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__REPORTES\2024\INMUNIZACIONES\"/>
    </mc:Choice>
  </mc:AlternateContent>
  <xr:revisionPtr revIDLastSave="0" documentId="13_ncr:1_{8CA76667-4A06-48B9-A9D1-90F169729B20}" xr6:coauthVersionLast="47" xr6:coauthVersionMax="47" xr10:uidLastSave="{00000000-0000-0000-0000-000000000000}"/>
  <bookViews>
    <workbookView xWindow="-120" yWindow="-120" windowWidth="29040" windowHeight="15840" tabRatio="772" activeTab="12" xr2:uid="{00000000-000D-0000-FFFF-FFFF00000000}"/>
  </bookViews>
  <sheets>
    <sheet name="ENE" sheetId="12" r:id="rId1"/>
    <sheet name="FEB" sheetId="14" r:id="rId2"/>
    <sheet name="MAR" sheetId="13" r:id="rId3"/>
    <sheet name="ABR" sheetId="15" r:id="rId4"/>
    <sheet name="MAY" sheetId="16" r:id="rId5"/>
    <sheet name="JUN" sheetId="17" r:id="rId6"/>
    <sheet name="JUL" sheetId="18" r:id="rId7"/>
    <sheet name="AGO" sheetId="19" r:id="rId8"/>
    <sheet name="SET" sheetId="20" r:id="rId9"/>
    <sheet name="OCT" sheetId="21" r:id="rId10"/>
    <sheet name="NOV" sheetId="22" r:id="rId11"/>
    <sheet name="DIC" sheetId="23" r:id="rId12"/>
    <sheet name="ACUM" sheetId="24" r:id="rId13"/>
  </sheets>
  <definedNames>
    <definedName name="_xlnm._FilterDatabase" localSheetId="10" hidden="1">NOV!$ER$27:$GG$50</definedName>
    <definedName name="_xlnm.Print_Area" localSheetId="0">ENE!$A$1:$LR$52</definedName>
  </definedNames>
  <calcPr calcId="191029"/>
</workbook>
</file>

<file path=xl/calcChain.xml><?xml version="1.0" encoding="utf-8"?>
<calcChain xmlns="http://schemas.openxmlformats.org/spreadsheetml/2006/main">
  <c r="AX32" i="15" l="1"/>
  <c r="AX32" i="16"/>
  <c r="AX32" i="18"/>
  <c r="AX32" i="19"/>
  <c r="AX32" i="20"/>
  <c r="AX32" i="21"/>
  <c r="AX32" i="23"/>
  <c r="EP47" i="23"/>
  <c r="EN47" i="23"/>
  <c r="EK47" i="23"/>
  <c r="EB47" i="23"/>
  <c r="DX47" i="23"/>
  <c r="CL47" i="23"/>
  <c r="CC47" i="23"/>
  <c r="BY47" i="23"/>
  <c r="BF47" i="23"/>
  <c r="BB47" i="23"/>
  <c r="AV47" i="23"/>
  <c r="AL47" i="23"/>
  <c r="Q47" i="23"/>
  <c r="M47" i="23"/>
  <c r="G47" i="23"/>
  <c r="EP37" i="23"/>
  <c r="EN37" i="23"/>
  <c r="EK37" i="23"/>
  <c r="EB37" i="23"/>
  <c r="DX37" i="23"/>
  <c r="CL37" i="23"/>
  <c r="CC37" i="23"/>
  <c r="BY37" i="23"/>
  <c r="BF37" i="23"/>
  <c r="BB37" i="23"/>
  <c r="AV37" i="23"/>
  <c r="AL37" i="23"/>
  <c r="Q37" i="23"/>
  <c r="M37" i="23"/>
  <c r="G37" i="23"/>
  <c r="Q50" i="22" l="1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Q36" i="22"/>
  <c r="Q35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6" i="22"/>
  <c r="G35" i="22"/>
  <c r="EN50" i="22"/>
  <c r="EN49" i="22"/>
  <c r="EN48" i="22"/>
  <c r="EN47" i="22"/>
  <c r="EN46" i="22"/>
  <c r="EN45" i="22"/>
  <c r="EN44" i="22"/>
  <c r="EN43" i="22"/>
  <c r="EN42" i="22"/>
  <c r="EN41" i="22"/>
  <c r="EN40" i="22"/>
  <c r="EN39" i="22"/>
  <c r="EN38" i="22"/>
  <c r="EN37" i="22"/>
  <c r="EN36" i="22"/>
  <c r="EN35" i="22"/>
  <c r="EP50" i="22"/>
  <c r="EP49" i="22"/>
  <c r="EP48" i="22"/>
  <c r="EP47" i="22"/>
  <c r="EP46" i="22"/>
  <c r="EP45" i="22"/>
  <c r="EP44" i="22"/>
  <c r="EP43" i="22"/>
  <c r="EP42" i="22"/>
  <c r="EP41" i="22"/>
  <c r="EP40" i="22"/>
  <c r="EP39" i="22"/>
  <c r="EP38" i="22"/>
  <c r="EP37" i="22"/>
  <c r="EP36" i="22"/>
  <c r="EP35" i="22"/>
  <c r="BY37" i="22" l="1"/>
  <c r="CC37" i="22"/>
  <c r="CL37" i="22"/>
  <c r="DX37" i="22"/>
  <c r="EB37" i="22"/>
  <c r="EK37" i="22"/>
  <c r="LW45" i="21" l="1"/>
  <c r="LV45" i="21"/>
  <c r="LU45" i="21"/>
  <c r="LT45" i="21"/>
  <c r="LS45" i="21"/>
  <c r="LR45" i="21"/>
  <c r="LQ45" i="21"/>
  <c r="LP45" i="21"/>
  <c r="LO45" i="21"/>
  <c r="LN45" i="21"/>
  <c r="LM45" i="21"/>
  <c r="LL45" i="21"/>
  <c r="LK45" i="21"/>
  <c r="LJ45" i="21"/>
  <c r="LI45" i="21"/>
  <c r="LH45" i="21"/>
  <c r="LG45" i="21"/>
  <c r="LF45" i="21"/>
  <c r="LE45" i="21"/>
  <c r="LB45" i="21"/>
  <c r="LA45" i="21"/>
  <c r="KZ45" i="21"/>
  <c r="KY45" i="21"/>
  <c r="KX45" i="21"/>
  <c r="KW45" i="21"/>
  <c r="KV45" i="21"/>
  <c r="KU45" i="21"/>
  <c r="KT45" i="21"/>
  <c r="KS45" i="21"/>
  <c r="KR45" i="21"/>
  <c r="KQ45" i="21"/>
  <c r="KP45" i="21"/>
  <c r="KO45" i="21"/>
  <c r="KN45" i="21"/>
  <c r="KM45" i="21"/>
  <c r="KJ45" i="21"/>
  <c r="KI45" i="21"/>
  <c r="KH45" i="21"/>
  <c r="KG45" i="21"/>
  <c r="KD45" i="21"/>
  <c r="KC45" i="21"/>
  <c r="KB45" i="21"/>
  <c r="KA45" i="21"/>
  <c r="JZ45" i="21"/>
  <c r="JY45" i="21"/>
  <c r="JX45" i="21"/>
  <c r="JW45" i="21"/>
  <c r="JV45" i="21"/>
  <c r="JU45" i="21"/>
  <c r="JT45" i="21"/>
  <c r="JS45" i="21"/>
  <c r="JR45" i="21"/>
  <c r="JQ45" i="21"/>
  <c r="JP45" i="21"/>
  <c r="JO45" i="21"/>
  <c r="JN45" i="21"/>
  <c r="JM45" i="21"/>
  <c r="JL45" i="21"/>
  <c r="JK45" i="21"/>
  <c r="JH45" i="21"/>
  <c r="JG45" i="21"/>
  <c r="JF45" i="21"/>
  <c r="JE45" i="21"/>
  <c r="JD45" i="21"/>
  <c r="JC45" i="21"/>
  <c r="JB45" i="21"/>
  <c r="JA45" i="21"/>
  <c r="IZ45" i="21"/>
  <c r="IY45" i="21"/>
  <c r="IX45" i="21"/>
  <c r="IW45" i="21"/>
  <c r="IV45" i="21"/>
  <c r="IU45" i="21"/>
  <c r="IT45" i="21"/>
  <c r="IS45" i="21"/>
  <c r="IR45" i="21"/>
  <c r="IQ45" i="21"/>
  <c r="IP45" i="21"/>
  <c r="IO45" i="21"/>
  <c r="IN45" i="21"/>
  <c r="IM45" i="21"/>
  <c r="IL45" i="21"/>
  <c r="IK45" i="21"/>
  <c r="IJ45" i="21"/>
  <c r="II45" i="21"/>
  <c r="IF45" i="21"/>
  <c r="IE45" i="21"/>
  <c r="ID45" i="21"/>
  <c r="IC45" i="21"/>
  <c r="IB45" i="21"/>
  <c r="IA45" i="21"/>
  <c r="HZ45" i="21"/>
  <c r="HY45" i="21"/>
  <c r="HX45" i="21"/>
  <c r="HW45" i="21"/>
  <c r="HV45" i="21"/>
  <c r="HU45" i="21"/>
  <c r="HT45" i="21"/>
  <c r="HQ45" i="21"/>
  <c r="HP45" i="21"/>
  <c r="HO45" i="21"/>
  <c r="HN45" i="21"/>
  <c r="HM45" i="21"/>
  <c r="HL45" i="21"/>
  <c r="HK45" i="21"/>
  <c r="HJ45" i="21"/>
  <c r="HG45" i="21"/>
  <c r="HF45" i="21"/>
  <c r="HE45" i="21"/>
  <c r="HD45" i="21"/>
  <c r="HC45" i="21"/>
  <c r="HB45" i="21"/>
  <c r="HA45" i="21"/>
  <c r="GZ45" i="21"/>
  <c r="GY45" i="21"/>
  <c r="GV45" i="21"/>
  <c r="GU45" i="21"/>
  <c r="GT45" i="21"/>
  <c r="GS45" i="21"/>
  <c r="GR45" i="21"/>
  <c r="GQ45" i="21"/>
  <c r="GP45" i="21"/>
  <c r="GO45" i="21"/>
  <c r="GN45" i="21"/>
  <c r="GM45" i="21"/>
  <c r="GL45" i="21"/>
  <c r="GG45" i="21"/>
  <c r="GF45" i="21"/>
  <c r="GE45" i="21"/>
  <c r="GD45" i="21"/>
  <c r="GC45" i="21"/>
  <c r="GB45" i="21"/>
  <c r="GA45" i="21"/>
  <c r="FZ45" i="21"/>
  <c r="FY45" i="21"/>
  <c r="FX45" i="21"/>
  <c r="FW45" i="21"/>
  <c r="FV45" i="21"/>
  <c r="FU45" i="21"/>
  <c r="FT45" i="21"/>
  <c r="FS45" i="21"/>
  <c r="FR45" i="21"/>
  <c r="FQ45" i="21"/>
  <c r="FP45" i="21"/>
  <c r="FO45" i="21"/>
  <c r="FN45" i="21"/>
  <c r="FM45" i="21"/>
  <c r="FJ45" i="21"/>
  <c r="FI45" i="21"/>
  <c r="FH45" i="21"/>
  <c r="FG45" i="21"/>
  <c r="FF45" i="21"/>
  <c r="FE45" i="21"/>
  <c r="FD45" i="21"/>
  <c r="FC45" i="21"/>
  <c r="FB45" i="21"/>
  <c r="FA45" i="21"/>
  <c r="EZ45" i="21"/>
  <c r="EY45" i="21"/>
  <c r="EX45" i="21"/>
  <c r="EW45" i="21"/>
  <c r="EV45" i="21"/>
  <c r="EU45" i="21"/>
  <c r="ET45" i="21"/>
  <c r="ES45" i="21"/>
  <c r="LO34" i="21"/>
  <c r="LW34" i="21"/>
  <c r="LV34" i="21"/>
  <c r="LU34" i="21"/>
  <c r="LT34" i="21"/>
  <c r="LS34" i="21"/>
  <c r="LR34" i="21"/>
  <c r="LQ34" i="21"/>
  <c r="LP34" i="21"/>
  <c r="LN34" i="21"/>
  <c r="LM34" i="21"/>
  <c r="LL34" i="21"/>
  <c r="LK34" i="21"/>
  <c r="LJ34" i="21"/>
  <c r="LI34" i="21"/>
  <c r="LH34" i="21"/>
  <c r="LG34" i="21"/>
  <c r="LF34" i="21"/>
  <c r="LE34" i="21"/>
  <c r="LB34" i="21"/>
  <c r="LA34" i="21"/>
  <c r="KZ34" i="21"/>
  <c r="KY34" i="21"/>
  <c r="KX34" i="21"/>
  <c r="KW34" i="21"/>
  <c r="KV34" i="21"/>
  <c r="KU34" i="21"/>
  <c r="KT34" i="21"/>
  <c r="KS34" i="21"/>
  <c r="KR34" i="21"/>
  <c r="KQ34" i="21"/>
  <c r="KP34" i="21"/>
  <c r="KO34" i="21"/>
  <c r="KN34" i="21"/>
  <c r="KM34" i="21"/>
  <c r="KJ34" i="21"/>
  <c r="KI34" i="21"/>
  <c r="KH34" i="21"/>
  <c r="KG34" i="21"/>
  <c r="KD34" i="21"/>
  <c r="KC34" i="21"/>
  <c r="KB34" i="21"/>
  <c r="KA34" i="21"/>
  <c r="JZ34" i="21"/>
  <c r="JY34" i="21"/>
  <c r="JX34" i="21"/>
  <c r="JW34" i="21"/>
  <c r="JV34" i="21"/>
  <c r="JU34" i="21"/>
  <c r="JT34" i="21"/>
  <c r="JS34" i="21"/>
  <c r="JR34" i="21"/>
  <c r="JQ34" i="21"/>
  <c r="JP34" i="21"/>
  <c r="JO34" i="21"/>
  <c r="JN34" i="21"/>
  <c r="JM34" i="21"/>
  <c r="JL34" i="21"/>
  <c r="JK34" i="21"/>
  <c r="JH34" i="21"/>
  <c r="JG34" i="21"/>
  <c r="JF34" i="21"/>
  <c r="JE34" i="21"/>
  <c r="JD34" i="21"/>
  <c r="JC34" i="21"/>
  <c r="JB34" i="21"/>
  <c r="JA34" i="21"/>
  <c r="IZ34" i="21"/>
  <c r="IY34" i="21"/>
  <c r="IX34" i="21"/>
  <c r="IW34" i="21"/>
  <c r="IV34" i="21"/>
  <c r="IU34" i="21"/>
  <c r="IT34" i="21"/>
  <c r="IS34" i="21"/>
  <c r="IR34" i="21"/>
  <c r="IQ34" i="21"/>
  <c r="IP34" i="21"/>
  <c r="IO34" i="21"/>
  <c r="IN34" i="21"/>
  <c r="IM34" i="21"/>
  <c r="IL34" i="21"/>
  <c r="IK34" i="21"/>
  <c r="IJ34" i="21"/>
  <c r="II34" i="21"/>
  <c r="IF34" i="21"/>
  <c r="IE34" i="21"/>
  <c r="ID34" i="21"/>
  <c r="IC34" i="21"/>
  <c r="IB34" i="21"/>
  <c r="IA34" i="21"/>
  <c r="HZ34" i="21"/>
  <c r="HY34" i="21"/>
  <c r="HX34" i="21"/>
  <c r="HW34" i="21"/>
  <c r="HV34" i="21"/>
  <c r="HU34" i="21"/>
  <c r="HT34" i="21"/>
  <c r="HQ34" i="21"/>
  <c r="HP34" i="21"/>
  <c r="HO34" i="21"/>
  <c r="HN34" i="21"/>
  <c r="HM34" i="21"/>
  <c r="HL34" i="21"/>
  <c r="HK34" i="21"/>
  <c r="HJ34" i="21"/>
  <c r="HG34" i="21"/>
  <c r="HF34" i="21"/>
  <c r="HE34" i="21"/>
  <c r="HD34" i="21"/>
  <c r="HC34" i="21"/>
  <c r="HB34" i="21"/>
  <c r="HA34" i="21"/>
  <c r="GZ34" i="21"/>
  <c r="GY34" i="21"/>
  <c r="GV34" i="21"/>
  <c r="GU34" i="21"/>
  <c r="GT34" i="21"/>
  <c r="GS34" i="21"/>
  <c r="GR34" i="21"/>
  <c r="GQ34" i="21"/>
  <c r="GP34" i="21"/>
  <c r="GO34" i="21"/>
  <c r="GN34" i="21"/>
  <c r="GM34" i="21"/>
  <c r="GL34" i="21"/>
  <c r="GG34" i="21"/>
  <c r="GF34" i="21"/>
  <c r="GE34" i="21"/>
  <c r="GD34" i="21"/>
  <c r="GC34" i="21"/>
  <c r="GB34" i="21"/>
  <c r="GA34" i="21"/>
  <c r="FZ34" i="21"/>
  <c r="FY34" i="21"/>
  <c r="FX34" i="21"/>
  <c r="FW34" i="21"/>
  <c r="FV34" i="21"/>
  <c r="FU34" i="21"/>
  <c r="FT34" i="21"/>
  <c r="FS34" i="21"/>
  <c r="FR34" i="21"/>
  <c r="FQ34" i="21"/>
  <c r="FP34" i="21"/>
  <c r="FO34" i="21"/>
  <c r="FN34" i="21"/>
  <c r="FM34" i="21"/>
  <c r="FJ34" i="21"/>
  <c r="FI34" i="21"/>
  <c r="FH34" i="21"/>
  <c r="FG34" i="21"/>
  <c r="FF34" i="21"/>
  <c r="FE34" i="21"/>
  <c r="FD34" i="21"/>
  <c r="FC34" i="21"/>
  <c r="FB34" i="21"/>
  <c r="FA34" i="21"/>
  <c r="EZ34" i="21"/>
  <c r="EY34" i="21"/>
  <c r="EX34" i="21"/>
  <c r="EW34" i="21"/>
  <c r="EV34" i="21"/>
  <c r="EU34" i="21"/>
  <c r="ET34" i="21"/>
  <c r="ES34" i="21"/>
  <c r="FL47" i="21" l="1"/>
  <c r="FL45" i="21"/>
  <c r="FL37" i="21"/>
  <c r="FL34" i="21"/>
  <c r="DJ40" i="21"/>
  <c r="DK40" i="21"/>
  <c r="BR34" i="20"/>
  <c r="BR40" i="20"/>
  <c r="BR45" i="20"/>
  <c r="CL50" i="23" l="1"/>
  <c r="CC50" i="23"/>
  <c r="BY50" i="23"/>
  <c r="BB50" i="23"/>
  <c r="Q50" i="23"/>
  <c r="M50" i="23"/>
  <c r="G50" i="23"/>
  <c r="CL49" i="23"/>
  <c r="CC49" i="23"/>
  <c r="BY49" i="23"/>
  <c r="BB49" i="23"/>
  <c r="Q49" i="23"/>
  <c r="M49" i="23"/>
  <c r="G49" i="23"/>
  <c r="CL48" i="23"/>
  <c r="CC48" i="23"/>
  <c r="BY48" i="23"/>
  <c r="BB48" i="23"/>
  <c r="Q48" i="23"/>
  <c r="M48" i="23"/>
  <c r="G48" i="23"/>
  <c r="CL46" i="23"/>
  <c r="CC46" i="23"/>
  <c r="BY46" i="23"/>
  <c r="BB46" i="23"/>
  <c r="Q46" i="23"/>
  <c r="M46" i="23"/>
  <c r="G46" i="23"/>
  <c r="LW45" i="23"/>
  <c r="LV45" i="23"/>
  <c r="LU45" i="23"/>
  <c r="LT45" i="23"/>
  <c r="LT19" i="23" s="1"/>
  <c r="LS45" i="23"/>
  <c r="LR45" i="23"/>
  <c r="LQ45" i="23"/>
  <c r="LP45" i="23"/>
  <c r="LO45" i="23"/>
  <c r="LO19" i="23" s="1"/>
  <c r="LN45" i="23"/>
  <c r="LN19" i="23" s="1"/>
  <c r="LM45" i="23"/>
  <c r="LM19" i="23" s="1"/>
  <c r="LL45" i="23"/>
  <c r="LL19" i="23" s="1"/>
  <c r="LK45" i="23"/>
  <c r="LJ45" i="23"/>
  <c r="LI45" i="23"/>
  <c r="LH45" i="23"/>
  <c r="LH19" i="23" s="1"/>
  <c r="LG45" i="23"/>
  <c r="LF45" i="23"/>
  <c r="LE45" i="23"/>
  <c r="LB45" i="23"/>
  <c r="LB19" i="23" s="1"/>
  <c r="LA45" i="23"/>
  <c r="KZ45" i="23"/>
  <c r="KY45" i="23"/>
  <c r="KX45" i="23"/>
  <c r="KW19" i="23"/>
  <c r="KV19" i="23"/>
  <c r="KU19" i="23"/>
  <c r="KT19" i="23"/>
  <c r="KP19" i="23"/>
  <c r="KD19" i="23"/>
  <c r="KC19" i="23"/>
  <c r="KB19" i="23"/>
  <c r="KA19" i="23"/>
  <c r="JM19" i="23"/>
  <c r="JL19" i="23"/>
  <c r="JK19" i="23"/>
  <c r="JE19" i="23"/>
  <c r="IW19" i="23"/>
  <c r="IV19" i="23"/>
  <c r="IU19" i="23"/>
  <c r="IT19" i="23"/>
  <c r="IS19" i="23"/>
  <c r="IE19" i="23"/>
  <c r="ID19" i="23"/>
  <c r="IC19" i="23"/>
  <c r="IB19" i="23"/>
  <c r="IA19" i="23"/>
  <c r="HW19" i="23"/>
  <c r="HM19" i="23"/>
  <c r="HL19" i="23"/>
  <c r="HK19" i="23"/>
  <c r="HJ19" i="23"/>
  <c r="HD19" i="23"/>
  <c r="GT19" i="23"/>
  <c r="GS19" i="23"/>
  <c r="GR19" i="23"/>
  <c r="GQ19" i="23"/>
  <c r="GB19" i="23"/>
  <c r="GA19" i="23"/>
  <c r="FZ19" i="23"/>
  <c r="FY19" i="23"/>
  <c r="FX19" i="23"/>
  <c r="FW19" i="23"/>
  <c r="FS19" i="23"/>
  <c r="FK19" i="23"/>
  <c r="FI19" i="23"/>
  <c r="FH19" i="23"/>
  <c r="FG19" i="23"/>
  <c r="FF19" i="23"/>
  <c r="EU19" i="23"/>
  <c r="ET19" i="23"/>
  <c r="ES19" i="23"/>
  <c r="EO45" i="23"/>
  <c r="EM45" i="23"/>
  <c r="EL45" i="23"/>
  <c r="EL19" i="23" s="1"/>
  <c r="EJ45" i="23"/>
  <c r="EI45" i="23"/>
  <c r="EH45" i="23"/>
  <c r="EG45" i="23"/>
  <c r="EG19" i="23" s="1"/>
  <c r="EF45" i="23"/>
  <c r="EF19" i="23" s="1"/>
  <c r="EE45" i="23"/>
  <c r="ED45" i="23"/>
  <c r="EC45" i="23"/>
  <c r="EC19" i="23" s="1"/>
  <c r="EA45" i="23"/>
  <c r="EA19" i="23" s="1"/>
  <c r="DZ45" i="23"/>
  <c r="DY45" i="23"/>
  <c r="DW45" i="23"/>
  <c r="DV45" i="23"/>
  <c r="DV19" i="23" s="1"/>
  <c r="DU45" i="23"/>
  <c r="DU19" i="23" s="1"/>
  <c r="DT45" i="23"/>
  <c r="DT19" i="23" s="1"/>
  <c r="DS45" i="23"/>
  <c r="DR45" i="23"/>
  <c r="DQ45" i="23"/>
  <c r="DQ19" i="23" s="1"/>
  <c r="DP45" i="23"/>
  <c r="DM45" i="23"/>
  <c r="DM19" i="23" s="1"/>
  <c r="DL45" i="23"/>
  <c r="DL19" i="23" s="1"/>
  <c r="DK45" i="23"/>
  <c r="DK19" i="23" s="1"/>
  <c r="DJ45" i="23"/>
  <c r="DI45" i="23"/>
  <c r="DH45" i="23"/>
  <c r="DH19" i="23" s="1"/>
  <c r="DG45" i="23"/>
  <c r="DF45" i="23"/>
  <c r="DE45" i="23"/>
  <c r="DD45" i="23"/>
  <c r="DD19" i="23" s="1"/>
  <c r="DC45" i="23"/>
  <c r="DC19" i="23" s="1"/>
  <c r="DB45" i="23"/>
  <c r="DB19" i="23" s="1"/>
  <c r="DA45" i="23"/>
  <c r="DA19" i="23" s="1"/>
  <c r="CZ45" i="23"/>
  <c r="CY45" i="23"/>
  <c r="CX45" i="23"/>
  <c r="CW45" i="23"/>
  <c r="CW19" i="23" s="1"/>
  <c r="CV45" i="23"/>
  <c r="CV19" i="23" s="1"/>
  <c r="CU45" i="23"/>
  <c r="CU19" i="23" s="1"/>
  <c r="CT45" i="23"/>
  <c r="CS45" i="23"/>
  <c r="CR45" i="23"/>
  <c r="CR19" i="23" s="1"/>
  <c r="CO45" i="23"/>
  <c r="CN45" i="23"/>
  <c r="CM45" i="23"/>
  <c r="CM19" i="23" s="1"/>
  <c r="CK45" i="23"/>
  <c r="CK19" i="23" s="1"/>
  <c r="CJ45" i="23"/>
  <c r="CJ19" i="23" s="1"/>
  <c r="CI45" i="23"/>
  <c r="CI19" i="23" s="1"/>
  <c r="CH45" i="23"/>
  <c r="CH19" i="23" s="1"/>
  <c r="CG45" i="23"/>
  <c r="CF45" i="23"/>
  <c r="CE45" i="23"/>
  <c r="CD45" i="23"/>
  <c r="CB45" i="23"/>
  <c r="CB19" i="23" s="1"/>
  <c r="CA45" i="23"/>
  <c r="BZ45" i="23"/>
  <c r="BX45" i="23"/>
  <c r="BW45" i="23"/>
  <c r="BW19" i="23" s="1"/>
  <c r="BV45" i="23"/>
  <c r="BU45" i="23"/>
  <c r="BT45" i="23"/>
  <c r="BT19" i="23" s="1"/>
  <c r="BS45" i="23"/>
  <c r="BS19" i="23" s="1"/>
  <c r="BR45" i="23"/>
  <c r="BR19" i="23" s="1"/>
  <c r="BQ45" i="23"/>
  <c r="BQ19" i="23" s="1"/>
  <c r="BP45" i="23"/>
  <c r="BP19" i="23" s="1"/>
  <c r="BM45" i="23"/>
  <c r="BL45" i="23"/>
  <c r="BK45" i="23"/>
  <c r="BK19" i="23" s="1"/>
  <c r="BJ45" i="23"/>
  <c r="BJ19" i="23" s="1"/>
  <c r="BI45" i="23"/>
  <c r="BH45" i="23"/>
  <c r="BG45" i="23"/>
  <c r="BE45" i="23"/>
  <c r="BD45" i="23"/>
  <c r="BD19" i="23" s="1"/>
  <c r="BC45" i="23"/>
  <c r="BA45" i="23"/>
  <c r="AZ45" i="23"/>
  <c r="AZ19" i="23" s="1"/>
  <c r="AY45" i="23"/>
  <c r="AY19" i="23" s="1"/>
  <c r="AX45" i="23"/>
  <c r="AX19" i="23" s="1"/>
  <c r="AW45" i="23"/>
  <c r="AW19" i="23" s="1"/>
  <c r="AU45" i="23"/>
  <c r="AU19" i="23" s="1"/>
  <c r="AT45" i="23"/>
  <c r="AS45" i="23"/>
  <c r="AR45" i="23"/>
  <c r="AQ45" i="23"/>
  <c r="AQ19" i="23" s="1"/>
  <c r="AP45" i="23"/>
  <c r="AP19" i="23" s="1"/>
  <c r="AO45" i="23"/>
  <c r="AN45" i="23"/>
  <c r="AM45" i="23"/>
  <c r="AK45" i="23"/>
  <c r="AK19" i="23" s="1"/>
  <c r="AJ45" i="23"/>
  <c r="AF45" i="23"/>
  <c r="AE45" i="23"/>
  <c r="AD45" i="23"/>
  <c r="AD19" i="23" s="1"/>
  <c r="AC45" i="23"/>
  <c r="AC19" i="23" s="1"/>
  <c r="AB45" i="23"/>
  <c r="AB19" i="23" s="1"/>
  <c r="AA45" i="23"/>
  <c r="Z45" i="23"/>
  <c r="Z19" i="23" s="1"/>
  <c r="Y45" i="23"/>
  <c r="X45" i="23"/>
  <c r="X19" i="23" s="1"/>
  <c r="W45" i="23"/>
  <c r="W19" i="23" s="1"/>
  <c r="V45" i="23"/>
  <c r="U45" i="23"/>
  <c r="T45" i="23"/>
  <c r="S45" i="23"/>
  <c r="R45" i="23"/>
  <c r="R19" i="23" s="1"/>
  <c r="P45" i="23"/>
  <c r="P19" i="23" s="1"/>
  <c r="O45" i="23"/>
  <c r="N45" i="23"/>
  <c r="L45" i="23"/>
  <c r="L19" i="23" s="1"/>
  <c r="K45" i="23"/>
  <c r="K19" i="23" s="1"/>
  <c r="J45" i="23"/>
  <c r="J19" i="23" s="1"/>
  <c r="I45" i="23"/>
  <c r="I19" i="23" s="1"/>
  <c r="H45" i="23"/>
  <c r="F45" i="23"/>
  <c r="E45" i="23"/>
  <c r="D45" i="23"/>
  <c r="C45" i="23"/>
  <c r="C19" i="23" s="1"/>
  <c r="CL44" i="23"/>
  <c r="CC44" i="23"/>
  <c r="BY44" i="23"/>
  <c r="BB44" i="23"/>
  <c r="Q44" i="23"/>
  <c r="M44" i="23"/>
  <c r="G44" i="23"/>
  <c r="CL43" i="23"/>
  <c r="CC43" i="23"/>
  <c r="BY43" i="23"/>
  <c r="BB43" i="23"/>
  <c r="Q43" i="23"/>
  <c r="M43" i="23"/>
  <c r="G43" i="23"/>
  <c r="CL42" i="23"/>
  <c r="CC42" i="23"/>
  <c r="BY42" i="23"/>
  <c r="BB42" i="23"/>
  <c r="Q42" i="23"/>
  <c r="M42" i="23"/>
  <c r="G42" i="23"/>
  <c r="CL41" i="23"/>
  <c r="CC41" i="23"/>
  <c r="BY41" i="23"/>
  <c r="BB41" i="23"/>
  <c r="Q41" i="23"/>
  <c r="M41" i="23"/>
  <c r="G41" i="23"/>
  <c r="LW40" i="23"/>
  <c r="LV40" i="23"/>
  <c r="LU40" i="23"/>
  <c r="LT40" i="23"/>
  <c r="LS40" i="23"/>
  <c r="LR40" i="23"/>
  <c r="LQ40" i="23"/>
  <c r="LP40" i="23"/>
  <c r="LO40" i="23"/>
  <c r="LN40" i="23"/>
  <c r="LM40" i="23"/>
  <c r="LL40" i="23"/>
  <c r="LK40" i="23"/>
  <c r="LJ40" i="23"/>
  <c r="LI40" i="23"/>
  <c r="LH40" i="23"/>
  <c r="LG40" i="23"/>
  <c r="LF40" i="23"/>
  <c r="LE40" i="23"/>
  <c r="LB40" i="23"/>
  <c r="LA40" i="23"/>
  <c r="KZ40" i="23"/>
  <c r="KY40" i="23"/>
  <c r="KX40" i="23"/>
  <c r="EO40" i="23"/>
  <c r="EM40" i="23"/>
  <c r="EL40" i="23"/>
  <c r="EJ40" i="23"/>
  <c r="EI40" i="23"/>
  <c r="EH40" i="23"/>
  <c r="EG40" i="23"/>
  <c r="EF40" i="23"/>
  <c r="EE40" i="23"/>
  <c r="ED40" i="23"/>
  <c r="EC40" i="23"/>
  <c r="EA40" i="23"/>
  <c r="DZ40" i="23"/>
  <c r="DY40" i="23"/>
  <c r="DW40" i="23"/>
  <c r="DV40" i="23"/>
  <c r="DU40" i="23"/>
  <c r="DT40" i="23"/>
  <c r="DS40" i="23"/>
  <c r="DR40" i="23"/>
  <c r="DQ40" i="23"/>
  <c r="DP40" i="23"/>
  <c r="DM40" i="23"/>
  <c r="DL40" i="23"/>
  <c r="DK40" i="23"/>
  <c r="DJ40" i="23"/>
  <c r="DI40" i="23"/>
  <c r="DH40" i="23"/>
  <c r="DG40" i="23"/>
  <c r="DF40" i="23"/>
  <c r="DE40" i="23"/>
  <c r="DD40" i="23"/>
  <c r="DC40" i="23"/>
  <c r="DB40" i="23"/>
  <c r="DA40" i="23"/>
  <c r="CZ40" i="23"/>
  <c r="CY40" i="23"/>
  <c r="CX40" i="23"/>
  <c r="CW40" i="23"/>
  <c r="CV40" i="23"/>
  <c r="CU40" i="23"/>
  <c r="CT40" i="23"/>
  <c r="CS40" i="23"/>
  <c r="CR40" i="23"/>
  <c r="CO40" i="23"/>
  <c r="CN40" i="23"/>
  <c r="CM40" i="23"/>
  <c r="CK40" i="23"/>
  <c r="CJ40" i="23"/>
  <c r="CI40" i="23"/>
  <c r="CH40" i="23"/>
  <c r="CG40" i="23"/>
  <c r="CF40" i="23"/>
  <c r="CE40" i="23"/>
  <c r="CD40" i="23"/>
  <c r="CB40" i="23"/>
  <c r="CA40" i="23"/>
  <c r="BZ40" i="23"/>
  <c r="BX40" i="23"/>
  <c r="BW40" i="23"/>
  <c r="BV40" i="23"/>
  <c r="BU40" i="23"/>
  <c r="BT40" i="23"/>
  <c r="BS40" i="23"/>
  <c r="BR40" i="23"/>
  <c r="BQ40" i="23"/>
  <c r="BP40" i="23"/>
  <c r="BM40" i="23"/>
  <c r="BL40" i="23"/>
  <c r="BK40" i="23"/>
  <c r="BJ40" i="23"/>
  <c r="BI40" i="23"/>
  <c r="BH40" i="23"/>
  <c r="BG40" i="23"/>
  <c r="BE40" i="23"/>
  <c r="BD40" i="23"/>
  <c r="BC40" i="23"/>
  <c r="BA40" i="23"/>
  <c r="AZ40" i="23"/>
  <c r="AY40" i="23"/>
  <c r="AX40" i="23"/>
  <c r="AW40" i="23"/>
  <c r="AU40" i="23"/>
  <c r="AT40" i="23"/>
  <c r="AS40" i="23"/>
  <c r="AR40" i="23"/>
  <c r="AQ40" i="23"/>
  <c r="AP40" i="23"/>
  <c r="AO40" i="23"/>
  <c r="AN40" i="23"/>
  <c r="AM40" i="23"/>
  <c r="AK40" i="23"/>
  <c r="AJ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P40" i="23"/>
  <c r="O40" i="23"/>
  <c r="N40" i="23"/>
  <c r="L40" i="23"/>
  <c r="K40" i="23"/>
  <c r="J40" i="23"/>
  <c r="I40" i="23"/>
  <c r="H40" i="23"/>
  <c r="F40" i="23"/>
  <c r="E40" i="23"/>
  <c r="D40" i="23"/>
  <c r="C40" i="23"/>
  <c r="CL39" i="23"/>
  <c r="CC39" i="23"/>
  <c r="BY39" i="23"/>
  <c r="BB39" i="23"/>
  <c r="Q39" i="23"/>
  <c r="M39" i="23"/>
  <c r="G39" i="23"/>
  <c r="CL38" i="23"/>
  <c r="CC38" i="23"/>
  <c r="BY38" i="23"/>
  <c r="BB38" i="23"/>
  <c r="Q38" i="23"/>
  <c r="M38" i="23"/>
  <c r="G38" i="23"/>
  <c r="CL36" i="23"/>
  <c r="CC36" i="23"/>
  <c r="BY36" i="23"/>
  <c r="BB36" i="23"/>
  <c r="Q36" i="23"/>
  <c r="M36" i="23"/>
  <c r="G36" i="23"/>
  <c r="CL35" i="23"/>
  <c r="CC35" i="23"/>
  <c r="BY35" i="23"/>
  <c r="BB35" i="23"/>
  <c r="Q35" i="23"/>
  <c r="M35" i="23"/>
  <c r="G35" i="23"/>
  <c r="LW34" i="23"/>
  <c r="LV34" i="23"/>
  <c r="LU34" i="23"/>
  <c r="LT34" i="23"/>
  <c r="LS34" i="23"/>
  <c r="LR34" i="23"/>
  <c r="LQ34" i="23"/>
  <c r="LP34" i="23"/>
  <c r="LO34" i="23"/>
  <c r="LN34" i="23"/>
  <c r="LM34" i="23"/>
  <c r="LL34" i="23"/>
  <c r="LK34" i="23"/>
  <c r="LK32" i="23" s="1"/>
  <c r="LJ34" i="23"/>
  <c r="LJ32" i="23" s="1"/>
  <c r="LI34" i="23"/>
  <c r="LH34" i="23"/>
  <c r="LG34" i="23"/>
  <c r="LF34" i="23"/>
  <c r="LE34" i="23"/>
  <c r="LB34" i="23"/>
  <c r="LA34" i="23"/>
  <c r="KZ34" i="23"/>
  <c r="KY34" i="23"/>
  <c r="KX34" i="23"/>
  <c r="KW34" i="23"/>
  <c r="KV34" i="23"/>
  <c r="KU34" i="23"/>
  <c r="KT34" i="23"/>
  <c r="KS34" i="23"/>
  <c r="KR34" i="23"/>
  <c r="KR32" i="23" s="1"/>
  <c r="KQ34" i="23"/>
  <c r="KP34" i="23"/>
  <c r="KO34" i="23"/>
  <c r="KN34" i="23"/>
  <c r="KM34" i="23"/>
  <c r="KJ34" i="23"/>
  <c r="KI34" i="23"/>
  <c r="KH34" i="23"/>
  <c r="KG34" i="23"/>
  <c r="KE34" i="23"/>
  <c r="KD34" i="23"/>
  <c r="KC34" i="23"/>
  <c r="KB34" i="23"/>
  <c r="KA34" i="23"/>
  <c r="JZ34" i="23"/>
  <c r="JY34" i="23"/>
  <c r="JY32" i="23" s="1"/>
  <c r="JX34" i="23"/>
  <c r="JX32" i="23" s="1"/>
  <c r="JW34" i="23"/>
  <c r="JV34" i="23"/>
  <c r="JU34" i="23"/>
  <c r="JU32" i="23" s="1"/>
  <c r="JT34" i="23"/>
  <c r="JS34" i="23"/>
  <c r="JR34" i="23"/>
  <c r="JQ34" i="23"/>
  <c r="JP34" i="23"/>
  <c r="JO34" i="23"/>
  <c r="JN34" i="23"/>
  <c r="JM34" i="23"/>
  <c r="JL34" i="23"/>
  <c r="JK34" i="23"/>
  <c r="JH34" i="23"/>
  <c r="JG34" i="23"/>
  <c r="JG32" i="23" s="1"/>
  <c r="JF34" i="23"/>
  <c r="JE34" i="23"/>
  <c r="JD34" i="23"/>
  <c r="JC34" i="23"/>
  <c r="JC32" i="23" s="1"/>
  <c r="JB34" i="23"/>
  <c r="JA34" i="23"/>
  <c r="IZ34" i="23"/>
  <c r="IY34" i="23"/>
  <c r="IX34" i="23"/>
  <c r="IW34" i="23"/>
  <c r="IV34" i="23"/>
  <c r="IU34" i="23"/>
  <c r="IT34" i="23"/>
  <c r="IS34" i="23"/>
  <c r="IR34" i="23"/>
  <c r="IQ34" i="23"/>
  <c r="IQ32" i="23" s="1"/>
  <c r="IP34" i="23"/>
  <c r="IP32" i="23" s="1"/>
  <c r="IO34" i="23"/>
  <c r="IN34" i="23"/>
  <c r="IM34" i="23"/>
  <c r="IM32" i="23" s="1"/>
  <c r="IL34" i="23"/>
  <c r="IK34" i="23"/>
  <c r="IJ34" i="23"/>
  <c r="II34" i="23"/>
  <c r="IF34" i="23"/>
  <c r="IE34" i="23"/>
  <c r="ID34" i="23"/>
  <c r="IC34" i="23"/>
  <c r="IB34" i="23"/>
  <c r="IA34" i="23"/>
  <c r="HZ34" i="23"/>
  <c r="HY34" i="23"/>
  <c r="HY32" i="23" s="1"/>
  <c r="HX34" i="23"/>
  <c r="HW34" i="23"/>
  <c r="HV34" i="23"/>
  <c r="HU34" i="23"/>
  <c r="HU32" i="23" s="1"/>
  <c r="HT34" i="23"/>
  <c r="HR34" i="23"/>
  <c r="HQ34" i="23"/>
  <c r="HP34" i="23"/>
  <c r="HO34" i="23"/>
  <c r="HN34" i="23"/>
  <c r="HM34" i="23"/>
  <c r="HL34" i="23"/>
  <c r="HK34" i="23"/>
  <c r="HJ34" i="23"/>
  <c r="HG34" i="23"/>
  <c r="HF34" i="23"/>
  <c r="HF32" i="23" s="1"/>
  <c r="HE34" i="23"/>
  <c r="HD34" i="23"/>
  <c r="HC34" i="23"/>
  <c r="HB34" i="23"/>
  <c r="HB32" i="23" s="1"/>
  <c r="HA34" i="23"/>
  <c r="GZ34" i="23"/>
  <c r="GY34" i="23"/>
  <c r="GW34" i="23"/>
  <c r="GV34" i="23"/>
  <c r="GU34" i="23"/>
  <c r="GT34" i="23"/>
  <c r="GS34" i="23"/>
  <c r="GR34" i="23"/>
  <c r="GQ34" i="23"/>
  <c r="GP34" i="23"/>
  <c r="GO34" i="23"/>
  <c r="GN34" i="23"/>
  <c r="GM34" i="23"/>
  <c r="GL34" i="23"/>
  <c r="GG34" i="23"/>
  <c r="GG32" i="23" s="1"/>
  <c r="GF34" i="23"/>
  <c r="GE34" i="23"/>
  <c r="GD34" i="23"/>
  <c r="GC34" i="23"/>
  <c r="GB34" i="23"/>
  <c r="GA34" i="23"/>
  <c r="FZ34" i="23"/>
  <c r="FY34" i="23"/>
  <c r="FX34" i="23"/>
  <c r="FW34" i="23"/>
  <c r="FV34" i="23"/>
  <c r="FU34" i="23"/>
  <c r="FU32" i="23" s="1"/>
  <c r="FT34" i="23"/>
  <c r="FS34" i="23"/>
  <c r="FR34" i="23"/>
  <c r="FQ34" i="23"/>
  <c r="FQ32" i="23" s="1"/>
  <c r="FP34" i="23"/>
  <c r="FO34" i="23"/>
  <c r="FN34" i="23"/>
  <c r="FM34" i="23"/>
  <c r="FK34" i="23"/>
  <c r="FJ34" i="23"/>
  <c r="FI34" i="23"/>
  <c r="FH34" i="23"/>
  <c r="FG34" i="23"/>
  <c r="FF34" i="23"/>
  <c r="FE34" i="23"/>
  <c r="FE32" i="23" s="1"/>
  <c r="FD34" i="23"/>
  <c r="FD32" i="23" s="1"/>
  <c r="FC34" i="23"/>
  <c r="FB34" i="23"/>
  <c r="FA34" i="23"/>
  <c r="EZ34" i="23"/>
  <c r="EY34" i="23"/>
  <c r="EX34" i="23"/>
  <c r="EW34" i="23"/>
  <c r="EV34" i="23"/>
  <c r="EU34" i="23"/>
  <c r="ET34" i="23"/>
  <c r="ES34" i="23"/>
  <c r="EO34" i="23"/>
  <c r="EM34" i="23"/>
  <c r="EL34" i="23"/>
  <c r="EJ34" i="23"/>
  <c r="EI34" i="23"/>
  <c r="EI32" i="23" s="1"/>
  <c r="EH34" i="23"/>
  <c r="EG34" i="23"/>
  <c r="EF34" i="23"/>
  <c r="EE34" i="23"/>
  <c r="ED34" i="23"/>
  <c r="EC34" i="23"/>
  <c r="EA34" i="23"/>
  <c r="DZ34" i="23"/>
  <c r="DY34" i="23"/>
  <c r="DW34" i="23"/>
  <c r="DV34" i="23"/>
  <c r="DU34" i="23"/>
  <c r="DT34" i="23"/>
  <c r="DS34" i="23"/>
  <c r="DR34" i="23"/>
  <c r="DQ34" i="23"/>
  <c r="DP34" i="23"/>
  <c r="DM34" i="23"/>
  <c r="DL34" i="23"/>
  <c r="DK34" i="23"/>
  <c r="DJ34" i="23"/>
  <c r="DI34" i="23"/>
  <c r="DH34" i="23"/>
  <c r="DG34" i="23"/>
  <c r="DF34" i="23"/>
  <c r="DE34" i="23"/>
  <c r="DD34" i="23"/>
  <c r="DC34" i="23"/>
  <c r="DB34" i="23"/>
  <c r="DA34" i="23"/>
  <c r="CZ34" i="23"/>
  <c r="CY34" i="23"/>
  <c r="CY32" i="23" s="1"/>
  <c r="CX34" i="23"/>
  <c r="CW34" i="23"/>
  <c r="CV34" i="23"/>
  <c r="CU34" i="23"/>
  <c r="CT34" i="23"/>
  <c r="CS34" i="23"/>
  <c r="CR34" i="23"/>
  <c r="CO34" i="23"/>
  <c r="CN34" i="23"/>
  <c r="CM34" i="23"/>
  <c r="CK34" i="23"/>
  <c r="CJ34" i="23"/>
  <c r="CI34" i="23"/>
  <c r="CH34" i="23"/>
  <c r="CG34" i="23"/>
  <c r="CF34" i="23"/>
  <c r="CF32" i="23" s="1"/>
  <c r="CE34" i="23"/>
  <c r="CD34" i="23"/>
  <c r="CB34" i="23"/>
  <c r="CA34" i="23"/>
  <c r="BZ34" i="23"/>
  <c r="BX34" i="23"/>
  <c r="BW34" i="23"/>
  <c r="BV34" i="23"/>
  <c r="BU34" i="23"/>
  <c r="BT34" i="23"/>
  <c r="BS34" i="23"/>
  <c r="BR34" i="23"/>
  <c r="BQ34" i="23"/>
  <c r="BP34" i="23"/>
  <c r="BM34" i="23"/>
  <c r="BL34" i="23"/>
  <c r="BL32" i="23" s="1"/>
  <c r="BK34" i="23"/>
  <c r="BJ34" i="23"/>
  <c r="BI34" i="23"/>
  <c r="BH34" i="23"/>
  <c r="BG34" i="23"/>
  <c r="BE34" i="23"/>
  <c r="BD34" i="23"/>
  <c r="BC34" i="23"/>
  <c r="BA34" i="23"/>
  <c r="AZ34" i="23"/>
  <c r="AY34" i="23"/>
  <c r="AX34" i="23"/>
  <c r="AW34" i="23"/>
  <c r="AU34" i="23"/>
  <c r="AT34" i="23"/>
  <c r="AS34" i="23"/>
  <c r="AS32" i="23" s="1"/>
  <c r="AR34" i="23"/>
  <c r="AQ34" i="23"/>
  <c r="AP34" i="23"/>
  <c r="AO34" i="23"/>
  <c r="AN34" i="23"/>
  <c r="AM34" i="23"/>
  <c r="AK34" i="23"/>
  <c r="AJ34" i="23"/>
  <c r="AF34" i="23"/>
  <c r="AE34" i="23"/>
  <c r="AD34" i="23"/>
  <c r="AC34" i="23"/>
  <c r="AB34" i="23"/>
  <c r="AA34" i="23"/>
  <c r="Z34" i="23"/>
  <c r="Y34" i="23"/>
  <c r="Y32" i="23" s="1"/>
  <c r="X34" i="23"/>
  <c r="W34" i="23"/>
  <c r="V34" i="23"/>
  <c r="U34" i="23"/>
  <c r="T34" i="23"/>
  <c r="S34" i="23"/>
  <c r="R34" i="23"/>
  <c r="P34" i="23"/>
  <c r="O34" i="23"/>
  <c r="N34" i="23"/>
  <c r="L34" i="23"/>
  <c r="K34" i="23"/>
  <c r="J34" i="23"/>
  <c r="I34" i="23"/>
  <c r="H34" i="23"/>
  <c r="F34" i="23"/>
  <c r="E34" i="23"/>
  <c r="D34" i="23"/>
  <c r="C34" i="23"/>
  <c r="KF33" i="23"/>
  <c r="HS33" i="23"/>
  <c r="GX33" i="23"/>
  <c r="GK33" i="23"/>
  <c r="FL33" i="23"/>
  <c r="DP33" i="23"/>
  <c r="EP33" i="23" s="1"/>
  <c r="CR33" i="23"/>
  <c r="CL33" i="23"/>
  <c r="CC33" i="23"/>
  <c r="BY33" i="23"/>
  <c r="AJ33" i="23"/>
  <c r="BB33" i="23" s="1"/>
  <c r="Q33" i="23"/>
  <c r="M33" i="23"/>
  <c r="G33" i="23"/>
  <c r="JF32" i="23"/>
  <c r="GJ32" i="23"/>
  <c r="LW23" i="23"/>
  <c r="LV23" i="23"/>
  <c r="LU23" i="23"/>
  <c r="LT23" i="23"/>
  <c r="LS23" i="23"/>
  <c r="LR23" i="23"/>
  <c r="LQ23" i="23"/>
  <c r="LP23" i="23"/>
  <c r="LO23" i="23"/>
  <c r="LN23" i="23"/>
  <c r="LM23" i="23"/>
  <c r="LL23" i="23"/>
  <c r="LK23" i="23"/>
  <c r="LJ23" i="23"/>
  <c r="LI23" i="23"/>
  <c r="LH23" i="23"/>
  <c r="LG23" i="23"/>
  <c r="LF23" i="23"/>
  <c r="LE23" i="23"/>
  <c r="LB23" i="23"/>
  <c r="LA23" i="23"/>
  <c r="KZ23" i="23"/>
  <c r="KY23" i="23"/>
  <c r="KW23" i="23"/>
  <c r="KV23" i="23"/>
  <c r="KU23" i="23"/>
  <c r="KT23" i="23"/>
  <c r="KS23" i="23"/>
  <c r="KR23" i="23"/>
  <c r="KQ23" i="23"/>
  <c r="KP23" i="23"/>
  <c r="KO23" i="23"/>
  <c r="KN23" i="23"/>
  <c r="KM23" i="23"/>
  <c r="KJ23" i="23"/>
  <c r="KI23" i="23"/>
  <c r="KH23" i="23"/>
  <c r="KG23" i="23"/>
  <c r="KE23" i="23"/>
  <c r="KD23" i="23"/>
  <c r="KC23" i="23"/>
  <c r="KB23" i="23"/>
  <c r="KA23" i="23"/>
  <c r="JZ23" i="23"/>
  <c r="JY23" i="23"/>
  <c r="JX23" i="23"/>
  <c r="JW23" i="23"/>
  <c r="JV23" i="23"/>
  <c r="JU23" i="23"/>
  <c r="JT23" i="23"/>
  <c r="JS23" i="23"/>
  <c r="JR23" i="23"/>
  <c r="JQ23" i="23"/>
  <c r="JP23" i="23"/>
  <c r="JO23" i="23"/>
  <c r="JN23" i="23"/>
  <c r="JM23" i="23"/>
  <c r="JL23" i="23"/>
  <c r="JK23" i="23"/>
  <c r="JH23" i="23"/>
  <c r="JG23" i="23"/>
  <c r="JF23" i="23"/>
  <c r="JE23" i="23"/>
  <c r="JD23" i="23"/>
  <c r="JC23" i="23"/>
  <c r="JB23" i="23"/>
  <c r="JA23" i="23"/>
  <c r="IZ23" i="23"/>
  <c r="IY23" i="23"/>
  <c r="IX23" i="23"/>
  <c r="IW23" i="23"/>
  <c r="IV23" i="23"/>
  <c r="IU23" i="23"/>
  <c r="IT23" i="23"/>
  <c r="IS23" i="23"/>
  <c r="IR23" i="23"/>
  <c r="IQ23" i="23"/>
  <c r="IP23" i="23"/>
  <c r="IO23" i="23"/>
  <c r="IN23" i="23"/>
  <c r="IM23" i="23"/>
  <c r="IL23" i="23"/>
  <c r="IK23" i="23"/>
  <c r="IJ23" i="23"/>
  <c r="II23" i="23"/>
  <c r="IF23" i="23"/>
  <c r="IE23" i="23"/>
  <c r="ID23" i="23"/>
  <c r="IC23" i="23"/>
  <c r="IB23" i="23"/>
  <c r="IA23" i="23"/>
  <c r="HZ23" i="23"/>
  <c r="HY23" i="23"/>
  <c r="HW23" i="23"/>
  <c r="HV23" i="23"/>
  <c r="HU23" i="23"/>
  <c r="HT23" i="23"/>
  <c r="HR23" i="23"/>
  <c r="HQ23" i="23"/>
  <c r="HP23" i="23"/>
  <c r="HO23" i="23"/>
  <c r="HN23" i="23"/>
  <c r="HM23" i="23"/>
  <c r="HL23" i="23"/>
  <c r="HK23" i="23"/>
  <c r="HJ23" i="23"/>
  <c r="HG23" i="23"/>
  <c r="HF23" i="23"/>
  <c r="HE23" i="23"/>
  <c r="HD23" i="23"/>
  <c r="HC23" i="23"/>
  <c r="HB23" i="23"/>
  <c r="HA23" i="23"/>
  <c r="GZ23" i="23"/>
  <c r="GY23" i="23"/>
  <c r="GW23" i="23"/>
  <c r="GV23" i="23"/>
  <c r="GU23" i="23"/>
  <c r="GT23" i="23"/>
  <c r="GS23" i="23"/>
  <c r="GR23" i="23"/>
  <c r="GQ23" i="23"/>
  <c r="GP23" i="23"/>
  <c r="GO23" i="23"/>
  <c r="GN23" i="23"/>
  <c r="GM23" i="23"/>
  <c r="GL23" i="23"/>
  <c r="GJ23" i="23"/>
  <c r="GG23" i="23"/>
  <c r="GF23" i="23"/>
  <c r="GE23" i="23"/>
  <c r="GD23" i="23"/>
  <c r="GC23" i="23"/>
  <c r="GB23" i="23"/>
  <c r="GA23" i="23"/>
  <c r="FZ23" i="23"/>
  <c r="FY23" i="23"/>
  <c r="FX23" i="23"/>
  <c r="FW23" i="23"/>
  <c r="FV23" i="23"/>
  <c r="FU23" i="23"/>
  <c r="FT23" i="23"/>
  <c r="FS23" i="23"/>
  <c r="FR23" i="23"/>
  <c r="FQ23" i="23"/>
  <c r="FP23" i="23"/>
  <c r="FO23" i="23"/>
  <c r="FN23" i="23"/>
  <c r="FM23" i="23"/>
  <c r="FK23" i="23"/>
  <c r="FJ23" i="23"/>
  <c r="FI23" i="23"/>
  <c r="FH23" i="23"/>
  <c r="FG23" i="23"/>
  <c r="FF23" i="23"/>
  <c r="FE23" i="23"/>
  <c r="FD23" i="23"/>
  <c r="FC23" i="23"/>
  <c r="FB23" i="23"/>
  <c r="FA23" i="23"/>
  <c r="EZ23" i="23"/>
  <c r="EY23" i="23"/>
  <c r="EX23" i="23"/>
  <c r="EW23" i="23"/>
  <c r="EV23" i="23"/>
  <c r="EU23" i="23"/>
  <c r="ET23" i="23"/>
  <c r="ES23" i="23"/>
  <c r="EO23" i="23"/>
  <c r="EM23" i="23"/>
  <c r="EL23" i="23"/>
  <c r="EJ23" i="23"/>
  <c r="EI23" i="23"/>
  <c r="EH23" i="23"/>
  <c r="EG23" i="23"/>
  <c r="EF23" i="23"/>
  <c r="EE23" i="23"/>
  <c r="ED23" i="23"/>
  <c r="EC23" i="23"/>
  <c r="EA23" i="23"/>
  <c r="DZ23" i="23"/>
  <c r="DY23" i="23"/>
  <c r="DW23" i="23"/>
  <c r="DV23" i="23"/>
  <c r="DU23" i="23"/>
  <c r="DT23" i="23"/>
  <c r="DS23" i="23"/>
  <c r="DR23" i="23"/>
  <c r="DQ23" i="23"/>
  <c r="DP23" i="23"/>
  <c r="DM23" i="23"/>
  <c r="DL23" i="23"/>
  <c r="DK23" i="23"/>
  <c r="DJ23" i="23"/>
  <c r="DI23" i="23"/>
  <c r="DH23" i="23"/>
  <c r="DG23" i="23"/>
  <c r="DF23" i="23"/>
  <c r="DE23" i="23"/>
  <c r="DD23" i="23"/>
  <c r="DC23" i="23"/>
  <c r="DB23" i="23"/>
  <c r="DA23" i="23"/>
  <c r="CZ23" i="23"/>
  <c r="CY23" i="23"/>
  <c r="CX23" i="23"/>
  <c r="CW23" i="23"/>
  <c r="CV23" i="23"/>
  <c r="CU23" i="23"/>
  <c r="CT23" i="23"/>
  <c r="CS23" i="23"/>
  <c r="CR23" i="23"/>
  <c r="CO23" i="23"/>
  <c r="CN23" i="23"/>
  <c r="CM23" i="23"/>
  <c r="CK23" i="23"/>
  <c r="CJ23" i="23"/>
  <c r="CI23" i="23"/>
  <c r="CH23" i="23"/>
  <c r="CG23" i="23"/>
  <c r="CF23" i="23"/>
  <c r="CE23" i="23"/>
  <c r="CD23" i="23"/>
  <c r="CB23" i="23"/>
  <c r="CA23" i="23"/>
  <c r="BZ23" i="23"/>
  <c r="BX23" i="23"/>
  <c r="BW23" i="23"/>
  <c r="BV23" i="23"/>
  <c r="BU23" i="23"/>
  <c r="BT23" i="23"/>
  <c r="BS23" i="23"/>
  <c r="BR23" i="23"/>
  <c r="BQ23" i="23"/>
  <c r="BP23" i="23"/>
  <c r="BM23" i="23"/>
  <c r="BL23" i="23"/>
  <c r="BK23" i="23"/>
  <c r="BJ23" i="23"/>
  <c r="BI23" i="23"/>
  <c r="BH23" i="23"/>
  <c r="BG23" i="23"/>
  <c r="BE23" i="23"/>
  <c r="BD23" i="23"/>
  <c r="BC23" i="23"/>
  <c r="BA23" i="23"/>
  <c r="AZ23" i="23"/>
  <c r="AY23" i="23"/>
  <c r="AX23" i="23"/>
  <c r="AW23" i="23"/>
  <c r="AU23" i="23"/>
  <c r="AT23" i="23"/>
  <c r="AS23" i="23"/>
  <c r="AR23" i="23"/>
  <c r="AQ23" i="23"/>
  <c r="AP23" i="23"/>
  <c r="AO23" i="23"/>
  <c r="AN23" i="23"/>
  <c r="AM23" i="23"/>
  <c r="AK23" i="23"/>
  <c r="AJ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P23" i="23"/>
  <c r="O23" i="23"/>
  <c r="N23" i="23"/>
  <c r="L23" i="23"/>
  <c r="K23" i="23"/>
  <c r="J23" i="23"/>
  <c r="I23" i="23"/>
  <c r="H23" i="23"/>
  <c r="F23" i="23"/>
  <c r="E23" i="23"/>
  <c r="D23" i="23"/>
  <c r="C23" i="23"/>
  <c r="LW22" i="23"/>
  <c r="LV22" i="23"/>
  <c r="LU22" i="23"/>
  <c r="LT22" i="23"/>
  <c r="LS22" i="23"/>
  <c r="LR22" i="23"/>
  <c r="LQ22" i="23"/>
  <c r="LP22" i="23"/>
  <c r="LO22" i="23"/>
  <c r="LN22" i="23"/>
  <c r="LM22" i="23"/>
  <c r="LL22" i="23"/>
  <c r="LK22" i="23"/>
  <c r="LJ22" i="23"/>
  <c r="LI22" i="23"/>
  <c r="LH22" i="23"/>
  <c r="LG22" i="23"/>
  <c r="LF22" i="23"/>
  <c r="LE22" i="23"/>
  <c r="LB22" i="23"/>
  <c r="LA22" i="23"/>
  <c r="KZ22" i="23"/>
  <c r="KY22" i="23"/>
  <c r="KW22" i="23"/>
  <c r="KV22" i="23"/>
  <c r="KU22" i="23"/>
  <c r="KT22" i="23"/>
  <c r="KS22" i="23"/>
  <c r="KR22" i="23"/>
  <c r="KQ22" i="23"/>
  <c r="KP22" i="23"/>
  <c r="KO22" i="23"/>
  <c r="KN22" i="23"/>
  <c r="KM22" i="23"/>
  <c r="KJ22" i="23"/>
  <c r="KI22" i="23"/>
  <c r="KH22" i="23"/>
  <c r="KG22" i="23"/>
  <c r="KE22" i="23"/>
  <c r="KD22" i="23"/>
  <c r="KC22" i="23"/>
  <c r="KB22" i="23"/>
  <c r="KA22" i="23"/>
  <c r="JZ22" i="23"/>
  <c r="JY22" i="23"/>
  <c r="JX22" i="23"/>
  <c r="JW22" i="23"/>
  <c r="JV22" i="23"/>
  <c r="JU22" i="23"/>
  <c r="JT22" i="23"/>
  <c r="JS22" i="23"/>
  <c r="JR22" i="23"/>
  <c r="JQ22" i="23"/>
  <c r="JP22" i="23"/>
  <c r="JO22" i="23"/>
  <c r="JN22" i="23"/>
  <c r="JM22" i="23"/>
  <c r="JL22" i="23"/>
  <c r="JK22" i="23"/>
  <c r="JH22" i="23"/>
  <c r="JG22" i="23"/>
  <c r="JF22" i="23"/>
  <c r="JE22" i="23"/>
  <c r="JD22" i="23"/>
  <c r="JC22" i="23"/>
  <c r="JB22" i="23"/>
  <c r="JA22" i="23"/>
  <c r="IZ22" i="23"/>
  <c r="IY22" i="23"/>
  <c r="IX22" i="23"/>
  <c r="IW22" i="23"/>
  <c r="IV22" i="23"/>
  <c r="IU22" i="23"/>
  <c r="IT22" i="23"/>
  <c r="IS22" i="23"/>
  <c r="IR22" i="23"/>
  <c r="IQ22" i="23"/>
  <c r="IP22" i="23"/>
  <c r="IO22" i="23"/>
  <c r="IN22" i="23"/>
  <c r="IM22" i="23"/>
  <c r="IL22" i="23"/>
  <c r="IK22" i="23"/>
  <c r="IJ22" i="23"/>
  <c r="II22" i="23"/>
  <c r="IF22" i="23"/>
  <c r="IE22" i="23"/>
  <c r="ID22" i="23"/>
  <c r="IC22" i="23"/>
  <c r="IB22" i="23"/>
  <c r="IA22" i="23"/>
  <c r="HZ22" i="23"/>
  <c r="HY22" i="23"/>
  <c r="HW22" i="23"/>
  <c r="HV22" i="23"/>
  <c r="HU22" i="23"/>
  <c r="HT22" i="23"/>
  <c r="HR22" i="23"/>
  <c r="HQ22" i="23"/>
  <c r="HP22" i="23"/>
  <c r="HO22" i="23"/>
  <c r="HN22" i="23"/>
  <c r="HM22" i="23"/>
  <c r="HL22" i="23"/>
  <c r="HK22" i="23"/>
  <c r="HJ22" i="23"/>
  <c r="HG22" i="23"/>
  <c r="HF22" i="23"/>
  <c r="HE22" i="23"/>
  <c r="HD22" i="23"/>
  <c r="HC22" i="23"/>
  <c r="HB22" i="23"/>
  <c r="HA22" i="23"/>
  <c r="GZ22" i="23"/>
  <c r="GY22" i="23"/>
  <c r="GW22" i="23"/>
  <c r="GV22" i="23"/>
  <c r="GU22" i="23"/>
  <c r="GT22" i="23"/>
  <c r="GS22" i="23"/>
  <c r="GR22" i="23"/>
  <c r="GQ22" i="23"/>
  <c r="GP22" i="23"/>
  <c r="GO22" i="23"/>
  <c r="GN22" i="23"/>
  <c r="GM22" i="23"/>
  <c r="GL22" i="23"/>
  <c r="GJ22" i="23"/>
  <c r="GG22" i="23"/>
  <c r="GF22" i="23"/>
  <c r="GE22" i="23"/>
  <c r="GD22" i="23"/>
  <c r="GC22" i="23"/>
  <c r="GB22" i="23"/>
  <c r="GA22" i="23"/>
  <c r="FZ22" i="23"/>
  <c r="FY22" i="23"/>
  <c r="FX22" i="23"/>
  <c r="FW22" i="23"/>
  <c r="FV22" i="23"/>
  <c r="FU22" i="23"/>
  <c r="FT22" i="23"/>
  <c r="FS22" i="23"/>
  <c r="FR22" i="23"/>
  <c r="FQ22" i="23"/>
  <c r="FP22" i="23"/>
  <c r="FO22" i="23"/>
  <c r="FN22" i="23"/>
  <c r="FM22" i="23"/>
  <c r="FK22" i="23"/>
  <c r="FJ22" i="23"/>
  <c r="FI22" i="23"/>
  <c r="FH22" i="23"/>
  <c r="FG22" i="23"/>
  <c r="FF22" i="23"/>
  <c r="FE22" i="23"/>
  <c r="FD22" i="23"/>
  <c r="FC22" i="23"/>
  <c r="FB22" i="23"/>
  <c r="FA22" i="23"/>
  <c r="EZ22" i="23"/>
  <c r="EY22" i="23"/>
  <c r="EX22" i="23"/>
  <c r="EW22" i="23"/>
  <c r="EV22" i="23"/>
  <c r="EU22" i="23"/>
  <c r="ET22" i="23"/>
  <c r="ES22" i="23"/>
  <c r="EO22" i="23"/>
  <c r="EM22" i="23"/>
  <c r="EL22" i="23"/>
  <c r="EJ22" i="23"/>
  <c r="EI22" i="23"/>
  <c r="EH22" i="23"/>
  <c r="EG22" i="23"/>
  <c r="EF22" i="23"/>
  <c r="EE22" i="23"/>
  <c r="ED22" i="23"/>
  <c r="EC22" i="23"/>
  <c r="EA22" i="23"/>
  <c r="DZ22" i="23"/>
  <c r="DY22" i="23"/>
  <c r="DW22" i="23"/>
  <c r="DV22" i="23"/>
  <c r="DU22" i="23"/>
  <c r="DT22" i="23"/>
  <c r="DS22" i="23"/>
  <c r="DR22" i="23"/>
  <c r="DQ22" i="23"/>
  <c r="DP22" i="23"/>
  <c r="DM22" i="23"/>
  <c r="DL22" i="23"/>
  <c r="DK22" i="23"/>
  <c r="DJ22" i="23"/>
  <c r="DI22" i="23"/>
  <c r="DH22" i="23"/>
  <c r="DG22" i="23"/>
  <c r="DF22" i="23"/>
  <c r="DE22" i="23"/>
  <c r="DD22" i="23"/>
  <c r="DC22" i="23"/>
  <c r="DB22" i="23"/>
  <c r="DA22" i="23"/>
  <c r="CZ22" i="23"/>
  <c r="CY22" i="23"/>
  <c r="CX22" i="23"/>
  <c r="CW22" i="23"/>
  <c r="CV22" i="23"/>
  <c r="CU22" i="23"/>
  <c r="CT22" i="23"/>
  <c r="CS22" i="23"/>
  <c r="CR22" i="23"/>
  <c r="CO22" i="23"/>
  <c r="CN22" i="23"/>
  <c r="CM22" i="23"/>
  <c r="CK22" i="23"/>
  <c r="CJ22" i="23"/>
  <c r="CI22" i="23"/>
  <c r="CH22" i="23"/>
  <c r="CG22" i="23"/>
  <c r="CF22" i="23"/>
  <c r="CE22" i="23"/>
  <c r="CD22" i="23"/>
  <c r="CB22" i="23"/>
  <c r="CA22" i="23"/>
  <c r="BZ22" i="23"/>
  <c r="BX22" i="23"/>
  <c r="BW22" i="23"/>
  <c r="BV22" i="23"/>
  <c r="BU22" i="23"/>
  <c r="BT22" i="23"/>
  <c r="BS22" i="23"/>
  <c r="BR22" i="23"/>
  <c r="BQ22" i="23"/>
  <c r="BP22" i="23"/>
  <c r="BM22" i="23"/>
  <c r="BL22" i="23"/>
  <c r="BK22" i="23"/>
  <c r="BJ22" i="23"/>
  <c r="BI22" i="23"/>
  <c r="BH22" i="23"/>
  <c r="BG22" i="23"/>
  <c r="BE22" i="23"/>
  <c r="BD22" i="23"/>
  <c r="BC22" i="23"/>
  <c r="BA22" i="23"/>
  <c r="AZ22" i="23"/>
  <c r="AY22" i="23"/>
  <c r="AX22" i="23"/>
  <c r="AW22" i="23"/>
  <c r="AU22" i="23"/>
  <c r="AT22" i="23"/>
  <c r="AS22" i="23"/>
  <c r="AR22" i="23"/>
  <c r="AQ22" i="23"/>
  <c r="AP22" i="23"/>
  <c r="AO22" i="23"/>
  <c r="AN22" i="23"/>
  <c r="AM22" i="23"/>
  <c r="AK22" i="23"/>
  <c r="AJ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P22" i="23"/>
  <c r="O22" i="23"/>
  <c r="N22" i="23"/>
  <c r="L22" i="23"/>
  <c r="K22" i="23"/>
  <c r="J22" i="23"/>
  <c r="I22" i="23"/>
  <c r="H22" i="23"/>
  <c r="F22" i="23"/>
  <c r="E22" i="23"/>
  <c r="D22" i="23"/>
  <c r="C22" i="23"/>
  <c r="LW21" i="23"/>
  <c r="LV21" i="23"/>
  <c r="LU21" i="23"/>
  <c r="LT21" i="23"/>
  <c r="LS21" i="23"/>
  <c r="LR21" i="23"/>
  <c r="LQ21" i="23"/>
  <c r="LP21" i="23"/>
  <c r="LO21" i="23"/>
  <c r="LN21" i="23"/>
  <c r="LM21" i="23"/>
  <c r="LL21" i="23"/>
  <c r="LK21" i="23"/>
  <c r="LJ21" i="23"/>
  <c r="LI21" i="23"/>
  <c r="LH21" i="23"/>
  <c r="LG21" i="23"/>
  <c r="LF21" i="23"/>
  <c r="LE21" i="23"/>
  <c r="LB21" i="23"/>
  <c r="LA21" i="23"/>
  <c r="KZ21" i="23"/>
  <c r="KY21" i="23"/>
  <c r="KW21" i="23"/>
  <c r="KV21" i="23"/>
  <c r="KU21" i="23"/>
  <c r="KT21" i="23"/>
  <c r="KS21" i="23"/>
  <c r="KR21" i="23"/>
  <c r="KQ21" i="23"/>
  <c r="KP21" i="23"/>
  <c r="KO21" i="23"/>
  <c r="KN21" i="23"/>
  <c r="KM21" i="23"/>
  <c r="KJ21" i="23"/>
  <c r="KI21" i="23"/>
  <c r="KH21" i="23"/>
  <c r="KG21" i="23"/>
  <c r="KE21" i="23"/>
  <c r="KD21" i="23"/>
  <c r="KC21" i="23"/>
  <c r="KB21" i="23"/>
  <c r="KA21" i="23"/>
  <c r="JZ21" i="23"/>
  <c r="JY21" i="23"/>
  <c r="JX21" i="23"/>
  <c r="JW21" i="23"/>
  <c r="JV21" i="23"/>
  <c r="JU21" i="23"/>
  <c r="JT21" i="23"/>
  <c r="JS21" i="23"/>
  <c r="JR21" i="23"/>
  <c r="JQ21" i="23"/>
  <c r="JP21" i="23"/>
  <c r="JO21" i="23"/>
  <c r="JN21" i="23"/>
  <c r="JM21" i="23"/>
  <c r="JL21" i="23"/>
  <c r="JK21" i="23"/>
  <c r="JH21" i="23"/>
  <c r="JG21" i="23"/>
  <c r="JF21" i="23"/>
  <c r="JE21" i="23"/>
  <c r="JD21" i="23"/>
  <c r="JC21" i="23"/>
  <c r="JB21" i="23"/>
  <c r="JA21" i="23"/>
  <c r="IZ21" i="23"/>
  <c r="IY21" i="23"/>
  <c r="IX21" i="23"/>
  <c r="IW21" i="23"/>
  <c r="IV21" i="23"/>
  <c r="IU21" i="23"/>
  <c r="IT21" i="23"/>
  <c r="IS21" i="23"/>
  <c r="IR21" i="23"/>
  <c r="IQ21" i="23"/>
  <c r="IP21" i="23"/>
  <c r="IO21" i="23"/>
  <c r="IN21" i="23"/>
  <c r="IM21" i="23"/>
  <c r="IL21" i="23"/>
  <c r="IK21" i="23"/>
  <c r="IJ21" i="23"/>
  <c r="II21" i="23"/>
  <c r="IF21" i="23"/>
  <c r="IE21" i="23"/>
  <c r="ID21" i="23"/>
  <c r="IC21" i="23"/>
  <c r="IB21" i="23"/>
  <c r="IA21" i="23"/>
  <c r="HZ21" i="23"/>
  <c r="HY21" i="23"/>
  <c r="HW21" i="23"/>
  <c r="HV21" i="23"/>
  <c r="HU21" i="23"/>
  <c r="HT21" i="23"/>
  <c r="HR21" i="23"/>
  <c r="HQ21" i="23"/>
  <c r="HP21" i="23"/>
  <c r="HO21" i="23"/>
  <c r="HN21" i="23"/>
  <c r="HM21" i="23"/>
  <c r="HL21" i="23"/>
  <c r="HK21" i="23"/>
  <c r="HJ21" i="23"/>
  <c r="HG21" i="23"/>
  <c r="HF21" i="23"/>
  <c r="HE21" i="23"/>
  <c r="HD21" i="23"/>
  <c r="HC21" i="23"/>
  <c r="HB21" i="23"/>
  <c r="HA21" i="23"/>
  <c r="GZ21" i="23"/>
  <c r="GY21" i="23"/>
  <c r="GW21" i="23"/>
  <c r="GV21" i="23"/>
  <c r="GU21" i="23"/>
  <c r="GT21" i="23"/>
  <c r="GS21" i="23"/>
  <c r="GR21" i="23"/>
  <c r="GQ21" i="23"/>
  <c r="GP21" i="23"/>
  <c r="GO21" i="23"/>
  <c r="GN21" i="23"/>
  <c r="GM21" i="23"/>
  <c r="GL21" i="23"/>
  <c r="GJ21" i="23"/>
  <c r="GG21" i="23"/>
  <c r="GF21" i="23"/>
  <c r="GE21" i="23"/>
  <c r="GD21" i="23"/>
  <c r="GC21" i="23"/>
  <c r="GB21" i="23"/>
  <c r="GA21" i="23"/>
  <c r="FZ21" i="23"/>
  <c r="FY21" i="23"/>
  <c r="FX21" i="23"/>
  <c r="FW21" i="23"/>
  <c r="FV21" i="23"/>
  <c r="FU21" i="23"/>
  <c r="FT21" i="23"/>
  <c r="FS21" i="23"/>
  <c r="FR21" i="23"/>
  <c r="FQ21" i="23"/>
  <c r="FP21" i="23"/>
  <c r="FO21" i="23"/>
  <c r="FN21" i="23"/>
  <c r="FM21" i="23"/>
  <c r="FK21" i="23"/>
  <c r="FJ21" i="23"/>
  <c r="FI21" i="23"/>
  <c r="FH21" i="23"/>
  <c r="FG21" i="23"/>
  <c r="FF21" i="23"/>
  <c r="FE21" i="23"/>
  <c r="FD21" i="23"/>
  <c r="FC21" i="23"/>
  <c r="FB21" i="23"/>
  <c r="FA21" i="23"/>
  <c r="EZ21" i="23"/>
  <c r="EY21" i="23"/>
  <c r="EX21" i="23"/>
  <c r="EW21" i="23"/>
  <c r="EV21" i="23"/>
  <c r="EU21" i="23"/>
  <c r="ET21" i="23"/>
  <c r="ES21" i="23"/>
  <c r="EO21" i="23"/>
  <c r="EM21" i="23"/>
  <c r="EL21" i="23"/>
  <c r="EJ21" i="23"/>
  <c r="EI21" i="23"/>
  <c r="EH21" i="23"/>
  <c r="EG21" i="23"/>
  <c r="EF21" i="23"/>
  <c r="EE21" i="23"/>
  <c r="ED21" i="23"/>
  <c r="EC21" i="23"/>
  <c r="EA21" i="23"/>
  <c r="DZ21" i="23"/>
  <c r="DY21" i="23"/>
  <c r="DW21" i="23"/>
  <c r="DV21" i="23"/>
  <c r="DU21" i="23"/>
  <c r="DT21" i="23"/>
  <c r="DS21" i="23"/>
  <c r="DR21" i="23"/>
  <c r="DQ21" i="23"/>
  <c r="DP21" i="23"/>
  <c r="DM21" i="23"/>
  <c r="DL21" i="23"/>
  <c r="DK21" i="23"/>
  <c r="DJ21" i="23"/>
  <c r="DI21" i="23"/>
  <c r="DH21" i="23"/>
  <c r="DG21" i="23"/>
  <c r="DF21" i="23"/>
  <c r="DE21" i="23"/>
  <c r="DD21" i="23"/>
  <c r="DC21" i="23"/>
  <c r="DB21" i="23"/>
  <c r="DA21" i="23"/>
  <c r="CZ21" i="23"/>
  <c r="CY21" i="23"/>
  <c r="CX21" i="23"/>
  <c r="CW21" i="23"/>
  <c r="CV21" i="23"/>
  <c r="CU21" i="23"/>
  <c r="CT21" i="23"/>
  <c r="CS21" i="23"/>
  <c r="CR21" i="23"/>
  <c r="CO21" i="23"/>
  <c r="CN21" i="23"/>
  <c r="CM21" i="23"/>
  <c r="CK21" i="23"/>
  <c r="CJ21" i="23"/>
  <c r="CI21" i="23"/>
  <c r="CH21" i="23"/>
  <c r="CG21" i="23"/>
  <c r="CF21" i="23"/>
  <c r="CE21" i="23"/>
  <c r="CD21" i="23"/>
  <c r="CB21" i="23"/>
  <c r="CA21" i="23"/>
  <c r="BZ21" i="23"/>
  <c r="BX21" i="23"/>
  <c r="BW21" i="23"/>
  <c r="BV21" i="23"/>
  <c r="BU21" i="23"/>
  <c r="BT21" i="23"/>
  <c r="BS21" i="23"/>
  <c r="BR21" i="23"/>
  <c r="BQ21" i="23"/>
  <c r="BP21" i="23"/>
  <c r="BM21" i="23"/>
  <c r="BL21" i="23"/>
  <c r="BK21" i="23"/>
  <c r="BJ21" i="23"/>
  <c r="BI21" i="23"/>
  <c r="BH21" i="23"/>
  <c r="BG21" i="23"/>
  <c r="BE21" i="23"/>
  <c r="BD21" i="23"/>
  <c r="BC21" i="23"/>
  <c r="BA21" i="23"/>
  <c r="AZ21" i="23"/>
  <c r="AY21" i="23"/>
  <c r="AX21" i="23"/>
  <c r="AW21" i="23"/>
  <c r="AU21" i="23"/>
  <c r="AT21" i="23"/>
  <c r="AS21" i="23"/>
  <c r="AR21" i="23"/>
  <c r="AQ21" i="23"/>
  <c r="AP21" i="23"/>
  <c r="AO21" i="23"/>
  <c r="AN21" i="23"/>
  <c r="AM21" i="23"/>
  <c r="AK21" i="23"/>
  <c r="AJ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P21" i="23"/>
  <c r="O21" i="23"/>
  <c r="N21" i="23"/>
  <c r="L21" i="23"/>
  <c r="K21" i="23"/>
  <c r="J21" i="23"/>
  <c r="I21" i="23"/>
  <c r="H21" i="23"/>
  <c r="F21" i="23"/>
  <c r="E21" i="23"/>
  <c r="D21" i="23"/>
  <c r="C21" i="23"/>
  <c r="LW20" i="23"/>
  <c r="LV20" i="23"/>
  <c r="LU20" i="23"/>
  <c r="LT20" i="23"/>
  <c r="LS20" i="23"/>
  <c r="LR20" i="23"/>
  <c r="LQ20" i="23"/>
  <c r="LP20" i="23"/>
  <c r="LO20" i="23"/>
  <c r="LN20" i="23"/>
  <c r="LM20" i="23"/>
  <c r="LL20" i="23"/>
  <c r="LK20" i="23"/>
  <c r="LJ20" i="23"/>
  <c r="LI20" i="23"/>
  <c r="LH20" i="23"/>
  <c r="LG20" i="23"/>
  <c r="LF20" i="23"/>
  <c r="LE20" i="23"/>
  <c r="LB20" i="23"/>
  <c r="LA20" i="23"/>
  <c r="KZ20" i="23"/>
  <c r="KY20" i="23"/>
  <c r="KW20" i="23"/>
  <c r="KV20" i="23"/>
  <c r="KU20" i="23"/>
  <c r="KT20" i="23"/>
  <c r="KS20" i="23"/>
  <c r="KR20" i="23"/>
  <c r="KQ20" i="23"/>
  <c r="KP20" i="23"/>
  <c r="KO20" i="23"/>
  <c r="KN20" i="23"/>
  <c r="KM20" i="23"/>
  <c r="KJ20" i="23"/>
  <c r="KI20" i="23"/>
  <c r="KH20" i="23"/>
  <c r="KG20" i="23"/>
  <c r="KE20" i="23"/>
  <c r="KD20" i="23"/>
  <c r="KC20" i="23"/>
  <c r="KB20" i="23"/>
  <c r="KA20" i="23"/>
  <c r="JZ20" i="23"/>
  <c r="JY20" i="23"/>
  <c r="JX20" i="23"/>
  <c r="JW20" i="23"/>
  <c r="JV20" i="23"/>
  <c r="JU20" i="23"/>
  <c r="JT20" i="23"/>
  <c r="JS20" i="23"/>
  <c r="JR20" i="23"/>
  <c r="JQ20" i="23"/>
  <c r="JP20" i="23"/>
  <c r="JO20" i="23"/>
  <c r="JN20" i="23"/>
  <c r="JM20" i="23"/>
  <c r="JL20" i="23"/>
  <c r="JK20" i="23"/>
  <c r="JH20" i="23"/>
  <c r="JG20" i="23"/>
  <c r="JF20" i="23"/>
  <c r="JE20" i="23"/>
  <c r="JD20" i="23"/>
  <c r="JC20" i="23"/>
  <c r="JB20" i="23"/>
  <c r="JA20" i="23"/>
  <c r="IZ20" i="23"/>
  <c r="IY20" i="23"/>
  <c r="IX20" i="23"/>
  <c r="IW20" i="23"/>
  <c r="IV20" i="23"/>
  <c r="IU20" i="23"/>
  <c r="IT20" i="23"/>
  <c r="IS20" i="23"/>
  <c r="IR20" i="23"/>
  <c r="IQ20" i="23"/>
  <c r="IP20" i="23"/>
  <c r="IO20" i="23"/>
  <c r="IN20" i="23"/>
  <c r="IM20" i="23"/>
  <c r="IL20" i="23"/>
  <c r="IK20" i="23"/>
  <c r="IJ20" i="23"/>
  <c r="II20" i="23"/>
  <c r="IF20" i="23"/>
  <c r="IE20" i="23"/>
  <c r="ID20" i="23"/>
  <c r="IC20" i="23"/>
  <c r="IB20" i="23"/>
  <c r="IA20" i="23"/>
  <c r="HZ20" i="23"/>
  <c r="HY20" i="23"/>
  <c r="HW20" i="23"/>
  <c r="HV20" i="23"/>
  <c r="HU20" i="23"/>
  <c r="HT20" i="23"/>
  <c r="HR20" i="23"/>
  <c r="HQ20" i="23"/>
  <c r="HP20" i="23"/>
  <c r="HO20" i="23"/>
  <c r="HN20" i="23"/>
  <c r="HM20" i="23"/>
  <c r="HL20" i="23"/>
  <c r="HK20" i="23"/>
  <c r="HJ20" i="23"/>
  <c r="HG20" i="23"/>
  <c r="HF20" i="23"/>
  <c r="HE20" i="23"/>
  <c r="HD20" i="23"/>
  <c r="HC20" i="23"/>
  <c r="HB20" i="23"/>
  <c r="HA20" i="23"/>
  <c r="GZ20" i="23"/>
  <c r="GY20" i="23"/>
  <c r="GW20" i="23"/>
  <c r="GV20" i="23"/>
  <c r="GU20" i="23"/>
  <c r="GT20" i="23"/>
  <c r="GS20" i="23"/>
  <c r="GR20" i="23"/>
  <c r="GQ20" i="23"/>
  <c r="GP20" i="23"/>
  <c r="GO20" i="23"/>
  <c r="GN20" i="23"/>
  <c r="GM20" i="23"/>
  <c r="GL20" i="23"/>
  <c r="GJ20" i="23"/>
  <c r="GG20" i="23"/>
  <c r="GF20" i="23"/>
  <c r="GE20" i="23"/>
  <c r="GD20" i="23"/>
  <c r="GC20" i="23"/>
  <c r="GB20" i="23"/>
  <c r="GA20" i="23"/>
  <c r="FZ20" i="23"/>
  <c r="FY20" i="23"/>
  <c r="FX20" i="23"/>
  <c r="FW20" i="23"/>
  <c r="FV20" i="23"/>
  <c r="FU20" i="23"/>
  <c r="FT20" i="23"/>
  <c r="FS20" i="23"/>
  <c r="FR20" i="23"/>
  <c r="FQ20" i="23"/>
  <c r="FP20" i="23"/>
  <c r="FO20" i="23"/>
  <c r="FN20" i="23"/>
  <c r="FM20" i="23"/>
  <c r="FK20" i="23"/>
  <c r="FJ20" i="23"/>
  <c r="FI20" i="23"/>
  <c r="FH20" i="23"/>
  <c r="FG20" i="23"/>
  <c r="FF20" i="23"/>
  <c r="FE20" i="23"/>
  <c r="FD20" i="23"/>
  <c r="FC20" i="23"/>
  <c r="FB20" i="23"/>
  <c r="FA20" i="23"/>
  <c r="EZ20" i="23"/>
  <c r="EY20" i="23"/>
  <c r="EX20" i="23"/>
  <c r="EW20" i="23"/>
  <c r="EV20" i="23"/>
  <c r="EU20" i="23"/>
  <c r="ET20" i="23"/>
  <c r="ES20" i="23"/>
  <c r="EO20" i="23"/>
  <c r="EM20" i="23"/>
  <c r="EN20" i="23" s="1"/>
  <c r="EL20" i="23"/>
  <c r="EJ20" i="23"/>
  <c r="EI20" i="23"/>
  <c r="EH20" i="23"/>
  <c r="EG20" i="23"/>
  <c r="EF20" i="23"/>
  <c r="EE20" i="23"/>
  <c r="ED20" i="23"/>
  <c r="EC20" i="23"/>
  <c r="EA20" i="23"/>
  <c r="DZ20" i="23"/>
  <c r="DY20" i="23"/>
  <c r="DW20" i="23"/>
  <c r="DX20" i="23" s="1"/>
  <c r="DV20" i="23"/>
  <c r="DU20" i="23"/>
  <c r="DT20" i="23"/>
  <c r="DS20" i="23"/>
  <c r="DR20" i="23"/>
  <c r="DQ20" i="23"/>
  <c r="DP20" i="23"/>
  <c r="DM20" i="23"/>
  <c r="DL20" i="23"/>
  <c r="DK20" i="23"/>
  <c r="DJ20" i="23"/>
  <c r="DI20" i="23"/>
  <c r="DH20" i="23"/>
  <c r="DG20" i="23"/>
  <c r="DF20" i="23"/>
  <c r="DE20" i="23"/>
  <c r="DD20" i="23"/>
  <c r="DC20" i="23"/>
  <c r="DB20" i="23"/>
  <c r="DA20" i="23"/>
  <c r="CZ20" i="23"/>
  <c r="CY20" i="23"/>
  <c r="CX20" i="23"/>
  <c r="CW20" i="23"/>
  <c r="CV20" i="23"/>
  <c r="CU20" i="23"/>
  <c r="CT20" i="23"/>
  <c r="CS20" i="23"/>
  <c r="CR20" i="23"/>
  <c r="CO20" i="23"/>
  <c r="CN20" i="23"/>
  <c r="CM20" i="23"/>
  <c r="CK20" i="23"/>
  <c r="CJ20" i="23"/>
  <c r="CI20" i="23"/>
  <c r="CH20" i="23"/>
  <c r="CG20" i="23"/>
  <c r="CF20" i="23"/>
  <c r="CE20" i="23"/>
  <c r="CD20" i="23"/>
  <c r="CB20" i="23"/>
  <c r="CA20" i="23"/>
  <c r="BZ20" i="23"/>
  <c r="BX20" i="23"/>
  <c r="BW20" i="23"/>
  <c r="BV20" i="23"/>
  <c r="BU20" i="23"/>
  <c r="BT20" i="23"/>
  <c r="BS20" i="23"/>
  <c r="BR20" i="23"/>
  <c r="BQ20" i="23"/>
  <c r="BP20" i="23"/>
  <c r="BM20" i="23"/>
  <c r="BL20" i="23"/>
  <c r="BK20" i="23"/>
  <c r="BJ20" i="23"/>
  <c r="BI20" i="23"/>
  <c r="BH20" i="23"/>
  <c r="BG20" i="23"/>
  <c r="BE20" i="23"/>
  <c r="BD20" i="23"/>
  <c r="BC20" i="23"/>
  <c r="BA20" i="23"/>
  <c r="AZ20" i="23"/>
  <c r="AY20" i="23"/>
  <c r="AX20" i="23"/>
  <c r="AW20" i="23"/>
  <c r="AU20" i="23"/>
  <c r="AT20" i="23"/>
  <c r="AS20" i="23"/>
  <c r="AR20" i="23"/>
  <c r="AQ20" i="23"/>
  <c r="AP20" i="23"/>
  <c r="AO20" i="23"/>
  <c r="AN20" i="23"/>
  <c r="AM20" i="23"/>
  <c r="AK20" i="23"/>
  <c r="AJ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P20" i="23"/>
  <c r="O20" i="23"/>
  <c r="N20" i="23"/>
  <c r="L20" i="23"/>
  <c r="K20" i="23"/>
  <c r="J20" i="23"/>
  <c r="I20" i="23"/>
  <c r="H20" i="23"/>
  <c r="F20" i="23"/>
  <c r="E20" i="23"/>
  <c r="D20" i="23"/>
  <c r="C20" i="23"/>
  <c r="LW19" i="23"/>
  <c r="LV19" i="23"/>
  <c r="LU19" i="23"/>
  <c r="LS19" i="23"/>
  <c r="LR19" i="23"/>
  <c r="LQ19" i="23"/>
  <c r="LK19" i="23"/>
  <c r="LJ19" i="23"/>
  <c r="LI19" i="23"/>
  <c r="LG19" i="23"/>
  <c r="LF19" i="23"/>
  <c r="LE19" i="23"/>
  <c r="LA19" i="23"/>
  <c r="KZ19" i="23"/>
  <c r="KY19" i="23"/>
  <c r="KS19" i="23"/>
  <c r="KR19" i="23"/>
  <c r="KQ19" i="23"/>
  <c r="KO19" i="23"/>
  <c r="KN19" i="23"/>
  <c r="KM19" i="23"/>
  <c r="KJ19" i="23"/>
  <c r="KI19" i="23"/>
  <c r="KH19" i="23"/>
  <c r="KG19" i="23"/>
  <c r="KE19" i="23"/>
  <c r="JZ19" i="23"/>
  <c r="JY19" i="23"/>
  <c r="JX19" i="23"/>
  <c r="JW19" i="23"/>
  <c r="JV19" i="23"/>
  <c r="JU19" i="23"/>
  <c r="JT19" i="23"/>
  <c r="JS19" i="23"/>
  <c r="JR19" i="23"/>
  <c r="JQ19" i="23"/>
  <c r="JP19" i="23"/>
  <c r="JO19" i="23"/>
  <c r="JN19" i="23"/>
  <c r="JH19" i="23"/>
  <c r="JG19" i="23"/>
  <c r="JF19" i="23"/>
  <c r="JD19" i="23"/>
  <c r="JC19" i="23"/>
  <c r="JB19" i="23"/>
  <c r="JA19" i="23"/>
  <c r="IZ19" i="23"/>
  <c r="IY19" i="23"/>
  <c r="IX19" i="23"/>
  <c r="IR19" i="23"/>
  <c r="IQ19" i="23"/>
  <c r="IP19" i="23"/>
  <c r="IO19" i="23"/>
  <c r="IN19" i="23"/>
  <c r="IM19" i="23"/>
  <c r="IL19" i="23"/>
  <c r="IK19" i="23"/>
  <c r="IJ19" i="23"/>
  <c r="II19" i="23"/>
  <c r="IF19" i="23"/>
  <c r="HZ19" i="23"/>
  <c r="HY19" i="23"/>
  <c r="HV19" i="23"/>
  <c r="HU19" i="23"/>
  <c r="HT19" i="23"/>
  <c r="HR19" i="23"/>
  <c r="HQ19" i="23"/>
  <c r="HP19" i="23"/>
  <c r="HO19" i="23"/>
  <c r="HG19" i="23"/>
  <c r="HF19" i="23"/>
  <c r="HE19" i="23"/>
  <c r="HC19" i="23"/>
  <c r="HB19" i="23"/>
  <c r="HA19" i="23"/>
  <c r="GZ19" i="23"/>
  <c r="GY19" i="23"/>
  <c r="GW19" i="23"/>
  <c r="GV19" i="23"/>
  <c r="GU19" i="23"/>
  <c r="GP19" i="23"/>
  <c r="GO19" i="23"/>
  <c r="GN19" i="23"/>
  <c r="GM19" i="23"/>
  <c r="GL19" i="23"/>
  <c r="GJ19" i="23"/>
  <c r="GG19" i="23"/>
  <c r="GF19" i="23"/>
  <c r="GE19" i="23"/>
  <c r="GD19" i="23"/>
  <c r="GC19" i="23"/>
  <c r="FV19" i="23"/>
  <c r="FU19" i="23"/>
  <c r="FT19" i="23"/>
  <c r="FR19" i="23"/>
  <c r="FQ19" i="23"/>
  <c r="FP19" i="23"/>
  <c r="FO19" i="23"/>
  <c r="FN19" i="23"/>
  <c r="FM19" i="23"/>
  <c r="FE19" i="23"/>
  <c r="FD19" i="23"/>
  <c r="FC19" i="23"/>
  <c r="FB19" i="23"/>
  <c r="FA19" i="23"/>
  <c r="EZ19" i="23"/>
  <c r="EY19" i="23"/>
  <c r="EX19" i="23"/>
  <c r="EW19" i="23"/>
  <c r="EV19" i="23"/>
  <c r="EJ19" i="23"/>
  <c r="EI19" i="23"/>
  <c r="EH19" i="23"/>
  <c r="EE19" i="23"/>
  <c r="ED19" i="23"/>
  <c r="DZ19" i="23"/>
  <c r="DY19" i="23"/>
  <c r="DW19" i="23"/>
  <c r="DR19" i="23"/>
  <c r="DP19" i="23"/>
  <c r="DJ19" i="23"/>
  <c r="DI19" i="23"/>
  <c r="DG19" i="23"/>
  <c r="DF19" i="23"/>
  <c r="DE19" i="23"/>
  <c r="CZ19" i="23"/>
  <c r="CY19" i="23"/>
  <c r="CX19" i="23"/>
  <c r="CT19" i="23"/>
  <c r="CS19" i="23"/>
  <c r="CO19" i="23"/>
  <c r="CN19" i="23"/>
  <c r="CG19" i="23"/>
  <c r="CF19" i="23"/>
  <c r="CE19" i="23"/>
  <c r="CD19" i="23"/>
  <c r="CA19" i="23"/>
  <c r="BZ19" i="23"/>
  <c r="BX19" i="23"/>
  <c r="BV19" i="23"/>
  <c r="BU19" i="23"/>
  <c r="BM19" i="23"/>
  <c r="BL19" i="23"/>
  <c r="BI19" i="23"/>
  <c r="BH19" i="23"/>
  <c r="BG19" i="23"/>
  <c r="BE19" i="23"/>
  <c r="BC19" i="23"/>
  <c r="BA19" i="23"/>
  <c r="AT19" i="23"/>
  <c r="AS19" i="23"/>
  <c r="AR19" i="23"/>
  <c r="AO19" i="23"/>
  <c r="AN19" i="23"/>
  <c r="AM19" i="23"/>
  <c r="AJ19" i="23"/>
  <c r="AG19" i="23"/>
  <c r="AF19" i="23"/>
  <c r="AE19" i="23"/>
  <c r="Y19" i="23"/>
  <c r="V19" i="23"/>
  <c r="U19" i="23"/>
  <c r="T19" i="23"/>
  <c r="S19" i="23"/>
  <c r="O19" i="23"/>
  <c r="H19" i="23"/>
  <c r="F19" i="23"/>
  <c r="E19" i="23"/>
  <c r="D19" i="23"/>
  <c r="LW18" i="23"/>
  <c r="LV18" i="23"/>
  <c r="LU18" i="23"/>
  <c r="LT18" i="23"/>
  <c r="LS18" i="23"/>
  <c r="LR18" i="23"/>
  <c r="LQ18" i="23"/>
  <c r="LP18" i="23"/>
  <c r="LO18" i="23"/>
  <c r="LN18" i="23"/>
  <c r="LM18" i="23"/>
  <c r="LL18" i="23"/>
  <c r="LK18" i="23"/>
  <c r="LJ18" i="23"/>
  <c r="LI18" i="23"/>
  <c r="LH18" i="23"/>
  <c r="LG18" i="23"/>
  <c r="LF18" i="23"/>
  <c r="LE18" i="23"/>
  <c r="LB18" i="23"/>
  <c r="LA18" i="23"/>
  <c r="KZ18" i="23"/>
  <c r="KY18" i="23"/>
  <c r="KW18" i="23"/>
  <c r="KV18" i="23"/>
  <c r="KU18" i="23"/>
  <c r="KT18" i="23"/>
  <c r="KS18" i="23"/>
  <c r="KR18" i="23"/>
  <c r="KQ18" i="23"/>
  <c r="KP18" i="23"/>
  <c r="KO18" i="23"/>
  <c r="KN18" i="23"/>
  <c r="KM18" i="23"/>
  <c r="KJ18" i="23"/>
  <c r="KI18" i="23"/>
  <c r="KH18" i="23"/>
  <c r="KG18" i="23"/>
  <c r="KE18" i="23"/>
  <c r="KD18" i="23"/>
  <c r="KC18" i="23"/>
  <c r="KB18" i="23"/>
  <c r="KA18" i="23"/>
  <c r="JZ18" i="23"/>
  <c r="JY18" i="23"/>
  <c r="JX18" i="23"/>
  <c r="JW18" i="23"/>
  <c r="JV18" i="23"/>
  <c r="JU18" i="23"/>
  <c r="JT18" i="23"/>
  <c r="JS18" i="23"/>
  <c r="JR18" i="23"/>
  <c r="JQ18" i="23"/>
  <c r="JP18" i="23"/>
  <c r="JO18" i="23"/>
  <c r="JN18" i="23"/>
  <c r="JM18" i="23"/>
  <c r="JL18" i="23"/>
  <c r="JK18" i="23"/>
  <c r="JH18" i="23"/>
  <c r="JG18" i="23"/>
  <c r="JF18" i="23"/>
  <c r="JE18" i="23"/>
  <c r="JD18" i="23"/>
  <c r="JC18" i="23"/>
  <c r="JB18" i="23"/>
  <c r="JA18" i="23"/>
  <c r="IZ18" i="23"/>
  <c r="IY18" i="23"/>
  <c r="IX18" i="23"/>
  <c r="IW18" i="23"/>
  <c r="IV18" i="23"/>
  <c r="IU18" i="23"/>
  <c r="IT18" i="23"/>
  <c r="IS18" i="23"/>
  <c r="IR18" i="23"/>
  <c r="IQ18" i="23"/>
  <c r="IP18" i="23"/>
  <c r="IO18" i="23"/>
  <c r="IN18" i="23"/>
  <c r="IM18" i="23"/>
  <c r="IL18" i="23"/>
  <c r="IK18" i="23"/>
  <c r="IJ18" i="23"/>
  <c r="II18" i="23"/>
  <c r="IF18" i="23"/>
  <c r="IE18" i="23"/>
  <c r="ID18" i="23"/>
  <c r="IC18" i="23"/>
  <c r="IB18" i="23"/>
  <c r="IA18" i="23"/>
  <c r="HZ18" i="23"/>
  <c r="HY18" i="23"/>
  <c r="HW18" i="23"/>
  <c r="HV18" i="23"/>
  <c r="HU18" i="23"/>
  <c r="HT18" i="23"/>
  <c r="HR18" i="23"/>
  <c r="HQ18" i="23"/>
  <c r="HP18" i="23"/>
  <c r="HO18" i="23"/>
  <c r="HN18" i="23"/>
  <c r="HM18" i="23"/>
  <c r="HL18" i="23"/>
  <c r="HK18" i="23"/>
  <c r="HJ18" i="23"/>
  <c r="HG18" i="23"/>
  <c r="HF18" i="23"/>
  <c r="HE18" i="23"/>
  <c r="HD18" i="23"/>
  <c r="HC18" i="23"/>
  <c r="HB18" i="23"/>
  <c r="HA18" i="23"/>
  <c r="GZ18" i="23"/>
  <c r="GY18" i="23"/>
  <c r="GW18" i="23"/>
  <c r="GV18" i="23"/>
  <c r="GU18" i="23"/>
  <c r="GT18" i="23"/>
  <c r="GS18" i="23"/>
  <c r="GR18" i="23"/>
  <c r="GQ18" i="23"/>
  <c r="GP18" i="23"/>
  <c r="GO18" i="23"/>
  <c r="GN18" i="23"/>
  <c r="GM18" i="23"/>
  <c r="GL18" i="23"/>
  <c r="GJ18" i="23"/>
  <c r="GG18" i="23"/>
  <c r="GF18" i="23"/>
  <c r="GE18" i="23"/>
  <c r="GD18" i="23"/>
  <c r="GC18" i="23"/>
  <c r="GB18" i="23"/>
  <c r="GA18" i="23"/>
  <c r="FZ18" i="23"/>
  <c r="FY18" i="23"/>
  <c r="FX18" i="23"/>
  <c r="FW18" i="23"/>
  <c r="FV18" i="23"/>
  <c r="FU18" i="23"/>
  <c r="FT18" i="23"/>
  <c r="FS18" i="23"/>
  <c r="FR18" i="23"/>
  <c r="FQ18" i="23"/>
  <c r="FP18" i="23"/>
  <c r="FO18" i="23"/>
  <c r="FN18" i="23"/>
  <c r="FM18" i="23"/>
  <c r="FK18" i="23"/>
  <c r="FJ18" i="23"/>
  <c r="FI18" i="23"/>
  <c r="FH18" i="23"/>
  <c r="FG18" i="23"/>
  <c r="FF18" i="23"/>
  <c r="FE18" i="23"/>
  <c r="FD18" i="23"/>
  <c r="FC18" i="23"/>
  <c r="FB18" i="23"/>
  <c r="FA18" i="23"/>
  <c r="EZ18" i="23"/>
  <c r="EY18" i="23"/>
  <c r="EX18" i="23"/>
  <c r="EW18" i="23"/>
  <c r="EV18" i="23"/>
  <c r="EU18" i="23"/>
  <c r="ET18" i="23"/>
  <c r="ES18" i="23"/>
  <c r="EO18" i="23"/>
  <c r="EM18" i="23"/>
  <c r="EL18" i="23"/>
  <c r="EJ18" i="23"/>
  <c r="EI18" i="23"/>
  <c r="EH18" i="23"/>
  <c r="EG18" i="23"/>
  <c r="EF18" i="23"/>
  <c r="EE18" i="23"/>
  <c r="ED18" i="23"/>
  <c r="EC18" i="23"/>
  <c r="EA18" i="23"/>
  <c r="DZ18" i="23"/>
  <c r="DY18" i="23"/>
  <c r="DW18" i="23"/>
  <c r="DV18" i="23"/>
  <c r="DU18" i="23"/>
  <c r="DT18" i="23"/>
  <c r="DS18" i="23"/>
  <c r="DR18" i="23"/>
  <c r="DQ18" i="23"/>
  <c r="DP18" i="23"/>
  <c r="DM18" i="23"/>
  <c r="DL18" i="23"/>
  <c r="DK18" i="23"/>
  <c r="DJ18" i="23"/>
  <c r="DI18" i="23"/>
  <c r="DH18" i="23"/>
  <c r="DG18" i="23"/>
  <c r="DF18" i="23"/>
  <c r="DE18" i="23"/>
  <c r="DD18" i="23"/>
  <c r="DC18" i="23"/>
  <c r="DB18" i="23"/>
  <c r="DA18" i="23"/>
  <c r="CZ18" i="23"/>
  <c r="CY18" i="23"/>
  <c r="CX18" i="23"/>
  <c r="CW18" i="23"/>
  <c r="CV18" i="23"/>
  <c r="CU18" i="23"/>
  <c r="CT18" i="23"/>
  <c r="CS18" i="23"/>
  <c r="CO18" i="23"/>
  <c r="CN18" i="23"/>
  <c r="CM18" i="23"/>
  <c r="CK18" i="23"/>
  <c r="CJ18" i="23"/>
  <c r="CI18" i="23"/>
  <c r="CH18" i="23"/>
  <c r="CG18" i="23"/>
  <c r="CF18" i="23"/>
  <c r="CE18" i="23"/>
  <c r="CD18" i="23"/>
  <c r="CB18" i="23"/>
  <c r="CA18" i="23"/>
  <c r="BZ18" i="23"/>
  <c r="BX18" i="23"/>
  <c r="BW18" i="23"/>
  <c r="BV18" i="23"/>
  <c r="BU18" i="23"/>
  <c r="BT18" i="23"/>
  <c r="BS18" i="23"/>
  <c r="BR18" i="23"/>
  <c r="BQ18" i="23"/>
  <c r="BP18" i="23"/>
  <c r="BM18" i="23"/>
  <c r="BL18" i="23"/>
  <c r="BK18" i="23"/>
  <c r="BJ18" i="23"/>
  <c r="BI18" i="23"/>
  <c r="BH18" i="23"/>
  <c r="BG18" i="23"/>
  <c r="BE18" i="23"/>
  <c r="BD18" i="23"/>
  <c r="BC18" i="23"/>
  <c r="BA18" i="23"/>
  <c r="AZ18" i="23"/>
  <c r="AY18" i="23"/>
  <c r="AX18" i="23"/>
  <c r="AW18" i="23"/>
  <c r="AU18" i="23"/>
  <c r="AT18" i="23"/>
  <c r="AS18" i="23"/>
  <c r="AR18" i="23"/>
  <c r="AQ18" i="23"/>
  <c r="AP18" i="23"/>
  <c r="AO18" i="23"/>
  <c r="AN18" i="23"/>
  <c r="AM18" i="23"/>
  <c r="AK18" i="23"/>
  <c r="AJ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P18" i="23"/>
  <c r="O18" i="23"/>
  <c r="N18" i="23"/>
  <c r="L18" i="23"/>
  <c r="K18" i="23"/>
  <c r="J18" i="23"/>
  <c r="I18" i="23"/>
  <c r="H18" i="23"/>
  <c r="F18" i="23"/>
  <c r="E18" i="23"/>
  <c r="D18" i="23"/>
  <c r="C18" i="23"/>
  <c r="KE9" i="23"/>
  <c r="IN9" i="23"/>
  <c r="JV8" i="23"/>
  <c r="HQ8" i="23"/>
  <c r="DZ8" i="23"/>
  <c r="GS7" i="23"/>
  <c r="FC7" i="23"/>
  <c r="CY7" i="23"/>
  <c r="BY7" i="23"/>
  <c r="AS7" i="23"/>
  <c r="CL50" i="22"/>
  <c r="CC50" i="22"/>
  <c r="BY50" i="22"/>
  <c r="BB50" i="22"/>
  <c r="CL49" i="22"/>
  <c r="CC49" i="22"/>
  <c r="BY49" i="22"/>
  <c r="BB49" i="22"/>
  <c r="CL48" i="22"/>
  <c r="CC48" i="22"/>
  <c r="BY48" i="22"/>
  <c r="BB48" i="22"/>
  <c r="EK47" i="22"/>
  <c r="EB47" i="22"/>
  <c r="DX47" i="22"/>
  <c r="CL47" i="22"/>
  <c r="CC47" i="22"/>
  <c r="BY47" i="22"/>
  <c r="BF47" i="22"/>
  <c r="BB47" i="22"/>
  <c r="AV47" i="22"/>
  <c r="AL47" i="22"/>
  <c r="CL46" i="22"/>
  <c r="CC46" i="22"/>
  <c r="BY46" i="22"/>
  <c r="BB46" i="22"/>
  <c r="LW45" i="22"/>
  <c r="LV45" i="22"/>
  <c r="LV19" i="22" s="1"/>
  <c r="LU45" i="22"/>
  <c r="LT45" i="22"/>
  <c r="LS45" i="22"/>
  <c r="LR45" i="22"/>
  <c r="LQ45" i="22"/>
  <c r="LP45" i="22"/>
  <c r="LP19" i="22" s="1"/>
  <c r="LO45" i="22"/>
  <c r="LN45" i="22"/>
  <c r="LN19" i="22" s="1"/>
  <c r="LM45" i="22"/>
  <c r="LM19" i="22" s="1"/>
  <c r="LL45" i="22"/>
  <c r="LK45" i="22"/>
  <c r="LJ45" i="22"/>
  <c r="LI45" i="22"/>
  <c r="LH45" i="22"/>
  <c r="LH19" i="22" s="1"/>
  <c r="LG45" i="22"/>
  <c r="LF45" i="22"/>
  <c r="LF19" i="22" s="1"/>
  <c r="LE45" i="22"/>
  <c r="LB45" i="22"/>
  <c r="LA45" i="22"/>
  <c r="KZ45" i="22"/>
  <c r="KY45" i="22"/>
  <c r="KX45" i="22"/>
  <c r="KW45" i="22"/>
  <c r="KV45" i="22"/>
  <c r="KV19" i="22" s="1"/>
  <c r="KP19" i="22"/>
  <c r="KN19" i="22"/>
  <c r="JW19" i="22"/>
  <c r="JU19" i="22"/>
  <c r="JO19" i="22"/>
  <c r="JE19" i="22"/>
  <c r="JC19" i="22"/>
  <c r="IW19" i="22"/>
  <c r="IO19" i="22"/>
  <c r="IM19" i="22"/>
  <c r="IE19" i="22"/>
  <c r="HW19" i="22"/>
  <c r="HU19" i="22"/>
  <c r="HN19" i="22"/>
  <c r="HL19" i="22"/>
  <c r="HD19" i="22"/>
  <c r="HB19" i="22"/>
  <c r="GY19" i="22"/>
  <c r="GU19" i="22"/>
  <c r="GS19" i="22"/>
  <c r="GM19" i="22"/>
  <c r="GG19" i="22"/>
  <c r="GA19" i="22"/>
  <c r="FY19" i="22"/>
  <c r="FS19" i="22"/>
  <c r="FQ19" i="22"/>
  <c r="FJ19" i="22"/>
  <c r="FH19" i="22"/>
  <c r="FB19" i="22"/>
  <c r="EZ19" i="22"/>
  <c r="ET19" i="22"/>
  <c r="EO45" i="22"/>
  <c r="EO19" i="22" s="1"/>
  <c r="EM45" i="22"/>
  <c r="EL45" i="22"/>
  <c r="EJ45" i="22"/>
  <c r="EI45" i="22"/>
  <c r="EH45" i="22"/>
  <c r="EG45" i="22"/>
  <c r="EG19" i="22" s="1"/>
  <c r="EF45" i="22"/>
  <c r="EE45" i="22"/>
  <c r="EE19" i="22" s="1"/>
  <c r="ED45" i="22"/>
  <c r="EC45" i="22"/>
  <c r="EA45" i="22"/>
  <c r="DZ45" i="22"/>
  <c r="DY45" i="22"/>
  <c r="DW45" i="22"/>
  <c r="DW19" i="22" s="1"/>
  <c r="DX19" i="22" s="1"/>
  <c r="DV45" i="22"/>
  <c r="DU45" i="22"/>
  <c r="DU19" i="22" s="1"/>
  <c r="DT45" i="22"/>
  <c r="DS45" i="22"/>
  <c r="DR45" i="22"/>
  <c r="DQ45" i="22"/>
  <c r="DP45" i="22"/>
  <c r="DM45" i="22"/>
  <c r="DM19" i="22" s="1"/>
  <c r="DL45" i="22"/>
  <c r="DK45" i="22"/>
  <c r="DK19" i="22" s="1"/>
  <c r="DJ45" i="22"/>
  <c r="DI45" i="22"/>
  <c r="DH45" i="22"/>
  <c r="DG45" i="22"/>
  <c r="DF45" i="22"/>
  <c r="DE45" i="22"/>
  <c r="DE19" i="22" s="1"/>
  <c r="DD45" i="22"/>
  <c r="DC45" i="22"/>
  <c r="DC19" i="22" s="1"/>
  <c r="DB45" i="22"/>
  <c r="DA45" i="22"/>
  <c r="CZ45" i="22"/>
  <c r="CY45" i="22"/>
  <c r="CX45" i="22"/>
  <c r="CW45" i="22"/>
  <c r="CW19" i="22" s="1"/>
  <c r="CV45" i="22"/>
  <c r="CU45" i="22"/>
  <c r="CU19" i="22" s="1"/>
  <c r="CT45" i="22"/>
  <c r="CS45" i="22"/>
  <c r="CR45" i="22"/>
  <c r="CO45" i="22"/>
  <c r="CN45" i="22"/>
  <c r="CM45" i="22"/>
  <c r="CM19" i="22" s="1"/>
  <c r="CK45" i="22"/>
  <c r="CJ45" i="22"/>
  <c r="CJ19" i="22" s="1"/>
  <c r="CI45" i="22"/>
  <c r="CH45" i="22"/>
  <c r="CG45" i="22"/>
  <c r="CF45" i="22"/>
  <c r="CE45" i="22"/>
  <c r="CD45" i="22"/>
  <c r="CB45" i="22"/>
  <c r="CA45" i="22"/>
  <c r="CA19" i="22" s="1"/>
  <c r="BZ45" i="22"/>
  <c r="BX45" i="22"/>
  <c r="BW45" i="22"/>
  <c r="BV45" i="22"/>
  <c r="BU45" i="22"/>
  <c r="BU19" i="22" s="1"/>
  <c r="BT45" i="22"/>
  <c r="BT19" i="22" s="1"/>
  <c r="BS45" i="22"/>
  <c r="BR45" i="22"/>
  <c r="BR19" i="22" s="1"/>
  <c r="BQ45" i="22"/>
  <c r="BP45" i="22"/>
  <c r="CC45" i="22" s="1"/>
  <c r="BM45" i="22"/>
  <c r="BL45" i="22"/>
  <c r="BK45" i="22"/>
  <c r="BK19" i="22" s="1"/>
  <c r="BJ45" i="22"/>
  <c r="BJ19" i="22" s="1"/>
  <c r="BI45" i="22"/>
  <c r="BH45" i="22"/>
  <c r="BH19" i="22" s="1"/>
  <c r="BG45" i="22"/>
  <c r="BE45" i="22"/>
  <c r="BD45" i="22"/>
  <c r="BC45" i="22"/>
  <c r="BA45" i="22"/>
  <c r="BA19" i="22" s="1"/>
  <c r="AZ45" i="22"/>
  <c r="AZ19" i="22" s="1"/>
  <c r="AY45" i="22"/>
  <c r="AY19" i="22" s="1"/>
  <c r="AX45" i="22"/>
  <c r="AX19" i="22" s="1"/>
  <c r="AW45" i="22"/>
  <c r="AU45" i="22"/>
  <c r="AT45" i="22"/>
  <c r="AT19" i="22" s="1"/>
  <c r="AS45" i="22"/>
  <c r="AR45" i="22"/>
  <c r="AQ45" i="22"/>
  <c r="AQ19" i="22" s="1"/>
  <c r="AP45" i="22"/>
  <c r="AP19" i="22" s="1"/>
  <c r="AO45" i="22"/>
  <c r="AO19" i="22" s="1"/>
  <c r="AN45" i="22"/>
  <c r="AM45" i="22"/>
  <c r="AK45" i="22"/>
  <c r="AK19" i="22" s="1"/>
  <c r="AJ45" i="22"/>
  <c r="AJ19" i="22" s="1"/>
  <c r="AF45" i="22"/>
  <c r="AE45" i="22"/>
  <c r="AE19" i="22" s="1"/>
  <c r="AD45" i="22"/>
  <c r="AC45" i="22"/>
  <c r="AC19" i="22" s="1"/>
  <c r="AB45" i="22"/>
  <c r="AA45" i="22"/>
  <c r="AA19" i="22" s="1"/>
  <c r="Z45" i="22"/>
  <c r="Z19" i="22" s="1"/>
  <c r="Y45" i="22"/>
  <c r="X45" i="22"/>
  <c r="X19" i="22" s="1"/>
  <c r="W45" i="22"/>
  <c r="W19" i="22" s="1"/>
  <c r="V45" i="22"/>
  <c r="U45" i="22"/>
  <c r="U19" i="22" s="1"/>
  <c r="T45" i="22"/>
  <c r="S45" i="22"/>
  <c r="S19" i="22" s="1"/>
  <c r="R45" i="22"/>
  <c r="P45" i="22"/>
  <c r="P19" i="22" s="1"/>
  <c r="O45" i="22"/>
  <c r="N45" i="22"/>
  <c r="N19" i="22" s="1"/>
  <c r="L45" i="22"/>
  <c r="K45" i="22"/>
  <c r="K19" i="22" s="1"/>
  <c r="J45" i="22"/>
  <c r="I45" i="22"/>
  <c r="I19" i="22" s="1"/>
  <c r="H45" i="22"/>
  <c r="F45" i="22"/>
  <c r="F19" i="22" s="1"/>
  <c r="E45" i="22"/>
  <c r="D45" i="22"/>
  <c r="D19" i="22" s="1"/>
  <c r="C45" i="22"/>
  <c r="CL44" i="22"/>
  <c r="CC44" i="22"/>
  <c r="BY44" i="22"/>
  <c r="BB44" i="22"/>
  <c r="CL43" i="22"/>
  <c r="CC43" i="22"/>
  <c r="BY43" i="22"/>
  <c r="BB43" i="22"/>
  <c r="CL42" i="22"/>
  <c r="CC42" i="22"/>
  <c r="BY42" i="22"/>
  <c r="BB42" i="22"/>
  <c r="CL41" i="22"/>
  <c r="CC41" i="22"/>
  <c r="BY41" i="22"/>
  <c r="BB41" i="22"/>
  <c r="LW40" i="22"/>
  <c r="LV40" i="22"/>
  <c r="LU40" i="22"/>
  <c r="LT40" i="22"/>
  <c r="LS40" i="22"/>
  <c r="LR40" i="22"/>
  <c r="LQ40" i="22"/>
  <c r="LP40" i="22"/>
  <c r="LO40" i="22"/>
  <c r="LN40" i="22"/>
  <c r="LM40" i="22"/>
  <c r="LL40" i="22"/>
  <c r="LK40" i="22"/>
  <c r="LJ40" i="22"/>
  <c r="LI40" i="22"/>
  <c r="LH40" i="22"/>
  <c r="LG40" i="22"/>
  <c r="LF40" i="22"/>
  <c r="LE40" i="22"/>
  <c r="LB40" i="22"/>
  <c r="LA40" i="22"/>
  <c r="KZ40" i="22"/>
  <c r="KY40" i="22"/>
  <c r="KX40" i="22"/>
  <c r="KW40" i="22"/>
  <c r="KV40" i="22"/>
  <c r="EO40" i="22"/>
  <c r="EM40" i="22"/>
  <c r="EL40" i="22"/>
  <c r="EJ40" i="22"/>
  <c r="EI40" i="22"/>
  <c r="EH40" i="22"/>
  <c r="EG40" i="22"/>
  <c r="EF40" i="22"/>
  <c r="EE40" i="22"/>
  <c r="ED40" i="22"/>
  <c r="EC40" i="22"/>
  <c r="EA40" i="22"/>
  <c r="DZ40" i="22"/>
  <c r="DY40" i="22"/>
  <c r="DW40" i="22"/>
  <c r="DV40" i="22"/>
  <c r="DU40" i="22"/>
  <c r="DT40" i="22"/>
  <c r="DS40" i="22"/>
  <c r="DR40" i="22"/>
  <c r="DQ40" i="22"/>
  <c r="DP40" i="22"/>
  <c r="DM40" i="22"/>
  <c r="DL40" i="22"/>
  <c r="DK40" i="22"/>
  <c r="DJ40" i="22"/>
  <c r="DI40" i="22"/>
  <c r="DH40" i="22"/>
  <c r="DG40" i="22"/>
  <c r="DF40" i="22"/>
  <c r="DE40" i="22"/>
  <c r="DD40" i="22"/>
  <c r="DC40" i="22"/>
  <c r="DB40" i="22"/>
  <c r="DA40" i="22"/>
  <c r="CZ40" i="22"/>
  <c r="CY40" i="22"/>
  <c r="CX40" i="22"/>
  <c r="CW40" i="22"/>
  <c r="CV40" i="22"/>
  <c r="CU40" i="22"/>
  <c r="CT40" i="22"/>
  <c r="CS40" i="22"/>
  <c r="CR40" i="22"/>
  <c r="CO40" i="22"/>
  <c r="CN40" i="22"/>
  <c r="CM40" i="22"/>
  <c r="CK40" i="22"/>
  <c r="CL40" i="22" s="1"/>
  <c r="CJ40" i="22"/>
  <c r="CI40" i="22"/>
  <c r="CH40" i="22"/>
  <c r="CG40" i="22"/>
  <c r="CF40" i="22"/>
  <c r="CE40" i="22"/>
  <c r="CD40" i="22"/>
  <c r="CB40" i="22"/>
  <c r="CC40" i="22" s="1"/>
  <c r="CA40" i="22"/>
  <c r="BZ40" i="22"/>
  <c r="BX40" i="22"/>
  <c r="BW40" i="22"/>
  <c r="BV40" i="22"/>
  <c r="BU40" i="22"/>
  <c r="BT40" i="22"/>
  <c r="BS40" i="22"/>
  <c r="BR40" i="22"/>
  <c r="BQ40" i="22"/>
  <c r="BP40" i="22"/>
  <c r="BM40" i="22"/>
  <c r="BL40" i="22"/>
  <c r="BK40" i="22"/>
  <c r="BJ40" i="22"/>
  <c r="BI40" i="22"/>
  <c r="BH40" i="22"/>
  <c r="BG40" i="22"/>
  <c r="BE40" i="22"/>
  <c r="BD40" i="22"/>
  <c r="BC40" i="22"/>
  <c r="BA40" i="22"/>
  <c r="AZ40" i="22"/>
  <c r="AY40" i="22"/>
  <c r="AX40" i="22"/>
  <c r="AW40" i="22"/>
  <c r="AU40" i="22"/>
  <c r="AT40" i="22"/>
  <c r="AS40" i="22"/>
  <c r="AR40" i="22"/>
  <c r="AQ40" i="22"/>
  <c r="AP40" i="22"/>
  <c r="AO40" i="22"/>
  <c r="AN40" i="22"/>
  <c r="AM40" i="22"/>
  <c r="AK40" i="22"/>
  <c r="AJ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P40" i="22"/>
  <c r="O40" i="22"/>
  <c r="N40" i="22"/>
  <c r="L40" i="22"/>
  <c r="K40" i="22"/>
  <c r="J40" i="22"/>
  <c r="I40" i="22"/>
  <c r="H40" i="22"/>
  <c r="F40" i="22"/>
  <c r="E40" i="22"/>
  <c r="D40" i="22"/>
  <c r="C40" i="22"/>
  <c r="CL39" i="22"/>
  <c r="CC39" i="22"/>
  <c r="BY39" i="22"/>
  <c r="BB39" i="22"/>
  <c r="CL38" i="22"/>
  <c r="CC38" i="22"/>
  <c r="BY38" i="22"/>
  <c r="BB38" i="22"/>
  <c r="CL36" i="22"/>
  <c r="CC36" i="22"/>
  <c r="BY36" i="22"/>
  <c r="BB36" i="22"/>
  <c r="CL35" i="22"/>
  <c r="CC35" i="22"/>
  <c r="BY35" i="22"/>
  <c r="BB35" i="22"/>
  <c r="LW34" i="22"/>
  <c r="LV34" i="22"/>
  <c r="LU34" i="22"/>
  <c r="LU32" i="22" s="1"/>
  <c r="LT34" i="22"/>
  <c r="LS34" i="22"/>
  <c r="LR34" i="22"/>
  <c r="LQ34" i="22"/>
  <c r="LP34" i="22"/>
  <c r="LO34" i="22"/>
  <c r="LN34" i="22"/>
  <c r="LM34" i="22"/>
  <c r="LL34" i="22"/>
  <c r="LK34" i="22"/>
  <c r="LJ34" i="22"/>
  <c r="LJ32" i="22" s="1"/>
  <c r="LI34" i="22"/>
  <c r="LH34" i="22"/>
  <c r="LG34" i="22"/>
  <c r="LF34" i="22"/>
  <c r="LE34" i="22"/>
  <c r="LE32" i="22" s="1"/>
  <c r="LB34" i="22"/>
  <c r="LA34" i="22"/>
  <c r="KZ34" i="22"/>
  <c r="KY34" i="22"/>
  <c r="KX34" i="22"/>
  <c r="KW34" i="22"/>
  <c r="KV34" i="22"/>
  <c r="KU34" i="22"/>
  <c r="KT34" i="22"/>
  <c r="KS34" i="22"/>
  <c r="KR34" i="22"/>
  <c r="KR32" i="22" s="1"/>
  <c r="KQ34" i="22"/>
  <c r="KP34" i="22"/>
  <c r="KO34" i="22"/>
  <c r="KN34" i="22"/>
  <c r="KM34" i="22"/>
  <c r="KM32" i="22" s="1"/>
  <c r="KJ34" i="22"/>
  <c r="KJ32" i="22" s="1"/>
  <c r="KI34" i="22"/>
  <c r="KH34" i="22"/>
  <c r="KG34" i="22"/>
  <c r="KE34" i="22"/>
  <c r="KD34" i="22"/>
  <c r="KC34" i="22"/>
  <c r="KB34" i="22"/>
  <c r="KB32" i="22" s="1"/>
  <c r="KA34" i="22"/>
  <c r="JZ34" i="22"/>
  <c r="JY34" i="22"/>
  <c r="JY32" i="22" s="1"/>
  <c r="JX34" i="22"/>
  <c r="JW34" i="22"/>
  <c r="JV34" i="22"/>
  <c r="JU34" i="22"/>
  <c r="JT34" i="22"/>
  <c r="JT32" i="22" s="1"/>
  <c r="JS34" i="22"/>
  <c r="JR34" i="22"/>
  <c r="JQ34" i="22"/>
  <c r="JP34" i="22"/>
  <c r="JO34" i="22"/>
  <c r="JN34" i="22"/>
  <c r="JM34" i="22"/>
  <c r="JL34" i="22"/>
  <c r="JL32" i="22" s="1"/>
  <c r="JK34" i="22"/>
  <c r="JH34" i="22"/>
  <c r="JG34" i="22"/>
  <c r="JG32" i="22" s="1"/>
  <c r="JF34" i="22"/>
  <c r="JE34" i="22"/>
  <c r="JD34" i="22"/>
  <c r="JC34" i="22"/>
  <c r="JB34" i="22"/>
  <c r="JB32" i="22" s="1"/>
  <c r="JA34" i="22"/>
  <c r="IZ34" i="22"/>
  <c r="IY34" i="22"/>
  <c r="IX34" i="22"/>
  <c r="IW34" i="22"/>
  <c r="IV34" i="22"/>
  <c r="IU34" i="22"/>
  <c r="IT34" i="22"/>
  <c r="IT32" i="22" s="1"/>
  <c r="IS34" i="22"/>
  <c r="IR34" i="22"/>
  <c r="IQ34" i="22"/>
  <c r="IQ32" i="22" s="1"/>
  <c r="IP34" i="22"/>
  <c r="IP32" i="22" s="1"/>
  <c r="IO34" i="22"/>
  <c r="IN34" i="22"/>
  <c r="IM34" i="22"/>
  <c r="IL34" i="22"/>
  <c r="IL32" i="22" s="1"/>
  <c r="IK34" i="22"/>
  <c r="IJ34" i="22"/>
  <c r="II34" i="22"/>
  <c r="IF34" i="22"/>
  <c r="IE34" i="22"/>
  <c r="ID34" i="22"/>
  <c r="IC34" i="22"/>
  <c r="IB34" i="22"/>
  <c r="IB32" i="22" s="1"/>
  <c r="IA34" i="22"/>
  <c r="HZ34" i="22"/>
  <c r="HY34" i="22"/>
  <c r="HY32" i="22" s="1"/>
  <c r="HX34" i="22"/>
  <c r="HW34" i="22"/>
  <c r="HV34" i="22"/>
  <c r="HU34" i="22"/>
  <c r="HT34" i="22"/>
  <c r="HT32" i="22" s="1"/>
  <c r="HR34" i="22"/>
  <c r="HQ34" i="22"/>
  <c r="HP34" i="22"/>
  <c r="HP32" i="22" s="1"/>
  <c r="HO34" i="22"/>
  <c r="HN34" i="22"/>
  <c r="HM34" i="22"/>
  <c r="HL34" i="22"/>
  <c r="HK34" i="22"/>
  <c r="HK32" i="22" s="1"/>
  <c r="HJ34" i="22"/>
  <c r="HG34" i="22"/>
  <c r="HF34" i="22"/>
  <c r="HF32" i="22" s="1"/>
  <c r="HE34" i="22"/>
  <c r="HD34" i="22"/>
  <c r="HC34" i="22"/>
  <c r="HB34" i="22"/>
  <c r="HA34" i="22"/>
  <c r="GZ34" i="22"/>
  <c r="GY34" i="22"/>
  <c r="GW34" i="22"/>
  <c r="GW32" i="22" s="1"/>
  <c r="GV34" i="22"/>
  <c r="GU34" i="22"/>
  <c r="GT34" i="22"/>
  <c r="GS34" i="22"/>
  <c r="GR34" i="22"/>
  <c r="GR32" i="22" s="1"/>
  <c r="GQ34" i="22"/>
  <c r="GQ32" i="22" s="1"/>
  <c r="GP34" i="22"/>
  <c r="GO34" i="22"/>
  <c r="GO32" i="22" s="1"/>
  <c r="GN34" i="22"/>
  <c r="GM34" i="22"/>
  <c r="GL34" i="22"/>
  <c r="GL32" i="22" s="1"/>
  <c r="GG34" i="22"/>
  <c r="GF34" i="22"/>
  <c r="GE34" i="22"/>
  <c r="GE32" i="22" s="1"/>
  <c r="GD34" i="22"/>
  <c r="GC34" i="22"/>
  <c r="GB34" i="22"/>
  <c r="GA34" i="22"/>
  <c r="FZ34" i="22"/>
  <c r="FY34" i="22"/>
  <c r="FX34" i="22"/>
  <c r="FX32" i="22" s="1"/>
  <c r="FW34" i="22"/>
  <c r="FV34" i="22"/>
  <c r="FU34" i="22"/>
  <c r="FU32" i="22" s="1"/>
  <c r="FT34" i="22"/>
  <c r="FS34" i="22"/>
  <c r="FR34" i="22"/>
  <c r="FQ34" i="22"/>
  <c r="FP34" i="22"/>
  <c r="FO34" i="22"/>
  <c r="FO32" i="22" s="1"/>
  <c r="FN34" i="22"/>
  <c r="FM34" i="22"/>
  <c r="FK34" i="22"/>
  <c r="FJ34" i="22"/>
  <c r="FI34" i="22"/>
  <c r="FH34" i="22"/>
  <c r="FG34" i="22"/>
  <c r="FG32" i="22" s="1"/>
  <c r="FF34" i="22"/>
  <c r="FF32" i="22" s="1"/>
  <c r="FE34" i="22"/>
  <c r="FD34" i="22"/>
  <c r="FD32" i="22" s="1"/>
  <c r="FC34" i="22"/>
  <c r="FB34" i="22"/>
  <c r="FA34" i="22"/>
  <c r="EZ34" i="22"/>
  <c r="EY34" i="22"/>
  <c r="EY32" i="22" s="1"/>
  <c r="EX34" i="22"/>
  <c r="EX32" i="22" s="1"/>
  <c r="EW34" i="22"/>
  <c r="EV34" i="22"/>
  <c r="EU34" i="22"/>
  <c r="ET34" i="22"/>
  <c r="ES34" i="22"/>
  <c r="EO34" i="22"/>
  <c r="EM34" i="22"/>
  <c r="EN34" i="22" s="1"/>
  <c r="EL34" i="22"/>
  <c r="EL32" i="22" s="1"/>
  <c r="EJ34" i="22"/>
  <c r="EI34" i="22"/>
  <c r="EH34" i="22"/>
  <c r="EG34" i="22"/>
  <c r="EF34" i="22"/>
  <c r="EE34" i="22"/>
  <c r="ED34" i="22"/>
  <c r="EC34" i="22"/>
  <c r="EC32" i="22" s="1"/>
  <c r="EA34" i="22"/>
  <c r="DZ34" i="22"/>
  <c r="DZ32" i="22" s="1"/>
  <c r="DY34" i="22"/>
  <c r="DW34" i="22"/>
  <c r="DV34" i="22"/>
  <c r="DU34" i="22"/>
  <c r="DT34" i="22"/>
  <c r="DS34" i="22"/>
  <c r="DR34" i="22"/>
  <c r="DQ34" i="22"/>
  <c r="DQ32" i="22" s="1"/>
  <c r="DP34" i="22"/>
  <c r="DM34" i="22"/>
  <c r="DL34" i="22"/>
  <c r="DK34" i="22"/>
  <c r="DJ34" i="22"/>
  <c r="DJ32" i="22" s="1"/>
  <c r="DI34" i="22"/>
  <c r="DI32" i="22" s="1"/>
  <c r="DH34" i="22"/>
  <c r="DG34" i="22"/>
  <c r="DG32" i="22" s="1"/>
  <c r="DF34" i="22"/>
  <c r="DE34" i="22"/>
  <c r="DD34" i="22"/>
  <c r="DC34" i="22"/>
  <c r="DB34" i="22"/>
  <c r="DA34" i="22"/>
  <c r="CZ34" i="22"/>
  <c r="CY34" i="22"/>
  <c r="CX34" i="22"/>
  <c r="CW34" i="22"/>
  <c r="CV34" i="22"/>
  <c r="CU34" i="22"/>
  <c r="CT34" i="22"/>
  <c r="CT32" i="22" s="1"/>
  <c r="CS34" i="22"/>
  <c r="CS32" i="22" s="1"/>
  <c r="CR34" i="22"/>
  <c r="CO34" i="22"/>
  <c r="CO32" i="22" s="1"/>
  <c r="CN34" i="22"/>
  <c r="CM34" i="22"/>
  <c r="CK34" i="22"/>
  <c r="CJ34" i="22"/>
  <c r="CI34" i="22"/>
  <c r="CH34" i="22"/>
  <c r="CG34" i="22"/>
  <c r="CF34" i="22"/>
  <c r="CF32" i="22" s="1"/>
  <c r="CE34" i="22"/>
  <c r="CD34" i="22"/>
  <c r="CB34" i="22"/>
  <c r="CA34" i="22"/>
  <c r="BZ34" i="22"/>
  <c r="BZ32" i="22" s="1"/>
  <c r="BX34" i="22"/>
  <c r="BX32" i="22" s="1"/>
  <c r="BW34" i="22"/>
  <c r="BV34" i="22"/>
  <c r="BU34" i="22"/>
  <c r="BT34" i="22"/>
  <c r="BS34" i="22"/>
  <c r="BR34" i="22"/>
  <c r="BQ34" i="22"/>
  <c r="BQ32" i="22" s="1"/>
  <c r="BP34" i="22"/>
  <c r="BM34" i="22"/>
  <c r="BL34" i="22"/>
  <c r="BK34" i="22"/>
  <c r="BJ34" i="22"/>
  <c r="BI34" i="22"/>
  <c r="BH34" i="22"/>
  <c r="BG34" i="22"/>
  <c r="BG32" i="22" s="1"/>
  <c r="BE34" i="22"/>
  <c r="BE32" i="22" s="1"/>
  <c r="BD34" i="22"/>
  <c r="BC34" i="22"/>
  <c r="BC32" i="22" s="1"/>
  <c r="BA34" i="22"/>
  <c r="AZ34" i="22"/>
  <c r="AY34" i="22"/>
  <c r="AX34" i="22"/>
  <c r="AX32" i="22" s="1"/>
  <c r="AW34" i="22"/>
  <c r="AU34" i="22"/>
  <c r="AT34" i="22"/>
  <c r="AS34" i="22"/>
  <c r="AS32" i="22" s="1"/>
  <c r="AR34" i="22"/>
  <c r="AQ34" i="22"/>
  <c r="AQ32" i="22" s="1"/>
  <c r="AP34" i="22"/>
  <c r="AO34" i="22"/>
  <c r="AN34" i="22"/>
  <c r="AM34" i="22"/>
  <c r="AK34" i="22"/>
  <c r="AJ34" i="22"/>
  <c r="AF34" i="22"/>
  <c r="AE34" i="22"/>
  <c r="AD34" i="22"/>
  <c r="AC34" i="22"/>
  <c r="AB34" i="22"/>
  <c r="AA34" i="22"/>
  <c r="Z34" i="22"/>
  <c r="Y34" i="22"/>
  <c r="Y32" i="22" s="1"/>
  <c r="X34" i="22"/>
  <c r="W34" i="22"/>
  <c r="V34" i="22"/>
  <c r="U34" i="22"/>
  <c r="T34" i="22"/>
  <c r="S34" i="22"/>
  <c r="R34" i="22"/>
  <c r="P34" i="22"/>
  <c r="O34" i="22"/>
  <c r="N34" i="22"/>
  <c r="L34" i="22"/>
  <c r="K34" i="22"/>
  <c r="J34" i="22"/>
  <c r="I34" i="22"/>
  <c r="H34" i="22"/>
  <c r="F34" i="22"/>
  <c r="F32" i="22" s="1"/>
  <c r="E34" i="22"/>
  <c r="D34" i="22"/>
  <c r="C34" i="22"/>
  <c r="KF33" i="22"/>
  <c r="HS33" i="22"/>
  <c r="GX33" i="22"/>
  <c r="GK33" i="22"/>
  <c r="FL33" i="22"/>
  <c r="DP33" i="22"/>
  <c r="EP33" i="22" s="1"/>
  <c r="CR33" i="22"/>
  <c r="CL33" i="22"/>
  <c r="CC33" i="22"/>
  <c r="BY33" i="22"/>
  <c r="AJ33" i="22"/>
  <c r="BF33" i="22" s="1"/>
  <c r="HG32" i="22"/>
  <c r="GJ32" i="22"/>
  <c r="FW32" i="22"/>
  <c r="LW23" i="22"/>
  <c r="LV23" i="22"/>
  <c r="LU23" i="22"/>
  <c r="LT23" i="22"/>
  <c r="LS23" i="22"/>
  <c r="LR23" i="22"/>
  <c r="LQ23" i="22"/>
  <c r="LP23" i="22"/>
  <c r="LO23" i="22"/>
  <c r="LN23" i="22"/>
  <c r="LM23" i="22"/>
  <c r="LL23" i="22"/>
  <c r="LK23" i="22"/>
  <c r="LJ23" i="22"/>
  <c r="LI23" i="22"/>
  <c r="LH23" i="22"/>
  <c r="LG23" i="22"/>
  <c r="LF23" i="22"/>
  <c r="LE23" i="22"/>
  <c r="LB23" i="22"/>
  <c r="LA23" i="22"/>
  <c r="KZ23" i="22"/>
  <c r="KY23" i="22"/>
  <c r="KW23" i="22"/>
  <c r="KV23" i="22"/>
  <c r="KU23" i="22"/>
  <c r="KT23" i="22"/>
  <c r="KS23" i="22"/>
  <c r="KR23" i="22"/>
  <c r="KQ23" i="22"/>
  <c r="KP23" i="22"/>
  <c r="KO23" i="22"/>
  <c r="KN23" i="22"/>
  <c r="KM23" i="22"/>
  <c r="KJ23" i="22"/>
  <c r="KI23" i="22"/>
  <c r="KH23" i="22"/>
  <c r="KG23" i="22"/>
  <c r="KE23" i="22"/>
  <c r="KD23" i="22"/>
  <c r="KC23" i="22"/>
  <c r="KB23" i="22"/>
  <c r="KA23" i="22"/>
  <c r="JZ23" i="22"/>
  <c r="JY23" i="22"/>
  <c r="JX23" i="22"/>
  <c r="JW23" i="22"/>
  <c r="JV23" i="22"/>
  <c r="JU23" i="22"/>
  <c r="JT23" i="22"/>
  <c r="JS23" i="22"/>
  <c r="JR23" i="22"/>
  <c r="JQ23" i="22"/>
  <c r="JP23" i="22"/>
  <c r="JO23" i="22"/>
  <c r="JN23" i="22"/>
  <c r="JM23" i="22"/>
  <c r="JL23" i="22"/>
  <c r="JK23" i="22"/>
  <c r="JH23" i="22"/>
  <c r="JG23" i="22"/>
  <c r="JF23" i="22"/>
  <c r="JE23" i="22"/>
  <c r="JD23" i="22"/>
  <c r="JC23" i="22"/>
  <c r="JB23" i="22"/>
  <c r="JA23" i="22"/>
  <c r="IZ23" i="22"/>
  <c r="IY23" i="22"/>
  <c r="IX23" i="22"/>
  <c r="IW23" i="22"/>
  <c r="IV23" i="22"/>
  <c r="IU23" i="22"/>
  <c r="IT23" i="22"/>
  <c r="IS23" i="22"/>
  <c r="IR23" i="22"/>
  <c r="IQ23" i="22"/>
  <c r="IP23" i="22"/>
  <c r="IO23" i="22"/>
  <c r="IN23" i="22"/>
  <c r="IM23" i="22"/>
  <c r="IL23" i="22"/>
  <c r="IK23" i="22"/>
  <c r="IJ23" i="22"/>
  <c r="II23" i="22"/>
  <c r="IF23" i="22"/>
  <c r="IE23" i="22"/>
  <c r="ID23" i="22"/>
  <c r="IC23" i="22"/>
  <c r="IB23" i="22"/>
  <c r="IA23" i="22"/>
  <c r="HZ23" i="22"/>
  <c r="HY23" i="22"/>
  <c r="HW23" i="22"/>
  <c r="HV23" i="22"/>
  <c r="HU23" i="22"/>
  <c r="HT23" i="22"/>
  <c r="HR23" i="22"/>
  <c r="HQ23" i="22"/>
  <c r="HP23" i="22"/>
  <c r="HO23" i="22"/>
  <c r="HN23" i="22"/>
  <c r="HM23" i="22"/>
  <c r="HL23" i="22"/>
  <c r="HK23" i="22"/>
  <c r="HJ23" i="22"/>
  <c r="HG23" i="22"/>
  <c r="HF23" i="22"/>
  <c r="HE23" i="22"/>
  <c r="HD23" i="22"/>
  <c r="HC23" i="22"/>
  <c r="HB23" i="22"/>
  <c r="HA23" i="22"/>
  <c r="GZ23" i="22"/>
  <c r="GY23" i="22"/>
  <c r="GW23" i="22"/>
  <c r="GV23" i="22"/>
  <c r="GU23" i="22"/>
  <c r="GT23" i="22"/>
  <c r="GS23" i="22"/>
  <c r="GR23" i="22"/>
  <c r="GQ23" i="22"/>
  <c r="GP23" i="22"/>
  <c r="GO23" i="22"/>
  <c r="GN23" i="22"/>
  <c r="GM23" i="22"/>
  <c r="GL23" i="22"/>
  <c r="GJ23" i="22"/>
  <c r="GG23" i="22"/>
  <c r="GF23" i="22"/>
  <c r="GE23" i="22"/>
  <c r="GD23" i="22"/>
  <c r="GC23" i="22"/>
  <c r="GB23" i="22"/>
  <c r="GA23" i="22"/>
  <c r="FZ23" i="22"/>
  <c r="FY23" i="22"/>
  <c r="FX23" i="22"/>
  <c r="FW23" i="22"/>
  <c r="FV23" i="22"/>
  <c r="FU23" i="22"/>
  <c r="FT23" i="22"/>
  <c r="FS23" i="22"/>
  <c r="FR23" i="22"/>
  <c r="FQ23" i="22"/>
  <c r="FP23" i="22"/>
  <c r="FO23" i="22"/>
  <c r="FN23" i="22"/>
  <c r="FM23" i="22"/>
  <c r="FK23" i="22"/>
  <c r="FJ23" i="22"/>
  <c r="FI23" i="22"/>
  <c r="FH23" i="22"/>
  <c r="FG23" i="22"/>
  <c r="FF23" i="22"/>
  <c r="FE23" i="22"/>
  <c r="FD23" i="22"/>
  <c r="FC23" i="22"/>
  <c r="FB23" i="22"/>
  <c r="FA23" i="22"/>
  <c r="EZ23" i="22"/>
  <c r="EY23" i="22"/>
  <c r="EX23" i="22"/>
  <c r="EW23" i="22"/>
  <c r="EV23" i="22"/>
  <c r="EU23" i="22"/>
  <c r="ET23" i="22"/>
  <c r="ES23" i="22"/>
  <c r="EO23" i="22"/>
  <c r="EM23" i="22"/>
  <c r="EL23" i="22"/>
  <c r="EJ23" i="22"/>
  <c r="EI23" i="22"/>
  <c r="EH23" i="22"/>
  <c r="EG23" i="22"/>
  <c r="EF23" i="22"/>
  <c r="EE23" i="22"/>
  <c r="ED23" i="22"/>
  <c r="EC23" i="22"/>
  <c r="EA23" i="22"/>
  <c r="DZ23" i="22"/>
  <c r="DY23" i="22"/>
  <c r="DW23" i="22"/>
  <c r="DV23" i="22"/>
  <c r="DU23" i="22"/>
  <c r="DT23" i="22"/>
  <c r="DS23" i="22"/>
  <c r="DR23" i="22"/>
  <c r="DQ23" i="22"/>
  <c r="DP23" i="22"/>
  <c r="DM23" i="22"/>
  <c r="DL23" i="22"/>
  <c r="DK23" i="22"/>
  <c r="DJ23" i="22"/>
  <c r="DI23" i="22"/>
  <c r="DH23" i="22"/>
  <c r="DG23" i="22"/>
  <c r="DF23" i="22"/>
  <c r="DE23" i="22"/>
  <c r="DD23" i="22"/>
  <c r="DC23" i="22"/>
  <c r="DB23" i="22"/>
  <c r="DA23" i="22"/>
  <c r="CZ23" i="22"/>
  <c r="CY23" i="22"/>
  <c r="CX23" i="22"/>
  <c r="CW23" i="22"/>
  <c r="CV23" i="22"/>
  <c r="CU23" i="22"/>
  <c r="CT23" i="22"/>
  <c r="CS23" i="22"/>
  <c r="CR23" i="22"/>
  <c r="CO23" i="22"/>
  <c r="CN23" i="22"/>
  <c r="CM23" i="22"/>
  <c r="CK23" i="22"/>
  <c r="CJ23" i="22"/>
  <c r="CI23" i="22"/>
  <c r="CH23" i="22"/>
  <c r="CG23" i="22"/>
  <c r="CF23" i="22"/>
  <c r="CE23" i="22"/>
  <c r="CD23" i="22"/>
  <c r="CB23" i="22"/>
  <c r="CA23" i="22"/>
  <c r="BZ23" i="22"/>
  <c r="BX23" i="22"/>
  <c r="BW23" i="22"/>
  <c r="BV23" i="22"/>
  <c r="BU23" i="22"/>
  <c r="BT23" i="22"/>
  <c r="BS23" i="22"/>
  <c r="BR23" i="22"/>
  <c r="BQ23" i="22"/>
  <c r="BP23" i="22"/>
  <c r="BY23" i="22" s="1"/>
  <c r="BM23" i="22"/>
  <c r="BL23" i="22"/>
  <c r="BK23" i="22"/>
  <c r="BJ23" i="22"/>
  <c r="BI23" i="22"/>
  <c r="BH23" i="22"/>
  <c r="BG23" i="22"/>
  <c r="BE23" i="22"/>
  <c r="BD23" i="22"/>
  <c r="BC23" i="22"/>
  <c r="BA23" i="22"/>
  <c r="AZ23" i="22"/>
  <c r="AY23" i="22"/>
  <c r="AX23" i="22"/>
  <c r="AW23" i="22"/>
  <c r="AU23" i="22"/>
  <c r="AT23" i="22"/>
  <c r="AS23" i="22"/>
  <c r="AR23" i="22"/>
  <c r="AQ23" i="22"/>
  <c r="AP23" i="22"/>
  <c r="AO23" i="22"/>
  <c r="AN23" i="22"/>
  <c r="AM23" i="22"/>
  <c r="AK23" i="22"/>
  <c r="AJ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P23" i="22"/>
  <c r="O23" i="22"/>
  <c r="N23" i="22"/>
  <c r="L23" i="22"/>
  <c r="K23" i="22"/>
  <c r="J23" i="22"/>
  <c r="I23" i="22"/>
  <c r="H23" i="22"/>
  <c r="F23" i="22"/>
  <c r="E23" i="22"/>
  <c r="D23" i="22"/>
  <c r="C23" i="22"/>
  <c r="LW22" i="22"/>
  <c r="LV22" i="22"/>
  <c r="LU22" i="22"/>
  <c r="LT22" i="22"/>
  <c r="LS22" i="22"/>
  <c r="LR22" i="22"/>
  <c r="LQ22" i="22"/>
  <c r="LP22" i="22"/>
  <c r="LO22" i="22"/>
  <c r="LN22" i="22"/>
  <c r="LM22" i="22"/>
  <c r="LL22" i="22"/>
  <c r="LK22" i="22"/>
  <c r="LJ22" i="22"/>
  <c r="LI22" i="22"/>
  <c r="LH22" i="22"/>
  <c r="LG22" i="22"/>
  <c r="LF22" i="22"/>
  <c r="LE22" i="22"/>
  <c r="LB22" i="22"/>
  <c r="LA22" i="22"/>
  <c r="KZ22" i="22"/>
  <c r="KY22" i="22"/>
  <c r="KW22" i="22"/>
  <c r="KV22" i="22"/>
  <c r="KU22" i="22"/>
  <c r="KT22" i="22"/>
  <c r="KS22" i="22"/>
  <c r="KR22" i="22"/>
  <c r="KQ22" i="22"/>
  <c r="KP22" i="22"/>
  <c r="KO22" i="22"/>
  <c r="KN22" i="22"/>
  <c r="KM22" i="22"/>
  <c r="KJ22" i="22"/>
  <c r="KI22" i="22"/>
  <c r="KH22" i="22"/>
  <c r="KG22" i="22"/>
  <c r="KE22" i="22"/>
  <c r="KD22" i="22"/>
  <c r="KC22" i="22"/>
  <c r="KB22" i="22"/>
  <c r="KA22" i="22"/>
  <c r="JZ22" i="22"/>
  <c r="JY22" i="22"/>
  <c r="JX22" i="22"/>
  <c r="JW22" i="22"/>
  <c r="JV22" i="22"/>
  <c r="JU22" i="22"/>
  <c r="JT22" i="22"/>
  <c r="JS22" i="22"/>
  <c r="JR22" i="22"/>
  <c r="JQ22" i="22"/>
  <c r="JP22" i="22"/>
  <c r="JO22" i="22"/>
  <c r="JN22" i="22"/>
  <c r="JM22" i="22"/>
  <c r="JL22" i="22"/>
  <c r="JK22" i="22"/>
  <c r="JH22" i="22"/>
  <c r="JG22" i="22"/>
  <c r="JF22" i="22"/>
  <c r="JE22" i="22"/>
  <c r="JD22" i="22"/>
  <c r="JC22" i="22"/>
  <c r="JB22" i="22"/>
  <c r="JA22" i="22"/>
  <c r="IZ22" i="22"/>
  <c r="IY22" i="22"/>
  <c r="IX22" i="22"/>
  <c r="IW22" i="22"/>
  <c r="IV22" i="22"/>
  <c r="IU22" i="22"/>
  <c r="IT22" i="22"/>
  <c r="IS22" i="22"/>
  <c r="IR22" i="22"/>
  <c r="IQ22" i="22"/>
  <c r="IP22" i="22"/>
  <c r="IO22" i="22"/>
  <c r="IN22" i="22"/>
  <c r="IM22" i="22"/>
  <c r="IL22" i="22"/>
  <c r="IK22" i="22"/>
  <c r="IJ22" i="22"/>
  <c r="II22" i="22"/>
  <c r="IF22" i="22"/>
  <c r="IE22" i="22"/>
  <c r="ID22" i="22"/>
  <c r="IC22" i="22"/>
  <c r="IB22" i="22"/>
  <c r="IA22" i="22"/>
  <c r="HZ22" i="22"/>
  <c r="HY22" i="22"/>
  <c r="HW22" i="22"/>
  <c r="HV22" i="22"/>
  <c r="HU22" i="22"/>
  <c r="HT22" i="22"/>
  <c r="HR22" i="22"/>
  <c r="HQ22" i="22"/>
  <c r="HP22" i="22"/>
  <c r="HO22" i="22"/>
  <c r="HN22" i="22"/>
  <c r="HM22" i="22"/>
  <c r="HL22" i="22"/>
  <c r="HK22" i="22"/>
  <c r="HJ22" i="22"/>
  <c r="HG22" i="22"/>
  <c r="HF22" i="22"/>
  <c r="HE22" i="22"/>
  <c r="HD22" i="22"/>
  <c r="HC22" i="22"/>
  <c r="HB22" i="22"/>
  <c r="HA22" i="22"/>
  <c r="GZ22" i="22"/>
  <c r="GY22" i="22"/>
  <c r="GW22" i="22"/>
  <c r="GV22" i="22"/>
  <c r="GU22" i="22"/>
  <c r="GT22" i="22"/>
  <c r="GS22" i="22"/>
  <c r="GR22" i="22"/>
  <c r="GQ22" i="22"/>
  <c r="GP22" i="22"/>
  <c r="GO22" i="22"/>
  <c r="GN22" i="22"/>
  <c r="GM22" i="22"/>
  <c r="GL22" i="22"/>
  <c r="GJ22" i="22"/>
  <c r="GG22" i="22"/>
  <c r="GF22" i="22"/>
  <c r="GE22" i="22"/>
  <c r="GD22" i="22"/>
  <c r="GC22" i="22"/>
  <c r="GB22" i="22"/>
  <c r="GA22" i="22"/>
  <c r="FZ22" i="22"/>
  <c r="FY22" i="22"/>
  <c r="FX22" i="22"/>
  <c r="FW22" i="22"/>
  <c r="FV22" i="22"/>
  <c r="FU22" i="22"/>
  <c r="FT22" i="22"/>
  <c r="FS22" i="22"/>
  <c r="FR22" i="22"/>
  <c r="FQ22" i="22"/>
  <c r="FP22" i="22"/>
  <c r="FO22" i="22"/>
  <c r="FN22" i="22"/>
  <c r="FM22" i="22"/>
  <c r="FK22" i="22"/>
  <c r="FJ22" i="22"/>
  <c r="FI22" i="22"/>
  <c r="FH22" i="22"/>
  <c r="FG22" i="22"/>
  <c r="FF22" i="22"/>
  <c r="FE22" i="22"/>
  <c r="FD22" i="22"/>
  <c r="FC22" i="22"/>
  <c r="FB22" i="22"/>
  <c r="FA22" i="22"/>
  <c r="EZ22" i="22"/>
  <c r="EY22" i="22"/>
  <c r="EX22" i="22"/>
  <c r="EW22" i="22"/>
  <c r="EV22" i="22"/>
  <c r="EU22" i="22"/>
  <c r="ET22" i="22"/>
  <c r="ES22" i="22"/>
  <c r="EO22" i="22"/>
  <c r="EM22" i="22"/>
  <c r="EL22" i="22"/>
  <c r="EJ22" i="22"/>
  <c r="EI22" i="22"/>
  <c r="EH22" i="22"/>
  <c r="EG22" i="22"/>
  <c r="EF22" i="22"/>
  <c r="EE22" i="22"/>
  <c r="ED22" i="22"/>
  <c r="EC22" i="22"/>
  <c r="EA22" i="22"/>
  <c r="DZ22" i="22"/>
  <c r="DY22" i="22"/>
  <c r="DW22" i="22"/>
  <c r="DV22" i="22"/>
  <c r="DU22" i="22"/>
  <c r="DT22" i="22"/>
  <c r="DS22" i="22"/>
  <c r="DR22" i="22"/>
  <c r="DQ22" i="22"/>
  <c r="DP22" i="22"/>
  <c r="DM22" i="22"/>
  <c r="DL22" i="22"/>
  <c r="DK22" i="22"/>
  <c r="DJ22" i="22"/>
  <c r="DI22" i="22"/>
  <c r="DH22" i="22"/>
  <c r="DG22" i="22"/>
  <c r="DF22" i="22"/>
  <c r="DE22" i="22"/>
  <c r="DD22" i="22"/>
  <c r="DC22" i="22"/>
  <c r="DB22" i="22"/>
  <c r="DA22" i="22"/>
  <c r="CZ22" i="22"/>
  <c r="CY22" i="22"/>
  <c r="CX22" i="22"/>
  <c r="CW22" i="22"/>
  <c r="CV22" i="22"/>
  <c r="CU22" i="22"/>
  <c r="CT22" i="22"/>
  <c r="CS22" i="22"/>
  <c r="CR22" i="22"/>
  <c r="CO22" i="22"/>
  <c r="CN22" i="22"/>
  <c r="CM22" i="22"/>
  <c r="CK22" i="22"/>
  <c r="CJ22" i="22"/>
  <c r="CI22" i="22"/>
  <c r="CH22" i="22"/>
  <c r="CG22" i="22"/>
  <c r="CF22" i="22"/>
  <c r="CE22" i="22"/>
  <c r="CD22" i="22"/>
  <c r="CB22" i="22"/>
  <c r="CA22" i="22"/>
  <c r="BZ22" i="22"/>
  <c r="BX22" i="22"/>
  <c r="BW22" i="22"/>
  <c r="BV22" i="22"/>
  <c r="BU22" i="22"/>
  <c r="BT22" i="22"/>
  <c r="BS22" i="22"/>
  <c r="BR22" i="22"/>
  <c r="BQ22" i="22"/>
  <c r="BP22" i="22"/>
  <c r="BM22" i="22"/>
  <c r="BL22" i="22"/>
  <c r="BK22" i="22"/>
  <c r="BJ22" i="22"/>
  <c r="BI22" i="22"/>
  <c r="BH22" i="22"/>
  <c r="BG22" i="22"/>
  <c r="BE22" i="22"/>
  <c r="BD22" i="22"/>
  <c r="BC22" i="22"/>
  <c r="BA22" i="22"/>
  <c r="AZ22" i="22"/>
  <c r="AY22" i="22"/>
  <c r="AX22" i="22"/>
  <c r="AW22" i="22"/>
  <c r="AU22" i="22"/>
  <c r="AT22" i="22"/>
  <c r="AS22" i="22"/>
  <c r="AR22" i="22"/>
  <c r="AQ22" i="22"/>
  <c r="AP22" i="22"/>
  <c r="AO22" i="22"/>
  <c r="AN22" i="22"/>
  <c r="AM22" i="22"/>
  <c r="AK22" i="22"/>
  <c r="AJ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P22" i="22"/>
  <c r="O22" i="22"/>
  <c r="N22" i="22"/>
  <c r="L22" i="22"/>
  <c r="K22" i="22"/>
  <c r="J22" i="22"/>
  <c r="I22" i="22"/>
  <c r="H22" i="22"/>
  <c r="F22" i="22"/>
  <c r="E22" i="22"/>
  <c r="D22" i="22"/>
  <c r="C22" i="22"/>
  <c r="LW21" i="22"/>
  <c r="LV21" i="22"/>
  <c r="LU21" i="22"/>
  <c r="LT21" i="22"/>
  <c r="LS21" i="22"/>
  <c r="LR21" i="22"/>
  <c r="LQ21" i="22"/>
  <c r="LP21" i="22"/>
  <c r="LO21" i="22"/>
  <c r="LN21" i="22"/>
  <c r="LM21" i="22"/>
  <c r="LL21" i="22"/>
  <c r="LK21" i="22"/>
  <c r="LJ21" i="22"/>
  <c r="LI21" i="22"/>
  <c r="LH21" i="22"/>
  <c r="LG21" i="22"/>
  <c r="LF21" i="22"/>
  <c r="LE21" i="22"/>
  <c r="LB21" i="22"/>
  <c r="LA21" i="22"/>
  <c r="KZ21" i="22"/>
  <c r="KY21" i="22"/>
  <c r="KW21" i="22"/>
  <c r="KV21" i="22"/>
  <c r="KU21" i="22"/>
  <c r="KT21" i="22"/>
  <c r="KS21" i="22"/>
  <c r="KR21" i="22"/>
  <c r="KQ21" i="22"/>
  <c r="KP21" i="22"/>
  <c r="KO21" i="22"/>
  <c r="KN21" i="22"/>
  <c r="KM21" i="22"/>
  <c r="KJ21" i="22"/>
  <c r="KI21" i="22"/>
  <c r="KH21" i="22"/>
  <c r="KG21" i="22"/>
  <c r="KE21" i="22"/>
  <c r="KD21" i="22"/>
  <c r="KC21" i="22"/>
  <c r="KB21" i="22"/>
  <c r="KA21" i="22"/>
  <c r="JZ21" i="22"/>
  <c r="JY21" i="22"/>
  <c r="JX21" i="22"/>
  <c r="JW21" i="22"/>
  <c r="JV21" i="22"/>
  <c r="JU21" i="22"/>
  <c r="JT21" i="22"/>
  <c r="JS21" i="22"/>
  <c r="JR21" i="22"/>
  <c r="JQ21" i="22"/>
  <c r="JP21" i="22"/>
  <c r="JO21" i="22"/>
  <c r="JN21" i="22"/>
  <c r="JM21" i="22"/>
  <c r="JL21" i="22"/>
  <c r="JK21" i="22"/>
  <c r="JH21" i="22"/>
  <c r="JG21" i="22"/>
  <c r="JF21" i="22"/>
  <c r="JE21" i="22"/>
  <c r="JD21" i="22"/>
  <c r="JC21" i="22"/>
  <c r="JB21" i="22"/>
  <c r="JA21" i="22"/>
  <c r="IZ21" i="22"/>
  <c r="IY21" i="22"/>
  <c r="IX21" i="22"/>
  <c r="IW21" i="22"/>
  <c r="IV21" i="22"/>
  <c r="IU21" i="22"/>
  <c r="IT21" i="22"/>
  <c r="IS21" i="22"/>
  <c r="IR21" i="22"/>
  <c r="IQ21" i="22"/>
  <c r="IP21" i="22"/>
  <c r="IO21" i="22"/>
  <c r="IN21" i="22"/>
  <c r="IM21" i="22"/>
  <c r="IL21" i="22"/>
  <c r="IK21" i="22"/>
  <c r="IJ21" i="22"/>
  <c r="II21" i="22"/>
  <c r="IF21" i="22"/>
  <c r="IE21" i="22"/>
  <c r="ID21" i="22"/>
  <c r="IC21" i="22"/>
  <c r="IB21" i="22"/>
  <c r="IA21" i="22"/>
  <c r="HZ21" i="22"/>
  <c r="HY21" i="22"/>
  <c r="HW21" i="22"/>
  <c r="HV21" i="22"/>
  <c r="HU21" i="22"/>
  <c r="HT21" i="22"/>
  <c r="HR21" i="22"/>
  <c r="HQ21" i="22"/>
  <c r="HP21" i="22"/>
  <c r="HO21" i="22"/>
  <c r="HN21" i="22"/>
  <c r="HM21" i="22"/>
  <c r="HL21" i="22"/>
  <c r="HK21" i="22"/>
  <c r="HJ21" i="22"/>
  <c r="HG21" i="22"/>
  <c r="HF21" i="22"/>
  <c r="HE21" i="22"/>
  <c r="HD21" i="22"/>
  <c r="HC21" i="22"/>
  <c r="HB21" i="22"/>
  <c r="HA21" i="22"/>
  <c r="GZ21" i="22"/>
  <c r="GY21" i="22"/>
  <c r="GW21" i="22"/>
  <c r="GV21" i="22"/>
  <c r="GU21" i="22"/>
  <c r="GT21" i="22"/>
  <c r="GS21" i="22"/>
  <c r="GR21" i="22"/>
  <c r="GQ21" i="22"/>
  <c r="GP21" i="22"/>
  <c r="GO21" i="22"/>
  <c r="GN21" i="22"/>
  <c r="GM21" i="22"/>
  <c r="GL21" i="22"/>
  <c r="GJ21" i="22"/>
  <c r="GG21" i="22"/>
  <c r="GF21" i="22"/>
  <c r="GE21" i="22"/>
  <c r="GD21" i="22"/>
  <c r="GC21" i="22"/>
  <c r="GB21" i="22"/>
  <c r="GA21" i="22"/>
  <c r="FZ21" i="22"/>
  <c r="FY21" i="22"/>
  <c r="FX21" i="22"/>
  <c r="FW21" i="22"/>
  <c r="FV21" i="22"/>
  <c r="FU21" i="22"/>
  <c r="FT21" i="22"/>
  <c r="FS21" i="22"/>
  <c r="FR21" i="22"/>
  <c r="FQ21" i="22"/>
  <c r="FP21" i="22"/>
  <c r="FO21" i="22"/>
  <c r="FN21" i="22"/>
  <c r="FM21" i="22"/>
  <c r="FK21" i="22"/>
  <c r="FJ21" i="22"/>
  <c r="FI21" i="22"/>
  <c r="FH21" i="22"/>
  <c r="FG21" i="22"/>
  <c r="FF21" i="22"/>
  <c r="FE21" i="22"/>
  <c r="FD21" i="22"/>
  <c r="FC21" i="22"/>
  <c r="FB21" i="22"/>
  <c r="FA21" i="22"/>
  <c r="EZ21" i="22"/>
  <c r="EY21" i="22"/>
  <c r="EX21" i="22"/>
  <c r="EW21" i="22"/>
  <c r="EV21" i="22"/>
  <c r="EU21" i="22"/>
  <c r="ET21" i="22"/>
  <c r="ES21" i="22"/>
  <c r="EO21" i="22"/>
  <c r="EM21" i="22"/>
  <c r="EL21" i="22"/>
  <c r="EJ21" i="22"/>
  <c r="EI21" i="22"/>
  <c r="EH21" i="22"/>
  <c r="EG21" i="22"/>
  <c r="EF21" i="22"/>
  <c r="EE21" i="22"/>
  <c r="ED21" i="22"/>
  <c r="EC21" i="22"/>
  <c r="EA21" i="22"/>
  <c r="DZ21" i="22"/>
  <c r="DY21" i="22"/>
  <c r="DW21" i="22"/>
  <c r="DV21" i="22"/>
  <c r="DU21" i="22"/>
  <c r="DT21" i="22"/>
  <c r="DS21" i="22"/>
  <c r="DR21" i="22"/>
  <c r="DQ21" i="22"/>
  <c r="DP21" i="22"/>
  <c r="DM21" i="22"/>
  <c r="DL21" i="22"/>
  <c r="DK21" i="22"/>
  <c r="DJ21" i="22"/>
  <c r="DI21" i="22"/>
  <c r="DH21" i="22"/>
  <c r="DG21" i="22"/>
  <c r="DF21" i="22"/>
  <c r="DE21" i="22"/>
  <c r="DD21" i="22"/>
  <c r="DC21" i="22"/>
  <c r="DB21" i="22"/>
  <c r="DA21" i="22"/>
  <c r="CZ21" i="22"/>
  <c r="CY21" i="22"/>
  <c r="CX21" i="22"/>
  <c r="CW21" i="22"/>
  <c r="CV21" i="22"/>
  <c r="CU21" i="22"/>
  <c r="CT21" i="22"/>
  <c r="CS21" i="22"/>
  <c r="CR21" i="22"/>
  <c r="CO21" i="22"/>
  <c r="CN21" i="22"/>
  <c r="CM21" i="22"/>
  <c r="CK21" i="22"/>
  <c r="CJ21" i="22"/>
  <c r="CI21" i="22"/>
  <c r="CH21" i="22"/>
  <c r="CG21" i="22"/>
  <c r="CF21" i="22"/>
  <c r="CE21" i="22"/>
  <c r="CD21" i="22"/>
  <c r="CB21" i="22"/>
  <c r="CA21" i="22"/>
  <c r="BZ21" i="22"/>
  <c r="BX21" i="22"/>
  <c r="BW21" i="22"/>
  <c r="BV21" i="22"/>
  <c r="BU21" i="22"/>
  <c r="BT21" i="22"/>
  <c r="BS21" i="22"/>
  <c r="BR21" i="22"/>
  <c r="BQ21" i="22"/>
  <c r="BP21" i="22"/>
  <c r="BM21" i="22"/>
  <c r="BL21" i="22"/>
  <c r="BK21" i="22"/>
  <c r="BJ21" i="22"/>
  <c r="BI21" i="22"/>
  <c r="BH21" i="22"/>
  <c r="BG21" i="22"/>
  <c r="BE21" i="22"/>
  <c r="BD21" i="22"/>
  <c r="BC21" i="22"/>
  <c r="BA21" i="22"/>
  <c r="AZ21" i="22"/>
  <c r="AY21" i="22"/>
  <c r="AX21" i="22"/>
  <c r="AW21" i="22"/>
  <c r="AU21" i="22"/>
  <c r="AT21" i="22"/>
  <c r="AS21" i="22"/>
  <c r="AR21" i="22"/>
  <c r="AQ21" i="22"/>
  <c r="AP21" i="22"/>
  <c r="AO21" i="22"/>
  <c r="AN21" i="22"/>
  <c r="AM21" i="22"/>
  <c r="AK21" i="22"/>
  <c r="AJ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P21" i="22"/>
  <c r="O21" i="22"/>
  <c r="N21" i="22"/>
  <c r="L21" i="22"/>
  <c r="K21" i="22"/>
  <c r="J21" i="22"/>
  <c r="I21" i="22"/>
  <c r="H21" i="22"/>
  <c r="F21" i="22"/>
  <c r="E21" i="22"/>
  <c r="D21" i="22"/>
  <c r="C21" i="22"/>
  <c r="LW20" i="22"/>
  <c r="LV20" i="22"/>
  <c r="LU20" i="22"/>
  <c r="LT20" i="22"/>
  <c r="LS20" i="22"/>
  <c r="LR20" i="22"/>
  <c r="LQ20" i="22"/>
  <c r="LP20" i="22"/>
  <c r="LO20" i="22"/>
  <c r="LN20" i="22"/>
  <c r="LM20" i="22"/>
  <c r="LL20" i="22"/>
  <c r="LK20" i="22"/>
  <c r="LJ20" i="22"/>
  <c r="LI20" i="22"/>
  <c r="LH20" i="22"/>
  <c r="LG20" i="22"/>
  <c r="LF20" i="22"/>
  <c r="LE20" i="22"/>
  <c r="LB20" i="22"/>
  <c r="LA20" i="22"/>
  <c r="KZ20" i="22"/>
  <c r="KY20" i="22"/>
  <c r="KW20" i="22"/>
  <c r="KV20" i="22"/>
  <c r="KU20" i="22"/>
  <c r="KT20" i="22"/>
  <c r="KS20" i="22"/>
  <c r="KR20" i="22"/>
  <c r="KQ20" i="22"/>
  <c r="KP20" i="22"/>
  <c r="KO20" i="22"/>
  <c r="KN20" i="22"/>
  <c r="KM20" i="22"/>
  <c r="KJ20" i="22"/>
  <c r="KI20" i="22"/>
  <c r="KH20" i="22"/>
  <c r="KG20" i="22"/>
  <c r="KE20" i="22"/>
  <c r="KD20" i="22"/>
  <c r="KC20" i="22"/>
  <c r="KB20" i="22"/>
  <c r="KA20" i="22"/>
  <c r="JZ20" i="22"/>
  <c r="JY20" i="22"/>
  <c r="JX20" i="22"/>
  <c r="JW20" i="22"/>
  <c r="JV20" i="22"/>
  <c r="JU20" i="22"/>
  <c r="JT20" i="22"/>
  <c r="JS20" i="22"/>
  <c r="JR20" i="22"/>
  <c r="JQ20" i="22"/>
  <c r="JP20" i="22"/>
  <c r="JO20" i="22"/>
  <c r="JN20" i="22"/>
  <c r="JM20" i="22"/>
  <c r="JL20" i="22"/>
  <c r="JK20" i="22"/>
  <c r="JH20" i="22"/>
  <c r="JG20" i="22"/>
  <c r="JF20" i="22"/>
  <c r="JE20" i="22"/>
  <c r="JD20" i="22"/>
  <c r="JC20" i="22"/>
  <c r="JB20" i="22"/>
  <c r="JA20" i="22"/>
  <c r="IZ20" i="22"/>
  <c r="IY20" i="22"/>
  <c r="IX20" i="22"/>
  <c r="IW20" i="22"/>
  <c r="IV20" i="22"/>
  <c r="IU20" i="22"/>
  <c r="IT20" i="22"/>
  <c r="IS20" i="22"/>
  <c r="IR20" i="22"/>
  <c r="IQ20" i="22"/>
  <c r="IP20" i="22"/>
  <c r="IO20" i="22"/>
  <c r="IN20" i="22"/>
  <c r="IM20" i="22"/>
  <c r="IL20" i="22"/>
  <c r="IK20" i="22"/>
  <c r="IJ20" i="22"/>
  <c r="II20" i="22"/>
  <c r="IF20" i="22"/>
  <c r="IE20" i="22"/>
  <c r="ID20" i="22"/>
  <c r="IC20" i="22"/>
  <c r="IB20" i="22"/>
  <c r="IA20" i="22"/>
  <c r="HZ20" i="22"/>
  <c r="HY20" i="22"/>
  <c r="HW20" i="22"/>
  <c r="HV20" i="22"/>
  <c r="HU20" i="22"/>
  <c r="HT20" i="22"/>
  <c r="HR20" i="22"/>
  <c r="HQ20" i="22"/>
  <c r="HP20" i="22"/>
  <c r="HO20" i="22"/>
  <c r="HN20" i="22"/>
  <c r="HM20" i="22"/>
  <c r="HL20" i="22"/>
  <c r="HK20" i="22"/>
  <c r="HJ20" i="22"/>
  <c r="HG20" i="22"/>
  <c r="HF20" i="22"/>
  <c r="HE20" i="22"/>
  <c r="HD20" i="22"/>
  <c r="HC20" i="22"/>
  <c r="HB20" i="22"/>
  <c r="HA20" i="22"/>
  <c r="GZ20" i="22"/>
  <c r="GY20" i="22"/>
  <c r="GW20" i="22"/>
  <c r="GV20" i="22"/>
  <c r="GU20" i="22"/>
  <c r="GT20" i="22"/>
  <c r="GS20" i="22"/>
  <c r="GR20" i="22"/>
  <c r="GQ20" i="22"/>
  <c r="GP20" i="22"/>
  <c r="GO20" i="22"/>
  <c r="GN20" i="22"/>
  <c r="GM20" i="22"/>
  <c r="GL20" i="22"/>
  <c r="GJ20" i="22"/>
  <c r="GG20" i="22"/>
  <c r="GF20" i="22"/>
  <c r="GE20" i="22"/>
  <c r="GD20" i="22"/>
  <c r="GC20" i="22"/>
  <c r="GB20" i="22"/>
  <c r="GA20" i="22"/>
  <c r="FZ20" i="22"/>
  <c r="FY20" i="22"/>
  <c r="FX20" i="22"/>
  <c r="FW20" i="22"/>
  <c r="FV20" i="22"/>
  <c r="FU20" i="22"/>
  <c r="FT20" i="22"/>
  <c r="FS20" i="22"/>
  <c r="FR20" i="22"/>
  <c r="FQ20" i="22"/>
  <c r="FP20" i="22"/>
  <c r="FO20" i="22"/>
  <c r="FN20" i="22"/>
  <c r="FM20" i="22"/>
  <c r="FK20" i="22"/>
  <c r="FJ20" i="22"/>
  <c r="FI20" i="22"/>
  <c r="FH20" i="22"/>
  <c r="FG20" i="22"/>
  <c r="FF20" i="22"/>
  <c r="FE20" i="22"/>
  <c r="FD20" i="22"/>
  <c r="FC20" i="22"/>
  <c r="FB20" i="22"/>
  <c r="FA20" i="22"/>
  <c r="EZ20" i="22"/>
  <c r="EY20" i="22"/>
  <c r="EX20" i="22"/>
  <c r="EW20" i="22"/>
  <c r="EV20" i="22"/>
  <c r="EU20" i="22"/>
  <c r="ET20" i="22"/>
  <c r="ES20" i="22"/>
  <c r="EO20" i="22"/>
  <c r="EM20" i="22"/>
  <c r="EL20" i="22"/>
  <c r="EJ20" i="22"/>
  <c r="EI20" i="22"/>
  <c r="EH20" i="22"/>
  <c r="EG20" i="22"/>
  <c r="EF20" i="22"/>
  <c r="EE20" i="22"/>
  <c r="ED20" i="22"/>
  <c r="EC20" i="22"/>
  <c r="EA20" i="22"/>
  <c r="DZ20" i="22"/>
  <c r="DY20" i="22"/>
  <c r="DW20" i="22"/>
  <c r="DV20" i="22"/>
  <c r="DU20" i="22"/>
  <c r="DT20" i="22"/>
  <c r="DS20" i="22"/>
  <c r="DR20" i="22"/>
  <c r="DQ20" i="22"/>
  <c r="DP20" i="22"/>
  <c r="DM20" i="22"/>
  <c r="DL20" i="22"/>
  <c r="DK20" i="22"/>
  <c r="DJ20" i="22"/>
  <c r="DI20" i="22"/>
  <c r="DH20" i="22"/>
  <c r="DG20" i="22"/>
  <c r="DF20" i="22"/>
  <c r="DE20" i="22"/>
  <c r="DD20" i="22"/>
  <c r="DC20" i="22"/>
  <c r="DB20" i="22"/>
  <c r="DA20" i="22"/>
  <c r="CZ20" i="22"/>
  <c r="CY20" i="22"/>
  <c r="CX20" i="22"/>
  <c r="CW20" i="22"/>
  <c r="CV20" i="22"/>
  <c r="CU20" i="22"/>
  <c r="CT20" i="22"/>
  <c r="CS20" i="22"/>
  <c r="CR20" i="22"/>
  <c r="CO20" i="22"/>
  <c r="CN20" i="22"/>
  <c r="CM20" i="22"/>
  <c r="CK20" i="22"/>
  <c r="CJ20" i="22"/>
  <c r="CI20" i="22"/>
  <c r="CH20" i="22"/>
  <c r="CG20" i="22"/>
  <c r="CF20" i="22"/>
  <c r="CE20" i="22"/>
  <c r="CD20" i="22"/>
  <c r="CB20" i="22"/>
  <c r="CA20" i="22"/>
  <c r="BZ20" i="22"/>
  <c r="BX20" i="22"/>
  <c r="BW20" i="22"/>
  <c r="BV20" i="22"/>
  <c r="BU20" i="22"/>
  <c r="BT20" i="22"/>
  <c r="BS20" i="22"/>
  <c r="BR20" i="22"/>
  <c r="BQ20" i="22"/>
  <c r="BP20" i="22"/>
  <c r="BM20" i="22"/>
  <c r="BL20" i="22"/>
  <c r="BK20" i="22"/>
  <c r="BJ20" i="22"/>
  <c r="BI20" i="22"/>
  <c r="BH20" i="22"/>
  <c r="BG20" i="22"/>
  <c r="BE20" i="22"/>
  <c r="BD20" i="22"/>
  <c r="BC20" i="22"/>
  <c r="BA20" i="22"/>
  <c r="AZ20" i="22"/>
  <c r="AY20" i="22"/>
  <c r="AX20" i="22"/>
  <c r="AW20" i="22"/>
  <c r="AU20" i="22"/>
  <c r="AT20" i="22"/>
  <c r="AS20" i="22"/>
  <c r="AR20" i="22"/>
  <c r="AQ20" i="22"/>
  <c r="AP20" i="22"/>
  <c r="AO20" i="22"/>
  <c r="AN20" i="22"/>
  <c r="AM20" i="22"/>
  <c r="AK20" i="22"/>
  <c r="AJ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P20" i="22"/>
  <c r="O20" i="22"/>
  <c r="N20" i="22"/>
  <c r="L20" i="22"/>
  <c r="K20" i="22"/>
  <c r="J20" i="22"/>
  <c r="I20" i="22"/>
  <c r="H20" i="22"/>
  <c r="F20" i="22"/>
  <c r="E20" i="22"/>
  <c r="D20" i="22"/>
  <c r="C20" i="22"/>
  <c r="LW19" i="22"/>
  <c r="LU19" i="22"/>
  <c r="LT19" i="22"/>
  <c r="LS19" i="22"/>
  <c r="LR19" i="22"/>
  <c r="LQ19" i="22"/>
  <c r="LO19" i="22"/>
  <c r="LL19" i="22"/>
  <c r="LK19" i="22"/>
  <c r="LJ19" i="22"/>
  <c r="LI19" i="22"/>
  <c r="LG19" i="22"/>
  <c r="LE19" i="22"/>
  <c r="LB19" i="22"/>
  <c r="LA19" i="22"/>
  <c r="KZ19" i="22"/>
  <c r="KY19" i="22"/>
  <c r="KW19" i="22"/>
  <c r="KT19" i="22"/>
  <c r="KS19" i="22"/>
  <c r="KR19" i="22"/>
  <c r="KQ19" i="22"/>
  <c r="KO19" i="22"/>
  <c r="KM19" i="22"/>
  <c r="KJ19" i="22"/>
  <c r="KI19" i="22"/>
  <c r="KH19" i="22"/>
  <c r="KG19" i="22"/>
  <c r="KD19" i="22"/>
  <c r="KB19" i="22"/>
  <c r="KA19" i="22"/>
  <c r="JZ19" i="22"/>
  <c r="JY19" i="22"/>
  <c r="JX19" i="22"/>
  <c r="JV19" i="22"/>
  <c r="JT19" i="22"/>
  <c r="JS19" i="22"/>
  <c r="JR19" i="22"/>
  <c r="JQ19" i="22"/>
  <c r="JP19" i="22"/>
  <c r="JN19" i="22"/>
  <c r="JL19" i="22"/>
  <c r="JK19" i="22"/>
  <c r="JH19" i="22"/>
  <c r="JG19" i="22"/>
  <c r="JF19" i="22"/>
  <c r="JD19" i="22"/>
  <c r="JB19" i="22"/>
  <c r="JA19" i="22"/>
  <c r="IZ19" i="22"/>
  <c r="IY19" i="22"/>
  <c r="IX19" i="22"/>
  <c r="IV19" i="22"/>
  <c r="IT19" i="22"/>
  <c r="IS19" i="22"/>
  <c r="IR19" i="22"/>
  <c r="IQ19" i="22"/>
  <c r="IP19" i="22"/>
  <c r="IN19" i="22"/>
  <c r="IL19" i="22"/>
  <c r="IK19" i="22"/>
  <c r="IJ19" i="22"/>
  <c r="II19" i="22"/>
  <c r="IF19" i="22"/>
  <c r="ID19" i="22"/>
  <c r="IB19" i="22"/>
  <c r="IA19" i="22"/>
  <c r="HZ19" i="22"/>
  <c r="HY19" i="22"/>
  <c r="HV19" i="22"/>
  <c r="HT19" i="22"/>
  <c r="HR19" i="22"/>
  <c r="HQ19" i="22"/>
  <c r="HP19" i="22"/>
  <c r="HO19" i="22"/>
  <c r="HM19" i="22"/>
  <c r="HK19" i="22"/>
  <c r="HJ19" i="22"/>
  <c r="HG19" i="22"/>
  <c r="HF19" i="22"/>
  <c r="HE19" i="22"/>
  <c r="HC19" i="22"/>
  <c r="HA19" i="22"/>
  <c r="GZ19" i="22"/>
  <c r="GW19" i="22"/>
  <c r="GV19" i="22"/>
  <c r="GT19" i="22"/>
  <c r="GR19" i="22"/>
  <c r="GQ19" i="22"/>
  <c r="GP19" i="22"/>
  <c r="GO19" i="22"/>
  <c r="GN19" i="22"/>
  <c r="GL19" i="22"/>
  <c r="GJ19" i="22"/>
  <c r="GF19" i="22"/>
  <c r="GE19" i="22"/>
  <c r="GD19" i="22"/>
  <c r="GC19" i="22"/>
  <c r="FZ19" i="22"/>
  <c r="FX19" i="22"/>
  <c r="FW19" i="22"/>
  <c r="FV19" i="22"/>
  <c r="FU19" i="22"/>
  <c r="FT19" i="22"/>
  <c r="FR19" i="22"/>
  <c r="FP19" i="22"/>
  <c r="FO19" i="22"/>
  <c r="FN19" i="22"/>
  <c r="FM19" i="22"/>
  <c r="FK19" i="22"/>
  <c r="FI19" i="22"/>
  <c r="FG19" i="22"/>
  <c r="FF19" i="22"/>
  <c r="FE19" i="22"/>
  <c r="FD19" i="22"/>
  <c r="FC19" i="22"/>
  <c r="FA19" i="22"/>
  <c r="EY19" i="22"/>
  <c r="EX19" i="22"/>
  <c r="EW19" i="22"/>
  <c r="EU19" i="22"/>
  <c r="ES19" i="22"/>
  <c r="EM19" i="22"/>
  <c r="EL19" i="22"/>
  <c r="EJ19" i="22"/>
  <c r="EI19" i="22"/>
  <c r="EH19" i="22"/>
  <c r="EF19" i="22"/>
  <c r="EC19" i="22"/>
  <c r="EA19" i="22"/>
  <c r="DZ19" i="22"/>
  <c r="DY19" i="22"/>
  <c r="DV19" i="22"/>
  <c r="DT19" i="22"/>
  <c r="DS19" i="22"/>
  <c r="DR19" i="22"/>
  <c r="DQ19" i="22"/>
  <c r="DP19" i="22"/>
  <c r="DJ19" i="22"/>
  <c r="DI19" i="22"/>
  <c r="DH19" i="22"/>
  <c r="DG19" i="22"/>
  <c r="DF19" i="22"/>
  <c r="DD19" i="22"/>
  <c r="DB19" i="22"/>
  <c r="DA19" i="22"/>
  <c r="CZ19" i="22"/>
  <c r="CY19" i="22"/>
  <c r="CX19" i="22"/>
  <c r="CT19" i="22"/>
  <c r="CS19" i="22"/>
  <c r="CR19" i="22"/>
  <c r="CO19" i="22"/>
  <c r="CN19" i="22"/>
  <c r="CK19" i="22"/>
  <c r="CI19" i="22"/>
  <c r="CH19" i="22"/>
  <c r="CG19" i="22"/>
  <c r="CF19" i="22"/>
  <c r="CE19" i="22"/>
  <c r="CB19" i="22"/>
  <c r="BZ19" i="22"/>
  <c r="BX19" i="22"/>
  <c r="BW19" i="22"/>
  <c r="BV19" i="22"/>
  <c r="BS19" i="22"/>
  <c r="BQ19" i="22"/>
  <c r="BP19" i="22"/>
  <c r="BM19" i="22"/>
  <c r="BI19" i="22"/>
  <c r="BG19" i="22"/>
  <c r="BE19" i="22"/>
  <c r="BD19" i="22"/>
  <c r="BC19" i="22"/>
  <c r="AW19" i="22"/>
  <c r="AU19" i="22"/>
  <c r="AS19" i="22"/>
  <c r="AR19" i="22"/>
  <c r="AN19" i="22"/>
  <c r="AM19" i="22"/>
  <c r="AG19" i="22"/>
  <c r="AF19" i="22"/>
  <c r="AD19" i="22"/>
  <c r="AB19" i="22"/>
  <c r="Y19" i="22"/>
  <c r="V19" i="22"/>
  <c r="T19" i="22"/>
  <c r="R19" i="22"/>
  <c r="O19" i="22"/>
  <c r="L19" i="22"/>
  <c r="J19" i="22"/>
  <c r="H19" i="22"/>
  <c r="E19" i="22"/>
  <c r="C19" i="22"/>
  <c r="LW18" i="22"/>
  <c r="LV18" i="22"/>
  <c r="LU18" i="22"/>
  <c r="LT18" i="22"/>
  <c r="LS18" i="22"/>
  <c r="LR18" i="22"/>
  <c r="LQ18" i="22"/>
  <c r="LP18" i="22"/>
  <c r="LO18" i="22"/>
  <c r="LN18" i="22"/>
  <c r="LM18" i="22"/>
  <c r="LL18" i="22"/>
  <c r="LK18" i="22"/>
  <c r="LJ18" i="22"/>
  <c r="LI18" i="22"/>
  <c r="LH18" i="22"/>
  <c r="LG18" i="22"/>
  <c r="LF18" i="22"/>
  <c r="LE18" i="22"/>
  <c r="LB18" i="22"/>
  <c r="LA18" i="22"/>
  <c r="KZ18" i="22"/>
  <c r="KY18" i="22"/>
  <c r="KW18" i="22"/>
  <c r="KV18" i="22"/>
  <c r="KU18" i="22"/>
  <c r="KT18" i="22"/>
  <c r="KS18" i="22"/>
  <c r="KR18" i="22"/>
  <c r="KQ18" i="22"/>
  <c r="KP18" i="22"/>
  <c r="KO18" i="22"/>
  <c r="KN18" i="22"/>
  <c r="KM18" i="22"/>
  <c r="KJ18" i="22"/>
  <c r="KI18" i="22"/>
  <c r="KH18" i="22"/>
  <c r="KG18" i="22"/>
  <c r="KE18" i="22"/>
  <c r="KD18" i="22"/>
  <c r="KC18" i="22"/>
  <c r="KB18" i="22"/>
  <c r="KA18" i="22"/>
  <c r="JZ18" i="22"/>
  <c r="JY18" i="22"/>
  <c r="JX18" i="22"/>
  <c r="JW18" i="22"/>
  <c r="JV18" i="22"/>
  <c r="JU18" i="22"/>
  <c r="JT18" i="22"/>
  <c r="JS18" i="22"/>
  <c r="JR18" i="22"/>
  <c r="JQ18" i="22"/>
  <c r="JP18" i="22"/>
  <c r="JO18" i="22"/>
  <c r="JN18" i="22"/>
  <c r="JM18" i="22"/>
  <c r="JL18" i="22"/>
  <c r="JK18" i="22"/>
  <c r="JH18" i="22"/>
  <c r="JG18" i="22"/>
  <c r="JF18" i="22"/>
  <c r="JE18" i="22"/>
  <c r="JD18" i="22"/>
  <c r="JC18" i="22"/>
  <c r="JB18" i="22"/>
  <c r="JA18" i="22"/>
  <c r="IZ18" i="22"/>
  <c r="IY18" i="22"/>
  <c r="IX18" i="22"/>
  <c r="IW18" i="22"/>
  <c r="IV18" i="22"/>
  <c r="IU18" i="22"/>
  <c r="IT18" i="22"/>
  <c r="IS18" i="22"/>
  <c r="IR18" i="22"/>
  <c r="IQ18" i="22"/>
  <c r="IP18" i="22"/>
  <c r="IO18" i="22"/>
  <c r="IN18" i="22"/>
  <c r="IM18" i="22"/>
  <c r="IL18" i="22"/>
  <c r="IK18" i="22"/>
  <c r="IJ18" i="22"/>
  <c r="II18" i="22"/>
  <c r="IF18" i="22"/>
  <c r="IE18" i="22"/>
  <c r="ID18" i="22"/>
  <c r="IC18" i="22"/>
  <c r="IB18" i="22"/>
  <c r="IA18" i="22"/>
  <c r="HZ18" i="22"/>
  <c r="HY18" i="22"/>
  <c r="HW18" i="22"/>
  <c r="HV18" i="22"/>
  <c r="HU18" i="22"/>
  <c r="HT18" i="22"/>
  <c r="HR18" i="22"/>
  <c r="HQ18" i="22"/>
  <c r="HP18" i="22"/>
  <c r="HO18" i="22"/>
  <c r="HN18" i="22"/>
  <c r="HM18" i="22"/>
  <c r="HL18" i="22"/>
  <c r="HK18" i="22"/>
  <c r="HJ18" i="22"/>
  <c r="HG18" i="22"/>
  <c r="HF18" i="22"/>
  <c r="HE18" i="22"/>
  <c r="HD18" i="22"/>
  <c r="HC18" i="22"/>
  <c r="HB18" i="22"/>
  <c r="HA18" i="22"/>
  <c r="GZ18" i="22"/>
  <c r="GY18" i="22"/>
  <c r="GW18" i="22"/>
  <c r="GV18" i="22"/>
  <c r="GU18" i="22"/>
  <c r="GT18" i="22"/>
  <c r="GS18" i="22"/>
  <c r="GR18" i="22"/>
  <c r="GQ18" i="22"/>
  <c r="GP18" i="22"/>
  <c r="GO18" i="22"/>
  <c r="GN18" i="22"/>
  <c r="GM18" i="22"/>
  <c r="GL18" i="22"/>
  <c r="GJ18" i="22"/>
  <c r="GG18" i="22"/>
  <c r="GF18" i="22"/>
  <c r="GE18" i="22"/>
  <c r="GD18" i="22"/>
  <c r="GC18" i="22"/>
  <c r="GB18" i="22"/>
  <c r="GA18" i="22"/>
  <c r="FZ18" i="22"/>
  <c r="FY18" i="22"/>
  <c r="FX18" i="22"/>
  <c r="FW18" i="22"/>
  <c r="FV18" i="22"/>
  <c r="FU18" i="22"/>
  <c r="FT18" i="22"/>
  <c r="FS18" i="22"/>
  <c r="FR18" i="22"/>
  <c r="FQ18" i="22"/>
  <c r="FP18" i="22"/>
  <c r="FO18" i="22"/>
  <c r="FN18" i="22"/>
  <c r="FM18" i="22"/>
  <c r="FK18" i="22"/>
  <c r="FJ18" i="22"/>
  <c r="FI18" i="22"/>
  <c r="FH18" i="22"/>
  <c r="FG18" i="22"/>
  <c r="FF18" i="22"/>
  <c r="FE18" i="22"/>
  <c r="FD18" i="22"/>
  <c r="FC18" i="22"/>
  <c r="FB18" i="22"/>
  <c r="FA18" i="22"/>
  <c r="EZ18" i="22"/>
  <c r="EY18" i="22"/>
  <c r="EX18" i="22"/>
  <c r="EW18" i="22"/>
  <c r="EV18" i="22"/>
  <c r="EU18" i="22"/>
  <c r="ET18" i="22"/>
  <c r="ES18" i="22"/>
  <c r="EO18" i="22"/>
  <c r="EM18" i="22"/>
  <c r="EL18" i="22"/>
  <c r="EJ18" i="22"/>
  <c r="EI18" i="22"/>
  <c r="EH18" i="22"/>
  <c r="EG18" i="22"/>
  <c r="EF18" i="22"/>
  <c r="EE18" i="22"/>
  <c r="ED18" i="22"/>
  <c r="EC18" i="22"/>
  <c r="EA18" i="22"/>
  <c r="DZ18" i="22"/>
  <c r="DY18" i="22"/>
  <c r="DW18" i="22"/>
  <c r="DV18" i="22"/>
  <c r="DU18" i="22"/>
  <c r="DT18" i="22"/>
  <c r="DS18" i="22"/>
  <c r="DR18" i="22"/>
  <c r="DQ18" i="22"/>
  <c r="DP18" i="22"/>
  <c r="DM18" i="22"/>
  <c r="DL18" i="22"/>
  <c r="DK18" i="22"/>
  <c r="DJ18" i="22"/>
  <c r="DI18" i="22"/>
  <c r="DH18" i="22"/>
  <c r="DG18" i="22"/>
  <c r="DF18" i="22"/>
  <c r="DE18" i="22"/>
  <c r="DD18" i="22"/>
  <c r="DC18" i="22"/>
  <c r="DB18" i="22"/>
  <c r="DA18" i="22"/>
  <c r="CZ18" i="22"/>
  <c r="CY18" i="22"/>
  <c r="CX18" i="22"/>
  <c r="CW18" i="22"/>
  <c r="CV18" i="22"/>
  <c r="CU18" i="22"/>
  <c r="CT18" i="22"/>
  <c r="CS18" i="22"/>
  <c r="CR18" i="22"/>
  <c r="CO18" i="22"/>
  <c r="CN18" i="22"/>
  <c r="CM18" i="22"/>
  <c r="CK18" i="22"/>
  <c r="CJ18" i="22"/>
  <c r="CI18" i="22"/>
  <c r="CH18" i="22"/>
  <c r="CG18" i="22"/>
  <c r="CF18" i="22"/>
  <c r="CE18" i="22"/>
  <c r="CD18" i="22"/>
  <c r="CB18" i="22"/>
  <c r="CA18" i="22"/>
  <c r="BZ18" i="22"/>
  <c r="BX18" i="22"/>
  <c r="BW18" i="22"/>
  <c r="BV18" i="22"/>
  <c r="BU18" i="22"/>
  <c r="BT18" i="22"/>
  <c r="BS18" i="22"/>
  <c r="BR18" i="22"/>
  <c r="BQ18" i="22"/>
  <c r="BP18" i="22"/>
  <c r="BM18" i="22"/>
  <c r="BL18" i="22"/>
  <c r="BK18" i="22"/>
  <c r="BJ18" i="22"/>
  <c r="BI18" i="22"/>
  <c r="BH18" i="22"/>
  <c r="BG18" i="22"/>
  <c r="BE18" i="22"/>
  <c r="BD18" i="22"/>
  <c r="BC18" i="22"/>
  <c r="BA18" i="22"/>
  <c r="AZ18" i="22"/>
  <c r="AY18" i="22"/>
  <c r="AX18" i="22"/>
  <c r="AW18" i="22"/>
  <c r="AU18" i="22"/>
  <c r="AT18" i="22"/>
  <c r="AS18" i="22"/>
  <c r="AR18" i="22"/>
  <c r="AQ18" i="22"/>
  <c r="AP18" i="22"/>
  <c r="AO18" i="22"/>
  <c r="AN18" i="22"/>
  <c r="AM18" i="22"/>
  <c r="AK18" i="22"/>
  <c r="AJ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P18" i="22"/>
  <c r="O18" i="22"/>
  <c r="N18" i="22"/>
  <c r="L18" i="22"/>
  <c r="K18" i="22"/>
  <c r="J18" i="22"/>
  <c r="I18" i="22"/>
  <c r="H18" i="22"/>
  <c r="F18" i="22"/>
  <c r="E18" i="22"/>
  <c r="D18" i="22"/>
  <c r="C18" i="22"/>
  <c r="KE9" i="22"/>
  <c r="IN9" i="22"/>
  <c r="JV8" i="22"/>
  <c r="HQ8" i="22"/>
  <c r="DZ8" i="22"/>
  <c r="GS7" i="22"/>
  <c r="FC7" i="22"/>
  <c r="CY7" i="22"/>
  <c r="BY7" i="22"/>
  <c r="AS7" i="22"/>
  <c r="CL50" i="21"/>
  <c r="CC50" i="21"/>
  <c r="BY50" i="21"/>
  <c r="BB50" i="21"/>
  <c r="Q50" i="21"/>
  <c r="M50" i="21"/>
  <c r="G50" i="21"/>
  <c r="CL49" i="21"/>
  <c r="CC49" i="21"/>
  <c r="BY49" i="21"/>
  <c r="BB49" i="21"/>
  <c r="Q49" i="21"/>
  <c r="M49" i="21"/>
  <c r="G49" i="21"/>
  <c r="CL48" i="21"/>
  <c r="CC48" i="21"/>
  <c r="BY48" i="21"/>
  <c r="BB48" i="21"/>
  <c r="Q48" i="21"/>
  <c r="M48" i="21"/>
  <c r="G48" i="21"/>
  <c r="EP47" i="21"/>
  <c r="EN47" i="21"/>
  <c r="EK47" i="21"/>
  <c r="EB47" i="21"/>
  <c r="DX47" i="21"/>
  <c r="CL47" i="21"/>
  <c r="CC47" i="21"/>
  <c r="BY47" i="21"/>
  <c r="BF47" i="21"/>
  <c r="BB47" i="21"/>
  <c r="AV47" i="21"/>
  <c r="AL47" i="21"/>
  <c r="Q47" i="21"/>
  <c r="M47" i="21"/>
  <c r="G47" i="21"/>
  <c r="CL46" i="21"/>
  <c r="CC46" i="21"/>
  <c r="BY46" i="21"/>
  <c r="BB46" i="21"/>
  <c r="Q46" i="21"/>
  <c r="M46" i="21"/>
  <c r="G46" i="21"/>
  <c r="LV19" i="21"/>
  <c r="LS19" i="21"/>
  <c r="LR19" i="21"/>
  <c r="LQ19" i="21"/>
  <c r="LP19" i="21"/>
  <c r="LM19" i="21"/>
  <c r="LL19" i="21"/>
  <c r="LF19" i="21"/>
  <c r="KU32" i="21"/>
  <c r="KT19" i="21"/>
  <c r="KC32" i="21"/>
  <c r="KB19" i="21"/>
  <c r="JM32" i="21"/>
  <c r="JL19" i="21"/>
  <c r="IU32" i="21"/>
  <c r="IT19" i="21"/>
  <c r="IC32" i="21"/>
  <c r="IB19" i="21"/>
  <c r="HM32" i="21"/>
  <c r="HL32" i="21"/>
  <c r="GU32" i="21"/>
  <c r="GT32" i="21"/>
  <c r="GB32" i="21"/>
  <c r="GA19" i="21"/>
  <c r="FK19" i="21"/>
  <c r="EV32" i="21"/>
  <c r="EU19" i="21"/>
  <c r="EO45" i="21"/>
  <c r="EP45" i="21" s="1"/>
  <c r="EM45" i="21"/>
  <c r="EM19" i="21" s="1"/>
  <c r="EL45" i="21"/>
  <c r="EJ45" i="21"/>
  <c r="EI45" i="21"/>
  <c r="EH45" i="21"/>
  <c r="EG45" i="21"/>
  <c r="EF45" i="21"/>
  <c r="EE45" i="21"/>
  <c r="EE19" i="21" s="1"/>
  <c r="ED45" i="21"/>
  <c r="ED19" i="21" s="1"/>
  <c r="EC45" i="21"/>
  <c r="EC19" i="21" s="1"/>
  <c r="EA45" i="21"/>
  <c r="EA19" i="21" s="1"/>
  <c r="DZ45" i="21"/>
  <c r="DY45" i="21"/>
  <c r="DY19" i="21" s="1"/>
  <c r="DW45" i="21"/>
  <c r="DW19" i="21" s="1"/>
  <c r="DV45" i="21"/>
  <c r="DV19" i="21" s="1"/>
  <c r="DU45" i="21"/>
  <c r="DU19" i="21" s="1"/>
  <c r="DT45" i="21"/>
  <c r="DT19" i="21" s="1"/>
  <c r="DS45" i="21"/>
  <c r="DR45" i="21"/>
  <c r="DQ45" i="21"/>
  <c r="DP45" i="21"/>
  <c r="DP19" i="21" s="1"/>
  <c r="DM45" i="21"/>
  <c r="DL45" i="21"/>
  <c r="DK45" i="21"/>
  <c r="DK19" i="21" s="1"/>
  <c r="DJ45" i="21"/>
  <c r="DJ19" i="21" s="1"/>
  <c r="DI45" i="21"/>
  <c r="DH45" i="21"/>
  <c r="DH19" i="21" s="1"/>
  <c r="DG45" i="21"/>
  <c r="DF45" i="21"/>
  <c r="DF19" i="21" s="1"/>
  <c r="DE45" i="21"/>
  <c r="DD45" i="21"/>
  <c r="DC45" i="21"/>
  <c r="DC19" i="21" s="1"/>
  <c r="DB45" i="21"/>
  <c r="DA45" i="21"/>
  <c r="CZ45" i="21"/>
  <c r="CY45" i="21"/>
  <c r="CX45" i="21"/>
  <c r="CX19" i="21" s="1"/>
  <c r="CW45" i="21"/>
  <c r="CV45" i="21"/>
  <c r="CU45" i="21"/>
  <c r="CU19" i="21" s="1"/>
  <c r="CT45" i="21"/>
  <c r="CT19" i="21" s="1"/>
  <c r="CS45" i="21"/>
  <c r="CR45" i="21"/>
  <c r="CR19" i="21" s="1"/>
  <c r="CO45" i="21"/>
  <c r="CN45" i="21"/>
  <c r="CN19" i="21" s="1"/>
  <c r="CM45" i="21"/>
  <c r="CM19" i="21" s="1"/>
  <c r="CK45" i="21"/>
  <c r="CJ45" i="21"/>
  <c r="CJ19" i="21" s="1"/>
  <c r="CI45" i="21"/>
  <c r="CI19" i="21" s="1"/>
  <c r="CH45" i="21"/>
  <c r="CG45" i="21"/>
  <c r="CF45" i="21"/>
  <c r="CE45" i="21"/>
  <c r="CD45" i="21"/>
  <c r="CB45" i="21"/>
  <c r="CA45" i="21"/>
  <c r="BZ45" i="21"/>
  <c r="BX45" i="21"/>
  <c r="BX19" i="21" s="1"/>
  <c r="BW45" i="21"/>
  <c r="BW19" i="21" s="1"/>
  <c r="BV45" i="21"/>
  <c r="BV19" i="21" s="1"/>
  <c r="BU45" i="21"/>
  <c r="BU19" i="21" s="1"/>
  <c r="BT45" i="21"/>
  <c r="BT19" i="21" s="1"/>
  <c r="BS45" i="21"/>
  <c r="BS19" i="21" s="1"/>
  <c r="BR45" i="21"/>
  <c r="BR19" i="21" s="1"/>
  <c r="BQ45" i="21"/>
  <c r="BQ19" i="21" s="1"/>
  <c r="BP45" i="21"/>
  <c r="BM45" i="21"/>
  <c r="BL45" i="21"/>
  <c r="BK45" i="21"/>
  <c r="BK19" i="21" s="1"/>
  <c r="BJ45" i="21"/>
  <c r="BI45" i="21"/>
  <c r="BH45" i="21"/>
  <c r="BH19" i="21" s="1"/>
  <c r="BG45" i="21"/>
  <c r="BE45" i="21"/>
  <c r="BD45" i="21"/>
  <c r="BD19" i="21" s="1"/>
  <c r="BC45" i="21"/>
  <c r="BC19" i="21" s="1"/>
  <c r="BA45" i="21"/>
  <c r="BA19" i="21" s="1"/>
  <c r="AZ45" i="21"/>
  <c r="AZ19" i="21" s="1"/>
  <c r="AY45" i="21"/>
  <c r="AY19" i="21" s="1"/>
  <c r="AX45" i="21"/>
  <c r="AX19" i="21" s="1"/>
  <c r="AW45" i="21"/>
  <c r="AU45" i="21"/>
  <c r="AU19" i="21" s="1"/>
  <c r="AT45" i="21"/>
  <c r="AS45" i="21"/>
  <c r="AR45" i="21"/>
  <c r="AR19" i="21" s="1"/>
  <c r="AQ45" i="21"/>
  <c r="AP45" i="21"/>
  <c r="AO45" i="21"/>
  <c r="AO19" i="21" s="1"/>
  <c r="AN45" i="21"/>
  <c r="AM45" i="21"/>
  <c r="AM19" i="21" s="1"/>
  <c r="AK45" i="21"/>
  <c r="AJ45" i="21"/>
  <c r="AJ19" i="21" s="1"/>
  <c r="AF45" i="21"/>
  <c r="AF19" i="21" s="1"/>
  <c r="AE45" i="21"/>
  <c r="AE19" i="21" s="1"/>
  <c r="AD45" i="21"/>
  <c r="AD19" i="21" s="1"/>
  <c r="AC45" i="21"/>
  <c r="AC19" i="21" s="1"/>
  <c r="AB45" i="21"/>
  <c r="AB19" i="21" s="1"/>
  <c r="AA45" i="21"/>
  <c r="Z45" i="21"/>
  <c r="Y45" i="21"/>
  <c r="X45" i="21"/>
  <c r="W45" i="21"/>
  <c r="V45" i="21"/>
  <c r="U45" i="21"/>
  <c r="T45" i="21"/>
  <c r="S45" i="21"/>
  <c r="S19" i="21" s="1"/>
  <c r="R45" i="21"/>
  <c r="R19" i="21" s="1"/>
  <c r="P45" i="21"/>
  <c r="O45" i="21"/>
  <c r="O19" i="21" s="1"/>
  <c r="N45" i="21"/>
  <c r="N19" i="21" s="1"/>
  <c r="L45" i="21"/>
  <c r="L19" i="21" s="1"/>
  <c r="K45" i="21"/>
  <c r="K19" i="21" s="1"/>
  <c r="J45" i="21"/>
  <c r="J19" i="21" s="1"/>
  <c r="I45" i="21"/>
  <c r="H45" i="21"/>
  <c r="F45" i="21"/>
  <c r="E45" i="21"/>
  <c r="D45" i="21"/>
  <c r="C45" i="21"/>
  <c r="CL44" i="21"/>
  <c r="CC44" i="21"/>
  <c r="BY44" i="21"/>
  <c r="BB44" i="21"/>
  <c r="Q44" i="21"/>
  <c r="M44" i="21"/>
  <c r="G44" i="21"/>
  <c r="CL43" i="21"/>
  <c r="CC43" i="21"/>
  <c r="BY43" i="21"/>
  <c r="BB43" i="21"/>
  <c r="Q43" i="21"/>
  <c r="M43" i="21"/>
  <c r="G43" i="21"/>
  <c r="CL42" i="21"/>
  <c r="CC42" i="21"/>
  <c r="BY42" i="21"/>
  <c r="BB42" i="21"/>
  <c r="Q42" i="21"/>
  <c r="M42" i="21"/>
  <c r="G42" i="21"/>
  <c r="CL41" i="21"/>
  <c r="CC41" i="21"/>
  <c r="BY41" i="21"/>
  <c r="BB41" i="21"/>
  <c r="Q41" i="21"/>
  <c r="M41" i="21"/>
  <c r="G41" i="21"/>
  <c r="LW40" i="21"/>
  <c r="LV40" i="21"/>
  <c r="LU40" i="21"/>
  <c r="LT40" i="21"/>
  <c r="LS40" i="21"/>
  <c r="LS32" i="21" s="1"/>
  <c r="LR40" i="21"/>
  <c r="LQ40" i="21"/>
  <c r="LP40" i="21"/>
  <c r="LO40" i="21"/>
  <c r="LN40" i="21"/>
  <c r="LM40" i="21"/>
  <c r="LL40" i="21"/>
  <c r="LK40" i="21"/>
  <c r="LJ40" i="21"/>
  <c r="LI40" i="21"/>
  <c r="LI32" i="21" s="1"/>
  <c r="LH40" i="21"/>
  <c r="LH32" i="21" s="1"/>
  <c r="LG40" i="21"/>
  <c r="LF40" i="21"/>
  <c r="LE40" i="21"/>
  <c r="KZ32" i="21"/>
  <c r="KY32" i="21"/>
  <c r="KH32" i="21"/>
  <c r="JR32" i="21"/>
  <c r="JQ32" i="21"/>
  <c r="IZ32" i="21"/>
  <c r="IY32" i="21"/>
  <c r="IJ32" i="21"/>
  <c r="II32" i="21"/>
  <c r="HR32" i="21"/>
  <c r="HQ32" i="21"/>
  <c r="GZ32" i="21"/>
  <c r="GY32" i="21"/>
  <c r="GG32" i="21"/>
  <c r="GF32" i="21"/>
  <c r="FQ32" i="21"/>
  <c r="FP32" i="21"/>
  <c r="FA32" i="21"/>
  <c r="EZ32" i="21"/>
  <c r="EO40" i="21"/>
  <c r="EM40" i="21"/>
  <c r="EL40" i="21"/>
  <c r="EJ40" i="21"/>
  <c r="EI40" i="21"/>
  <c r="EH40" i="21"/>
  <c r="EG40" i="21"/>
  <c r="EG32" i="21" s="1"/>
  <c r="EF40" i="21"/>
  <c r="EE40" i="21"/>
  <c r="ED40" i="21"/>
  <c r="EC40" i="21"/>
  <c r="EA40" i="21"/>
  <c r="DZ40" i="21"/>
  <c r="DY40" i="21"/>
  <c r="DW40" i="21"/>
  <c r="DV40" i="21"/>
  <c r="DU40" i="21"/>
  <c r="DT40" i="21"/>
  <c r="DS40" i="21"/>
  <c r="DR40" i="21"/>
  <c r="DQ40" i="21"/>
  <c r="DP40" i="21"/>
  <c r="DM40" i="21"/>
  <c r="DL40" i="21"/>
  <c r="DI40" i="21"/>
  <c r="DH40" i="21"/>
  <c r="DG40" i="21"/>
  <c r="DF40" i="21"/>
  <c r="DE40" i="21"/>
  <c r="DD40" i="21"/>
  <c r="DC40" i="21"/>
  <c r="DB40" i="21"/>
  <c r="DA40" i="21"/>
  <c r="CZ40" i="21"/>
  <c r="CY40" i="21"/>
  <c r="CX40" i="21"/>
  <c r="CW40" i="21"/>
  <c r="CV40" i="21"/>
  <c r="CU40" i="21"/>
  <c r="CT40" i="21"/>
  <c r="CS40" i="21"/>
  <c r="CR40" i="21"/>
  <c r="CO40" i="21"/>
  <c r="CN40" i="21"/>
  <c r="CM40" i="21"/>
  <c r="CK40" i="21"/>
  <c r="CJ40" i="21"/>
  <c r="CI40" i="21"/>
  <c r="CH40" i="21"/>
  <c r="CG40" i="21"/>
  <c r="CF40" i="21"/>
  <c r="CE40" i="21"/>
  <c r="CD40" i="21"/>
  <c r="CB40" i="21"/>
  <c r="CA40" i="21"/>
  <c r="BZ40" i="21"/>
  <c r="BX40" i="21"/>
  <c r="BW40" i="21"/>
  <c r="BV40" i="21"/>
  <c r="BU40" i="21"/>
  <c r="BT40" i="21"/>
  <c r="BS40" i="21"/>
  <c r="BR40" i="21"/>
  <c r="BQ40" i="21"/>
  <c r="BP40" i="21"/>
  <c r="BM40" i="21"/>
  <c r="BL40" i="21"/>
  <c r="BK40" i="21"/>
  <c r="BJ40" i="21"/>
  <c r="BI40" i="21"/>
  <c r="BH40" i="21"/>
  <c r="BG40" i="21"/>
  <c r="BE40" i="21"/>
  <c r="BD40" i="21"/>
  <c r="BC40" i="21"/>
  <c r="BA40" i="21"/>
  <c r="AZ40" i="21"/>
  <c r="AY40" i="21"/>
  <c r="AX40" i="21"/>
  <c r="AW40" i="21"/>
  <c r="AU40" i="21"/>
  <c r="AT40" i="21"/>
  <c r="AS40" i="21"/>
  <c r="AR40" i="21"/>
  <c r="AQ40" i="21"/>
  <c r="AP40" i="21"/>
  <c r="AO40" i="21"/>
  <c r="AN40" i="21"/>
  <c r="AM40" i="21"/>
  <c r="AK40" i="21"/>
  <c r="AJ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P40" i="21"/>
  <c r="O40" i="21"/>
  <c r="N40" i="21"/>
  <c r="L40" i="21"/>
  <c r="K40" i="21"/>
  <c r="J40" i="21"/>
  <c r="I40" i="21"/>
  <c r="H40" i="21"/>
  <c r="F40" i="21"/>
  <c r="E40" i="21"/>
  <c r="D40" i="21"/>
  <c r="C40" i="21"/>
  <c r="CL39" i="21"/>
  <c r="CC39" i="21"/>
  <c r="BY39" i="21"/>
  <c r="BB39" i="21"/>
  <c r="Q39" i="21"/>
  <c r="M39" i="21"/>
  <c r="G39" i="21"/>
  <c r="CL38" i="21"/>
  <c r="CC38" i="21"/>
  <c r="BY38" i="21"/>
  <c r="BB38" i="21"/>
  <c r="Q38" i="21"/>
  <c r="M38" i="21"/>
  <c r="G38" i="21"/>
  <c r="EP37" i="21"/>
  <c r="EN37" i="21"/>
  <c r="EK37" i="21"/>
  <c r="EB37" i="21"/>
  <c r="DX37" i="21"/>
  <c r="CL37" i="21"/>
  <c r="CC37" i="21"/>
  <c r="BY37" i="21"/>
  <c r="BF37" i="21"/>
  <c r="BB37" i="21"/>
  <c r="AV37" i="21"/>
  <c r="AL37" i="21"/>
  <c r="Q37" i="21"/>
  <c r="M37" i="21"/>
  <c r="G37" i="21"/>
  <c r="CL36" i="21"/>
  <c r="CC36" i="21"/>
  <c r="BY36" i="21"/>
  <c r="BB36" i="21"/>
  <c r="Q36" i="21"/>
  <c r="M36" i="21"/>
  <c r="G36" i="21"/>
  <c r="CL35" i="21"/>
  <c r="CC35" i="21"/>
  <c r="BY35" i="21"/>
  <c r="BB35" i="21"/>
  <c r="Q35" i="21"/>
  <c r="M35" i="21"/>
  <c r="G35" i="21"/>
  <c r="LU32" i="21"/>
  <c r="LT32" i="21"/>
  <c r="LE32" i="21"/>
  <c r="KW32" i="21"/>
  <c r="KV32" i="21"/>
  <c r="KS32" i="21"/>
  <c r="KR32" i="21"/>
  <c r="KO32" i="21"/>
  <c r="KE32" i="21"/>
  <c r="KD32" i="21"/>
  <c r="KA32" i="21"/>
  <c r="JZ32" i="21"/>
  <c r="JW32" i="21"/>
  <c r="JO32" i="21"/>
  <c r="JN32" i="21"/>
  <c r="JK32" i="21"/>
  <c r="JH32" i="21"/>
  <c r="JE32" i="21"/>
  <c r="IW32" i="21"/>
  <c r="IV32" i="21"/>
  <c r="IS32" i="21"/>
  <c r="IR32" i="21"/>
  <c r="IO32" i="21"/>
  <c r="IE32" i="21"/>
  <c r="ID32" i="21"/>
  <c r="IA32" i="21"/>
  <c r="HZ32" i="21"/>
  <c r="HW32" i="21"/>
  <c r="HO32" i="21"/>
  <c r="HN32" i="21"/>
  <c r="HK32" i="21"/>
  <c r="HJ32" i="21"/>
  <c r="HE32" i="21"/>
  <c r="GW32" i="21"/>
  <c r="GV32" i="21"/>
  <c r="GS32" i="21"/>
  <c r="GR32" i="21"/>
  <c r="GO32" i="21"/>
  <c r="GD32" i="21"/>
  <c r="GC32" i="21"/>
  <c r="FZ32" i="21"/>
  <c r="FY32" i="21"/>
  <c r="FN32" i="21"/>
  <c r="FM32" i="21"/>
  <c r="FJ32" i="21"/>
  <c r="FI32" i="21"/>
  <c r="EX32" i="21"/>
  <c r="EW32" i="21"/>
  <c r="ET32" i="21"/>
  <c r="ES32" i="21"/>
  <c r="EO34" i="21"/>
  <c r="EM34" i="21"/>
  <c r="EL34" i="21"/>
  <c r="EJ34" i="21"/>
  <c r="EI34" i="21"/>
  <c r="EH34" i="21"/>
  <c r="EG34" i="21"/>
  <c r="EF34" i="21"/>
  <c r="EE34" i="21"/>
  <c r="EE32" i="21" s="1"/>
  <c r="ED34" i="21"/>
  <c r="EC34" i="21"/>
  <c r="EA34" i="21"/>
  <c r="DZ34" i="21"/>
  <c r="DZ32" i="21" s="1"/>
  <c r="DY34" i="21"/>
  <c r="DY32" i="21" s="1"/>
  <c r="DW34" i="21"/>
  <c r="DV34" i="21"/>
  <c r="DU34" i="21"/>
  <c r="DT34" i="21"/>
  <c r="DS34" i="21"/>
  <c r="DR34" i="21"/>
  <c r="DQ34" i="21"/>
  <c r="DP34" i="21"/>
  <c r="DM34" i="21"/>
  <c r="DL34" i="21"/>
  <c r="DK34" i="21"/>
  <c r="DJ34" i="21"/>
  <c r="DJ32" i="21" s="1"/>
  <c r="DI34" i="21"/>
  <c r="DH34" i="21"/>
  <c r="DG34" i="21"/>
  <c r="DG32" i="21" s="1"/>
  <c r="DF34" i="21"/>
  <c r="DF32" i="21" s="1"/>
  <c r="DE34" i="21"/>
  <c r="DD34" i="21"/>
  <c r="DC34" i="21"/>
  <c r="DB34" i="21"/>
  <c r="DA34" i="21"/>
  <c r="CZ34" i="21"/>
  <c r="CY34" i="21"/>
  <c r="CX34" i="21"/>
  <c r="CW34" i="21"/>
  <c r="CV34" i="21"/>
  <c r="CU34" i="21"/>
  <c r="CT34" i="21"/>
  <c r="CS34" i="21"/>
  <c r="CR34" i="21"/>
  <c r="CO34" i="21"/>
  <c r="CO32" i="21" s="1"/>
  <c r="CN34" i="21"/>
  <c r="CN32" i="21" s="1"/>
  <c r="CM34" i="21"/>
  <c r="CK34" i="21"/>
  <c r="CJ34" i="21"/>
  <c r="CI34" i="21"/>
  <c r="CH34" i="21"/>
  <c r="CG34" i="21"/>
  <c r="CF34" i="21"/>
  <c r="CE34" i="21"/>
  <c r="CD34" i="21"/>
  <c r="CB34" i="21"/>
  <c r="CA34" i="21"/>
  <c r="BZ34" i="21"/>
  <c r="BX34" i="21"/>
  <c r="BW34" i="21"/>
  <c r="BV34" i="21"/>
  <c r="BV32" i="21" s="1"/>
  <c r="BU34" i="21"/>
  <c r="BT34" i="21"/>
  <c r="BS34" i="21"/>
  <c r="BR34" i="21"/>
  <c r="BQ34" i="21"/>
  <c r="BP34" i="21"/>
  <c r="BM34" i="21"/>
  <c r="BL34" i="21"/>
  <c r="BK34" i="21"/>
  <c r="BJ34" i="21"/>
  <c r="BI34" i="21"/>
  <c r="BH34" i="21"/>
  <c r="BG34" i="21"/>
  <c r="BE34" i="21"/>
  <c r="BD34" i="21"/>
  <c r="BC34" i="21"/>
  <c r="BC32" i="21" s="1"/>
  <c r="BA34" i="21"/>
  <c r="AZ34" i="21"/>
  <c r="AY34" i="21"/>
  <c r="AX34" i="21"/>
  <c r="AW34" i="21"/>
  <c r="AU34" i="21"/>
  <c r="AT34" i="21"/>
  <c r="AS34" i="21"/>
  <c r="AR34" i="21"/>
  <c r="AQ34" i="21"/>
  <c r="AP34" i="21"/>
  <c r="AO34" i="21"/>
  <c r="AN34" i="21"/>
  <c r="AM34" i="21"/>
  <c r="AM32" i="21" s="1"/>
  <c r="AK34" i="21"/>
  <c r="AJ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S32" i="21" s="1"/>
  <c r="R34" i="21"/>
  <c r="P34" i="21"/>
  <c r="P32" i="21" s="1"/>
  <c r="O34" i="21"/>
  <c r="N34" i="21"/>
  <c r="L34" i="21"/>
  <c r="K34" i="21"/>
  <c r="J34" i="21"/>
  <c r="I34" i="21"/>
  <c r="H34" i="21"/>
  <c r="H32" i="21" s="1"/>
  <c r="F34" i="21"/>
  <c r="F32" i="21" s="1"/>
  <c r="E34" i="21"/>
  <c r="D34" i="21"/>
  <c r="C34" i="21"/>
  <c r="KF33" i="21"/>
  <c r="HS33" i="21"/>
  <c r="GX33" i="21"/>
  <c r="GK33" i="21"/>
  <c r="FL33" i="21"/>
  <c r="DP33" i="21"/>
  <c r="EP33" i="21" s="1"/>
  <c r="CR33" i="21"/>
  <c r="CR18" i="21" s="1"/>
  <c r="CL33" i="21"/>
  <c r="CC33" i="21"/>
  <c r="BY33" i="21"/>
  <c r="AJ33" i="21"/>
  <c r="BF33" i="21" s="1"/>
  <c r="Q33" i="21"/>
  <c r="M33" i="21"/>
  <c r="G33" i="21"/>
  <c r="LB32" i="21"/>
  <c r="LA32" i="21"/>
  <c r="KX32" i="21"/>
  <c r="KQ32" i="21"/>
  <c r="KP32" i="21"/>
  <c r="KN32" i="21"/>
  <c r="KM32" i="21"/>
  <c r="KJ32" i="21"/>
  <c r="KI32" i="21"/>
  <c r="JY32" i="21"/>
  <c r="JX32" i="21"/>
  <c r="JV32" i="21"/>
  <c r="JU32" i="21"/>
  <c r="JT32" i="21"/>
  <c r="JS32" i="21"/>
  <c r="JP32" i="21"/>
  <c r="JG32" i="21"/>
  <c r="JF32" i="21"/>
  <c r="JD32" i="21"/>
  <c r="JC32" i="21"/>
  <c r="JB32" i="21"/>
  <c r="JA32" i="21"/>
  <c r="IX32" i="21"/>
  <c r="IQ32" i="21"/>
  <c r="IP32" i="21"/>
  <c r="IN32" i="21"/>
  <c r="IM32" i="21"/>
  <c r="IL32" i="21"/>
  <c r="IK32" i="21"/>
  <c r="IF32" i="21"/>
  <c r="HY32" i="21"/>
  <c r="HX32" i="21"/>
  <c r="HV32" i="21"/>
  <c r="HU32" i="21"/>
  <c r="HT32" i="21"/>
  <c r="HP32" i="21"/>
  <c r="HG32" i="21"/>
  <c r="HF32" i="21"/>
  <c r="HD32" i="21"/>
  <c r="HC32" i="21"/>
  <c r="HB32" i="21"/>
  <c r="HA32" i="21"/>
  <c r="GQ32" i="21"/>
  <c r="GP32" i="21"/>
  <c r="GN32" i="21"/>
  <c r="GM32" i="21"/>
  <c r="GL32" i="21"/>
  <c r="GJ32" i="21"/>
  <c r="GE32" i="21"/>
  <c r="FX32" i="21"/>
  <c r="FW32" i="21"/>
  <c r="FV32" i="21"/>
  <c r="FU32" i="21"/>
  <c r="FT32" i="21"/>
  <c r="FS32" i="21"/>
  <c r="FR32" i="21"/>
  <c r="FO32" i="21"/>
  <c r="FH32" i="21"/>
  <c r="FG32" i="21"/>
  <c r="FF32" i="21"/>
  <c r="FE32" i="21"/>
  <c r="FD32" i="21"/>
  <c r="FC32" i="21"/>
  <c r="FB32" i="21"/>
  <c r="EY32" i="21"/>
  <c r="LW23" i="21"/>
  <c r="LV23" i="21"/>
  <c r="LU23" i="21"/>
  <c r="LT23" i="21"/>
  <c r="LS23" i="21"/>
  <c r="LR23" i="21"/>
  <c r="LQ23" i="21"/>
  <c r="LP23" i="21"/>
  <c r="LO23" i="21"/>
  <c r="LN23" i="21"/>
  <c r="LM23" i="21"/>
  <c r="LL23" i="21"/>
  <c r="LK23" i="21"/>
  <c r="LJ23" i="21"/>
  <c r="LI23" i="21"/>
  <c r="LH23" i="21"/>
  <c r="LG23" i="21"/>
  <c r="LF23" i="21"/>
  <c r="LE23" i="21"/>
  <c r="LB23" i="21"/>
  <c r="LA23" i="21"/>
  <c r="KZ23" i="21"/>
  <c r="KY23" i="21"/>
  <c r="KW23" i="21"/>
  <c r="KV23" i="21"/>
  <c r="KU23" i="21"/>
  <c r="KT23" i="21"/>
  <c r="KS23" i="21"/>
  <c r="KR23" i="21"/>
  <c r="KQ23" i="21"/>
  <c r="KP23" i="21"/>
  <c r="KO23" i="21"/>
  <c r="KN23" i="21"/>
  <c r="KM23" i="21"/>
  <c r="KJ23" i="21"/>
  <c r="KI23" i="21"/>
  <c r="KH23" i="21"/>
  <c r="KG23" i="21"/>
  <c r="KE23" i="21"/>
  <c r="KD23" i="21"/>
  <c r="KC23" i="21"/>
  <c r="KB23" i="21"/>
  <c r="KA23" i="21"/>
  <c r="JZ23" i="21"/>
  <c r="JY23" i="21"/>
  <c r="JX23" i="21"/>
  <c r="JW23" i="21"/>
  <c r="JV23" i="21"/>
  <c r="JU23" i="21"/>
  <c r="JT23" i="21"/>
  <c r="JS23" i="21"/>
  <c r="JR23" i="21"/>
  <c r="JQ23" i="21"/>
  <c r="JP23" i="21"/>
  <c r="JO23" i="21"/>
  <c r="JN23" i="21"/>
  <c r="JM23" i="21"/>
  <c r="JL23" i="21"/>
  <c r="JK23" i="21"/>
  <c r="JH23" i="21"/>
  <c r="JG23" i="21"/>
  <c r="JF23" i="21"/>
  <c r="JE23" i="21"/>
  <c r="JD23" i="21"/>
  <c r="JC23" i="21"/>
  <c r="JB23" i="21"/>
  <c r="JA23" i="21"/>
  <c r="IZ23" i="21"/>
  <c r="IY23" i="21"/>
  <c r="IX23" i="21"/>
  <c r="IW23" i="21"/>
  <c r="IV23" i="21"/>
  <c r="IU23" i="21"/>
  <c r="IT23" i="21"/>
  <c r="IS23" i="21"/>
  <c r="IR23" i="21"/>
  <c r="IQ23" i="21"/>
  <c r="IP23" i="21"/>
  <c r="IO23" i="21"/>
  <c r="IN23" i="21"/>
  <c r="IM23" i="21"/>
  <c r="IL23" i="21"/>
  <c r="IK23" i="21"/>
  <c r="IJ23" i="21"/>
  <c r="II23" i="21"/>
  <c r="IF23" i="21"/>
  <c r="IE23" i="21"/>
  <c r="ID23" i="21"/>
  <c r="IC23" i="21"/>
  <c r="IB23" i="21"/>
  <c r="IA23" i="21"/>
  <c r="HZ23" i="21"/>
  <c r="HY23" i="21"/>
  <c r="HW23" i="21"/>
  <c r="HV23" i="21"/>
  <c r="HU23" i="21"/>
  <c r="HT23" i="21"/>
  <c r="HR23" i="21"/>
  <c r="HQ23" i="21"/>
  <c r="HP23" i="21"/>
  <c r="HO23" i="21"/>
  <c r="HN23" i="21"/>
  <c r="HM23" i="21"/>
  <c r="HL23" i="21"/>
  <c r="HK23" i="21"/>
  <c r="HJ23" i="21"/>
  <c r="HG23" i="21"/>
  <c r="HF23" i="21"/>
  <c r="HE23" i="21"/>
  <c r="HD23" i="21"/>
  <c r="HC23" i="21"/>
  <c r="HB23" i="21"/>
  <c r="HA23" i="21"/>
  <c r="GZ23" i="21"/>
  <c r="GY23" i="21"/>
  <c r="GW23" i="21"/>
  <c r="GV23" i="21"/>
  <c r="GU23" i="21"/>
  <c r="GT23" i="21"/>
  <c r="GS23" i="21"/>
  <c r="GR23" i="21"/>
  <c r="GQ23" i="21"/>
  <c r="GP23" i="21"/>
  <c r="GO23" i="21"/>
  <c r="GN23" i="21"/>
  <c r="GM23" i="21"/>
  <c r="GL23" i="21"/>
  <c r="GJ23" i="21"/>
  <c r="GG23" i="21"/>
  <c r="GF23" i="21"/>
  <c r="GE23" i="21"/>
  <c r="GD23" i="21"/>
  <c r="GC23" i="21"/>
  <c r="GB23" i="21"/>
  <c r="GA23" i="21"/>
  <c r="FZ23" i="21"/>
  <c r="FY23" i="21"/>
  <c r="FX23" i="21"/>
  <c r="FW23" i="21"/>
  <c r="FV23" i="21"/>
  <c r="FU23" i="21"/>
  <c r="FT23" i="21"/>
  <c r="FS23" i="21"/>
  <c r="FR23" i="21"/>
  <c r="FQ23" i="21"/>
  <c r="FP23" i="21"/>
  <c r="FO23" i="21"/>
  <c r="FN23" i="21"/>
  <c r="FM23" i="21"/>
  <c r="FK23" i="21"/>
  <c r="FJ23" i="21"/>
  <c r="FI23" i="21"/>
  <c r="FH23" i="21"/>
  <c r="FG23" i="21"/>
  <c r="FF23" i="21"/>
  <c r="FE23" i="21"/>
  <c r="FD23" i="21"/>
  <c r="FC23" i="21"/>
  <c r="FB23" i="21"/>
  <c r="FA23" i="21"/>
  <c r="EZ23" i="21"/>
  <c r="EY23" i="21"/>
  <c r="EX23" i="21"/>
  <c r="EW23" i="21"/>
  <c r="EV23" i="21"/>
  <c r="EU23" i="21"/>
  <c r="ET23" i="21"/>
  <c r="ES23" i="21"/>
  <c r="EO23" i="21"/>
  <c r="EM23" i="21"/>
  <c r="EL23" i="21"/>
  <c r="EJ23" i="21"/>
  <c r="EI23" i="21"/>
  <c r="EH23" i="21"/>
  <c r="EG23" i="21"/>
  <c r="EF23" i="21"/>
  <c r="EE23" i="21"/>
  <c r="ED23" i="21"/>
  <c r="EC23" i="21"/>
  <c r="EA23" i="21"/>
  <c r="DZ23" i="21"/>
  <c r="DY23" i="21"/>
  <c r="DW23" i="21"/>
  <c r="DV23" i="21"/>
  <c r="DU23" i="21"/>
  <c r="DT23" i="21"/>
  <c r="DS23" i="21"/>
  <c r="DR23" i="21"/>
  <c r="DQ23" i="21"/>
  <c r="DP23" i="21"/>
  <c r="DM23" i="21"/>
  <c r="DL23" i="21"/>
  <c r="DK23" i="21"/>
  <c r="DJ23" i="21"/>
  <c r="DI23" i="21"/>
  <c r="DH23" i="21"/>
  <c r="DG23" i="21"/>
  <c r="DF23" i="21"/>
  <c r="DE23" i="21"/>
  <c r="DD23" i="21"/>
  <c r="DC23" i="21"/>
  <c r="DB23" i="21"/>
  <c r="DA23" i="21"/>
  <c r="CZ23" i="21"/>
  <c r="CY23" i="21"/>
  <c r="CX23" i="21"/>
  <c r="CW23" i="21"/>
  <c r="CV23" i="21"/>
  <c r="CU23" i="21"/>
  <c r="CT23" i="21"/>
  <c r="CS23" i="21"/>
  <c r="CR23" i="21"/>
  <c r="CO23" i="21"/>
  <c r="CN23" i="21"/>
  <c r="CM23" i="21"/>
  <c r="CK23" i="21"/>
  <c r="CJ23" i="21"/>
  <c r="CI23" i="21"/>
  <c r="CH23" i="21"/>
  <c r="CG23" i="21"/>
  <c r="CF23" i="21"/>
  <c r="CE23" i="21"/>
  <c r="CD23" i="21"/>
  <c r="CB23" i="21"/>
  <c r="CA23" i="21"/>
  <c r="BZ23" i="21"/>
  <c r="BX23" i="21"/>
  <c r="BW23" i="21"/>
  <c r="BV23" i="21"/>
  <c r="BU23" i="21"/>
  <c r="BT23" i="21"/>
  <c r="BS23" i="21"/>
  <c r="BR23" i="21"/>
  <c r="BQ23" i="21"/>
  <c r="BP23" i="21"/>
  <c r="BM23" i="21"/>
  <c r="BL23" i="21"/>
  <c r="BK23" i="21"/>
  <c r="BJ23" i="21"/>
  <c r="BI23" i="21"/>
  <c r="BH23" i="21"/>
  <c r="BG23" i="21"/>
  <c r="BE23" i="21"/>
  <c r="BD23" i="21"/>
  <c r="BC23" i="21"/>
  <c r="BA23" i="21"/>
  <c r="AZ23" i="21"/>
  <c r="AY23" i="21"/>
  <c r="AX23" i="21"/>
  <c r="AW23" i="21"/>
  <c r="AU23" i="21"/>
  <c r="AT23" i="21"/>
  <c r="AS23" i="21"/>
  <c r="AR23" i="21"/>
  <c r="AQ23" i="21"/>
  <c r="AP23" i="21"/>
  <c r="AO23" i="21"/>
  <c r="AN23" i="21"/>
  <c r="AM23" i="21"/>
  <c r="AK23" i="21"/>
  <c r="AJ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P23" i="21"/>
  <c r="O23" i="21"/>
  <c r="N23" i="21"/>
  <c r="L23" i="21"/>
  <c r="K23" i="21"/>
  <c r="J23" i="21"/>
  <c r="I23" i="21"/>
  <c r="H23" i="21"/>
  <c r="F23" i="21"/>
  <c r="E23" i="21"/>
  <c r="D23" i="21"/>
  <c r="C23" i="21"/>
  <c r="LW22" i="21"/>
  <c r="LV22" i="21"/>
  <c r="LU22" i="21"/>
  <c r="LT22" i="21"/>
  <c r="LS22" i="21"/>
  <c r="LR22" i="21"/>
  <c r="LQ22" i="21"/>
  <c r="LP22" i="21"/>
  <c r="LO22" i="21"/>
  <c r="LN22" i="21"/>
  <c r="LM22" i="21"/>
  <c r="LL22" i="21"/>
  <c r="LK22" i="21"/>
  <c r="LJ22" i="21"/>
  <c r="LI22" i="21"/>
  <c r="LH22" i="21"/>
  <c r="LG22" i="21"/>
  <c r="LF22" i="21"/>
  <c r="LE22" i="21"/>
  <c r="LB22" i="21"/>
  <c r="LA22" i="21"/>
  <c r="KZ22" i="21"/>
  <c r="KY22" i="21"/>
  <c r="KW22" i="21"/>
  <c r="KV22" i="21"/>
  <c r="KU22" i="21"/>
  <c r="KT22" i="21"/>
  <c r="KS22" i="21"/>
  <c r="KR22" i="21"/>
  <c r="KQ22" i="21"/>
  <c r="KP22" i="21"/>
  <c r="KO22" i="21"/>
  <c r="KN22" i="21"/>
  <c r="KM22" i="21"/>
  <c r="KJ22" i="21"/>
  <c r="KI22" i="21"/>
  <c r="KH22" i="21"/>
  <c r="KG22" i="21"/>
  <c r="KE22" i="21"/>
  <c r="KD22" i="21"/>
  <c r="KC22" i="21"/>
  <c r="KB22" i="21"/>
  <c r="KA22" i="21"/>
  <c r="JZ22" i="21"/>
  <c r="JY22" i="21"/>
  <c r="JX22" i="21"/>
  <c r="JW22" i="21"/>
  <c r="JV22" i="21"/>
  <c r="JU22" i="21"/>
  <c r="JT22" i="21"/>
  <c r="JS22" i="21"/>
  <c r="JR22" i="21"/>
  <c r="JQ22" i="21"/>
  <c r="JP22" i="21"/>
  <c r="JO22" i="21"/>
  <c r="JN22" i="21"/>
  <c r="JM22" i="21"/>
  <c r="JL22" i="21"/>
  <c r="JK22" i="21"/>
  <c r="JH22" i="21"/>
  <c r="JG22" i="21"/>
  <c r="JF22" i="21"/>
  <c r="JE22" i="21"/>
  <c r="JD22" i="21"/>
  <c r="JC22" i="21"/>
  <c r="JB22" i="21"/>
  <c r="JA22" i="21"/>
  <c r="IZ22" i="21"/>
  <c r="IY22" i="21"/>
  <c r="IX22" i="21"/>
  <c r="IW22" i="21"/>
  <c r="IV22" i="21"/>
  <c r="IU22" i="21"/>
  <c r="IT22" i="21"/>
  <c r="IS22" i="21"/>
  <c r="IR22" i="21"/>
  <c r="IQ22" i="21"/>
  <c r="IP22" i="21"/>
  <c r="IO22" i="21"/>
  <c r="IN22" i="21"/>
  <c r="IM22" i="21"/>
  <c r="IL22" i="21"/>
  <c r="IK22" i="21"/>
  <c r="IJ22" i="21"/>
  <c r="II22" i="21"/>
  <c r="IF22" i="21"/>
  <c r="IE22" i="21"/>
  <c r="ID22" i="21"/>
  <c r="IC22" i="21"/>
  <c r="IB22" i="21"/>
  <c r="IA22" i="21"/>
  <c r="HZ22" i="21"/>
  <c r="HY22" i="21"/>
  <c r="HW22" i="21"/>
  <c r="HV22" i="21"/>
  <c r="HU22" i="21"/>
  <c r="HT22" i="21"/>
  <c r="HR22" i="21"/>
  <c r="HQ22" i="21"/>
  <c r="HP22" i="21"/>
  <c r="HO22" i="21"/>
  <c r="HN22" i="21"/>
  <c r="HM22" i="21"/>
  <c r="HL22" i="21"/>
  <c r="HK22" i="21"/>
  <c r="HJ22" i="21"/>
  <c r="HG22" i="21"/>
  <c r="HF22" i="21"/>
  <c r="HE22" i="21"/>
  <c r="HD22" i="21"/>
  <c r="HC22" i="21"/>
  <c r="HB22" i="21"/>
  <c r="HA22" i="21"/>
  <c r="GZ22" i="21"/>
  <c r="GY22" i="21"/>
  <c r="GW22" i="21"/>
  <c r="GV22" i="21"/>
  <c r="GU22" i="21"/>
  <c r="GT22" i="21"/>
  <c r="GS22" i="21"/>
  <c r="GR22" i="21"/>
  <c r="GQ22" i="21"/>
  <c r="GP22" i="21"/>
  <c r="GO22" i="21"/>
  <c r="GN22" i="21"/>
  <c r="GM22" i="21"/>
  <c r="GL22" i="21"/>
  <c r="GJ22" i="21"/>
  <c r="GG22" i="21"/>
  <c r="GF22" i="21"/>
  <c r="GE22" i="21"/>
  <c r="GD22" i="21"/>
  <c r="GC22" i="21"/>
  <c r="GB22" i="21"/>
  <c r="GA22" i="21"/>
  <c r="FZ22" i="21"/>
  <c r="FY22" i="21"/>
  <c r="FX22" i="21"/>
  <c r="FW22" i="21"/>
  <c r="FV22" i="21"/>
  <c r="FU22" i="21"/>
  <c r="FT22" i="21"/>
  <c r="FS22" i="21"/>
  <c r="FR22" i="21"/>
  <c r="FQ22" i="21"/>
  <c r="FP22" i="21"/>
  <c r="FO22" i="21"/>
  <c r="FN22" i="21"/>
  <c r="FM22" i="21"/>
  <c r="FK22" i="21"/>
  <c r="FJ22" i="21"/>
  <c r="FI22" i="21"/>
  <c r="FH22" i="21"/>
  <c r="FG22" i="21"/>
  <c r="FF22" i="21"/>
  <c r="FE22" i="21"/>
  <c r="FD22" i="21"/>
  <c r="FC22" i="21"/>
  <c r="FB22" i="21"/>
  <c r="FA22" i="21"/>
  <c r="EZ22" i="21"/>
  <c r="EY22" i="21"/>
  <c r="EX22" i="21"/>
  <c r="EW22" i="21"/>
  <c r="EV22" i="21"/>
  <c r="EU22" i="21"/>
  <c r="ET22" i="21"/>
  <c r="ES22" i="21"/>
  <c r="EO22" i="21"/>
  <c r="EM22" i="21"/>
  <c r="EL22" i="21"/>
  <c r="EJ22" i="21"/>
  <c r="EI22" i="21"/>
  <c r="EH22" i="21"/>
  <c r="EG22" i="21"/>
  <c r="EF22" i="21"/>
  <c r="EE22" i="21"/>
  <c r="ED22" i="21"/>
  <c r="EC22" i="21"/>
  <c r="EA22" i="21"/>
  <c r="DZ22" i="21"/>
  <c r="DY22" i="21"/>
  <c r="DW22" i="21"/>
  <c r="DV22" i="21"/>
  <c r="DU22" i="21"/>
  <c r="DT22" i="21"/>
  <c r="DS22" i="21"/>
  <c r="DR22" i="21"/>
  <c r="DQ22" i="21"/>
  <c r="DP22" i="21"/>
  <c r="DM22" i="21"/>
  <c r="DL22" i="21"/>
  <c r="DK22" i="21"/>
  <c r="DJ22" i="21"/>
  <c r="DI22" i="21"/>
  <c r="DH22" i="21"/>
  <c r="DG22" i="21"/>
  <c r="DF22" i="21"/>
  <c r="DE22" i="21"/>
  <c r="DD22" i="21"/>
  <c r="DC22" i="21"/>
  <c r="DB22" i="21"/>
  <c r="DA22" i="21"/>
  <c r="CZ22" i="21"/>
  <c r="CY22" i="21"/>
  <c r="CX22" i="21"/>
  <c r="CW22" i="21"/>
  <c r="CV22" i="21"/>
  <c r="CU22" i="21"/>
  <c r="CT22" i="21"/>
  <c r="CS22" i="21"/>
  <c r="CR22" i="21"/>
  <c r="CO22" i="21"/>
  <c r="CN22" i="21"/>
  <c r="CM22" i="21"/>
  <c r="CK22" i="21"/>
  <c r="CJ22" i="21"/>
  <c r="CI22" i="21"/>
  <c r="CH22" i="21"/>
  <c r="CG22" i="21"/>
  <c r="CF22" i="21"/>
  <c r="CE22" i="21"/>
  <c r="CD22" i="21"/>
  <c r="CB22" i="21"/>
  <c r="CA22" i="21"/>
  <c r="BZ22" i="21"/>
  <c r="BX22" i="21"/>
  <c r="BW22" i="21"/>
  <c r="BV22" i="21"/>
  <c r="BU22" i="21"/>
  <c r="BT22" i="21"/>
  <c r="BS22" i="21"/>
  <c r="BR22" i="21"/>
  <c r="BQ22" i="21"/>
  <c r="BP22" i="21"/>
  <c r="BM22" i="21"/>
  <c r="BL22" i="21"/>
  <c r="BK22" i="21"/>
  <c r="BJ22" i="21"/>
  <c r="BI22" i="21"/>
  <c r="BH22" i="21"/>
  <c r="BG22" i="21"/>
  <c r="BE22" i="21"/>
  <c r="BD22" i="21"/>
  <c r="BC22" i="21"/>
  <c r="BA22" i="21"/>
  <c r="AZ22" i="21"/>
  <c r="AY22" i="21"/>
  <c r="AX22" i="21"/>
  <c r="AW22" i="21"/>
  <c r="AU22" i="21"/>
  <c r="AT22" i="21"/>
  <c r="AS22" i="21"/>
  <c r="AR22" i="21"/>
  <c r="AQ22" i="21"/>
  <c r="AP22" i="21"/>
  <c r="AO22" i="21"/>
  <c r="AN22" i="21"/>
  <c r="AM22" i="21"/>
  <c r="AK22" i="21"/>
  <c r="AJ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P22" i="21"/>
  <c r="O22" i="21"/>
  <c r="N22" i="21"/>
  <c r="L22" i="21"/>
  <c r="K22" i="21"/>
  <c r="J22" i="21"/>
  <c r="I22" i="21"/>
  <c r="H22" i="21"/>
  <c r="F22" i="21"/>
  <c r="E22" i="21"/>
  <c r="D22" i="21"/>
  <c r="C22" i="21"/>
  <c r="LW21" i="21"/>
  <c r="LV21" i="21"/>
  <c r="LU21" i="21"/>
  <c r="LT21" i="21"/>
  <c r="LS21" i="21"/>
  <c r="LR21" i="21"/>
  <c r="LQ21" i="21"/>
  <c r="LP21" i="21"/>
  <c r="LO21" i="21"/>
  <c r="LN21" i="21"/>
  <c r="LM21" i="21"/>
  <c r="LL21" i="21"/>
  <c r="LK21" i="21"/>
  <c r="LJ21" i="21"/>
  <c r="LI21" i="21"/>
  <c r="LH21" i="21"/>
  <c r="LG21" i="21"/>
  <c r="LF21" i="21"/>
  <c r="LE21" i="21"/>
  <c r="LB21" i="21"/>
  <c r="LA21" i="21"/>
  <c r="KZ21" i="21"/>
  <c r="KY21" i="21"/>
  <c r="KW21" i="21"/>
  <c r="KV21" i="21"/>
  <c r="KU21" i="21"/>
  <c r="KT21" i="21"/>
  <c r="KS21" i="21"/>
  <c r="KR21" i="21"/>
  <c r="KQ21" i="21"/>
  <c r="KP21" i="21"/>
  <c r="KO21" i="21"/>
  <c r="KN21" i="21"/>
  <c r="KM21" i="21"/>
  <c r="KJ21" i="21"/>
  <c r="KI21" i="21"/>
  <c r="KH21" i="21"/>
  <c r="KG21" i="21"/>
  <c r="KE21" i="21"/>
  <c r="KD21" i="21"/>
  <c r="KC21" i="21"/>
  <c r="KB21" i="21"/>
  <c r="KA21" i="21"/>
  <c r="JZ21" i="21"/>
  <c r="JY21" i="21"/>
  <c r="JX21" i="21"/>
  <c r="JW21" i="21"/>
  <c r="JV21" i="21"/>
  <c r="JU21" i="21"/>
  <c r="JT21" i="21"/>
  <c r="JS21" i="21"/>
  <c r="JR21" i="21"/>
  <c r="JQ21" i="21"/>
  <c r="JP21" i="21"/>
  <c r="JO21" i="21"/>
  <c r="JN21" i="21"/>
  <c r="JM21" i="21"/>
  <c r="JL21" i="21"/>
  <c r="JK21" i="21"/>
  <c r="JH21" i="21"/>
  <c r="JG21" i="21"/>
  <c r="JF21" i="21"/>
  <c r="JE21" i="21"/>
  <c r="JD21" i="21"/>
  <c r="JC21" i="21"/>
  <c r="JB21" i="21"/>
  <c r="JA21" i="21"/>
  <c r="IZ21" i="21"/>
  <c r="IY21" i="21"/>
  <c r="IX21" i="21"/>
  <c r="IW21" i="21"/>
  <c r="IV21" i="21"/>
  <c r="IU21" i="21"/>
  <c r="IT21" i="21"/>
  <c r="IS21" i="21"/>
  <c r="IR21" i="21"/>
  <c r="IQ21" i="21"/>
  <c r="IP21" i="21"/>
  <c r="IO21" i="21"/>
  <c r="IN21" i="21"/>
  <c r="IM21" i="21"/>
  <c r="IL21" i="21"/>
  <c r="IK21" i="21"/>
  <c r="IJ21" i="21"/>
  <c r="II21" i="21"/>
  <c r="IF21" i="21"/>
  <c r="IE21" i="21"/>
  <c r="ID21" i="21"/>
  <c r="IC21" i="21"/>
  <c r="IB21" i="21"/>
  <c r="IA21" i="21"/>
  <c r="HZ21" i="21"/>
  <c r="HY21" i="21"/>
  <c r="HW21" i="21"/>
  <c r="HV21" i="21"/>
  <c r="HU21" i="21"/>
  <c r="HT21" i="21"/>
  <c r="HR21" i="21"/>
  <c r="HQ21" i="21"/>
  <c r="HP21" i="21"/>
  <c r="HO21" i="21"/>
  <c r="HN21" i="21"/>
  <c r="HM21" i="21"/>
  <c r="HL21" i="21"/>
  <c r="HK21" i="21"/>
  <c r="HJ21" i="21"/>
  <c r="HG21" i="21"/>
  <c r="HF21" i="21"/>
  <c r="HE21" i="21"/>
  <c r="HD21" i="21"/>
  <c r="HC21" i="21"/>
  <c r="HB21" i="21"/>
  <c r="HA21" i="21"/>
  <c r="GZ21" i="21"/>
  <c r="GY21" i="21"/>
  <c r="GW21" i="21"/>
  <c r="GV21" i="21"/>
  <c r="GU21" i="21"/>
  <c r="GT21" i="21"/>
  <c r="GS21" i="21"/>
  <c r="GR21" i="21"/>
  <c r="GQ21" i="21"/>
  <c r="GP21" i="21"/>
  <c r="GO21" i="21"/>
  <c r="GN21" i="21"/>
  <c r="GM21" i="21"/>
  <c r="GL21" i="21"/>
  <c r="GJ21" i="21"/>
  <c r="GG21" i="21"/>
  <c r="GF21" i="21"/>
  <c r="GE21" i="21"/>
  <c r="GD21" i="21"/>
  <c r="GC21" i="21"/>
  <c r="GB21" i="21"/>
  <c r="GA21" i="21"/>
  <c r="FZ21" i="21"/>
  <c r="FY21" i="21"/>
  <c r="FX21" i="21"/>
  <c r="FW21" i="21"/>
  <c r="FV21" i="21"/>
  <c r="FU21" i="21"/>
  <c r="FT21" i="21"/>
  <c r="FS21" i="21"/>
  <c r="FR21" i="21"/>
  <c r="FQ21" i="21"/>
  <c r="FP21" i="21"/>
  <c r="FO21" i="21"/>
  <c r="FN21" i="21"/>
  <c r="FM21" i="21"/>
  <c r="FK21" i="21"/>
  <c r="FJ21" i="21"/>
  <c r="FI21" i="21"/>
  <c r="FH21" i="21"/>
  <c r="FG21" i="21"/>
  <c r="FF21" i="21"/>
  <c r="FE21" i="21"/>
  <c r="FD21" i="21"/>
  <c r="FC21" i="21"/>
  <c r="FB21" i="21"/>
  <c r="FA21" i="21"/>
  <c r="EZ21" i="21"/>
  <c r="EY21" i="21"/>
  <c r="EX21" i="21"/>
  <c r="EW21" i="21"/>
  <c r="EV21" i="21"/>
  <c r="EU21" i="21"/>
  <c r="ET21" i="21"/>
  <c r="ES21" i="21"/>
  <c r="EO21" i="21"/>
  <c r="EM21" i="21"/>
  <c r="EL21" i="21"/>
  <c r="EJ21" i="21"/>
  <c r="EI21" i="21"/>
  <c r="EH21" i="21"/>
  <c r="EG21" i="21"/>
  <c r="EF21" i="21"/>
  <c r="EE21" i="21"/>
  <c r="ED21" i="21"/>
  <c r="EC21" i="21"/>
  <c r="EA21" i="21"/>
  <c r="DZ21" i="21"/>
  <c r="DY21" i="21"/>
  <c r="DW21" i="21"/>
  <c r="DV21" i="21"/>
  <c r="DU21" i="21"/>
  <c r="DT21" i="21"/>
  <c r="DS21" i="21"/>
  <c r="DR21" i="21"/>
  <c r="DQ21" i="21"/>
  <c r="DP21" i="21"/>
  <c r="DM21" i="21"/>
  <c r="DL21" i="21"/>
  <c r="DK21" i="21"/>
  <c r="DJ21" i="21"/>
  <c r="DI21" i="21"/>
  <c r="DH21" i="21"/>
  <c r="DG21" i="21"/>
  <c r="DF21" i="21"/>
  <c r="DE21" i="21"/>
  <c r="DD21" i="21"/>
  <c r="DC21" i="21"/>
  <c r="DB21" i="21"/>
  <c r="DA21" i="21"/>
  <c r="CZ21" i="21"/>
  <c r="CY21" i="21"/>
  <c r="CX21" i="21"/>
  <c r="CW21" i="21"/>
  <c r="CV21" i="21"/>
  <c r="CU21" i="21"/>
  <c r="CT21" i="21"/>
  <c r="CS21" i="21"/>
  <c r="CR21" i="21"/>
  <c r="CO21" i="21"/>
  <c r="CN21" i="21"/>
  <c r="CM21" i="21"/>
  <c r="CK21" i="21"/>
  <c r="CJ21" i="21"/>
  <c r="CI21" i="21"/>
  <c r="CH21" i="21"/>
  <c r="CG21" i="21"/>
  <c r="CF21" i="21"/>
  <c r="CE21" i="21"/>
  <c r="CD21" i="21"/>
  <c r="CB21" i="21"/>
  <c r="CA21" i="21"/>
  <c r="BZ21" i="21"/>
  <c r="BX21" i="21"/>
  <c r="BW21" i="21"/>
  <c r="BV21" i="21"/>
  <c r="BU21" i="21"/>
  <c r="BT21" i="21"/>
  <c r="BS21" i="21"/>
  <c r="BR21" i="21"/>
  <c r="BQ21" i="21"/>
  <c r="BP21" i="21"/>
  <c r="BM21" i="21"/>
  <c r="BL21" i="21"/>
  <c r="BK21" i="21"/>
  <c r="BJ21" i="21"/>
  <c r="BI21" i="21"/>
  <c r="BH21" i="21"/>
  <c r="BG21" i="21"/>
  <c r="BE21" i="21"/>
  <c r="BD21" i="21"/>
  <c r="BC21" i="21"/>
  <c r="BA21" i="21"/>
  <c r="AZ21" i="21"/>
  <c r="AY21" i="21"/>
  <c r="AX21" i="21"/>
  <c r="AW21" i="21"/>
  <c r="AU21" i="21"/>
  <c r="AT21" i="21"/>
  <c r="AS21" i="21"/>
  <c r="AR21" i="21"/>
  <c r="AQ21" i="21"/>
  <c r="AP21" i="21"/>
  <c r="AO21" i="21"/>
  <c r="AN21" i="21"/>
  <c r="AM21" i="21"/>
  <c r="AK21" i="21"/>
  <c r="AJ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P21" i="21"/>
  <c r="O21" i="21"/>
  <c r="N21" i="21"/>
  <c r="L21" i="21"/>
  <c r="K21" i="21"/>
  <c r="J21" i="21"/>
  <c r="I21" i="21"/>
  <c r="H21" i="21"/>
  <c r="F21" i="21"/>
  <c r="E21" i="21"/>
  <c r="D21" i="21"/>
  <c r="C21" i="21"/>
  <c r="LW20" i="21"/>
  <c r="LV20" i="21"/>
  <c r="LU20" i="21"/>
  <c r="LT20" i="21"/>
  <c r="LS20" i="21"/>
  <c r="LR20" i="21"/>
  <c r="LQ20" i="21"/>
  <c r="LP20" i="21"/>
  <c r="LO20" i="21"/>
  <c r="LN20" i="21"/>
  <c r="LM20" i="21"/>
  <c r="LL20" i="21"/>
  <c r="LK20" i="21"/>
  <c r="LJ20" i="21"/>
  <c r="LI20" i="21"/>
  <c r="LH20" i="21"/>
  <c r="LG20" i="21"/>
  <c r="LF20" i="21"/>
  <c r="LE20" i="21"/>
  <c r="LB20" i="21"/>
  <c r="LA20" i="21"/>
  <c r="KZ20" i="21"/>
  <c r="KY20" i="21"/>
  <c r="KW20" i="21"/>
  <c r="KV20" i="21"/>
  <c r="KU20" i="21"/>
  <c r="KT20" i="21"/>
  <c r="KS20" i="21"/>
  <c r="KR20" i="21"/>
  <c r="KQ20" i="21"/>
  <c r="KP20" i="21"/>
  <c r="KO20" i="21"/>
  <c r="KN20" i="21"/>
  <c r="KM20" i="21"/>
  <c r="KJ20" i="21"/>
  <c r="KI20" i="21"/>
  <c r="KH20" i="21"/>
  <c r="KG20" i="21"/>
  <c r="KE20" i="21"/>
  <c r="KD20" i="21"/>
  <c r="KC20" i="21"/>
  <c r="KB20" i="21"/>
  <c r="KA20" i="21"/>
  <c r="JZ20" i="21"/>
  <c r="JY20" i="21"/>
  <c r="JX20" i="21"/>
  <c r="JW20" i="21"/>
  <c r="JV20" i="21"/>
  <c r="JU20" i="21"/>
  <c r="JT20" i="21"/>
  <c r="JS20" i="21"/>
  <c r="JR20" i="21"/>
  <c r="JQ20" i="21"/>
  <c r="JP20" i="21"/>
  <c r="JO20" i="21"/>
  <c r="JN20" i="21"/>
  <c r="JM20" i="21"/>
  <c r="JL20" i="21"/>
  <c r="JK20" i="21"/>
  <c r="JH20" i="21"/>
  <c r="JG20" i="21"/>
  <c r="JF20" i="21"/>
  <c r="JE20" i="21"/>
  <c r="JD20" i="21"/>
  <c r="JC20" i="21"/>
  <c r="JB20" i="21"/>
  <c r="JA20" i="21"/>
  <c r="IZ20" i="21"/>
  <c r="IY20" i="21"/>
  <c r="IX20" i="21"/>
  <c r="IW20" i="21"/>
  <c r="IV20" i="21"/>
  <c r="IU20" i="21"/>
  <c r="IT20" i="21"/>
  <c r="IS20" i="21"/>
  <c r="IR20" i="21"/>
  <c r="IQ20" i="21"/>
  <c r="IP20" i="21"/>
  <c r="IO20" i="21"/>
  <c r="IN20" i="21"/>
  <c r="IM20" i="21"/>
  <c r="IL20" i="21"/>
  <c r="IK20" i="21"/>
  <c r="IJ20" i="21"/>
  <c r="II20" i="21"/>
  <c r="IF20" i="21"/>
  <c r="IE20" i="21"/>
  <c r="ID20" i="21"/>
  <c r="IC20" i="21"/>
  <c r="IB20" i="21"/>
  <c r="IA20" i="21"/>
  <c r="HZ20" i="21"/>
  <c r="HY20" i="21"/>
  <c r="HW20" i="21"/>
  <c r="HV20" i="21"/>
  <c r="HU20" i="21"/>
  <c r="HT20" i="21"/>
  <c r="HR20" i="21"/>
  <c r="HQ20" i="21"/>
  <c r="HP20" i="21"/>
  <c r="HO20" i="21"/>
  <c r="HN20" i="21"/>
  <c r="HM20" i="21"/>
  <c r="HL20" i="21"/>
  <c r="HK20" i="21"/>
  <c r="HJ20" i="21"/>
  <c r="HG20" i="21"/>
  <c r="HF20" i="21"/>
  <c r="HE20" i="21"/>
  <c r="HD20" i="21"/>
  <c r="HC20" i="21"/>
  <c r="HB20" i="21"/>
  <c r="HA20" i="21"/>
  <c r="GZ20" i="21"/>
  <c r="GY20" i="21"/>
  <c r="GW20" i="21"/>
  <c r="GV20" i="21"/>
  <c r="GU20" i="21"/>
  <c r="GT20" i="21"/>
  <c r="GS20" i="21"/>
  <c r="GR20" i="21"/>
  <c r="GQ20" i="21"/>
  <c r="GP20" i="21"/>
  <c r="GO20" i="21"/>
  <c r="GN20" i="21"/>
  <c r="GM20" i="21"/>
  <c r="GL20" i="21"/>
  <c r="GJ20" i="21"/>
  <c r="GG20" i="21"/>
  <c r="GF20" i="21"/>
  <c r="GE20" i="21"/>
  <c r="GD20" i="21"/>
  <c r="GC20" i="21"/>
  <c r="GB20" i="21"/>
  <c r="GA20" i="21"/>
  <c r="FZ20" i="21"/>
  <c r="FY20" i="21"/>
  <c r="FX20" i="21"/>
  <c r="FW20" i="21"/>
  <c r="FV20" i="21"/>
  <c r="FU20" i="21"/>
  <c r="FT20" i="21"/>
  <c r="FS20" i="21"/>
  <c r="FR20" i="21"/>
  <c r="FQ20" i="21"/>
  <c r="FP20" i="21"/>
  <c r="FO20" i="21"/>
  <c r="FN20" i="21"/>
  <c r="FM20" i="21"/>
  <c r="FK20" i="21"/>
  <c r="FJ20" i="21"/>
  <c r="FI20" i="21"/>
  <c r="FH20" i="21"/>
  <c r="FG20" i="21"/>
  <c r="FF20" i="21"/>
  <c r="FE20" i="21"/>
  <c r="FD20" i="21"/>
  <c r="FC20" i="21"/>
  <c r="FB20" i="21"/>
  <c r="FA20" i="21"/>
  <c r="EZ20" i="21"/>
  <c r="EY20" i="21"/>
  <c r="EX20" i="21"/>
  <c r="EW20" i="21"/>
  <c r="EV20" i="21"/>
  <c r="EU20" i="21"/>
  <c r="ET20" i="21"/>
  <c r="ES20" i="21"/>
  <c r="EO20" i="21"/>
  <c r="EP20" i="21" s="1"/>
  <c r="EM20" i="21"/>
  <c r="EL20" i="21"/>
  <c r="EJ20" i="21"/>
  <c r="EI20" i="21"/>
  <c r="EH20" i="21"/>
  <c r="EG20" i="21"/>
  <c r="EF20" i="21"/>
  <c r="EE20" i="21"/>
  <c r="ED20" i="21"/>
  <c r="EC20" i="21"/>
  <c r="EA20" i="21"/>
  <c r="DZ20" i="21"/>
  <c r="DY20" i="21"/>
  <c r="DW20" i="21"/>
  <c r="DX20" i="21" s="1"/>
  <c r="DV20" i="21"/>
  <c r="DU20" i="21"/>
  <c r="DT20" i="21"/>
  <c r="DS20" i="21"/>
  <c r="DR20" i="21"/>
  <c r="DQ20" i="21"/>
  <c r="DP20" i="21"/>
  <c r="DM20" i="21"/>
  <c r="DL20" i="21"/>
  <c r="DK20" i="21"/>
  <c r="DJ20" i="21"/>
  <c r="DI20" i="21"/>
  <c r="DH20" i="21"/>
  <c r="DG20" i="21"/>
  <c r="DF20" i="21"/>
  <c r="DE20" i="21"/>
  <c r="DD20" i="21"/>
  <c r="DC20" i="21"/>
  <c r="DB20" i="21"/>
  <c r="DA20" i="21"/>
  <c r="CZ20" i="21"/>
  <c r="CY20" i="21"/>
  <c r="CX20" i="21"/>
  <c r="CW20" i="21"/>
  <c r="CV20" i="21"/>
  <c r="CU20" i="21"/>
  <c r="CT20" i="21"/>
  <c r="CS20" i="21"/>
  <c r="CR20" i="21"/>
  <c r="CO20" i="21"/>
  <c r="CN20" i="21"/>
  <c r="CM20" i="21"/>
  <c r="CK20" i="21"/>
  <c r="CJ20" i="21"/>
  <c r="CI20" i="21"/>
  <c r="CH20" i="21"/>
  <c r="CG20" i="21"/>
  <c r="CF20" i="21"/>
  <c r="CE20" i="21"/>
  <c r="CD20" i="21"/>
  <c r="CB20" i="21"/>
  <c r="CA20" i="21"/>
  <c r="BZ20" i="21"/>
  <c r="BX20" i="21"/>
  <c r="BW20" i="21"/>
  <c r="BV20" i="21"/>
  <c r="BU20" i="21"/>
  <c r="BT20" i="21"/>
  <c r="BS20" i="21"/>
  <c r="BR20" i="21"/>
  <c r="BQ20" i="21"/>
  <c r="BP20" i="21"/>
  <c r="BM20" i="21"/>
  <c r="BL20" i="21"/>
  <c r="BK20" i="21"/>
  <c r="BJ20" i="21"/>
  <c r="BI20" i="21"/>
  <c r="BH20" i="21"/>
  <c r="BG20" i="21"/>
  <c r="BE20" i="21"/>
  <c r="BD20" i="21"/>
  <c r="BC20" i="21"/>
  <c r="BA20" i="21"/>
  <c r="AZ20" i="21"/>
  <c r="AY20" i="21"/>
  <c r="AX20" i="21"/>
  <c r="AW20" i="21"/>
  <c r="AU20" i="21"/>
  <c r="AT20" i="21"/>
  <c r="AS20" i="21"/>
  <c r="AR20" i="21"/>
  <c r="AQ20" i="21"/>
  <c r="AP20" i="21"/>
  <c r="AO20" i="21"/>
  <c r="AN20" i="21"/>
  <c r="AM20" i="21"/>
  <c r="AK20" i="21"/>
  <c r="AJ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P20" i="21"/>
  <c r="O20" i="21"/>
  <c r="N20" i="21"/>
  <c r="L20" i="21"/>
  <c r="K20" i="21"/>
  <c r="J20" i="21"/>
  <c r="I20" i="21"/>
  <c r="H20" i="21"/>
  <c r="F20" i="21"/>
  <c r="E20" i="21"/>
  <c r="D20" i="21"/>
  <c r="C20" i="21"/>
  <c r="LW19" i="21"/>
  <c r="LU19" i="21"/>
  <c r="LT19" i="21"/>
  <c r="LO19" i="21"/>
  <c r="LN19" i="21"/>
  <c r="LK19" i="21"/>
  <c r="LJ19" i="21"/>
  <c r="LI19" i="21"/>
  <c r="LH19" i="21"/>
  <c r="LG19" i="21"/>
  <c r="LE19" i="21"/>
  <c r="LB19" i="21"/>
  <c r="LA19" i="21"/>
  <c r="KZ19" i="21"/>
  <c r="KY19" i="21"/>
  <c r="KW19" i="21"/>
  <c r="KV19" i="21"/>
  <c r="KU19" i="21"/>
  <c r="KS19" i="21"/>
  <c r="KR19" i="21"/>
  <c r="KQ19" i="21"/>
  <c r="KP19" i="21"/>
  <c r="KO19" i="21"/>
  <c r="KN19" i="21"/>
  <c r="KM19" i="21"/>
  <c r="KJ19" i="21"/>
  <c r="KI19" i="21"/>
  <c r="KH19" i="21"/>
  <c r="KG19" i="21"/>
  <c r="KE19" i="21"/>
  <c r="KD19" i="21"/>
  <c r="KC19" i="21"/>
  <c r="KA19" i="21"/>
  <c r="JZ19" i="21"/>
  <c r="JY19" i="21"/>
  <c r="JX19" i="21"/>
  <c r="JW19" i="21"/>
  <c r="JV19" i="21"/>
  <c r="JU19" i="21"/>
  <c r="JT19" i="21"/>
  <c r="JS19" i="21"/>
  <c r="JR19" i="21"/>
  <c r="JQ19" i="21"/>
  <c r="JP19" i="21"/>
  <c r="JO19" i="21"/>
  <c r="JN19" i="21"/>
  <c r="JM19" i="21"/>
  <c r="JK19" i="21"/>
  <c r="JH19" i="21"/>
  <c r="JG19" i="21"/>
  <c r="JF19" i="21"/>
  <c r="JE19" i="21"/>
  <c r="JD19" i="21"/>
  <c r="JC19" i="21"/>
  <c r="JB19" i="21"/>
  <c r="JA19" i="21"/>
  <c r="IZ19" i="21"/>
  <c r="IY19" i="21"/>
  <c r="IX19" i="21"/>
  <c r="IW19" i="21"/>
  <c r="IV19" i="21"/>
  <c r="IU19" i="21"/>
  <c r="IS19" i="21"/>
  <c r="IR19" i="21"/>
  <c r="IQ19" i="21"/>
  <c r="IP19" i="21"/>
  <c r="IO19" i="21"/>
  <c r="IN19" i="21"/>
  <c r="IM19" i="21"/>
  <c r="IL19" i="21"/>
  <c r="IK19" i="21"/>
  <c r="IJ19" i="21"/>
  <c r="II19" i="21"/>
  <c r="IF19" i="21"/>
  <c r="IE19" i="21"/>
  <c r="ID19" i="21"/>
  <c r="IC19" i="21"/>
  <c r="IA19" i="21"/>
  <c r="HZ19" i="21"/>
  <c r="HY19" i="21"/>
  <c r="HW19" i="21"/>
  <c r="HV19" i="21"/>
  <c r="HU19" i="21"/>
  <c r="HT19" i="21"/>
  <c r="HR19" i="21"/>
  <c r="HQ19" i="21"/>
  <c r="HP19" i="21"/>
  <c r="HO19" i="21"/>
  <c r="HN19" i="21"/>
  <c r="HM19" i="21"/>
  <c r="HL19" i="21"/>
  <c r="HK19" i="21"/>
  <c r="HJ19" i="21"/>
  <c r="HG19" i="21"/>
  <c r="HF19" i="21"/>
  <c r="HE19" i="21"/>
  <c r="HD19" i="21"/>
  <c r="HC19" i="21"/>
  <c r="HB19" i="21"/>
  <c r="HA19" i="21"/>
  <c r="GZ19" i="21"/>
  <c r="GY19" i="21"/>
  <c r="GW19" i="21"/>
  <c r="GV19" i="21"/>
  <c r="GU19" i="21"/>
  <c r="GT19" i="21"/>
  <c r="GS19" i="21"/>
  <c r="GR19" i="21"/>
  <c r="GQ19" i="21"/>
  <c r="GP19" i="21"/>
  <c r="GO19" i="21"/>
  <c r="GN19" i="21"/>
  <c r="GM19" i="21"/>
  <c r="GL19" i="21"/>
  <c r="GJ19" i="21"/>
  <c r="GG19" i="21"/>
  <c r="GF19" i="21"/>
  <c r="GE19" i="21"/>
  <c r="GD19" i="21"/>
  <c r="GC19" i="21"/>
  <c r="GB19" i="21"/>
  <c r="FZ19" i="21"/>
  <c r="FY19" i="21"/>
  <c r="FX19" i="21"/>
  <c r="FW19" i="21"/>
  <c r="FV19" i="21"/>
  <c r="FU19" i="21"/>
  <c r="FT19" i="21"/>
  <c r="FS19" i="21"/>
  <c r="FR19" i="21"/>
  <c r="FQ19" i="21"/>
  <c r="FP19" i="21"/>
  <c r="FO19" i="21"/>
  <c r="FN19" i="21"/>
  <c r="FM19" i="21"/>
  <c r="FJ19" i="21"/>
  <c r="FI19" i="21"/>
  <c r="FH19" i="21"/>
  <c r="FG19" i="21"/>
  <c r="FF19" i="21"/>
  <c r="FE19" i="21"/>
  <c r="FD19" i="21"/>
  <c r="FC19" i="21"/>
  <c r="FB19" i="21"/>
  <c r="FA19" i="21"/>
  <c r="EZ19" i="21"/>
  <c r="EY19" i="21"/>
  <c r="EX19" i="21"/>
  <c r="EW19" i="21"/>
  <c r="EV19" i="21"/>
  <c r="ET19" i="21"/>
  <c r="ES19" i="21"/>
  <c r="EL19" i="21"/>
  <c r="EJ19" i="21"/>
  <c r="EI19" i="21"/>
  <c r="EH19" i="21"/>
  <c r="EG19" i="21"/>
  <c r="EF19" i="21"/>
  <c r="DZ19" i="21"/>
  <c r="DS19" i="21"/>
  <c r="DR19" i="21"/>
  <c r="DQ19" i="21"/>
  <c r="DM19" i="21"/>
  <c r="DL19" i="21"/>
  <c r="DI19" i="21"/>
  <c r="DG19" i="21"/>
  <c r="DB19" i="21"/>
  <c r="DA19" i="21"/>
  <c r="CZ19" i="21"/>
  <c r="CY19" i="21"/>
  <c r="CW19" i="21"/>
  <c r="CV19" i="21"/>
  <c r="CS19" i="21"/>
  <c r="CO19" i="21"/>
  <c r="CH19" i="21"/>
  <c r="CG19" i="21"/>
  <c r="CF19" i="21"/>
  <c r="CE19" i="21"/>
  <c r="CD19" i="21"/>
  <c r="CB19" i="21"/>
  <c r="CA19" i="21"/>
  <c r="BZ19" i="21"/>
  <c r="BP19" i="21"/>
  <c r="BM19" i="21"/>
  <c r="BL19" i="21"/>
  <c r="BJ19" i="21"/>
  <c r="BI19" i="21"/>
  <c r="BG19" i="21"/>
  <c r="AW19" i="21"/>
  <c r="AT19" i="21"/>
  <c r="AS19" i="21"/>
  <c r="AQ19" i="21"/>
  <c r="AP19" i="21"/>
  <c r="AN19" i="21"/>
  <c r="AG19" i="21"/>
  <c r="AA19" i="21"/>
  <c r="Z19" i="21"/>
  <c r="Y19" i="21"/>
  <c r="X19" i="21"/>
  <c r="W19" i="21"/>
  <c r="V19" i="21"/>
  <c r="U19" i="21"/>
  <c r="T19" i="21"/>
  <c r="I19" i="21"/>
  <c r="H19" i="21"/>
  <c r="F19" i="21"/>
  <c r="E19" i="21"/>
  <c r="D19" i="21"/>
  <c r="C19" i="21"/>
  <c r="LW18" i="21"/>
  <c r="LV18" i="21"/>
  <c r="LU18" i="21"/>
  <c r="LT18" i="21"/>
  <c r="LS18" i="21"/>
  <c r="LR18" i="21"/>
  <c r="LQ18" i="21"/>
  <c r="LP18" i="21"/>
  <c r="LO18" i="21"/>
  <c r="LN18" i="21"/>
  <c r="LM18" i="21"/>
  <c r="LL18" i="21"/>
  <c r="LK18" i="21"/>
  <c r="LJ18" i="21"/>
  <c r="LI18" i="21"/>
  <c r="LH18" i="21"/>
  <c r="LG18" i="21"/>
  <c r="LF18" i="21"/>
  <c r="LE18" i="21"/>
  <c r="LB18" i="21"/>
  <c r="LA18" i="21"/>
  <c r="KZ18" i="21"/>
  <c r="KY18" i="21"/>
  <c r="KW18" i="21"/>
  <c r="KV18" i="21"/>
  <c r="KU18" i="21"/>
  <c r="KT18" i="21"/>
  <c r="KS18" i="21"/>
  <c r="KR18" i="21"/>
  <c r="KQ18" i="21"/>
  <c r="KP18" i="21"/>
  <c r="KO18" i="21"/>
  <c r="KN18" i="21"/>
  <c r="KM18" i="21"/>
  <c r="KJ18" i="21"/>
  <c r="KI18" i="21"/>
  <c r="KH18" i="21"/>
  <c r="KG18" i="21"/>
  <c r="KE18" i="21"/>
  <c r="KD18" i="21"/>
  <c r="KC18" i="21"/>
  <c r="KB18" i="21"/>
  <c r="KA18" i="21"/>
  <c r="JZ18" i="21"/>
  <c r="JY18" i="21"/>
  <c r="JX18" i="21"/>
  <c r="JW18" i="21"/>
  <c r="JV18" i="21"/>
  <c r="JU18" i="21"/>
  <c r="JT18" i="21"/>
  <c r="JS18" i="21"/>
  <c r="JR18" i="21"/>
  <c r="JQ18" i="21"/>
  <c r="JP18" i="21"/>
  <c r="JO18" i="21"/>
  <c r="JN18" i="21"/>
  <c r="JM18" i="21"/>
  <c r="JL18" i="21"/>
  <c r="JK18" i="21"/>
  <c r="JH18" i="21"/>
  <c r="JG18" i="21"/>
  <c r="JF18" i="21"/>
  <c r="JE18" i="21"/>
  <c r="JD18" i="21"/>
  <c r="JC18" i="21"/>
  <c r="JB18" i="21"/>
  <c r="JA18" i="21"/>
  <c r="IZ18" i="21"/>
  <c r="IY18" i="21"/>
  <c r="IX18" i="21"/>
  <c r="IW18" i="21"/>
  <c r="IV18" i="21"/>
  <c r="IU18" i="21"/>
  <c r="IT18" i="21"/>
  <c r="IS18" i="21"/>
  <c r="IR18" i="21"/>
  <c r="IQ18" i="21"/>
  <c r="IP18" i="21"/>
  <c r="IO18" i="21"/>
  <c r="IN18" i="21"/>
  <c r="IM18" i="21"/>
  <c r="IL18" i="21"/>
  <c r="IK18" i="21"/>
  <c r="IJ18" i="21"/>
  <c r="II18" i="21"/>
  <c r="IF18" i="21"/>
  <c r="IE18" i="21"/>
  <c r="ID18" i="21"/>
  <c r="IC18" i="21"/>
  <c r="IB18" i="21"/>
  <c r="IA18" i="21"/>
  <c r="HZ18" i="21"/>
  <c r="HY18" i="21"/>
  <c r="HW18" i="21"/>
  <c r="HV18" i="21"/>
  <c r="HU18" i="21"/>
  <c r="HT18" i="21"/>
  <c r="HR18" i="21"/>
  <c r="HQ18" i="21"/>
  <c r="HP18" i="21"/>
  <c r="HO18" i="21"/>
  <c r="HN18" i="21"/>
  <c r="HM18" i="21"/>
  <c r="HL18" i="21"/>
  <c r="HK18" i="21"/>
  <c r="HJ18" i="21"/>
  <c r="HG18" i="21"/>
  <c r="HF18" i="21"/>
  <c r="HE18" i="21"/>
  <c r="HD18" i="21"/>
  <c r="HC18" i="21"/>
  <c r="HB18" i="21"/>
  <c r="HA18" i="21"/>
  <c r="GZ18" i="21"/>
  <c r="GY18" i="21"/>
  <c r="GW18" i="21"/>
  <c r="GV18" i="21"/>
  <c r="GU18" i="21"/>
  <c r="GT18" i="21"/>
  <c r="GS18" i="21"/>
  <c r="GR18" i="21"/>
  <c r="GQ18" i="21"/>
  <c r="GP18" i="21"/>
  <c r="GO18" i="21"/>
  <c r="GN18" i="21"/>
  <c r="GM18" i="21"/>
  <c r="GL18" i="21"/>
  <c r="GJ18" i="21"/>
  <c r="GG18" i="21"/>
  <c r="GF18" i="21"/>
  <c r="GE18" i="21"/>
  <c r="GD18" i="21"/>
  <c r="GC18" i="21"/>
  <c r="GB18" i="21"/>
  <c r="GA18" i="21"/>
  <c r="FZ18" i="21"/>
  <c r="FY18" i="21"/>
  <c r="FX18" i="21"/>
  <c r="FW18" i="21"/>
  <c r="FV18" i="21"/>
  <c r="FU18" i="21"/>
  <c r="FT18" i="21"/>
  <c r="FS18" i="21"/>
  <c r="FR18" i="21"/>
  <c r="FQ18" i="21"/>
  <c r="FP18" i="21"/>
  <c r="FO18" i="21"/>
  <c r="FN18" i="21"/>
  <c r="FM18" i="21"/>
  <c r="FK18" i="21"/>
  <c r="FJ18" i="21"/>
  <c r="FI18" i="21"/>
  <c r="FH18" i="21"/>
  <c r="FG18" i="21"/>
  <c r="FF18" i="21"/>
  <c r="FE18" i="21"/>
  <c r="FD18" i="21"/>
  <c r="FC18" i="21"/>
  <c r="FB18" i="21"/>
  <c r="FA18" i="21"/>
  <c r="EZ18" i="21"/>
  <c r="EY18" i="21"/>
  <c r="EX18" i="21"/>
  <c r="EW18" i="21"/>
  <c r="EV18" i="21"/>
  <c r="EU18" i="21"/>
  <c r="ET18" i="21"/>
  <c r="ES18" i="21"/>
  <c r="EO18" i="21"/>
  <c r="EM18" i="21"/>
  <c r="EL18" i="21"/>
  <c r="EJ18" i="21"/>
  <c r="EI18" i="21"/>
  <c r="EH18" i="21"/>
  <c r="EG18" i="21"/>
  <c r="EF18" i="21"/>
  <c r="EE18" i="21"/>
  <c r="ED18" i="21"/>
  <c r="EC18" i="21"/>
  <c r="EA18" i="21"/>
  <c r="DZ18" i="21"/>
  <c r="DY18" i="21"/>
  <c r="DW18" i="21"/>
  <c r="DV18" i="21"/>
  <c r="DU18" i="21"/>
  <c r="DT18" i="21"/>
  <c r="DS18" i="21"/>
  <c r="DR18" i="21"/>
  <c r="DQ18" i="21"/>
  <c r="DM18" i="21"/>
  <c r="DL18" i="21"/>
  <c r="DK18" i="21"/>
  <c r="DJ18" i="21"/>
  <c r="DI18" i="21"/>
  <c r="DH18" i="21"/>
  <c r="DG18" i="21"/>
  <c r="DF18" i="21"/>
  <c r="DE18" i="21"/>
  <c r="DD18" i="21"/>
  <c r="DC18" i="21"/>
  <c r="DB18" i="21"/>
  <c r="DA18" i="21"/>
  <c r="CZ18" i="21"/>
  <c r="CY18" i="21"/>
  <c r="CX18" i="21"/>
  <c r="CW18" i="21"/>
  <c r="CV18" i="21"/>
  <c r="CU18" i="21"/>
  <c r="CT18" i="21"/>
  <c r="CS18" i="21"/>
  <c r="CO18" i="21"/>
  <c r="CN18" i="21"/>
  <c r="CM18" i="21"/>
  <c r="CK18" i="21"/>
  <c r="CJ18" i="21"/>
  <c r="CI18" i="21"/>
  <c r="CH18" i="21"/>
  <c r="CG18" i="21"/>
  <c r="CF18" i="21"/>
  <c r="CE18" i="21"/>
  <c r="CD18" i="21"/>
  <c r="CB18" i="21"/>
  <c r="CA18" i="21"/>
  <c r="BZ18" i="21"/>
  <c r="BX18" i="21"/>
  <c r="BW18" i="21"/>
  <c r="BV18" i="21"/>
  <c r="BU18" i="21"/>
  <c r="BT18" i="21"/>
  <c r="BS18" i="21"/>
  <c r="BR18" i="21"/>
  <c r="BQ18" i="21"/>
  <c r="BP18" i="21"/>
  <c r="BM18" i="21"/>
  <c r="BL18" i="21"/>
  <c r="BK18" i="21"/>
  <c r="BJ18" i="21"/>
  <c r="BI18" i="21"/>
  <c r="BH18" i="21"/>
  <c r="BG18" i="21"/>
  <c r="BE18" i="21"/>
  <c r="BD18" i="21"/>
  <c r="BC18" i="21"/>
  <c r="BA18" i="21"/>
  <c r="AZ18" i="21"/>
  <c r="AY18" i="21"/>
  <c r="AX18" i="21"/>
  <c r="AW18" i="21"/>
  <c r="AU18" i="21"/>
  <c r="AT18" i="21"/>
  <c r="AS18" i="21"/>
  <c r="AR18" i="21"/>
  <c r="AQ18" i="21"/>
  <c r="AP18" i="21"/>
  <c r="AO18" i="21"/>
  <c r="AN18" i="21"/>
  <c r="AM18" i="21"/>
  <c r="AK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P18" i="21"/>
  <c r="O18" i="21"/>
  <c r="N18" i="21"/>
  <c r="L18" i="21"/>
  <c r="K18" i="21"/>
  <c r="J18" i="21"/>
  <c r="I18" i="21"/>
  <c r="H18" i="21"/>
  <c r="F18" i="21"/>
  <c r="E18" i="21"/>
  <c r="D18" i="21"/>
  <c r="C18" i="21"/>
  <c r="KE9" i="21"/>
  <c r="IN9" i="21"/>
  <c r="JV8" i="21"/>
  <c r="HQ8" i="21"/>
  <c r="DZ8" i="21"/>
  <c r="GS7" i="21"/>
  <c r="FC7" i="21"/>
  <c r="CY7" i="21"/>
  <c r="BY7" i="21"/>
  <c r="AS7" i="21"/>
  <c r="KF33" i="19"/>
  <c r="HS33" i="19"/>
  <c r="GX33" i="19"/>
  <c r="GK33" i="19"/>
  <c r="FL33" i="19"/>
  <c r="EP33" i="19"/>
  <c r="EN33" i="19"/>
  <c r="DP33" i="19"/>
  <c r="EK33" i="19" s="1"/>
  <c r="CR33" i="19"/>
  <c r="CL33" i="19"/>
  <c r="CC33" i="19"/>
  <c r="BY33" i="19"/>
  <c r="AJ33" i="19"/>
  <c r="BB33" i="19" s="1"/>
  <c r="Q33" i="19"/>
  <c r="M33" i="19"/>
  <c r="G33" i="19"/>
  <c r="CL50" i="19"/>
  <c r="CC50" i="19"/>
  <c r="BY50" i="19"/>
  <c r="BB50" i="19"/>
  <c r="Q50" i="19"/>
  <c r="M50" i="19"/>
  <c r="G50" i="19"/>
  <c r="CL49" i="19"/>
  <c r="CC49" i="19"/>
  <c r="BY49" i="19"/>
  <c r="BB49" i="19"/>
  <c r="Q49" i="19"/>
  <c r="M49" i="19"/>
  <c r="G49" i="19"/>
  <c r="CL48" i="19"/>
  <c r="CC48" i="19"/>
  <c r="BY48" i="19"/>
  <c r="BB48" i="19"/>
  <c r="Q48" i="19"/>
  <c r="M48" i="19"/>
  <c r="G48" i="19"/>
  <c r="KF47" i="19"/>
  <c r="HS47" i="19"/>
  <c r="GX47" i="19"/>
  <c r="GK47" i="19"/>
  <c r="FL47" i="19"/>
  <c r="EP47" i="19"/>
  <c r="EN47" i="19"/>
  <c r="EK47" i="19"/>
  <c r="EB47" i="19"/>
  <c r="DX47" i="19"/>
  <c r="CL47" i="19"/>
  <c r="CC47" i="19"/>
  <c r="BY47" i="19"/>
  <c r="BF47" i="19"/>
  <c r="BB47" i="19"/>
  <c r="AV47" i="19"/>
  <c r="AL47" i="19"/>
  <c r="Q47" i="19"/>
  <c r="M47" i="19"/>
  <c r="G47" i="19"/>
  <c r="CL46" i="19"/>
  <c r="CC46" i="19"/>
  <c r="BY46" i="19"/>
  <c r="BB46" i="19"/>
  <c r="Q46" i="19"/>
  <c r="M46" i="19"/>
  <c r="G46" i="19"/>
  <c r="LW45" i="19"/>
  <c r="LV45" i="19"/>
  <c r="LU45" i="19"/>
  <c r="LT45" i="19"/>
  <c r="LS45" i="19"/>
  <c r="LR45" i="19"/>
  <c r="LQ45" i="19"/>
  <c r="LP45" i="19"/>
  <c r="LO45" i="19"/>
  <c r="LN45" i="19"/>
  <c r="LM45" i="19"/>
  <c r="LL45" i="19"/>
  <c r="LK45" i="19"/>
  <c r="LJ45" i="19"/>
  <c r="LI45" i="19"/>
  <c r="LH45" i="19"/>
  <c r="LG45" i="19"/>
  <c r="LF45" i="19"/>
  <c r="LE45" i="19"/>
  <c r="LE32" i="19" s="1"/>
  <c r="LB45" i="19"/>
  <c r="LA45" i="19"/>
  <c r="KZ45" i="19"/>
  <c r="KY45" i="19"/>
  <c r="KX45" i="19"/>
  <c r="KW45" i="19"/>
  <c r="KV45" i="19"/>
  <c r="KU45" i="19"/>
  <c r="KT45" i="19"/>
  <c r="KS45" i="19"/>
  <c r="KR45" i="19"/>
  <c r="KQ45" i="19"/>
  <c r="KP45" i="19"/>
  <c r="KO45" i="19"/>
  <c r="KN45" i="19"/>
  <c r="KM45" i="19"/>
  <c r="KJ45" i="19"/>
  <c r="KI45" i="19"/>
  <c r="KH45" i="19"/>
  <c r="KG45" i="19"/>
  <c r="KE45" i="19"/>
  <c r="KD45" i="19"/>
  <c r="KC45" i="19"/>
  <c r="KB45" i="19"/>
  <c r="KA45" i="19"/>
  <c r="JZ45" i="19"/>
  <c r="JY45" i="19"/>
  <c r="JX45" i="19"/>
  <c r="JW45" i="19"/>
  <c r="JV45" i="19"/>
  <c r="JU45" i="19"/>
  <c r="JT45" i="19"/>
  <c r="JS45" i="19"/>
  <c r="JR45" i="19"/>
  <c r="JQ45" i="19"/>
  <c r="JP45" i="19"/>
  <c r="JO45" i="19"/>
  <c r="JN45" i="19"/>
  <c r="JM45" i="19"/>
  <c r="JL45" i="19"/>
  <c r="JK45" i="19"/>
  <c r="JH45" i="19"/>
  <c r="JG45" i="19"/>
  <c r="JF45" i="19"/>
  <c r="JE45" i="19"/>
  <c r="JD45" i="19"/>
  <c r="JC45" i="19"/>
  <c r="JB45" i="19"/>
  <c r="JA45" i="19"/>
  <c r="IZ45" i="19"/>
  <c r="IY45" i="19"/>
  <c r="IX45" i="19"/>
  <c r="IW45" i="19"/>
  <c r="IV45" i="19"/>
  <c r="IU45" i="19"/>
  <c r="IT45" i="19"/>
  <c r="IS45" i="19"/>
  <c r="IR45" i="19"/>
  <c r="IQ45" i="19"/>
  <c r="IP45" i="19"/>
  <c r="IO45" i="19"/>
  <c r="IN45" i="19"/>
  <c r="IM45" i="19"/>
  <c r="IL45" i="19"/>
  <c r="IK45" i="19"/>
  <c r="IJ45" i="19"/>
  <c r="II45" i="19"/>
  <c r="IF45" i="19"/>
  <c r="IE45" i="19"/>
  <c r="ID45" i="19"/>
  <c r="IC45" i="19"/>
  <c r="IB45" i="19"/>
  <c r="IA45" i="19"/>
  <c r="HZ45" i="19"/>
  <c r="HY45" i="19"/>
  <c r="HX45" i="19"/>
  <c r="HW45" i="19"/>
  <c r="HV45" i="19"/>
  <c r="HU45" i="19"/>
  <c r="HT45" i="19"/>
  <c r="HR45" i="19"/>
  <c r="HQ45" i="19"/>
  <c r="HP45" i="19"/>
  <c r="HO45" i="19"/>
  <c r="HN45" i="19"/>
  <c r="HM45" i="19"/>
  <c r="HL45" i="19"/>
  <c r="HK45" i="19"/>
  <c r="HJ45" i="19"/>
  <c r="HG45" i="19"/>
  <c r="HF45" i="19"/>
  <c r="HE45" i="19"/>
  <c r="HD45" i="19"/>
  <c r="HC45" i="19"/>
  <c r="HB45" i="19"/>
  <c r="HA45" i="19"/>
  <c r="GZ45" i="19"/>
  <c r="GY45" i="19"/>
  <c r="GW45" i="19"/>
  <c r="GV45" i="19"/>
  <c r="GX45" i="19" s="1"/>
  <c r="GU45" i="19"/>
  <c r="GT45" i="19"/>
  <c r="GS45" i="19"/>
  <c r="GR45" i="19"/>
  <c r="GQ45" i="19"/>
  <c r="GP45" i="19"/>
  <c r="GO45" i="19"/>
  <c r="GN45" i="19"/>
  <c r="GM45" i="19"/>
  <c r="GL45" i="19"/>
  <c r="GG45" i="19"/>
  <c r="GF45" i="19"/>
  <c r="GE45" i="19"/>
  <c r="GD45" i="19"/>
  <c r="GC45" i="19"/>
  <c r="GB45" i="19"/>
  <c r="GA45" i="19"/>
  <c r="FZ45" i="19"/>
  <c r="FY45" i="19"/>
  <c r="FX45" i="19"/>
  <c r="FW45" i="19"/>
  <c r="FV45" i="19"/>
  <c r="FU45" i="19"/>
  <c r="FT45" i="19"/>
  <c r="FS45" i="19"/>
  <c r="FR45" i="19"/>
  <c r="FQ45" i="19"/>
  <c r="FP45" i="19"/>
  <c r="FO45" i="19"/>
  <c r="FN45" i="19"/>
  <c r="FM45" i="19"/>
  <c r="FK45" i="19"/>
  <c r="FJ45" i="19"/>
  <c r="FI45" i="19"/>
  <c r="FH45" i="19"/>
  <c r="FG45" i="19"/>
  <c r="FF45" i="19"/>
  <c r="FE45" i="19"/>
  <c r="FD45" i="19"/>
  <c r="FC45" i="19"/>
  <c r="FB45" i="19"/>
  <c r="FA45" i="19"/>
  <c r="EZ45" i="19"/>
  <c r="EY45" i="19"/>
  <c r="EX45" i="19"/>
  <c r="EW45" i="19"/>
  <c r="EV45" i="19"/>
  <c r="EU45" i="19"/>
  <c r="ET45" i="19"/>
  <c r="ES45" i="19"/>
  <c r="EO45" i="19"/>
  <c r="EM45" i="19"/>
  <c r="EL45" i="19"/>
  <c r="EJ45" i="19"/>
  <c r="EI45" i="19"/>
  <c r="EH45" i="19"/>
  <c r="EG45" i="19"/>
  <c r="EF45" i="19"/>
  <c r="EE45" i="19"/>
  <c r="ED45" i="19"/>
  <c r="EC45" i="19"/>
  <c r="EA45" i="19"/>
  <c r="DZ45" i="19"/>
  <c r="DY45" i="19"/>
  <c r="DW45" i="19"/>
  <c r="DV45" i="19"/>
  <c r="DU45" i="19"/>
  <c r="DT45" i="19"/>
  <c r="DS45" i="19"/>
  <c r="DR45" i="19"/>
  <c r="DQ45" i="19"/>
  <c r="DP45" i="19"/>
  <c r="DM45" i="19"/>
  <c r="DL45" i="19"/>
  <c r="DK45" i="19"/>
  <c r="DJ45" i="19"/>
  <c r="DI45" i="19"/>
  <c r="DH45" i="19"/>
  <c r="DG45" i="19"/>
  <c r="DF45" i="19"/>
  <c r="DF32" i="19" s="1"/>
  <c r="DE45" i="19"/>
  <c r="DD45" i="19"/>
  <c r="DC45" i="19"/>
  <c r="DB45" i="19"/>
  <c r="DA45" i="19"/>
  <c r="CZ45" i="19"/>
  <c r="CY45" i="19"/>
  <c r="CX45" i="19"/>
  <c r="CW45" i="19"/>
  <c r="CV45" i="19"/>
  <c r="CU45" i="19"/>
  <c r="CT45" i="19"/>
  <c r="CS45" i="19"/>
  <c r="CR45" i="19"/>
  <c r="CO45" i="19"/>
  <c r="CN45" i="19"/>
  <c r="CN32" i="19" s="1"/>
  <c r="CM45" i="19"/>
  <c r="CK45" i="19"/>
  <c r="CJ45" i="19"/>
  <c r="CI45" i="19"/>
  <c r="CH45" i="19"/>
  <c r="CG45" i="19"/>
  <c r="CF45" i="19"/>
  <c r="CE45" i="19"/>
  <c r="CD45" i="19"/>
  <c r="CB45" i="19"/>
  <c r="CC45" i="19" s="1"/>
  <c r="CA45" i="19"/>
  <c r="BZ45" i="19"/>
  <c r="BZ32" i="19" s="1"/>
  <c r="BX45" i="19"/>
  <c r="BW45" i="19"/>
  <c r="BV45" i="19"/>
  <c r="BU45" i="19"/>
  <c r="BT45" i="19"/>
  <c r="BS45" i="19"/>
  <c r="BR45" i="19"/>
  <c r="BQ45" i="19"/>
  <c r="BP45" i="19"/>
  <c r="BM45" i="19"/>
  <c r="BL45" i="19"/>
  <c r="BK45" i="19"/>
  <c r="BJ45" i="19"/>
  <c r="BI45" i="19"/>
  <c r="BH45" i="19"/>
  <c r="BG45" i="19"/>
  <c r="BG32" i="19" s="1"/>
  <c r="BE45" i="19"/>
  <c r="BD45" i="19"/>
  <c r="BC45" i="19"/>
  <c r="BA45" i="19"/>
  <c r="AZ45" i="19"/>
  <c r="AY45" i="19"/>
  <c r="AX45" i="19"/>
  <c r="AW45" i="19"/>
  <c r="AU45" i="19"/>
  <c r="AT45" i="19"/>
  <c r="AS45" i="19"/>
  <c r="AR45" i="19"/>
  <c r="AQ45" i="19"/>
  <c r="AP45" i="19"/>
  <c r="AO45" i="19"/>
  <c r="AN45" i="19"/>
  <c r="AM45" i="19"/>
  <c r="AK45" i="19"/>
  <c r="AJ45" i="19"/>
  <c r="AF45" i="19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P45" i="19"/>
  <c r="O45" i="19"/>
  <c r="N45" i="19"/>
  <c r="L45" i="19"/>
  <c r="K45" i="19"/>
  <c r="J45" i="19"/>
  <c r="I45" i="19"/>
  <c r="H45" i="19"/>
  <c r="F45" i="19"/>
  <c r="E45" i="19"/>
  <c r="D45" i="19"/>
  <c r="C45" i="19"/>
  <c r="CL44" i="19"/>
  <c r="CC44" i="19"/>
  <c r="BY44" i="19"/>
  <c r="BB44" i="19"/>
  <c r="Q44" i="19"/>
  <c r="M44" i="19"/>
  <c r="G44" i="19"/>
  <c r="CL43" i="19"/>
  <c r="CC43" i="19"/>
  <c r="BY43" i="19"/>
  <c r="BB43" i="19"/>
  <c r="Q43" i="19"/>
  <c r="M43" i="19"/>
  <c r="G43" i="19"/>
  <c r="CL42" i="19"/>
  <c r="CC42" i="19"/>
  <c r="BY42" i="19"/>
  <c r="BB42" i="19"/>
  <c r="Q42" i="19"/>
  <c r="M42" i="19"/>
  <c r="G42" i="19"/>
  <c r="CL41" i="19"/>
  <c r="CC41" i="19"/>
  <c r="BY41" i="19"/>
  <c r="BB41" i="19"/>
  <c r="Q41" i="19"/>
  <c r="M41" i="19"/>
  <c r="G41" i="19"/>
  <c r="LW40" i="19"/>
  <c r="LV40" i="19"/>
  <c r="LU40" i="19"/>
  <c r="LT40" i="19"/>
  <c r="LS40" i="19"/>
  <c r="LR40" i="19"/>
  <c r="LQ40" i="19"/>
  <c r="LP40" i="19"/>
  <c r="LO40" i="19"/>
  <c r="LN40" i="19"/>
  <c r="LN32" i="19" s="1"/>
  <c r="LM40" i="19"/>
  <c r="LL40" i="19"/>
  <c r="LK40" i="19"/>
  <c r="LJ40" i="19"/>
  <c r="LI40" i="19"/>
  <c r="LH40" i="19"/>
  <c r="LG40" i="19"/>
  <c r="LF40" i="19"/>
  <c r="LE40" i="19"/>
  <c r="LB40" i="19"/>
  <c r="LA40" i="19"/>
  <c r="KZ40" i="19"/>
  <c r="KY40" i="19"/>
  <c r="KX40" i="19"/>
  <c r="KW40" i="19"/>
  <c r="KV40" i="19"/>
  <c r="KV32" i="19" s="1"/>
  <c r="KU40" i="19"/>
  <c r="KT40" i="19"/>
  <c r="KS40" i="19"/>
  <c r="KR40" i="19"/>
  <c r="KQ40" i="19"/>
  <c r="KP40" i="19"/>
  <c r="KO40" i="19"/>
  <c r="KN40" i="19"/>
  <c r="KM40" i="19"/>
  <c r="KJ40" i="19"/>
  <c r="KI40" i="19"/>
  <c r="KH40" i="19"/>
  <c r="KG40" i="19"/>
  <c r="KE40" i="19"/>
  <c r="KD40" i="19"/>
  <c r="KC40" i="19"/>
  <c r="KB40" i="19"/>
  <c r="KA40" i="19"/>
  <c r="JZ40" i="19"/>
  <c r="JY40" i="19"/>
  <c r="JX40" i="19"/>
  <c r="JW40" i="19"/>
  <c r="JV40" i="19"/>
  <c r="JU40" i="19"/>
  <c r="JT40" i="19"/>
  <c r="JS40" i="19"/>
  <c r="JR40" i="19"/>
  <c r="JQ40" i="19"/>
  <c r="JP40" i="19"/>
  <c r="JO40" i="19"/>
  <c r="JN40" i="19"/>
  <c r="JM40" i="19"/>
  <c r="JL40" i="19"/>
  <c r="JK40" i="19"/>
  <c r="JH40" i="19"/>
  <c r="JG40" i="19"/>
  <c r="JF40" i="19"/>
  <c r="JE40" i="19"/>
  <c r="JD40" i="19"/>
  <c r="JC40" i="19"/>
  <c r="JB40" i="19"/>
  <c r="JA40" i="19"/>
  <c r="IZ40" i="19"/>
  <c r="IY40" i="19"/>
  <c r="IX40" i="19"/>
  <c r="IW40" i="19"/>
  <c r="IV40" i="19"/>
  <c r="IU40" i="19"/>
  <c r="IT40" i="19"/>
  <c r="IS40" i="19"/>
  <c r="IR40" i="19"/>
  <c r="IQ40" i="19"/>
  <c r="IP40" i="19"/>
  <c r="IO40" i="19"/>
  <c r="IN40" i="19"/>
  <c r="IM40" i="19"/>
  <c r="IL40" i="19"/>
  <c r="IK40" i="19"/>
  <c r="IJ40" i="19"/>
  <c r="II40" i="19"/>
  <c r="IF40" i="19"/>
  <c r="IE40" i="19"/>
  <c r="ID40" i="19"/>
  <c r="IC40" i="19"/>
  <c r="IB40" i="19"/>
  <c r="IA40" i="19"/>
  <c r="HZ40" i="19"/>
  <c r="HY40" i="19"/>
  <c r="HX40" i="19"/>
  <c r="HW40" i="19"/>
  <c r="HV40" i="19"/>
  <c r="HU40" i="19"/>
  <c r="HT40" i="19"/>
  <c r="HR40" i="19"/>
  <c r="HQ40" i="19"/>
  <c r="HP40" i="19"/>
  <c r="HO40" i="19"/>
  <c r="HN40" i="19"/>
  <c r="HM40" i="19"/>
  <c r="HL40" i="19"/>
  <c r="HK40" i="19"/>
  <c r="HJ40" i="19"/>
  <c r="HG40" i="19"/>
  <c r="HF40" i="19"/>
  <c r="HE40" i="19"/>
  <c r="HD40" i="19"/>
  <c r="HC40" i="19"/>
  <c r="HB40" i="19"/>
  <c r="HA40" i="19"/>
  <c r="GZ40" i="19"/>
  <c r="GY40" i="19"/>
  <c r="GW40" i="19"/>
  <c r="GV40" i="19"/>
  <c r="GU40" i="19"/>
  <c r="GT40" i="19"/>
  <c r="GS40" i="19"/>
  <c r="GR40" i="19"/>
  <c r="GQ40" i="19"/>
  <c r="GP40" i="19"/>
  <c r="GO40" i="19"/>
  <c r="GN40" i="19"/>
  <c r="GM40" i="19"/>
  <c r="GL40" i="19"/>
  <c r="GG40" i="19"/>
  <c r="GF40" i="19"/>
  <c r="GE40" i="19"/>
  <c r="GD40" i="19"/>
  <c r="GC40" i="19"/>
  <c r="GB40" i="19"/>
  <c r="GA40" i="19"/>
  <c r="FZ40" i="19"/>
  <c r="FY40" i="19"/>
  <c r="FX40" i="19"/>
  <c r="FW40" i="19"/>
  <c r="FV40" i="19"/>
  <c r="FU40" i="19"/>
  <c r="FT40" i="19"/>
  <c r="FS40" i="19"/>
  <c r="FR40" i="19"/>
  <c r="FQ40" i="19"/>
  <c r="FP40" i="19"/>
  <c r="FO40" i="19"/>
  <c r="FN40" i="19"/>
  <c r="FM40" i="19"/>
  <c r="FK40" i="19"/>
  <c r="FJ40" i="19"/>
  <c r="FI40" i="19"/>
  <c r="FH40" i="19"/>
  <c r="FG40" i="19"/>
  <c r="FF40" i="19"/>
  <c r="FE40" i="19"/>
  <c r="FD40" i="19"/>
  <c r="FC40" i="19"/>
  <c r="FB40" i="19"/>
  <c r="FA40" i="19"/>
  <c r="EZ40" i="19"/>
  <c r="EY40" i="19"/>
  <c r="EX40" i="19"/>
  <c r="EW40" i="19"/>
  <c r="EV40" i="19"/>
  <c r="EU40" i="19"/>
  <c r="ET40" i="19"/>
  <c r="ES40" i="19"/>
  <c r="EO40" i="19"/>
  <c r="EM40" i="19"/>
  <c r="EL40" i="19"/>
  <c r="EL32" i="19" s="1"/>
  <c r="EJ40" i="19"/>
  <c r="EI40" i="19"/>
  <c r="EH40" i="19"/>
  <c r="EG40" i="19"/>
  <c r="EF40" i="19"/>
  <c r="EE40" i="19"/>
  <c r="ED40" i="19"/>
  <c r="EC40" i="19"/>
  <c r="EA40" i="19"/>
  <c r="DZ40" i="19"/>
  <c r="DY40" i="19"/>
  <c r="DW40" i="19"/>
  <c r="DX40" i="19" s="1"/>
  <c r="DV40" i="19"/>
  <c r="DU40" i="19"/>
  <c r="DT40" i="19"/>
  <c r="DS40" i="19"/>
  <c r="DR40" i="19"/>
  <c r="DQ40" i="19"/>
  <c r="DP40" i="19"/>
  <c r="DM40" i="19"/>
  <c r="DL40" i="19"/>
  <c r="DK40" i="19"/>
  <c r="DJ40" i="19"/>
  <c r="DI40" i="19"/>
  <c r="DH40" i="19"/>
  <c r="DG40" i="19"/>
  <c r="DF40" i="19"/>
  <c r="DE40" i="19"/>
  <c r="DD40" i="19"/>
  <c r="DC40" i="19"/>
  <c r="DB40" i="19"/>
  <c r="DA40" i="19"/>
  <c r="CZ40" i="19"/>
  <c r="CY40" i="19"/>
  <c r="CX40" i="19"/>
  <c r="CW40" i="19"/>
  <c r="CV40" i="19"/>
  <c r="CU40" i="19"/>
  <c r="CT40" i="19"/>
  <c r="CS40" i="19"/>
  <c r="CR40" i="19"/>
  <c r="CO40" i="19"/>
  <c r="CN40" i="19"/>
  <c r="CM40" i="19"/>
  <c r="CK40" i="19"/>
  <c r="CJ40" i="19"/>
  <c r="CI40" i="19"/>
  <c r="CH40" i="19"/>
  <c r="CG40" i="19"/>
  <c r="CF40" i="19"/>
  <c r="CE40" i="19"/>
  <c r="CD40" i="19"/>
  <c r="CB40" i="19"/>
  <c r="CA40" i="19"/>
  <c r="BZ40" i="19"/>
  <c r="BX40" i="19"/>
  <c r="BW40" i="19"/>
  <c r="BV40" i="19"/>
  <c r="BU40" i="19"/>
  <c r="BT40" i="19"/>
  <c r="BS40" i="19"/>
  <c r="BR40" i="19"/>
  <c r="BQ40" i="19"/>
  <c r="BP40" i="19"/>
  <c r="BM40" i="19"/>
  <c r="BL40" i="19"/>
  <c r="BK40" i="19"/>
  <c r="BJ40" i="19"/>
  <c r="BI40" i="19"/>
  <c r="BH40" i="19"/>
  <c r="BG40" i="19"/>
  <c r="BE40" i="19"/>
  <c r="BD40" i="19"/>
  <c r="BC40" i="19"/>
  <c r="BA40" i="19"/>
  <c r="AZ40" i="19"/>
  <c r="AY40" i="19"/>
  <c r="AX40" i="19"/>
  <c r="AW40" i="19"/>
  <c r="AU40" i="19"/>
  <c r="AT40" i="19"/>
  <c r="AS40" i="19"/>
  <c r="AR40" i="19"/>
  <c r="AQ40" i="19"/>
  <c r="AP40" i="19"/>
  <c r="AO40" i="19"/>
  <c r="AN40" i="19"/>
  <c r="AM40" i="19"/>
  <c r="AK40" i="19"/>
  <c r="AJ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P40" i="19"/>
  <c r="O40" i="19"/>
  <c r="N40" i="19"/>
  <c r="L40" i="19"/>
  <c r="K40" i="19"/>
  <c r="J40" i="19"/>
  <c r="I40" i="19"/>
  <c r="H40" i="19"/>
  <c r="F40" i="19"/>
  <c r="F32" i="19" s="1"/>
  <c r="E40" i="19"/>
  <c r="D40" i="19"/>
  <c r="C40" i="19"/>
  <c r="CL39" i="19"/>
  <c r="CC39" i="19"/>
  <c r="BY39" i="19"/>
  <c r="BB39" i="19"/>
  <c r="Q39" i="19"/>
  <c r="M39" i="19"/>
  <c r="G39" i="19"/>
  <c r="CL38" i="19"/>
  <c r="CC38" i="19"/>
  <c r="BY38" i="19"/>
  <c r="BB38" i="19"/>
  <c r="Q38" i="19"/>
  <c r="M38" i="19"/>
  <c r="G38" i="19"/>
  <c r="KF37" i="19"/>
  <c r="HS37" i="19"/>
  <c r="GX37" i="19"/>
  <c r="GK37" i="19"/>
  <c r="FL37" i="19"/>
  <c r="EP37" i="19"/>
  <c r="EN37" i="19"/>
  <c r="EK37" i="19"/>
  <c r="EB37" i="19"/>
  <c r="DX37" i="19"/>
  <c r="CL37" i="19"/>
  <c r="CC37" i="19"/>
  <c r="BY37" i="19"/>
  <c r="BF37" i="19"/>
  <c r="BB37" i="19"/>
  <c r="AV37" i="19"/>
  <c r="AL37" i="19"/>
  <c r="Q37" i="19"/>
  <c r="M37" i="19"/>
  <c r="G37" i="19"/>
  <c r="CL36" i="19"/>
  <c r="CC36" i="19"/>
  <c r="BY36" i="19"/>
  <c r="BB36" i="19"/>
  <c r="Q36" i="19"/>
  <c r="M36" i="19"/>
  <c r="G36" i="19"/>
  <c r="CL35" i="19"/>
  <c r="CC35" i="19"/>
  <c r="BY35" i="19"/>
  <c r="BB35" i="19"/>
  <c r="Q35" i="19"/>
  <c r="M35" i="19"/>
  <c r="G35" i="19"/>
  <c r="LW34" i="19"/>
  <c r="LV34" i="19"/>
  <c r="LU34" i="19"/>
  <c r="LT34" i="19"/>
  <c r="LS34" i="19"/>
  <c r="LS32" i="19" s="1"/>
  <c r="LR34" i="19"/>
  <c r="LQ34" i="19"/>
  <c r="LP34" i="19"/>
  <c r="LP32" i="19" s="1"/>
  <c r="LO34" i="19"/>
  <c r="LN34" i="19"/>
  <c r="LM34" i="19"/>
  <c r="LL34" i="19"/>
  <c r="LK34" i="19"/>
  <c r="LK32" i="19" s="1"/>
  <c r="LJ34" i="19"/>
  <c r="LI34" i="19"/>
  <c r="LH34" i="19"/>
  <c r="LH32" i="19" s="1"/>
  <c r="LG34" i="19"/>
  <c r="LF34" i="19"/>
  <c r="LE34" i="19"/>
  <c r="LB34" i="19"/>
  <c r="LA34" i="19"/>
  <c r="LA32" i="19" s="1"/>
  <c r="KZ34" i="19"/>
  <c r="KY34" i="19"/>
  <c r="KX34" i="19"/>
  <c r="KX32" i="19" s="1"/>
  <c r="KW34" i="19"/>
  <c r="KV34" i="19"/>
  <c r="KU34" i="19"/>
  <c r="KT34" i="19"/>
  <c r="KS34" i="19"/>
  <c r="KS32" i="19" s="1"/>
  <c r="KR34" i="19"/>
  <c r="KQ34" i="19"/>
  <c r="KP34" i="19"/>
  <c r="KP32" i="19" s="1"/>
  <c r="KO34" i="19"/>
  <c r="KN34" i="19"/>
  <c r="KM34" i="19"/>
  <c r="KJ34" i="19"/>
  <c r="KI34" i="19"/>
  <c r="KH34" i="19"/>
  <c r="KG34" i="19"/>
  <c r="KE34" i="19"/>
  <c r="KD34" i="19"/>
  <c r="KD32" i="19" s="1"/>
  <c r="KC34" i="19"/>
  <c r="KB34" i="19"/>
  <c r="KA34" i="19"/>
  <c r="JZ34" i="19"/>
  <c r="JZ32" i="19" s="1"/>
  <c r="JY34" i="19"/>
  <c r="JX34" i="19"/>
  <c r="JW34" i="19"/>
  <c r="JW32" i="19" s="1"/>
  <c r="JV34" i="19"/>
  <c r="JU34" i="19"/>
  <c r="JT34" i="19"/>
  <c r="JS34" i="19"/>
  <c r="JR34" i="19"/>
  <c r="JQ34" i="19"/>
  <c r="JP34" i="19"/>
  <c r="JO34" i="19"/>
  <c r="JN34" i="19"/>
  <c r="JN32" i="19" s="1"/>
  <c r="JM34" i="19"/>
  <c r="JL34" i="19"/>
  <c r="JK34" i="19"/>
  <c r="JH34" i="19"/>
  <c r="JH32" i="19" s="1"/>
  <c r="JG34" i="19"/>
  <c r="JF34" i="19"/>
  <c r="JE34" i="19"/>
  <c r="JE32" i="19" s="1"/>
  <c r="JD34" i="19"/>
  <c r="JC34" i="19"/>
  <c r="JB34" i="19"/>
  <c r="JA34" i="19"/>
  <c r="IZ34" i="19"/>
  <c r="IY34" i="19"/>
  <c r="IX34" i="19"/>
  <c r="IW34" i="19"/>
  <c r="IV34" i="19"/>
  <c r="IV32" i="19" s="1"/>
  <c r="IU34" i="19"/>
  <c r="IT34" i="19"/>
  <c r="IS34" i="19"/>
  <c r="IR34" i="19"/>
  <c r="IR32" i="19" s="1"/>
  <c r="IQ34" i="19"/>
  <c r="IP34" i="19"/>
  <c r="IO34" i="19"/>
  <c r="IO32" i="19" s="1"/>
  <c r="IN34" i="19"/>
  <c r="IM34" i="19"/>
  <c r="IL34" i="19"/>
  <c r="IK34" i="19"/>
  <c r="IJ34" i="19"/>
  <c r="II34" i="19"/>
  <c r="IF34" i="19"/>
  <c r="IE34" i="19"/>
  <c r="ID34" i="19"/>
  <c r="ID32" i="19" s="1"/>
  <c r="IC34" i="19"/>
  <c r="IB34" i="19"/>
  <c r="IA34" i="19"/>
  <c r="HZ34" i="19"/>
  <c r="HZ32" i="19" s="1"/>
  <c r="HY34" i="19"/>
  <c r="HX34" i="19"/>
  <c r="HW34" i="19"/>
  <c r="HW32" i="19" s="1"/>
  <c r="HV34" i="19"/>
  <c r="HU34" i="19"/>
  <c r="HT34" i="19"/>
  <c r="HR34" i="19"/>
  <c r="HQ34" i="19"/>
  <c r="HP34" i="19"/>
  <c r="HO34" i="19"/>
  <c r="HN34" i="19"/>
  <c r="HM34" i="19"/>
  <c r="HM32" i="19" s="1"/>
  <c r="HL34" i="19"/>
  <c r="HK34" i="19"/>
  <c r="HJ34" i="19"/>
  <c r="HG34" i="19"/>
  <c r="HG32" i="19" s="1"/>
  <c r="HF34" i="19"/>
  <c r="HE34" i="19"/>
  <c r="HD34" i="19"/>
  <c r="HD32" i="19" s="1"/>
  <c r="HC34" i="19"/>
  <c r="HB34" i="19"/>
  <c r="HA34" i="19"/>
  <c r="GZ34" i="19"/>
  <c r="GY34" i="19"/>
  <c r="GW34" i="19"/>
  <c r="GV34" i="19"/>
  <c r="GU34" i="19"/>
  <c r="GU32" i="19" s="1"/>
  <c r="GT34" i="19"/>
  <c r="GS34" i="19"/>
  <c r="GR34" i="19"/>
  <c r="GQ34" i="19"/>
  <c r="GP34" i="19"/>
  <c r="GP32" i="19" s="1"/>
  <c r="GO34" i="19"/>
  <c r="GN34" i="19"/>
  <c r="GM34" i="19"/>
  <c r="GM32" i="19" s="1"/>
  <c r="GL34" i="19"/>
  <c r="GG34" i="19"/>
  <c r="GF34" i="19"/>
  <c r="GE34" i="19"/>
  <c r="GD34" i="19"/>
  <c r="GC34" i="19"/>
  <c r="GB34" i="19"/>
  <c r="GA34" i="19"/>
  <c r="FZ34" i="19"/>
  <c r="FZ32" i="19" s="1"/>
  <c r="FY34" i="19"/>
  <c r="FX34" i="19"/>
  <c r="FW34" i="19"/>
  <c r="FV34" i="19"/>
  <c r="FV32" i="19" s="1"/>
  <c r="FU34" i="19"/>
  <c r="FT34" i="19"/>
  <c r="FS34" i="19"/>
  <c r="FR34" i="19"/>
  <c r="FQ34" i="19"/>
  <c r="FP34" i="19"/>
  <c r="FO34" i="19"/>
  <c r="FN34" i="19"/>
  <c r="FM34" i="19"/>
  <c r="FK34" i="19"/>
  <c r="FJ34" i="19"/>
  <c r="FJ32" i="19" s="1"/>
  <c r="FI34" i="19"/>
  <c r="FI32" i="19" s="1"/>
  <c r="FH34" i="19"/>
  <c r="FG34" i="19"/>
  <c r="FF34" i="19"/>
  <c r="FE34" i="19"/>
  <c r="FE32" i="19" s="1"/>
  <c r="FD34" i="19"/>
  <c r="FC34" i="19"/>
  <c r="FB34" i="19"/>
  <c r="FB32" i="19" s="1"/>
  <c r="FA34" i="19"/>
  <c r="EZ34" i="19"/>
  <c r="EY34" i="19"/>
  <c r="EX34" i="19"/>
  <c r="EW34" i="19"/>
  <c r="EV34" i="19"/>
  <c r="EU34" i="19"/>
  <c r="ET34" i="19"/>
  <c r="ET32" i="19" s="1"/>
  <c r="ES34" i="19"/>
  <c r="ES32" i="19" s="1"/>
  <c r="EO34" i="19"/>
  <c r="EM34" i="19"/>
  <c r="EL34" i="19"/>
  <c r="EJ34" i="19"/>
  <c r="EJ32" i="19" s="1"/>
  <c r="EI34" i="19"/>
  <c r="EH34" i="19"/>
  <c r="EG34" i="19"/>
  <c r="EG32" i="19" s="1"/>
  <c r="EF34" i="19"/>
  <c r="EE34" i="19"/>
  <c r="ED34" i="19"/>
  <c r="EC34" i="19"/>
  <c r="EA34" i="19"/>
  <c r="DZ34" i="19"/>
  <c r="DY34" i="19"/>
  <c r="DY32" i="19" s="1"/>
  <c r="DW34" i="19"/>
  <c r="DX34" i="19" s="1"/>
  <c r="DV34" i="19"/>
  <c r="DV32" i="19" s="1"/>
  <c r="DU34" i="19"/>
  <c r="DT34" i="19"/>
  <c r="DT32" i="19" s="1"/>
  <c r="DS34" i="19"/>
  <c r="DR34" i="19"/>
  <c r="DQ34" i="19"/>
  <c r="DP34" i="19"/>
  <c r="DM34" i="19"/>
  <c r="DM32" i="19" s="1"/>
  <c r="DL34" i="19"/>
  <c r="DK34" i="19"/>
  <c r="DJ34" i="19"/>
  <c r="DI34" i="19"/>
  <c r="DH34" i="19"/>
  <c r="DH32" i="19" s="1"/>
  <c r="DG34" i="19"/>
  <c r="DF34" i="19"/>
  <c r="DE34" i="19"/>
  <c r="DD34" i="19"/>
  <c r="DC34" i="19"/>
  <c r="DB34" i="19"/>
  <c r="DB32" i="19" s="1"/>
  <c r="DA34" i="19"/>
  <c r="CZ34" i="19"/>
  <c r="CY34" i="19"/>
  <c r="CX34" i="19"/>
  <c r="CW34" i="19"/>
  <c r="CW32" i="19" s="1"/>
  <c r="CV34" i="19"/>
  <c r="CU34" i="19"/>
  <c r="CT34" i="19"/>
  <c r="CS34" i="19"/>
  <c r="CR34" i="19"/>
  <c r="CR32" i="19" s="1"/>
  <c r="CO34" i="19"/>
  <c r="CN34" i="19"/>
  <c r="CM34" i="19"/>
  <c r="CM32" i="19" s="1"/>
  <c r="CK34" i="19"/>
  <c r="CJ34" i="19"/>
  <c r="CI34" i="19"/>
  <c r="CH34" i="19"/>
  <c r="CG34" i="19"/>
  <c r="CG32" i="19" s="1"/>
  <c r="CF34" i="19"/>
  <c r="CE34" i="19"/>
  <c r="CD34" i="19"/>
  <c r="CD32" i="19" s="1"/>
  <c r="CB34" i="19"/>
  <c r="CA34" i="19"/>
  <c r="BZ34" i="19"/>
  <c r="BX34" i="19"/>
  <c r="BW34" i="19"/>
  <c r="BW32" i="19" s="1"/>
  <c r="BV34" i="19"/>
  <c r="BU34" i="19"/>
  <c r="BT34" i="19"/>
  <c r="BT32" i="19" s="1"/>
  <c r="BS34" i="19"/>
  <c r="BR34" i="19"/>
  <c r="BQ34" i="19"/>
  <c r="BP34" i="19"/>
  <c r="BM34" i="19"/>
  <c r="BL34" i="19"/>
  <c r="BK34" i="19"/>
  <c r="BJ34" i="19"/>
  <c r="BJ32" i="19" s="1"/>
  <c r="BI34" i="19"/>
  <c r="BH34" i="19"/>
  <c r="BG34" i="19"/>
  <c r="BE34" i="19"/>
  <c r="BD34" i="19"/>
  <c r="BD32" i="19" s="1"/>
  <c r="BC34" i="19"/>
  <c r="BA34" i="19"/>
  <c r="AZ34" i="19"/>
  <c r="AY34" i="19"/>
  <c r="AY32" i="19" s="1"/>
  <c r="AX34" i="19"/>
  <c r="AW34" i="19"/>
  <c r="AU34" i="19"/>
  <c r="AT34" i="19"/>
  <c r="AS34" i="19"/>
  <c r="AR34" i="19"/>
  <c r="AQ34" i="19"/>
  <c r="AP34" i="19"/>
  <c r="AO34" i="19"/>
  <c r="AN34" i="19"/>
  <c r="AM34" i="19"/>
  <c r="AK34" i="19"/>
  <c r="AJ34" i="19"/>
  <c r="AF34" i="19"/>
  <c r="AE34" i="19"/>
  <c r="AD34" i="19"/>
  <c r="AD32" i="19" s="1"/>
  <c r="AC34" i="19"/>
  <c r="AB34" i="19"/>
  <c r="AA34" i="19"/>
  <c r="Z34" i="19"/>
  <c r="Y34" i="19"/>
  <c r="X34" i="19"/>
  <c r="W34" i="19"/>
  <c r="W32" i="19" s="1"/>
  <c r="V34" i="19"/>
  <c r="U34" i="19"/>
  <c r="T34" i="19"/>
  <c r="S34" i="19"/>
  <c r="R34" i="19"/>
  <c r="P34" i="19"/>
  <c r="O34" i="19"/>
  <c r="N34" i="19"/>
  <c r="N32" i="19" s="1"/>
  <c r="L34" i="19"/>
  <c r="K34" i="19"/>
  <c r="J34" i="19"/>
  <c r="I34" i="19"/>
  <c r="H34" i="19"/>
  <c r="F34" i="19"/>
  <c r="E34" i="19"/>
  <c r="D34" i="19"/>
  <c r="C34" i="19"/>
  <c r="HN32" i="19"/>
  <c r="GJ32" i="19"/>
  <c r="DE32" i="19"/>
  <c r="DD32" i="19"/>
  <c r="KF47" i="20"/>
  <c r="HS47" i="20"/>
  <c r="GX47" i="20"/>
  <c r="GK47" i="20"/>
  <c r="FL47" i="20"/>
  <c r="EP47" i="20"/>
  <c r="EN47" i="20"/>
  <c r="EK47" i="20"/>
  <c r="EB47" i="20"/>
  <c r="DX47" i="20"/>
  <c r="CL47" i="20"/>
  <c r="CC47" i="20"/>
  <c r="BY47" i="20"/>
  <c r="BF47" i="20"/>
  <c r="BB47" i="20"/>
  <c r="AV47" i="20"/>
  <c r="AL47" i="20"/>
  <c r="Q47" i="20"/>
  <c r="M47" i="20"/>
  <c r="G47" i="20"/>
  <c r="KF37" i="20"/>
  <c r="HS37" i="20"/>
  <c r="GX37" i="20"/>
  <c r="GK37" i="20"/>
  <c r="FL37" i="20"/>
  <c r="EP37" i="20"/>
  <c r="EN37" i="20"/>
  <c r="EK37" i="20"/>
  <c r="EB37" i="20"/>
  <c r="DX37" i="20"/>
  <c r="CL37" i="20"/>
  <c r="CC37" i="20"/>
  <c r="BY37" i="20"/>
  <c r="BF37" i="20"/>
  <c r="BB37" i="20"/>
  <c r="AV37" i="20"/>
  <c r="AL37" i="20"/>
  <c r="Q37" i="20"/>
  <c r="M37" i="20"/>
  <c r="G37" i="20"/>
  <c r="KF33" i="20"/>
  <c r="HS33" i="20"/>
  <c r="GX33" i="20"/>
  <c r="GK33" i="20"/>
  <c r="FL33" i="20"/>
  <c r="DP33" i="20"/>
  <c r="EB33" i="20" s="1"/>
  <c r="CR33" i="20"/>
  <c r="CL33" i="20"/>
  <c r="CC33" i="20"/>
  <c r="BY33" i="20"/>
  <c r="AJ33" i="20"/>
  <c r="BF33" i="20" s="1"/>
  <c r="Q33" i="20"/>
  <c r="M33" i="20"/>
  <c r="G33" i="20"/>
  <c r="R32" i="23" l="1"/>
  <c r="BD32" i="23"/>
  <c r="BW32" i="23"/>
  <c r="DH32" i="23"/>
  <c r="EA32" i="23"/>
  <c r="U32" i="23"/>
  <c r="BH32" i="23"/>
  <c r="CA32" i="23"/>
  <c r="CG32" i="23"/>
  <c r="EJ32" i="23"/>
  <c r="EN45" i="23"/>
  <c r="AC32" i="23"/>
  <c r="DC32" i="23"/>
  <c r="DU32" i="23"/>
  <c r="EO32" i="23"/>
  <c r="GS32" i="23"/>
  <c r="IC32" i="23"/>
  <c r="IU32" i="23"/>
  <c r="JM32" i="23"/>
  <c r="KC32" i="23"/>
  <c r="KV32" i="23"/>
  <c r="LN32" i="23"/>
  <c r="HK17" i="23"/>
  <c r="DQ32" i="23"/>
  <c r="CJ32" i="23"/>
  <c r="AK32" i="23"/>
  <c r="BC32" i="23"/>
  <c r="BV32" i="23"/>
  <c r="CO32" i="23"/>
  <c r="DG32" i="23"/>
  <c r="DZ32" i="23"/>
  <c r="EV32" i="23"/>
  <c r="GW32" i="23"/>
  <c r="HP32" i="23"/>
  <c r="KH32" i="23"/>
  <c r="KZ32" i="23"/>
  <c r="LR32" i="23"/>
  <c r="E17" i="23"/>
  <c r="E32" i="23"/>
  <c r="FT32" i="23"/>
  <c r="HX32" i="23"/>
  <c r="X32" i="23"/>
  <c r="M21" i="23"/>
  <c r="BE32" i="23"/>
  <c r="KJ32" i="23"/>
  <c r="LT32" i="23"/>
  <c r="AD32" i="23"/>
  <c r="AY32" i="23"/>
  <c r="CK32" i="23"/>
  <c r="DD32" i="23"/>
  <c r="DV32" i="23"/>
  <c r="FZ32" i="23"/>
  <c r="HM32" i="23"/>
  <c r="EP45" i="23"/>
  <c r="CT32" i="23"/>
  <c r="ED32" i="23"/>
  <c r="HT32" i="23"/>
  <c r="IL32" i="23"/>
  <c r="EN22" i="23"/>
  <c r="HC32" i="23"/>
  <c r="EB45" i="23"/>
  <c r="H32" i="23"/>
  <c r="Z32" i="23"/>
  <c r="AT32" i="23"/>
  <c r="KS32" i="23"/>
  <c r="DX34" i="23"/>
  <c r="JW17" i="23"/>
  <c r="KX32" i="23"/>
  <c r="IF17" i="23"/>
  <c r="IM17" i="23"/>
  <c r="JU17" i="23"/>
  <c r="LG17" i="23"/>
  <c r="N32" i="23"/>
  <c r="DE32" i="23"/>
  <c r="DW32" i="23"/>
  <c r="FJ32" i="23"/>
  <c r="GU32" i="23"/>
  <c r="HN32" i="23"/>
  <c r="LP32" i="23"/>
  <c r="N19" i="23"/>
  <c r="N17" i="23" s="1"/>
  <c r="FJ19" i="23"/>
  <c r="FJ17" i="23" s="1"/>
  <c r="JE17" i="23"/>
  <c r="CC21" i="23"/>
  <c r="EK22" i="23"/>
  <c r="HO17" i="23"/>
  <c r="II17" i="23"/>
  <c r="JQ17" i="23"/>
  <c r="LP19" i="23"/>
  <c r="LP17" i="23" s="1"/>
  <c r="EP20" i="23"/>
  <c r="AV22" i="23"/>
  <c r="BJ32" i="23"/>
  <c r="EG32" i="23"/>
  <c r="FB32" i="23"/>
  <c r="FS32" i="23"/>
  <c r="GM32" i="23"/>
  <c r="KP32" i="23"/>
  <c r="LH32" i="23"/>
  <c r="CB32" i="23"/>
  <c r="CV32" i="23"/>
  <c r="GL32" i="23"/>
  <c r="AV23" i="23"/>
  <c r="FS17" i="23"/>
  <c r="CS17" i="23"/>
  <c r="DI17" i="23"/>
  <c r="EX17" i="23"/>
  <c r="FO17" i="23"/>
  <c r="GY17" i="23"/>
  <c r="KJ17" i="23"/>
  <c r="LU17" i="23"/>
  <c r="EP22" i="23"/>
  <c r="HN19" i="23"/>
  <c r="BC17" i="23"/>
  <c r="GX20" i="23"/>
  <c r="K32" i="23"/>
  <c r="AL19" i="23"/>
  <c r="AJ17" i="23"/>
  <c r="HQ17" i="23"/>
  <c r="LE17" i="23"/>
  <c r="LV17" i="23"/>
  <c r="DD17" i="23"/>
  <c r="ET32" i="23"/>
  <c r="AM17" i="23"/>
  <c r="CL20" i="23"/>
  <c r="AP17" i="23"/>
  <c r="CB17" i="23"/>
  <c r="GL17" i="23"/>
  <c r="Q20" i="23"/>
  <c r="AV20" i="23"/>
  <c r="KF21" i="23"/>
  <c r="AQ32" i="23"/>
  <c r="CY17" i="23"/>
  <c r="DQ17" i="23"/>
  <c r="HT17" i="23"/>
  <c r="AW32" i="23"/>
  <c r="LM32" i="23"/>
  <c r="FE17" i="23"/>
  <c r="CM17" i="23"/>
  <c r="BU17" i="23"/>
  <c r="GX18" i="23"/>
  <c r="KH17" i="23"/>
  <c r="LA17" i="23"/>
  <c r="EK20" i="23"/>
  <c r="DX22" i="23"/>
  <c r="EO19" i="23"/>
  <c r="EP19" i="23" s="1"/>
  <c r="BQ32" i="23"/>
  <c r="DB32" i="23"/>
  <c r="EM32" i="23"/>
  <c r="FG32" i="23"/>
  <c r="HK32" i="23"/>
  <c r="KU32" i="23"/>
  <c r="AA32" i="23"/>
  <c r="DS32" i="23"/>
  <c r="GE17" i="23"/>
  <c r="KZ17" i="23"/>
  <c r="DV17" i="23"/>
  <c r="BF18" i="23"/>
  <c r="U17" i="23"/>
  <c r="IX17" i="23"/>
  <c r="JP17" i="23"/>
  <c r="LR17" i="23"/>
  <c r="GS17" i="23"/>
  <c r="C32" i="23"/>
  <c r="DL32" i="23"/>
  <c r="EF32" i="23"/>
  <c r="FA32" i="23"/>
  <c r="FR32" i="23"/>
  <c r="KO32" i="23"/>
  <c r="LG32" i="23"/>
  <c r="LW32" i="23"/>
  <c r="CA17" i="23"/>
  <c r="Q21" i="23"/>
  <c r="W32" i="23"/>
  <c r="CD32" i="23"/>
  <c r="IO32" i="23"/>
  <c r="JE32" i="23"/>
  <c r="JW32" i="23"/>
  <c r="Q45" i="23"/>
  <c r="EG17" i="23"/>
  <c r="HC17" i="23"/>
  <c r="HV17" i="23"/>
  <c r="IO17" i="23"/>
  <c r="LW17" i="23"/>
  <c r="BX17" i="23"/>
  <c r="EB20" i="23"/>
  <c r="BJ17" i="23"/>
  <c r="EB18" i="23"/>
  <c r="T32" i="23"/>
  <c r="AN32" i="23"/>
  <c r="BG32" i="23"/>
  <c r="EY32" i="23"/>
  <c r="JB32" i="23"/>
  <c r="JT32" i="23"/>
  <c r="KM32" i="23"/>
  <c r="LE32" i="23"/>
  <c r="LU32" i="23"/>
  <c r="AM32" i="23"/>
  <c r="GE32" i="23"/>
  <c r="LB32" i="23"/>
  <c r="FU17" i="23"/>
  <c r="GN17" i="23"/>
  <c r="KR17" i="23"/>
  <c r="LK17" i="23"/>
  <c r="KM17" i="23"/>
  <c r="AL22" i="23"/>
  <c r="EB22" i="23"/>
  <c r="H17" i="23"/>
  <c r="AS17" i="23"/>
  <c r="CF17" i="23"/>
  <c r="BF22" i="23"/>
  <c r="EL17" i="23"/>
  <c r="LM17" i="23"/>
  <c r="BB19" i="23"/>
  <c r="FH32" i="23"/>
  <c r="FY32" i="23"/>
  <c r="K17" i="23"/>
  <c r="DC17" i="23"/>
  <c r="DU17" i="23"/>
  <c r="JC17" i="23"/>
  <c r="CC22" i="23"/>
  <c r="G23" i="23"/>
  <c r="V17" i="23"/>
  <c r="AO17" i="23"/>
  <c r="ES32" i="23"/>
  <c r="FI32" i="23"/>
  <c r="ID32" i="23"/>
  <c r="IV32" i="23"/>
  <c r="JN32" i="23"/>
  <c r="KD32" i="23"/>
  <c r="KW32" i="23"/>
  <c r="LO32" i="23"/>
  <c r="EK19" i="23"/>
  <c r="FC17" i="23"/>
  <c r="HD17" i="23"/>
  <c r="CR32" i="23"/>
  <c r="AE32" i="23"/>
  <c r="BT32" i="23"/>
  <c r="CM32" i="23"/>
  <c r="IE32" i="23"/>
  <c r="IW32" i="23"/>
  <c r="JO32" i="23"/>
  <c r="KE32" i="23"/>
  <c r="AY17" i="23"/>
  <c r="CK17" i="23"/>
  <c r="DE17" i="23"/>
  <c r="ET17" i="23"/>
  <c r="IE17" i="23"/>
  <c r="IW17" i="23"/>
  <c r="JO17" i="23"/>
  <c r="KY17" i="23"/>
  <c r="EM19" i="23"/>
  <c r="EN19" i="23" s="1"/>
  <c r="O32" i="23"/>
  <c r="BB34" i="23"/>
  <c r="KG17" i="23"/>
  <c r="EZ17" i="23"/>
  <c r="AC17" i="23"/>
  <c r="X17" i="23"/>
  <c r="AN17" i="23"/>
  <c r="KF19" i="23"/>
  <c r="KA32" i="23"/>
  <c r="S32" i="23"/>
  <c r="DR17" i="23"/>
  <c r="GR17" i="23"/>
  <c r="AL20" i="23"/>
  <c r="FV17" i="23"/>
  <c r="CS32" i="23"/>
  <c r="DI32" i="23"/>
  <c r="EX32" i="23"/>
  <c r="FO32" i="23"/>
  <c r="GZ32" i="23"/>
  <c r="HR32" i="23"/>
  <c r="IK32" i="23"/>
  <c r="JA32" i="23"/>
  <c r="JS32" i="23"/>
  <c r="FA17" i="23"/>
  <c r="HB17" i="23"/>
  <c r="HU17" i="23"/>
  <c r="IN17" i="23"/>
  <c r="JD17" i="23"/>
  <c r="JV17" i="23"/>
  <c r="KO17" i="23"/>
  <c r="CZ17" i="23"/>
  <c r="DS19" i="23"/>
  <c r="DS17" i="23" s="1"/>
  <c r="FY17" i="23"/>
  <c r="DA32" i="23"/>
  <c r="BZ32" i="23"/>
  <c r="DJ32" i="23"/>
  <c r="HA32" i="23"/>
  <c r="BS32" i="23"/>
  <c r="CL45" i="23"/>
  <c r="LF17" i="23"/>
  <c r="HJ17" i="23"/>
  <c r="GK23" i="23"/>
  <c r="AF32" i="23"/>
  <c r="BA32" i="23"/>
  <c r="BU32" i="23"/>
  <c r="DY32" i="23"/>
  <c r="GB32" i="23"/>
  <c r="IF32" i="23"/>
  <c r="IX32" i="23"/>
  <c r="JP32" i="23"/>
  <c r="KY32" i="23"/>
  <c r="LQ32" i="23"/>
  <c r="CX17" i="23"/>
  <c r="GB17" i="23"/>
  <c r="AZ17" i="23"/>
  <c r="P32" i="23"/>
  <c r="FD17" i="23"/>
  <c r="F17" i="23"/>
  <c r="BQ17" i="23"/>
  <c r="KN17" i="23"/>
  <c r="FL20" i="23"/>
  <c r="CL21" i="23"/>
  <c r="EK23" i="23"/>
  <c r="CC19" i="23"/>
  <c r="AT17" i="23"/>
  <c r="AA19" i="23"/>
  <c r="AA17" i="23" s="1"/>
  <c r="DX19" i="23"/>
  <c r="GX19" i="23"/>
  <c r="AL21" i="23"/>
  <c r="IS32" i="23"/>
  <c r="IJ32" i="23"/>
  <c r="IZ32" i="23"/>
  <c r="JR32" i="23"/>
  <c r="DA17" i="23"/>
  <c r="FF17" i="23"/>
  <c r="HG17" i="23"/>
  <c r="IA17" i="23"/>
  <c r="IS17" i="23"/>
  <c r="JK17" i="23"/>
  <c r="KA17" i="23"/>
  <c r="CL19" i="23"/>
  <c r="BP17" i="23"/>
  <c r="CH17" i="23"/>
  <c r="BB22" i="23"/>
  <c r="KF22" i="23"/>
  <c r="EP23" i="23"/>
  <c r="I32" i="23"/>
  <c r="EB19" i="23"/>
  <c r="HA17" i="23"/>
  <c r="BY21" i="23"/>
  <c r="EB21" i="23"/>
  <c r="J32" i="23"/>
  <c r="BP32" i="23"/>
  <c r="EL32" i="23"/>
  <c r="FF32" i="23"/>
  <c r="FW32" i="23"/>
  <c r="GQ32" i="23"/>
  <c r="HJ32" i="23"/>
  <c r="IA32" i="23"/>
  <c r="ES17" i="23"/>
  <c r="FI17" i="23"/>
  <c r="FZ17" i="23"/>
  <c r="EY17" i="23"/>
  <c r="HS19" i="23"/>
  <c r="CG17" i="23"/>
  <c r="FT17" i="23"/>
  <c r="DX23" i="23"/>
  <c r="CI32" i="23"/>
  <c r="DT32" i="23"/>
  <c r="FX32" i="23"/>
  <c r="GR32" i="23"/>
  <c r="CC45" i="23"/>
  <c r="KE17" i="23"/>
  <c r="BW17" i="23"/>
  <c r="KU17" i="23"/>
  <c r="GZ17" i="23"/>
  <c r="HR17" i="23"/>
  <c r="IL17" i="23"/>
  <c r="JT17" i="23"/>
  <c r="JK32" i="23"/>
  <c r="CE32" i="23"/>
  <c r="EP40" i="23"/>
  <c r="EH32" i="23"/>
  <c r="FC32" i="23"/>
  <c r="D32" i="23"/>
  <c r="DF17" i="23"/>
  <c r="DJ17" i="23"/>
  <c r="F32" i="23"/>
  <c r="DX45" i="23"/>
  <c r="IY17" i="23"/>
  <c r="LS17" i="23"/>
  <c r="FW17" i="23"/>
  <c r="IR17" i="23"/>
  <c r="JZ17" i="23"/>
  <c r="KS17" i="23"/>
  <c r="EB23" i="23"/>
  <c r="S17" i="23"/>
  <c r="AK17" i="23"/>
  <c r="BD17" i="23"/>
  <c r="BV17" i="23"/>
  <c r="EA17" i="23"/>
  <c r="CV17" i="23"/>
  <c r="JM17" i="23"/>
  <c r="BF23" i="23"/>
  <c r="BY23" i="23"/>
  <c r="BF34" i="23"/>
  <c r="KF34" i="23"/>
  <c r="GP32" i="23"/>
  <c r="M34" i="22"/>
  <c r="G34" i="22"/>
  <c r="BY34" i="22"/>
  <c r="EP34" i="22"/>
  <c r="LI32" i="22"/>
  <c r="CY32" i="22"/>
  <c r="P32" i="22"/>
  <c r="Q34" i="22"/>
  <c r="AN32" i="22"/>
  <c r="LF17" i="22"/>
  <c r="HB17" i="22"/>
  <c r="LN17" i="22"/>
  <c r="EB34" i="22"/>
  <c r="IN17" i="22"/>
  <c r="HM17" i="22"/>
  <c r="FK17" i="22"/>
  <c r="KF20" i="22"/>
  <c r="EP23" i="22"/>
  <c r="HT17" i="22"/>
  <c r="EN19" i="22"/>
  <c r="BV32" i="22"/>
  <c r="W17" i="22"/>
  <c r="BY19" i="22"/>
  <c r="EE17" i="22"/>
  <c r="EZ17" i="22"/>
  <c r="GS17" i="22"/>
  <c r="HL17" i="22"/>
  <c r="HU17" i="22"/>
  <c r="KV17" i="22"/>
  <c r="AQ17" i="22"/>
  <c r="KY17" i="22"/>
  <c r="LI17" i="22"/>
  <c r="BB21" i="22"/>
  <c r="KF22" i="22"/>
  <c r="BP32" i="22"/>
  <c r="R17" i="22"/>
  <c r="CO17" i="22"/>
  <c r="FD17" i="22"/>
  <c r="GN17" i="22"/>
  <c r="HO17" i="22"/>
  <c r="GX21" i="22"/>
  <c r="KF23" i="22"/>
  <c r="BB19" i="22"/>
  <c r="N17" i="22"/>
  <c r="H32" i="22"/>
  <c r="GD32" i="22"/>
  <c r="AV19" i="22"/>
  <c r="JD17" i="22"/>
  <c r="AV40" i="22"/>
  <c r="AL45" i="22"/>
  <c r="KO17" i="22"/>
  <c r="V17" i="22"/>
  <c r="AD17" i="22"/>
  <c r="IM17" i="22"/>
  <c r="JU17" i="22"/>
  <c r="KN17" i="22"/>
  <c r="AP17" i="22"/>
  <c r="AY17" i="22"/>
  <c r="CB17" i="22"/>
  <c r="CK17" i="22"/>
  <c r="DV17" i="22"/>
  <c r="JV17" i="22"/>
  <c r="LG17" i="22"/>
  <c r="Z32" i="22"/>
  <c r="BD32" i="22"/>
  <c r="BW32" i="22"/>
  <c r="CG32" i="22"/>
  <c r="CR32" i="22"/>
  <c r="DH32" i="22"/>
  <c r="EA32" i="22"/>
  <c r="FE32" i="22"/>
  <c r="FN32" i="22"/>
  <c r="GP32" i="22"/>
  <c r="AL19" i="22"/>
  <c r="CN17" i="22"/>
  <c r="DY17" i="22"/>
  <c r="EU17" i="22"/>
  <c r="FC17" i="22"/>
  <c r="FT17" i="22"/>
  <c r="GM17" i="22"/>
  <c r="IX17" i="22"/>
  <c r="JF17" i="22"/>
  <c r="JP17" i="22"/>
  <c r="JX17" i="22"/>
  <c r="KG17" i="22"/>
  <c r="CZ17" i="22"/>
  <c r="GL17" i="22"/>
  <c r="BB20" i="22"/>
  <c r="EK21" i="22"/>
  <c r="KF21" i="22"/>
  <c r="BY40" i="22"/>
  <c r="BB45" i="22"/>
  <c r="LQ17" i="22"/>
  <c r="HD17" i="22"/>
  <c r="HW17" i="22"/>
  <c r="LP17" i="22"/>
  <c r="BC17" i="22"/>
  <c r="BV17" i="22"/>
  <c r="DQ17" i="22"/>
  <c r="HE17" i="22"/>
  <c r="K32" i="22"/>
  <c r="U32" i="22"/>
  <c r="AO32" i="22"/>
  <c r="BH32" i="22"/>
  <c r="ET17" i="22"/>
  <c r="HN17" i="22"/>
  <c r="HP17" i="22"/>
  <c r="CL20" i="22"/>
  <c r="AV45" i="22"/>
  <c r="LW17" i="22"/>
  <c r="K17" i="22"/>
  <c r="HS20" i="22"/>
  <c r="LL17" i="22"/>
  <c r="D32" i="22"/>
  <c r="W32" i="22"/>
  <c r="AE32" i="22"/>
  <c r="BJ32" i="22"/>
  <c r="CM32" i="22"/>
  <c r="DE32" i="22"/>
  <c r="DW32" i="22"/>
  <c r="EG32" i="22"/>
  <c r="ET32" i="22"/>
  <c r="FJ32" i="22"/>
  <c r="FS32" i="22"/>
  <c r="GA32" i="22"/>
  <c r="HD32" i="22"/>
  <c r="HW32" i="22"/>
  <c r="IE32" i="22"/>
  <c r="IO32" i="22"/>
  <c r="IW32" i="22"/>
  <c r="JE32" i="22"/>
  <c r="JO32" i="22"/>
  <c r="JW32" i="22"/>
  <c r="KE32" i="22"/>
  <c r="KP32" i="22"/>
  <c r="KX32" i="22"/>
  <c r="LH32" i="22"/>
  <c r="LP32" i="22"/>
  <c r="G20" i="22"/>
  <c r="CA17" i="22"/>
  <c r="DK17" i="22"/>
  <c r="EP20" i="22"/>
  <c r="E32" i="22"/>
  <c r="O32" i="22"/>
  <c r="X32" i="22"/>
  <c r="AF32" i="22"/>
  <c r="AR32" i="22"/>
  <c r="FT32" i="22"/>
  <c r="GN32" i="22"/>
  <c r="HE32" i="22"/>
  <c r="HO32" i="22"/>
  <c r="HX32" i="22"/>
  <c r="IF32" i="22"/>
  <c r="IX32" i="22"/>
  <c r="JF32" i="22"/>
  <c r="JP32" i="22"/>
  <c r="JX32" i="22"/>
  <c r="KQ32" i="22"/>
  <c r="AM32" i="22"/>
  <c r="E17" i="22"/>
  <c r="X17" i="22"/>
  <c r="AZ17" i="22"/>
  <c r="FB17" i="22"/>
  <c r="FJ17" i="22"/>
  <c r="FS17" i="22"/>
  <c r="GA17" i="22"/>
  <c r="GT17" i="22"/>
  <c r="HC17" i="22"/>
  <c r="IO17" i="22"/>
  <c r="JE17" i="22"/>
  <c r="JW17" i="22"/>
  <c r="KF18" i="22"/>
  <c r="CA32" i="22"/>
  <c r="DC32" i="22"/>
  <c r="DU32" i="22"/>
  <c r="FH32" i="22"/>
  <c r="HU32" i="22"/>
  <c r="IM32" i="22"/>
  <c r="JC32" i="22"/>
  <c r="JU32" i="22"/>
  <c r="KN32" i="22"/>
  <c r="LF32" i="22"/>
  <c r="LV32" i="22"/>
  <c r="BF45" i="22"/>
  <c r="Q23" i="22"/>
  <c r="L32" i="22"/>
  <c r="V32" i="22"/>
  <c r="AP32" i="22"/>
  <c r="AY32" i="22"/>
  <c r="BI32" i="22"/>
  <c r="CL34" i="22"/>
  <c r="DD32" i="22"/>
  <c r="DV32" i="22"/>
  <c r="EF32" i="22"/>
  <c r="GT32" i="22"/>
  <c r="HC32" i="22"/>
  <c r="CL45" i="22"/>
  <c r="AT17" i="22"/>
  <c r="BD17" i="22"/>
  <c r="DR17" i="22"/>
  <c r="EJ17" i="22"/>
  <c r="FE17" i="22"/>
  <c r="FV17" i="22"/>
  <c r="GW17" i="22"/>
  <c r="IJ17" i="22"/>
  <c r="KI17" i="22"/>
  <c r="KS17" i="22"/>
  <c r="LB17" i="22"/>
  <c r="LT17" i="22"/>
  <c r="KM17" i="22"/>
  <c r="AN17" i="22"/>
  <c r="BQ17" i="22"/>
  <c r="IT17" i="22"/>
  <c r="BK32" i="22"/>
  <c r="BU32" i="22"/>
  <c r="H17" i="22"/>
  <c r="IP17" i="22"/>
  <c r="FO17" i="22"/>
  <c r="AV18" i="22"/>
  <c r="BY18" i="22"/>
  <c r="HS22" i="22"/>
  <c r="DG17" i="22"/>
  <c r="JQ17" i="22"/>
  <c r="IS17" i="22"/>
  <c r="M22" i="22"/>
  <c r="HS23" i="22"/>
  <c r="AT32" i="22"/>
  <c r="EK45" i="22"/>
  <c r="BR17" i="22"/>
  <c r="KE19" i="22"/>
  <c r="KE17" i="22" s="1"/>
  <c r="I32" i="22"/>
  <c r="AU32" i="22"/>
  <c r="LH17" i="22"/>
  <c r="T32" i="22"/>
  <c r="AB32" i="22"/>
  <c r="BF40" i="22"/>
  <c r="U17" i="22"/>
  <c r="BG17" i="22"/>
  <c r="CH17" i="22"/>
  <c r="DS17" i="22"/>
  <c r="EC17" i="22"/>
  <c r="EL17" i="22"/>
  <c r="FF17" i="22"/>
  <c r="FW17" i="22"/>
  <c r="GE17" i="22"/>
  <c r="GY17" i="22"/>
  <c r="HQ17" i="22"/>
  <c r="I17" i="22"/>
  <c r="HK17" i="22"/>
  <c r="CI17" i="22"/>
  <c r="CT17" i="22"/>
  <c r="DB17" i="22"/>
  <c r="DJ17" i="22"/>
  <c r="DT17" i="22"/>
  <c r="EM17" i="22"/>
  <c r="EY17" i="22"/>
  <c r="FG17" i="22"/>
  <c r="FP17" i="22"/>
  <c r="GF17" i="22"/>
  <c r="IB17" i="22"/>
  <c r="IL17" i="22"/>
  <c r="JB17" i="22"/>
  <c r="JL17" i="22"/>
  <c r="JT17" i="22"/>
  <c r="KB17" i="22"/>
  <c r="GC17" i="22"/>
  <c r="LR17" i="22"/>
  <c r="AM17" i="22"/>
  <c r="CG17" i="22"/>
  <c r="CU17" i="22"/>
  <c r="EH17" i="22"/>
  <c r="FM17" i="22"/>
  <c r="FU17" i="22"/>
  <c r="GD17" i="22"/>
  <c r="JC17" i="22"/>
  <c r="JN17" i="22"/>
  <c r="KZ17" i="22"/>
  <c r="DF17" i="22"/>
  <c r="BJ17" i="22"/>
  <c r="II17" i="22"/>
  <c r="AE17" i="22"/>
  <c r="AO17" i="22"/>
  <c r="DZ17" i="22"/>
  <c r="HS21" i="22"/>
  <c r="CF17" i="22"/>
  <c r="IY17" i="22"/>
  <c r="BF18" i="22"/>
  <c r="CY17" i="22"/>
  <c r="LV17" i="22"/>
  <c r="AB17" i="22"/>
  <c r="CK32" i="22"/>
  <c r="GK21" i="22"/>
  <c r="GZ32" i="22"/>
  <c r="HR32" i="22"/>
  <c r="IK32" i="22"/>
  <c r="JA32" i="22"/>
  <c r="JS32" i="22"/>
  <c r="LB32" i="22"/>
  <c r="LT32" i="22"/>
  <c r="DX21" i="22"/>
  <c r="EK34" i="22"/>
  <c r="CN32" i="22"/>
  <c r="CX32" i="22"/>
  <c r="DF32" i="22"/>
  <c r="DP32" i="22"/>
  <c r="DY32" i="22"/>
  <c r="FC32" i="22"/>
  <c r="BW17" i="22"/>
  <c r="F17" i="22"/>
  <c r="Y17" i="22"/>
  <c r="AG17" i="22"/>
  <c r="CM17" i="22"/>
  <c r="DE17" i="22"/>
  <c r="DW17" i="22"/>
  <c r="EG17" i="22"/>
  <c r="DX34" i="22"/>
  <c r="IC32" i="22"/>
  <c r="KC32" i="22"/>
  <c r="GR17" i="22"/>
  <c r="AL21" i="22"/>
  <c r="GK34" i="22"/>
  <c r="CJ32" i="22"/>
  <c r="EZ32" i="22"/>
  <c r="EB21" i="22"/>
  <c r="FA32" i="22"/>
  <c r="FR32" i="22"/>
  <c r="HV32" i="22"/>
  <c r="IN32" i="22"/>
  <c r="JD32" i="22"/>
  <c r="JV32" i="22"/>
  <c r="KO32" i="22"/>
  <c r="KW32" i="22"/>
  <c r="LG32" i="22"/>
  <c r="LO32" i="22"/>
  <c r="LW32" i="22"/>
  <c r="JM32" i="22"/>
  <c r="FZ17" i="22"/>
  <c r="BF21" i="22"/>
  <c r="BY21" i="22"/>
  <c r="BF34" i="22"/>
  <c r="IU32" i="22"/>
  <c r="KV32" i="22"/>
  <c r="IA17" i="22"/>
  <c r="IK17" i="22"/>
  <c r="JA17" i="22"/>
  <c r="JK17" i="22"/>
  <c r="KA17" i="22"/>
  <c r="KJ17" i="22"/>
  <c r="KT17" i="22"/>
  <c r="LE17" i="22"/>
  <c r="LU17" i="22"/>
  <c r="Q21" i="22"/>
  <c r="HB32" i="22"/>
  <c r="LN32" i="22"/>
  <c r="GZ17" i="22"/>
  <c r="HJ17" i="22"/>
  <c r="HR17" i="22"/>
  <c r="EP21" i="22"/>
  <c r="FV32" i="22"/>
  <c r="EP19" i="22"/>
  <c r="EO17" i="22"/>
  <c r="AL33" i="20"/>
  <c r="X32" i="19"/>
  <c r="AF32" i="19"/>
  <c r="AR32" i="19"/>
  <c r="AL45" i="19"/>
  <c r="DX33" i="21"/>
  <c r="AU17" i="22"/>
  <c r="BI17" i="22"/>
  <c r="M21" i="22"/>
  <c r="EK33" i="20"/>
  <c r="E32" i="19"/>
  <c r="BB33" i="20"/>
  <c r="EN33" i="20"/>
  <c r="Y32" i="19"/>
  <c r="AS32" i="19"/>
  <c r="KF40" i="19"/>
  <c r="EB33" i="21"/>
  <c r="T17" i="22"/>
  <c r="AL18" i="22"/>
  <c r="BB18" i="22"/>
  <c r="BT17" i="22"/>
  <c r="CC18" i="22"/>
  <c r="DD17" i="22"/>
  <c r="FA17" i="22"/>
  <c r="FR17" i="22"/>
  <c r="GJ17" i="22"/>
  <c r="DZ32" i="19"/>
  <c r="BX17" i="22"/>
  <c r="BK17" i="22"/>
  <c r="BU17" i="22"/>
  <c r="HV17" i="22"/>
  <c r="M19" i="22"/>
  <c r="AW17" i="22"/>
  <c r="BF19" i="22"/>
  <c r="BE17" i="22"/>
  <c r="DM17" i="22"/>
  <c r="Q20" i="22"/>
  <c r="CO32" i="19"/>
  <c r="EK33" i="21"/>
  <c r="S32" i="19"/>
  <c r="AV34" i="19"/>
  <c r="BE32" i="19"/>
  <c r="BX32" i="19"/>
  <c r="CS32" i="19"/>
  <c r="DI32" i="19"/>
  <c r="FF32" i="19"/>
  <c r="FW32" i="19"/>
  <c r="GQ32" i="19"/>
  <c r="HJ32" i="19"/>
  <c r="IA32" i="19"/>
  <c r="IS32" i="19"/>
  <c r="JK32" i="19"/>
  <c r="KA32" i="19"/>
  <c r="KT32" i="19"/>
  <c r="LL32" i="19"/>
  <c r="EB40" i="19"/>
  <c r="EK40" i="19"/>
  <c r="U32" i="19"/>
  <c r="AO32" i="19"/>
  <c r="LF32" i="19"/>
  <c r="LV32" i="19"/>
  <c r="AJ18" i="21"/>
  <c r="L17" i="22"/>
  <c r="AJ17" i="22"/>
  <c r="Q18" i="22"/>
  <c r="M18" i="22"/>
  <c r="EN18" i="22"/>
  <c r="IF17" i="22"/>
  <c r="KP17" i="22"/>
  <c r="G19" i="22"/>
  <c r="AF17" i="22"/>
  <c r="Z17" i="22"/>
  <c r="AS17" i="22"/>
  <c r="BV32" i="19"/>
  <c r="J32" i="19"/>
  <c r="BQ32" i="19"/>
  <c r="G45" i="19"/>
  <c r="M34" i="19"/>
  <c r="EP33" i="20"/>
  <c r="DG32" i="19"/>
  <c r="DP18" i="21"/>
  <c r="AW32" i="19"/>
  <c r="LM32" i="19"/>
  <c r="BY40" i="19"/>
  <c r="CJ32" i="19"/>
  <c r="EP34" i="19"/>
  <c r="FH32" i="19"/>
  <c r="FY32" i="19"/>
  <c r="GS32" i="19"/>
  <c r="HL32" i="19"/>
  <c r="IC32" i="19"/>
  <c r="IU32" i="19"/>
  <c r="JM32" i="19"/>
  <c r="KC32" i="19"/>
  <c r="EB18" i="22"/>
  <c r="GO17" i="22"/>
  <c r="IZ17" i="22"/>
  <c r="JR17" i="22"/>
  <c r="KH17" i="22"/>
  <c r="LA17" i="22"/>
  <c r="LS17" i="22"/>
  <c r="P17" i="22"/>
  <c r="CE17" i="22"/>
  <c r="IE17" i="22"/>
  <c r="BF20" i="22"/>
  <c r="BY20" i="22"/>
  <c r="DA17" i="22"/>
  <c r="FL18" i="22"/>
  <c r="JS17" i="22"/>
  <c r="GK19" i="22"/>
  <c r="FX17" i="22"/>
  <c r="GQ17" i="22"/>
  <c r="R32" i="22"/>
  <c r="AK32" i="22"/>
  <c r="EH32" i="22"/>
  <c r="CV32" i="22"/>
  <c r="DL32" i="22"/>
  <c r="BF19" i="23"/>
  <c r="BE17" i="23"/>
  <c r="BF17" i="23" s="1"/>
  <c r="LO17" i="22"/>
  <c r="J17" i="22"/>
  <c r="AA17" i="22"/>
  <c r="G21" i="22"/>
  <c r="FL21" i="22"/>
  <c r="BY22" i="22"/>
  <c r="BB23" i="22"/>
  <c r="EN23" i="22"/>
  <c r="EO32" i="22"/>
  <c r="DX33" i="22"/>
  <c r="J32" i="22"/>
  <c r="AA32" i="22"/>
  <c r="EU32" i="22"/>
  <c r="FK32" i="22"/>
  <c r="GX34" i="22"/>
  <c r="KF34" i="22"/>
  <c r="S32" i="22"/>
  <c r="EI32" i="22"/>
  <c r="CD32" i="22"/>
  <c r="CW32" i="22"/>
  <c r="DM32" i="22"/>
  <c r="EK18" i="23"/>
  <c r="HP17" i="23"/>
  <c r="HZ17" i="23"/>
  <c r="JB17" i="23"/>
  <c r="FG17" i="23"/>
  <c r="GF17" i="23"/>
  <c r="GQ17" i="23"/>
  <c r="BB21" i="23"/>
  <c r="BY22" i="23"/>
  <c r="EW17" i="23"/>
  <c r="CR17" i="22"/>
  <c r="DH17" i="22"/>
  <c r="EB20" i="22"/>
  <c r="EK20" i="22"/>
  <c r="FL20" i="22"/>
  <c r="HY17" i="22"/>
  <c r="IQ17" i="22"/>
  <c r="JG17" i="22"/>
  <c r="JY17" i="22"/>
  <c r="KQ17" i="22"/>
  <c r="LJ17" i="22"/>
  <c r="FL23" i="22"/>
  <c r="BY32" i="22"/>
  <c r="EB33" i="22"/>
  <c r="CZ32" i="22"/>
  <c r="DR32" i="22"/>
  <c r="EB40" i="22"/>
  <c r="EJ32" i="22"/>
  <c r="KY32" i="22"/>
  <c r="LQ32" i="22"/>
  <c r="AC17" i="22"/>
  <c r="BL32" i="22"/>
  <c r="CE32" i="22"/>
  <c r="EB45" i="22"/>
  <c r="DX45" i="22"/>
  <c r="GU17" i="22"/>
  <c r="HN32" i="22"/>
  <c r="BY18" i="23"/>
  <c r="S17" i="22"/>
  <c r="AK17" i="22"/>
  <c r="BA17" i="22"/>
  <c r="BS17" i="22"/>
  <c r="CJ17" i="22"/>
  <c r="DC17" i="22"/>
  <c r="DU17" i="22"/>
  <c r="EP18" i="22"/>
  <c r="FQ17" i="22"/>
  <c r="GG17" i="22"/>
  <c r="HA17" i="22"/>
  <c r="BM17" i="22"/>
  <c r="EF17" i="22"/>
  <c r="GV17" i="22"/>
  <c r="KW17" i="22"/>
  <c r="M20" i="22"/>
  <c r="CS17" i="22"/>
  <c r="DI17" i="22"/>
  <c r="GX20" i="22"/>
  <c r="HF17" i="22"/>
  <c r="HZ17" i="22"/>
  <c r="IR17" i="22"/>
  <c r="JH17" i="22"/>
  <c r="JZ17" i="22"/>
  <c r="KR17" i="22"/>
  <c r="LK17" i="22"/>
  <c r="G22" i="22"/>
  <c r="AV23" i="22"/>
  <c r="EB23" i="22"/>
  <c r="GX23" i="22"/>
  <c r="AL33" i="22"/>
  <c r="EK33" i="22"/>
  <c r="HZ32" i="22"/>
  <c r="IR32" i="22"/>
  <c r="JH32" i="22"/>
  <c r="JZ32" i="22"/>
  <c r="KS32" i="22"/>
  <c r="LK32" i="22"/>
  <c r="BR32" i="22"/>
  <c r="CH32" i="22"/>
  <c r="DA32" i="22"/>
  <c r="DS32" i="22"/>
  <c r="II32" i="22"/>
  <c r="IY32" i="22"/>
  <c r="JQ32" i="22"/>
  <c r="KH32" i="22"/>
  <c r="KZ32" i="22"/>
  <c r="LR32" i="22"/>
  <c r="AD32" i="22"/>
  <c r="AW32" i="22"/>
  <c r="BM32" i="22"/>
  <c r="DW17" i="23"/>
  <c r="GW17" i="23"/>
  <c r="EN18" i="23"/>
  <c r="BF20" i="23"/>
  <c r="BB20" i="23"/>
  <c r="GK20" i="23"/>
  <c r="T17" i="23"/>
  <c r="KF23" i="23"/>
  <c r="KD17" i="22"/>
  <c r="BH17" i="22"/>
  <c r="BZ17" i="22"/>
  <c r="EN20" i="22"/>
  <c r="GP17" i="22"/>
  <c r="HG17" i="22"/>
  <c r="CC21" i="22"/>
  <c r="CL21" i="22"/>
  <c r="EN21" i="22"/>
  <c r="CC22" i="22"/>
  <c r="CL22" i="22"/>
  <c r="BF23" i="22"/>
  <c r="EN33" i="22"/>
  <c r="CB32" i="22"/>
  <c r="CC32" i="22" s="1"/>
  <c r="CU32" i="22"/>
  <c r="DK32" i="22"/>
  <c r="HJ32" i="22"/>
  <c r="HS34" i="22"/>
  <c r="IA32" i="22"/>
  <c r="IS32" i="22"/>
  <c r="JK32" i="22"/>
  <c r="KA32" i="22"/>
  <c r="KT32" i="22"/>
  <c r="LL32" i="22"/>
  <c r="C32" i="22"/>
  <c r="BS32" i="22"/>
  <c r="CI32" i="22"/>
  <c r="DB32" i="22"/>
  <c r="DT32" i="22"/>
  <c r="FP32" i="22"/>
  <c r="GF32" i="22"/>
  <c r="GY32" i="22"/>
  <c r="HQ32" i="22"/>
  <c r="IJ32" i="22"/>
  <c r="IZ32" i="22"/>
  <c r="JR32" i="22"/>
  <c r="KI32" i="22"/>
  <c r="LA32" i="22"/>
  <c r="LS32" i="22"/>
  <c r="N32" i="22"/>
  <c r="BY45" i="22"/>
  <c r="FM32" i="22"/>
  <c r="W17" i="23"/>
  <c r="BR17" i="23"/>
  <c r="FP17" i="23"/>
  <c r="I17" i="23"/>
  <c r="DY17" i="23"/>
  <c r="BF21" i="23"/>
  <c r="O17" i="23"/>
  <c r="CL22" i="23"/>
  <c r="KQ17" i="23"/>
  <c r="LJ17" i="23"/>
  <c r="M23" i="22"/>
  <c r="GK23" i="22"/>
  <c r="AZ32" i="22"/>
  <c r="BT32" i="22"/>
  <c r="FQ32" i="22"/>
  <c r="GG32" i="22"/>
  <c r="EW32" i="22"/>
  <c r="GK18" i="23"/>
  <c r="KW17" i="23"/>
  <c r="LH17" i="23"/>
  <c r="G19" i="23"/>
  <c r="BL17" i="23"/>
  <c r="ED17" i="23"/>
  <c r="HL17" i="23"/>
  <c r="CO17" i="23"/>
  <c r="DG17" i="23"/>
  <c r="DH17" i="23"/>
  <c r="AX17" i="22"/>
  <c r="CW17" i="22"/>
  <c r="EB19" i="22"/>
  <c r="EW17" i="22"/>
  <c r="FN17" i="22"/>
  <c r="HS19" i="22"/>
  <c r="IV17" i="22"/>
  <c r="JO17" i="22"/>
  <c r="CC20" i="22"/>
  <c r="FH17" i="22"/>
  <c r="FY17" i="22"/>
  <c r="Q22" i="22"/>
  <c r="EB22" i="22"/>
  <c r="GK22" i="22"/>
  <c r="GM32" i="22"/>
  <c r="FY32" i="22"/>
  <c r="GS32" i="22"/>
  <c r="HL32" i="22"/>
  <c r="BA32" i="22"/>
  <c r="HA32" i="22"/>
  <c r="DX18" i="23"/>
  <c r="LQ17" i="23"/>
  <c r="AG17" i="23"/>
  <c r="BY20" i="23"/>
  <c r="EJ17" i="23"/>
  <c r="GX21" i="23"/>
  <c r="HM17" i="23"/>
  <c r="M23" i="23"/>
  <c r="HF17" i="23"/>
  <c r="D17" i="22"/>
  <c r="EI17" i="22"/>
  <c r="GX18" i="22"/>
  <c r="O17" i="22"/>
  <c r="CC19" i="22"/>
  <c r="CX17" i="22"/>
  <c r="EK19" i="22"/>
  <c r="EX17" i="22"/>
  <c r="ID17" i="22"/>
  <c r="IW17" i="22"/>
  <c r="AR17" i="22"/>
  <c r="DX20" i="22"/>
  <c r="ES17" i="22"/>
  <c r="FI17" i="22"/>
  <c r="GK20" i="22"/>
  <c r="AV21" i="22"/>
  <c r="AV22" i="22"/>
  <c r="FL22" i="22"/>
  <c r="GX22" i="22"/>
  <c r="G23" i="22"/>
  <c r="CC23" i="22"/>
  <c r="CL23" i="22"/>
  <c r="EM32" i="22"/>
  <c r="BB34" i="22"/>
  <c r="ES32" i="22"/>
  <c r="FI32" i="22"/>
  <c r="FZ32" i="22"/>
  <c r="AJ32" i="22"/>
  <c r="BF32" i="22" s="1"/>
  <c r="DX40" i="22"/>
  <c r="FB32" i="22"/>
  <c r="ED32" i="22"/>
  <c r="R17" i="23"/>
  <c r="CN17" i="23"/>
  <c r="EH17" i="23"/>
  <c r="GK19" i="23"/>
  <c r="GM17" i="23"/>
  <c r="JH17" i="23"/>
  <c r="BI17" i="23"/>
  <c r="CT17" i="23"/>
  <c r="DB17" i="23"/>
  <c r="DT17" i="23"/>
  <c r="GU17" i="23"/>
  <c r="AL34" i="23"/>
  <c r="CN32" i="23"/>
  <c r="CX32" i="23"/>
  <c r="DF32" i="23"/>
  <c r="EP34" i="23"/>
  <c r="HS34" i="23"/>
  <c r="Q40" i="23"/>
  <c r="AJ32" i="23"/>
  <c r="BF32" i="23" s="1"/>
  <c r="FM32" i="23"/>
  <c r="GC32" i="23"/>
  <c r="II32" i="23"/>
  <c r="IY32" i="23"/>
  <c r="JQ32" i="23"/>
  <c r="CU17" i="23"/>
  <c r="DK17" i="23"/>
  <c r="KT17" i="23"/>
  <c r="LL17" i="23"/>
  <c r="EE32" i="22"/>
  <c r="KU32" i="22"/>
  <c r="LM17" i="22"/>
  <c r="AV18" i="23"/>
  <c r="CR18" i="23"/>
  <c r="CR17" i="23" s="1"/>
  <c r="EI17" i="23"/>
  <c r="FL18" i="23"/>
  <c r="HN17" i="23"/>
  <c r="KF18" i="23"/>
  <c r="BY19" i="23"/>
  <c r="GT17" i="23"/>
  <c r="LN17" i="23"/>
  <c r="HS20" i="23"/>
  <c r="BT17" i="23"/>
  <c r="CJ17" i="23"/>
  <c r="IK17" i="23"/>
  <c r="JA17" i="23"/>
  <c r="JS17" i="23"/>
  <c r="KI17" i="23"/>
  <c r="LB17" i="23"/>
  <c r="LT17" i="23"/>
  <c r="FL22" i="23"/>
  <c r="GC17" i="23"/>
  <c r="GX22" i="23"/>
  <c r="BH17" i="23"/>
  <c r="BZ17" i="23"/>
  <c r="FL23" i="23"/>
  <c r="GX23" i="23"/>
  <c r="HY17" i="23"/>
  <c r="IQ17" i="23"/>
  <c r="JG17" i="23"/>
  <c r="JY17" i="23"/>
  <c r="DX33" i="23"/>
  <c r="AV34" i="23"/>
  <c r="FL34" i="23"/>
  <c r="GX34" i="23"/>
  <c r="HE32" i="23"/>
  <c r="HO32" i="23"/>
  <c r="KQ32" i="23"/>
  <c r="LI32" i="23"/>
  <c r="BM32" i="23"/>
  <c r="CZ32" i="23"/>
  <c r="DR32" i="23"/>
  <c r="EB40" i="23"/>
  <c r="EK40" i="23"/>
  <c r="EW32" i="23"/>
  <c r="GY32" i="23"/>
  <c r="HQ32" i="23"/>
  <c r="BK17" i="23"/>
  <c r="IB17" i="23"/>
  <c r="IT17" i="23"/>
  <c r="JL17" i="23"/>
  <c r="KB17" i="23"/>
  <c r="EB33" i="23"/>
  <c r="GK34" i="23"/>
  <c r="AV40" i="23"/>
  <c r="BF40" i="23"/>
  <c r="BY40" i="23"/>
  <c r="CH32" i="23"/>
  <c r="BF45" i="23"/>
  <c r="HL32" i="23"/>
  <c r="HM32" i="22"/>
  <c r="ID32" i="22"/>
  <c r="IV32" i="22"/>
  <c r="JN32" i="22"/>
  <c r="KD32" i="22"/>
  <c r="C17" i="23"/>
  <c r="M18" i="23"/>
  <c r="AX17" i="23"/>
  <c r="CI17" i="23"/>
  <c r="FN17" i="23"/>
  <c r="GD17" i="23"/>
  <c r="IJ17" i="23"/>
  <c r="IZ17" i="23"/>
  <c r="JR17" i="23"/>
  <c r="DL17" i="23"/>
  <c r="KC17" i="23"/>
  <c r="M20" i="23"/>
  <c r="BG17" i="23"/>
  <c r="AV21" i="23"/>
  <c r="EP21" i="23"/>
  <c r="CW17" i="23"/>
  <c r="DM17" i="23"/>
  <c r="EE17" i="23"/>
  <c r="Q23" i="23"/>
  <c r="AR17" i="23"/>
  <c r="CC23" i="23"/>
  <c r="CL23" i="23"/>
  <c r="EN23" i="23"/>
  <c r="GP17" i="23"/>
  <c r="BF33" i="23"/>
  <c r="EK33" i="23"/>
  <c r="M34" i="23"/>
  <c r="BY34" i="23"/>
  <c r="EK34" i="23"/>
  <c r="FN32" i="23"/>
  <c r="FV32" i="23"/>
  <c r="GD32" i="23"/>
  <c r="HG32" i="23"/>
  <c r="HZ32" i="23"/>
  <c r="IR32" i="23"/>
  <c r="JH32" i="23"/>
  <c r="JZ32" i="23"/>
  <c r="KI32" i="23"/>
  <c r="LA32" i="23"/>
  <c r="LS32" i="23"/>
  <c r="EN40" i="23"/>
  <c r="FP32" i="23"/>
  <c r="GF32" i="23"/>
  <c r="GT32" i="23"/>
  <c r="KP17" i="23"/>
  <c r="LI17" i="23"/>
  <c r="D17" i="23"/>
  <c r="EN21" i="23"/>
  <c r="DX21" i="23"/>
  <c r="FR17" i="23"/>
  <c r="GJ17" i="23"/>
  <c r="CE17" i="23"/>
  <c r="HS22" i="23"/>
  <c r="Z17" i="23"/>
  <c r="BB23" i="23"/>
  <c r="FX17" i="23"/>
  <c r="GV32" i="23"/>
  <c r="EN33" i="23"/>
  <c r="AP32" i="23"/>
  <c r="G40" i="23"/>
  <c r="M40" i="23"/>
  <c r="AO32" i="23"/>
  <c r="BR32" i="23"/>
  <c r="EE32" i="23"/>
  <c r="EZ32" i="23"/>
  <c r="KN32" i="23"/>
  <c r="LF32" i="23"/>
  <c r="LV32" i="23"/>
  <c r="BY45" i="23"/>
  <c r="GA17" i="23"/>
  <c r="EV32" i="22"/>
  <c r="GB32" i="22"/>
  <c r="GV32" i="22"/>
  <c r="GX32" i="22" s="1"/>
  <c r="AF17" i="23"/>
  <c r="BS17" i="23"/>
  <c r="CC18" i="23"/>
  <c r="CL18" i="23"/>
  <c r="HS18" i="23"/>
  <c r="AD17" i="23"/>
  <c r="EV17" i="23"/>
  <c r="IU17" i="23"/>
  <c r="AQ17" i="23"/>
  <c r="HW17" i="23"/>
  <c r="IP17" i="23"/>
  <c r="JF17" i="23"/>
  <c r="JX17" i="23"/>
  <c r="KF20" i="23"/>
  <c r="FB17" i="23"/>
  <c r="Q22" i="23"/>
  <c r="M22" i="23"/>
  <c r="AL23" i="23"/>
  <c r="FH17" i="23"/>
  <c r="V32" i="23"/>
  <c r="CC40" i="23"/>
  <c r="CL40" i="23"/>
  <c r="IN32" i="23"/>
  <c r="JD32" i="23"/>
  <c r="JV32" i="23"/>
  <c r="AB17" i="23"/>
  <c r="EU17" i="23"/>
  <c r="GC32" i="22"/>
  <c r="Q18" i="23"/>
  <c r="BA17" i="23"/>
  <c r="BB17" i="23" s="1"/>
  <c r="EF17" i="23"/>
  <c r="FQ17" i="23"/>
  <c r="GG17" i="23"/>
  <c r="CD17" i="23"/>
  <c r="IC17" i="23"/>
  <c r="G20" i="23"/>
  <c r="Y17" i="23"/>
  <c r="CC20" i="23"/>
  <c r="GO17" i="23"/>
  <c r="HE17" i="23"/>
  <c r="FL21" i="23"/>
  <c r="G22" i="23"/>
  <c r="AE17" i="23"/>
  <c r="AW17" i="23"/>
  <c r="BM17" i="23"/>
  <c r="GK22" i="23"/>
  <c r="ID17" i="23"/>
  <c r="IV17" i="23"/>
  <c r="JN17" i="23"/>
  <c r="KD17" i="23"/>
  <c r="KV17" i="23"/>
  <c r="LO17" i="23"/>
  <c r="J17" i="23"/>
  <c r="DZ17" i="23"/>
  <c r="HS23" i="23"/>
  <c r="G34" i="23"/>
  <c r="Q34" i="23"/>
  <c r="AR32" i="23"/>
  <c r="BI32" i="23"/>
  <c r="CC34" i="23"/>
  <c r="CL34" i="23"/>
  <c r="AZ32" i="23"/>
  <c r="CW32" i="23"/>
  <c r="DM32" i="23"/>
  <c r="DX40" i="23"/>
  <c r="HD32" i="23"/>
  <c r="G45" i="23"/>
  <c r="EK45" i="23"/>
  <c r="EC17" i="23"/>
  <c r="Q45" i="21"/>
  <c r="DX21" i="21"/>
  <c r="BG32" i="21"/>
  <c r="BZ32" i="21"/>
  <c r="LF32" i="21"/>
  <c r="LV32" i="21"/>
  <c r="BD32" i="21"/>
  <c r="BW32" i="21"/>
  <c r="DH32" i="21"/>
  <c r="EA32" i="21"/>
  <c r="DB32" i="21"/>
  <c r="LJ32" i="21"/>
  <c r="EN20" i="21"/>
  <c r="T32" i="21"/>
  <c r="AN32" i="21"/>
  <c r="CT32" i="21"/>
  <c r="EF32" i="21"/>
  <c r="GX19" i="21"/>
  <c r="EB22" i="21"/>
  <c r="EK21" i="21"/>
  <c r="AV22" i="21"/>
  <c r="AV23" i="21"/>
  <c r="LQ17" i="21"/>
  <c r="HS22" i="21"/>
  <c r="GZ17" i="21"/>
  <c r="HR17" i="21"/>
  <c r="LF17" i="21"/>
  <c r="V17" i="21"/>
  <c r="EE17" i="21"/>
  <c r="FQ17" i="21"/>
  <c r="GG17" i="21"/>
  <c r="HT17" i="21"/>
  <c r="IM17" i="21"/>
  <c r="LW17" i="21"/>
  <c r="BY23" i="21"/>
  <c r="LK32" i="21"/>
  <c r="CC45" i="21"/>
  <c r="Q20" i="21"/>
  <c r="Q23" i="21"/>
  <c r="DM32" i="21"/>
  <c r="Y32" i="21"/>
  <c r="AS32" i="21"/>
  <c r="CF32" i="21"/>
  <c r="C32" i="21"/>
  <c r="Q32" i="21" s="1"/>
  <c r="V32" i="21"/>
  <c r="CK32" i="21"/>
  <c r="DD32" i="21"/>
  <c r="D32" i="21"/>
  <c r="DQ32" i="21"/>
  <c r="E32" i="21"/>
  <c r="EJ32" i="21"/>
  <c r="D17" i="21"/>
  <c r="BQ17" i="21"/>
  <c r="EN21" i="21"/>
  <c r="AD32" i="21"/>
  <c r="AY32" i="21"/>
  <c r="CL20" i="21"/>
  <c r="EN40" i="21"/>
  <c r="ET17" i="21"/>
  <c r="KY17" i="21"/>
  <c r="F17" i="21"/>
  <c r="AG17" i="21"/>
  <c r="CC19" i="21"/>
  <c r="U32" i="21"/>
  <c r="AO32" i="21"/>
  <c r="BH32" i="21"/>
  <c r="DC32" i="21"/>
  <c r="CD17" i="21"/>
  <c r="GX20" i="21"/>
  <c r="KF23" i="21"/>
  <c r="FM17" i="21"/>
  <c r="BY20" i="21"/>
  <c r="BF22" i="21"/>
  <c r="CJ32" i="21"/>
  <c r="EB18" i="21"/>
  <c r="GY17" i="21"/>
  <c r="HQ17" i="21"/>
  <c r="IK17" i="21"/>
  <c r="JA17" i="21"/>
  <c r="AP32" i="21"/>
  <c r="BI32" i="21"/>
  <c r="CB32" i="21"/>
  <c r="AN17" i="21"/>
  <c r="CC20" i="21"/>
  <c r="JC17" i="21"/>
  <c r="JU17" i="21"/>
  <c r="KN17" i="21"/>
  <c r="G22" i="21"/>
  <c r="CG17" i="21"/>
  <c r="CC18" i="21"/>
  <c r="G19" i="21"/>
  <c r="EK20" i="21"/>
  <c r="X17" i="21"/>
  <c r="EG17" i="21"/>
  <c r="BB20" i="21"/>
  <c r="IX17" i="21"/>
  <c r="CY32" i="21"/>
  <c r="DS32" i="21"/>
  <c r="EL32" i="21"/>
  <c r="DE32" i="21"/>
  <c r="DX19" i="21"/>
  <c r="DV17" i="21"/>
  <c r="EB20" i="21"/>
  <c r="AE32" i="21"/>
  <c r="LG32" i="21"/>
  <c r="LW32" i="21"/>
  <c r="CZ32" i="21"/>
  <c r="DT32" i="21"/>
  <c r="LP32" i="21"/>
  <c r="R17" i="21"/>
  <c r="DF17" i="21"/>
  <c r="LV17" i="21"/>
  <c r="BF21" i="21"/>
  <c r="CL22" i="21"/>
  <c r="AF32" i="21"/>
  <c r="BU32" i="21"/>
  <c r="I32" i="21"/>
  <c r="CH32" i="21"/>
  <c r="DA32" i="21"/>
  <c r="BY19" i="21"/>
  <c r="FD17" i="21"/>
  <c r="IA17" i="21"/>
  <c r="AL21" i="21"/>
  <c r="GX21" i="21"/>
  <c r="BB34" i="21"/>
  <c r="CI32" i="21"/>
  <c r="EB45" i="21"/>
  <c r="CL45" i="21"/>
  <c r="HJ17" i="21"/>
  <c r="CK19" i="21"/>
  <c r="CL19" i="21" s="1"/>
  <c r="JP17" i="21"/>
  <c r="AL22" i="21"/>
  <c r="BY34" i="21"/>
  <c r="CS32" i="21"/>
  <c r="DI32" i="21"/>
  <c r="M40" i="21"/>
  <c r="CL40" i="21"/>
  <c r="GX23" i="21"/>
  <c r="BT32" i="21"/>
  <c r="BS17" i="21"/>
  <c r="EL17" i="21"/>
  <c r="BY22" i="21"/>
  <c r="CA32" i="21"/>
  <c r="BT17" i="21"/>
  <c r="LN32" i="21"/>
  <c r="Q40" i="21"/>
  <c r="BA17" i="21"/>
  <c r="DQ17" i="21"/>
  <c r="W32" i="21"/>
  <c r="BJ32" i="21"/>
  <c r="CW32" i="21"/>
  <c r="CC22" i="21"/>
  <c r="M23" i="21"/>
  <c r="X32" i="21"/>
  <c r="AR32" i="21"/>
  <c r="CE32" i="21"/>
  <c r="CX32" i="21"/>
  <c r="BF40" i="21"/>
  <c r="LH17" i="21"/>
  <c r="BY18" i="21"/>
  <c r="M20" i="21"/>
  <c r="H17" i="21"/>
  <c r="FT17" i="21"/>
  <c r="HD17" i="21"/>
  <c r="G23" i="21"/>
  <c r="IO17" i="21"/>
  <c r="EY17" i="21"/>
  <c r="CY17" i="21"/>
  <c r="FF17" i="21"/>
  <c r="IS17" i="21"/>
  <c r="JK17" i="21"/>
  <c r="KA17" i="21"/>
  <c r="GN17" i="21"/>
  <c r="EK23" i="21"/>
  <c r="BV17" i="21"/>
  <c r="LT17" i="21"/>
  <c r="CT17" i="21"/>
  <c r="EN19" i="21"/>
  <c r="Q21" i="21"/>
  <c r="EP21" i="21"/>
  <c r="DV32" i="21"/>
  <c r="BF34" i="21"/>
  <c r="LR32" i="21"/>
  <c r="BY45" i="21"/>
  <c r="C17" i="21"/>
  <c r="AO17" i="21"/>
  <c r="LG17" i="21"/>
  <c r="EO19" i="21"/>
  <c r="EP19" i="21" s="1"/>
  <c r="IF17" i="21"/>
  <c r="BB21" i="21"/>
  <c r="FZ17" i="21"/>
  <c r="M22" i="21"/>
  <c r="BX32" i="21"/>
  <c r="DW32" i="21"/>
  <c r="BS32" i="21"/>
  <c r="DX40" i="21"/>
  <c r="AZ32" i="21"/>
  <c r="G45" i="21"/>
  <c r="KF20" i="21"/>
  <c r="BJ17" i="21"/>
  <c r="CW17" i="21"/>
  <c r="DM17" i="21"/>
  <c r="GL17" i="21"/>
  <c r="HC17" i="21"/>
  <c r="HV17" i="21"/>
  <c r="JE17" i="21"/>
  <c r="JW17" i="21"/>
  <c r="FJ17" i="21"/>
  <c r="G20" i="21"/>
  <c r="KF21" i="21"/>
  <c r="EN23" i="21"/>
  <c r="BA32" i="21"/>
  <c r="AP17" i="21"/>
  <c r="KO17" i="21"/>
  <c r="CB17" i="21"/>
  <c r="CE17" i="21"/>
  <c r="GM17" i="21"/>
  <c r="DD19" i="21"/>
  <c r="DD17" i="21" s="1"/>
  <c r="HS20" i="21"/>
  <c r="BB22" i="21"/>
  <c r="EP23" i="21"/>
  <c r="AV40" i="21"/>
  <c r="EB40" i="21"/>
  <c r="ED32" i="21"/>
  <c r="BW17" i="21"/>
  <c r="BL17" i="21"/>
  <c r="GJ17" i="21"/>
  <c r="EI17" i="21"/>
  <c r="FU17" i="21"/>
  <c r="DE19" i="21"/>
  <c r="DE17" i="21" s="1"/>
  <c r="M21" i="21"/>
  <c r="BY21" i="21"/>
  <c r="EB21" i="21"/>
  <c r="R32" i="21"/>
  <c r="AK32" i="21"/>
  <c r="BL32" i="21"/>
  <c r="CD32" i="21"/>
  <c r="CV32" i="21"/>
  <c r="EK19" i="21"/>
  <c r="T17" i="21"/>
  <c r="FV17" i="21"/>
  <c r="W17" i="21"/>
  <c r="BM17" i="21"/>
  <c r="EJ17" i="21"/>
  <c r="HS19" i="21"/>
  <c r="DX23" i="21"/>
  <c r="Z32" i="21"/>
  <c r="AT32" i="21"/>
  <c r="BY40" i="21"/>
  <c r="BD17" i="21"/>
  <c r="AL34" i="21"/>
  <c r="AL45" i="21"/>
  <c r="BF20" i="21"/>
  <c r="KS17" i="21"/>
  <c r="LQ32" i="21"/>
  <c r="BF45" i="21"/>
  <c r="FA17" i="21"/>
  <c r="JV17" i="21"/>
  <c r="DA17" i="21"/>
  <c r="DS17" i="21"/>
  <c r="EB19" i="21"/>
  <c r="AV20" i="21"/>
  <c r="HS21" i="21"/>
  <c r="BB23" i="21"/>
  <c r="FL23" i="21"/>
  <c r="AA32" i="21"/>
  <c r="AV34" i="21"/>
  <c r="BM32" i="21"/>
  <c r="CG32" i="21"/>
  <c r="EK34" i="21"/>
  <c r="CI17" i="21"/>
  <c r="DB17" i="21"/>
  <c r="DT17" i="21"/>
  <c r="CR32" i="21"/>
  <c r="J32" i="21"/>
  <c r="AW32" i="21"/>
  <c r="BP32" i="21"/>
  <c r="G40" i="21"/>
  <c r="EP18" i="21"/>
  <c r="GK20" i="21"/>
  <c r="AL23" i="21"/>
  <c r="BQ32" i="21"/>
  <c r="EN34" i="21"/>
  <c r="CC40" i="21"/>
  <c r="LS17" i="21"/>
  <c r="S17" i="21"/>
  <c r="FR17" i="21"/>
  <c r="IN17" i="21"/>
  <c r="AE17" i="21"/>
  <c r="AY17" i="21"/>
  <c r="P19" i="21"/>
  <c r="Q19" i="21" s="1"/>
  <c r="AK19" i="21"/>
  <c r="AK17" i="21" s="1"/>
  <c r="BE19" i="21"/>
  <c r="BF19" i="21" s="1"/>
  <c r="BF23" i="21"/>
  <c r="BE32" i="21"/>
  <c r="DU32" i="21"/>
  <c r="EO32" i="21"/>
  <c r="AQ32" i="21"/>
  <c r="EH32" i="21"/>
  <c r="EK45" i="21"/>
  <c r="HB17" i="21"/>
  <c r="JD17" i="21"/>
  <c r="CM17" i="21"/>
  <c r="DW17" i="21"/>
  <c r="AV21" i="21"/>
  <c r="CL34" i="21"/>
  <c r="EI32" i="21"/>
  <c r="HU17" i="21"/>
  <c r="CN17" i="21"/>
  <c r="CM32" i="21"/>
  <c r="DX34" i="21"/>
  <c r="EK40" i="21"/>
  <c r="BB45" i="21"/>
  <c r="FL21" i="21"/>
  <c r="FE17" i="21"/>
  <c r="HZ17" i="21"/>
  <c r="IR17" i="21"/>
  <c r="JH17" i="21"/>
  <c r="JZ17" i="21"/>
  <c r="HG17" i="21"/>
  <c r="GK19" i="21"/>
  <c r="GK22" i="21"/>
  <c r="HN17" i="21"/>
  <c r="IE17" i="21"/>
  <c r="IW17" i="21"/>
  <c r="JO17" i="21"/>
  <c r="KE17" i="21"/>
  <c r="GQ17" i="21"/>
  <c r="GR17" i="21"/>
  <c r="KV17" i="21"/>
  <c r="IL17" i="21"/>
  <c r="JB17" i="21"/>
  <c r="JT17" i="21"/>
  <c r="FL22" i="21"/>
  <c r="GV17" i="21"/>
  <c r="FB17" i="21"/>
  <c r="GW17" i="21"/>
  <c r="ID17" i="21"/>
  <c r="IV17" i="21"/>
  <c r="JN17" i="21"/>
  <c r="KD17" i="21"/>
  <c r="HE17" i="21"/>
  <c r="HY17" i="21"/>
  <c r="IQ17" i="21"/>
  <c r="JG17" i="21"/>
  <c r="JY17" i="21"/>
  <c r="HA17" i="21"/>
  <c r="FN17" i="21"/>
  <c r="GD17" i="21"/>
  <c r="HM17" i="21"/>
  <c r="KF18" i="21"/>
  <c r="GK21" i="21"/>
  <c r="GU17" i="21"/>
  <c r="FG17" i="21"/>
  <c r="FX17" i="21"/>
  <c r="GC17" i="21"/>
  <c r="GX18" i="21"/>
  <c r="HO17" i="21"/>
  <c r="KH17" i="21"/>
  <c r="LA17" i="21"/>
  <c r="JM17" i="21"/>
  <c r="FH17" i="21"/>
  <c r="EW17" i="21"/>
  <c r="IJ17" i="21"/>
  <c r="IZ17" i="21"/>
  <c r="JR17" i="21"/>
  <c r="KI17" i="21"/>
  <c r="LB17" i="21"/>
  <c r="IU17" i="21"/>
  <c r="KZ17" i="21"/>
  <c r="GS17" i="21"/>
  <c r="HK17" i="21"/>
  <c r="FO17" i="21"/>
  <c r="GE17" i="21"/>
  <c r="JS17" i="21"/>
  <c r="IC17" i="21"/>
  <c r="KG17" i="21"/>
  <c r="KM17" i="21"/>
  <c r="FL20" i="21"/>
  <c r="GK23" i="21"/>
  <c r="HS23" i="21"/>
  <c r="EN45" i="21"/>
  <c r="EP40" i="21"/>
  <c r="EP34" i="21"/>
  <c r="EM32" i="21"/>
  <c r="EM17" i="21"/>
  <c r="DR17" i="21"/>
  <c r="DR32" i="21"/>
  <c r="DL32" i="21"/>
  <c r="DL17" i="21"/>
  <c r="DJ17" i="21"/>
  <c r="CJ17" i="21"/>
  <c r="CC21" i="21"/>
  <c r="BX17" i="21"/>
  <c r="BR32" i="21"/>
  <c r="LO32" i="21"/>
  <c r="LO17" i="21"/>
  <c r="AW17" i="21"/>
  <c r="AV18" i="21"/>
  <c r="AT17" i="21"/>
  <c r="AB17" i="21"/>
  <c r="Z17" i="21"/>
  <c r="N32" i="21"/>
  <c r="O32" i="21"/>
  <c r="O17" i="21"/>
  <c r="K32" i="21"/>
  <c r="M34" i="21"/>
  <c r="I17" i="21"/>
  <c r="G34" i="21"/>
  <c r="LU17" i="21"/>
  <c r="CZ17" i="21"/>
  <c r="DY17" i="21"/>
  <c r="FS17" i="21"/>
  <c r="EX17" i="21"/>
  <c r="ES17" i="21"/>
  <c r="FI17" i="21"/>
  <c r="FY17" i="21"/>
  <c r="IB17" i="21"/>
  <c r="IT17" i="21"/>
  <c r="JL17" i="21"/>
  <c r="KB17" i="21"/>
  <c r="KT17" i="21"/>
  <c r="LL17" i="21"/>
  <c r="GT17" i="21"/>
  <c r="HL17" i="21"/>
  <c r="JQ17" i="21"/>
  <c r="CO17" i="21"/>
  <c r="DG17" i="21"/>
  <c r="DZ17" i="21"/>
  <c r="FC17" i="21"/>
  <c r="HS32" i="21"/>
  <c r="LM17" i="21"/>
  <c r="LE17" i="21"/>
  <c r="CH17" i="21"/>
  <c r="GB17" i="21"/>
  <c r="IY17" i="21"/>
  <c r="BG17" i="21"/>
  <c r="CR17" i="21"/>
  <c r="DH17" i="21"/>
  <c r="GA17" i="21"/>
  <c r="BR17" i="21"/>
  <c r="II17" i="21"/>
  <c r="BH17" i="21"/>
  <c r="BZ17" i="21"/>
  <c r="DC17" i="21"/>
  <c r="DU17" i="21"/>
  <c r="EF17" i="21"/>
  <c r="EA17" i="21"/>
  <c r="EU17" i="21"/>
  <c r="CS17" i="21"/>
  <c r="DI17" i="21"/>
  <c r="AD17" i="21"/>
  <c r="EV17" i="21"/>
  <c r="HP17" i="21"/>
  <c r="AQ17" i="21"/>
  <c r="CX17" i="21"/>
  <c r="M18" i="21"/>
  <c r="AZ17" i="21"/>
  <c r="GF17" i="21"/>
  <c r="Y17" i="21"/>
  <c r="AR17" i="21"/>
  <c r="BC17" i="21"/>
  <c r="BU17" i="21"/>
  <c r="CF17" i="21"/>
  <c r="CA17" i="21"/>
  <c r="GX32" i="21"/>
  <c r="EC17" i="21"/>
  <c r="FP17" i="21"/>
  <c r="U17" i="21"/>
  <c r="AM17" i="21"/>
  <c r="BI17" i="21"/>
  <c r="BK17" i="21"/>
  <c r="CU17" i="21"/>
  <c r="DK17" i="21"/>
  <c r="CL18" i="21"/>
  <c r="N17" i="21"/>
  <c r="ED17" i="21"/>
  <c r="LN17" i="21"/>
  <c r="J17" i="21"/>
  <c r="BP17" i="21"/>
  <c r="KJ17" i="21"/>
  <c r="Q18" i="21"/>
  <c r="AJ17" i="21"/>
  <c r="EZ17" i="21"/>
  <c r="KP17" i="21"/>
  <c r="LI17" i="21"/>
  <c r="AX17" i="21"/>
  <c r="AS17" i="21"/>
  <c r="FL18" i="21"/>
  <c r="KU17" i="21"/>
  <c r="HW17" i="21"/>
  <c r="IP17" i="21"/>
  <c r="JF17" i="21"/>
  <c r="JX17" i="21"/>
  <c r="KQ17" i="21"/>
  <c r="LJ17" i="21"/>
  <c r="E17" i="21"/>
  <c r="AF17" i="21"/>
  <c r="AA17" i="21"/>
  <c r="CV17" i="21"/>
  <c r="EH17" i="21"/>
  <c r="KC17" i="21"/>
  <c r="LR17" i="21"/>
  <c r="FW17" i="21"/>
  <c r="GP17" i="21"/>
  <c r="HF17" i="21"/>
  <c r="KW17" i="21"/>
  <c r="LP17" i="21"/>
  <c r="K17" i="21"/>
  <c r="KR17" i="21"/>
  <c r="LK17" i="21"/>
  <c r="AC17" i="21"/>
  <c r="K32" i="19"/>
  <c r="HC32" i="19"/>
  <c r="CC40" i="19"/>
  <c r="AV40" i="19"/>
  <c r="GV32" i="19"/>
  <c r="AN32" i="19"/>
  <c r="BF45" i="19"/>
  <c r="JU32" i="19"/>
  <c r="GB32" i="19"/>
  <c r="IF32" i="19"/>
  <c r="IX32" i="19"/>
  <c r="JP32" i="19"/>
  <c r="EV32" i="19"/>
  <c r="FM32" i="19"/>
  <c r="GC32" i="19"/>
  <c r="HP32" i="19"/>
  <c r="FR32" i="19"/>
  <c r="HV32" i="19"/>
  <c r="IN32" i="19"/>
  <c r="JD32" i="19"/>
  <c r="JV32" i="19"/>
  <c r="C32" i="19"/>
  <c r="CV32" i="19"/>
  <c r="DL32" i="19"/>
  <c r="KO32" i="19"/>
  <c r="LG32" i="19"/>
  <c r="AQ32" i="19"/>
  <c r="HU32" i="19"/>
  <c r="IM32" i="19"/>
  <c r="EE32" i="19"/>
  <c r="KN32" i="19"/>
  <c r="JC32" i="19"/>
  <c r="BY45" i="19"/>
  <c r="IK32" i="19"/>
  <c r="JA32" i="19"/>
  <c r="JS32" i="19"/>
  <c r="BH32" i="19"/>
  <c r="V32" i="19"/>
  <c r="AP32" i="19"/>
  <c r="BB34" i="19"/>
  <c r="AL34" i="19"/>
  <c r="HA32" i="19"/>
  <c r="KM32" i="19"/>
  <c r="CX32" i="19"/>
  <c r="LI32" i="19"/>
  <c r="EN34" i="19"/>
  <c r="M40" i="19"/>
  <c r="KF34" i="19"/>
  <c r="EN40" i="19"/>
  <c r="BA32" i="19"/>
  <c r="BB45" i="19"/>
  <c r="EB34" i="19"/>
  <c r="Q40" i="19"/>
  <c r="FO32" i="19"/>
  <c r="GE32" i="19"/>
  <c r="DJ32" i="19"/>
  <c r="ED32" i="19"/>
  <c r="GX40" i="19"/>
  <c r="CA32" i="19"/>
  <c r="BI32" i="19"/>
  <c r="CB32" i="19"/>
  <c r="KI32" i="19"/>
  <c r="LU32" i="19"/>
  <c r="LW32" i="19"/>
  <c r="FG32" i="19"/>
  <c r="FX32" i="19"/>
  <c r="EW32" i="19"/>
  <c r="EY32" i="19"/>
  <c r="FL40" i="19"/>
  <c r="GR32" i="19"/>
  <c r="HK32" i="19"/>
  <c r="IB32" i="19"/>
  <c r="IT32" i="19"/>
  <c r="JL32" i="19"/>
  <c r="KB32" i="19"/>
  <c r="KU32" i="19"/>
  <c r="FL34" i="19"/>
  <c r="GX34" i="19"/>
  <c r="HE32" i="19"/>
  <c r="HX32" i="19"/>
  <c r="IP32" i="19"/>
  <c r="JF32" i="19"/>
  <c r="JX32" i="19"/>
  <c r="KQ32" i="19"/>
  <c r="FU32" i="19"/>
  <c r="GO32" i="19"/>
  <c r="HF32" i="19"/>
  <c r="HY32" i="19"/>
  <c r="IQ32" i="19"/>
  <c r="JG32" i="19"/>
  <c r="JY32" i="19"/>
  <c r="EN45" i="19"/>
  <c r="EP40" i="19"/>
  <c r="EM32" i="19"/>
  <c r="EO32" i="19"/>
  <c r="DW32" i="19"/>
  <c r="CT32" i="19"/>
  <c r="BY34" i="19"/>
  <c r="BU32" i="19"/>
  <c r="AC32" i="19"/>
  <c r="P32" i="19"/>
  <c r="Q32" i="19" s="1"/>
  <c r="I32" i="19"/>
  <c r="H32" i="19"/>
  <c r="G34" i="19"/>
  <c r="AA32" i="19"/>
  <c r="AT32" i="19"/>
  <c r="BL32" i="19"/>
  <c r="CY32" i="19"/>
  <c r="DQ32" i="19"/>
  <c r="FD32" i="19"/>
  <c r="Z32" i="19"/>
  <c r="BM32" i="19"/>
  <c r="KR32" i="19"/>
  <c r="LJ32" i="19"/>
  <c r="M45" i="19"/>
  <c r="EP45" i="19"/>
  <c r="FT32" i="19"/>
  <c r="Q45" i="19"/>
  <c r="CE32" i="19"/>
  <c r="EB45" i="19"/>
  <c r="HS45" i="19"/>
  <c r="GN32" i="19"/>
  <c r="GK45" i="19"/>
  <c r="EK34" i="19"/>
  <c r="BC32" i="19"/>
  <c r="AU32" i="19"/>
  <c r="CF32" i="19"/>
  <c r="R32" i="19"/>
  <c r="AK32" i="19"/>
  <c r="AB32" i="19"/>
  <c r="BP32" i="19"/>
  <c r="AM32" i="19"/>
  <c r="T32" i="19"/>
  <c r="KY32" i="19"/>
  <c r="LQ32" i="19"/>
  <c r="CL34" i="19"/>
  <c r="II32" i="19"/>
  <c r="IY32" i="19"/>
  <c r="JQ32" i="19"/>
  <c r="KH32" i="19"/>
  <c r="KZ32" i="19"/>
  <c r="LR32" i="19"/>
  <c r="AE32" i="19"/>
  <c r="D32" i="19"/>
  <c r="GY32" i="19"/>
  <c r="HQ32" i="19"/>
  <c r="IJ32" i="19"/>
  <c r="IZ32" i="19"/>
  <c r="JR32" i="19"/>
  <c r="O32" i="19"/>
  <c r="GT32" i="19"/>
  <c r="KW32" i="19"/>
  <c r="LO32" i="19"/>
  <c r="GZ32" i="19"/>
  <c r="HR32" i="19"/>
  <c r="KJ32" i="19"/>
  <c r="LB32" i="19"/>
  <c r="LT32" i="19"/>
  <c r="GA32" i="19"/>
  <c r="IE32" i="19"/>
  <c r="IW32" i="19"/>
  <c r="JO32" i="19"/>
  <c r="KE32" i="19"/>
  <c r="BF34" i="19"/>
  <c r="FP32" i="19"/>
  <c r="GF32" i="19"/>
  <c r="HT32" i="19"/>
  <c r="IL32" i="19"/>
  <c r="JB32" i="19"/>
  <c r="JT32" i="19"/>
  <c r="EU32" i="19"/>
  <c r="FK32" i="19"/>
  <c r="HO32" i="19"/>
  <c r="EZ32" i="19"/>
  <c r="FQ32" i="19"/>
  <c r="GG32" i="19"/>
  <c r="HB32" i="19"/>
  <c r="GW32" i="19"/>
  <c r="EH32" i="19"/>
  <c r="FA32" i="19"/>
  <c r="GL32" i="19"/>
  <c r="FN32" i="19"/>
  <c r="GD32" i="19"/>
  <c r="CZ32" i="19"/>
  <c r="DR32" i="19"/>
  <c r="EI32" i="19"/>
  <c r="FS32" i="19"/>
  <c r="EC32" i="19"/>
  <c r="EX32" i="19"/>
  <c r="CH32" i="19"/>
  <c r="DA32" i="19"/>
  <c r="DS32" i="19"/>
  <c r="FC32" i="19"/>
  <c r="BR32" i="19"/>
  <c r="CI32" i="19"/>
  <c r="CU32" i="19"/>
  <c r="DK32" i="19"/>
  <c r="HS34" i="19"/>
  <c r="BS32" i="19"/>
  <c r="DC32" i="19"/>
  <c r="DU32" i="19"/>
  <c r="EF32" i="19"/>
  <c r="GK34" i="19"/>
  <c r="AZ32" i="19"/>
  <c r="CK32" i="19"/>
  <c r="BK32" i="19"/>
  <c r="FL19" i="23"/>
  <c r="FK17" i="23"/>
  <c r="AV19" i="23"/>
  <c r="AU17" i="23"/>
  <c r="AV17" i="23" s="1"/>
  <c r="M19" i="23"/>
  <c r="L17" i="23"/>
  <c r="AL18" i="23"/>
  <c r="BB18" i="23"/>
  <c r="EK21" i="23"/>
  <c r="GK21" i="23"/>
  <c r="HS21" i="23"/>
  <c r="BX32" i="23"/>
  <c r="GN32" i="23"/>
  <c r="HV32" i="23"/>
  <c r="EB34" i="23"/>
  <c r="M45" i="23"/>
  <c r="AV45" i="23"/>
  <c r="GO32" i="23"/>
  <c r="HW32" i="23"/>
  <c r="AL40" i="23"/>
  <c r="BB40" i="23"/>
  <c r="Q19" i="23"/>
  <c r="G21" i="23"/>
  <c r="G18" i="23"/>
  <c r="BK32" i="23"/>
  <c r="CU32" i="23"/>
  <c r="DK32" i="23"/>
  <c r="EC32" i="23"/>
  <c r="EU32" i="23"/>
  <c r="FK32" i="23"/>
  <c r="GA32" i="23"/>
  <c r="FM17" i="23"/>
  <c r="EP18" i="23"/>
  <c r="L32" i="23"/>
  <c r="AB32" i="23"/>
  <c r="AU32" i="23"/>
  <c r="IB32" i="23"/>
  <c r="IT32" i="23"/>
  <c r="JL32" i="23"/>
  <c r="KB32" i="23"/>
  <c r="KT32" i="23"/>
  <c r="LL32" i="23"/>
  <c r="AL33" i="23"/>
  <c r="AL45" i="23"/>
  <c r="BB45" i="23"/>
  <c r="P17" i="23"/>
  <c r="DP17" i="23"/>
  <c r="GV17" i="23"/>
  <c r="DP32" i="23"/>
  <c r="EP32" i="23" s="1"/>
  <c r="KG32" i="23"/>
  <c r="EN34" i="23"/>
  <c r="BL19" i="22"/>
  <c r="BL17" i="22" s="1"/>
  <c r="CD19" i="22"/>
  <c r="CD17" i="22" s="1"/>
  <c r="CV19" i="22"/>
  <c r="CV17" i="22" s="1"/>
  <c r="DL19" i="22"/>
  <c r="DL17" i="22" s="1"/>
  <c r="ED19" i="22"/>
  <c r="ED17" i="22" s="1"/>
  <c r="EV19" i="22"/>
  <c r="EV17" i="22" s="1"/>
  <c r="FL19" i="22"/>
  <c r="GB19" i="22"/>
  <c r="GB17" i="22" s="1"/>
  <c r="IC19" i="22"/>
  <c r="IC17" i="22" s="1"/>
  <c r="IU19" i="22"/>
  <c r="IU17" i="22" s="1"/>
  <c r="JM19" i="22"/>
  <c r="JM17" i="22" s="1"/>
  <c r="KC19" i="22"/>
  <c r="KC17" i="22" s="1"/>
  <c r="KU19" i="22"/>
  <c r="KU17" i="22" s="1"/>
  <c r="EK18" i="22"/>
  <c r="GK18" i="22"/>
  <c r="HS18" i="22"/>
  <c r="CC34" i="22"/>
  <c r="AL40" i="22"/>
  <c r="BB40" i="22"/>
  <c r="EA17" i="22"/>
  <c r="CL18" i="22"/>
  <c r="Q19" i="22"/>
  <c r="KF19" i="22"/>
  <c r="AV34" i="22"/>
  <c r="FL34" i="22"/>
  <c r="EK40" i="22"/>
  <c r="G18" i="22"/>
  <c r="GX19" i="22"/>
  <c r="DX18" i="22"/>
  <c r="AV20" i="22"/>
  <c r="AL22" i="22"/>
  <c r="BB22" i="22"/>
  <c r="EK22" i="22"/>
  <c r="BP17" i="22"/>
  <c r="DP17" i="22"/>
  <c r="EK17" i="22" s="1"/>
  <c r="CL19" i="22"/>
  <c r="AC32" i="22"/>
  <c r="GU32" i="22"/>
  <c r="LM32" i="22"/>
  <c r="BB33" i="22"/>
  <c r="BF22" i="22"/>
  <c r="DX22" i="22"/>
  <c r="EN22" i="22"/>
  <c r="AL34" i="22"/>
  <c r="AL23" i="22"/>
  <c r="C17" i="22"/>
  <c r="AL20" i="22"/>
  <c r="EP22" i="22"/>
  <c r="EK23" i="22"/>
  <c r="KG32" i="22"/>
  <c r="DX23" i="22"/>
  <c r="FL19" i="21"/>
  <c r="FK17" i="21"/>
  <c r="AV19" i="21"/>
  <c r="AU17" i="21"/>
  <c r="M19" i="21"/>
  <c r="L17" i="21"/>
  <c r="GK32" i="21"/>
  <c r="GO17" i="21"/>
  <c r="AL18" i="21"/>
  <c r="BB18" i="21"/>
  <c r="EB34" i="21"/>
  <c r="M45" i="21"/>
  <c r="AV45" i="21"/>
  <c r="EK18" i="21"/>
  <c r="GK18" i="21"/>
  <c r="HS18" i="21"/>
  <c r="CL21" i="21"/>
  <c r="Q22" i="21"/>
  <c r="KF22" i="21"/>
  <c r="EB23" i="21"/>
  <c r="EN33" i="21"/>
  <c r="CC34" i="21"/>
  <c r="AL40" i="21"/>
  <c r="BB40" i="21"/>
  <c r="KF19" i="21"/>
  <c r="G21" i="21"/>
  <c r="GX22" i="21"/>
  <c r="CC23" i="21"/>
  <c r="G18" i="21"/>
  <c r="BF18" i="21"/>
  <c r="DX18" i="21"/>
  <c r="EN18" i="21"/>
  <c r="BB19" i="21"/>
  <c r="EK22" i="21"/>
  <c r="BK32" i="21"/>
  <c r="CU32" i="21"/>
  <c r="DK32" i="21"/>
  <c r="EC32" i="21"/>
  <c r="EU32" i="21"/>
  <c r="FK32" i="21"/>
  <c r="FL32" i="21" s="1"/>
  <c r="GA32" i="21"/>
  <c r="L32" i="21"/>
  <c r="AB32" i="21"/>
  <c r="AU32" i="21"/>
  <c r="IB32" i="21"/>
  <c r="IT32" i="21"/>
  <c r="JL32" i="21"/>
  <c r="KB32" i="21"/>
  <c r="KT32" i="21"/>
  <c r="LL32" i="21"/>
  <c r="AL33" i="21"/>
  <c r="Q34" i="21"/>
  <c r="DP17" i="21"/>
  <c r="AC32" i="21"/>
  <c r="LM32" i="21"/>
  <c r="BB33" i="21"/>
  <c r="DX22" i="21"/>
  <c r="EN22" i="21"/>
  <c r="DP32" i="21"/>
  <c r="AL20" i="21"/>
  <c r="EP22" i="21"/>
  <c r="DX45" i="21"/>
  <c r="CL23" i="21"/>
  <c r="AJ32" i="21"/>
  <c r="KG32" i="21"/>
  <c r="KF32" i="21" s="1"/>
  <c r="BF33" i="19"/>
  <c r="DX33" i="19"/>
  <c r="EB33" i="19"/>
  <c r="AL33" i="19"/>
  <c r="AJ32" i="19"/>
  <c r="BF32" i="19" s="1"/>
  <c r="CC34" i="19"/>
  <c r="AL40" i="19"/>
  <c r="BB40" i="19"/>
  <c r="GK40" i="19"/>
  <c r="HS40" i="19"/>
  <c r="AV45" i="19"/>
  <c r="EA32" i="19"/>
  <c r="CL40" i="19"/>
  <c r="KF45" i="19"/>
  <c r="G40" i="19"/>
  <c r="BF40" i="19"/>
  <c r="L32" i="19"/>
  <c r="Q34" i="19"/>
  <c r="FL45" i="19"/>
  <c r="EK45" i="19"/>
  <c r="DP32" i="19"/>
  <c r="CL45" i="19"/>
  <c r="DX45" i="19"/>
  <c r="KG32" i="19"/>
  <c r="DX33" i="20"/>
  <c r="LW45" i="20"/>
  <c r="LV45" i="20"/>
  <c r="LU45" i="20"/>
  <c r="LU19" i="20" s="1"/>
  <c r="LT45" i="20"/>
  <c r="LT19" i="20" s="1"/>
  <c r="LS45" i="20"/>
  <c r="LR45" i="20"/>
  <c r="LQ45" i="20"/>
  <c r="LQ19" i="20" s="1"/>
  <c r="LP45" i="20"/>
  <c r="LP19" i="20" s="1"/>
  <c r="LO45" i="20"/>
  <c r="LN45" i="20"/>
  <c r="LM45" i="20"/>
  <c r="LL45" i="20"/>
  <c r="LK45" i="20"/>
  <c r="LJ45" i="20"/>
  <c r="LI45" i="20"/>
  <c r="LH45" i="20"/>
  <c r="LH19" i="20" s="1"/>
  <c r="LG45" i="20"/>
  <c r="LF45" i="20"/>
  <c r="LE45" i="20"/>
  <c r="LE19" i="20" s="1"/>
  <c r="LB45" i="20"/>
  <c r="LB19" i="20" s="1"/>
  <c r="LA45" i="20"/>
  <c r="KZ45" i="20"/>
  <c r="KY45" i="20"/>
  <c r="KY19" i="20" s="1"/>
  <c r="KX45" i="20"/>
  <c r="KW45" i="20"/>
  <c r="KV45" i="20"/>
  <c r="KU45" i="20"/>
  <c r="KT45" i="20"/>
  <c r="KS45" i="20"/>
  <c r="KR45" i="20"/>
  <c r="KQ45" i="20"/>
  <c r="KP45" i="20"/>
  <c r="KP19" i="20" s="1"/>
  <c r="KO45" i="20"/>
  <c r="KO19" i="20" s="1"/>
  <c r="KN45" i="20"/>
  <c r="KM45" i="20"/>
  <c r="KM19" i="20" s="1"/>
  <c r="KJ45" i="20"/>
  <c r="KJ19" i="20" s="1"/>
  <c r="KI45" i="20"/>
  <c r="KH45" i="20"/>
  <c r="KG45" i="20"/>
  <c r="KG19" i="20" s="1"/>
  <c r="KE45" i="20"/>
  <c r="KD45" i="20"/>
  <c r="KD19" i="20" s="1"/>
  <c r="KC45" i="20"/>
  <c r="KC19" i="20" s="1"/>
  <c r="KB45" i="20"/>
  <c r="KA45" i="20"/>
  <c r="JZ45" i="20"/>
  <c r="JY45" i="20"/>
  <c r="JX45" i="20"/>
  <c r="JW45" i="20"/>
  <c r="JW19" i="20" s="1"/>
  <c r="JV45" i="20"/>
  <c r="JV19" i="20" s="1"/>
  <c r="JU45" i="20"/>
  <c r="JT45" i="20"/>
  <c r="JT19" i="20" s="1"/>
  <c r="JS45" i="20"/>
  <c r="JR45" i="20"/>
  <c r="JQ45" i="20"/>
  <c r="JP45" i="20"/>
  <c r="JP19" i="20" s="1"/>
  <c r="JO45" i="20"/>
  <c r="JN45" i="20"/>
  <c r="JN19" i="20" s="1"/>
  <c r="JM45" i="20"/>
  <c r="JM19" i="20" s="1"/>
  <c r="JL45" i="20"/>
  <c r="JK45" i="20"/>
  <c r="JH45" i="20"/>
  <c r="JG45" i="20"/>
  <c r="JF45" i="20"/>
  <c r="JE45" i="20"/>
  <c r="JE19" i="20" s="1"/>
  <c r="JD45" i="20"/>
  <c r="JC45" i="20"/>
  <c r="JB45" i="20"/>
  <c r="JB19" i="20" s="1"/>
  <c r="JA45" i="20"/>
  <c r="IZ45" i="20"/>
  <c r="IY45" i="20"/>
  <c r="IX45" i="20"/>
  <c r="IX19" i="20" s="1"/>
  <c r="IW45" i="20"/>
  <c r="IV45" i="20"/>
  <c r="IV19" i="20" s="1"/>
  <c r="IU45" i="20"/>
  <c r="IU19" i="20" s="1"/>
  <c r="IT45" i="20"/>
  <c r="IS45" i="20"/>
  <c r="IR45" i="20"/>
  <c r="IQ45" i="20"/>
  <c r="IP45" i="20"/>
  <c r="IO45" i="20"/>
  <c r="IO19" i="20" s="1"/>
  <c r="IN45" i="20"/>
  <c r="IN19" i="20" s="1"/>
  <c r="IM45" i="20"/>
  <c r="IL45" i="20"/>
  <c r="IL19" i="20" s="1"/>
  <c r="IK45" i="20"/>
  <c r="IK19" i="20" s="1"/>
  <c r="IJ45" i="20"/>
  <c r="II45" i="20"/>
  <c r="IF45" i="20"/>
  <c r="IF19" i="20" s="1"/>
  <c r="IE45" i="20"/>
  <c r="ID45" i="20"/>
  <c r="ID19" i="20" s="1"/>
  <c r="IC45" i="20"/>
  <c r="IC19" i="20" s="1"/>
  <c r="IB45" i="20"/>
  <c r="IA45" i="20"/>
  <c r="HZ45" i="20"/>
  <c r="HY45" i="20"/>
  <c r="HX45" i="20"/>
  <c r="HW45" i="20"/>
  <c r="HW19" i="20" s="1"/>
  <c r="HV45" i="20"/>
  <c r="HV19" i="20" s="1"/>
  <c r="HU45" i="20"/>
  <c r="HT45" i="20"/>
  <c r="HT19" i="20" s="1"/>
  <c r="HR45" i="20"/>
  <c r="HR19" i="20" s="1"/>
  <c r="HQ45" i="20"/>
  <c r="HP45" i="20"/>
  <c r="HO45" i="20"/>
  <c r="HN45" i="20"/>
  <c r="HN19" i="20" s="1"/>
  <c r="HM45" i="20"/>
  <c r="HM19" i="20" s="1"/>
  <c r="HL45" i="20"/>
  <c r="HL19" i="20" s="1"/>
  <c r="HK45" i="20"/>
  <c r="HJ45" i="20"/>
  <c r="HG45" i="20"/>
  <c r="HF45" i="20"/>
  <c r="HE45" i="20"/>
  <c r="HD45" i="20"/>
  <c r="HD19" i="20" s="1"/>
  <c r="HC45" i="20"/>
  <c r="HC19" i="20" s="1"/>
  <c r="HB45" i="20"/>
  <c r="HA45" i="20"/>
  <c r="HA19" i="20" s="1"/>
  <c r="GZ45" i="20"/>
  <c r="GZ19" i="20" s="1"/>
  <c r="GY45" i="20"/>
  <c r="GW45" i="20"/>
  <c r="GV45" i="20"/>
  <c r="GV19" i="20" s="1"/>
  <c r="GU45" i="20"/>
  <c r="GU19" i="20" s="1"/>
  <c r="GT45" i="20"/>
  <c r="GT19" i="20" s="1"/>
  <c r="GS45" i="20"/>
  <c r="GS19" i="20" s="1"/>
  <c r="GR45" i="20"/>
  <c r="GQ45" i="20"/>
  <c r="GP45" i="20"/>
  <c r="GO45" i="20"/>
  <c r="GN45" i="20"/>
  <c r="GM45" i="20"/>
  <c r="GM19" i="20" s="1"/>
  <c r="GL45" i="20"/>
  <c r="GL19" i="20" s="1"/>
  <c r="GG45" i="20"/>
  <c r="GF45" i="20"/>
  <c r="GF19" i="20" s="1"/>
  <c r="GE45" i="20"/>
  <c r="GD45" i="20"/>
  <c r="GD19" i="20" s="1"/>
  <c r="GC45" i="20"/>
  <c r="GB45" i="20"/>
  <c r="GB19" i="20" s="1"/>
  <c r="GA45" i="20"/>
  <c r="GA19" i="20" s="1"/>
  <c r="FZ45" i="20"/>
  <c r="FZ19" i="20" s="1"/>
  <c r="FY45" i="20"/>
  <c r="FX45" i="20"/>
  <c r="FW45" i="20"/>
  <c r="FV45" i="20"/>
  <c r="FU45" i="20"/>
  <c r="FT45" i="20"/>
  <c r="FS45" i="20"/>
  <c r="FS19" i="20" s="1"/>
  <c r="FR45" i="20"/>
  <c r="FR19" i="20" s="1"/>
  <c r="FQ45" i="20"/>
  <c r="FP45" i="20"/>
  <c r="FP19" i="20" s="1"/>
  <c r="FO45" i="20"/>
  <c r="FO19" i="20" s="1"/>
  <c r="FN45" i="20"/>
  <c r="FN19" i="20" s="1"/>
  <c r="FM45" i="20"/>
  <c r="FK45" i="20"/>
  <c r="FK19" i="20" s="1"/>
  <c r="FJ45" i="20"/>
  <c r="FJ19" i="20" s="1"/>
  <c r="FI45" i="20"/>
  <c r="FI19" i="20" s="1"/>
  <c r="FH45" i="20"/>
  <c r="FH19" i="20" s="1"/>
  <c r="FG45" i="20"/>
  <c r="FF45" i="20"/>
  <c r="FE45" i="20"/>
  <c r="FD45" i="20"/>
  <c r="FC45" i="20"/>
  <c r="FB45" i="20"/>
  <c r="FB19" i="20" s="1"/>
  <c r="FA45" i="20"/>
  <c r="FA19" i="20" s="1"/>
  <c r="EZ45" i="20"/>
  <c r="EY45" i="20"/>
  <c r="EY19" i="20" s="1"/>
  <c r="EX45" i="20"/>
  <c r="EX19" i="20" s="1"/>
  <c r="EW45" i="20"/>
  <c r="EV45" i="20"/>
  <c r="EV19" i="20" s="1"/>
  <c r="EU45" i="20"/>
  <c r="EU19" i="20" s="1"/>
  <c r="ET45" i="20"/>
  <c r="ET19" i="20" s="1"/>
  <c r="ES45" i="20"/>
  <c r="ES19" i="20" s="1"/>
  <c r="EO45" i="20"/>
  <c r="EO19" i="20" s="1"/>
  <c r="EM45" i="20"/>
  <c r="EL45" i="20"/>
  <c r="EL19" i="20" s="1"/>
  <c r="EJ45" i="20"/>
  <c r="EI45" i="20"/>
  <c r="EH45" i="20"/>
  <c r="EG45" i="20"/>
  <c r="EG19" i="20" s="1"/>
  <c r="EF45" i="20"/>
  <c r="EF19" i="20" s="1"/>
  <c r="EE45" i="20"/>
  <c r="ED45" i="20"/>
  <c r="ED19" i="20" s="1"/>
  <c r="EC45" i="20"/>
  <c r="EC19" i="20" s="1"/>
  <c r="EA45" i="20"/>
  <c r="DZ45" i="20"/>
  <c r="DZ19" i="20" s="1"/>
  <c r="DY45" i="20"/>
  <c r="DY19" i="20" s="1"/>
  <c r="DW45" i="20"/>
  <c r="DW19" i="20" s="1"/>
  <c r="DV45" i="20"/>
  <c r="DV19" i="20" s="1"/>
  <c r="DU45" i="20"/>
  <c r="DU19" i="20" s="1"/>
  <c r="DT45" i="20"/>
  <c r="DS45" i="20"/>
  <c r="DR45" i="20"/>
  <c r="DQ45" i="20"/>
  <c r="DP45" i="20"/>
  <c r="DM45" i="20"/>
  <c r="DM19" i="20" s="1"/>
  <c r="DL45" i="20"/>
  <c r="DK45" i="20"/>
  <c r="DJ45" i="20"/>
  <c r="DJ19" i="20" s="1"/>
  <c r="DI45" i="20"/>
  <c r="DI19" i="20" s="1"/>
  <c r="DH45" i="20"/>
  <c r="DG45" i="20"/>
  <c r="DF45" i="20"/>
  <c r="DF19" i="20" s="1"/>
  <c r="DE45" i="20"/>
  <c r="DE19" i="20" s="1"/>
  <c r="DD45" i="20"/>
  <c r="DD19" i="20" s="1"/>
  <c r="DC45" i="20"/>
  <c r="DB45" i="20"/>
  <c r="DA45" i="20"/>
  <c r="DA19" i="20" s="1"/>
  <c r="CZ45" i="20"/>
  <c r="CY45" i="20"/>
  <c r="CX45" i="20"/>
  <c r="CX19" i="20" s="1"/>
  <c r="CW45" i="20"/>
  <c r="CW19" i="20" s="1"/>
  <c r="CV45" i="20"/>
  <c r="CV19" i="20" s="1"/>
  <c r="CU45" i="20"/>
  <c r="CT45" i="20"/>
  <c r="CT19" i="20" s="1"/>
  <c r="CS45" i="20"/>
  <c r="CS19" i="20" s="1"/>
  <c r="CR45" i="20"/>
  <c r="CO45" i="20"/>
  <c r="CN45" i="20"/>
  <c r="CN19" i="20" s="1"/>
  <c r="CM45" i="20"/>
  <c r="CM19" i="20" s="1"/>
  <c r="CK45" i="20"/>
  <c r="CK19" i="20" s="1"/>
  <c r="CJ45" i="20"/>
  <c r="CJ19" i="20" s="1"/>
  <c r="CI45" i="20"/>
  <c r="CH45" i="20"/>
  <c r="CG45" i="20"/>
  <c r="CF45" i="20"/>
  <c r="CF19" i="20" s="1"/>
  <c r="CE45" i="20"/>
  <c r="CE19" i="20" s="1"/>
  <c r="CD45" i="20"/>
  <c r="CD19" i="20" s="1"/>
  <c r="CB45" i="20"/>
  <c r="CA45" i="20"/>
  <c r="BZ45" i="20"/>
  <c r="BZ19" i="20" s="1"/>
  <c r="BX45" i="20"/>
  <c r="BX19" i="20" s="1"/>
  <c r="BW45" i="20"/>
  <c r="BV45" i="20"/>
  <c r="BV19" i="20" s="1"/>
  <c r="BU45" i="20"/>
  <c r="BU19" i="20" s="1"/>
  <c r="BT45" i="20"/>
  <c r="BT19" i="20" s="1"/>
  <c r="BS45" i="20"/>
  <c r="BS19" i="20" s="1"/>
  <c r="BR19" i="20"/>
  <c r="BQ45" i="20"/>
  <c r="BP45" i="20"/>
  <c r="BM45" i="20"/>
  <c r="BM19" i="20" s="1"/>
  <c r="BL45" i="20"/>
  <c r="BK45" i="20"/>
  <c r="BJ45" i="20"/>
  <c r="BJ19" i="20" s="1"/>
  <c r="BI45" i="20"/>
  <c r="BI19" i="20" s="1"/>
  <c r="BH45" i="20"/>
  <c r="BH19" i="20" s="1"/>
  <c r="BG45" i="20"/>
  <c r="BG19" i="20" s="1"/>
  <c r="BE45" i="20"/>
  <c r="BE19" i="20" s="1"/>
  <c r="BD45" i="20"/>
  <c r="BD19" i="20" s="1"/>
  <c r="BC45" i="20"/>
  <c r="BA45" i="20"/>
  <c r="BA19" i="20" s="1"/>
  <c r="AZ45" i="20"/>
  <c r="AZ19" i="20" s="1"/>
  <c r="AY45" i="20"/>
  <c r="AY19" i="20" s="1"/>
  <c r="AX45" i="20"/>
  <c r="AX19" i="20" s="1"/>
  <c r="AW45" i="20"/>
  <c r="AU45" i="20"/>
  <c r="AT45" i="20"/>
  <c r="AT19" i="20" s="1"/>
  <c r="AS45" i="20"/>
  <c r="AR45" i="20"/>
  <c r="AQ45" i="20"/>
  <c r="AP45" i="20"/>
  <c r="AP19" i="20" s="1"/>
  <c r="AO45" i="20"/>
  <c r="AO19" i="20" s="1"/>
  <c r="AN45" i="20"/>
  <c r="AN19" i="20" s="1"/>
  <c r="AM45" i="20"/>
  <c r="AM19" i="20" s="1"/>
  <c r="AK45" i="20"/>
  <c r="AJ45" i="20"/>
  <c r="AF45" i="20"/>
  <c r="AF19" i="20" s="1"/>
  <c r="AE45" i="20"/>
  <c r="AD45" i="20"/>
  <c r="AD19" i="20" s="1"/>
  <c r="AC45" i="20"/>
  <c r="AC19" i="20" s="1"/>
  <c r="AB45" i="20"/>
  <c r="AA45" i="20"/>
  <c r="Z45" i="20"/>
  <c r="Z19" i="20" s="1"/>
  <c r="Y45" i="20"/>
  <c r="Y19" i="20" s="1"/>
  <c r="X45" i="20"/>
  <c r="W45" i="20"/>
  <c r="W19" i="20" s="1"/>
  <c r="V45" i="20"/>
  <c r="V19" i="20" s="1"/>
  <c r="U45" i="20"/>
  <c r="T45" i="20"/>
  <c r="T19" i="20" s="1"/>
  <c r="S45" i="20"/>
  <c r="S19" i="20" s="1"/>
  <c r="R45" i="20"/>
  <c r="P45" i="20"/>
  <c r="O45" i="20"/>
  <c r="N45" i="20"/>
  <c r="N19" i="20" s="1"/>
  <c r="L45" i="20"/>
  <c r="K45" i="20"/>
  <c r="K19" i="20" s="1"/>
  <c r="J45" i="20"/>
  <c r="J19" i="20" s="1"/>
  <c r="I45" i="20"/>
  <c r="I19" i="20" s="1"/>
  <c r="H45" i="20"/>
  <c r="F45" i="20"/>
  <c r="F19" i="20" s="1"/>
  <c r="E45" i="20"/>
  <c r="D45" i="20"/>
  <c r="D19" i="20" s="1"/>
  <c r="C45" i="20"/>
  <c r="C19" i="20" s="1"/>
  <c r="LW40" i="20"/>
  <c r="LV40" i="20"/>
  <c r="LU40" i="20"/>
  <c r="LT40" i="20"/>
  <c r="LS40" i="20"/>
  <c r="LR40" i="20"/>
  <c r="LQ40" i="20"/>
  <c r="LP40" i="20"/>
  <c r="LO40" i="20"/>
  <c r="LN40" i="20"/>
  <c r="LM40" i="20"/>
  <c r="LL40" i="20"/>
  <c r="LK40" i="20"/>
  <c r="LJ40" i="20"/>
  <c r="LI40" i="20"/>
  <c r="LH40" i="20"/>
  <c r="LG40" i="20"/>
  <c r="LF40" i="20"/>
  <c r="LE40" i="20"/>
  <c r="LB40" i="20"/>
  <c r="LA40" i="20"/>
  <c r="KZ40" i="20"/>
  <c r="KY40" i="20"/>
  <c r="KX40" i="20"/>
  <c r="KW40" i="20"/>
  <c r="KV40" i="20"/>
  <c r="KU40" i="20"/>
  <c r="KT40" i="20"/>
  <c r="KS40" i="20"/>
  <c r="KR40" i="20"/>
  <c r="KQ40" i="20"/>
  <c r="KP40" i="20"/>
  <c r="KO40" i="20"/>
  <c r="KN40" i="20"/>
  <c r="KM40" i="20"/>
  <c r="KJ40" i="20"/>
  <c r="KI40" i="20"/>
  <c r="KH40" i="20"/>
  <c r="KG40" i="20"/>
  <c r="KE40" i="20"/>
  <c r="KD40" i="20"/>
  <c r="KC40" i="20"/>
  <c r="KB40" i="20"/>
  <c r="KA40" i="20"/>
  <c r="JZ40" i="20"/>
  <c r="JY40" i="20"/>
  <c r="JX40" i="20"/>
  <c r="JW40" i="20"/>
  <c r="JV40" i="20"/>
  <c r="JU40" i="20"/>
  <c r="JT40" i="20"/>
  <c r="JS40" i="20"/>
  <c r="JR40" i="20"/>
  <c r="JQ40" i="20"/>
  <c r="JP40" i="20"/>
  <c r="JO40" i="20"/>
  <c r="JN40" i="20"/>
  <c r="JM40" i="20"/>
  <c r="JL40" i="20"/>
  <c r="JK40" i="20"/>
  <c r="JH40" i="20"/>
  <c r="JG40" i="20"/>
  <c r="JF40" i="20"/>
  <c r="JE40" i="20"/>
  <c r="JD40" i="20"/>
  <c r="JC40" i="20"/>
  <c r="JB40" i="20"/>
  <c r="JA40" i="20"/>
  <c r="IZ40" i="20"/>
  <c r="IY40" i="20"/>
  <c r="IX40" i="20"/>
  <c r="IW40" i="20"/>
  <c r="IV40" i="20"/>
  <c r="IU40" i="20"/>
  <c r="IT40" i="20"/>
  <c r="IS40" i="20"/>
  <c r="IR40" i="20"/>
  <c r="IQ40" i="20"/>
  <c r="IP40" i="20"/>
  <c r="IO40" i="20"/>
  <c r="IN40" i="20"/>
  <c r="IM40" i="20"/>
  <c r="IL40" i="20"/>
  <c r="IK40" i="20"/>
  <c r="IJ40" i="20"/>
  <c r="II40" i="20"/>
  <c r="IF40" i="20"/>
  <c r="IE40" i="20"/>
  <c r="ID40" i="20"/>
  <c r="IC40" i="20"/>
  <c r="IB40" i="20"/>
  <c r="IA40" i="20"/>
  <c r="HZ40" i="20"/>
  <c r="HY40" i="20"/>
  <c r="HX40" i="20"/>
  <c r="HW40" i="20"/>
  <c r="HV40" i="20"/>
  <c r="HU40" i="20"/>
  <c r="HT40" i="20"/>
  <c r="HR40" i="20"/>
  <c r="HQ40" i="20"/>
  <c r="HP40" i="20"/>
  <c r="HO40" i="20"/>
  <c r="HN40" i="20"/>
  <c r="HM40" i="20"/>
  <c r="HL40" i="20"/>
  <c r="HK40" i="20"/>
  <c r="HJ40" i="20"/>
  <c r="HG40" i="20"/>
  <c r="HF40" i="20"/>
  <c r="HE40" i="20"/>
  <c r="HD40" i="20"/>
  <c r="HC40" i="20"/>
  <c r="HB40" i="20"/>
  <c r="HA40" i="20"/>
  <c r="GZ40" i="20"/>
  <c r="GY40" i="20"/>
  <c r="GW40" i="20"/>
  <c r="GV40" i="20"/>
  <c r="GU40" i="20"/>
  <c r="GT40" i="20"/>
  <c r="GS40" i="20"/>
  <c r="GR40" i="20"/>
  <c r="GQ40" i="20"/>
  <c r="GP40" i="20"/>
  <c r="GO40" i="20"/>
  <c r="GN40" i="20"/>
  <c r="GM40" i="20"/>
  <c r="GL40" i="20"/>
  <c r="GG40" i="20"/>
  <c r="GF40" i="20"/>
  <c r="GE40" i="20"/>
  <c r="GD40" i="20"/>
  <c r="GC40" i="20"/>
  <c r="GB40" i="20"/>
  <c r="GA40" i="20"/>
  <c r="FZ40" i="20"/>
  <c r="FY40" i="20"/>
  <c r="FX40" i="20"/>
  <c r="FW40" i="20"/>
  <c r="FV40" i="20"/>
  <c r="FU40" i="20"/>
  <c r="FT40" i="20"/>
  <c r="FS40" i="20"/>
  <c r="FR40" i="20"/>
  <c r="FQ40" i="20"/>
  <c r="FP40" i="20"/>
  <c r="FO40" i="20"/>
  <c r="FN40" i="20"/>
  <c r="FM40" i="20"/>
  <c r="FK40" i="20"/>
  <c r="FJ40" i="20"/>
  <c r="FI40" i="20"/>
  <c r="FH40" i="20"/>
  <c r="FG40" i="20"/>
  <c r="FF40" i="20"/>
  <c r="FE40" i="20"/>
  <c r="FD40" i="20"/>
  <c r="FC40" i="20"/>
  <c r="FB40" i="20"/>
  <c r="FA40" i="20"/>
  <c r="EZ40" i="20"/>
  <c r="EY40" i="20"/>
  <c r="EX40" i="20"/>
  <c r="EW40" i="20"/>
  <c r="EV40" i="20"/>
  <c r="EU40" i="20"/>
  <c r="ET40" i="20"/>
  <c r="ES40" i="20"/>
  <c r="EO40" i="20"/>
  <c r="EM40" i="20"/>
  <c r="EL40" i="20"/>
  <c r="EJ40" i="20"/>
  <c r="EI40" i="20"/>
  <c r="EH40" i="20"/>
  <c r="EG40" i="20"/>
  <c r="EF40" i="20"/>
  <c r="EE40" i="20"/>
  <c r="ED40" i="20"/>
  <c r="EC40" i="20"/>
  <c r="EA40" i="20"/>
  <c r="DZ40" i="20"/>
  <c r="DY40" i="20"/>
  <c r="DW40" i="20"/>
  <c r="DV40" i="20"/>
  <c r="DU40" i="20"/>
  <c r="DT40" i="20"/>
  <c r="DS40" i="20"/>
  <c r="DR40" i="20"/>
  <c r="DQ40" i="20"/>
  <c r="DP40" i="20"/>
  <c r="DM40" i="20"/>
  <c r="DL40" i="20"/>
  <c r="DK40" i="20"/>
  <c r="DJ40" i="20"/>
  <c r="DI40" i="20"/>
  <c r="DH40" i="20"/>
  <c r="DG40" i="20"/>
  <c r="DF40" i="20"/>
  <c r="DE40" i="20"/>
  <c r="DD40" i="20"/>
  <c r="DC40" i="20"/>
  <c r="DB40" i="20"/>
  <c r="DA40" i="20"/>
  <c r="CZ40" i="20"/>
  <c r="CY40" i="20"/>
  <c r="CX40" i="20"/>
  <c r="CW40" i="20"/>
  <c r="CV40" i="20"/>
  <c r="CU40" i="20"/>
  <c r="CT40" i="20"/>
  <c r="CS40" i="20"/>
  <c r="CR40" i="20"/>
  <c r="CO40" i="20"/>
  <c r="CN40" i="20"/>
  <c r="CM40" i="20"/>
  <c r="CK40" i="20"/>
  <c r="CJ40" i="20"/>
  <c r="CI40" i="20"/>
  <c r="CH40" i="20"/>
  <c r="CG40" i="20"/>
  <c r="CF40" i="20"/>
  <c r="CE40" i="20"/>
  <c r="CD40" i="20"/>
  <c r="CB40" i="20"/>
  <c r="CA40" i="20"/>
  <c r="BZ40" i="20"/>
  <c r="BX40" i="20"/>
  <c r="BW40" i="20"/>
  <c r="BV40" i="20"/>
  <c r="BU40" i="20"/>
  <c r="BT40" i="20"/>
  <c r="BS40" i="20"/>
  <c r="BQ40" i="20"/>
  <c r="BP40" i="20"/>
  <c r="BM40" i="20"/>
  <c r="BL40" i="20"/>
  <c r="BK40" i="20"/>
  <c r="BJ40" i="20"/>
  <c r="BI40" i="20"/>
  <c r="BH40" i="20"/>
  <c r="BG40" i="20"/>
  <c r="BE40" i="20"/>
  <c r="BD40" i="20"/>
  <c r="BC40" i="20"/>
  <c r="BA40" i="20"/>
  <c r="AZ40" i="20"/>
  <c r="AY40" i="20"/>
  <c r="AX40" i="20"/>
  <c r="AW40" i="20"/>
  <c r="AU40" i="20"/>
  <c r="AT40" i="20"/>
  <c r="AS40" i="20"/>
  <c r="AR40" i="20"/>
  <c r="AQ40" i="20"/>
  <c r="AP40" i="20"/>
  <c r="AO40" i="20"/>
  <c r="AN40" i="20"/>
  <c r="AM40" i="20"/>
  <c r="AK40" i="20"/>
  <c r="AJ40" i="20"/>
  <c r="AF40" i="20"/>
  <c r="AE40" i="20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P40" i="20"/>
  <c r="O40" i="20"/>
  <c r="N40" i="20"/>
  <c r="L40" i="20"/>
  <c r="K40" i="20"/>
  <c r="J40" i="20"/>
  <c r="I40" i="20"/>
  <c r="H40" i="20"/>
  <c r="F40" i="20"/>
  <c r="E40" i="20"/>
  <c r="D40" i="20"/>
  <c r="C40" i="20"/>
  <c r="LW34" i="20"/>
  <c r="LV34" i="20"/>
  <c r="LU34" i="20"/>
  <c r="LT34" i="20"/>
  <c r="LS34" i="20"/>
  <c r="LR34" i="20"/>
  <c r="LQ34" i="20"/>
  <c r="LP34" i="20"/>
  <c r="LO34" i="20"/>
  <c r="LN34" i="20"/>
  <c r="LM34" i="20"/>
  <c r="LL34" i="20"/>
  <c r="LK34" i="20"/>
  <c r="LJ34" i="20"/>
  <c r="LI34" i="20"/>
  <c r="LI32" i="20" s="1"/>
  <c r="LH34" i="20"/>
  <c r="LG34" i="20"/>
  <c r="LF34" i="20"/>
  <c r="LE34" i="20"/>
  <c r="LB34" i="20"/>
  <c r="LA34" i="20"/>
  <c r="KZ34" i="20"/>
  <c r="KY34" i="20"/>
  <c r="KX34" i="20"/>
  <c r="KW34" i="20"/>
  <c r="KV34" i="20"/>
  <c r="KU34" i="20"/>
  <c r="KT34" i="20"/>
  <c r="KS34" i="20"/>
  <c r="KR34" i="20"/>
  <c r="KQ34" i="20"/>
  <c r="KQ32" i="20" s="1"/>
  <c r="KP34" i="20"/>
  <c r="KO34" i="20"/>
  <c r="KN34" i="20"/>
  <c r="KM34" i="20"/>
  <c r="KJ34" i="20"/>
  <c r="KI34" i="20"/>
  <c r="KH34" i="20"/>
  <c r="KG34" i="20"/>
  <c r="KE34" i="20"/>
  <c r="KD34" i="20"/>
  <c r="KC34" i="20"/>
  <c r="KB34" i="20"/>
  <c r="KA34" i="20"/>
  <c r="KA32" i="20" s="1"/>
  <c r="JZ34" i="20"/>
  <c r="JY34" i="20"/>
  <c r="JX34" i="20"/>
  <c r="JX32" i="20" s="1"/>
  <c r="JW34" i="20"/>
  <c r="JV34" i="20"/>
  <c r="JU34" i="20"/>
  <c r="JT34" i="20"/>
  <c r="JS34" i="20"/>
  <c r="JR34" i="20"/>
  <c r="JQ34" i="20"/>
  <c r="JP34" i="20"/>
  <c r="JO34" i="20"/>
  <c r="JN34" i="20"/>
  <c r="JM34" i="20"/>
  <c r="JL34" i="20"/>
  <c r="JK34" i="20"/>
  <c r="JK32" i="20" s="1"/>
  <c r="JH34" i="20"/>
  <c r="JG34" i="20"/>
  <c r="JG32" i="20" s="1"/>
  <c r="JF34" i="20"/>
  <c r="JF32" i="20" s="1"/>
  <c r="JE34" i="20"/>
  <c r="JD34" i="20"/>
  <c r="JC34" i="20"/>
  <c r="JB34" i="20"/>
  <c r="JA34" i="20"/>
  <c r="IZ34" i="20"/>
  <c r="IY34" i="20"/>
  <c r="IX34" i="20"/>
  <c r="IW34" i="20"/>
  <c r="IV34" i="20"/>
  <c r="IU34" i="20"/>
  <c r="IT34" i="20"/>
  <c r="IS34" i="20"/>
  <c r="IS32" i="20" s="1"/>
  <c r="IR34" i="20"/>
  <c r="IQ34" i="20"/>
  <c r="IP34" i="20"/>
  <c r="IP32" i="20" s="1"/>
  <c r="IO34" i="20"/>
  <c r="IN34" i="20"/>
  <c r="IM34" i="20"/>
  <c r="IL34" i="20"/>
  <c r="IK34" i="20"/>
  <c r="IJ34" i="20"/>
  <c r="II34" i="20"/>
  <c r="IF34" i="20"/>
  <c r="IE34" i="20"/>
  <c r="ID34" i="20"/>
  <c r="IC34" i="20"/>
  <c r="IB34" i="20"/>
  <c r="IA34" i="20"/>
  <c r="IA32" i="20" s="1"/>
  <c r="HZ34" i="20"/>
  <c r="HY34" i="20"/>
  <c r="HX34" i="20"/>
  <c r="HX32" i="20" s="1"/>
  <c r="HW34" i="20"/>
  <c r="HV34" i="20"/>
  <c r="HU34" i="20"/>
  <c r="HT34" i="20"/>
  <c r="HR34" i="20"/>
  <c r="HQ34" i="20"/>
  <c r="HP34" i="20"/>
  <c r="HO34" i="20"/>
  <c r="HN34" i="20"/>
  <c r="HM34" i="20"/>
  <c r="HL34" i="20"/>
  <c r="HK34" i="20"/>
  <c r="HJ34" i="20"/>
  <c r="HJ32" i="20" s="1"/>
  <c r="HG34" i="20"/>
  <c r="HF34" i="20"/>
  <c r="HE34" i="20"/>
  <c r="HE32" i="20" s="1"/>
  <c r="HD34" i="20"/>
  <c r="HC34" i="20"/>
  <c r="HB34" i="20"/>
  <c r="HA34" i="20"/>
  <c r="GZ34" i="20"/>
  <c r="GY34" i="20"/>
  <c r="GW34" i="20"/>
  <c r="GV34" i="20"/>
  <c r="GU34" i="20"/>
  <c r="GT34" i="20"/>
  <c r="GS34" i="20"/>
  <c r="GR34" i="20"/>
  <c r="GQ34" i="20"/>
  <c r="GP34" i="20"/>
  <c r="GO34" i="20"/>
  <c r="GN34" i="20"/>
  <c r="GM34" i="20"/>
  <c r="GL34" i="20"/>
  <c r="GG34" i="20"/>
  <c r="GG32" i="20" s="1"/>
  <c r="GF34" i="20"/>
  <c r="GE34" i="20"/>
  <c r="GD34" i="20"/>
  <c r="GC34" i="20"/>
  <c r="GB34" i="20"/>
  <c r="GA34" i="20"/>
  <c r="FZ34" i="20"/>
  <c r="FY34" i="20"/>
  <c r="FX34" i="20"/>
  <c r="FW34" i="20"/>
  <c r="FV34" i="20"/>
  <c r="FU34" i="20"/>
  <c r="FT34" i="20"/>
  <c r="FS34" i="20"/>
  <c r="FR34" i="20"/>
  <c r="FQ34" i="20"/>
  <c r="FP34" i="20"/>
  <c r="FO34" i="20"/>
  <c r="FN34" i="20"/>
  <c r="FM34" i="20"/>
  <c r="FK34" i="20"/>
  <c r="FJ34" i="20"/>
  <c r="FI34" i="20"/>
  <c r="FH34" i="20"/>
  <c r="FG34" i="20"/>
  <c r="FF34" i="20"/>
  <c r="FF32" i="20" s="1"/>
  <c r="FE34" i="20"/>
  <c r="FD34" i="20"/>
  <c r="FC34" i="20"/>
  <c r="FB34" i="20"/>
  <c r="FA34" i="20"/>
  <c r="EZ34" i="20"/>
  <c r="EY34" i="20"/>
  <c r="EX34" i="20"/>
  <c r="EW34" i="20"/>
  <c r="EV34" i="20"/>
  <c r="EU34" i="20"/>
  <c r="ET34" i="20"/>
  <c r="ES34" i="20"/>
  <c r="EO34" i="20"/>
  <c r="EM34" i="20"/>
  <c r="EL34" i="20"/>
  <c r="EJ34" i="20"/>
  <c r="EI34" i="20"/>
  <c r="EH34" i="20"/>
  <c r="EH32" i="20" s="1"/>
  <c r="EG34" i="20"/>
  <c r="EF34" i="20"/>
  <c r="EE34" i="20"/>
  <c r="ED34" i="20"/>
  <c r="EC34" i="20"/>
  <c r="EA34" i="20"/>
  <c r="DZ34" i="20"/>
  <c r="DY34" i="20"/>
  <c r="DW34" i="20"/>
  <c r="DV34" i="20"/>
  <c r="DU34" i="20"/>
  <c r="DT34" i="20"/>
  <c r="DS34" i="20"/>
  <c r="DS32" i="20" s="1"/>
  <c r="DR34" i="20"/>
  <c r="DQ34" i="20"/>
  <c r="DP34" i="20"/>
  <c r="DM34" i="20"/>
  <c r="DL34" i="20"/>
  <c r="DK34" i="20"/>
  <c r="DJ34" i="20"/>
  <c r="DI34" i="20"/>
  <c r="DH34" i="20"/>
  <c r="DG34" i="20"/>
  <c r="DF34" i="20"/>
  <c r="DE34" i="20"/>
  <c r="DD34" i="20"/>
  <c r="DC34" i="20"/>
  <c r="DB34" i="20"/>
  <c r="DA34" i="20"/>
  <c r="DA32" i="20" s="1"/>
  <c r="CZ34" i="20"/>
  <c r="CY34" i="20"/>
  <c r="CX34" i="20"/>
  <c r="CW34" i="20"/>
  <c r="CV34" i="20"/>
  <c r="CU34" i="20"/>
  <c r="CT34" i="20"/>
  <c r="CS34" i="20"/>
  <c r="CR34" i="20"/>
  <c r="CO34" i="20"/>
  <c r="CN34" i="20"/>
  <c r="CM34" i="20"/>
  <c r="CK34" i="20"/>
  <c r="CJ34" i="20"/>
  <c r="CI34" i="20"/>
  <c r="CH34" i="20"/>
  <c r="CH32" i="20" s="1"/>
  <c r="CG34" i="20"/>
  <c r="CF34" i="20"/>
  <c r="CE34" i="20"/>
  <c r="CE32" i="20" s="1"/>
  <c r="CD34" i="20"/>
  <c r="CB34" i="20"/>
  <c r="CA34" i="20"/>
  <c r="BZ34" i="20"/>
  <c r="BX34" i="20"/>
  <c r="BW34" i="20"/>
  <c r="BV34" i="20"/>
  <c r="BU34" i="20"/>
  <c r="BT34" i="20"/>
  <c r="BS34" i="20"/>
  <c r="BQ34" i="20"/>
  <c r="BQ32" i="20" s="1"/>
  <c r="BP34" i="20"/>
  <c r="BM34" i="20"/>
  <c r="BM32" i="20" s="1"/>
  <c r="BL34" i="20"/>
  <c r="BK34" i="20"/>
  <c r="BK32" i="20" s="1"/>
  <c r="BJ34" i="20"/>
  <c r="BI34" i="20"/>
  <c r="BH34" i="20"/>
  <c r="BG34" i="20"/>
  <c r="BE34" i="20"/>
  <c r="BD34" i="20"/>
  <c r="BC34" i="20"/>
  <c r="BA34" i="20"/>
  <c r="AZ34" i="20"/>
  <c r="AY34" i="20"/>
  <c r="AX34" i="20"/>
  <c r="AW34" i="20"/>
  <c r="AU34" i="20"/>
  <c r="AT34" i="20"/>
  <c r="AS34" i="20"/>
  <c r="AR34" i="20"/>
  <c r="AQ34" i="20"/>
  <c r="AP34" i="20"/>
  <c r="AO34" i="20"/>
  <c r="AN34" i="20"/>
  <c r="AM34" i="20"/>
  <c r="AK34" i="20"/>
  <c r="AJ34" i="20"/>
  <c r="AF34" i="20"/>
  <c r="AE34" i="20"/>
  <c r="AD34" i="20"/>
  <c r="AC34" i="20"/>
  <c r="AB34" i="20"/>
  <c r="AA34" i="20"/>
  <c r="Z34" i="20"/>
  <c r="Z32" i="20" s="1"/>
  <c r="Y34" i="20"/>
  <c r="X34" i="20"/>
  <c r="W34" i="20"/>
  <c r="V34" i="20"/>
  <c r="U34" i="20"/>
  <c r="T34" i="20"/>
  <c r="S34" i="20"/>
  <c r="R34" i="20"/>
  <c r="P34" i="20"/>
  <c r="O34" i="20"/>
  <c r="N34" i="20"/>
  <c r="L34" i="20"/>
  <c r="K34" i="20"/>
  <c r="J34" i="20"/>
  <c r="I34" i="20"/>
  <c r="H34" i="20"/>
  <c r="H32" i="20" s="1"/>
  <c r="F34" i="20"/>
  <c r="E34" i="20"/>
  <c r="D34" i="20"/>
  <c r="C34" i="20"/>
  <c r="GJ32" i="20"/>
  <c r="LW23" i="20"/>
  <c r="LV23" i="20"/>
  <c r="LU23" i="20"/>
  <c r="LT23" i="20"/>
  <c r="LS23" i="20"/>
  <c r="LR23" i="20"/>
  <c r="LQ23" i="20"/>
  <c r="LP23" i="20"/>
  <c r="LO23" i="20"/>
  <c r="LN23" i="20"/>
  <c r="LM23" i="20"/>
  <c r="LL23" i="20"/>
  <c r="LK23" i="20"/>
  <c r="LJ23" i="20"/>
  <c r="LI23" i="20"/>
  <c r="LH23" i="20"/>
  <c r="LG23" i="20"/>
  <c r="LF23" i="20"/>
  <c r="LE23" i="20"/>
  <c r="LB23" i="20"/>
  <c r="LA23" i="20"/>
  <c r="KZ23" i="20"/>
  <c r="KY23" i="20"/>
  <c r="KW23" i="20"/>
  <c r="KV23" i="20"/>
  <c r="KU23" i="20"/>
  <c r="KT23" i="20"/>
  <c r="KS23" i="20"/>
  <c r="KR23" i="20"/>
  <c r="KQ23" i="20"/>
  <c r="KP23" i="20"/>
  <c r="KO23" i="20"/>
  <c r="KN23" i="20"/>
  <c r="KM23" i="20"/>
  <c r="KJ23" i="20"/>
  <c r="KI23" i="20"/>
  <c r="KH23" i="20"/>
  <c r="KG23" i="20"/>
  <c r="KE23" i="20"/>
  <c r="KD23" i="20"/>
  <c r="KC23" i="20"/>
  <c r="KB23" i="20"/>
  <c r="KA23" i="20"/>
  <c r="JZ23" i="20"/>
  <c r="JY23" i="20"/>
  <c r="JX23" i="20"/>
  <c r="JW23" i="20"/>
  <c r="JV23" i="20"/>
  <c r="JU23" i="20"/>
  <c r="JT23" i="20"/>
  <c r="JS23" i="20"/>
  <c r="JR23" i="20"/>
  <c r="JQ23" i="20"/>
  <c r="JP23" i="20"/>
  <c r="JO23" i="20"/>
  <c r="JN23" i="20"/>
  <c r="JM23" i="20"/>
  <c r="JL23" i="20"/>
  <c r="JK23" i="20"/>
  <c r="JH23" i="20"/>
  <c r="JG23" i="20"/>
  <c r="JF23" i="20"/>
  <c r="JE23" i="20"/>
  <c r="JD23" i="20"/>
  <c r="JC23" i="20"/>
  <c r="JB23" i="20"/>
  <c r="JA23" i="20"/>
  <c r="IZ23" i="20"/>
  <c r="IY23" i="20"/>
  <c r="IX23" i="20"/>
  <c r="IW23" i="20"/>
  <c r="IV23" i="20"/>
  <c r="IU23" i="20"/>
  <c r="IT23" i="20"/>
  <c r="IS23" i="20"/>
  <c r="IR23" i="20"/>
  <c r="IQ23" i="20"/>
  <c r="IP23" i="20"/>
  <c r="IO23" i="20"/>
  <c r="IN23" i="20"/>
  <c r="IM23" i="20"/>
  <c r="IL23" i="20"/>
  <c r="IK23" i="20"/>
  <c r="IJ23" i="20"/>
  <c r="II23" i="20"/>
  <c r="IF23" i="20"/>
  <c r="IE23" i="20"/>
  <c r="ID23" i="20"/>
  <c r="IC23" i="20"/>
  <c r="IB23" i="20"/>
  <c r="IA23" i="20"/>
  <c r="HZ23" i="20"/>
  <c r="HY23" i="20"/>
  <c r="HW23" i="20"/>
  <c r="HV23" i="20"/>
  <c r="HU23" i="20"/>
  <c r="HT23" i="20"/>
  <c r="HR23" i="20"/>
  <c r="HQ23" i="20"/>
  <c r="HP23" i="20"/>
  <c r="HO23" i="20"/>
  <c r="HN23" i="20"/>
  <c r="HM23" i="20"/>
  <c r="HL23" i="20"/>
  <c r="HK23" i="20"/>
  <c r="HJ23" i="20"/>
  <c r="HG23" i="20"/>
  <c r="HF23" i="20"/>
  <c r="HE23" i="20"/>
  <c r="HD23" i="20"/>
  <c r="HC23" i="20"/>
  <c r="HB23" i="20"/>
  <c r="HA23" i="20"/>
  <c r="GZ23" i="20"/>
  <c r="GY23" i="20"/>
  <c r="GW23" i="20"/>
  <c r="GV23" i="20"/>
  <c r="GX23" i="20" s="1"/>
  <c r="GU23" i="20"/>
  <c r="GT23" i="20"/>
  <c r="GS23" i="20"/>
  <c r="GR23" i="20"/>
  <c r="GQ23" i="20"/>
  <c r="GP23" i="20"/>
  <c r="GO23" i="20"/>
  <c r="GN23" i="20"/>
  <c r="GM23" i="20"/>
  <c r="GL23" i="20"/>
  <c r="GJ23" i="20"/>
  <c r="GG23" i="20"/>
  <c r="GF23" i="20"/>
  <c r="GE23" i="20"/>
  <c r="GD23" i="20"/>
  <c r="GC23" i="20"/>
  <c r="GB23" i="20"/>
  <c r="GA23" i="20"/>
  <c r="FZ23" i="20"/>
  <c r="FY23" i="20"/>
  <c r="FX23" i="20"/>
  <c r="FW23" i="20"/>
  <c r="FV23" i="20"/>
  <c r="FU23" i="20"/>
  <c r="FT23" i="20"/>
  <c r="FS23" i="20"/>
  <c r="FR23" i="20"/>
  <c r="FQ23" i="20"/>
  <c r="FP23" i="20"/>
  <c r="FO23" i="20"/>
  <c r="FN23" i="20"/>
  <c r="FM23" i="20"/>
  <c r="FK23" i="20"/>
  <c r="FJ23" i="20"/>
  <c r="FI23" i="20"/>
  <c r="FH23" i="20"/>
  <c r="FG23" i="20"/>
  <c r="FF23" i="20"/>
  <c r="FE23" i="20"/>
  <c r="FD23" i="20"/>
  <c r="FC23" i="20"/>
  <c r="FB23" i="20"/>
  <c r="FA23" i="20"/>
  <c r="EZ23" i="20"/>
  <c r="EY23" i="20"/>
  <c r="EX23" i="20"/>
  <c r="EW23" i="20"/>
  <c r="EV23" i="20"/>
  <c r="EU23" i="20"/>
  <c r="ET23" i="20"/>
  <c r="ES23" i="20"/>
  <c r="EO23" i="20"/>
  <c r="EM23" i="20"/>
  <c r="EL23" i="20"/>
  <c r="EJ23" i="20"/>
  <c r="EI23" i="20"/>
  <c r="EH23" i="20"/>
  <c r="EG23" i="20"/>
  <c r="EF23" i="20"/>
  <c r="EE23" i="20"/>
  <c r="ED23" i="20"/>
  <c r="EC23" i="20"/>
  <c r="EA23" i="20"/>
  <c r="DZ23" i="20"/>
  <c r="DY23" i="20"/>
  <c r="DW23" i="20"/>
  <c r="DV23" i="20"/>
  <c r="DU23" i="20"/>
  <c r="DT23" i="20"/>
  <c r="DS23" i="20"/>
  <c r="DR23" i="20"/>
  <c r="DQ23" i="20"/>
  <c r="DP23" i="20"/>
  <c r="DM23" i="20"/>
  <c r="DL23" i="20"/>
  <c r="DK23" i="20"/>
  <c r="DJ23" i="20"/>
  <c r="DI23" i="20"/>
  <c r="DH23" i="20"/>
  <c r="DG23" i="20"/>
  <c r="DF23" i="20"/>
  <c r="DE23" i="20"/>
  <c r="DD23" i="20"/>
  <c r="DC23" i="20"/>
  <c r="DB23" i="20"/>
  <c r="DA23" i="20"/>
  <c r="CZ23" i="20"/>
  <c r="CY23" i="20"/>
  <c r="CX23" i="20"/>
  <c r="CW23" i="20"/>
  <c r="CV23" i="20"/>
  <c r="CU23" i="20"/>
  <c r="CT23" i="20"/>
  <c r="CS23" i="20"/>
  <c r="CR23" i="20"/>
  <c r="CO23" i="20"/>
  <c r="CN23" i="20"/>
  <c r="CM23" i="20"/>
  <c r="CK23" i="20"/>
  <c r="CJ23" i="20"/>
  <c r="CI23" i="20"/>
  <c r="CH23" i="20"/>
  <c r="CG23" i="20"/>
  <c r="CF23" i="20"/>
  <c r="CE23" i="20"/>
  <c r="CD23" i="20"/>
  <c r="CB23" i="20"/>
  <c r="CA23" i="20"/>
  <c r="BZ23" i="20"/>
  <c r="BX23" i="20"/>
  <c r="BW23" i="20"/>
  <c r="BV23" i="20"/>
  <c r="BU23" i="20"/>
  <c r="BT23" i="20"/>
  <c r="BS23" i="20"/>
  <c r="BR23" i="20"/>
  <c r="BQ23" i="20"/>
  <c r="BP23" i="20"/>
  <c r="BM23" i="20"/>
  <c r="BL23" i="20"/>
  <c r="BK23" i="20"/>
  <c r="BJ23" i="20"/>
  <c r="BI23" i="20"/>
  <c r="BH23" i="20"/>
  <c r="BG23" i="20"/>
  <c r="BE23" i="20"/>
  <c r="BD23" i="20"/>
  <c r="BC23" i="20"/>
  <c r="BA23" i="20"/>
  <c r="AZ23" i="20"/>
  <c r="AY23" i="20"/>
  <c r="AX23" i="20"/>
  <c r="AW23" i="20"/>
  <c r="AU23" i="20"/>
  <c r="AT23" i="20"/>
  <c r="AS23" i="20"/>
  <c r="AR23" i="20"/>
  <c r="AQ23" i="20"/>
  <c r="AP23" i="20"/>
  <c r="AO23" i="20"/>
  <c r="AN23" i="20"/>
  <c r="AM23" i="20"/>
  <c r="AK23" i="20"/>
  <c r="AJ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P23" i="20"/>
  <c r="O23" i="20"/>
  <c r="N23" i="20"/>
  <c r="L23" i="20"/>
  <c r="K23" i="20"/>
  <c r="J23" i="20"/>
  <c r="I23" i="20"/>
  <c r="H23" i="20"/>
  <c r="F23" i="20"/>
  <c r="E23" i="20"/>
  <c r="D23" i="20"/>
  <c r="C23" i="20"/>
  <c r="LW22" i="20"/>
  <c r="LV22" i="20"/>
  <c r="LU22" i="20"/>
  <c r="LT22" i="20"/>
  <c r="LS22" i="20"/>
  <c r="LR22" i="20"/>
  <c r="LQ22" i="20"/>
  <c r="LP22" i="20"/>
  <c r="LO22" i="20"/>
  <c r="LN22" i="20"/>
  <c r="LM22" i="20"/>
  <c r="LL22" i="20"/>
  <c r="LK22" i="20"/>
  <c r="LJ22" i="20"/>
  <c r="LI22" i="20"/>
  <c r="LH22" i="20"/>
  <c r="LG22" i="20"/>
  <c r="LF22" i="20"/>
  <c r="LE22" i="20"/>
  <c r="LB22" i="20"/>
  <c r="LA22" i="20"/>
  <c r="KZ22" i="20"/>
  <c r="KY22" i="20"/>
  <c r="KW22" i="20"/>
  <c r="KV22" i="20"/>
  <c r="KU22" i="20"/>
  <c r="KT22" i="20"/>
  <c r="KS22" i="20"/>
  <c r="KR22" i="20"/>
  <c r="KQ22" i="20"/>
  <c r="KP22" i="20"/>
  <c r="KO22" i="20"/>
  <c r="KN22" i="20"/>
  <c r="KM22" i="20"/>
  <c r="KJ22" i="20"/>
  <c r="KI22" i="20"/>
  <c r="KH22" i="20"/>
  <c r="KG22" i="20"/>
  <c r="KE22" i="20"/>
  <c r="KD22" i="20"/>
  <c r="KC22" i="20"/>
  <c r="KB22" i="20"/>
  <c r="KA22" i="20"/>
  <c r="JZ22" i="20"/>
  <c r="JY22" i="20"/>
  <c r="JX22" i="20"/>
  <c r="JW22" i="20"/>
  <c r="JV22" i="20"/>
  <c r="JU22" i="20"/>
  <c r="JT22" i="20"/>
  <c r="JS22" i="20"/>
  <c r="JR22" i="20"/>
  <c r="JQ22" i="20"/>
  <c r="JP22" i="20"/>
  <c r="JO22" i="20"/>
  <c r="JN22" i="20"/>
  <c r="JM22" i="20"/>
  <c r="JL22" i="20"/>
  <c r="JK22" i="20"/>
  <c r="JH22" i="20"/>
  <c r="JG22" i="20"/>
  <c r="JF22" i="20"/>
  <c r="JE22" i="20"/>
  <c r="JD22" i="20"/>
  <c r="JC22" i="20"/>
  <c r="JB22" i="20"/>
  <c r="JA22" i="20"/>
  <c r="IZ22" i="20"/>
  <c r="IY22" i="20"/>
  <c r="IX22" i="20"/>
  <c r="IW22" i="20"/>
  <c r="IV22" i="20"/>
  <c r="IU22" i="20"/>
  <c r="IT22" i="20"/>
  <c r="IS22" i="20"/>
  <c r="IR22" i="20"/>
  <c r="IQ22" i="20"/>
  <c r="IP22" i="20"/>
  <c r="IO22" i="20"/>
  <c r="IN22" i="20"/>
  <c r="IM22" i="20"/>
  <c r="IL22" i="20"/>
  <c r="IK22" i="20"/>
  <c r="IJ22" i="20"/>
  <c r="II22" i="20"/>
  <c r="IF22" i="20"/>
  <c r="IE22" i="20"/>
  <c r="ID22" i="20"/>
  <c r="IC22" i="20"/>
  <c r="IB22" i="20"/>
  <c r="IA22" i="20"/>
  <c r="HZ22" i="20"/>
  <c r="HY22" i="20"/>
  <c r="HW22" i="20"/>
  <c r="HV22" i="20"/>
  <c r="HU22" i="20"/>
  <c r="HT22" i="20"/>
  <c r="HR22" i="20"/>
  <c r="HQ22" i="20"/>
  <c r="HP22" i="20"/>
  <c r="HO22" i="20"/>
  <c r="HN22" i="20"/>
  <c r="HM22" i="20"/>
  <c r="HL22" i="20"/>
  <c r="HK22" i="20"/>
  <c r="HJ22" i="20"/>
  <c r="HG22" i="20"/>
  <c r="HF22" i="20"/>
  <c r="HE22" i="20"/>
  <c r="HD22" i="20"/>
  <c r="HC22" i="20"/>
  <c r="HB22" i="20"/>
  <c r="HA22" i="20"/>
  <c r="GZ22" i="20"/>
  <c r="GY22" i="20"/>
  <c r="GW22" i="20"/>
  <c r="GV22" i="20"/>
  <c r="GU22" i="20"/>
  <c r="GT22" i="20"/>
  <c r="GS22" i="20"/>
  <c r="GR22" i="20"/>
  <c r="GQ22" i="20"/>
  <c r="GP22" i="20"/>
  <c r="GO22" i="20"/>
  <c r="GN22" i="20"/>
  <c r="GM22" i="20"/>
  <c r="GL22" i="20"/>
  <c r="GJ22" i="20"/>
  <c r="GG22" i="20"/>
  <c r="GF22" i="20"/>
  <c r="GE22" i="20"/>
  <c r="GD22" i="20"/>
  <c r="GC22" i="20"/>
  <c r="GB22" i="20"/>
  <c r="GA22" i="20"/>
  <c r="FZ22" i="20"/>
  <c r="FY22" i="20"/>
  <c r="FX22" i="20"/>
  <c r="FW22" i="20"/>
  <c r="FV22" i="20"/>
  <c r="FU22" i="20"/>
  <c r="FT22" i="20"/>
  <c r="FS22" i="20"/>
  <c r="FR22" i="20"/>
  <c r="FQ22" i="20"/>
  <c r="FP22" i="20"/>
  <c r="FO22" i="20"/>
  <c r="FN22" i="20"/>
  <c r="FM22" i="20"/>
  <c r="FK22" i="20"/>
  <c r="FJ22" i="20"/>
  <c r="FI22" i="20"/>
  <c r="FH22" i="20"/>
  <c r="FG22" i="20"/>
  <c r="FF22" i="20"/>
  <c r="FE22" i="20"/>
  <c r="FD22" i="20"/>
  <c r="FC22" i="20"/>
  <c r="FB22" i="20"/>
  <c r="FA22" i="20"/>
  <c r="EZ22" i="20"/>
  <c r="EY22" i="20"/>
  <c r="EX22" i="20"/>
  <c r="EW22" i="20"/>
  <c r="EV22" i="20"/>
  <c r="EU22" i="20"/>
  <c r="ET22" i="20"/>
  <c r="ES22" i="20"/>
  <c r="EO22" i="20"/>
  <c r="EM22" i="20"/>
  <c r="EL22" i="20"/>
  <c r="EJ22" i="20"/>
  <c r="EI22" i="20"/>
  <c r="EH22" i="20"/>
  <c r="EG22" i="20"/>
  <c r="EF22" i="20"/>
  <c r="EE22" i="20"/>
  <c r="ED22" i="20"/>
  <c r="EC22" i="20"/>
  <c r="EA22" i="20"/>
  <c r="DZ22" i="20"/>
  <c r="DY22" i="20"/>
  <c r="DW22" i="20"/>
  <c r="DV22" i="20"/>
  <c r="DU22" i="20"/>
  <c r="DT22" i="20"/>
  <c r="DS22" i="20"/>
  <c r="DR22" i="20"/>
  <c r="DQ22" i="20"/>
  <c r="DP22" i="20"/>
  <c r="DM22" i="20"/>
  <c r="DL22" i="20"/>
  <c r="DK22" i="20"/>
  <c r="DJ22" i="20"/>
  <c r="DI22" i="20"/>
  <c r="DH22" i="20"/>
  <c r="DG22" i="20"/>
  <c r="DF22" i="20"/>
  <c r="DE22" i="20"/>
  <c r="DD22" i="20"/>
  <c r="DC22" i="20"/>
  <c r="DB22" i="20"/>
  <c r="DA22" i="20"/>
  <c r="CZ22" i="20"/>
  <c r="CY22" i="20"/>
  <c r="CX22" i="20"/>
  <c r="CW22" i="20"/>
  <c r="CV22" i="20"/>
  <c r="CU22" i="20"/>
  <c r="CT22" i="20"/>
  <c r="CS22" i="20"/>
  <c r="CR22" i="20"/>
  <c r="CO22" i="20"/>
  <c r="CN22" i="20"/>
  <c r="CM22" i="20"/>
  <c r="CK22" i="20"/>
  <c r="CJ22" i="20"/>
  <c r="CI22" i="20"/>
  <c r="CH22" i="20"/>
  <c r="CG22" i="20"/>
  <c r="CF22" i="20"/>
  <c r="CE22" i="20"/>
  <c r="CD22" i="20"/>
  <c r="CB22" i="20"/>
  <c r="CA22" i="20"/>
  <c r="BZ22" i="20"/>
  <c r="BX22" i="20"/>
  <c r="BW22" i="20"/>
  <c r="BV22" i="20"/>
  <c r="BU22" i="20"/>
  <c r="BT22" i="20"/>
  <c r="BS22" i="20"/>
  <c r="BR22" i="20"/>
  <c r="BQ22" i="20"/>
  <c r="BP22" i="20"/>
  <c r="BM22" i="20"/>
  <c r="BL22" i="20"/>
  <c r="BK22" i="20"/>
  <c r="BJ22" i="20"/>
  <c r="BI22" i="20"/>
  <c r="BH22" i="20"/>
  <c r="BG22" i="20"/>
  <c r="BE22" i="20"/>
  <c r="BD22" i="20"/>
  <c r="BC22" i="20"/>
  <c r="BA22" i="20"/>
  <c r="AZ22" i="20"/>
  <c r="AY22" i="20"/>
  <c r="AX22" i="20"/>
  <c r="AW22" i="20"/>
  <c r="AU22" i="20"/>
  <c r="AT22" i="20"/>
  <c r="AS22" i="20"/>
  <c r="AR22" i="20"/>
  <c r="AQ22" i="20"/>
  <c r="AP22" i="20"/>
  <c r="AO22" i="20"/>
  <c r="AN22" i="20"/>
  <c r="AM22" i="20"/>
  <c r="AK22" i="20"/>
  <c r="AJ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P22" i="20"/>
  <c r="O22" i="20"/>
  <c r="N22" i="20"/>
  <c r="L22" i="20"/>
  <c r="K22" i="20"/>
  <c r="J22" i="20"/>
  <c r="I22" i="20"/>
  <c r="H22" i="20"/>
  <c r="F22" i="20"/>
  <c r="E22" i="20"/>
  <c r="D22" i="20"/>
  <c r="C22" i="20"/>
  <c r="LW21" i="20"/>
  <c r="LV21" i="20"/>
  <c r="LU21" i="20"/>
  <c r="LT21" i="20"/>
  <c r="LS21" i="20"/>
  <c r="LR21" i="20"/>
  <c r="LQ21" i="20"/>
  <c r="LP21" i="20"/>
  <c r="LO21" i="20"/>
  <c r="LN21" i="20"/>
  <c r="LM21" i="20"/>
  <c r="LL21" i="20"/>
  <c r="LK21" i="20"/>
  <c r="LJ21" i="20"/>
  <c r="LI21" i="20"/>
  <c r="LH21" i="20"/>
  <c r="LG21" i="20"/>
  <c r="LF21" i="20"/>
  <c r="LE21" i="20"/>
  <c r="LB21" i="20"/>
  <c r="LA21" i="20"/>
  <c r="KZ21" i="20"/>
  <c r="KY21" i="20"/>
  <c r="KW21" i="20"/>
  <c r="KV21" i="20"/>
  <c r="KU21" i="20"/>
  <c r="KT21" i="20"/>
  <c r="KS21" i="20"/>
  <c r="KR21" i="20"/>
  <c r="KQ21" i="20"/>
  <c r="KP21" i="20"/>
  <c r="KO21" i="20"/>
  <c r="KN21" i="20"/>
  <c r="KM21" i="20"/>
  <c r="KJ21" i="20"/>
  <c r="KI21" i="20"/>
  <c r="KH21" i="20"/>
  <c r="KG21" i="20"/>
  <c r="KE21" i="20"/>
  <c r="KD21" i="20"/>
  <c r="KC21" i="20"/>
  <c r="KB21" i="20"/>
  <c r="KA21" i="20"/>
  <c r="JZ21" i="20"/>
  <c r="JY21" i="20"/>
  <c r="JX21" i="20"/>
  <c r="JW21" i="20"/>
  <c r="JV21" i="20"/>
  <c r="JU21" i="20"/>
  <c r="JT21" i="20"/>
  <c r="JS21" i="20"/>
  <c r="JR21" i="20"/>
  <c r="JQ21" i="20"/>
  <c r="JP21" i="20"/>
  <c r="JO21" i="20"/>
  <c r="JN21" i="20"/>
  <c r="JM21" i="20"/>
  <c r="JL21" i="20"/>
  <c r="JK21" i="20"/>
  <c r="JH21" i="20"/>
  <c r="JG21" i="20"/>
  <c r="JF21" i="20"/>
  <c r="JE21" i="20"/>
  <c r="JD21" i="20"/>
  <c r="JC21" i="20"/>
  <c r="JB21" i="20"/>
  <c r="JA21" i="20"/>
  <c r="IZ21" i="20"/>
  <c r="IY21" i="20"/>
  <c r="IX21" i="20"/>
  <c r="IW21" i="20"/>
  <c r="IV21" i="20"/>
  <c r="IU21" i="20"/>
  <c r="IT21" i="20"/>
  <c r="IS21" i="20"/>
  <c r="IR21" i="20"/>
  <c r="IQ21" i="20"/>
  <c r="IP21" i="20"/>
  <c r="IO21" i="20"/>
  <c r="IN21" i="20"/>
  <c r="IM21" i="20"/>
  <c r="IL21" i="20"/>
  <c r="IK21" i="20"/>
  <c r="IJ21" i="20"/>
  <c r="II21" i="20"/>
  <c r="IF21" i="20"/>
  <c r="IE21" i="20"/>
  <c r="ID21" i="20"/>
  <c r="IC21" i="20"/>
  <c r="IB21" i="20"/>
  <c r="IA21" i="20"/>
  <c r="HZ21" i="20"/>
  <c r="HY21" i="20"/>
  <c r="HW21" i="20"/>
  <c r="HV21" i="20"/>
  <c r="HU21" i="20"/>
  <c r="HT21" i="20"/>
  <c r="HR21" i="20"/>
  <c r="HQ21" i="20"/>
  <c r="HP21" i="20"/>
  <c r="HO21" i="20"/>
  <c r="HN21" i="20"/>
  <c r="HM21" i="20"/>
  <c r="HL21" i="20"/>
  <c r="HK21" i="20"/>
  <c r="HJ21" i="20"/>
  <c r="HG21" i="20"/>
  <c r="HF21" i="20"/>
  <c r="HE21" i="20"/>
  <c r="HD21" i="20"/>
  <c r="HC21" i="20"/>
  <c r="HB21" i="20"/>
  <c r="HA21" i="20"/>
  <c r="GZ21" i="20"/>
  <c r="GY21" i="20"/>
  <c r="GW21" i="20"/>
  <c r="GV21" i="20"/>
  <c r="GU21" i="20"/>
  <c r="GT21" i="20"/>
  <c r="GS21" i="20"/>
  <c r="GR21" i="20"/>
  <c r="GQ21" i="20"/>
  <c r="GP21" i="20"/>
  <c r="GO21" i="20"/>
  <c r="GN21" i="20"/>
  <c r="GM21" i="20"/>
  <c r="GL21" i="20"/>
  <c r="GJ21" i="20"/>
  <c r="GG21" i="20"/>
  <c r="GF21" i="20"/>
  <c r="GE21" i="20"/>
  <c r="GD21" i="20"/>
  <c r="GC21" i="20"/>
  <c r="GB21" i="20"/>
  <c r="GA21" i="20"/>
  <c r="FZ21" i="20"/>
  <c r="FY21" i="20"/>
  <c r="FX21" i="20"/>
  <c r="FW21" i="20"/>
  <c r="FV21" i="20"/>
  <c r="FU21" i="20"/>
  <c r="FT21" i="20"/>
  <c r="FS21" i="20"/>
  <c r="FR21" i="20"/>
  <c r="FQ21" i="20"/>
  <c r="FP21" i="20"/>
  <c r="FO21" i="20"/>
  <c r="FN21" i="20"/>
  <c r="FM21" i="20"/>
  <c r="FK21" i="20"/>
  <c r="FJ21" i="20"/>
  <c r="FI21" i="20"/>
  <c r="FH21" i="20"/>
  <c r="FG21" i="20"/>
  <c r="FF21" i="20"/>
  <c r="FE21" i="20"/>
  <c r="FD21" i="20"/>
  <c r="FC21" i="20"/>
  <c r="FB21" i="20"/>
  <c r="FA21" i="20"/>
  <c r="EZ21" i="20"/>
  <c r="EY21" i="20"/>
  <c r="EX21" i="20"/>
  <c r="EW21" i="20"/>
  <c r="EV21" i="20"/>
  <c r="EU21" i="20"/>
  <c r="ET21" i="20"/>
  <c r="ES21" i="20"/>
  <c r="EO21" i="20"/>
  <c r="EM21" i="20"/>
  <c r="EL21" i="20"/>
  <c r="EJ21" i="20"/>
  <c r="EI21" i="20"/>
  <c r="EH21" i="20"/>
  <c r="EG21" i="20"/>
  <c r="EF21" i="20"/>
  <c r="EE21" i="20"/>
  <c r="ED21" i="20"/>
  <c r="EC21" i="20"/>
  <c r="EA21" i="20"/>
  <c r="DZ21" i="20"/>
  <c r="DY21" i="20"/>
  <c r="DW21" i="20"/>
  <c r="DV21" i="20"/>
  <c r="DU21" i="20"/>
  <c r="DT21" i="20"/>
  <c r="DS21" i="20"/>
  <c r="DR21" i="20"/>
  <c r="DQ21" i="20"/>
  <c r="DP21" i="20"/>
  <c r="DM21" i="20"/>
  <c r="DL21" i="20"/>
  <c r="DK21" i="20"/>
  <c r="DJ21" i="20"/>
  <c r="DI21" i="20"/>
  <c r="DH21" i="20"/>
  <c r="DG21" i="20"/>
  <c r="DF21" i="20"/>
  <c r="DE21" i="20"/>
  <c r="DD21" i="20"/>
  <c r="DC21" i="20"/>
  <c r="DB21" i="20"/>
  <c r="DA21" i="20"/>
  <c r="CZ21" i="20"/>
  <c r="CY21" i="20"/>
  <c r="CX21" i="20"/>
  <c r="CW21" i="20"/>
  <c r="CV21" i="20"/>
  <c r="CU21" i="20"/>
  <c r="CT21" i="20"/>
  <c r="CS21" i="20"/>
  <c r="CR21" i="20"/>
  <c r="CO21" i="20"/>
  <c r="CN21" i="20"/>
  <c r="CM21" i="20"/>
  <c r="CK21" i="20"/>
  <c r="CJ21" i="20"/>
  <c r="CI21" i="20"/>
  <c r="CH21" i="20"/>
  <c r="CG21" i="20"/>
  <c r="CF21" i="20"/>
  <c r="CE21" i="20"/>
  <c r="CD21" i="20"/>
  <c r="CB21" i="20"/>
  <c r="CA21" i="20"/>
  <c r="BZ21" i="20"/>
  <c r="BX21" i="20"/>
  <c r="BW21" i="20"/>
  <c r="BV21" i="20"/>
  <c r="BU21" i="20"/>
  <c r="BT21" i="20"/>
  <c r="BS21" i="20"/>
  <c r="BR21" i="20"/>
  <c r="BQ21" i="20"/>
  <c r="BP21" i="20"/>
  <c r="BM21" i="20"/>
  <c r="BL21" i="20"/>
  <c r="BK21" i="20"/>
  <c r="BJ21" i="20"/>
  <c r="BI21" i="20"/>
  <c r="BH21" i="20"/>
  <c r="BG21" i="20"/>
  <c r="BE21" i="20"/>
  <c r="BD21" i="20"/>
  <c r="BC21" i="20"/>
  <c r="BA21" i="20"/>
  <c r="AZ21" i="20"/>
  <c r="AY21" i="20"/>
  <c r="AX21" i="20"/>
  <c r="AW21" i="20"/>
  <c r="AU21" i="20"/>
  <c r="AT21" i="20"/>
  <c r="AS21" i="20"/>
  <c r="AR21" i="20"/>
  <c r="AQ21" i="20"/>
  <c r="AP21" i="20"/>
  <c r="AO21" i="20"/>
  <c r="AN21" i="20"/>
  <c r="AM21" i="20"/>
  <c r="AK21" i="20"/>
  <c r="AJ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P21" i="20"/>
  <c r="O21" i="20"/>
  <c r="N21" i="20"/>
  <c r="L21" i="20"/>
  <c r="K21" i="20"/>
  <c r="J21" i="20"/>
  <c r="I21" i="20"/>
  <c r="H21" i="20"/>
  <c r="F21" i="20"/>
  <c r="E21" i="20"/>
  <c r="D21" i="20"/>
  <c r="C21" i="20"/>
  <c r="LW20" i="20"/>
  <c r="LV20" i="20"/>
  <c r="LU20" i="20"/>
  <c r="LT20" i="20"/>
  <c r="LS20" i="20"/>
  <c r="LR20" i="20"/>
  <c r="LQ20" i="20"/>
  <c r="LP20" i="20"/>
  <c r="LO20" i="20"/>
  <c r="LN20" i="20"/>
  <c r="LM20" i="20"/>
  <c r="LL20" i="20"/>
  <c r="LK20" i="20"/>
  <c r="LJ20" i="20"/>
  <c r="LI20" i="20"/>
  <c r="LH20" i="20"/>
  <c r="LG20" i="20"/>
  <c r="LF20" i="20"/>
  <c r="LE20" i="20"/>
  <c r="LB20" i="20"/>
  <c r="LA20" i="20"/>
  <c r="KZ20" i="20"/>
  <c r="KY20" i="20"/>
  <c r="KW20" i="20"/>
  <c r="KV20" i="20"/>
  <c r="KU20" i="20"/>
  <c r="KT20" i="20"/>
  <c r="KS20" i="20"/>
  <c r="KR20" i="20"/>
  <c r="KQ20" i="20"/>
  <c r="KP20" i="20"/>
  <c r="KO20" i="20"/>
  <c r="KN20" i="20"/>
  <c r="KM20" i="20"/>
  <c r="KJ20" i="20"/>
  <c r="KI20" i="20"/>
  <c r="KH20" i="20"/>
  <c r="KG20" i="20"/>
  <c r="KE20" i="20"/>
  <c r="KD20" i="20"/>
  <c r="KC20" i="20"/>
  <c r="KB20" i="20"/>
  <c r="KA20" i="20"/>
  <c r="JZ20" i="20"/>
  <c r="JY20" i="20"/>
  <c r="JX20" i="20"/>
  <c r="JW20" i="20"/>
  <c r="JV20" i="20"/>
  <c r="JU20" i="20"/>
  <c r="JT20" i="20"/>
  <c r="JS20" i="20"/>
  <c r="JR20" i="20"/>
  <c r="JQ20" i="20"/>
  <c r="JP20" i="20"/>
  <c r="JO20" i="20"/>
  <c r="JN20" i="20"/>
  <c r="JM20" i="20"/>
  <c r="JL20" i="20"/>
  <c r="JK20" i="20"/>
  <c r="JH20" i="20"/>
  <c r="JG20" i="20"/>
  <c r="JF20" i="20"/>
  <c r="JE20" i="20"/>
  <c r="JD20" i="20"/>
  <c r="JC20" i="20"/>
  <c r="JB20" i="20"/>
  <c r="JA20" i="20"/>
  <c r="IZ20" i="20"/>
  <c r="IY20" i="20"/>
  <c r="IX20" i="20"/>
  <c r="IW20" i="20"/>
  <c r="IV20" i="20"/>
  <c r="IU20" i="20"/>
  <c r="IT20" i="20"/>
  <c r="IS20" i="20"/>
  <c r="IR20" i="20"/>
  <c r="IQ20" i="20"/>
  <c r="IP20" i="20"/>
  <c r="IO20" i="20"/>
  <c r="IN20" i="20"/>
  <c r="IM20" i="20"/>
  <c r="IL20" i="20"/>
  <c r="IK20" i="20"/>
  <c r="IJ20" i="20"/>
  <c r="II20" i="20"/>
  <c r="IF20" i="20"/>
  <c r="IE20" i="20"/>
  <c r="ID20" i="20"/>
  <c r="IC20" i="20"/>
  <c r="IB20" i="20"/>
  <c r="IA20" i="20"/>
  <c r="HZ20" i="20"/>
  <c r="HY20" i="20"/>
  <c r="HW20" i="20"/>
  <c r="HV20" i="20"/>
  <c r="HU20" i="20"/>
  <c r="HT20" i="20"/>
  <c r="HR20" i="20"/>
  <c r="HQ20" i="20"/>
  <c r="HP20" i="20"/>
  <c r="HO20" i="20"/>
  <c r="HN20" i="20"/>
  <c r="HM20" i="20"/>
  <c r="HL20" i="20"/>
  <c r="HK20" i="20"/>
  <c r="HJ20" i="20"/>
  <c r="HG20" i="20"/>
  <c r="HF20" i="20"/>
  <c r="HE20" i="20"/>
  <c r="HD20" i="20"/>
  <c r="HC20" i="20"/>
  <c r="HB20" i="20"/>
  <c r="HA20" i="20"/>
  <c r="GZ20" i="20"/>
  <c r="GY20" i="20"/>
  <c r="GW20" i="20"/>
  <c r="GV20" i="20"/>
  <c r="GU20" i="20"/>
  <c r="GT20" i="20"/>
  <c r="GS20" i="20"/>
  <c r="GR20" i="20"/>
  <c r="GQ20" i="20"/>
  <c r="GP20" i="20"/>
  <c r="GO20" i="20"/>
  <c r="GN20" i="20"/>
  <c r="GM20" i="20"/>
  <c r="GL20" i="20"/>
  <c r="GJ20" i="20"/>
  <c r="GG20" i="20"/>
  <c r="GF20" i="20"/>
  <c r="GE20" i="20"/>
  <c r="GD20" i="20"/>
  <c r="GC20" i="20"/>
  <c r="GB20" i="20"/>
  <c r="GA20" i="20"/>
  <c r="FZ20" i="20"/>
  <c r="FY20" i="20"/>
  <c r="FX20" i="20"/>
  <c r="FW20" i="20"/>
  <c r="FV20" i="20"/>
  <c r="FU20" i="20"/>
  <c r="FT20" i="20"/>
  <c r="FS20" i="20"/>
  <c r="FR20" i="20"/>
  <c r="FQ20" i="20"/>
  <c r="FP20" i="20"/>
  <c r="FO20" i="20"/>
  <c r="FN20" i="20"/>
  <c r="FM20" i="20"/>
  <c r="FK20" i="20"/>
  <c r="FJ20" i="20"/>
  <c r="FI20" i="20"/>
  <c r="FH20" i="20"/>
  <c r="FG20" i="20"/>
  <c r="FF20" i="20"/>
  <c r="FE20" i="20"/>
  <c r="FD20" i="20"/>
  <c r="FC20" i="20"/>
  <c r="FB20" i="20"/>
  <c r="FA20" i="20"/>
  <c r="EZ20" i="20"/>
  <c r="EY20" i="20"/>
  <c r="EX20" i="20"/>
  <c r="EW20" i="20"/>
  <c r="EV20" i="20"/>
  <c r="EU20" i="20"/>
  <c r="ET20" i="20"/>
  <c r="ES20" i="20"/>
  <c r="EO20" i="20"/>
  <c r="EM20" i="20"/>
  <c r="EL20" i="20"/>
  <c r="EJ20" i="20"/>
  <c r="EI20" i="20"/>
  <c r="EH20" i="20"/>
  <c r="EG20" i="20"/>
  <c r="EF20" i="20"/>
  <c r="EE20" i="20"/>
  <c r="ED20" i="20"/>
  <c r="EC20" i="20"/>
  <c r="EA20" i="20"/>
  <c r="DZ20" i="20"/>
  <c r="DY20" i="20"/>
  <c r="DW20" i="20"/>
  <c r="DV20" i="20"/>
  <c r="DU20" i="20"/>
  <c r="DT20" i="20"/>
  <c r="DS20" i="20"/>
  <c r="DR20" i="20"/>
  <c r="DQ20" i="20"/>
  <c r="DP20" i="20"/>
  <c r="DM20" i="20"/>
  <c r="DL20" i="20"/>
  <c r="DK20" i="20"/>
  <c r="DJ20" i="20"/>
  <c r="DI20" i="20"/>
  <c r="DH20" i="20"/>
  <c r="DG20" i="20"/>
  <c r="DF20" i="20"/>
  <c r="DE20" i="20"/>
  <c r="DD20" i="20"/>
  <c r="DC20" i="20"/>
  <c r="DB20" i="20"/>
  <c r="DA20" i="20"/>
  <c r="CZ20" i="20"/>
  <c r="CY20" i="20"/>
  <c r="CX20" i="20"/>
  <c r="CW20" i="20"/>
  <c r="CV20" i="20"/>
  <c r="CU20" i="20"/>
  <c r="CT20" i="20"/>
  <c r="CS20" i="20"/>
  <c r="CR20" i="20"/>
  <c r="CO20" i="20"/>
  <c r="CN20" i="20"/>
  <c r="CM20" i="20"/>
  <c r="CK20" i="20"/>
  <c r="CJ20" i="20"/>
  <c r="CI20" i="20"/>
  <c r="CH20" i="20"/>
  <c r="CG20" i="20"/>
  <c r="CF20" i="20"/>
  <c r="CE20" i="20"/>
  <c r="CD20" i="20"/>
  <c r="CB20" i="20"/>
  <c r="CA20" i="20"/>
  <c r="BZ20" i="20"/>
  <c r="BX20" i="20"/>
  <c r="BW20" i="20"/>
  <c r="BV20" i="20"/>
  <c r="BU20" i="20"/>
  <c r="BT20" i="20"/>
  <c r="BS20" i="20"/>
  <c r="BR20" i="20"/>
  <c r="BQ20" i="20"/>
  <c r="BP20" i="20"/>
  <c r="BM20" i="20"/>
  <c r="BL20" i="20"/>
  <c r="BK20" i="20"/>
  <c r="BJ20" i="20"/>
  <c r="BI20" i="20"/>
  <c r="BH20" i="20"/>
  <c r="BG20" i="20"/>
  <c r="BE20" i="20"/>
  <c r="BD20" i="20"/>
  <c r="BC20" i="20"/>
  <c r="BA20" i="20"/>
  <c r="AZ20" i="20"/>
  <c r="AY20" i="20"/>
  <c r="AX20" i="20"/>
  <c r="AW20" i="20"/>
  <c r="AU20" i="20"/>
  <c r="AT20" i="20"/>
  <c r="AS20" i="20"/>
  <c r="AR20" i="20"/>
  <c r="AQ20" i="20"/>
  <c r="AP20" i="20"/>
  <c r="AO20" i="20"/>
  <c r="AN20" i="20"/>
  <c r="AM20" i="20"/>
  <c r="AK20" i="20"/>
  <c r="AJ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P20" i="20"/>
  <c r="O20" i="20"/>
  <c r="N20" i="20"/>
  <c r="L20" i="20"/>
  <c r="K20" i="20"/>
  <c r="J20" i="20"/>
  <c r="I20" i="20"/>
  <c r="H20" i="20"/>
  <c r="F20" i="20"/>
  <c r="E20" i="20"/>
  <c r="D20" i="20"/>
  <c r="C20" i="20"/>
  <c r="LV19" i="20"/>
  <c r="LS19" i="20"/>
  <c r="LR19" i="20"/>
  <c r="LN19" i="20"/>
  <c r="LM19" i="20"/>
  <c r="LL19" i="20"/>
  <c r="LK19" i="20"/>
  <c r="LJ19" i="20"/>
  <c r="LI19" i="20"/>
  <c r="LF19" i="20"/>
  <c r="LA19" i="20"/>
  <c r="KZ19" i="20"/>
  <c r="KV19" i="20"/>
  <c r="KU19" i="20"/>
  <c r="KT19" i="20"/>
  <c r="KS19" i="20"/>
  <c r="KR19" i="20"/>
  <c r="KQ19" i="20"/>
  <c r="KN19" i="20"/>
  <c r="KI19" i="20"/>
  <c r="KH19" i="20"/>
  <c r="KB19" i="20"/>
  <c r="KA19" i="20"/>
  <c r="JZ19" i="20"/>
  <c r="JY19" i="20"/>
  <c r="JX19" i="20"/>
  <c r="JU19" i="20"/>
  <c r="JS19" i="20"/>
  <c r="JR19" i="20"/>
  <c r="JQ19" i="20"/>
  <c r="JL19" i="20"/>
  <c r="JK19" i="20"/>
  <c r="JH19" i="20"/>
  <c r="JG19" i="20"/>
  <c r="JF19" i="20"/>
  <c r="JD19" i="20"/>
  <c r="JC19" i="20"/>
  <c r="JA19" i="20"/>
  <c r="IZ19" i="20"/>
  <c r="IY19" i="20"/>
  <c r="IT19" i="20"/>
  <c r="IS19" i="20"/>
  <c r="IR19" i="20"/>
  <c r="IQ19" i="20"/>
  <c r="IP19" i="20"/>
  <c r="IM19" i="20"/>
  <c r="IJ19" i="20"/>
  <c r="II19" i="20"/>
  <c r="IB19" i="20"/>
  <c r="IA19" i="20"/>
  <c r="HZ19" i="20"/>
  <c r="HY19" i="20"/>
  <c r="HU19" i="20"/>
  <c r="HQ19" i="20"/>
  <c r="HP19" i="20"/>
  <c r="HK19" i="20"/>
  <c r="HJ19" i="20"/>
  <c r="HG19" i="20"/>
  <c r="HF19" i="20"/>
  <c r="HE19" i="20"/>
  <c r="HB19" i="20"/>
  <c r="GY19" i="20"/>
  <c r="GR19" i="20"/>
  <c r="GQ19" i="20"/>
  <c r="GP19" i="20"/>
  <c r="GO19" i="20"/>
  <c r="GN19" i="20"/>
  <c r="GJ19" i="20"/>
  <c r="GG19" i="20"/>
  <c r="GE19" i="20"/>
  <c r="GC19" i="20"/>
  <c r="FY19" i="20"/>
  <c r="FX19" i="20"/>
  <c r="FW19" i="20"/>
  <c r="FV19" i="20"/>
  <c r="FU19" i="20"/>
  <c r="FT19" i="20"/>
  <c r="FQ19" i="20"/>
  <c r="FM19" i="20"/>
  <c r="FG19" i="20"/>
  <c r="FF19" i="20"/>
  <c r="FE19" i="20"/>
  <c r="FD19" i="20"/>
  <c r="FC19" i="20"/>
  <c r="EZ19" i="20"/>
  <c r="EW19" i="20"/>
  <c r="EM19" i="20"/>
  <c r="EJ19" i="20"/>
  <c r="EI19" i="20"/>
  <c r="EH19" i="20"/>
  <c r="EE19" i="20"/>
  <c r="EA19" i="20"/>
  <c r="DT19" i="20"/>
  <c r="DS19" i="20"/>
  <c r="DR19" i="20"/>
  <c r="DQ19" i="20"/>
  <c r="DL19" i="20"/>
  <c r="DK19" i="20"/>
  <c r="DH19" i="20"/>
  <c r="DG19" i="20"/>
  <c r="DC19" i="20"/>
  <c r="DB19" i="20"/>
  <c r="CZ19" i="20"/>
  <c r="CY19" i="20"/>
  <c r="CU19" i="20"/>
  <c r="CR19" i="20"/>
  <c r="CO19" i="20"/>
  <c r="CI19" i="20"/>
  <c r="CH19" i="20"/>
  <c r="CG19" i="20"/>
  <c r="CA19" i="20"/>
  <c r="BW19" i="20"/>
  <c r="BQ19" i="20"/>
  <c r="BL19" i="20"/>
  <c r="BK19" i="20"/>
  <c r="BC19" i="20"/>
  <c r="AW19" i="20"/>
  <c r="AU19" i="20"/>
  <c r="AS19" i="20"/>
  <c r="AQ19" i="20"/>
  <c r="AK19" i="20"/>
  <c r="AJ19" i="20"/>
  <c r="AG19" i="20"/>
  <c r="AB19" i="20"/>
  <c r="X19" i="20"/>
  <c r="U19" i="20"/>
  <c r="R19" i="20"/>
  <c r="P19" i="20"/>
  <c r="H19" i="20"/>
  <c r="E19" i="20"/>
  <c r="LW18" i="20"/>
  <c r="LV18" i="20"/>
  <c r="LU18" i="20"/>
  <c r="LT18" i="20"/>
  <c r="LS18" i="20"/>
  <c r="LR18" i="20"/>
  <c r="LQ18" i="20"/>
  <c r="LP18" i="20"/>
  <c r="LO18" i="20"/>
  <c r="LN18" i="20"/>
  <c r="LM18" i="20"/>
  <c r="LL18" i="20"/>
  <c r="LK18" i="20"/>
  <c r="LJ18" i="20"/>
  <c r="LI18" i="20"/>
  <c r="LH18" i="20"/>
  <c r="LG18" i="20"/>
  <c r="LF18" i="20"/>
  <c r="LE18" i="20"/>
  <c r="LB18" i="20"/>
  <c r="LA18" i="20"/>
  <c r="KZ18" i="20"/>
  <c r="KY18" i="20"/>
  <c r="KW18" i="20"/>
  <c r="KV18" i="20"/>
  <c r="KU18" i="20"/>
  <c r="KT18" i="20"/>
  <c r="KS18" i="20"/>
  <c r="KR18" i="20"/>
  <c r="KQ18" i="20"/>
  <c r="KP18" i="20"/>
  <c r="KO18" i="20"/>
  <c r="KN18" i="20"/>
  <c r="KM18" i="20"/>
  <c r="KJ18" i="20"/>
  <c r="KI18" i="20"/>
  <c r="KH18" i="20"/>
  <c r="KG18" i="20"/>
  <c r="KE18" i="20"/>
  <c r="KD18" i="20"/>
  <c r="KC18" i="20"/>
  <c r="KB18" i="20"/>
  <c r="KA18" i="20"/>
  <c r="JZ18" i="20"/>
  <c r="JY18" i="20"/>
  <c r="JX18" i="20"/>
  <c r="JW18" i="20"/>
  <c r="JV18" i="20"/>
  <c r="JU18" i="20"/>
  <c r="JT18" i="20"/>
  <c r="JS18" i="20"/>
  <c r="JR18" i="20"/>
  <c r="JQ18" i="20"/>
  <c r="JP18" i="20"/>
  <c r="JO18" i="20"/>
  <c r="JN18" i="20"/>
  <c r="JM18" i="20"/>
  <c r="JL18" i="20"/>
  <c r="JK18" i="20"/>
  <c r="JH18" i="20"/>
  <c r="JG18" i="20"/>
  <c r="JF18" i="20"/>
  <c r="JE18" i="20"/>
  <c r="JD18" i="20"/>
  <c r="JC18" i="20"/>
  <c r="JB18" i="20"/>
  <c r="JA18" i="20"/>
  <c r="IZ18" i="20"/>
  <c r="IY18" i="20"/>
  <c r="IX18" i="20"/>
  <c r="IW18" i="20"/>
  <c r="IV18" i="20"/>
  <c r="IU18" i="20"/>
  <c r="IT18" i="20"/>
  <c r="IS18" i="20"/>
  <c r="IR18" i="20"/>
  <c r="IQ18" i="20"/>
  <c r="IP18" i="20"/>
  <c r="IO18" i="20"/>
  <c r="IN18" i="20"/>
  <c r="IM18" i="20"/>
  <c r="IL18" i="20"/>
  <c r="IK18" i="20"/>
  <c r="IJ18" i="20"/>
  <c r="II18" i="20"/>
  <c r="IF18" i="20"/>
  <c r="IE18" i="20"/>
  <c r="ID18" i="20"/>
  <c r="IC18" i="20"/>
  <c r="IB18" i="20"/>
  <c r="IA18" i="20"/>
  <c r="HZ18" i="20"/>
  <c r="HY18" i="20"/>
  <c r="HW18" i="20"/>
  <c r="HV18" i="20"/>
  <c r="HU18" i="20"/>
  <c r="HT18" i="20"/>
  <c r="HR18" i="20"/>
  <c r="HQ18" i="20"/>
  <c r="HP18" i="20"/>
  <c r="HO18" i="20"/>
  <c r="HN18" i="20"/>
  <c r="HM18" i="20"/>
  <c r="HL18" i="20"/>
  <c r="HK18" i="20"/>
  <c r="HJ18" i="20"/>
  <c r="HG18" i="20"/>
  <c r="HF18" i="20"/>
  <c r="HE18" i="20"/>
  <c r="HD18" i="20"/>
  <c r="HC18" i="20"/>
  <c r="HB18" i="20"/>
  <c r="HA18" i="20"/>
  <c r="GZ18" i="20"/>
  <c r="GY18" i="20"/>
  <c r="GW18" i="20"/>
  <c r="GV18" i="20"/>
  <c r="GU18" i="20"/>
  <c r="GT18" i="20"/>
  <c r="GS18" i="20"/>
  <c r="GR18" i="20"/>
  <c r="GQ18" i="20"/>
  <c r="GP18" i="20"/>
  <c r="GO18" i="20"/>
  <c r="GN18" i="20"/>
  <c r="GM18" i="20"/>
  <c r="GL18" i="20"/>
  <c r="GJ18" i="20"/>
  <c r="GG18" i="20"/>
  <c r="GF18" i="20"/>
  <c r="GE18" i="20"/>
  <c r="GD18" i="20"/>
  <c r="GC18" i="20"/>
  <c r="GB18" i="20"/>
  <c r="GA18" i="20"/>
  <c r="FZ18" i="20"/>
  <c r="FY18" i="20"/>
  <c r="FX18" i="20"/>
  <c r="FW18" i="20"/>
  <c r="FV18" i="20"/>
  <c r="FU18" i="20"/>
  <c r="FT18" i="20"/>
  <c r="FS18" i="20"/>
  <c r="FR18" i="20"/>
  <c r="FQ18" i="20"/>
  <c r="FP18" i="20"/>
  <c r="FO18" i="20"/>
  <c r="FN18" i="20"/>
  <c r="FM18" i="20"/>
  <c r="FK18" i="20"/>
  <c r="FJ18" i="20"/>
  <c r="FI18" i="20"/>
  <c r="FH18" i="20"/>
  <c r="FG18" i="20"/>
  <c r="FF18" i="20"/>
  <c r="FE18" i="20"/>
  <c r="FD18" i="20"/>
  <c r="FC18" i="20"/>
  <c r="FB18" i="20"/>
  <c r="FA18" i="20"/>
  <c r="EZ18" i="20"/>
  <c r="EY18" i="20"/>
  <c r="EX18" i="20"/>
  <c r="EW18" i="20"/>
  <c r="EV18" i="20"/>
  <c r="EU18" i="20"/>
  <c r="ET18" i="20"/>
  <c r="ES18" i="20"/>
  <c r="EO18" i="20"/>
  <c r="EM18" i="20"/>
  <c r="EL18" i="20"/>
  <c r="EJ18" i="20"/>
  <c r="EI18" i="20"/>
  <c r="EH18" i="20"/>
  <c r="EG18" i="20"/>
  <c r="EF18" i="20"/>
  <c r="EE18" i="20"/>
  <c r="ED18" i="20"/>
  <c r="EC18" i="20"/>
  <c r="EA18" i="20"/>
  <c r="DZ18" i="20"/>
  <c r="DY18" i="20"/>
  <c r="DW18" i="20"/>
  <c r="DV18" i="20"/>
  <c r="DU18" i="20"/>
  <c r="DT18" i="20"/>
  <c r="DS18" i="20"/>
  <c r="DR18" i="20"/>
  <c r="DQ18" i="20"/>
  <c r="DP18" i="20"/>
  <c r="DM18" i="20"/>
  <c r="DL18" i="20"/>
  <c r="DK18" i="20"/>
  <c r="DJ18" i="20"/>
  <c r="DI18" i="20"/>
  <c r="DH18" i="20"/>
  <c r="DG18" i="20"/>
  <c r="DF18" i="20"/>
  <c r="DE18" i="20"/>
  <c r="DD18" i="20"/>
  <c r="DC18" i="20"/>
  <c r="DB18" i="20"/>
  <c r="DA18" i="20"/>
  <c r="CZ18" i="20"/>
  <c r="CY18" i="20"/>
  <c r="CX18" i="20"/>
  <c r="CW18" i="20"/>
  <c r="CV18" i="20"/>
  <c r="CU18" i="20"/>
  <c r="CT18" i="20"/>
  <c r="CS18" i="20"/>
  <c r="CR18" i="20"/>
  <c r="CO18" i="20"/>
  <c r="CN18" i="20"/>
  <c r="CM18" i="20"/>
  <c r="CK18" i="20"/>
  <c r="CJ18" i="20"/>
  <c r="CI18" i="20"/>
  <c r="CH18" i="20"/>
  <c r="CG18" i="20"/>
  <c r="CF18" i="20"/>
  <c r="CE18" i="20"/>
  <c r="CD18" i="20"/>
  <c r="CB18" i="20"/>
  <c r="CA18" i="20"/>
  <c r="BZ18" i="20"/>
  <c r="BX18" i="20"/>
  <c r="BW18" i="20"/>
  <c r="BV18" i="20"/>
  <c r="BU18" i="20"/>
  <c r="BT18" i="20"/>
  <c r="BS18" i="20"/>
  <c r="BR18" i="20"/>
  <c r="BQ18" i="20"/>
  <c r="BP18" i="20"/>
  <c r="BM18" i="20"/>
  <c r="BL18" i="20"/>
  <c r="BK18" i="20"/>
  <c r="BJ18" i="20"/>
  <c r="BI18" i="20"/>
  <c r="BH18" i="20"/>
  <c r="BG18" i="20"/>
  <c r="BE18" i="20"/>
  <c r="BD18" i="20"/>
  <c r="BC18" i="20"/>
  <c r="BA18" i="20"/>
  <c r="AZ18" i="20"/>
  <c r="AY18" i="20"/>
  <c r="AX18" i="20"/>
  <c r="AW18" i="20"/>
  <c r="AU18" i="20"/>
  <c r="AT18" i="20"/>
  <c r="AS18" i="20"/>
  <c r="AR18" i="20"/>
  <c r="AQ18" i="20"/>
  <c r="AP18" i="20"/>
  <c r="AO18" i="20"/>
  <c r="AN18" i="20"/>
  <c r="AM18" i="20"/>
  <c r="AK18" i="20"/>
  <c r="AJ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P18" i="20"/>
  <c r="O18" i="20"/>
  <c r="N18" i="20"/>
  <c r="L18" i="20"/>
  <c r="K18" i="20"/>
  <c r="J18" i="20"/>
  <c r="I18" i="20"/>
  <c r="H18" i="20"/>
  <c r="F18" i="20"/>
  <c r="E18" i="20"/>
  <c r="D18" i="20"/>
  <c r="C18" i="20"/>
  <c r="KE9" i="20"/>
  <c r="IN9" i="20"/>
  <c r="JV8" i="20"/>
  <c r="HQ8" i="20"/>
  <c r="DZ8" i="20"/>
  <c r="GS7" i="20"/>
  <c r="FC7" i="20"/>
  <c r="CY7" i="20"/>
  <c r="BY7" i="20"/>
  <c r="AS7" i="20"/>
  <c r="LS33" i="24"/>
  <c r="LT33" i="24"/>
  <c r="LU33" i="24"/>
  <c r="LV33" i="24"/>
  <c r="LS35" i="24"/>
  <c r="LT35" i="24"/>
  <c r="LU35" i="24"/>
  <c r="LV35" i="24"/>
  <c r="LS36" i="24"/>
  <c r="LT36" i="24"/>
  <c r="LU36" i="24"/>
  <c r="LV36" i="24"/>
  <c r="LS37" i="24"/>
  <c r="LT37" i="24"/>
  <c r="LU37" i="24"/>
  <c r="LV37" i="24"/>
  <c r="LS38" i="24"/>
  <c r="LT38" i="24"/>
  <c r="LU38" i="24"/>
  <c r="LV38" i="24"/>
  <c r="LS39" i="24"/>
  <c r="LT39" i="24"/>
  <c r="LU39" i="24"/>
  <c r="LV39" i="24"/>
  <c r="LS41" i="24"/>
  <c r="LT41" i="24"/>
  <c r="LU41" i="24"/>
  <c r="LV41" i="24"/>
  <c r="LS42" i="24"/>
  <c r="LT42" i="24"/>
  <c r="LU42" i="24"/>
  <c r="LV42" i="24"/>
  <c r="LS43" i="24"/>
  <c r="LT43" i="24"/>
  <c r="LU43" i="24"/>
  <c r="LV43" i="24"/>
  <c r="LS44" i="24"/>
  <c r="LT44" i="24"/>
  <c r="LU44" i="24"/>
  <c r="LV44" i="24"/>
  <c r="LS46" i="24"/>
  <c r="LT46" i="24"/>
  <c r="LU46" i="24"/>
  <c r="LV46" i="24"/>
  <c r="LS47" i="24"/>
  <c r="LT47" i="24"/>
  <c r="LU47" i="24"/>
  <c r="LV47" i="24"/>
  <c r="LS48" i="24"/>
  <c r="LT48" i="24"/>
  <c r="LU48" i="24"/>
  <c r="LV48" i="24"/>
  <c r="LS49" i="24"/>
  <c r="LT49" i="24"/>
  <c r="LU49" i="24"/>
  <c r="LV49" i="24"/>
  <c r="LS50" i="24"/>
  <c r="LT50" i="24"/>
  <c r="LU50" i="24"/>
  <c r="LV50" i="24"/>
  <c r="LV19" i="19"/>
  <c r="LU19" i="19"/>
  <c r="LT19" i="19"/>
  <c r="LS19" i="19"/>
  <c r="LW23" i="19"/>
  <c r="LV23" i="19"/>
  <c r="LU23" i="19"/>
  <c r="LT23" i="19"/>
  <c r="LS23" i="19"/>
  <c r="LW22" i="19"/>
  <c r="LV22" i="19"/>
  <c r="LU22" i="19"/>
  <c r="LT22" i="19"/>
  <c r="LS22" i="19"/>
  <c r="LW21" i="19"/>
  <c r="LV21" i="19"/>
  <c r="LU21" i="19"/>
  <c r="LT21" i="19"/>
  <c r="LS21" i="19"/>
  <c r="LW20" i="19"/>
  <c r="LV20" i="19"/>
  <c r="LU20" i="19"/>
  <c r="LT20" i="19"/>
  <c r="LS20" i="19"/>
  <c r="LW19" i="19"/>
  <c r="LW18" i="19"/>
  <c r="LV18" i="19"/>
  <c r="LU18" i="19"/>
  <c r="LT18" i="19"/>
  <c r="LS18" i="19"/>
  <c r="LV45" i="18"/>
  <c r="LV19" i="18" s="1"/>
  <c r="LU45" i="18"/>
  <c r="LU19" i="18" s="1"/>
  <c r="LT45" i="18"/>
  <c r="LS45" i="18"/>
  <c r="LS19" i="18" s="1"/>
  <c r="LV40" i="18"/>
  <c r="LU40" i="18"/>
  <c r="LT40" i="18"/>
  <c r="LS40" i="18"/>
  <c r="LV34" i="18"/>
  <c r="LU34" i="18"/>
  <c r="LT34" i="18"/>
  <c r="LS34" i="18"/>
  <c r="LV23" i="18"/>
  <c r="LU23" i="18"/>
  <c r="LT23" i="18"/>
  <c r="LS23" i="18"/>
  <c r="LV22" i="18"/>
  <c r="LU22" i="18"/>
  <c r="LT22" i="18"/>
  <c r="LS22" i="18"/>
  <c r="LV21" i="18"/>
  <c r="LU21" i="18"/>
  <c r="LT21" i="18"/>
  <c r="LS21" i="18"/>
  <c r="LV20" i="18"/>
  <c r="LU20" i="18"/>
  <c r="LT20" i="18"/>
  <c r="LS20" i="18"/>
  <c r="LT19" i="18"/>
  <c r="LV18" i="18"/>
  <c r="LU18" i="18"/>
  <c r="LT18" i="18"/>
  <c r="LS18" i="18"/>
  <c r="LS18" i="17"/>
  <c r="LT18" i="17"/>
  <c r="LU18" i="17"/>
  <c r="LV18" i="17"/>
  <c r="LS20" i="17"/>
  <c r="LT20" i="17"/>
  <c r="LU20" i="17"/>
  <c r="LV20" i="17"/>
  <c r="LS21" i="17"/>
  <c r="LT21" i="17"/>
  <c r="LU21" i="17"/>
  <c r="LV21" i="17"/>
  <c r="LS22" i="17"/>
  <c r="LT22" i="17"/>
  <c r="LU22" i="17"/>
  <c r="LV22" i="17"/>
  <c r="LS23" i="17"/>
  <c r="LT23" i="17"/>
  <c r="LU23" i="17"/>
  <c r="LV23" i="17"/>
  <c r="LR19" i="19"/>
  <c r="LQ19" i="19"/>
  <c r="LN19" i="19"/>
  <c r="LM19" i="19"/>
  <c r="LL19" i="19"/>
  <c r="LH19" i="19"/>
  <c r="LG19" i="19"/>
  <c r="LE19" i="19"/>
  <c r="KZ19" i="19"/>
  <c r="KU19" i="19"/>
  <c r="KT19" i="19"/>
  <c r="KP19" i="19"/>
  <c r="KO19" i="19"/>
  <c r="KM19" i="19"/>
  <c r="KH19" i="19"/>
  <c r="KG19" i="19"/>
  <c r="KC19" i="19"/>
  <c r="KB19" i="19"/>
  <c r="KA19" i="19"/>
  <c r="JV19" i="19"/>
  <c r="JT19" i="19"/>
  <c r="JQ19" i="19"/>
  <c r="JP19" i="19"/>
  <c r="JM19" i="19"/>
  <c r="JL19" i="19"/>
  <c r="JK19" i="19"/>
  <c r="JG19" i="19"/>
  <c r="JD19" i="19"/>
  <c r="JB19" i="19"/>
  <c r="IZ19" i="19"/>
  <c r="IY19" i="19"/>
  <c r="IX19" i="19"/>
  <c r="IW19" i="19"/>
  <c r="IU19" i="19"/>
  <c r="IT19" i="19"/>
  <c r="IS19" i="19"/>
  <c r="IN19" i="19"/>
  <c r="IL19" i="19"/>
  <c r="II19" i="19"/>
  <c r="IF19" i="19"/>
  <c r="IE19" i="19"/>
  <c r="IC19" i="19"/>
  <c r="IB19" i="19"/>
  <c r="IA19" i="19"/>
  <c r="HY19" i="19"/>
  <c r="HV19" i="19"/>
  <c r="HT19" i="19"/>
  <c r="HO19" i="19"/>
  <c r="HL19" i="19"/>
  <c r="HK19" i="19"/>
  <c r="HJ19" i="19"/>
  <c r="HG19" i="19"/>
  <c r="HF19" i="19"/>
  <c r="HB19" i="19"/>
  <c r="HA19" i="19"/>
  <c r="GW19" i="19"/>
  <c r="GV19" i="19"/>
  <c r="GS19" i="19"/>
  <c r="GR19" i="19"/>
  <c r="GQ19" i="19"/>
  <c r="GM19" i="19"/>
  <c r="GL19" i="19"/>
  <c r="GG19" i="19"/>
  <c r="GF19" i="19"/>
  <c r="GD19" i="19"/>
  <c r="GB19" i="19"/>
  <c r="FY19" i="19"/>
  <c r="FX19" i="19"/>
  <c r="FS19" i="19"/>
  <c r="FR19" i="19"/>
  <c r="FP19" i="19"/>
  <c r="FM19" i="19"/>
  <c r="FK19" i="19"/>
  <c r="FH19" i="19"/>
  <c r="FF19" i="19"/>
  <c r="EY19" i="19"/>
  <c r="EV19" i="19"/>
  <c r="EU19" i="19"/>
  <c r="EL19" i="19"/>
  <c r="EF19" i="19"/>
  <c r="EE19" i="19"/>
  <c r="DZ19" i="19"/>
  <c r="DY19" i="19"/>
  <c r="DU19" i="19"/>
  <c r="DT19" i="19"/>
  <c r="DS19" i="19"/>
  <c r="DR19" i="19"/>
  <c r="DQ19" i="19"/>
  <c r="DM19" i="19"/>
  <c r="DL19" i="19"/>
  <c r="DJ19" i="19"/>
  <c r="DG19" i="19"/>
  <c r="DF19" i="19"/>
  <c r="DA19" i="19"/>
  <c r="CY19" i="19"/>
  <c r="CW19" i="19"/>
  <c r="CV19" i="19"/>
  <c r="CO19" i="19"/>
  <c r="CN19" i="19"/>
  <c r="CK19" i="19"/>
  <c r="CI19" i="19"/>
  <c r="CH19" i="19"/>
  <c r="CG19" i="19"/>
  <c r="CF19" i="19"/>
  <c r="CD19" i="19"/>
  <c r="CB19" i="19"/>
  <c r="CA19" i="19"/>
  <c r="BW19" i="19"/>
  <c r="BV19" i="19"/>
  <c r="BU19" i="19"/>
  <c r="BR19" i="19"/>
  <c r="BP19" i="19"/>
  <c r="BL19" i="19"/>
  <c r="BK19" i="19"/>
  <c r="BJ19" i="19"/>
  <c r="BI19" i="19"/>
  <c r="BH19" i="19"/>
  <c r="BG19" i="19"/>
  <c r="BA19" i="19"/>
  <c r="AX19" i="19"/>
  <c r="AU19" i="19"/>
  <c r="AT19" i="19"/>
  <c r="AS19" i="19"/>
  <c r="AQ19" i="19"/>
  <c r="AP19" i="19"/>
  <c r="AO19" i="19"/>
  <c r="AJ19" i="19"/>
  <c r="AC19" i="19"/>
  <c r="AB19" i="19"/>
  <c r="AA19" i="19"/>
  <c r="Y19" i="19"/>
  <c r="X19" i="19"/>
  <c r="W19" i="19"/>
  <c r="V19" i="19"/>
  <c r="U19" i="19"/>
  <c r="P19" i="19"/>
  <c r="O19" i="19"/>
  <c r="K19" i="19"/>
  <c r="I19" i="19"/>
  <c r="H19" i="19"/>
  <c r="D19" i="19"/>
  <c r="LR23" i="19"/>
  <c r="LQ23" i="19"/>
  <c r="LP23" i="19"/>
  <c r="LO23" i="19"/>
  <c r="LN23" i="19"/>
  <c r="LM23" i="19"/>
  <c r="LL23" i="19"/>
  <c r="LK23" i="19"/>
  <c r="LJ23" i="19"/>
  <c r="LI23" i="19"/>
  <c r="LH23" i="19"/>
  <c r="LG23" i="19"/>
  <c r="LF23" i="19"/>
  <c r="LE23" i="19"/>
  <c r="LB23" i="19"/>
  <c r="LA23" i="19"/>
  <c r="KZ23" i="19"/>
  <c r="KY23" i="19"/>
  <c r="KW23" i="19"/>
  <c r="KV23" i="19"/>
  <c r="KU23" i="19"/>
  <c r="KT23" i="19"/>
  <c r="KS23" i="19"/>
  <c r="KR23" i="19"/>
  <c r="KQ23" i="19"/>
  <c r="KP23" i="19"/>
  <c r="KO23" i="19"/>
  <c r="KN23" i="19"/>
  <c r="KM23" i="19"/>
  <c r="KJ23" i="19"/>
  <c r="KI23" i="19"/>
  <c r="KH23" i="19"/>
  <c r="KG23" i="19"/>
  <c r="KE23" i="19"/>
  <c r="KD23" i="19"/>
  <c r="KC23" i="19"/>
  <c r="KB23" i="19"/>
  <c r="KA23" i="19"/>
  <c r="JZ23" i="19"/>
  <c r="JY23" i="19"/>
  <c r="JX23" i="19"/>
  <c r="JW23" i="19"/>
  <c r="JV23" i="19"/>
  <c r="JU23" i="19"/>
  <c r="JT23" i="19"/>
  <c r="JS23" i="19"/>
  <c r="JR23" i="19"/>
  <c r="JQ23" i="19"/>
  <c r="JP23" i="19"/>
  <c r="JO23" i="19"/>
  <c r="JN23" i="19"/>
  <c r="JM23" i="19"/>
  <c r="JL23" i="19"/>
  <c r="JK23" i="19"/>
  <c r="JH23" i="19"/>
  <c r="JG23" i="19"/>
  <c r="JF23" i="19"/>
  <c r="JE23" i="19"/>
  <c r="JD23" i="19"/>
  <c r="JC23" i="19"/>
  <c r="JB23" i="19"/>
  <c r="JA23" i="19"/>
  <c r="IZ23" i="19"/>
  <c r="IY23" i="19"/>
  <c r="IX23" i="19"/>
  <c r="IW23" i="19"/>
  <c r="IV23" i="19"/>
  <c r="IU23" i="19"/>
  <c r="IT23" i="19"/>
  <c r="IS23" i="19"/>
  <c r="IR23" i="19"/>
  <c r="IQ23" i="19"/>
  <c r="IP23" i="19"/>
  <c r="IO23" i="19"/>
  <c r="IN23" i="19"/>
  <c r="IM23" i="19"/>
  <c r="IL23" i="19"/>
  <c r="IK23" i="19"/>
  <c r="IJ23" i="19"/>
  <c r="II23" i="19"/>
  <c r="IF23" i="19"/>
  <c r="IE23" i="19"/>
  <c r="ID23" i="19"/>
  <c r="IC23" i="19"/>
  <c r="IB23" i="19"/>
  <c r="IA23" i="19"/>
  <c r="HZ23" i="19"/>
  <c r="HY23" i="19"/>
  <c r="HW23" i="19"/>
  <c r="HV23" i="19"/>
  <c r="HU23" i="19"/>
  <c r="HT23" i="19"/>
  <c r="HR23" i="19"/>
  <c r="HQ23" i="19"/>
  <c r="HP23" i="19"/>
  <c r="HO23" i="19"/>
  <c r="HN23" i="19"/>
  <c r="HM23" i="19"/>
  <c r="HL23" i="19"/>
  <c r="HK23" i="19"/>
  <c r="HJ23" i="19"/>
  <c r="HG23" i="19"/>
  <c r="HF23" i="19"/>
  <c r="HE23" i="19"/>
  <c r="HD23" i="19"/>
  <c r="HC23" i="19"/>
  <c r="HB23" i="19"/>
  <c r="HA23" i="19"/>
  <c r="GZ23" i="19"/>
  <c r="GY23" i="19"/>
  <c r="GW23" i="19"/>
  <c r="GV23" i="19"/>
  <c r="GU23" i="19"/>
  <c r="GT23" i="19"/>
  <c r="GS23" i="19"/>
  <c r="GR23" i="19"/>
  <c r="GQ23" i="19"/>
  <c r="GP23" i="19"/>
  <c r="GO23" i="19"/>
  <c r="GN23" i="19"/>
  <c r="GM23" i="19"/>
  <c r="GL23" i="19"/>
  <c r="GJ23" i="19"/>
  <c r="GG23" i="19"/>
  <c r="GF23" i="19"/>
  <c r="GE23" i="19"/>
  <c r="GD23" i="19"/>
  <c r="GC23" i="19"/>
  <c r="GB23" i="19"/>
  <c r="GA23" i="19"/>
  <c r="FZ23" i="19"/>
  <c r="FY23" i="19"/>
  <c r="FX23" i="19"/>
  <c r="FW23" i="19"/>
  <c r="FV23" i="19"/>
  <c r="FU23" i="19"/>
  <c r="FT23" i="19"/>
  <c r="FS23" i="19"/>
  <c r="FR23" i="19"/>
  <c r="FQ23" i="19"/>
  <c r="FP23" i="19"/>
  <c r="FO23" i="19"/>
  <c r="FN23" i="19"/>
  <c r="FM23" i="19"/>
  <c r="FK23" i="19"/>
  <c r="FJ23" i="19"/>
  <c r="FI23" i="19"/>
  <c r="FH23" i="19"/>
  <c r="FG23" i="19"/>
  <c r="FF23" i="19"/>
  <c r="FE23" i="19"/>
  <c r="FD23" i="19"/>
  <c r="FC23" i="19"/>
  <c r="FB23" i="19"/>
  <c r="FA23" i="19"/>
  <c r="EZ23" i="19"/>
  <c r="EY23" i="19"/>
  <c r="EX23" i="19"/>
  <c r="EW23" i="19"/>
  <c r="EV23" i="19"/>
  <c r="EU23" i="19"/>
  <c r="ET23" i="19"/>
  <c r="ES23" i="19"/>
  <c r="EO23" i="19"/>
  <c r="EM23" i="19"/>
  <c r="EL23" i="19"/>
  <c r="EJ23" i="19"/>
  <c r="EI23" i="19"/>
  <c r="EH23" i="19"/>
  <c r="EG23" i="19"/>
  <c r="EF23" i="19"/>
  <c r="EE23" i="19"/>
  <c r="ED23" i="19"/>
  <c r="EC23" i="19"/>
  <c r="EA23" i="19"/>
  <c r="DZ23" i="19"/>
  <c r="DY23" i="19"/>
  <c r="DW23" i="19"/>
  <c r="DV23" i="19"/>
  <c r="DU23" i="19"/>
  <c r="DT23" i="19"/>
  <c r="DS23" i="19"/>
  <c r="DR23" i="19"/>
  <c r="DQ23" i="19"/>
  <c r="DP23" i="19"/>
  <c r="DM23" i="19"/>
  <c r="DL23" i="19"/>
  <c r="DK23" i="19"/>
  <c r="DJ23" i="19"/>
  <c r="DI23" i="19"/>
  <c r="DH23" i="19"/>
  <c r="DG23" i="19"/>
  <c r="DF23" i="19"/>
  <c r="DE23" i="19"/>
  <c r="DD23" i="19"/>
  <c r="DC23" i="19"/>
  <c r="DB23" i="19"/>
  <c r="DA23" i="19"/>
  <c r="CZ23" i="19"/>
  <c r="CY23" i="19"/>
  <c r="CX23" i="19"/>
  <c r="CW23" i="19"/>
  <c r="CV23" i="19"/>
  <c r="CU23" i="19"/>
  <c r="CT23" i="19"/>
  <c r="CS23" i="19"/>
  <c r="CR23" i="19"/>
  <c r="CO23" i="19"/>
  <c r="CN23" i="19"/>
  <c r="CM23" i="19"/>
  <c r="CK23" i="19"/>
  <c r="CJ23" i="19"/>
  <c r="CI23" i="19"/>
  <c r="CH23" i="19"/>
  <c r="CG23" i="19"/>
  <c r="CF23" i="19"/>
  <c r="CE23" i="19"/>
  <c r="CD23" i="19"/>
  <c r="CB23" i="19"/>
  <c r="CA23" i="19"/>
  <c r="BZ23" i="19"/>
  <c r="BX23" i="19"/>
  <c r="BW23" i="19"/>
  <c r="BV23" i="19"/>
  <c r="BU23" i="19"/>
  <c r="BT23" i="19"/>
  <c r="BS23" i="19"/>
  <c r="BR23" i="19"/>
  <c r="BQ23" i="19"/>
  <c r="BP23" i="19"/>
  <c r="BM23" i="19"/>
  <c r="BL23" i="19"/>
  <c r="BK23" i="19"/>
  <c r="BJ23" i="19"/>
  <c r="BI23" i="19"/>
  <c r="BH23" i="19"/>
  <c r="BG23" i="19"/>
  <c r="BE23" i="19"/>
  <c r="BD23" i="19"/>
  <c r="BC23" i="19"/>
  <c r="BA23" i="19"/>
  <c r="AZ23" i="19"/>
  <c r="AY23" i="19"/>
  <c r="AX23" i="19"/>
  <c r="AW23" i="19"/>
  <c r="AU23" i="19"/>
  <c r="AT23" i="19"/>
  <c r="AS23" i="19"/>
  <c r="AR23" i="19"/>
  <c r="AQ23" i="19"/>
  <c r="AP23" i="19"/>
  <c r="AO23" i="19"/>
  <c r="AN23" i="19"/>
  <c r="AM23" i="19"/>
  <c r="AK23" i="19"/>
  <c r="AJ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P23" i="19"/>
  <c r="O23" i="19"/>
  <c r="N23" i="19"/>
  <c r="L23" i="19"/>
  <c r="K23" i="19"/>
  <c r="J23" i="19"/>
  <c r="I23" i="19"/>
  <c r="H23" i="19"/>
  <c r="F23" i="19"/>
  <c r="E23" i="19"/>
  <c r="D23" i="19"/>
  <c r="C23" i="19"/>
  <c r="LR22" i="19"/>
  <c r="LQ22" i="19"/>
  <c r="LP22" i="19"/>
  <c r="LO22" i="19"/>
  <c r="LN22" i="19"/>
  <c r="LM22" i="19"/>
  <c r="LL22" i="19"/>
  <c r="LK22" i="19"/>
  <c r="LJ22" i="19"/>
  <c r="LI22" i="19"/>
  <c r="LH22" i="19"/>
  <c r="LG22" i="19"/>
  <c r="LF22" i="19"/>
  <c r="LE22" i="19"/>
  <c r="LB22" i="19"/>
  <c r="LA22" i="19"/>
  <c r="KZ22" i="19"/>
  <c r="KY22" i="19"/>
  <c r="KW22" i="19"/>
  <c r="KV22" i="19"/>
  <c r="KU22" i="19"/>
  <c r="KT22" i="19"/>
  <c r="KS22" i="19"/>
  <c r="KR22" i="19"/>
  <c r="KQ22" i="19"/>
  <c r="KP22" i="19"/>
  <c r="KO22" i="19"/>
  <c r="KN22" i="19"/>
  <c r="KM22" i="19"/>
  <c r="KJ22" i="19"/>
  <c r="KI22" i="19"/>
  <c r="KH22" i="19"/>
  <c r="KG22" i="19"/>
  <c r="KE22" i="19"/>
  <c r="KD22" i="19"/>
  <c r="KC22" i="19"/>
  <c r="KB22" i="19"/>
  <c r="KA22" i="19"/>
  <c r="JZ22" i="19"/>
  <c r="JY22" i="19"/>
  <c r="JX22" i="19"/>
  <c r="JW22" i="19"/>
  <c r="JV22" i="19"/>
  <c r="JU22" i="19"/>
  <c r="JT22" i="19"/>
  <c r="JS22" i="19"/>
  <c r="JR22" i="19"/>
  <c r="JQ22" i="19"/>
  <c r="JP22" i="19"/>
  <c r="JO22" i="19"/>
  <c r="JN22" i="19"/>
  <c r="JM22" i="19"/>
  <c r="JL22" i="19"/>
  <c r="JK22" i="19"/>
  <c r="JH22" i="19"/>
  <c r="JG22" i="19"/>
  <c r="JF22" i="19"/>
  <c r="JE22" i="19"/>
  <c r="JD22" i="19"/>
  <c r="JC22" i="19"/>
  <c r="JB22" i="19"/>
  <c r="JA22" i="19"/>
  <c r="IZ22" i="19"/>
  <c r="IY22" i="19"/>
  <c r="IX22" i="19"/>
  <c r="IW22" i="19"/>
  <c r="IV22" i="19"/>
  <c r="IU22" i="19"/>
  <c r="IT22" i="19"/>
  <c r="IS22" i="19"/>
  <c r="IR22" i="19"/>
  <c r="IQ22" i="19"/>
  <c r="IP22" i="19"/>
  <c r="IO22" i="19"/>
  <c r="IN22" i="19"/>
  <c r="IM22" i="19"/>
  <c r="IL22" i="19"/>
  <c r="IK22" i="19"/>
  <c r="IJ22" i="19"/>
  <c r="II22" i="19"/>
  <c r="IF22" i="19"/>
  <c r="IE22" i="19"/>
  <c r="ID22" i="19"/>
  <c r="IC22" i="19"/>
  <c r="IB22" i="19"/>
  <c r="IA22" i="19"/>
  <c r="HZ22" i="19"/>
  <c r="HY22" i="19"/>
  <c r="HW22" i="19"/>
  <c r="HV22" i="19"/>
  <c r="HU22" i="19"/>
  <c r="HT22" i="19"/>
  <c r="HR22" i="19"/>
  <c r="HQ22" i="19"/>
  <c r="HP22" i="19"/>
  <c r="HO22" i="19"/>
  <c r="HN22" i="19"/>
  <c r="HM22" i="19"/>
  <c r="HL22" i="19"/>
  <c r="HK22" i="19"/>
  <c r="HJ22" i="19"/>
  <c r="HG22" i="19"/>
  <c r="HF22" i="19"/>
  <c r="HE22" i="19"/>
  <c r="HD22" i="19"/>
  <c r="HC22" i="19"/>
  <c r="HB22" i="19"/>
  <c r="HA22" i="19"/>
  <c r="GZ22" i="19"/>
  <c r="GY22" i="19"/>
  <c r="GW22" i="19"/>
  <c r="GV22" i="19"/>
  <c r="GU22" i="19"/>
  <c r="GT22" i="19"/>
  <c r="GS22" i="19"/>
  <c r="GR22" i="19"/>
  <c r="GQ22" i="19"/>
  <c r="GP22" i="19"/>
  <c r="GO22" i="19"/>
  <c r="GN22" i="19"/>
  <c r="GM22" i="19"/>
  <c r="GL22" i="19"/>
  <c r="GJ22" i="19"/>
  <c r="GG22" i="19"/>
  <c r="GF22" i="19"/>
  <c r="GE22" i="19"/>
  <c r="GD22" i="19"/>
  <c r="GC22" i="19"/>
  <c r="GB22" i="19"/>
  <c r="GA22" i="19"/>
  <c r="FZ22" i="19"/>
  <c r="FY22" i="19"/>
  <c r="FX22" i="19"/>
  <c r="FW22" i="19"/>
  <c r="FV22" i="19"/>
  <c r="FU22" i="19"/>
  <c r="FT22" i="19"/>
  <c r="FS22" i="19"/>
  <c r="FR22" i="19"/>
  <c r="FQ22" i="19"/>
  <c r="FP22" i="19"/>
  <c r="FO22" i="19"/>
  <c r="FN22" i="19"/>
  <c r="FM22" i="19"/>
  <c r="FK22" i="19"/>
  <c r="FJ22" i="19"/>
  <c r="FI22" i="19"/>
  <c r="FH22" i="19"/>
  <c r="FG22" i="19"/>
  <c r="FF22" i="19"/>
  <c r="FE22" i="19"/>
  <c r="FD22" i="19"/>
  <c r="FC22" i="19"/>
  <c r="FB22" i="19"/>
  <c r="FA22" i="19"/>
  <c r="EZ22" i="19"/>
  <c r="EY22" i="19"/>
  <c r="EX22" i="19"/>
  <c r="EW22" i="19"/>
  <c r="EV22" i="19"/>
  <c r="EU22" i="19"/>
  <c r="ET22" i="19"/>
  <c r="ES22" i="19"/>
  <c r="EO22" i="19"/>
  <c r="EM22" i="19"/>
  <c r="EL22" i="19"/>
  <c r="EJ22" i="19"/>
  <c r="EI22" i="19"/>
  <c r="EH22" i="19"/>
  <c r="EG22" i="19"/>
  <c r="EF22" i="19"/>
  <c r="EE22" i="19"/>
  <c r="ED22" i="19"/>
  <c r="EC22" i="19"/>
  <c r="EA22" i="19"/>
  <c r="DZ22" i="19"/>
  <c r="DY22" i="19"/>
  <c r="DW22" i="19"/>
  <c r="DV22" i="19"/>
  <c r="DU22" i="19"/>
  <c r="DT22" i="19"/>
  <c r="DS22" i="19"/>
  <c r="DR22" i="19"/>
  <c r="DQ22" i="19"/>
  <c r="DP22" i="19"/>
  <c r="DM22" i="19"/>
  <c r="DL22" i="19"/>
  <c r="DK22" i="19"/>
  <c r="DJ22" i="19"/>
  <c r="DI22" i="19"/>
  <c r="DH22" i="19"/>
  <c r="DG22" i="19"/>
  <c r="DF22" i="19"/>
  <c r="DE22" i="19"/>
  <c r="DD22" i="19"/>
  <c r="DC22" i="19"/>
  <c r="DB22" i="19"/>
  <c r="DA22" i="19"/>
  <c r="CZ22" i="19"/>
  <c r="CY22" i="19"/>
  <c r="CX22" i="19"/>
  <c r="CW22" i="19"/>
  <c r="CV22" i="19"/>
  <c r="CU22" i="19"/>
  <c r="CT22" i="19"/>
  <c r="CS22" i="19"/>
  <c r="CR22" i="19"/>
  <c r="CO22" i="19"/>
  <c r="CN22" i="19"/>
  <c r="CM22" i="19"/>
  <c r="CK22" i="19"/>
  <c r="CJ22" i="19"/>
  <c r="CI22" i="19"/>
  <c r="CH22" i="19"/>
  <c r="CG22" i="19"/>
  <c r="CF22" i="19"/>
  <c r="CE22" i="19"/>
  <c r="CD22" i="19"/>
  <c r="CB22" i="19"/>
  <c r="CA22" i="19"/>
  <c r="BZ22" i="19"/>
  <c r="BX22" i="19"/>
  <c r="BW22" i="19"/>
  <c r="BV22" i="19"/>
  <c r="BU22" i="19"/>
  <c r="BT22" i="19"/>
  <c r="BS22" i="19"/>
  <c r="BR22" i="19"/>
  <c r="BQ22" i="19"/>
  <c r="BP22" i="19"/>
  <c r="BM22" i="19"/>
  <c r="BL22" i="19"/>
  <c r="BK22" i="19"/>
  <c r="BJ22" i="19"/>
  <c r="BI22" i="19"/>
  <c r="BH22" i="19"/>
  <c r="BG22" i="19"/>
  <c r="BE22" i="19"/>
  <c r="BD22" i="19"/>
  <c r="BC22" i="19"/>
  <c r="BA22" i="19"/>
  <c r="AZ22" i="19"/>
  <c r="AY22" i="19"/>
  <c r="AX22" i="19"/>
  <c r="AW22" i="19"/>
  <c r="AU22" i="19"/>
  <c r="AT22" i="19"/>
  <c r="AS22" i="19"/>
  <c r="AR22" i="19"/>
  <c r="AQ22" i="19"/>
  <c r="AP22" i="19"/>
  <c r="AO22" i="19"/>
  <c r="AN22" i="19"/>
  <c r="AM22" i="19"/>
  <c r="AK22" i="19"/>
  <c r="AJ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P22" i="19"/>
  <c r="O22" i="19"/>
  <c r="N22" i="19"/>
  <c r="L22" i="19"/>
  <c r="K22" i="19"/>
  <c r="J22" i="19"/>
  <c r="I22" i="19"/>
  <c r="H22" i="19"/>
  <c r="F22" i="19"/>
  <c r="E22" i="19"/>
  <c r="D22" i="19"/>
  <c r="C22" i="19"/>
  <c r="LR21" i="19"/>
  <c r="LQ21" i="19"/>
  <c r="LP21" i="19"/>
  <c r="LO21" i="19"/>
  <c r="LN21" i="19"/>
  <c r="LM21" i="19"/>
  <c r="LL21" i="19"/>
  <c r="LK21" i="19"/>
  <c r="LJ21" i="19"/>
  <c r="LI21" i="19"/>
  <c r="LH21" i="19"/>
  <c r="LG21" i="19"/>
  <c r="LF21" i="19"/>
  <c r="LE21" i="19"/>
  <c r="LB21" i="19"/>
  <c r="LA21" i="19"/>
  <c r="KZ21" i="19"/>
  <c r="KY21" i="19"/>
  <c r="KW21" i="19"/>
  <c r="KV21" i="19"/>
  <c r="KU21" i="19"/>
  <c r="KT21" i="19"/>
  <c r="KS21" i="19"/>
  <c r="KR21" i="19"/>
  <c r="KQ21" i="19"/>
  <c r="KP21" i="19"/>
  <c r="KO21" i="19"/>
  <c r="KN21" i="19"/>
  <c r="KM21" i="19"/>
  <c r="KJ21" i="19"/>
  <c r="KI21" i="19"/>
  <c r="KH21" i="19"/>
  <c r="KG21" i="19"/>
  <c r="KE21" i="19"/>
  <c r="KD21" i="19"/>
  <c r="KC21" i="19"/>
  <c r="KB21" i="19"/>
  <c r="KA21" i="19"/>
  <c r="JZ21" i="19"/>
  <c r="JY21" i="19"/>
  <c r="JX21" i="19"/>
  <c r="JW21" i="19"/>
  <c r="JV21" i="19"/>
  <c r="JU21" i="19"/>
  <c r="JT21" i="19"/>
  <c r="JS21" i="19"/>
  <c r="JR21" i="19"/>
  <c r="JQ21" i="19"/>
  <c r="JP21" i="19"/>
  <c r="JO21" i="19"/>
  <c r="JN21" i="19"/>
  <c r="JM21" i="19"/>
  <c r="JL21" i="19"/>
  <c r="JK21" i="19"/>
  <c r="JH21" i="19"/>
  <c r="JG21" i="19"/>
  <c r="JF21" i="19"/>
  <c r="JE21" i="19"/>
  <c r="JD21" i="19"/>
  <c r="JC21" i="19"/>
  <c r="JB21" i="19"/>
  <c r="JA21" i="19"/>
  <c r="IZ21" i="19"/>
  <c r="IY21" i="19"/>
  <c r="IX21" i="19"/>
  <c r="IW21" i="19"/>
  <c r="IV21" i="19"/>
  <c r="IU21" i="19"/>
  <c r="IT21" i="19"/>
  <c r="IS21" i="19"/>
  <c r="IR21" i="19"/>
  <c r="IQ21" i="19"/>
  <c r="IP21" i="19"/>
  <c r="IO21" i="19"/>
  <c r="IN21" i="19"/>
  <c r="IM21" i="19"/>
  <c r="IL21" i="19"/>
  <c r="IK21" i="19"/>
  <c r="IJ21" i="19"/>
  <c r="II21" i="19"/>
  <c r="IF21" i="19"/>
  <c r="IE21" i="19"/>
  <c r="ID21" i="19"/>
  <c r="IC21" i="19"/>
  <c r="IB21" i="19"/>
  <c r="IA21" i="19"/>
  <c r="HZ21" i="19"/>
  <c r="HY21" i="19"/>
  <c r="HW21" i="19"/>
  <c r="HV21" i="19"/>
  <c r="HU21" i="19"/>
  <c r="HT21" i="19"/>
  <c r="HR21" i="19"/>
  <c r="HQ21" i="19"/>
  <c r="HP21" i="19"/>
  <c r="HO21" i="19"/>
  <c r="HN21" i="19"/>
  <c r="HM21" i="19"/>
  <c r="HL21" i="19"/>
  <c r="HK21" i="19"/>
  <c r="HJ21" i="19"/>
  <c r="HG21" i="19"/>
  <c r="HF21" i="19"/>
  <c r="HE21" i="19"/>
  <c r="HD21" i="19"/>
  <c r="HC21" i="19"/>
  <c r="HB21" i="19"/>
  <c r="HA21" i="19"/>
  <c r="GZ21" i="19"/>
  <c r="GY21" i="19"/>
  <c r="GW21" i="19"/>
  <c r="GV21" i="19"/>
  <c r="GU21" i="19"/>
  <c r="GT21" i="19"/>
  <c r="GS21" i="19"/>
  <c r="GR21" i="19"/>
  <c r="GQ21" i="19"/>
  <c r="GP21" i="19"/>
  <c r="GO21" i="19"/>
  <c r="GN21" i="19"/>
  <c r="GM21" i="19"/>
  <c r="GL21" i="19"/>
  <c r="GJ21" i="19"/>
  <c r="GG21" i="19"/>
  <c r="GF21" i="19"/>
  <c r="GE21" i="19"/>
  <c r="GD21" i="19"/>
  <c r="GC21" i="19"/>
  <c r="GB21" i="19"/>
  <c r="GA21" i="19"/>
  <c r="FZ21" i="19"/>
  <c r="FY21" i="19"/>
  <c r="FX21" i="19"/>
  <c r="FW21" i="19"/>
  <c r="FV21" i="19"/>
  <c r="FU21" i="19"/>
  <c r="FT21" i="19"/>
  <c r="FS21" i="19"/>
  <c r="FR21" i="19"/>
  <c r="FQ21" i="19"/>
  <c r="FP21" i="19"/>
  <c r="FO21" i="19"/>
  <c r="FN21" i="19"/>
  <c r="FM21" i="19"/>
  <c r="FK21" i="19"/>
  <c r="FJ21" i="19"/>
  <c r="FI21" i="19"/>
  <c r="FH21" i="19"/>
  <c r="FG21" i="19"/>
  <c r="FF21" i="19"/>
  <c r="FE21" i="19"/>
  <c r="FD21" i="19"/>
  <c r="FC21" i="19"/>
  <c r="FB21" i="19"/>
  <c r="FA21" i="19"/>
  <c r="EZ21" i="19"/>
  <c r="EY21" i="19"/>
  <c r="EX21" i="19"/>
  <c r="EW21" i="19"/>
  <c r="EV21" i="19"/>
  <c r="EU21" i="19"/>
  <c r="ET21" i="19"/>
  <c r="ES21" i="19"/>
  <c r="EO21" i="19"/>
  <c r="EM21" i="19"/>
  <c r="EL21" i="19"/>
  <c r="EJ21" i="19"/>
  <c r="EI21" i="19"/>
  <c r="EH21" i="19"/>
  <c r="EG21" i="19"/>
  <c r="EF21" i="19"/>
  <c r="EE21" i="19"/>
  <c r="ED21" i="19"/>
  <c r="EC21" i="19"/>
  <c r="EA21" i="19"/>
  <c r="DZ21" i="19"/>
  <c r="DY21" i="19"/>
  <c r="DW21" i="19"/>
  <c r="DV21" i="19"/>
  <c r="DU21" i="19"/>
  <c r="DT21" i="19"/>
  <c r="DS21" i="19"/>
  <c r="DR21" i="19"/>
  <c r="DQ21" i="19"/>
  <c r="DP21" i="19"/>
  <c r="DM21" i="19"/>
  <c r="DL21" i="19"/>
  <c r="DK21" i="19"/>
  <c r="DJ21" i="19"/>
  <c r="DI21" i="19"/>
  <c r="DH21" i="19"/>
  <c r="DG21" i="19"/>
  <c r="DF21" i="19"/>
  <c r="DE21" i="19"/>
  <c r="DD21" i="19"/>
  <c r="DC21" i="19"/>
  <c r="DB21" i="19"/>
  <c r="DA21" i="19"/>
  <c r="CZ21" i="19"/>
  <c r="CY21" i="19"/>
  <c r="CX21" i="19"/>
  <c r="CW21" i="19"/>
  <c r="CV21" i="19"/>
  <c r="CU21" i="19"/>
  <c r="CT21" i="19"/>
  <c r="CS21" i="19"/>
  <c r="CR21" i="19"/>
  <c r="CO21" i="19"/>
  <c r="CN21" i="19"/>
  <c r="CM21" i="19"/>
  <c r="CK21" i="19"/>
  <c r="CJ21" i="19"/>
  <c r="CI21" i="19"/>
  <c r="CH21" i="19"/>
  <c r="CG21" i="19"/>
  <c r="CF21" i="19"/>
  <c r="CE21" i="19"/>
  <c r="CD21" i="19"/>
  <c r="CB21" i="19"/>
  <c r="CA21" i="19"/>
  <c r="BZ21" i="19"/>
  <c r="BX21" i="19"/>
  <c r="BW21" i="19"/>
  <c r="BV21" i="19"/>
  <c r="BU21" i="19"/>
  <c r="BT21" i="19"/>
  <c r="BS21" i="19"/>
  <c r="BR21" i="19"/>
  <c r="BQ21" i="19"/>
  <c r="BP21" i="19"/>
  <c r="BM21" i="19"/>
  <c r="BL21" i="19"/>
  <c r="BK21" i="19"/>
  <c r="BJ21" i="19"/>
  <c r="BI21" i="19"/>
  <c r="BH21" i="19"/>
  <c r="BG21" i="19"/>
  <c r="BE21" i="19"/>
  <c r="BD21" i="19"/>
  <c r="BC21" i="19"/>
  <c r="BA21" i="19"/>
  <c r="AZ21" i="19"/>
  <c r="AY21" i="19"/>
  <c r="AX21" i="19"/>
  <c r="AW21" i="19"/>
  <c r="AU21" i="19"/>
  <c r="AT21" i="19"/>
  <c r="AS21" i="19"/>
  <c r="AR21" i="19"/>
  <c r="AQ21" i="19"/>
  <c r="AP21" i="19"/>
  <c r="AO21" i="19"/>
  <c r="AN21" i="19"/>
  <c r="AM21" i="19"/>
  <c r="AK21" i="19"/>
  <c r="AJ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P21" i="19"/>
  <c r="O21" i="19"/>
  <c r="N21" i="19"/>
  <c r="L21" i="19"/>
  <c r="K21" i="19"/>
  <c r="J21" i="19"/>
  <c r="I21" i="19"/>
  <c r="H21" i="19"/>
  <c r="F21" i="19"/>
  <c r="E21" i="19"/>
  <c r="D21" i="19"/>
  <c r="C21" i="19"/>
  <c r="LR20" i="19"/>
  <c r="LQ20" i="19"/>
  <c r="LP20" i="19"/>
  <c r="LO20" i="19"/>
  <c r="LN20" i="19"/>
  <c r="LM20" i="19"/>
  <c r="LL20" i="19"/>
  <c r="LK20" i="19"/>
  <c r="LJ20" i="19"/>
  <c r="LI20" i="19"/>
  <c r="LH20" i="19"/>
  <c r="LG20" i="19"/>
  <c r="LF20" i="19"/>
  <c r="LE20" i="19"/>
  <c r="LB20" i="19"/>
  <c r="LA20" i="19"/>
  <c r="KZ20" i="19"/>
  <c r="KY20" i="19"/>
  <c r="KW20" i="19"/>
  <c r="KV20" i="19"/>
  <c r="KU20" i="19"/>
  <c r="KT20" i="19"/>
  <c r="KS20" i="19"/>
  <c r="KR20" i="19"/>
  <c r="KQ20" i="19"/>
  <c r="KP20" i="19"/>
  <c r="KO20" i="19"/>
  <c r="KN20" i="19"/>
  <c r="KM20" i="19"/>
  <c r="KJ20" i="19"/>
  <c r="KI20" i="19"/>
  <c r="KH20" i="19"/>
  <c r="KG20" i="19"/>
  <c r="KE20" i="19"/>
  <c r="KD20" i="19"/>
  <c r="KC20" i="19"/>
  <c r="KB20" i="19"/>
  <c r="KA20" i="19"/>
  <c r="JZ20" i="19"/>
  <c r="JY20" i="19"/>
  <c r="JX20" i="19"/>
  <c r="JW20" i="19"/>
  <c r="JV20" i="19"/>
  <c r="JU20" i="19"/>
  <c r="JT20" i="19"/>
  <c r="JS20" i="19"/>
  <c r="JR20" i="19"/>
  <c r="JQ20" i="19"/>
  <c r="JP20" i="19"/>
  <c r="JO20" i="19"/>
  <c r="JN20" i="19"/>
  <c r="JM20" i="19"/>
  <c r="JL20" i="19"/>
  <c r="JK20" i="19"/>
  <c r="JH20" i="19"/>
  <c r="JG20" i="19"/>
  <c r="JF20" i="19"/>
  <c r="JE20" i="19"/>
  <c r="JD20" i="19"/>
  <c r="JC20" i="19"/>
  <c r="JB20" i="19"/>
  <c r="JA20" i="19"/>
  <c r="IZ20" i="19"/>
  <c r="IY20" i="19"/>
  <c r="IX20" i="19"/>
  <c r="IW20" i="19"/>
  <c r="IV20" i="19"/>
  <c r="IU20" i="19"/>
  <c r="IT20" i="19"/>
  <c r="IS20" i="19"/>
  <c r="IR20" i="19"/>
  <c r="IQ20" i="19"/>
  <c r="IP20" i="19"/>
  <c r="IO20" i="19"/>
  <c r="IN20" i="19"/>
  <c r="IM20" i="19"/>
  <c r="IL20" i="19"/>
  <c r="IK20" i="19"/>
  <c r="IJ20" i="19"/>
  <c r="II20" i="19"/>
  <c r="IF20" i="19"/>
  <c r="IE20" i="19"/>
  <c r="ID20" i="19"/>
  <c r="IC20" i="19"/>
  <c r="IB20" i="19"/>
  <c r="IA20" i="19"/>
  <c r="HZ20" i="19"/>
  <c r="HY20" i="19"/>
  <c r="HW20" i="19"/>
  <c r="HV20" i="19"/>
  <c r="HU20" i="19"/>
  <c r="HT20" i="19"/>
  <c r="HR20" i="19"/>
  <c r="HQ20" i="19"/>
  <c r="HP20" i="19"/>
  <c r="HO20" i="19"/>
  <c r="HN20" i="19"/>
  <c r="HM20" i="19"/>
  <c r="HL20" i="19"/>
  <c r="HK20" i="19"/>
  <c r="HJ20" i="19"/>
  <c r="HG20" i="19"/>
  <c r="HF20" i="19"/>
  <c r="HE20" i="19"/>
  <c r="HD20" i="19"/>
  <c r="HC20" i="19"/>
  <c r="HB20" i="19"/>
  <c r="HA20" i="19"/>
  <c r="GZ20" i="19"/>
  <c r="GY20" i="19"/>
  <c r="GW20" i="19"/>
  <c r="GV20" i="19"/>
  <c r="GU20" i="19"/>
  <c r="GT20" i="19"/>
  <c r="GS20" i="19"/>
  <c r="GR20" i="19"/>
  <c r="GQ20" i="19"/>
  <c r="GP20" i="19"/>
  <c r="GO20" i="19"/>
  <c r="GN20" i="19"/>
  <c r="GM20" i="19"/>
  <c r="GL20" i="19"/>
  <c r="GJ20" i="19"/>
  <c r="GG20" i="19"/>
  <c r="GF20" i="19"/>
  <c r="GE20" i="19"/>
  <c r="GD20" i="19"/>
  <c r="GC20" i="19"/>
  <c r="GB20" i="19"/>
  <c r="GA20" i="19"/>
  <c r="FZ20" i="19"/>
  <c r="FY20" i="19"/>
  <c r="FX20" i="19"/>
  <c r="FW20" i="19"/>
  <c r="FV20" i="19"/>
  <c r="FU20" i="19"/>
  <c r="FT20" i="19"/>
  <c r="FS20" i="19"/>
  <c r="FR20" i="19"/>
  <c r="FQ20" i="19"/>
  <c r="FP20" i="19"/>
  <c r="FO20" i="19"/>
  <c r="FN20" i="19"/>
  <c r="FM20" i="19"/>
  <c r="FK20" i="19"/>
  <c r="FJ20" i="19"/>
  <c r="FI20" i="19"/>
  <c r="FH20" i="19"/>
  <c r="FG20" i="19"/>
  <c r="FF20" i="19"/>
  <c r="FE20" i="19"/>
  <c r="FD20" i="19"/>
  <c r="FC20" i="19"/>
  <c r="FB20" i="19"/>
  <c r="FA20" i="19"/>
  <c r="EZ20" i="19"/>
  <c r="EY20" i="19"/>
  <c r="EX20" i="19"/>
  <c r="EW20" i="19"/>
  <c r="EV20" i="19"/>
  <c r="EU20" i="19"/>
  <c r="ET20" i="19"/>
  <c r="ES20" i="19"/>
  <c r="EO20" i="19"/>
  <c r="EM20" i="19"/>
  <c r="EL20" i="19"/>
  <c r="EJ20" i="19"/>
  <c r="EI20" i="19"/>
  <c r="EH20" i="19"/>
  <c r="EG20" i="19"/>
  <c r="EF20" i="19"/>
  <c r="EE20" i="19"/>
  <c r="ED20" i="19"/>
  <c r="EC20" i="19"/>
  <c r="EA20" i="19"/>
  <c r="DZ20" i="19"/>
  <c r="DY20" i="19"/>
  <c r="DW20" i="19"/>
  <c r="DV20" i="19"/>
  <c r="DU20" i="19"/>
  <c r="DT20" i="19"/>
  <c r="DS20" i="19"/>
  <c r="DR20" i="19"/>
  <c r="DQ20" i="19"/>
  <c r="DP20" i="19"/>
  <c r="DM20" i="19"/>
  <c r="DL20" i="19"/>
  <c r="DK20" i="19"/>
  <c r="DJ20" i="19"/>
  <c r="DI20" i="19"/>
  <c r="DH20" i="19"/>
  <c r="DG20" i="19"/>
  <c r="DF20" i="19"/>
  <c r="DE20" i="19"/>
  <c r="DD20" i="19"/>
  <c r="DC20" i="19"/>
  <c r="DB20" i="19"/>
  <c r="DA20" i="19"/>
  <c r="CZ20" i="19"/>
  <c r="CY20" i="19"/>
  <c r="CX20" i="19"/>
  <c r="CW20" i="19"/>
  <c r="CV20" i="19"/>
  <c r="CU20" i="19"/>
  <c r="CT20" i="19"/>
  <c r="CS20" i="19"/>
  <c r="CR20" i="19"/>
  <c r="CO20" i="19"/>
  <c r="CN20" i="19"/>
  <c r="CM20" i="19"/>
  <c r="CK20" i="19"/>
  <c r="CJ20" i="19"/>
  <c r="CI20" i="19"/>
  <c r="CH20" i="19"/>
  <c r="CG20" i="19"/>
  <c r="CF20" i="19"/>
  <c r="CE20" i="19"/>
  <c r="CD20" i="19"/>
  <c r="CB20" i="19"/>
  <c r="CA20" i="19"/>
  <c r="BZ20" i="19"/>
  <c r="BX20" i="19"/>
  <c r="BW20" i="19"/>
  <c r="BV20" i="19"/>
  <c r="BU20" i="19"/>
  <c r="BT20" i="19"/>
  <c r="BS20" i="19"/>
  <c r="BR20" i="19"/>
  <c r="BQ20" i="19"/>
  <c r="BP20" i="19"/>
  <c r="BM20" i="19"/>
  <c r="BL20" i="19"/>
  <c r="BK20" i="19"/>
  <c r="BJ20" i="19"/>
  <c r="BI20" i="19"/>
  <c r="BH20" i="19"/>
  <c r="BG20" i="19"/>
  <c r="BE20" i="19"/>
  <c r="BD20" i="19"/>
  <c r="BC20" i="19"/>
  <c r="BA20" i="19"/>
  <c r="AZ20" i="19"/>
  <c r="AY20" i="19"/>
  <c r="AX20" i="19"/>
  <c r="AW20" i="19"/>
  <c r="AU20" i="19"/>
  <c r="AT20" i="19"/>
  <c r="AS20" i="19"/>
  <c r="AR20" i="19"/>
  <c r="AQ20" i="19"/>
  <c r="AP20" i="19"/>
  <c r="AO20" i="19"/>
  <c r="AN20" i="19"/>
  <c r="AM20" i="19"/>
  <c r="AK20" i="19"/>
  <c r="AJ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P20" i="19"/>
  <c r="O20" i="19"/>
  <c r="N20" i="19"/>
  <c r="L20" i="19"/>
  <c r="K20" i="19"/>
  <c r="J20" i="19"/>
  <c r="I20" i="19"/>
  <c r="H20" i="19"/>
  <c r="F20" i="19"/>
  <c r="E20" i="19"/>
  <c r="D20" i="19"/>
  <c r="C20" i="19"/>
  <c r="LP19" i="19"/>
  <c r="LO19" i="19"/>
  <c r="LK19" i="19"/>
  <c r="LJ19" i="19"/>
  <c r="LI19" i="19"/>
  <c r="LF19" i="19"/>
  <c r="LB19" i="19"/>
  <c r="LA19" i="19"/>
  <c r="KW19" i="19"/>
  <c r="KS19" i="19"/>
  <c r="KR19" i="19"/>
  <c r="KQ19" i="19"/>
  <c r="KN19" i="19"/>
  <c r="KJ19" i="19"/>
  <c r="KI19" i="19"/>
  <c r="KE19" i="19"/>
  <c r="KD19" i="19"/>
  <c r="JZ19" i="19"/>
  <c r="JY19" i="19"/>
  <c r="JW19" i="19"/>
  <c r="JU19" i="19"/>
  <c r="JS19" i="19"/>
  <c r="JR19" i="19"/>
  <c r="JO19" i="19"/>
  <c r="JN19" i="19"/>
  <c r="JH19" i="19"/>
  <c r="JE19" i="19"/>
  <c r="JC19" i="19"/>
  <c r="JA19" i="19"/>
  <c r="IV19" i="19"/>
  <c r="IR19" i="19"/>
  <c r="IQ19" i="19"/>
  <c r="IO19" i="19"/>
  <c r="IM19" i="19"/>
  <c r="IK19" i="19"/>
  <c r="IJ19" i="19"/>
  <c r="ID19" i="19"/>
  <c r="HZ19" i="19"/>
  <c r="HW19" i="19"/>
  <c r="HU19" i="19"/>
  <c r="HR19" i="19"/>
  <c r="HQ19" i="19"/>
  <c r="HP19" i="19"/>
  <c r="HN19" i="19"/>
  <c r="HM19" i="19"/>
  <c r="HE19" i="19"/>
  <c r="HD19" i="19"/>
  <c r="GZ19" i="19"/>
  <c r="GY19" i="19"/>
  <c r="GU19" i="19"/>
  <c r="GT19" i="19"/>
  <c r="GO19" i="19"/>
  <c r="GN19" i="19"/>
  <c r="GJ19" i="19"/>
  <c r="GE19" i="19"/>
  <c r="GC19" i="19"/>
  <c r="GA19" i="19"/>
  <c r="FZ19" i="19"/>
  <c r="FV19" i="19"/>
  <c r="FU19" i="19"/>
  <c r="FT19" i="19"/>
  <c r="FQ19" i="19"/>
  <c r="FO19" i="19"/>
  <c r="FN19" i="19"/>
  <c r="FJ19" i="19"/>
  <c r="FI19" i="19"/>
  <c r="FE19" i="19"/>
  <c r="FD19" i="19"/>
  <c r="FC19" i="19"/>
  <c r="EZ19" i="19"/>
  <c r="EX19" i="19"/>
  <c r="EW19" i="19"/>
  <c r="ET19" i="19"/>
  <c r="ES19" i="19"/>
  <c r="EJ19" i="19"/>
  <c r="EI19" i="19"/>
  <c r="EG19" i="19"/>
  <c r="ED19" i="19"/>
  <c r="EC19" i="19"/>
  <c r="EA19" i="19"/>
  <c r="DW19" i="19"/>
  <c r="DV19" i="19"/>
  <c r="DP19" i="19"/>
  <c r="DK19" i="19"/>
  <c r="DI19" i="19"/>
  <c r="DH19" i="19"/>
  <c r="DE19" i="19"/>
  <c r="DD19" i="19"/>
  <c r="CZ19" i="19"/>
  <c r="CX19" i="19"/>
  <c r="CU19" i="19"/>
  <c r="CT19" i="19"/>
  <c r="CS19" i="19"/>
  <c r="CR19" i="19"/>
  <c r="CM19" i="19"/>
  <c r="CE19" i="19"/>
  <c r="BZ19" i="19"/>
  <c r="BX19" i="19"/>
  <c r="BT19" i="19"/>
  <c r="BS19" i="19"/>
  <c r="BM19" i="19"/>
  <c r="BE19" i="19"/>
  <c r="BD19" i="19"/>
  <c r="AZ19" i="19"/>
  <c r="AY19" i="19"/>
  <c r="AR19" i="19"/>
  <c r="AN19" i="19"/>
  <c r="AM19" i="19"/>
  <c r="AK19" i="19"/>
  <c r="AG19" i="19"/>
  <c r="AE19" i="19"/>
  <c r="AD19" i="19"/>
  <c r="Z19" i="19"/>
  <c r="T19" i="19"/>
  <c r="S19" i="19"/>
  <c r="R19" i="19"/>
  <c r="N19" i="19"/>
  <c r="L19" i="19"/>
  <c r="J19" i="19"/>
  <c r="F19" i="19"/>
  <c r="C19" i="19"/>
  <c r="LR18" i="19"/>
  <c r="LQ18" i="19"/>
  <c r="LP18" i="19"/>
  <c r="LO18" i="19"/>
  <c r="LN18" i="19"/>
  <c r="LM18" i="19"/>
  <c r="LL18" i="19"/>
  <c r="LK18" i="19"/>
  <c r="LJ18" i="19"/>
  <c r="LI18" i="19"/>
  <c r="LH18" i="19"/>
  <c r="LG18" i="19"/>
  <c r="LF18" i="19"/>
  <c r="LE18" i="19"/>
  <c r="LB18" i="19"/>
  <c r="LA18" i="19"/>
  <c r="KZ18" i="19"/>
  <c r="KY18" i="19"/>
  <c r="KW18" i="19"/>
  <c r="KV18" i="19"/>
  <c r="KU18" i="19"/>
  <c r="KT18" i="19"/>
  <c r="KS18" i="19"/>
  <c r="KR18" i="19"/>
  <c r="KQ18" i="19"/>
  <c r="KP18" i="19"/>
  <c r="KO18" i="19"/>
  <c r="KN18" i="19"/>
  <c r="KM18" i="19"/>
  <c r="KJ18" i="19"/>
  <c r="KI18" i="19"/>
  <c r="KH18" i="19"/>
  <c r="KG18" i="19"/>
  <c r="KE18" i="19"/>
  <c r="KD18" i="19"/>
  <c r="KC18" i="19"/>
  <c r="KB18" i="19"/>
  <c r="KA18" i="19"/>
  <c r="JZ18" i="19"/>
  <c r="JY18" i="19"/>
  <c r="JX18" i="19"/>
  <c r="JW18" i="19"/>
  <c r="JV18" i="19"/>
  <c r="JU18" i="19"/>
  <c r="JT18" i="19"/>
  <c r="JS18" i="19"/>
  <c r="JR18" i="19"/>
  <c r="JQ18" i="19"/>
  <c r="JP18" i="19"/>
  <c r="JO18" i="19"/>
  <c r="JN18" i="19"/>
  <c r="JM18" i="19"/>
  <c r="JL18" i="19"/>
  <c r="JK18" i="19"/>
  <c r="JH18" i="19"/>
  <c r="JG18" i="19"/>
  <c r="JF18" i="19"/>
  <c r="JE18" i="19"/>
  <c r="JD18" i="19"/>
  <c r="JC18" i="19"/>
  <c r="JB18" i="19"/>
  <c r="JA18" i="19"/>
  <c r="IZ18" i="19"/>
  <c r="IY18" i="19"/>
  <c r="IX18" i="19"/>
  <c r="IW18" i="19"/>
  <c r="IV18" i="19"/>
  <c r="IU18" i="19"/>
  <c r="IT18" i="19"/>
  <c r="IS18" i="19"/>
  <c r="IR18" i="19"/>
  <c r="IQ18" i="19"/>
  <c r="IP18" i="19"/>
  <c r="IO18" i="19"/>
  <c r="IN18" i="19"/>
  <c r="IM18" i="19"/>
  <c r="IL18" i="19"/>
  <c r="IK18" i="19"/>
  <c r="IJ18" i="19"/>
  <c r="II18" i="19"/>
  <c r="IF18" i="19"/>
  <c r="IE18" i="19"/>
  <c r="ID18" i="19"/>
  <c r="IC18" i="19"/>
  <c r="IB18" i="19"/>
  <c r="IA18" i="19"/>
  <c r="HZ18" i="19"/>
  <c r="HY18" i="19"/>
  <c r="HW18" i="19"/>
  <c r="HV18" i="19"/>
  <c r="HU18" i="19"/>
  <c r="HT18" i="19"/>
  <c r="HR18" i="19"/>
  <c r="HQ18" i="19"/>
  <c r="HP18" i="19"/>
  <c r="HO18" i="19"/>
  <c r="HN18" i="19"/>
  <c r="HM18" i="19"/>
  <c r="HL18" i="19"/>
  <c r="HK18" i="19"/>
  <c r="HJ18" i="19"/>
  <c r="HG18" i="19"/>
  <c r="HF18" i="19"/>
  <c r="HE18" i="19"/>
  <c r="HD18" i="19"/>
  <c r="HC18" i="19"/>
  <c r="HB18" i="19"/>
  <c r="HA18" i="19"/>
  <c r="GZ18" i="19"/>
  <c r="GY18" i="19"/>
  <c r="GW18" i="19"/>
  <c r="GV18" i="19"/>
  <c r="GU18" i="19"/>
  <c r="GT18" i="19"/>
  <c r="GS18" i="19"/>
  <c r="GR18" i="19"/>
  <c r="GQ18" i="19"/>
  <c r="GP18" i="19"/>
  <c r="GO18" i="19"/>
  <c r="GN18" i="19"/>
  <c r="GM18" i="19"/>
  <c r="GL18" i="19"/>
  <c r="GJ18" i="19"/>
  <c r="GG18" i="19"/>
  <c r="GF18" i="19"/>
  <c r="GE18" i="19"/>
  <c r="GD18" i="19"/>
  <c r="GC18" i="19"/>
  <c r="GB18" i="19"/>
  <c r="GA18" i="19"/>
  <c r="FZ18" i="19"/>
  <c r="FY18" i="19"/>
  <c r="FX18" i="19"/>
  <c r="FW18" i="19"/>
  <c r="FV18" i="19"/>
  <c r="FU18" i="19"/>
  <c r="FT18" i="19"/>
  <c r="FS18" i="19"/>
  <c r="FR18" i="19"/>
  <c r="FQ18" i="19"/>
  <c r="FP18" i="19"/>
  <c r="FO18" i="19"/>
  <c r="FN18" i="19"/>
  <c r="FM18" i="19"/>
  <c r="FK18" i="19"/>
  <c r="FJ18" i="19"/>
  <c r="FI18" i="19"/>
  <c r="FH18" i="19"/>
  <c r="FG18" i="19"/>
  <c r="FF18" i="19"/>
  <c r="FE18" i="19"/>
  <c r="FD18" i="19"/>
  <c r="FC18" i="19"/>
  <c r="FB18" i="19"/>
  <c r="FA18" i="19"/>
  <c r="EZ18" i="19"/>
  <c r="EY18" i="19"/>
  <c r="EX18" i="19"/>
  <c r="EW18" i="19"/>
  <c r="EV18" i="19"/>
  <c r="EU18" i="19"/>
  <c r="ET18" i="19"/>
  <c r="ES18" i="19"/>
  <c r="EO18" i="19"/>
  <c r="EM18" i="19"/>
  <c r="EL18" i="19"/>
  <c r="EJ18" i="19"/>
  <c r="EI18" i="19"/>
  <c r="EH18" i="19"/>
  <c r="EG18" i="19"/>
  <c r="EF18" i="19"/>
  <c r="EE18" i="19"/>
  <c r="ED18" i="19"/>
  <c r="EC18" i="19"/>
  <c r="EA18" i="19"/>
  <c r="DZ18" i="19"/>
  <c r="DY18" i="19"/>
  <c r="DW18" i="19"/>
  <c r="DV18" i="19"/>
  <c r="DU18" i="19"/>
  <c r="DT18" i="19"/>
  <c r="DS18" i="19"/>
  <c r="DR18" i="19"/>
  <c r="DQ18" i="19"/>
  <c r="DP18" i="19"/>
  <c r="DM18" i="19"/>
  <c r="DL18" i="19"/>
  <c r="DK18" i="19"/>
  <c r="DJ18" i="19"/>
  <c r="DI18" i="19"/>
  <c r="DH18" i="19"/>
  <c r="DG18" i="19"/>
  <c r="DF18" i="19"/>
  <c r="DE18" i="19"/>
  <c r="DD18" i="19"/>
  <c r="DC18" i="19"/>
  <c r="DB18" i="19"/>
  <c r="DA18" i="19"/>
  <c r="CZ18" i="19"/>
  <c r="CY18" i="19"/>
  <c r="CX18" i="19"/>
  <c r="CW18" i="19"/>
  <c r="CV18" i="19"/>
  <c r="CU18" i="19"/>
  <c r="CT18" i="19"/>
  <c r="CS18" i="19"/>
  <c r="CR18" i="19"/>
  <c r="CO18" i="19"/>
  <c r="CN18" i="19"/>
  <c r="CM18" i="19"/>
  <c r="CK18" i="19"/>
  <c r="CJ18" i="19"/>
  <c r="CI18" i="19"/>
  <c r="CH18" i="19"/>
  <c r="CG18" i="19"/>
  <c r="CF18" i="19"/>
  <c r="CE18" i="19"/>
  <c r="CD18" i="19"/>
  <c r="CB18" i="19"/>
  <c r="CA18" i="19"/>
  <c r="BZ18" i="19"/>
  <c r="BX18" i="19"/>
  <c r="BW18" i="19"/>
  <c r="BV18" i="19"/>
  <c r="BU18" i="19"/>
  <c r="BT18" i="19"/>
  <c r="BS18" i="19"/>
  <c r="BR18" i="19"/>
  <c r="BQ18" i="19"/>
  <c r="BP18" i="19"/>
  <c r="BM18" i="19"/>
  <c r="BL18" i="19"/>
  <c r="BK18" i="19"/>
  <c r="BJ18" i="19"/>
  <c r="BI18" i="19"/>
  <c r="BH18" i="19"/>
  <c r="BG18" i="19"/>
  <c r="BE18" i="19"/>
  <c r="BD18" i="19"/>
  <c r="BC18" i="19"/>
  <c r="BA18" i="19"/>
  <c r="AZ18" i="19"/>
  <c r="AY18" i="19"/>
  <c r="AX18" i="19"/>
  <c r="AW18" i="19"/>
  <c r="AU18" i="19"/>
  <c r="AT18" i="19"/>
  <c r="AS18" i="19"/>
  <c r="AR18" i="19"/>
  <c r="AQ18" i="19"/>
  <c r="AP18" i="19"/>
  <c r="AO18" i="19"/>
  <c r="AN18" i="19"/>
  <c r="AM18" i="19"/>
  <c r="AK18" i="19"/>
  <c r="AJ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P18" i="19"/>
  <c r="O18" i="19"/>
  <c r="N18" i="19"/>
  <c r="L18" i="19"/>
  <c r="K18" i="19"/>
  <c r="J18" i="19"/>
  <c r="I18" i="19"/>
  <c r="H18" i="19"/>
  <c r="F18" i="19"/>
  <c r="E18" i="19"/>
  <c r="D18" i="19"/>
  <c r="C18" i="19"/>
  <c r="KE9" i="19"/>
  <c r="IN9" i="19"/>
  <c r="JV8" i="19"/>
  <c r="HQ8" i="19"/>
  <c r="DZ8" i="19"/>
  <c r="GS7" i="19"/>
  <c r="FC7" i="19"/>
  <c r="CY7" i="19"/>
  <c r="BY7" i="19"/>
  <c r="AS7" i="19"/>
  <c r="LR50" i="24"/>
  <c r="LQ50" i="24"/>
  <c r="LP50" i="24"/>
  <c r="LO50" i="24"/>
  <c r="LN50" i="24"/>
  <c r="LM50" i="24"/>
  <c r="LL50" i="24"/>
  <c r="LK50" i="24"/>
  <c r="LJ50" i="24"/>
  <c r="LI50" i="24"/>
  <c r="LH50" i="24"/>
  <c r="LG50" i="24"/>
  <c r="LF50" i="24"/>
  <c r="LE50" i="24"/>
  <c r="LR49" i="24"/>
  <c r="LQ49" i="24"/>
  <c r="LP49" i="24"/>
  <c r="LO49" i="24"/>
  <c r="LN49" i="24"/>
  <c r="LM49" i="24"/>
  <c r="LL49" i="24"/>
  <c r="LK49" i="24"/>
  <c r="LJ49" i="24"/>
  <c r="LI49" i="24"/>
  <c r="LH49" i="24"/>
  <c r="LG49" i="24"/>
  <c r="LF49" i="24"/>
  <c r="LE49" i="24"/>
  <c r="LR48" i="24"/>
  <c r="LQ48" i="24"/>
  <c r="LP48" i="24"/>
  <c r="LO48" i="24"/>
  <c r="LN48" i="24"/>
  <c r="LM48" i="24"/>
  <c r="LL48" i="24"/>
  <c r="LK48" i="24"/>
  <c r="LJ48" i="24"/>
  <c r="LI48" i="24"/>
  <c r="LH48" i="24"/>
  <c r="LG48" i="24"/>
  <c r="LF48" i="24"/>
  <c r="LE48" i="24"/>
  <c r="LR47" i="24"/>
  <c r="LQ47" i="24"/>
  <c r="LP47" i="24"/>
  <c r="LO47" i="24"/>
  <c r="LN47" i="24"/>
  <c r="LM47" i="24"/>
  <c r="LL47" i="24"/>
  <c r="LK47" i="24"/>
  <c r="LJ47" i="24"/>
  <c r="LI47" i="24"/>
  <c r="LH47" i="24"/>
  <c r="LG47" i="24"/>
  <c r="LF47" i="24"/>
  <c r="LE47" i="24"/>
  <c r="LR46" i="24"/>
  <c r="LQ46" i="24"/>
  <c r="LP46" i="24"/>
  <c r="LO46" i="24"/>
  <c r="LN46" i="24"/>
  <c r="LM46" i="24"/>
  <c r="LL46" i="24"/>
  <c r="LK46" i="24"/>
  <c r="LJ46" i="24"/>
  <c r="LI46" i="24"/>
  <c r="LH46" i="24"/>
  <c r="LG46" i="24"/>
  <c r="LF46" i="24"/>
  <c r="LE46" i="24"/>
  <c r="LR44" i="24"/>
  <c r="LQ44" i="24"/>
  <c r="LP44" i="24"/>
  <c r="LO44" i="24"/>
  <c r="LN44" i="24"/>
  <c r="LM44" i="24"/>
  <c r="LL44" i="24"/>
  <c r="LK44" i="24"/>
  <c r="LJ44" i="24"/>
  <c r="LI44" i="24"/>
  <c r="LH44" i="24"/>
  <c r="LG44" i="24"/>
  <c r="LF44" i="24"/>
  <c r="LE44" i="24"/>
  <c r="LR43" i="24"/>
  <c r="LQ43" i="24"/>
  <c r="LP43" i="24"/>
  <c r="LO43" i="24"/>
  <c r="LN43" i="24"/>
  <c r="LM43" i="24"/>
  <c r="LL43" i="24"/>
  <c r="LK43" i="24"/>
  <c r="LJ43" i="24"/>
  <c r="LI43" i="24"/>
  <c r="LH43" i="24"/>
  <c r="LG43" i="24"/>
  <c r="LF43" i="24"/>
  <c r="LE43" i="24"/>
  <c r="LR42" i="24"/>
  <c r="LQ42" i="24"/>
  <c r="LP42" i="24"/>
  <c r="LO42" i="24"/>
  <c r="LN42" i="24"/>
  <c r="LM42" i="24"/>
  <c r="LL42" i="24"/>
  <c r="LK42" i="24"/>
  <c r="LJ42" i="24"/>
  <c r="LI42" i="24"/>
  <c r="LH42" i="24"/>
  <c r="LG42" i="24"/>
  <c r="LF42" i="24"/>
  <c r="LE42" i="24"/>
  <c r="LR41" i="24"/>
  <c r="LQ41" i="24"/>
  <c r="LP41" i="24"/>
  <c r="LO41" i="24"/>
  <c r="LN41" i="24"/>
  <c r="LM41" i="24"/>
  <c r="LL41" i="24"/>
  <c r="LK41" i="24"/>
  <c r="LJ41" i="24"/>
  <c r="LI41" i="24"/>
  <c r="LH41" i="24"/>
  <c r="LG41" i="24"/>
  <c r="LF41" i="24"/>
  <c r="LE41" i="24"/>
  <c r="LR39" i="24"/>
  <c r="LQ39" i="24"/>
  <c r="LP39" i="24"/>
  <c r="LO39" i="24"/>
  <c r="LN39" i="24"/>
  <c r="LM39" i="24"/>
  <c r="LL39" i="24"/>
  <c r="LK39" i="24"/>
  <c r="LJ39" i="24"/>
  <c r="LI39" i="24"/>
  <c r="LH39" i="24"/>
  <c r="LG39" i="24"/>
  <c r="LF39" i="24"/>
  <c r="LE39" i="24"/>
  <c r="LR38" i="24"/>
  <c r="LQ38" i="24"/>
  <c r="LP38" i="24"/>
  <c r="LO38" i="24"/>
  <c r="LN38" i="24"/>
  <c r="LM38" i="24"/>
  <c r="LL38" i="24"/>
  <c r="LK38" i="24"/>
  <c r="LJ38" i="24"/>
  <c r="LI38" i="24"/>
  <c r="LH38" i="24"/>
  <c r="LG38" i="24"/>
  <c r="LF38" i="24"/>
  <c r="LE38" i="24"/>
  <c r="LR37" i="24"/>
  <c r="LQ37" i="24"/>
  <c r="LP37" i="24"/>
  <c r="LO37" i="24"/>
  <c r="LN37" i="24"/>
  <c r="LM37" i="24"/>
  <c r="LL37" i="24"/>
  <c r="LK37" i="24"/>
  <c r="LJ37" i="24"/>
  <c r="LI37" i="24"/>
  <c r="LH37" i="24"/>
  <c r="LG37" i="24"/>
  <c r="LF37" i="24"/>
  <c r="LE37" i="24"/>
  <c r="LR36" i="24"/>
  <c r="LQ36" i="24"/>
  <c r="LP36" i="24"/>
  <c r="LO36" i="24"/>
  <c r="LN36" i="24"/>
  <c r="LM36" i="24"/>
  <c r="LL36" i="24"/>
  <c r="LK36" i="24"/>
  <c r="LJ36" i="24"/>
  <c r="LI36" i="24"/>
  <c r="LH36" i="24"/>
  <c r="LG36" i="24"/>
  <c r="LF36" i="24"/>
  <c r="LE36" i="24"/>
  <c r="LR35" i="24"/>
  <c r="LQ35" i="24"/>
  <c r="LP35" i="24"/>
  <c r="LO35" i="24"/>
  <c r="LN35" i="24"/>
  <c r="LM35" i="24"/>
  <c r="LL35" i="24"/>
  <c r="LK35" i="24"/>
  <c r="LJ35" i="24"/>
  <c r="LI35" i="24"/>
  <c r="LH35" i="24"/>
  <c r="LG35" i="24"/>
  <c r="LF35" i="24"/>
  <c r="LE35" i="24"/>
  <c r="LR33" i="24"/>
  <c r="LQ33" i="24"/>
  <c r="LP33" i="24"/>
  <c r="LO33" i="24"/>
  <c r="LN33" i="24"/>
  <c r="LM33" i="24"/>
  <c r="LL33" i="24"/>
  <c r="LK33" i="24"/>
  <c r="LJ33" i="24"/>
  <c r="LI33" i="24"/>
  <c r="LH33" i="24"/>
  <c r="LG33" i="24"/>
  <c r="LF33" i="24"/>
  <c r="LE33" i="24"/>
  <c r="LB50" i="24"/>
  <c r="LA50" i="24"/>
  <c r="KZ50" i="24"/>
  <c r="KY50" i="24"/>
  <c r="KX50" i="24"/>
  <c r="KW50" i="24"/>
  <c r="KV50" i="24"/>
  <c r="KU50" i="24"/>
  <c r="KT50" i="24"/>
  <c r="KS50" i="24"/>
  <c r="KR50" i="24"/>
  <c r="KQ50" i="24"/>
  <c r="KP50" i="24"/>
  <c r="KO50" i="24"/>
  <c r="KN50" i="24"/>
  <c r="KM50" i="24"/>
  <c r="LB49" i="24"/>
  <c r="LA49" i="24"/>
  <c r="KZ49" i="24"/>
  <c r="KY49" i="24"/>
  <c r="KX49" i="24"/>
  <c r="KW49" i="24"/>
  <c r="KV49" i="24"/>
  <c r="KU49" i="24"/>
  <c r="KT49" i="24"/>
  <c r="KS49" i="24"/>
  <c r="KR49" i="24"/>
  <c r="KQ49" i="24"/>
  <c r="KP49" i="24"/>
  <c r="KO49" i="24"/>
  <c r="KN49" i="24"/>
  <c r="KM49" i="24"/>
  <c r="LB48" i="24"/>
  <c r="LA48" i="24"/>
  <c r="KZ48" i="24"/>
  <c r="KY48" i="24"/>
  <c r="KX48" i="24"/>
  <c r="KW48" i="24"/>
  <c r="KV48" i="24"/>
  <c r="KU48" i="24"/>
  <c r="KT48" i="24"/>
  <c r="KS48" i="24"/>
  <c r="KR48" i="24"/>
  <c r="KQ48" i="24"/>
  <c r="KP48" i="24"/>
  <c r="KO48" i="24"/>
  <c r="KN48" i="24"/>
  <c r="KM48" i="24"/>
  <c r="LB47" i="24"/>
  <c r="LA47" i="24"/>
  <c r="KZ47" i="24"/>
  <c r="KY47" i="24"/>
  <c r="KX47" i="24"/>
  <c r="KW47" i="24"/>
  <c r="KV47" i="24"/>
  <c r="KU47" i="24"/>
  <c r="KT47" i="24"/>
  <c r="KS47" i="24"/>
  <c r="KR47" i="24"/>
  <c r="KQ47" i="24"/>
  <c r="KP47" i="24"/>
  <c r="KO47" i="24"/>
  <c r="KN47" i="24"/>
  <c r="KM47" i="24"/>
  <c r="LB46" i="24"/>
  <c r="LA46" i="24"/>
  <c r="KZ46" i="24"/>
  <c r="KY46" i="24"/>
  <c r="KX46" i="24"/>
  <c r="KX45" i="24" s="1"/>
  <c r="KW46" i="24"/>
  <c r="KV46" i="24"/>
  <c r="KU46" i="24"/>
  <c r="KT46" i="24"/>
  <c r="KS46" i="24"/>
  <c r="KR46" i="24"/>
  <c r="KR45" i="24" s="1"/>
  <c r="KQ46" i="24"/>
  <c r="KP46" i="24"/>
  <c r="KO46" i="24"/>
  <c r="KN46" i="24"/>
  <c r="KM46" i="24"/>
  <c r="LB44" i="24"/>
  <c r="LA44" i="24"/>
  <c r="KZ44" i="24"/>
  <c r="KY44" i="24"/>
  <c r="KX44" i="24"/>
  <c r="KW44" i="24"/>
  <c r="KV44" i="24"/>
  <c r="KU44" i="24"/>
  <c r="KT44" i="24"/>
  <c r="KS44" i="24"/>
  <c r="KR44" i="24"/>
  <c r="KQ44" i="24"/>
  <c r="KP44" i="24"/>
  <c r="KO44" i="24"/>
  <c r="KN44" i="24"/>
  <c r="KM44" i="24"/>
  <c r="LB43" i="24"/>
  <c r="LA43" i="24"/>
  <c r="KZ43" i="24"/>
  <c r="KY43" i="24"/>
  <c r="KX43" i="24"/>
  <c r="KW43" i="24"/>
  <c r="KV43" i="24"/>
  <c r="KU43" i="24"/>
  <c r="KT43" i="24"/>
  <c r="KS43" i="24"/>
  <c r="KR43" i="24"/>
  <c r="KQ43" i="24"/>
  <c r="KP43" i="24"/>
  <c r="KO43" i="24"/>
  <c r="KN43" i="24"/>
  <c r="KM43" i="24"/>
  <c r="LB42" i="24"/>
  <c r="LA42" i="24"/>
  <c r="KZ42" i="24"/>
  <c r="KY42" i="24"/>
  <c r="KX42" i="24"/>
  <c r="KW42" i="24"/>
  <c r="KV42" i="24"/>
  <c r="KU42" i="24"/>
  <c r="KT42" i="24"/>
  <c r="KS42" i="24"/>
  <c r="KR42" i="24"/>
  <c r="KQ42" i="24"/>
  <c r="KP42" i="24"/>
  <c r="KO42" i="24"/>
  <c r="KN42" i="24"/>
  <c r="KM42" i="24"/>
  <c r="LB41" i="24"/>
  <c r="LA41" i="24"/>
  <c r="KZ41" i="24"/>
  <c r="KY41" i="24"/>
  <c r="KX41" i="24"/>
  <c r="KW41" i="24"/>
  <c r="KV41" i="24"/>
  <c r="KV40" i="24" s="1"/>
  <c r="KU41" i="24"/>
  <c r="KU40" i="24" s="1"/>
  <c r="KT41" i="24"/>
  <c r="KS41" i="24"/>
  <c r="KR41" i="24"/>
  <c r="KQ41" i="24"/>
  <c r="KP41" i="24"/>
  <c r="KO41" i="24"/>
  <c r="KN41" i="24"/>
  <c r="KN40" i="24" s="1"/>
  <c r="KM41" i="24"/>
  <c r="LB39" i="24"/>
  <c r="LA39" i="24"/>
  <c r="KZ39" i="24"/>
  <c r="KY39" i="24"/>
  <c r="KX39" i="24"/>
  <c r="KW39" i="24"/>
  <c r="KV39" i="24"/>
  <c r="KU39" i="24"/>
  <c r="KT39" i="24"/>
  <c r="KS39" i="24"/>
  <c r="KR39" i="24"/>
  <c r="KQ39" i="24"/>
  <c r="KP39" i="24"/>
  <c r="KO39" i="24"/>
  <c r="KN39" i="24"/>
  <c r="KM39" i="24"/>
  <c r="LB38" i="24"/>
  <c r="LA38" i="24"/>
  <c r="KZ38" i="24"/>
  <c r="KY38" i="24"/>
  <c r="KX38" i="24"/>
  <c r="KW38" i="24"/>
  <c r="KV38" i="24"/>
  <c r="KU38" i="24"/>
  <c r="KT38" i="24"/>
  <c r="KS38" i="24"/>
  <c r="KR38" i="24"/>
  <c r="KQ38" i="24"/>
  <c r="KP38" i="24"/>
  <c r="KO38" i="24"/>
  <c r="KN38" i="24"/>
  <c r="KM38" i="24"/>
  <c r="LB37" i="24"/>
  <c r="LA37" i="24"/>
  <c r="KZ37" i="24"/>
  <c r="KY37" i="24"/>
  <c r="KX37" i="24"/>
  <c r="KW37" i="24"/>
  <c r="KV37" i="24"/>
  <c r="KU37" i="24"/>
  <c r="KT37" i="24"/>
  <c r="KS37" i="24"/>
  <c r="KR37" i="24"/>
  <c r="KQ37" i="24"/>
  <c r="KP37" i="24"/>
  <c r="KO37" i="24"/>
  <c r="KN37" i="24"/>
  <c r="KM37" i="24"/>
  <c r="LB36" i="24"/>
  <c r="LA36" i="24"/>
  <c r="KZ36" i="24"/>
  <c r="KY36" i="24"/>
  <c r="KX36" i="24"/>
  <c r="KW36" i="24"/>
  <c r="KV36" i="24"/>
  <c r="KU36" i="24"/>
  <c r="KT36" i="24"/>
  <c r="KS36" i="24"/>
  <c r="KR36" i="24"/>
  <c r="KQ36" i="24"/>
  <c r="KP36" i="24"/>
  <c r="KO36" i="24"/>
  <c r="KN36" i="24"/>
  <c r="KM36" i="24"/>
  <c r="LB35" i="24"/>
  <c r="LA35" i="24"/>
  <c r="KZ35" i="24"/>
  <c r="KY35" i="24"/>
  <c r="KX35" i="24"/>
  <c r="KX34" i="24" s="1"/>
  <c r="KW35" i="24"/>
  <c r="KV35" i="24"/>
  <c r="KU35" i="24"/>
  <c r="KT35" i="24"/>
  <c r="KS35" i="24"/>
  <c r="KR35" i="24"/>
  <c r="KQ35" i="24"/>
  <c r="KP35" i="24"/>
  <c r="KO35" i="24"/>
  <c r="KO34" i="24" s="1"/>
  <c r="KN35" i="24"/>
  <c r="KM35" i="24"/>
  <c r="LB33" i="24"/>
  <c r="LA33" i="24"/>
  <c r="KZ33" i="24"/>
  <c r="KY33" i="24"/>
  <c r="KX33" i="24"/>
  <c r="KW33" i="24"/>
  <c r="KV33" i="24"/>
  <c r="KU33" i="24"/>
  <c r="KT33" i="24"/>
  <c r="KS33" i="24"/>
  <c r="KR33" i="24"/>
  <c r="KQ33" i="24"/>
  <c r="KP33" i="24"/>
  <c r="KO33" i="24"/>
  <c r="KN33" i="24"/>
  <c r="KM33" i="24"/>
  <c r="KJ50" i="24"/>
  <c r="KI50" i="24"/>
  <c r="KH50" i="24"/>
  <c r="KJ49" i="24"/>
  <c r="KI49" i="24"/>
  <c r="KH49" i="24"/>
  <c r="KJ48" i="24"/>
  <c r="KI48" i="24"/>
  <c r="KH48" i="24"/>
  <c r="KJ47" i="24"/>
  <c r="KI47" i="24"/>
  <c r="KH47" i="24"/>
  <c r="KJ46" i="24"/>
  <c r="KI46" i="24"/>
  <c r="KH46" i="24"/>
  <c r="KJ44" i="24"/>
  <c r="KI44" i="24"/>
  <c r="KH44" i="24"/>
  <c r="KJ43" i="24"/>
  <c r="KI43" i="24"/>
  <c r="KH43" i="24"/>
  <c r="KJ42" i="24"/>
  <c r="KI42" i="24"/>
  <c r="KH42" i="24"/>
  <c r="KJ41" i="24"/>
  <c r="KI41" i="24"/>
  <c r="KH41" i="24"/>
  <c r="KJ39" i="24"/>
  <c r="KI39" i="24"/>
  <c r="KH39" i="24"/>
  <c r="KJ38" i="24"/>
  <c r="KI38" i="24"/>
  <c r="KH38" i="24"/>
  <c r="KJ37" i="24"/>
  <c r="KI37" i="24"/>
  <c r="KH37" i="24"/>
  <c r="KJ36" i="24"/>
  <c r="KI36" i="24"/>
  <c r="KH36" i="24"/>
  <c r="KJ35" i="24"/>
  <c r="KI35" i="24"/>
  <c r="KH35" i="24"/>
  <c r="KJ33" i="24"/>
  <c r="KI33" i="24"/>
  <c r="KH33" i="24"/>
  <c r="KD50" i="24"/>
  <c r="KC50" i="24"/>
  <c r="KB50" i="24"/>
  <c r="KA50" i="24"/>
  <c r="JZ50" i="24"/>
  <c r="JY50" i="24"/>
  <c r="JX50" i="24"/>
  <c r="JW50" i="24"/>
  <c r="JV50" i="24"/>
  <c r="JU50" i="24"/>
  <c r="JT50" i="24"/>
  <c r="JS50" i="24"/>
  <c r="JR50" i="24"/>
  <c r="JQ50" i="24"/>
  <c r="JP50" i="24"/>
  <c r="JO50" i="24"/>
  <c r="JN50" i="24"/>
  <c r="JM50" i="24"/>
  <c r="JL50" i="24"/>
  <c r="JK50" i="24"/>
  <c r="KD49" i="24"/>
  <c r="KC49" i="24"/>
  <c r="KB49" i="24"/>
  <c r="KA49" i="24"/>
  <c r="JZ49" i="24"/>
  <c r="JY49" i="24"/>
  <c r="JX49" i="24"/>
  <c r="JW49" i="24"/>
  <c r="JV49" i="24"/>
  <c r="JU49" i="24"/>
  <c r="JT49" i="24"/>
  <c r="JS49" i="24"/>
  <c r="JR49" i="24"/>
  <c r="JQ49" i="24"/>
  <c r="JP49" i="24"/>
  <c r="JO49" i="24"/>
  <c r="JN49" i="24"/>
  <c r="JM49" i="24"/>
  <c r="JL49" i="24"/>
  <c r="JK49" i="24"/>
  <c r="KD48" i="24"/>
  <c r="KC48" i="24"/>
  <c r="KB48" i="24"/>
  <c r="KA48" i="24"/>
  <c r="JZ48" i="24"/>
  <c r="JY48" i="24"/>
  <c r="JX48" i="24"/>
  <c r="JW48" i="24"/>
  <c r="JV48" i="24"/>
  <c r="JU48" i="24"/>
  <c r="JT48" i="24"/>
  <c r="JS48" i="24"/>
  <c r="JR48" i="24"/>
  <c r="JQ48" i="24"/>
  <c r="JP48" i="24"/>
  <c r="JO48" i="24"/>
  <c r="JN48" i="24"/>
  <c r="JM48" i="24"/>
  <c r="JL48" i="24"/>
  <c r="JK48" i="24"/>
  <c r="KD47" i="24"/>
  <c r="KC47" i="24"/>
  <c r="KB47" i="24"/>
  <c r="KA47" i="24"/>
  <c r="JZ47" i="24"/>
  <c r="JY47" i="24"/>
  <c r="JX47" i="24"/>
  <c r="JW47" i="24"/>
  <c r="JV47" i="24"/>
  <c r="JU47" i="24"/>
  <c r="JT47" i="24"/>
  <c r="JS47" i="24"/>
  <c r="JR47" i="24"/>
  <c r="JQ47" i="24"/>
  <c r="JP47" i="24"/>
  <c r="JO47" i="24"/>
  <c r="JN47" i="24"/>
  <c r="JM47" i="24"/>
  <c r="JL47" i="24"/>
  <c r="JK47" i="24"/>
  <c r="KD46" i="24"/>
  <c r="KC46" i="24"/>
  <c r="KB46" i="24"/>
  <c r="KA46" i="24"/>
  <c r="JZ46" i="24"/>
  <c r="JY46" i="24"/>
  <c r="JX46" i="24"/>
  <c r="JW46" i="24"/>
  <c r="JV46" i="24"/>
  <c r="JU46" i="24"/>
  <c r="JT46" i="24"/>
  <c r="JS46" i="24"/>
  <c r="JR46" i="24"/>
  <c r="JQ46" i="24"/>
  <c r="JP46" i="24"/>
  <c r="JO46" i="24"/>
  <c r="JN46" i="24"/>
  <c r="JM46" i="24"/>
  <c r="JL46" i="24"/>
  <c r="JK46" i="24"/>
  <c r="KD44" i="24"/>
  <c r="KC44" i="24"/>
  <c r="KB44" i="24"/>
  <c r="KA44" i="24"/>
  <c r="JZ44" i="24"/>
  <c r="JY44" i="24"/>
  <c r="JX44" i="24"/>
  <c r="JW44" i="24"/>
  <c r="JV44" i="24"/>
  <c r="JU44" i="24"/>
  <c r="JT44" i="24"/>
  <c r="JS44" i="24"/>
  <c r="JR44" i="24"/>
  <c r="JQ44" i="24"/>
  <c r="JP44" i="24"/>
  <c r="JO44" i="24"/>
  <c r="JN44" i="24"/>
  <c r="JM44" i="24"/>
  <c r="JL44" i="24"/>
  <c r="JK44" i="24"/>
  <c r="KD43" i="24"/>
  <c r="KC43" i="24"/>
  <c r="KB43" i="24"/>
  <c r="KA43" i="24"/>
  <c r="JZ43" i="24"/>
  <c r="JY43" i="24"/>
  <c r="JX43" i="24"/>
  <c r="JW43" i="24"/>
  <c r="JV43" i="24"/>
  <c r="JU43" i="24"/>
  <c r="JT43" i="24"/>
  <c r="JS43" i="24"/>
  <c r="JR43" i="24"/>
  <c r="JQ43" i="24"/>
  <c r="JP43" i="24"/>
  <c r="JO43" i="24"/>
  <c r="JN43" i="24"/>
  <c r="JM43" i="24"/>
  <c r="JL43" i="24"/>
  <c r="JK43" i="24"/>
  <c r="KD42" i="24"/>
  <c r="KC42" i="24"/>
  <c r="KB42" i="24"/>
  <c r="KA42" i="24"/>
  <c r="JZ42" i="24"/>
  <c r="JY42" i="24"/>
  <c r="JX42" i="24"/>
  <c r="JW42" i="24"/>
  <c r="JV42" i="24"/>
  <c r="JU42" i="24"/>
  <c r="JT42" i="24"/>
  <c r="JS42" i="24"/>
  <c r="JR42" i="24"/>
  <c r="JQ42" i="24"/>
  <c r="JP42" i="24"/>
  <c r="JO42" i="24"/>
  <c r="JN42" i="24"/>
  <c r="JM42" i="24"/>
  <c r="JL42" i="24"/>
  <c r="JK42" i="24"/>
  <c r="KD41" i="24"/>
  <c r="KC41" i="24"/>
  <c r="KB41" i="24"/>
  <c r="KA41" i="24"/>
  <c r="JZ41" i="24"/>
  <c r="JY41" i="24"/>
  <c r="JX41" i="24"/>
  <c r="JW41" i="24"/>
  <c r="JV41" i="24"/>
  <c r="JU41" i="24"/>
  <c r="JT41" i="24"/>
  <c r="JS41" i="24"/>
  <c r="JR41" i="24"/>
  <c r="JQ41" i="24"/>
  <c r="JP41" i="24"/>
  <c r="JO41" i="24"/>
  <c r="JN41" i="24"/>
  <c r="JM41" i="24"/>
  <c r="JL41" i="24"/>
  <c r="JK41" i="24"/>
  <c r="KD39" i="24"/>
  <c r="KC39" i="24"/>
  <c r="KB39" i="24"/>
  <c r="KA39" i="24"/>
  <c r="JZ39" i="24"/>
  <c r="JY39" i="24"/>
  <c r="JX39" i="24"/>
  <c r="JW39" i="24"/>
  <c r="JV39" i="24"/>
  <c r="JU39" i="24"/>
  <c r="JT39" i="24"/>
  <c r="JS39" i="24"/>
  <c r="JR39" i="24"/>
  <c r="JQ39" i="24"/>
  <c r="JP39" i="24"/>
  <c r="JO39" i="24"/>
  <c r="JN39" i="24"/>
  <c r="JM39" i="24"/>
  <c r="JL39" i="24"/>
  <c r="JK39" i="24"/>
  <c r="KD38" i="24"/>
  <c r="KC38" i="24"/>
  <c r="KB38" i="24"/>
  <c r="KA38" i="24"/>
  <c r="JZ38" i="24"/>
  <c r="JY38" i="24"/>
  <c r="JX38" i="24"/>
  <c r="JW38" i="24"/>
  <c r="JV38" i="24"/>
  <c r="JU38" i="24"/>
  <c r="JT38" i="24"/>
  <c r="JS38" i="24"/>
  <c r="JR38" i="24"/>
  <c r="JQ38" i="24"/>
  <c r="JP38" i="24"/>
  <c r="JO38" i="24"/>
  <c r="JN38" i="24"/>
  <c r="JM38" i="24"/>
  <c r="JL38" i="24"/>
  <c r="JK38" i="24"/>
  <c r="KD37" i="24"/>
  <c r="KC37" i="24"/>
  <c r="KB37" i="24"/>
  <c r="KA37" i="24"/>
  <c r="JZ37" i="24"/>
  <c r="JY37" i="24"/>
  <c r="JX37" i="24"/>
  <c r="JW37" i="24"/>
  <c r="JV37" i="24"/>
  <c r="JU37" i="24"/>
  <c r="JT37" i="24"/>
  <c r="JS37" i="24"/>
  <c r="JR37" i="24"/>
  <c r="JQ37" i="24"/>
  <c r="JP37" i="24"/>
  <c r="JO37" i="24"/>
  <c r="JN37" i="24"/>
  <c r="JM37" i="24"/>
  <c r="JL37" i="24"/>
  <c r="JK37" i="24"/>
  <c r="KD36" i="24"/>
  <c r="KC36" i="24"/>
  <c r="KB36" i="24"/>
  <c r="KA36" i="24"/>
  <c r="JZ36" i="24"/>
  <c r="JY36" i="24"/>
  <c r="JX36" i="24"/>
  <c r="JW36" i="24"/>
  <c r="JV36" i="24"/>
  <c r="JU36" i="24"/>
  <c r="JT36" i="24"/>
  <c r="JS36" i="24"/>
  <c r="JR36" i="24"/>
  <c r="JQ36" i="24"/>
  <c r="JP36" i="24"/>
  <c r="JO36" i="24"/>
  <c r="JN36" i="24"/>
  <c r="JM36" i="24"/>
  <c r="JL36" i="24"/>
  <c r="JK36" i="24"/>
  <c r="KD35" i="24"/>
  <c r="KC35" i="24"/>
  <c r="KB35" i="24"/>
  <c r="KA35" i="24"/>
  <c r="JZ35" i="24"/>
  <c r="JY35" i="24"/>
  <c r="JX35" i="24"/>
  <c r="JW35" i="24"/>
  <c r="JV35" i="24"/>
  <c r="JU35" i="24"/>
  <c r="JT35" i="24"/>
  <c r="JS35" i="24"/>
  <c r="JR35" i="24"/>
  <c r="JQ35" i="24"/>
  <c r="JP35" i="24"/>
  <c r="JO35" i="24"/>
  <c r="JN35" i="24"/>
  <c r="JM35" i="24"/>
  <c r="JL35" i="24"/>
  <c r="JK35" i="24"/>
  <c r="KD33" i="24"/>
  <c r="KC33" i="24"/>
  <c r="KB33" i="24"/>
  <c r="KA33" i="24"/>
  <c r="JZ33" i="24"/>
  <c r="JY33" i="24"/>
  <c r="JX33" i="24"/>
  <c r="JW33" i="24"/>
  <c r="JV33" i="24"/>
  <c r="JU33" i="24"/>
  <c r="JT33" i="24"/>
  <c r="JS33" i="24"/>
  <c r="JR33" i="24"/>
  <c r="JQ33" i="24"/>
  <c r="JP33" i="24"/>
  <c r="JO33" i="24"/>
  <c r="JN33" i="24"/>
  <c r="JM33" i="24"/>
  <c r="JL33" i="24"/>
  <c r="JK33" i="24"/>
  <c r="JH50" i="24"/>
  <c r="JG50" i="24"/>
  <c r="JF50" i="24"/>
  <c r="JE50" i="24"/>
  <c r="JD50" i="24"/>
  <c r="JC50" i="24"/>
  <c r="JB50" i="24"/>
  <c r="JA50" i="24"/>
  <c r="IZ50" i="24"/>
  <c r="IY50" i="24"/>
  <c r="IX50" i="24"/>
  <c r="IW50" i="24"/>
  <c r="IV50" i="24"/>
  <c r="IU50" i="24"/>
  <c r="IT50" i="24"/>
  <c r="IS50" i="24"/>
  <c r="IR50" i="24"/>
  <c r="IQ50" i="24"/>
  <c r="IP50" i="24"/>
  <c r="IO50" i="24"/>
  <c r="IN50" i="24"/>
  <c r="IM50" i="24"/>
  <c r="IL50" i="24"/>
  <c r="IK50" i="24"/>
  <c r="IJ50" i="24"/>
  <c r="II50" i="24"/>
  <c r="JH49" i="24"/>
  <c r="JG49" i="24"/>
  <c r="JF49" i="24"/>
  <c r="JE49" i="24"/>
  <c r="JD49" i="24"/>
  <c r="JC49" i="24"/>
  <c r="JB49" i="24"/>
  <c r="JA49" i="24"/>
  <c r="IZ49" i="24"/>
  <c r="IY49" i="24"/>
  <c r="IX49" i="24"/>
  <c r="IW49" i="24"/>
  <c r="IV49" i="24"/>
  <c r="IU49" i="24"/>
  <c r="IT49" i="24"/>
  <c r="IS49" i="24"/>
  <c r="IR49" i="24"/>
  <c r="IQ49" i="24"/>
  <c r="IP49" i="24"/>
  <c r="IO49" i="24"/>
  <c r="IN49" i="24"/>
  <c r="IM49" i="24"/>
  <c r="IL49" i="24"/>
  <c r="IK49" i="24"/>
  <c r="IJ49" i="24"/>
  <c r="II49" i="24"/>
  <c r="JH48" i="24"/>
  <c r="JG48" i="24"/>
  <c r="JF48" i="24"/>
  <c r="JE48" i="24"/>
  <c r="JD48" i="24"/>
  <c r="JC48" i="24"/>
  <c r="JB48" i="24"/>
  <c r="JA48" i="24"/>
  <c r="IZ48" i="24"/>
  <c r="IY48" i="24"/>
  <c r="IX48" i="24"/>
  <c r="IW48" i="24"/>
  <c r="IV48" i="24"/>
  <c r="IU48" i="24"/>
  <c r="IT48" i="24"/>
  <c r="IS48" i="24"/>
  <c r="IR48" i="24"/>
  <c r="IQ48" i="24"/>
  <c r="IP48" i="24"/>
  <c r="IO48" i="24"/>
  <c r="IN48" i="24"/>
  <c r="IM48" i="24"/>
  <c r="IL48" i="24"/>
  <c r="IK48" i="24"/>
  <c r="IJ48" i="24"/>
  <c r="II48" i="24"/>
  <c r="JH47" i="24"/>
  <c r="JG47" i="24"/>
  <c r="JF47" i="24"/>
  <c r="JE47" i="24"/>
  <c r="JD47" i="24"/>
  <c r="JC47" i="24"/>
  <c r="JB47" i="24"/>
  <c r="JA47" i="24"/>
  <c r="IZ47" i="24"/>
  <c r="IY47" i="24"/>
  <c r="IX47" i="24"/>
  <c r="IW47" i="24"/>
  <c r="IV47" i="24"/>
  <c r="IU47" i="24"/>
  <c r="IT47" i="24"/>
  <c r="IS47" i="24"/>
  <c r="IR47" i="24"/>
  <c r="IQ47" i="24"/>
  <c r="IP47" i="24"/>
  <c r="IO47" i="24"/>
  <c r="IN47" i="24"/>
  <c r="IM47" i="24"/>
  <c r="IL47" i="24"/>
  <c r="IK47" i="24"/>
  <c r="IJ47" i="24"/>
  <c r="II47" i="24"/>
  <c r="JH46" i="24"/>
  <c r="JG46" i="24"/>
  <c r="JF46" i="24"/>
  <c r="JE46" i="24"/>
  <c r="JD46" i="24"/>
  <c r="JC46" i="24"/>
  <c r="JB46" i="24"/>
  <c r="JA46" i="24"/>
  <c r="IZ46" i="24"/>
  <c r="IY46" i="24"/>
  <c r="IX46" i="24"/>
  <c r="IW46" i="24"/>
  <c r="IV46" i="24"/>
  <c r="IU46" i="24"/>
  <c r="IT46" i="24"/>
  <c r="IS46" i="24"/>
  <c r="IR46" i="24"/>
  <c r="IQ46" i="24"/>
  <c r="IP46" i="24"/>
  <c r="IO46" i="24"/>
  <c r="IN46" i="24"/>
  <c r="IM46" i="24"/>
  <c r="IL46" i="24"/>
  <c r="IK46" i="24"/>
  <c r="IJ46" i="24"/>
  <c r="II46" i="24"/>
  <c r="JH44" i="24"/>
  <c r="JG44" i="24"/>
  <c r="JF44" i="24"/>
  <c r="JE44" i="24"/>
  <c r="JD44" i="24"/>
  <c r="JC44" i="24"/>
  <c r="JB44" i="24"/>
  <c r="JA44" i="24"/>
  <c r="IZ44" i="24"/>
  <c r="IY44" i="24"/>
  <c r="IX44" i="24"/>
  <c r="IW44" i="24"/>
  <c r="IV44" i="24"/>
  <c r="IU44" i="24"/>
  <c r="IT44" i="24"/>
  <c r="IS44" i="24"/>
  <c r="IR44" i="24"/>
  <c r="IQ44" i="24"/>
  <c r="IP44" i="24"/>
  <c r="IO44" i="24"/>
  <c r="IN44" i="24"/>
  <c r="IM44" i="24"/>
  <c r="IL44" i="24"/>
  <c r="IK44" i="24"/>
  <c r="IJ44" i="24"/>
  <c r="II44" i="24"/>
  <c r="JH43" i="24"/>
  <c r="JG43" i="24"/>
  <c r="JF43" i="24"/>
  <c r="JE43" i="24"/>
  <c r="JD43" i="24"/>
  <c r="JC43" i="24"/>
  <c r="JB43" i="24"/>
  <c r="JA43" i="24"/>
  <c r="IZ43" i="24"/>
  <c r="IY43" i="24"/>
  <c r="IX43" i="24"/>
  <c r="IW43" i="24"/>
  <c r="IV43" i="24"/>
  <c r="IU43" i="24"/>
  <c r="IT43" i="24"/>
  <c r="IS43" i="24"/>
  <c r="IR43" i="24"/>
  <c r="IQ43" i="24"/>
  <c r="IP43" i="24"/>
  <c r="IO43" i="24"/>
  <c r="IN43" i="24"/>
  <c r="IM43" i="24"/>
  <c r="IL43" i="24"/>
  <c r="IK43" i="24"/>
  <c r="IJ43" i="24"/>
  <c r="II43" i="24"/>
  <c r="JH42" i="24"/>
  <c r="JG42" i="24"/>
  <c r="JF42" i="24"/>
  <c r="JE42" i="24"/>
  <c r="JD42" i="24"/>
  <c r="JC42" i="24"/>
  <c r="JB42" i="24"/>
  <c r="JA42" i="24"/>
  <c r="IZ42" i="24"/>
  <c r="IY42" i="24"/>
  <c r="IX42" i="24"/>
  <c r="IW42" i="24"/>
  <c r="IV42" i="24"/>
  <c r="IU42" i="24"/>
  <c r="IT42" i="24"/>
  <c r="IS42" i="24"/>
  <c r="IR42" i="24"/>
  <c r="IQ42" i="24"/>
  <c r="IP42" i="24"/>
  <c r="IO42" i="24"/>
  <c r="IN42" i="24"/>
  <c r="IM42" i="24"/>
  <c r="IL42" i="24"/>
  <c r="IK42" i="24"/>
  <c r="IJ42" i="24"/>
  <c r="II42" i="24"/>
  <c r="JH41" i="24"/>
  <c r="JG41" i="24"/>
  <c r="JF41" i="24"/>
  <c r="JE41" i="24"/>
  <c r="JD41" i="24"/>
  <c r="JC41" i="24"/>
  <c r="JB41" i="24"/>
  <c r="JA41" i="24"/>
  <c r="IZ41" i="24"/>
  <c r="IY41" i="24"/>
  <c r="IX41" i="24"/>
  <c r="IW41" i="24"/>
  <c r="IV41" i="24"/>
  <c r="IU41" i="24"/>
  <c r="IT41" i="24"/>
  <c r="IS41" i="24"/>
  <c r="IR41" i="24"/>
  <c r="IQ41" i="24"/>
  <c r="IP41" i="24"/>
  <c r="IO41" i="24"/>
  <c r="IN41" i="24"/>
  <c r="IM41" i="24"/>
  <c r="IL41" i="24"/>
  <c r="IK41" i="24"/>
  <c r="IJ41" i="24"/>
  <c r="II41" i="24"/>
  <c r="JH39" i="24"/>
  <c r="JG39" i="24"/>
  <c r="JF39" i="24"/>
  <c r="JE39" i="24"/>
  <c r="JD39" i="24"/>
  <c r="JC39" i="24"/>
  <c r="JB39" i="24"/>
  <c r="JA39" i="24"/>
  <c r="IZ39" i="24"/>
  <c r="IY39" i="24"/>
  <c r="IX39" i="24"/>
  <c r="IW39" i="24"/>
  <c r="IV39" i="24"/>
  <c r="IU39" i="24"/>
  <c r="IT39" i="24"/>
  <c r="IS39" i="24"/>
  <c r="IR39" i="24"/>
  <c r="IQ39" i="24"/>
  <c r="IP39" i="24"/>
  <c r="IO39" i="24"/>
  <c r="IN39" i="24"/>
  <c r="IM39" i="24"/>
  <c r="IL39" i="24"/>
  <c r="IK39" i="24"/>
  <c r="IJ39" i="24"/>
  <c r="II39" i="24"/>
  <c r="JH38" i="24"/>
  <c r="JG38" i="24"/>
  <c r="JF38" i="24"/>
  <c r="JE38" i="24"/>
  <c r="JD38" i="24"/>
  <c r="JC38" i="24"/>
  <c r="JB38" i="24"/>
  <c r="JA38" i="24"/>
  <c r="IZ38" i="24"/>
  <c r="IY38" i="24"/>
  <c r="IX38" i="24"/>
  <c r="IW38" i="24"/>
  <c r="IV38" i="24"/>
  <c r="IU38" i="24"/>
  <c r="IT38" i="24"/>
  <c r="IS38" i="24"/>
  <c r="IR38" i="24"/>
  <c r="IQ38" i="24"/>
  <c r="IP38" i="24"/>
  <c r="IO38" i="24"/>
  <c r="IN38" i="24"/>
  <c r="IM38" i="24"/>
  <c r="IL38" i="24"/>
  <c r="IK38" i="24"/>
  <c r="IJ38" i="24"/>
  <c r="II38" i="24"/>
  <c r="JH37" i="24"/>
  <c r="JG37" i="24"/>
  <c r="JF37" i="24"/>
  <c r="JE37" i="24"/>
  <c r="JD37" i="24"/>
  <c r="JC37" i="24"/>
  <c r="JB37" i="24"/>
  <c r="JA37" i="24"/>
  <c r="IZ37" i="24"/>
  <c r="IY37" i="24"/>
  <c r="IX37" i="24"/>
  <c r="IW37" i="24"/>
  <c r="IV37" i="24"/>
  <c r="IU37" i="24"/>
  <c r="IT37" i="24"/>
  <c r="IS37" i="24"/>
  <c r="IR37" i="24"/>
  <c r="IQ37" i="24"/>
  <c r="IP37" i="24"/>
  <c r="IO37" i="24"/>
  <c r="IN37" i="24"/>
  <c r="IM37" i="24"/>
  <c r="IL37" i="24"/>
  <c r="IK37" i="24"/>
  <c r="IJ37" i="24"/>
  <c r="II37" i="24"/>
  <c r="JH36" i="24"/>
  <c r="JG36" i="24"/>
  <c r="JF36" i="24"/>
  <c r="JE36" i="24"/>
  <c r="JD36" i="24"/>
  <c r="JC36" i="24"/>
  <c r="JB36" i="24"/>
  <c r="JA36" i="24"/>
  <c r="IZ36" i="24"/>
  <c r="IY36" i="24"/>
  <c r="IX36" i="24"/>
  <c r="IW36" i="24"/>
  <c r="IV36" i="24"/>
  <c r="IU36" i="24"/>
  <c r="IT36" i="24"/>
  <c r="IS36" i="24"/>
  <c r="IR36" i="24"/>
  <c r="IQ36" i="24"/>
  <c r="IP36" i="24"/>
  <c r="IO36" i="24"/>
  <c r="IN36" i="24"/>
  <c r="IM36" i="24"/>
  <c r="IL36" i="24"/>
  <c r="IK36" i="24"/>
  <c r="IJ36" i="24"/>
  <c r="II36" i="24"/>
  <c r="JH35" i="24"/>
  <c r="JG35" i="24"/>
  <c r="JF35" i="24"/>
  <c r="JE35" i="24"/>
  <c r="JD35" i="24"/>
  <c r="JC35" i="24"/>
  <c r="JB35" i="24"/>
  <c r="JA35" i="24"/>
  <c r="IZ35" i="24"/>
  <c r="IY35" i="24"/>
  <c r="IX35" i="24"/>
  <c r="IW35" i="24"/>
  <c r="IV35" i="24"/>
  <c r="IU35" i="24"/>
  <c r="IT35" i="24"/>
  <c r="IS35" i="24"/>
  <c r="IR35" i="24"/>
  <c r="IQ35" i="24"/>
  <c r="IP35" i="24"/>
  <c r="IO35" i="24"/>
  <c r="IN35" i="24"/>
  <c r="IM35" i="24"/>
  <c r="IL35" i="24"/>
  <c r="IK35" i="24"/>
  <c r="IJ35" i="24"/>
  <c r="II35" i="24"/>
  <c r="JH33" i="24"/>
  <c r="JG33" i="24"/>
  <c r="JF33" i="24"/>
  <c r="JE33" i="24"/>
  <c r="JD33" i="24"/>
  <c r="JC33" i="24"/>
  <c r="JB33" i="24"/>
  <c r="JA33" i="24"/>
  <c r="IZ33" i="24"/>
  <c r="IY33" i="24"/>
  <c r="IX33" i="24"/>
  <c r="IW33" i="24"/>
  <c r="IV33" i="24"/>
  <c r="IU33" i="24"/>
  <c r="IT33" i="24"/>
  <c r="IS33" i="24"/>
  <c r="IR33" i="24"/>
  <c r="IQ33" i="24"/>
  <c r="IP33" i="24"/>
  <c r="IO33" i="24"/>
  <c r="IN33" i="24"/>
  <c r="IM33" i="24"/>
  <c r="IL33" i="24"/>
  <c r="IK33" i="24"/>
  <c r="IJ33" i="24"/>
  <c r="II33" i="24"/>
  <c r="IF50" i="24"/>
  <c r="IE50" i="24"/>
  <c r="ID50" i="24"/>
  <c r="IC50" i="24"/>
  <c r="IB50" i="24"/>
  <c r="IA50" i="24"/>
  <c r="HZ50" i="24"/>
  <c r="HY50" i="24"/>
  <c r="HX50" i="24"/>
  <c r="HW50" i="24"/>
  <c r="HV50" i="24"/>
  <c r="HU50" i="24"/>
  <c r="HT50" i="24"/>
  <c r="IF49" i="24"/>
  <c r="IE49" i="24"/>
  <c r="ID49" i="24"/>
  <c r="IC49" i="24"/>
  <c r="IB49" i="24"/>
  <c r="IA49" i="24"/>
  <c r="HZ49" i="24"/>
  <c r="HY49" i="24"/>
  <c r="HX49" i="24"/>
  <c r="HW49" i="24"/>
  <c r="HV49" i="24"/>
  <c r="HU49" i="24"/>
  <c r="HT49" i="24"/>
  <c r="IF48" i="24"/>
  <c r="IE48" i="24"/>
  <c r="ID48" i="24"/>
  <c r="IC48" i="24"/>
  <c r="IB48" i="24"/>
  <c r="IA48" i="24"/>
  <c r="HZ48" i="24"/>
  <c r="HY48" i="24"/>
  <c r="HX48" i="24"/>
  <c r="HW48" i="24"/>
  <c r="HV48" i="24"/>
  <c r="HU48" i="24"/>
  <c r="HT48" i="24"/>
  <c r="IF47" i="24"/>
  <c r="IE47" i="24"/>
  <c r="ID47" i="24"/>
  <c r="IC47" i="24"/>
  <c r="IB47" i="24"/>
  <c r="IA47" i="24"/>
  <c r="HZ47" i="24"/>
  <c r="HY47" i="24"/>
  <c r="HX47" i="24"/>
  <c r="HW47" i="24"/>
  <c r="HV47" i="24"/>
  <c r="HU47" i="24"/>
  <c r="HT47" i="24"/>
  <c r="IF46" i="24"/>
  <c r="IE46" i="24"/>
  <c r="ID46" i="24"/>
  <c r="IC46" i="24"/>
  <c r="IB46" i="24"/>
  <c r="IA46" i="24"/>
  <c r="HZ46" i="24"/>
  <c r="HY46" i="24"/>
  <c r="HX46" i="24"/>
  <c r="HW46" i="24"/>
  <c r="HV46" i="24"/>
  <c r="HU46" i="24"/>
  <c r="HT46" i="24"/>
  <c r="IF44" i="24"/>
  <c r="IE44" i="24"/>
  <c r="ID44" i="24"/>
  <c r="IC44" i="24"/>
  <c r="IB44" i="24"/>
  <c r="IA44" i="24"/>
  <c r="HZ44" i="24"/>
  <c r="HY44" i="24"/>
  <c r="HX44" i="24"/>
  <c r="HW44" i="24"/>
  <c r="HV44" i="24"/>
  <c r="HU44" i="24"/>
  <c r="HT44" i="24"/>
  <c r="IF43" i="24"/>
  <c r="IE43" i="24"/>
  <c r="ID43" i="24"/>
  <c r="IC43" i="24"/>
  <c r="IB43" i="24"/>
  <c r="IA43" i="24"/>
  <c r="HZ43" i="24"/>
  <c r="HY43" i="24"/>
  <c r="HX43" i="24"/>
  <c r="HW43" i="24"/>
  <c r="HV43" i="24"/>
  <c r="HU43" i="24"/>
  <c r="HT43" i="24"/>
  <c r="IF42" i="24"/>
  <c r="IE42" i="24"/>
  <c r="ID42" i="24"/>
  <c r="IC42" i="24"/>
  <c r="IB42" i="24"/>
  <c r="IA42" i="24"/>
  <c r="HZ42" i="24"/>
  <c r="HY42" i="24"/>
  <c r="HX42" i="24"/>
  <c r="HW42" i="24"/>
  <c r="HV42" i="24"/>
  <c r="HU42" i="24"/>
  <c r="HT42" i="24"/>
  <c r="IF41" i="24"/>
  <c r="IE41" i="24"/>
  <c r="ID41" i="24"/>
  <c r="IC41" i="24"/>
  <c r="IB41" i="24"/>
  <c r="IA41" i="24"/>
  <c r="HZ41" i="24"/>
  <c r="HY41" i="24"/>
  <c r="HX41" i="24"/>
  <c r="HW41" i="24"/>
  <c r="HV41" i="24"/>
  <c r="HU41" i="24"/>
  <c r="HT41" i="24"/>
  <c r="IF39" i="24"/>
  <c r="IE39" i="24"/>
  <c r="ID39" i="24"/>
  <c r="IC39" i="24"/>
  <c r="IB39" i="24"/>
  <c r="IA39" i="24"/>
  <c r="HZ39" i="24"/>
  <c r="HY39" i="24"/>
  <c r="HX39" i="24"/>
  <c r="HW39" i="24"/>
  <c r="HV39" i="24"/>
  <c r="HU39" i="24"/>
  <c r="HT39" i="24"/>
  <c r="IF38" i="24"/>
  <c r="IE38" i="24"/>
  <c r="ID38" i="24"/>
  <c r="IC38" i="24"/>
  <c r="IB38" i="24"/>
  <c r="IA38" i="24"/>
  <c r="HZ38" i="24"/>
  <c r="HY38" i="24"/>
  <c r="HX38" i="24"/>
  <c r="HW38" i="24"/>
  <c r="HV38" i="24"/>
  <c r="HU38" i="24"/>
  <c r="HT38" i="24"/>
  <c r="IF37" i="24"/>
  <c r="IE37" i="24"/>
  <c r="ID37" i="24"/>
  <c r="IC37" i="24"/>
  <c r="IB37" i="24"/>
  <c r="IA37" i="24"/>
  <c r="HZ37" i="24"/>
  <c r="HY37" i="24"/>
  <c r="HX37" i="24"/>
  <c r="HW37" i="24"/>
  <c r="HV37" i="24"/>
  <c r="HU37" i="24"/>
  <c r="HT37" i="24"/>
  <c r="IF36" i="24"/>
  <c r="IE36" i="24"/>
  <c r="ID36" i="24"/>
  <c r="IC36" i="24"/>
  <c r="IB36" i="24"/>
  <c r="IA36" i="24"/>
  <c r="HZ36" i="24"/>
  <c r="HY36" i="24"/>
  <c r="HX36" i="24"/>
  <c r="HW36" i="24"/>
  <c r="HV36" i="24"/>
  <c r="HU36" i="24"/>
  <c r="HT36" i="24"/>
  <c r="IF35" i="24"/>
  <c r="IE35" i="24"/>
  <c r="ID35" i="24"/>
  <c r="IC35" i="24"/>
  <c r="IB35" i="24"/>
  <c r="IA35" i="24"/>
  <c r="HZ35" i="24"/>
  <c r="HY35" i="24"/>
  <c r="HX35" i="24"/>
  <c r="HW35" i="24"/>
  <c r="HV35" i="24"/>
  <c r="HU35" i="24"/>
  <c r="HT35" i="24"/>
  <c r="IF33" i="24"/>
  <c r="IE33" i="24"/>
  <c r="ID33" i="24"/>
  <c r="IC33" i="24"/>
  <c r="IB33" i="24"/>
  <c r="IA33" i="24"/>
  <c r="HZ33" i="24"/>
  <c r="HY33" i="24"/>
  <c r="HX33" i="24"/>
  <c r="HW33" i="24"/>
  <c r="HV33" i="24"/>
  <c r="HU33" i="24"/>
  <c r="HT33" i="24"/>
  <c r="HQ50" i="24"/>
  <c r="HP50" i="24"/>
  <c r="HO50" i="24"/>
  <c r="HN50" i="24"/>
  <c r="HM50" i="24"/>
  <c r="HL50" i="24"/>
  <c r="HK50" i="24"/>
  <c r="HJ50" i="24"/>
  <c r="HQ49" i="24"/>
  <c r="HP49" i="24"/>
  <c r="HO49" i="24"/>
  <c r="HN49" i="24"/>
  <c r="HM49" i="24"/>
  <c r="HL49" i="24"/>
  <c r="HK49" i="24"/>
  <c r="HJ49" i="24"/>
  <c r="HQ48" i="24"/>
  <c r="HP48" i="24"/>
  <c r="HO48" i="24"/>
  <c r="HN48" i="24"/>
  <c r="HM48" i="24"/>
  <c r="HL48" i="24"/>
  <c r="HK48" i="24"/>
  <c r="HJ48" i="24"/>
  <c r="HQ47" i="24"/>
  <c r="HP47" i="24"/>
  <c r="HO47" i="24"/>
  <c r="HN47" i="24"/>
  <c r="HM47" i="24"/>
  <c r="HL47" i="24"/>
  <c r="HK47" i="24"/>
  <c r="HJ47" i="24"/>
  <c r="HQ46" i="24"/>
  <c r="HP46" i="24"/>
  <c r="HO46" i="24"/>
  <c r="HN46" i="24"/>
  <c r="HM46" i="24"/>
  <c r="HL46" i="24"/>
  <c r="HK46" i="24"/>
  <c r="HJ46" i="24"/>
  <c r="HQ44" i="24"/>
  <c r="HP44" i="24"/>
  <c r="HO44" i="24"/>
  <c r="HN44" i="24"/>
  <c r="HM44" i="24"/>
  <c r="HL44" i="24"/>
  <c r="HK44" i="24"/>
  <c r="HJ44" i="24"/>
  <c r="HQ43" i="24"/>
  <c r="HP43" i="24"/>
  <c r="HO43" i="24"/>
  <c r="HN43" i="24"/>
  <c r="HM43" i="24"/>
  <c r="HL43" i="24"/>
  <c r="HK43" i="24"/>
  <c r="HJ43" i="24"/>
  <c r="HQ42" i="24"/>
  <c r="HP42" i="24"/>
  <c r="HO42" i="24"/>
  <c r="HN42" i="24"/>
  <c r="HM42" i="24"/>
  <c r="HL42" i="24"/>
  <c r="HK42" i="24"/>
  <c r="HJ42" i="24"/>
  <c r="HQ41" i="24"/>
  <c r="HP41" i="24"/>
  <c r="HO41" i="24"/>
  <c r="HN41" i="24"/>
  <c r="HM41" i="24"/>
  <c r="HL41" i="24"/>
  <c r="HK41" i="24"/>
  <c r="HJ41" i="24"/>
  <c r="HQ39" i="24"/>
  <c r="HP39" i="24"/>
  <c r="HO39" i="24"/>
  <c r="HN39" i="24"/>
  <c r="HM39" i="24"/>
  <c r="HL39" i="24"/>
  <c r="HK39" i="24"/>
  <c r="HJ39" i="24"/>
  <c r="HQ38" i="24"/>
  <c r="HP38" i="24"/>
  <c r="HO38" i="24"/>
  <c r="HN38" i="24"/>
  <c r="HM38" i="24"/>
  <c r="HL38" i="24"/>
  <c r="HK38" i="24"/>
  <c r="HJ38" i="24"/>
  <c r="HQ37" i="24"/>
  <c r="HP37" i="24"/>
  <c r="HO37" i="24"/>
  <c r="HN37" i="24"/>
  <c r="HM37" i="24"/>
  <c r="HL37" i="24"/>
  <c r="HK37" i="24"/>
  <c r="HJ37" i="24"/>
  <c r="HQ36" i="24"/>
  <c r="HP36" i="24"/>
  <c r="HO36" i="24"/>
  <c r="HN36" i="24"/>
  <c r="HM36" i="24"/>
  <c r="HL36" i="24"/>
  <c r="HK36" i="24"/>
  <c r="HJ36" i="24"/>
  <c r="HQ35" i="24"/>
  <c r="HP35" i="24"/>
  <c r="HO35" i="24"/>
  <c r="HN35" i="24"/>
  <c r="HM35" i="24"/>
  <c r="HL35" i="24"/>
  <c r="HK35" i="24"/>
  <c r="HJ35" i="24"/>
  <c r="HQ33" i="24"/>
  <c r="HP33" i="24"/>
  <c r="HO33" i="24"/>
  <c r="HN33" i="24"/>
  <c r="HM33" i="24"/>
  <c r="HL33" i="24"/>
  <c r="HK33" i="24"/>
  <c r="HJ33" i="24"/>
  <c r="HG50" i="24"/>
  <c r="HF50" i="24"/>
  <c r="HE50" i="24"/>
  <c r="HD50" i="24"/>
  <c r="HC50" i="24"/>
  <c r="HB50" i="24"/>
  <c r="HA50" i="24"/>
  <c r="GZ50" i="24"/>
  <c r="GY50" i="24"/>
  <c r="HG49" i="24"/>
  <c r="HF49" i="24"/>
  <c r="HE49" i="24"/>
  <c r="HD49" i="24"/>
  <c r="HC49" i="24"/>
  <c r="HB49" i="24"/>
  <c r="HA49" i="24"/>
  <c r="GZ49" i="24"/>
  <c r="GY49" i="24"/>
  <c r="HG48" i="24"/>
  <c r="HF48" i="24"/>
  <c r="HE48" i="24"/>
  <c r="HD48" i="24"/>
  <c r="HC48" i="24"/>
  <c r="HB48" i="24"/>
  <c r="HA48" i="24"/>
  <c r="GZ48" i="24"/>
  <c r="GY48" i="24"/>
  <c r="HG47" i="24"/>
  <c r="HF47" i="24"/>
  <c r="HE47" i="24"/>
  <c r="HD47" i="24"/>
  <c r="HC47" i="24"/>
  <c r="HB47" i="24"/>
  <c r="HA47" i="24"/>
  <c r="GZ47" i="24"/>
  <c r="GY47" i="24"/>
  <c r="HG46" i="24"/>
  <c r="HF46" i="24"/>
  <c r="HE46" i="24"/>
  <c r="HD46" i="24"/>
  <c r="HC46" i="24"/>
  <c r="HB46" i="24"/>
  <c r="HA46" i="24"/>
  <c r="GZ46" i="24"/>
  <c r="GY46" i="24"/>
  <c r="HG44" i="24"/>
  <c r="HF44" i="24"/>
  <c r="HE44" i="24"/>
  <c r="HD44" i="24"/>
  <c r="HC44" i="24"/>
  <c r="HB44" i="24"/>
  <c r="HA44" i="24"/>
  <c r="GZ44" i="24"/>
  <c r="GY44" i="24"/>
  <c r="HG43" i="24"/>
  <c r="HF43" i="24"/>
  <c r="HE43" i="24"/>
  <c r="HD43" i="24"/>
  <c r="HC43" i="24"/>
  <c r="HB43" i="24"/>
  <c r="HA43" i="24"/>
  <c r="GZ43" i="24"/>
  <c r="GY43" i="24"/>
  <c r="HG42" i="24"/>
  <c r="HF42" i="24"/>
  <c r="HE42" i="24"/>
  <c r="HD42" i="24"/>
  <c r="HC42" i="24"/>
  <c r="HB42" i="24"/>
  <c r="HA42" i="24"/>
  <c r="GZ42" i="24"/>
  <c r="GY42" i="24"/>
  <c r="HG41" i="24"/>
  <c r="HF41" i="24"/>
  <c r="HE41" i="24"/>
  <c r="HD41" i="24"/>
  <c r="HC41" i="24"/>
  <c r="HB41" i="24"/>
  <c r="HA41" i="24"/>
  <c r="GZ41" i="24"/>
  <c r="GY41" i="24"/>
  <c r="HG39" i="24"/>
  <c r="HF39" i="24"/>
  <c r="HE39" i="24"/>
  <c r="HD39" i="24"/>
  <c r="HC39" i="24"/>
  <c r="HB39" i="24"/>
  <c r="HA39" i="24"/>
  <c r="GZ39" i="24"/>
  <c r="GY39" i="24"/>
  <c r="HG38" i="24"/>
  <c r="HF38" i="24"/>
  <c r="HE38" i="24"/>
  <c r="HD38" i="24"/>
  <c r="HC38" i="24"/>
  <c r="HB38" i="24"/>
  <c r="HA38" i="24"/>
  <c r="GZ38" i="24"/>
  <c r="GY38" i="24"/>
  <c r="HG37" i="24"/>
  <c r="HF37" i="24"/>
  <c r="HE37" i="24"/>
  <c r="HD37" i="24"/>
  <c r="HC37" i="24"/>
  <c r="HB37" i="24"/>
  <c r="HA37" i="24"/>
  <c r="GZ37" i="24"/>
  <c r="GY37" i="24"/>
  <c r="HG36" i="24"/>
  <c r="HF36" i="24"/>
  <c r="HE36" i="24"/>
  <c r="HD36" i="24"/>
  <c r="HC36" i="24"/>
  <c r="HB36" i="24"/>
  <c r="HA36" i="24"/>
  <c r="GZ36" i="24"/>
  <c r="GY36" i="24"/>
  <c r="HG35" i="24"/>
  <c r="HF35" i="24"/>
  <c r="HE35" i="24"/>
  <c r="HD35" i="24"/>
  <c r="HC35" i="24"/>
  <c r="HB35" i="24"/>
  <c r="HA35" i="24"/>
  <c r="GZ35" i="24"/>
  <c r="GY35" i="24"/>
  <c r="HG33" i="24"/>
  <c r="HF33" i="24"/>
  <c r="HE33" i="24"/>
  <c r="HD33" i="24"/>
  <c r="HC33" i="24"/>
  <c r="HB33" i="24"/>
  <c r="HA33" i="24"/>
  <c r="GZ33" i="24"/>
  <c r="GY33" i="24"/>
  <c r="GV50" i="24"/>
  <c r="GX50" i="24" s="1"/>
  <c r="GU50" i="24"/>
  <c r="GT50" i="24"/>
  <c r="GS50" i="24"/>
  <c r="GR50" i="24"/>
  <c r="GQ50" i="24"/>
  <c r="GP50" i="24"/>
  <c r="GO50" i="24"/>
  <c r="GN50" i="24"/>
  <c r="GM50" i="24"/>
  <c r="GL50" i="24"/>
  <c r="GV49" i="24"/>
  <c r="GX49" i="24" s="1"/>
  <c r="GU49" i="24"/>
  <c r="GT49" i="24"/>
  <c r="GS49" i="24"/>
  <c r="GR49" i="24"/>
  <c r="GQ49" i="24"/>
  <c r="GP49" i="24"/>
  <c r="GO49" i="24"/>
  <c r="GN49" i="24"/>
  <c r="GM49" i="24"/>
  <c r="GL49" i="24"/>
  <c r="GV48" i="24"/>
  <c r="GX48" i="24" s="1"/>
  <c r="GU48" i="24"/>
  <c r="GT48" i="24"/>
  <c r="GS48" i="24"/>
  <c r="GR48" i="24"/>
  <c r="GQ48" i="24"/>
  <c r="GP48" i="24"/>
  <c r="GO48" i="24"/>
  <c r="GN48" i="24"/>
  <c r="GM48" i="24"/>
  <c r="GL48" i="24"/>
  <c r="GV47" i="24"/>
  <c r="GX47" i="24" s="1"/>
  <c r="GU47" i="24"/>
  <c r="GT47" i="24"/>
  <c r="GS47" i="24"/>
  <c r="GR47" i="24"/>
  <c r="GQ47" i="24"/>
  <c r="GP47" i="24"/>
  <c r="GO47" i="24"/>
  <c r="GN47" i="24"/>
  <c r="GM47" i="24"/>
  <c r="GL47" i="24"/>
  <c r="GV46" i="24"/>
  <c r="GX46" i="24" s="1"/>
  <c r="GU46" i="24"/>
  <c r="GT46" i="24"/>
  <c r="GS46" i="24"/>
  <c r="GR46" i="24"/>
  <c r="GQ46" i="24"/>
  <c r="GP46" i="24"/>
  <c r="GO46" i="24"/>
  <c r="GN46" i="24"/>
  <c r="GM46" i="24"/>
  <c r="GL46" i="24"/>
  <c r="GV44" i="24"/>
  <c r="GX44" i="24" s="1"/>
  <c r="GU44" i="24"/>
  <c r="GT44" i="24"/>
  <c r="GS44" i="24"/>
  <c r="GR44" i="24"/>
  <c r="GQ44" i="24"/>
  <c r="GP44" i="24"/>
  <c r="GO44" i="24"/>
  <c r="GN44" i="24"/>
  <c r="GM44" i="24"/>
  <c r="GL44" i="24"/>
  <c r="GV43" i="24"/>
  <c r="GX43" i="24" s="1"/>
  <c r="GU43" i="24"/>
  <c r="GT43" i="24"/>
  <c r="GS43" i="24"/>
  <c r="GR43" i="24"/>
  <c r="GQ43" i="24"/>
  <c r="GP43" i="24"/>
  <c r="GO43" i="24"/>
  <c r="GN43" i="24"/>
  <c r="GM43" i="24"/>
  <c r="GL43" i="24"/>
  <c r="GV42" i="24"/>
  <c r="GX42" i="24" s="1"/>
  <c r="GU42" i="24"/>
  <c r="GT42" i="24"/>
  <c r="GS42" i="24"/>
  <c r="GR42" i="24"/>
  <c r="GQ42" i="24"/>
  <c r="GP42" i="24"/>
  <c r="GO42" i="24"/>
  <c r="GN42" i="24"/>
  <c r="GM42" i="24"/>
  <c r="GL42" i="24"/>
  <c r="GV41" i="24"/>
  <c r="GX41" i="24" s="1"/>
  <c r="GU41" i="24"/>
  <c r="GT41" i="24"/>
  <c r="GS41" i="24"/>
  <c r="GR41" i="24"/>
  <c r="GQ41" i="24"/>
  <c r="GP41" i="24"/>
  <c r="GO41" i="24"/>
  <c r="GN41" i="24"/>
  <c r="GM41" i="24"/>
  <c r="GL41" i="24"/>
  <c r="GV39" i="24"/>
  <c r="GX39" i="24" s="1"/>
  <c r="GU39" i="24"/>
  <c r="GT39" i="24"/>
  <c r="GS39" i="24"/>
  <c r="GR39" i="24"/>
  <c r="GQ39" i="24"/>
  <c r="GP39" i="24"/>
  <c r="GO39" i="24"/>
  <c r="GN39" i="24"/>
  <c r="GM39" i="24"/>
  <c r="GL39" i="24"/>
  <c r="GV38" i="24"/>
  <c r="GX38" i="24" s="1"/>
  <c r="GU38" i="24"/>
  <c r="GT38" i="24"/>
  <c r="GS38" i="24"/>
  <c r="GR38" i="24"/>
  <c r="GQ38" i="24"/>
  <c r="GP38" i="24"/>
  <c r="GO38" i="24"/>
  <c r="GN38" i="24"/>
  <c r="GM38" i="24"/>
  <c r="GL38" i="24"/>
  <c r="GV37" i="24"/>
  <c r="GX37" i="24" s="1"/>
  <c r="GU37" i="24"/>
  <c r="GT37" i="24"/>
  <c r="GS37" i="24"/>
  <c r="GR37" i="24"/>
  <c r="GQ37" i="24"/>
  <c r="GP37" i="24"/>
  <c r="GO37" i="24"/>
  <c r="GN37" i="24"/>
  <c r="GM37" i="24"/>
  <c r="GL37" i="24"/>
  <c r="GV36" i="24"/>
  <c r="GX36" i="24" s="1"/>
  <c r="GU36" i="24"/>
  <c r="GT36" i="24"/>
  <c r="GS36" i="24"/>
  <c r="GR36" i="24"/>
  <c r="GQ36" i="24"/>
  <c r="GP36" i="24"/>
  <c r="GO36" i="24"/>
  <c r="GN36" i="24"/>
  <c r="GM36" i="24"/>
  <c r="GL36" i="24"/>
  <c r="GV35" i="24"/>
  <c r="GX35" i="24" s="1"/>
  <c r="GU35" i="24"/>
  <c r="GT35" i="24"/>
  <c r="GS35" i="24"/>
  <c r="GR35" i="24"/>
  <c r="GQ35" i="24"/>
  <c r="GP35" i="24"/>
  <c r="GO35" i="24"/>
  <c r="GN35" i="24"/>
  <c r="GM35" i="24"/>
  <c r="GL35" i="24"/>
  <c r="GV33" i="24"/>
  <c r="GX33" i="24" s="1"/>
  <c r="GU33" i="24"/>
  <c r="GT33" i="24"/>
  <c r="GS33" i="24"/>
  <c r="GR33" i="24"/>
  <c r="GQ33" i="24"/>
  <c r="GP33" i="24"/>
  <c r="GO33" i="24"/>
  <c r="GN33" i="24"/>
  <c r="GM33" i="24"/>
  <c r="GL33" i="24"/>
  <c r="GG50" i="24"/>
  <c r="GF50" i="24"/>
  <c r="GE50" i="24"/>
  <c r="GD50" i="24"/>
  <c r="GC50" i="24"/>
  <c r="GB50" i="24"/>
  <c r="GA50" i="24"/>
  <c r="FZ50" i="24"/>
  <c r="FY50" i="24"/>
  <c r="FX50" i="24"/>
  <c r="FW50" i="24"/>
  <c r="FV50" i="24"/>
  <c r="FU50" i="24"/>
  <c r="FT50" i="24"/>
  <c r="FS50" i="24"/>
  <c r="FR50" i="24"/>
  <c r="FQ50" i="24"/>
  <c r="FP50" i="24"/>
  <c r="FO50" i="24"/>
  <c r="FN50" i="24"/>
  <c r="FM50" i="24"/>
  <c r="GG49" i="24"/>
  <c r="GF49" i="24"/>
  <c r="GE49" i="24"/>
  <c r="GD49" i="24"/>
  <c r="GC49" i="24"/>
  <c r="GB49" i="24"/>
  <c r="GA49" i="24"/>
  <c r="FZ49" i="24"/>
  <c r="FY49" i="24"/>
  <c r="FX49" i="24"/>
  <c r="FW49" i="24"/>
  <c r="FV49" i="24"/>
  <c r="FU49" i="24"/>
  <c r="FT49" i="24"/>
  <c r="FS49" i="24"/>
  <c r="FR49" i="24"/>
  <c r="FQ49" i="24"/>
  <c r="FP49" i="24"/>
  <c r="FO49" i="24"/>
  <c r="FN49" i="24"/>
  <c r="FM49" i="24"/>
  <c r="GG48" i="24"/>
  <c r="GF48" i="24"/>
  <c r="GE48" i="24"/>
  <c r="GD48" i="24"/>
  <c r="GC48" i="24"/>
  <c r="GB48" i="24"/>
  <c r="GA48" i="24"/>
  <c r="FZ48" i="24"/>
  <c r="FY48" i="24"/>
  <c r="FX48" i="24"/>
  <c r="FW48" i="24"/>
  <c r="FV48" i="24"/>
  <c r="FU48" i="24"/>
  <c r="FT48" i="24"/>
  <c r="FS48" i="24"/>
  <c r="FR48" i="24"/>
  <c r="FQ48" i="24"/>
  <c r="FP48" i="24"/>
  <c r="FO48" i="24"/>
  <c r="FN48" i="24"/>
  <c r="FM48" i="24"/>
  <c r="GG47" i="24"/>
  <c r="GF47" i="24"/>
  <c r="GE47" i="24"/>
  <c r="GD47" i="24"/>
  <c r="GC47" i="24"/>
  <c r="GB47" i="24"/>
  <c r="GA47" i="24"/>
  <c r="FZ47" i="24"/>
  <c r="FY47" i="24"/>
  <c r="FX47" i="24"/>
  <c r="FW47" i="24"/>
  <c r="FV47" i="24"/>
  <c r="FU47" i="24"/>
  <c r="FT47" i="24"/>
  <c r="FS47" i="24"/>
  <c r="FR47" i="24"/>
  <c r="FQ47" i="24"/>
  <c r="FP47" i="24"/>
  <c r="FO47" i="24"/>
  <c r="FN47" i="24"/>
  <c r="FM47" i="24"/>
  <c r="GG46" i="24"/>
  <c r="GF46" i="24"/>
  <c r="GE46" i="24"/>
  <c r="GD46" i="24"/>
  <c r="GC46" i="24"/>
  <c r="GB46" i="24"/>
  <c r="GA46" i="24"/>
  <c r="FZ46" i="24"/>
  <c r="FY46" i="24"/>
  <c r="FX46" i="24"/>
  <c r="FW46" i="24"/>
  <c r="FV46" i="24"/>
  <c r="FU46" i="24"/>
  <c r="FT46" i="24"/>
  <c r="FS46" i="24"/>
  <c r="FR46" i="24"/>
  <c r="FQ46" i="24"/>
  <c r="FP46" i="24"/>
  <c r="FO46" i="24"/>
  <c r="FN46" i="24"/>
  <c r="FM46" i="24"/>
  <c r="GG44" i="24"/>
  <c r="GF44" i="24"/>
  <c r="GE44" i="24"/>
  <c r="GD44" i="24"/>
  <c r="GC44" i="24"/>
  <c r="GB44" i="24"/>
  <c r="GA44" i="24"/>
  <c r="FZ44" i="24"/>
  <c r="FY44" i="24"/>
  <c r="FX44" i="24"/>
  <c r="FW44" i="24"/>
  <c r="FV44" i="24"/>
  <c r="FU44" i="24"/>
  <c r="FT44" i="24"/>
  <c r="FS44" i="24"/>
  <c r="FR44" i="24"/>
  <c r="FQ44" i="24"/>
  <c r="FP44" i="24"/>
  <c r="FO44" i="24"/>
  <c r="FN44" i="24"/>
  <c r="FM44" i="24"/>
  <c r="GG43" i="24"/>
  <c r="GF43" i="24"/>
  <c r="GE43" i="24"/>
  <c r="GD43" i="24"/>
  <c r="GC43" i="24"/>
  <c r="GB43" i="24"/>
  <c r="GA43" i="24"/>
  <c r="FZ43" i="24"/>
  <c r="FY43" i="24"/>
  <c r="FX43" i="24"/>
  <c r="FW43" i="24"/>
  <c r="FV43" i="24"/>
  <c r="FU43" i="24"/>
  <c r="FT43" i="24"/>
  <c r="FS43" i="24"/>
  <c r="FR43" i="24"/>
  <c r="FQ43" i="24"/>
  <c r="FP43" i="24"/>
  <c r="FO43" i="24"/>
  <c r="FN43" i="24"/>
  <c r="FM43" i="24"/>
  <c r="GG42" i="24"/>
  <c r="GF42" i="24"/>
  <c r="GE42" i="24"/>
  <c r="GD42" i="24"/>
  <c r="GC42" i="24"/>
  <c r="GB42" i="24"/>
  <c r="GA42" i="24"/>
  <c r="FZ42" i="24"/>
  <c r="FY42" i="24"/>
  <c r="FX42" i="24"/>
  <c r="FW42" i="24"/>
  <c r="FV42" i="24"/>
  <c r="FU42" i="24"/>
  <c r="FT42" i="24"/>
  <c r="FS42" i="24"/>
  <c r="FR42" i="24"/>
  <c r="FQ42" i="24"/>
  <c r="FP42" i="24"/>
  <c r="FO42" i="24"/>
  <c r="FN42" i="24"/>
  <c r="FM42" i="24"/>
  <c r="GG41" i="24"/>
  <c r="GF41" i="24"/>
  <c r="GE41" i="24"/>
  <c r="GD41" i="24"/>
  <c r="GC41" i="24"/>
  <c r="GB41" i="24"/>
  <c r="GA41" i="24"/>
  <c r="FZ41" i="24"/>
  <c r="FY41" i="24"/>
  <c r="FX41" i="24"/>
  <c r="FW41" i="24"/>
  <c r="FV41" i="24"/>
  <c r="FU41" i="24"/>
  <c r="FT41" i="24"/>
  <c r="FS41" i="24"/>
  <c r="FR41" i="24"/>
  <c r="FQ41" i="24"/>
  <c r="FP41" i="24"/>
  <c r="FO41" i="24"/>
  <c r="FN41" i="24"/>
  <c r="FM41" i="24"/>
  <c r="GG39" i="24"/>
  <c r="GF39" i="24"/>
  <c r="GE39" i="24"/>
  <c r="GD39" i="24"/>
  <c r="GC39" i="24"/>
  <c r="GB39" i="24"/>
  <c r="GA39" i="24"/>
  <c r="FZ39" i="24"/>
  <c r="FY39" i="24"/>
  <c r="FX39" i="24"/>
  <c r="FW39" i="24"/>
  <c r="FV39" i="24"/>
  <c r="FU39" i="24"/>
  <c r="FT39" i="24"/>
  <c r="FS39" i="24"/>
  <c r="FR39" i="24"/>
  <c r="FQ39" i="24"/>
  <c r="FP39" i="24"/>
  <c r="FO39" i="24"/>
  <c r="FN39" i="24"/>
  <c r="FM39" i="24"/>
  <c r="GG38" i="24"/>
  <c r="GF38" i="24"/>
  <c r="GE38" i="24"/>
  <c r="GD38" i="24"/>
  <c r="GC38" i="24"/>
  <c r="GB38" i="24"/>
  <c r="GA38" i="24"/>
  <c r="FZ38" i="24"/>
  <c r="FY38" i="24"/>
  <c r="FX38" i="24"/>
  <c r="FW38" i="24"/>
  <c r="FV38" i="24"/>
  <c r="FU38" i="24"/>
  <c r="FT38" i="24"/>
  <c r="FS38" i="24"/>
  <c r="FR38" i="24"/>
  <c r="FQ38" i="24"/>
  <c r="FP38" i="24"/>
  <c r="FO38" i="24"/>
  <c r="FN38" i="24"/>
  <c r="FM38" i="24"/>
  <c r="GG37" i="24"/>
  <c r="GF37" i="24"/>
  <c r="GE37" i="24"/>
  <c r="GD37" i="24"/>
  <c r="GC37" i="24"/>
  <c r="GB37" i="24"/>
  <c r="GA37" i="24"/>
  <c r="FZ37" i="24"/>
  <c r="FY37" i="24"/>
  <c r="FX37" i="24"/>
  <c r="FW37" i="24"/>
  <c r="FV37" i="24"/>
  <c r="FU37" i="24"/>
  <c r="FT37" i="24"/>
  <c r="FS37" i="24"/>
  <c r="FR37" i="24"/>
  <c r="FQ37" i="24"/>
  <c r="FP37" i="24"/>
  <c r="FO37" i="24"/>
  <c r="FN37" i="24"/>
  <c r="FM37" i="24"/>
  <c r="GG36" i="24"/>
  <c r="GF36" i="24"/>
  <c r="GE36" i="24"/>
  <c r="GD36" i="24"/>
  <c r="GC36" i="24"/>
  <c r="GB36" i="24"/>
  <c r="GA36" i="24"/>
  <c r="FZ36" i="24"/>
  <c r="FY36" i="24"/>
  <c r="FX36" i="24"/>
  <c r="FW36" i="24"/>
  <c r="FV36" i="24"/>
  <c r="FU36" i="24"/>
  <c r="FT36" i="24"/>
  <c r="FS36" i="24"/>
  <c r="FR36" i="24"/>
  <c r="FQ36" i="24"/>
  <c r="FP36" i="24"/>
  <c r="FO36" i="24"/>
  <c r="FN36" i="24"/>
  <c r="FM36" i="24"/>
  <c r="GG35" i="24"/>
  <c r="GF35" i="24"/>
  <c r="GE35" i="24"/>
  <c r="GD35" i="24"/>
  <c r="GC35" i="24"/>
  <c r="GB35" i="24"/>
  <c r="GA35" i="24"/>
  <c r="FZ35" i="24"/>
  <c r="FY35" i="24"/>
  <c r="FX35" i="24"/>
  <c r="FW35" i="24"/>
  <c r="FV35" i="24"/>
  <c r="FU35" i="24"/>
  <c r="FT35" i="24"/>
  <c r="FS35" i="24"/>
  <c r="FR35" i="24"/>
  <c r="FQ35" i="24"/>
  <c r="FP35" i="24"/>
  <c r="FO35" i="24"/>
  <c r="FN35" i="24"/>
  <c r="FM35" i="24"/>
  <c r="GG33" i="24"/>
  <c r="GF33" i="24"/>
  <c r="GE33" i="24"/>
  <c r="GD33" i="24"/>
  <c r="GC33" i="24"/>
  <c r="GB33" i="24"/>
  <c r="GA33" i="24"/>
  <c r="FZ33" i="24"/>
  <c r="FY33" i="24"/>
  <c r="FX33" i="24"/>
  <c r="FW33" i="24"/>
  <c r="FV33" i="24"/>
  <c r="FU33" i="24"/>
  <c r="FT33" i="24"/>
  <c r="FS33" i="24"/>
  <c r="FR33" i="24"/>
  <c r="FQ33" i="24"/>
  <c r="FP33" i="24"/>
  <c r="FO33" i="24"/>
  <c r="FN33" i="24"/>
  <c r="FM33" i="24"/>
  <c r="FJ50" i="24"/>
  <c r="FI50" i="24"/>
  <c r="FH50" i="24"/>
  <c r="FG50" i="24"/>
  <c r="FF50" i="24"/>
  <c r="FE50" i="24"/>
  <c r="FD50" i="24"/>
  <c r="FC50" i="24"/>
  <c r="FB50" i="24"/>
  <c r="FA50" i="24"/>
  <c r="EZ50" i="24"/>
  <c r="EY50" i="24"/>
  <c r="EX50" i="24"/>
  <c r="EW50" i="24"/>
  <c r="EV50" i="24"/>
  <c r="EU50" i="24"/>
  <c r="ET50" i="24"/>
  <c r="ES50" i="24"/>
  <c r="FJ49" i="24"/>
  <c r="FI49" i="24"/>
  <c r="FH49" i="24"/>
  <c r="FG49" i="24"/>
  <c r="FF49" i="24"/>
  <c r="FE49" i="24"/>
  <c r="FD49" i="24"/>
  <c r="FC49" i="24"/>
  <c r="FB49" i="24"/>
  <c r="FA49" i="24"/>
  <c r="EZ49" i="24"/>
  <c r="EY49" i="24"/>
  <c r="EX49" i="24"/>
  <c r="EW49" i="24"/>
  <c r="EV49" i="24"/>
  <c r="EU49" i="24"/>
  <c r="ET49" i="24"/>
  <c r="ES49" i="24"/>
  <c r="FJ48" i="24"/>
  <c r="FI48" i="24"/>
  <c r="FH48" i="24"/>
  <c r="FG48" i="24"/>
  <c r="FF48" i="24"/>
  <c r="FE48" i="24"/>
  <c r="FD48" i="24"/>
  <c r="FC48" i="24"/>
  <c r="FB48" i="24"/>
  <c r="FA48" i="24"/>
  <c r="EZ48" i="24"/>
  <c r="EY48" i="24"/>
  <c r="EX48" i="24"/>
  <c r="EW48" i="24"/>
  <c r="EV48" i="24"/>
  <c r="EU48" i="24"/>
  <c r="ET48" i="24"/>
  <c r="ES48" i="24"/>
  <c r="FJ47" i="24"/>
  <c r="FI47" i="24"/>
  <c r="FH47" i="24"/>
  <c r="FG47" i="24"/>
  <c r="FF47" i="24"/>
  <c r="FE47" i="24"/>
  <c r="FD47" i="24"/>
  <c r="FC47" i="24"/>
  <c r="FB47" i="24"/>
  <c r="FA47" i="24"/>
  <c r="EZ47" i="24"/>
  <c r="EY47" i="24"/>
  <c r="EX47" i="24"/>
  <c r="EW47" i="24"/>
  <c r="EV47" i="24"/>
  <c r="EU47" i="24"/>
  <c r="ET47" i="24"/>
  <c r="ES47" i="24"/>
  <c r="FJ46" i="24"/>
  <c r="FI46" i="24"/>
  <c r="FH46" i="24"/>
  <c r="FG46" i="24"/>
  <c r="FF46" i="24"/>
  <c r="FE46" i="24"/>
  <c r="FD46" i="24"/>
  <c r="FC46" i="24"/>
  <c r="FB46" i="24"/>
  <c r="FA46" i="24"/>
  <c r="EZ46" i="24"/>
  <c r="EY46" i="24"/>
  <c r="EX46" i="24"/>
  <c r="EW46" i="24"/>
  <c r="EV46" i="24"/>
  <c r="EU46" i="24"/>
  <c r="ET46" i="24"/>
  <c r="ES46" i="24"/>
  <c r="FJ44" i="24"/>
  <c r="FI44" i="24"/>
  <c r="FH44" i="24"/>
  <c r="FG44" i="24"/>
  <c r="FF44" i="24"/>
  <c r="FE44" i="24"/>
  <c r="FD44" i="24"/>
  <c r="FC44" i="24"/>
  <c r="FB44" i="24"/>
  <c r="FA44" i="24"/>
  <c r="EZ44" i="24"/>
  <c r="EY44" i="24"/>
  <c r="EX44" i="24"/>
  <c r="EW44" i="24"/>
  <c r="EV44" i="24"/>
  <c r="EU44" i="24"/>
  <c r="ET44" i="24"/>
  <c r="ES44" i="24"/>
  <c r="FJ43" i="24"/>
  <c r="FI43" i="24"/>
  <c r="FH43" i="24"/>
  <c r="FG43" i="24"/>
  <c r="FF43" i="24"/>
  <c r="FE43" i="24"/>
  <c r="FD43" i="24"/>
  <c r="FC43" i="24"/>
  <c r="FB43" i="24"/>
  <c r="FA43" i="24"/>
  <c r="EZ43" i="24"/>
  <c r="EY43" i="24"/>
  <c r="EX43" i="24"/>
  <c r="EW43" i="24"/>
  <c r="EV43" i="24"/>
  <c r="EU43" i="24"/>
  <c r="ET43" i="24"/>
  <c r="ES43" i="24"/>
  <c r="FJ42" i="24"/>
  <c r="FI42" i="24"/>
  <c r="FH42" i="24"/>
  <c r="FG42" i="24"/>
  <c r="FF42" i="24"/>
  <c r="FE42" i="24"/>
  <c r="FD42" i="24"/>
  <c r="FC42" i="24"/>
  <c r="FB42" i="24"/>
  <c r="FA42" i="24"/>
  <c r="EZ42" i="24"/>
  <c r="EY42" i="24"/>
  <c r="EX42" i="24"/>
  <c r="EW42" i="24"/>
  <c r="EV42" i="24"/>
  <c r="EU42" i="24"/>
  <c r="ET42" i="24"/>
  <c r="ES42" i="24"/>
  <c r="FJ41" i="24"/>
  <c r="FI41" i="24"/>
  <c r="FH41" i="24"/>
  <c r="FG41" i="24"/>
  <c r="FF41" i="24"/>
  <c r="FE41" i="24"/>
  <c r="FD41" i="24"/>
  <c r="FC41" i="24"/>
  <c r="FB41" i="24"/>
  <c r="FA41" i="24"/>
  <c r="EZ41" i="24"/>
  <c r="EY41" i="24"/>
  <c r="EX41" i="24"/>
  <c r="EW41" i="24"/>
  <c r="EV41" i="24"/>
  <c r="EU41" i="24"/>
  <c r="ET41" i="24"/>
  <c r="ES41" i="24"/>
  <c r="FJ39" i="24"/>
  <c r="FI39" i="24"/>
  <c r="FH39" i="24"/>
  <c r="FG39" i="24"/>
  <c r="FF39" i="24"/>
  <c r="FE39" i="24"/>
  <c r="FD39" i="24"/>
  <c r="FC39" i="24"/>
  <c r="FB39" i="24"/>
  <c r="FA39" i="24"/>
  <c r="EZ39" i="24"/>
  <c r="EY39" i="24"/>
  <c r="EX39" i="24"/>
  <c r="EW39" i="24"/>
  <c r="EV39" i="24"/>
  <c r="EU39" i="24"/>
  <c r="ET39" i="24"/>
  <c r="ES39" i="24"/>
  <c r="FJ38" i="24"/>
  <c r="FI38" i="24"/>
  <c r="FH38" i="24"/>
  <c r="FG38" i="24"/>
  <c r="FF38" i="24"/>
  <c r="FE38" i="24"/>
  <c r="FD38" i="24"/>
  <c r="FC38" i="24"/>
  <c r="FB38" i="24"/>
  <c r="FA38" i="24"/>
  <c r="EZ38" i="24"/>
  <c r="EY38" i="24"/>
  <c r="EX38" i="24"/>
  <c r="EW38" i="24"/>
  <c r="EV38" i="24"/>
  <c r="EU38" i="24"/>
  <c r="ET38" i="24"/>
  <c r="ES38" i="24"/>
  <c r="FJ37" i="24"/>
  <c r="FI37" i="24"/>
  <c r="FH37" i="24"/>
  <c r="FG37" i="24"/>
  <c r="FF37" i="24"/>
  <c r="FE37" i="24"/>
  <c r="FD37" i="24"/>
  <c r="FC37" i="24"/>
  <c r="FB37" i="24"/>
  <c r="FA37" i="24"/>
  <c r="EZ37" i="24"/>
  <c r="EY37" i="24"/>
  <c r="EX37" i="24"/>
  <c r="EW37" i="24"/>
  <c r="EV37" i="24"/>
  <c r="EU37" i="24"/>
  <c r="ET37" i="24"/>
  <c r="ES37" i="24"/>
  <c r="FJ36" i="24"/>
  <c r="FI36" i="24"/>
  <c r="FH36" i="24"/>
  <c r="FG36" i="24"/>
  <c r="FF36" i="24"/>
  <c r="FE36" i="24"/>
  <c r="FD36" i="24"/>
  <c r="FC36" i="24"/>
  <c r="FB36" i="24"/>
  <c r="FA36" i="24"/>
  <c r="EZ36" i="24"/>
  <c r="EY36" i="24"/>
  <c r="EX36" i="24"/>
  <c r="EW36" i="24"/>
  <c r="EV36" i="24"/>
  <c r="EU36" i="24"/>
  <c r="ET36" i="24"/>
  <c r="ES36" i="24"/>
  <c r="FJ35" i="24"/>
  <c r="FI35" i="24"/>
  <c r="FH35" i="24"/>
  <c r="FG35" i="24"/>
  <c r="FF35" i="24"/>
  <c r="FE35" i="24"/>
  <c r="FD35" i="24"/>
  <c r="FC35" i="24"/>
  <c r="FB35" i="24"/>
  <c r="FA35" i="24"/>
  <c r="EZ35" i="24"/>
  <c r="EY35" i="24"/>
  <c r="EX35" i="24"/>
  <c r="EW35" i="24"/>
  <c r="EV35" i="24"/>
  <c r="EU35" i="24"/>
  <c r="ET35" i="24"/>
  <c r="ES35" i="24"/>
  <c r="FJ33" i="24"/>
  <c r="FI33" i="24"/>
  <c r="FH33" i="24"/>
  <c r="FG33" i="24"/>
  <c r="FF33" i="24"/>
  <c r="FE33" i="24"/>
  <c r="FD33" i="24"/>
  <c r="FC33" i="24"/>
  <c r="FB33" i="24"/>
  <c r="FA33" i="24"/>
  <c r="EZ33" i="24"/>
  <c r="EY33" i="24"/>
  <c r="EX33" i="24"/>
  <c r="EW33" i="24"/>
  <c r="EV33" i="24"/>
  <c r="EU33" i="24"/>
  <c r="ET33" i="24"/>
  <c r="ES33" i="24"/>
  <c r="EO50" i="24"/>
  <c r="EP50" i="24" s="1"/>
  <c r="EO49" i="24"/>
  <c r="EP49" i="24" s="1"/>
  <c r="EO48" i="24"/>
  <c r="EP48" i="24" s="1"/>
  <c r="EO47" i="24"/>
  <c r="EP47" i="24" s="1"/>
  <c r="EO46" i="24"/>
  <c r="EP46" i="24" s="1"/>
  <c r="EO44" i="24"/>
  <c r="EP44" i="24" s="1"/>
  <c r="EO43" i="24"/>
  <c r="EP43" i="24" s="1"/>
  <c r="EO42" i="24"/>
  <c r="EP42" i="24" s="1"/>
  <c r="EO41" i="24"/>
  <c r="EP41" i="24" s="1"/>
  <c r="EO39" i="24"/>
  <c r="EP39" i="24" s="1"/>
  <c r="EO38" i="24"/>
  <c r="EP38" i="24" s="1"/>
  <c r="EO37" i="24"/>
  <c r="EP37" i="24" s="1"/>
  <c r="EO36" i="24"/>
  <c r="EP36" i="24" s="1"/>
  <c r="EO35" i="24"/>
  <c r="EP35" i="24" s="1"/>
  <c r="EO33" i="24"/>
  <c r="EM50" i="24"/>
  <c r="EN50" i="24" s="1"/>
  <c r="EL50" i="24"/>
  <c r="EM49" i="24"/>
  <c r="EN49" i="24" s="1"/>
  <c r="EL49" i="24"/>
  <c r="EM48" i="24"/>
  <c r="EN48" i="24" s="1"/>
  <c r="EL48" i="24"/>
  <c r="EM47" i="24"/>
  <c r="EN47" i="24" s="1"/>
  <c r="EL47" i="24"/>
  <c r="EM46" i="24"/>
  <c r="EN46" i="24" s="1"/>
  <c r="EL46" i="24"/>
  <c r="EM44" i="24"/>
  <c r="EN44" i="24" s="1"/>
  <c r="EL44" i="24"/>
  <c r="EM43" i="24"/>
  <c r="EN43" i="24" s="1"/>
  <c r="EL43" i="24"/>
  <c r="EM42" i="24"/>
  <c r="EN42" i="24" s="1"/>
  <c r="EL42" i="24"/>
  <c r="EM41" i="24"/>
  <c r="EN41" i="24" s="1"/>
  <c r="EL41" i="24"/>
  <c r="EM39" i="24"/>
  <c r="EN39" i="24" s="1"/>
  <c r="EL39" i="24"/>
  <c r="EM38" i="24"/>
  <c r="EN38" i="24" s="1"/>
  <c r="EL38" i="24"/>
  <c r="EM37" i="24"/>
  <c r="EN37" i="24" s="1"/>
  <c r="EL37" i="24"/>
  <c r="EM36" i="24"/>
  <c r="EN36" i="24" s="1"/>
  <c r="EL36" i="24"/>
  <c r="EM35" i="24"/>
  <c r="EN35" i="24" s="1"/>
  <c r="EL35" i="24"/>
  <c r="EM33" i="24"/>
  <c r="EL33" i="24"/>
  <c r="EJ50" i="24"/>
  <c r="EK50" i="24" s="1"/>
  <c r="EI50" i="24"/>
  <c r="EH50" i="24"/>
  <c r="EG50" i="24"/>
  <c r="EF50" i="24"/>
  <c r="EE50" i="24"/>
  <c r="ED50" i="24"/>
  <c r="EC50" i="24"/>
  <c r="EJ49" i="24"/>
  <c r="EK49" i="24" s="1"/>
  <c r="EI49" i="24"/>
  <c r="EH49" i="24"/>
  <c r="EG49" i="24"/>
  <c r="EF49" i="24"/>
  <c r="EE49" i="24"/>
  <c r="ED49" i="24"/>
  <c r="EC49" i="24"/>
  <c r="EJ48" i="24"/>
  <c r="EK48" i="24" s="1"/>
  <c r="EI48" i="24"/>
  <c r="EH48" i="24"/>
  <c r="EG48" i="24"/>
  <c r="EF48" i="24"/>
  <c r="EE48" i="24"/>
  <c r="ED48" i="24"/>
  <c r="EC48" i="24"/>
  <c r="EJ47" i="24"/>
  <c r="EK47" i="24" s="1"/>
  <c r="EI47" i="24"/>
  <c r="EH47" i="24"/>
  <c r="EG47" i="24"/>
  <c r="EF47" i="24"/>
  <c r="EE47" i="24"/>
  <c r="ED47" i="24"/>
  <c r="EC47" i="24"/>
  <c r="EJ46" i="24"/>
  <c r="EK46" i="24" s="1"/>
  <c r="EI46" i="24"/>
  <c r="EH46" i="24"/>
  <c r="EG46" i="24"/>
  <c r="EF46" i="24"/>
  <c r="EE46" i="24"/>
  <c r="ED46" i="24"/>
  <c r="EC46" i="24"/>
  <c r="EJ44" i="24"/>
  <c r="EK44" i="24" s="1"/>
  <c r="EI44" i="24"/>
  <c r="EH44" i="24"/>
  <c r="EG44" i="24"/>
  <c r="EF44" i="24"/>
  <c r="EE44" i="24"/>
  <c r="ED44" i="24"/>
  <c r="EC44" i="24"/>
  <c r="EJ43" i="24"/>
  <c r="EK43" i="24" s="1"/>
  <c r="EI43" i="24"/>
  <c r="EH43" i="24"/>
  <c r="EG43" i="24"/>
  <c r="EF43" i="24"/>
  <c r="EE43" i="24"/>
  <c r="ED43" i="24"/>
  <c r="EC43" i="24"/>
  <c r="EJ42" i="24"/>
  <c r="EK42" i="24" s="1"/>
  <c r="EI42" i="24"/>
  <c r="EH42" i="24"/>
  <c r="EG42" i="24"/>
  <c r="EF42" i="24"/>
  <c r="EE42" i="24"/>
  <c r="ED42" i="24"/>
  <c r="EC42" i="24"/>
  <c r="EJ41" i="24"/>
  <c r="EK41" i="24" s="1"/>
  <c r="EI41" i="24"/>
  <c r="EH41" i="24"/>
  <c r="EG41" i="24"/>
  <c r="EF41" i="24"/>
  <c r="EE41" i="24"/>
  <c r="ED41" i="24"/>
  <c r="EC41" i="24"/>
  <c r="EJ39" i="24"/>
  <c r="EK39" i="24" s="1"/>
  <c r="EI39" i="24"/>
  <c r="EH39" i="24"/>
  <c r="EG39" i="24"/>
  <c r="EF39" i="24"/>
  <c r="EE39" i="24"/>
  <c r="ED39" i="24"/>
  <c r="EC39" i="24"/>
  <c r="EJ38" i="24"/>
  <c r="EK38" i="24" s="1"/>
  <c r="EI38" i="24"/>
  <c r="EH38" i="24"/>
  <c r="EG38" i="24"/>
  <c r="EF38" i="24"/>
  <c r="EE38" i="24"/>
  <c r="ED38" i="24"/>
  <c r="EC38" i="24"/>
  <c r="EJ37" i="24"/>
  <c r="EK37" i="24" s="1"/>
  <c r="EI37" i="24"/>
  <c r="EH37" i="24"/>
  <c r="EG37" i="24"/>
  <c r="EF37" i="24"/>
  <c r="EE37" i="24"/>
  <c r="ED37" i="24"/>
  <c r="EC37" i="24"/>
  <c r="EJ36" i="24"/>
  <c r="EK36" i="24" s="1"/>
  <c r="EI36" i="24"/>
  <c r="EH36" i="24"/>
  <c r="EG36" i="24"/>
  <c r="EF36" i="24"/>
  <c r="EE36" i="24"/>
  <c r="ED36" i="24"/>
  <c r="EC36" i="24"/>
  <c r="EJ35" i="24"/>
  <c r="EK35" i="24" s="1"/>
  <c r="EI35" i="24"/>
  <c r="EH35" i="24"/>
  <c r="EG35" i="24"/>
  <c r="EF35" i="24"/>
  <c r="EE35" i="24"/>
  <c r="ED35" i="24"/>
  <c r="EC35" i="24"/>
  <c r="EJ33" i="24"/>
  <c r="EI33" i="24"/>
  <c r="EH33" i="24"/>
  <c r="EG33" i="24"/>
  <c r="EF33" i="24"/>
  <c r="EE33" i="24"/>
  <c r="ED33" i="24"/>
  <c r="EC33" i="24"/>
  <c r="EA39" i="24"/>
  <c r="EB39" i="24" s="1"/>
  <c r="DZ39" i="24"/>
  <c r="DY39" i="24"/>
  <c r="EA38" i="24"/>
  <c r="EB38" i="24" s="1"/>
  <c r="DZ38" i="24"/>
  <c r="DY38" i="24"/>
  <c r="EA37" i="24"/>
  <c r="EB37" i="24" s="1"/>
  <c r="DZ37" i="24"/>
  <c r="DY37" i="24"/>
  <c r="EA36" i="24"/>
  <c r="EB36" i="24" s="1"/>
  <c r="DZ36" i="24"/>
  <c r="DY36" i="24"/>
  <c r="EA35" i="24"/>
  <c r="EB35" i="24" s="1"/>
  <c r="DZ35" i="24"/>
  <c r="DY35" i="24"/>
  <c r="EA33" i="24"/>
  <c r="DZ33" i="24"/>
  <c r="DY33" i="24"/>
  <c r="DW50" i="24"/>
  <c r="DX50" i="24" s="1"/>
  <c r="DV50" i="24"/>
  <c r="DU50" i="24"/>
  <c r="DT50" i="24"/>
  <c r="DS50" i="24"/>
  <c r="DR50" i="24"/>
  <c r="DQ50" i="24"/>
  <c r="DW49" i="24"/>
  <c r="DX49" i="24" s="1"/>
  <c r="DV49" i="24"/>
  <c r="DU49" i="24"/>
  <c r="DT49" i="24"/>
  <c r="DS49" i="24"/>
  <c r="DR49" i="24"/>
  <c r="DQ49" i="24"/>
  <c r="DW48" i="24"/>
  <c r="DX48" i="24" s="1"/>
  <c r="DV48" i="24"/>
  <c r="DU48" i="24"/>
  <c r="DT48" i="24"/>
  <c r="DS48" i="24"/>
  <c r="DR48" i="24"/>
  <c r="DQ48" i="24"/>
  <c r="DW47" i="24"/>
  <c r="DX47" i="24" s="1"/>
  <c r="DV47" i="24"/>
  <c r="DU47" i="24"/>
  <c r="DT47" i="24"/>
  <c r="DS47" i="24"/>
  <c r="DR47" i="24"/>
  <c r="DQ47" i="24"/>
  <c r="DW46" i="24"/>
  <c r="DX46" i="24" s="1"/>
  <c r="DV46" i="24"/>
  <c r="DU46" i="24"/>
  <c r="DT46" i="24"/>
  <c r="DS46" i="24"/>
  <c r="DR46" i="24"/>
  <c r="DQ46" i="24"/>
  <c r="DW44" i="24"/>
  <c r="DX44" i="24" s="1"/>
  <c r="DV44" i="24"/>
  <c r="DU44" i="24"/>
  <c r="DT44" i="24"/>
  <c r="DS44" i="24"/>
  <c r="DR44" i="24"/>
  <c r="DQ44" i="24"/>
  <c r="DW43" i="24"/>
  <c r="DX43" i="24" s="1"/>
  <c r="DV43" i="24"/>
  <c r="DU43" i="24"/>
  <c r="DT43" i="24"/>
  <c r="DS43" i="24"/>
  <c r="DR43" i="24"/>
  <c r="DQ43" i="24"/>
  <c r="DW42" i="24"/>
  <c r="DX42" i="24" s="1"/>
  <c r="DV42" i="24"/>
  <c r="DU42" i="24"/>
  <c r="DT42" i="24"/>
  <c r="DS42" i="24"/>
  <c r="DR42" i="24"/>
  <c r="DQ42" i="24"/>
  <c r="DW41" i="24"/>
  <c r="DV41" i="24"/>
  <c r="DU41" i="24"/>
  <c r="DT41" i="24"/>
  <c r="DS41" i="24"/>
  <c r="DR41" i="24"/>
  <c r="DQ41" i="24"/>
  <c r="DW39" i="24"/>
  <c r="DX39" i="24" s="1"/>
  <c r="DV39" i="24"/>
  <c r="DU39" i="24"/>
  <c r="DT39" i="24"/>
  <c r="DS39" i="24"/>
  <c r="DR39" i="24"/>
  <c r="DQ39" i="24"/>
  <c r="DW38" i="24"/>
  <c r="DX38" i="24" s="1"/>
  <c r="DV38" i="24"/>
  <c r="DU38" i="24"/>
  <c r="DT38" i="24"/>
  <c r="DS38" i="24"/>
  <c r="DR38" i="24"/>
  <c r="DQ38" i="24"/>
  <c r="DW37" i="24"/>
  <c r="DX37" i="24" s="1"/>
  <c r="DV37" i="24"/>
  <c r="DU37" i="24"/>
  <c r="DT37" i="24"/>
  <c r="DS37" i="24"/>
  <c r="DR37" i="24"/>
  <c r="DQ37" i="24"/>
  <c r="DW36" i="24"/>
  <c r="DX36" i="24" s="1"/>
  <c r="DV36" i="24"/>
  <c r="DU36" i="24"/>
  <c r="DT36" i="24"/>
  <c r="DS36" i="24"/>
  <c r="DR36" i="24"/>
  <c r="DQ36" i="24"/>
  <c r="DW35" i="24"/>
  <c r="DX35" i="24" s="1"/>
  <c r="DV35" i="24"/>
  <c r="DU35" i="24"/>
  <c r="DT35" i="24"/>
  <c r="DS35" i="24"/>
  <c r="DR35" i="24"/>
  <c r="DQ35" i="24"/>
  <c r="DW33" i="24"/>
  <c r="DV33" i="24"/>
  <c r="DU33" i="24"/>
  <c r="DT33" i="24"/>
  <c r="DS33" i="24"/>
  <c r="DR33" i="24"/>
  <c r="DQ33" i="24"/>
  <c r="DM50" i="24"/>
  <c r="DL50" i="24"/>
  <c r="DK50" i="24"/>
  <c r="DJ50" i="24"/>
  <c r="DI50" i="24"/>
  <c r="DH50" i="24"/>
  <c r="DG50" i="24"/>
  <c r="DF50" i="24"/>
  <c r="DE50" i="24"/>
  <c r="DD50" i="24"/>
  <c r="DC50" i="24"/>
  <c r="DB50" i="24"/>
  <c r="DA50" i="24"/>
  <c r="CZ50" i="24"/>
  <c r="CY50" i="24"/>
  <c r="CX50" i="24"/>
  <c r="CW50" i="24"/>
  <c r="CV50" i="24"/>
  <c r="CU50" i="24"/>
  <c r="CT50" i="24"/>
  <c r="CS50" i="24"/>
  <c r="DM49" i="24"/>
  <c r="DL49" i="24"/>
  <c r="DK49" i="24"/>
  <c r="DJ49" i="24"/>
  <c r="DI49" i="24"/>
  <c r="DH49" i="24"/>
  <c r="DG49" i="24"/>
  <c r="DF49" i="24"/>
  <c r="DE49" i="24"/>
  <c r="DD49" i="24"/>
  <c r="DC49" i="24"/>
  <c r="DB49" i="24"/>
  <c r="DA49" i="24"/>
  <c r="CZ49" i="24"/>
  <c r="CY49" i="24"/>
  <c r="CX49" i="24"/>
  <c r="CW49" i="24"/>
  <c r="CV49" i="24"/>
  <c r="CU49" i="24"/>
  <c r="CT49" i="24"/>
  <c r="CS49" i="24"/>
  <c r="DM48" i="24"/>
  <c r="DL48" i="24"/>
  <c r="DK48" i="24"/>
  <c r="DJ48" i="24"/>
  <c r="DI48" i="24"/>
  <c r="DH48" i="24"/>
  <c r="DG48" i="24"/>
  <c r="DF48" i="24"/>
  <c r="DE48" i="24"/>
  <c r="DD48" i="24"/>
  <c r="DC48" i="24"/>
  <c r="DB48" i="24"/>
  <c r="DA48" i="24"/>
  <c r="CZ48" i="24"/>
  <c r="CY48" i="24"/>
  <c r="CX48" i="24"/>
  <c r="CW48" i="24"/>
  <c r="CV48" i="24"/>
  <c r="CU48" i="24"/>
  <c r="CT48" i="24"/>
  <c r="CS48" i="24"/>
  <c r="DM47" i="24"/>
  <c r="DL47" i="24"/>
  <c r="DK47" i="24"/>
  <c r="DJ47" i="24"/>
  <c r="DI47" i="24"/>
  <c r="DH47" i="24"/>
  <c r="DG47" i="24"/>
  <c r="DF47" i="24"/>
  <c r="DE47" i="24"/>
  <c r="DD47" i="24"/>
  <c r="DC47" i="24"/>
  <c r="DB47" i="24"/>
  <c r="DA47" i="24"/>
  <c r="CZ47" i="24"/>
  <c r="CY47" i="24"/>
  <c r="CX47" i="24"/>
  <c r="CW47" i="24"/>
  <c r="CV47" i="24"/>
  <c r="CU47" i="24"/>
  <c r="CT47" i="24"/>
  <c r="CS47" i="24"/>
  <c r="DM46" i="24"/>
  <c r="DL46" i="24"/>
  <c r="DK46" i="24"/>
  <c r="DJ46" i="24"/>
  <c r="DI46" i="24"/>
  <c r="DH46" i="24"/>
  <c r="DG46" i="24"/>
  <c r="DF46" i="24"/>
  <c r="DE46" i="24"/>
  <c r="DD46" i="24"/>
  <c r="DC46" i="24"/>
  <c r="DB46" i="24"/>
  <c r="DA46" i="24"/>
  <c r="CZ46" i="24"/>
  <c r="CY46" i="24"/>
  <c r="CX46" i="24"/>
  <c r="CW46" i="24"/>
  <c r="CV46" i="24"/>
  <c r="CU46" i="24"/>
  <c r="CT46" i="24"/>
  <c r="CS46" i="24"/>
  <c r="DM44" i="24"/>
  <c r="DL44" i="24"/>
  <c r="DK44" i="24"/>
  <c r="DJ44" i="24"/>
  <c r="DI44" i="24"/>
  <c r="DH44" i="24"/>
  <c r="DG44" i="24"/>
  <c r="DF44" i="24"/>
  <c r="DE44" i="24"/>
  <c r="DD44" i="24"/>
  <c r="DC44" i="24"/>
  <c r="DB44" i="24"/>
  <c r="DA44" i="24"/>
  <c r="CZ44" i="24"/>
  <c r="CY44" i="24"/>
  <c r="CX44" i="24"/>
  <c r="CW44" i="24"/>
  <c r="CV44" i="24"/>
  <c r="CU44" i="24"/>
  <c r="CT44" i="24"/>
  <c r="CS44" i="24"/>
  <c r="DM43" i="24"/>
  <c r="DL43" i="24"/>
  <c r="DK43" i="24"/>
  <c r="DJ43" i="24"/>
  <c r="DI43" i="24"/>
  <c r="DH43" i="24"/>
  <c r="DG43" i="24"/>
  <c r="DF43" i="24"/>
  <c r="DE43" i="24"/>
  <c r="DD43" i="24"/>
  <c r="DC43" i="24"/>
  <c r="DB43" i="24"/>
  <c r="DA43" i="24"/>
  <c r="CZ43" i="24"/>
  <c r="CY43" i="24"/>
  <c r="CX43" i="24"/>
  <c r="CW43" i="24"/>
  <c r="CV43" i="24"/>
  <c r="CU43" i="24"/>
  <c r="CT43" i="24"/>
  <c r="CS43" i="24"/>
  <c r="DM42" i="24"/>
  <c r="DL42" i="24"/>
  <c r="DK42" i="24"/>
  <c r="DJ42" i="24"/>
  <c r="DI42" i="24"/>
  <c r="DH42" i="24"/>
  <c r="DG42" i="24"/>
  <c r="DF42" i="24"/>
  <c r="DE42" i="24"/>
  <c r="DD42" i="24"/>
  <c r="DC42" i="24"/>
  <c r="DB42" i="24"/>
  <c r="DA42" i="24"/>
  <c r="CZ42" i="24"/>
  <c r="CY42" i="24"/>
  <c r="CX42" i="24"/>
  <c r="CW42" i="24"/>
  <c r="CV42" i="24"/>
  <c r="CU42" i="24"/>
  <c r="CT42" i="24"/>
  <c r="CS42" i="24"/>
  <c r="DM41" i="24"/>
  <c r="DL41" i="24"/>
  <c r="DK41" i="24"/>
  <c r="DJ41" i="24"/>
  <c r="DI41" i="24"/>
  <c r="DH41" i="24"/>
  <c r="DG41" i="24"/>
  <c r="DF41" i="24"/>
  <c r="DE41" i="24"/>
  <c r="DD41" i="24"/>
  <c r="DC41" i="24"/>
  <c r="DB41" i="24"/>
  <c r="DA41" i="24"/>
  <c r="CZ41" i="24"/>
  <c r="CY41" i="24"/>
  <c r="CX41" i="24"/>
  <c r="CW41" i="24"/>
  <c r="CV41" i="24"/>
  <c r="CU41" i="24"/>
  <c r="CT41" i="24"/>
  <c r="CS41" i="24"/>
  <c r="DM39" i="24"/>
  <c r="DL39" i="24"/>
  <c r="DK39" i="24"/>
  <c r="DJ39" i="24"/>
  <c r="DI39" i="24"/>
  <c r="DH39" i="24"/>
  <c r="DG39" i="24"/>
  <c r="DF39" i="24"/>
  <c r="DE39" i="24"/>
  <c r="DD39" i="24"/>
  <c r="DC39" i="24"/>
  <c r="DB39" i="24"/>
  <c r="DA39" i="24"/>
  <c r="CZ39" i="24"/>
  <c r="CY39" i="24"/>
  <c r="CX39" i="24"/>
  <c r="CW39" i="24"/>
  <c r="CV39" i="24"/>
  <c r="CU39" i="24"/>
  <c r="CT39" i="24"/>
  <c r="CS39" i="24"/>
  <c r="DM38" i="24"/>
  <c r="DL38" i="24"/>
  <c r="DK38" i="24"/>
  <c r="DJ38" i="24"/>
  <c r="DI38" i="24"/>
  <c r="DH38" i="24"/>
  <c r="DG38" i="24"/>
  <c r="DF38" i="24"/>
  <c r="DE38" i="24"/>
  <c r="DD38" i="24"/>
  <c r="DC38" i="24"/>
  <c r="DB38" i="24"/>
  <c r="DA38" i="24"/>
  <c r="CZ38" i="24"/>
  <c r="CY38" i="24"/>
  <c r="CX38" i="24"/>
  <c r="CW38" i="24"/>
  <c r="CV38" i="24"/>
  <c r="CU38" i="24"/>
  <c r="CT38" i="24"/>
  <c r="CS38" i="24"/>
  <c r="DM37" i="24"/>
  <c r="DL37" i="24"/>
  <c r="DK37" i="24"/>
  <c r="DJ37" i="24"/>
  <c r="DI37" i="24"/>
  <c r="DH37" i="24"/>
  <c r="DG37" i="24"/>
  <c r="DF37" i="24"/>
  <c r="DE37" i="24"/>
  <c r="DD37" i="24"/>
  <c r="DC37" i="24"/>
  <c r="DB37" i="24"/>
  <c r="DA37" i="24"/>
  <c r="CZ37" i="24"/>
  <c r="CY37" i="24"/>
  <c r="CX37" i="24"/>
  <c r="CW37" i="24"/>
  <c r="CV37" i="24"/>
  <c r="CU37" i="24"/>
  <c r="CT37" i="24"/>
  <c r="CS37" i="24"/>
  <c r="DM36" i="24"/>
  <c r="DL36" i="24"/>
  <c r="DK36" i="24"/>
  <c r="DJ36" i="24"/>
  <c r="DI36" i="24"/>
  <c r="DH36" i="24"/>
  <c r="DG36" i="24"/>
  <c r="DF36" i="24"/>
  <c r="DE36" i="24"/>
  <c r="DD36" i="24"/>
  <c r="DC36" i="24"/>
  <c r="DB36" i="24"/>
  <c r="DA36" i="24"/>
  <c r="CZ36" i="24"/>
  <c r="CY36" i="24"/>
  <c r="CX36" i="24"/>
  <c r="CW36" i="24"/>
  <c r="CV36" i="24"/>
  <c r="CU36" i="24"/>
  <c r="CT36" i="24"/>
  <c r="CS36" i="24"/>
  <c r="DM35" i="24"/>
  <c r="DL35" i="24"/>
  <c r="DK35" i="24"/>
  <c r="DJ35" i="24"/>
  <c r="DI35" i="24"/>
  <c r="DH35" i="24"/>
  <c r="DG35" i="24"/>
  <c r="DF35" i="24"/>
  <c r="DE35" i="24"/>
  <c r="DD35" i="24"/>
  <c r="DC35" i="24"/>
  <c r="DB35" i="24"/>
  <c r="DA35" i="24"/>
  <c r="CZ35" i="24"/>
  <c r="CY35" i="24"/>
  <c r="CX35" i="24"/>
  <c r="CW35" i="24"/>
  <c r="CV35" i="24"/>
  <c r="CU35" i="24"/>
  <c r="CT35" i="24"/>
  <c r="CS35" i="24"/>
  <c r="DM33" i="24"/>
  <c r="DL33" i="24"/>
  <c r="DK33" i="24"/>
  <c r="DJ33" i="24"/>
  <c r="DI33" i="24"/>
  <c r="DH33" i="24"/>
  <c r="DG33" i="24"/>
  <c r="DF33" i="24"/>
  <c r="DE33" i="24"/>
  <c r="DD33" i="24"/>
  <c r="DC33" i="24"/>
  <c r="DB33" i="24"/>
  <c r="DA33" i="24"/>
  <c r="CZ33" i="24"/>
  <c r="CY33" i="24"/>
  <c r="CX33" i="24"/>
  <c r="CW33" i="24"/>
  <c r="CV33" i="24"/>
  <c r="CU33" i="24"/>
  <c r="CT33" i="24"/>
  <c r="CS33" i="24"/>
  <c r="CO50" i="24"/>
  <c r="CN50" i="24"/>
  <c r="CM50" i="24"/>
  <c r="CO49" i="24"/>
  <c r="CN49" i="24"/>
  <c r="CM49" i="24"/>
  <c r="CO48" i="24"/>
  <c r="CN48" i="24"/>
  <c r="CM48" i="24"/>
  <c r="CO47" i="24"/>
  <c r="CN47" i="24"/>
  <c r="CM47" i="24"/>
  <c r="CO46" i="24"/>
  <c r="CN46" i="24"/>
  <c r="CM46" i="24"/>
  <c r="CO44" i="24"/>
  <c r="CN44" i="24"/>
  <c r="CM44" i="24"/>
  <c r="CO43" i="24"/>
  <c r="CN43" i="24"/>
  <c r="CM43" i="24"/>
  <c r="CO42" i="24"/>
  <c r="CN42" i="24"/>
  <c r="CM42" i="24"/>
  <c r="CO41" i="24"/>
  <c r="CN41" i="24"/>
  <c r="CM41" i="24"/>
  <c r="CO39" i="24"/>
  <c r="CN39" i="24"/>
  <c r="CM39" i="24"/>
  <c r="CO38" i="24"/>
  <c r="CN38" i="24"/>
  <c r="CM38" i="24"/>
  <c r="CO37" i="24"/>
  <c r="CN37" i="24"/>
  <c r="CM37" i="24"/>
  <c r="CO36" i="24"/>
  <c r="CN36" i="24"/>
  <c r="CM36" i="24"/>
  <c r="CO35" i="24"/>
  <c r="CN35" i="24"/>
  <c r="CM35" i="24"/>
  <c r="CO33" i="24"/>
  <c r="CN33" i="24"/>
  <c r="CM33" i="24"/>
  <c r="CK50" i="24"/>
  <c r="CL50" i="24" s="1"/>
  <c r="CJ50" i="24"/>
  <c r="CI50" i="24"/>
  <c r="CH50" i="24"/>
  <c r="CG50" i="24"/>
  <c r="CF50" i="24"/>
  <c r="CE50" i="24"/>
  <c r="CD50" i="24"/>
  <c r="CK49" i="24"/>
  <c r="CL49" i="24" s="1"/>
  <c r="CJ49" i="24"/>
  <c r="CI49" i="24"/>
  <c r="CH49" i="24"/>
  <c r="CG49" i="24"/>
  <c r="CF49" i="24"/>
  <c r="CE49" i="24"/>
  <c r="CD49" i="24"/>
  <c r="CK48" i="24"/>
  <c r="CL48" i="24" s="1"/>
  <c r="CJ48" i="24"/>
  <c r="CI48" i="24"/>
  <c r="CH48" i="24"/>
  <c r="CG48" i="24"/>
  <c r="CF48" i="24"/>
  <c r="CE48" i="24"/>
  <c r="CD48" i="24"/>
  <c r="CK47" i="24"/>
  <c r="CL47" i="24" s="1"/>
  <c r="CJ47" i="24"/>
  <c r="CI47" i="24"/>
  <c r="CH47" i="24"/>
  <c r="CG47" i="24"/>
  <c r="CF47" i="24"/>
  <c r="CE47" i="24"/>
  <c r="CD47" i="24"/>
  <c r="CK46" i="24"/>
  <c r="CL46" i="24" s="1"/>
  <c r="CJ46" i="24"/>
  <c r="CI46" i="24"/>
  <c r="CH46" i="24"/>
  <c r="CG46" i="24"/>
  <c r="CF46" i="24"/>
  <c r="CE46" i="24"/>
  <c r="CD46" i="24"/>
  <c r="CK44" i="24"/>
  <c r="CL44" i="24" s="1"/>
  <c r="CJ44" i="24"/>
  <c r="CI44" i="24"/>
  <c r="CH44" i="24"/>
  <c r="CG44" i="24"/>
  <c r="CF44" i="24"/>
  <c r="CE44" i="24"/>
  <c r="CD44" i="24"/>
  <c r="CK43" i="24"/>
  <c r="CL43" i="24" s="1"/>
  <c r="CJ43" i="24"/>
  <c r="CI43" i="24"/>
  <c r="CH43" i="24"/>
  <c r="CG43" i="24"/>
  <c r="CF43" i="24"/>
  <c r="CE43" i="24"/>
  <c r="CD43" i="24"/>
  <c r="CK42" i="24"/>
  <c r="CL42" i="24" s="1"/>
  <c r="CJ42" i="24"/>
  <c r="CI42" i="24"/>
  <c r="CH42" i="24"/>
  <c r="CG42" i="24"/>
  <c r="CF42" i="24"/>
  <c r="CE42" i="24"/>
  <c r="CD42" i="24"/>
  <c r="CK41" i="24"/>
  <c r="CL41" i="24" s="1"/>
  <c r="CJ41" i="24"/>
  <c r="CI41" i="24"/>
  <c r="CH41" i="24"/>
  <c r="CG41" i="24"/>
  <c r="CF41" i="24"/>
  <c r="CE41" i="24"/>
  <c r="CD41" i="24"/>
  <c r="CK39" i="24"/>
  <c r="CL39" i="24" s="1"/>
  <c r="CJ39" i="24"/>
  <c r="CI39" i="24"/>
  <c r="CH39" i="24"/>
  <c r="CG39" i="24"/>
  <c r="CF39" i="24"/>
  <c r="CE39" i="24"/>
  <c r="CD39" i="24"/>
  <c r="CK38" i="24"/>
  <c r="CL38" i="24" s="1"/>
  <c r="CJ38" i="24"/>
  <c r="CI38" i="24"/>
  <c r="CH38" i="24"/>
  <c r="CG38" i="24"/>
  <c r="CF38" i="24"/>
  <c r="CE38" i="24"/>
  <c r="CD38" i="24"/>
  <c r="CK37" i="24"/>
  <c r="CL37" i="24" s="1"/>
  <c r="CJ37" i="24"/>
  <c r="CI37" i="24"/>
  <c r="CH37" i="24"/>
  <c r="CG37" i="24"/>
  <c r="CF37" i="24"/>
  <c r="CE37" i="24"/>
  <c r="CD37" i="24"/>
  <c r="CK36" i="24"/>
  <c r="CL36" i="24" s="1"/>
  <c r="CJ36" i="24"/>
  <c r="CI36" i="24"/>
  <c r="CH36" i="24"/>
  <c r="CG36" i="24"/>
  <c r="CF36" i="24"/>
  <c r="CE36" i="24"/>
  <c r="CD36" i="24"/>
  <c r="CK35" i="24"/>
  <c r="CL35" i="24" s="1"/>
  <c r="CJ35" i="24"/>
  <c r="CI35" i="24"/>
  <c r="CH35" i="24"/>
  <c r="CG35" i="24"/>
  <c r="CF35" i="24"/>
  <c r="CE35" i="24"/>
  <c r="CD35" i="24"/>
  <c r="CK33" i="24"/>
  <c r="CL33" i="24" s="1"/>
  <c r="CJ33" i="24"/>
  <c r="CI33" i="24"/>
  <c r="CH33" i="24"/>
  <c r="CG33" i="24"/>
  <c r="CF33" i="24"/>
  <c r="CE33" i="24"/>
  <c r="CD33" i="24"/>
  <c r="CB33" i="24"/>
  <c r="CC33" i="24" s="1"/>
  <c r="CA33" i="24"/>
  <c r="BZ33" i="24"/>
  <c r="CB50" i="24"/>
  <c r="CC50" i="24" s="1"/>
  <c r="CA50" i="24"/>
  <c r="BZ50" i="24"/>
  <c r="CB49" i="24"/>
  <c r="CC49" i="24" s="1"/>
  <c r="CA49" i="24"/>
  <c r="BZ49" i="24"/>
  <c r="CB48" i="24"/>
  <c r="CC48" i="24" s="1"/>
  <c r="CA48" i="24"/>
  <c r="BZ48" i="24"/>
  <c r="CB47" i="24"/>
  <c r="CC47" i="24" s="1"/>
  <c r="CA47" i="24"/>
  <c r="BZ47" i="24"/>
  <c r="CB46" i="24"/>
  <c r="CC46" i="24" s="1"/>
  <c r="CA46" i="24"/>
  <c r="BZ46" i="24"/>
  <c r="CB44" i="24"/>
  <c r="CC44" i="24" s="1"/>
  <c r="CA44" i="24"/>
  <c r="BZ44" i="24"/>
  <c r="CB43" i="24"/>
  <c r="CC43" i="24" s="1"/>
  <c r="CA43" i="24"/>
  <c r="BZ43" i="24"/>
  <c r="CB42" i="24"/>
  <c r="CC42" i="24" s="1"/>
  <c r="CA42" i="24"/>
  <c r="BZ42" i="24"/>
  <c r="CB41" i="24"/>
  <c r="CC41" i="24" s="1"/>
  <c r="CA41" i="24"/>
  <c r="BZ41" i="24"/>
  <c r="CB39" i="24"/>
  <c r="CC39" i="24" s="1"/>
  <c r="CA39" i="24"/>
  <c r="BZ39" i="24"/>
  <c r="CB38" i="24"/>
  <c r="CC38" i="24" s="1"/>
  <c r="CA38" i="24"/>
  <c r="BZ38" i="24"/>
  <c r="CB37" i="24"/>
  <c r="CC37" i="24" s="1"/>
  <c r="CA37" i="24"/>
  <c r="BZ37" i="24"/>
  <c r="CB36" i="24"/>
  <c r="CC36" i="24" s="1"/>
  <c r="CA36" i="24"/>
  <c r="BZ36" i="24"/>
  <c r="CB35" i="24"/>
  <c r="CC35" i="24" s="1"/>
  <c r="CA35" i="24"/>
  <c r="BZ35" i="24"/>
  <c r="BX50" i="24"/>
  <c r="BY50" i="24" s="1"/>
  <c r="BW50" i="24"/>
  <c r="BV50" i="24"/>
  <c r="BU50" i="24"/>
  <c r="BT50" i="24"/>
  <c r="BS50" i="24"/>
  <c r="BR50" i="24"/>
  <c r="BQ50" i="24"/>
  <c r="BX49" i="24"/>
  <c r="BY49" i="24" s="1"/>
  <c r="BW49" i="24"/>
  <c r="BV49" i="24"/>
  <c r="BU49" i="24"/>
  <c r="BT49" i="24"/>
  <c r="BS49" i="24"/>
  <c r="BR49" i="24"/>
  <c r="BQ49" i="24"/>
  <c r="BX48" i="24"/>
  <c r="BY48" i="24" s="1"/>
  <c r="BW48" i="24"/>
  <c r="BV48" i="24"/>
  <c r="BU48" i="24"/>
  <c r="BT48" i="24"/>
  <c r="BS48" i="24"/>
  <c r="BR48" i="24"/>
  <c r="BQ48" i="24"/>
  <c r="BX47" i="24"/>
  <c r="BY47" i="24" s="1"/>
  <c r="BW47" i="24"/>
  <c r="BV47" i="24"/>
  <c r="BU47" i="24"/>
  <c r="BT47" i="24"/>
  <c r="BS47" i="24"/>
  <c r="BR47" i="24"/>
  <c r="BQ47" i="24"/>
  <c r="BX46" i="24"/>
  <c r="BY46" i="24" s="1"/>
  <c r="BW46" i="24"/>
  <c r="BV46" i="24"/>
  <c r="BU46" i="24"/>
  <c r="BT46" i="24"/>
  <c r="BS46" i="24"/>
  <c r="BR46" i="24"/>
  <c r="BQ46" i="24"/>
  <c r="BX44" i="24"/>
  <c r="BY44" i="24" s="1"/>
  <c r="BW44" i="24"/>
  <c r="BV44" i="24"/>
  <c r="BU44" i="24"/>
  <c r="BT44" i="24"/>
  <c r="BS44" i="24"/>
  <c r="BR44" i="24"/>
  <c r="BQ44" i="24"/>
  <c r="BX43" i="24"/>
  <c r="BY43" i="24" s="1"/>
  <c r="BW43" i="24"/>
  <c r="BV43" i="24"/>
  <c r="BU43" i="24"/>
  <c r="BT43" i="24"/>
  <c r="BS43" i="24"/>
  <c r="BR43" i="24"/>
  <c r="BQ43" i="24"/>
  <c r="BX42" i="24"/>
  <c r="BY42" i="24" s="1"/>
  <c r="BW42" i="24"/>
  <c r="BV42" i="24"/>
  <c r="BU42" i="24"/>
  <c r="BT42" i="24"/>
  <c r="BS42" i="24"/>
  <c r="BR42" i="24"/>
  <c r="BQ42" i="24"/>
  <c r="BX41" i="24"/>
  <c r="BW41" i="24"/>
  <c r="BV41" i="24"/>
  <c r="BU41" i="24"/>
  <c r="BT41" i="24"/>
  <c r="BS41" i="24"/>
  <c r="BR41" i="24"/>
  <c r="BQ41" i="24"/>
  <c r="BX39" i="24"/>
  <c r="BY39" i="24" s="1"/>
  <c r="BW39" i="24"/>
  <c r="BV39" i="24"/>
  <c r="BU39" i="24"/>
  <c r="BT39" i="24"/>
  <c r="BS39" i="24"/>
  <c r="BR39" i="24"/>
  <c r="BQ39" i="24"/>
  <c r="BX38" i="24"/>
  <c r="BY38" i="24" s="1"/>
  <c r="BW38" i="24"/>
  <c r="BV38" i="24"/>
  <c r="BU38" i="24"/>
  <c r="BT38" i="24"/>
  <c r="BS38" i="24"/>
  <c r="BR38" i="24"/>
  <c r="BQ38" i="24"/>
  <c r="BX37" i="24"/>
  <c r="BY37" i="24" s="1"/>
  <c r="BW37" i="24"/>
  <c r="BV37" i="24"/>
  <c r="BU37" i="24"/>
  <c r="BT37" i="24"/>
  <c r="BS37" i="24"/>
  <c r="BR37" i="24"/>
  <c r="BQ37" i="24"/>
  <c r="BX36" i="24"/>
  <c r="BY36" i="24" s="1"/>
  <c r="BW36" i="24"/>
  <c r="BV36" i="24"/>
  <c r="BU36" i="24"/>
  <c r="BT36" i="24"/>
  <c r="BS36" i="24"/>
  <c r="BR36" i="24"/>
  <c r="BQ36" i="24"/>
  <c r="BX35" i="24"/>
  <c r="BY35" i="24" s="1"/>
  <c r="BW35" i="24"/>
  <c r="BV35" i="24"/>
  <c r="BU35" i="24"/>
  <c r="BT35" i="24"/>
  <c r="BS35" i="24"/>
  <c r="BR35" i="24"/>
  <c r="BQ35" i="24"/>
  <c r="BX33" i="24"/>
  <c r="BW33" i="24"/>
  <c r="BV33" i="24"/>
  <c r="BU33" i="24"/>
  <c r="BT33" i="24"/>
  <c r="BS33" i="24"/>
  <c r="BR33" i="24"/>
  <c r="BQ33" i="24"/>
  <c r="BM50" i="24"/>
  <c r="BL50" i="24"/>
  <c r="BK50" i="24"/>
  <c r="BJ50" i="24"/>
  <c r="BI50" i="24"/>
  <c r="BH50" i="24"/>
  <c r="BG50" i="24"/>
  <c r="BM49" i="24"/>
  <c r="BL49" i="24"/>
  <c r="BK49" i="24"/>
  <c r="BJ49" i="24"/>
  <c r="BI49" i="24"/>
  <c r="BH49" i="24"/>
  <c r="BG49" i="24"/>
  <c r="BM48" i="24"/>
  <c r="BL48" i="24"/>
  <c r="BK48" i="24"/>
  <c r="BJ48" i="24"/>
  <c r="BI48" i="24"/>
  <c r="BH48" i="24"/>
  <c r="BG48" i="24"/>
  <c r="BM47" i="24"/>
  <c r="BL47" i="24"/>
  <c r="BK47" i="24"/>
  <c r="BJ47" i="24"/>
  <c r="BI47" i="24"/>
  <c r="BH47" i="24"/>
  <c r="BG47" i="24"/>
  <c r="BM46" i="24"/>
  <c r="BL46" i="24"/>
  <c r="BK46" i="24"/>
  <c r="BJ46" i="24"/>
  <c r="BI46" i="24"/>
  <c r="BH46" i="24"/>
  <c r="BG46" i="24"/>
  <c r="BE50" i="24"/>
  <c r="BF50" i="24" s="1"/>
  <c r="BD50" i="24"/>
  <c r="BC50" i="24"/>
  <c r="BE49" i="24"/>
  <c r="BF49" i="24" s="1"/>
  <c r="BD49" i="24"/>
  <c r="BC49" i="24"/>
  <c r="BE48" i="24"/>
  <c r="BF48" i="24" s="1"/>
  <c r="BD48" i="24"/>
  <c r="BC48" i="24"/>
  <c r="BE47" i="24"/>
  <c r="BF47" i="24" s="1"/>
  <c r="BD47" i="24"/>
  <c r="BC47" i="24"/>
  <c r="BE46" i="24"/>
  <c r="BD46" i="24"/>
  <c r="BC46" i="24"/>
  <c r="BM44" i="24"/>
  <c r="BL44" i="24"/>
  <c r="BK44" i="24"/>
  <c r="BJ44" i="24"/>
  <c r="BI44" i="24"/>
  <c r="BH44" i="24"/>
  <c r="BG44" i="24"/>
  <c r="BM43" i="24"/>
  <c r="BL43" i="24"/>
  <c r="BK43" i="24"/>
  <c r="BJ43" i="24"/>
  <c r="BI43" i="24"/>
  <c r="BH43" i="24"/>
  <c r="BG43" i="24"/>
  <c r="BM42" i="24"/>
  <c r="BL42" i="24"/>
  <c r="BK42" i="24"/>
  <c r="BJ42" i="24"/>
  <c r="BI42" i="24"/>
  <c r="BH42" i="24"/>
  <c r="BG42" i="24"/>
  <c r="BM41" i="24"/>
  <c r="BL41" i="24"/>
  <c r="BK41" i="24"/>
  <c r="BJ41" i="24"/>
  <c r="BI41" i="24"/>
  <c r="BH41" i="24"/>
  <c r="BG41" i="24"/>
  <c r="BE44" i="24"/>
  <c r="BF44" i="24" s="1"/>
  <c r="BD44" i="24"/>
  <c r="BC44" i="24"/>
  <c r="BE43" i="24"/>
  <c r="BF43" i="24" s="1"/>
  <c r="BD43" i="24"/>
  <c r="BC43" i="24"/>
  <c r="BE42" i="24"/>
  <c r="BF42" i="24" s="1"/>
  <c r="BD42" i="24"/>
  <c r="BC42" i="24"/>
  <c r="BE41" i="24"/>
  <c r="BF41" i="24" s="1"/>
  <c r="BD41" i="24"/>
  <c r="BC41" i="24"/>
  <c r="BM39" i="24"/>
  <c r="BL39" i="24"/>
  <c r="BK39" i="24"/>
  <c r="BJ39" i="24"/>
  <c r="BI39" i="24"/>
  <c r="BH39" i="24"/>
  <c r="BG39" i="24"/>
  <c r="BM38" i="24"/>
  <c r="BL38" i="24"/>
  <c r="BK38" i="24"/>
  <c r="BJ38" i="24"/>
  <c r="BI38" i="24"/>
  <c r="BH38" i="24"/>
  <c r="BG38" i="24"/>
  <c r="BM37" i="24"/>
  <c r="BL37" i="24"/>
  <c r="BK37" i="24"/>
  <c r="BJ37" i="24"/>
  <c r="BI37" i="24"/>
  <c r="BH37" i="24"/>
  <c r="BG37" i="24"/>
  <c r="BM36" i="24"/>
  <c r="BL36" i="24"/>
  <c r="BK36" i="24"/>
  <c r="BJ36" i="24"/>
  <c r="BI36" i="24"/>
  <c r="BH36" i="24"/>
  <c r="BG36" i="24"/>
  <c r="BM35" i="24"/>
  <c r="BL35" i="24"/>
  <c r="BK35" i="24"/>
  <c r="BJ35" i="24"/>
  <c r="BI35" i="24"/>
  <c r="BH35" i="24"/>
  <c r="BG35" i="24"/>
  <c r="BE39" i="24"/>
  <c r="BF39" i="24" s="1"/>
  <c r="BD39" i="24"/>
  <c r="BC39" i="24"/>
  <c r="BE38" i="24"/>
  <c r="BF38" i="24" s="1"/>
  <c r="BD38" i="24"/>
  <c r="BC38" i="24"/>
  <c r="BE37" i="24"/>
  <c r="BF37" i="24" s="1"/>
  <c r="BD37" i="24"/>
  <c r="BC37" i="24"/>
  <c r="BE36" i="24"/>
  <c r="BF36" i="24" s="1"/>
  <c r="BD36" i="24"/>
  <c r="BC36" i="24"/>
  <c r="BE35" i="24"/>
  <c r="BD35" i="24"/>
  <c r="BC35" i="24"/>
  <c r="BM33" i="24"/>
  <c r="BL33" i="24"/>
  <c r="BK33" i="24"/>
  <c r="BJ33" i="24"/>
  <c r="BI33" i="24"/>
  <c r="BH33" i="24"/>
  <c r="BG33" i="24"/>
  <c r="BE33" i="24"/>
  <c r="BD33" i="24"/>
  <c r="BC33" i="24"/>
  <c r="BA50" i="24"/>
  <c r="BB50" i="24" s="1"/>
  <c r="AZ50" i="24"/>
  <c r="AY50" i="24"/>
  <c r="AX50" i="24"/>
  <c r="AW50" i="24"/>
  <c r="BA49" i="24"/>
  <c r="BB49" i="24" s="1"/>
  <c r="AZ49" i="24"/>
  <c r="AY49" i="24"/>
  <c r="AX49" i="24"/>
  <c r="AW49" i="24"/>
  <c r="BA48" i="24"/>
  <c r="BB48" i="24" s="1"/>
  <c r="AZ48" i="24"/>
  <c r="AY48" i="24"/>
  <c r="AX48" i="24"/>
  <c r="AW48" i="24"/>
  <c r="BA47" i="24"/>
  <c r="BB47" i="24" s="1"/>
  <c r="AZ47" i="24"/>
  <c r="AY47" i="24"/>
  <c r="AX47" i="24"/>
  <c r="AW47" i="24"/>
  <c r="BA46" i="24"/>
  <c r="BB46" i="24" s="1"/>
  <c r="AZ46" i="24"/>
  <c r="AY46" i="24"/>
  <c r="AX46" i="24"/>
  <c r="AW46" i="24"/>
  <c r="BA44" i="24"/>
  <c r="BB44" i="24" s="1"/>
  <c r="AZ44" i="24"/>
  <c r="AY44" i="24"/>
  <c r="AX44" i="24"/>
  <c r="AW44" i="24"/>
  <c r="BA43" i="24"/>
  <c r="BB43" i="24" s="1"/>
  <c r="AZ43" i="24"/>
  <c r="AY43" i="24"/>
  <c r="AX43" i="24"/>
  <c r="AW43" i="24"/>
  <c r="BA42" i="24"/>
  <c r="BB42" i="24" s="1"/>
  <c r="AZ42" i="24"/>
  <c r="AY42" i="24"/>
  <c r="AX42" i="24"/>
  <c r="AW42" i="24"/>
  <c r="BA41" i="24"/>
  <c r="AZ41" i="24"/>
  <c r="AY41" i="24"/>
  <c r="AX41" i="24"/>
  <c r="AW41" i="24"/>
  <c r="BA39" i="24"/>
  <c r="BB39" i="24" s="1"/>
  <c r="AZ39" i="24"/>
  <c r="AY39" i="24"/>
  <c r="AX39" i="24"/>
  <c r="AW39" i="24"/>
  <c r="BA38" i="24"/>
  <c r="BB38" i="24" s="1"/>
  <c r="AZ38" i="24"/>
  <c r="AY38" i="24"/>
  <c r="AX38" i="24"/>
  <c r="AW38" i="24"/>
  <c r="BA37" i="24"/>
  <c r="BB37" i="24" s="1"/>
  <c r="AZ37" i="24"/>
  <c r="AY37" i="24"/>
  <c r="AX37" i="24"/>
  <c r="AW37" i="24"/>
  <c r="BA36" i="24"/>
  <c r="AZ36" i="24"/>
  <c r="AY36" i="24"/>
  <c r="AX36" i="24"/>
  <c r="AW36" i="24"/>
  <c r="BA35" i="24"/>
  <c r="BB35" i="24" s="1"/>
  <c r="AZ35" i="24"/>
  <c r="AY35" i="24"/>
  <c r="AX35" i="24"/>
  <c r="AW35" i="24"/>
  <c r="BA33" i="24"/>
  <c r="AZ33" i="24"/>
  <c r="AY33" i="24"/>
  <c r="AX33" i="24"/>
  <c r="AW33" i="24"/>
  <c r="AU50" i="24"/>
  <c r="AV50" i="24" s="1"/>
  <c r="AT50" i="24"/>
  <c r="AS50" i="24"/>
  <c r="AR50" i="24"/>
  <c r="AQ50" i="24"/>
  <c r="AP50" i="24"/>
  <c r="AO50" i="24"/>
  <c r="AN50" i="24"/>
  <c r="AM50" i="24"/>
  <c r="AU49" i="24"/>
  <c r="AT49" i="24"/>
  <c r="AS49" i="24"/>
  <c r="AR49" i="24"/>
  <c r="AQ49" i="24"/>
  <c r="AP49" i="24"/>
  <c r="AO49" i="24"/>
  <c r="AN49" i="24"/>
  <c r="AM49" i="24"/>
  <c r="AU48" i="24"/>
  <c r="AV48" i="24" s="1"/>
  <c r="AT48" i="24"/>
  <c r="AS48" i="24"/>
  <c r="AR48" i="24"/>
  <c r="AQ48" i="24"/>
  <c r="AP48" i="24"/>
  <c r="AO48" i="24"/>
  <c r="AN48" i="24"/>
  <c r="AM48" i="24"/>
  <c r="AU47" i="24"/>
  <c r="AV47" i="24" s="1"/>
  <c r="AT47" i="24"/>
  <c r="AS47" i="24"/>
  <c r="AR47" i="24"/>
  <c r="AQ47" i="24"/>
  <c r="AP47" i="24"/>
  <c r="AO47" i="24"/>
  <c r="AN47" i="24"/>
  <c r="AM47" i="24"/>
  <c r="AU46" i="24"/>
  <c r="AV46" i="24" s="1"/>
  <c r="AT46" i="24"/>
  <c r="AS46" i="24"/>
  <c r="AR46" i="24"/>
  <c r="AQ46" i="24"/>
  <c r="AP46" i="24"/>
  <c r="AO46" i="24"/>
  <c r="AN46" i="24"/>
  <c r="AM46" i="24"/>
  <c r="AU44" i="24"/>
  <c r="AV44" i="24" s="1"/>
  <c r="AT44" i="24"/>
  <c r="AS44" i="24"/>
  <c r="AR44" i="24"/>
  <c r="AQ44" i="24"/>
  <c r="AP44" i="24"/>
  <c r="AO44" i="24"/>
  <c r="AN44" i="24"/>
  <c r="AM44" i="24"/>
  <c r="AU43" i="24"/>
  <c r="AV43" i="24" s="1"/>
  <c r="AT43" i="24"/>
  <c r="AS43" i="24"/>
  <c r="AR43" i="24"/>
  <c r="AQ43" i="24"/>
  <c r="AP43" i="24"/>
  <c r="AO43" i="24"/>
  <c r="AN43" i="24"/>
  <c r="AM43" i="24"/>
  <c r="AU42" i="24"/>
  <c r="AV42" i="24" s="1"/>
  <c r="AT42" i="24"/>
  <c r="AS42" i="24"/>
  <c r="AR42" i="24"/>
  <c r="AQ42" i="24"/>
  <c r="AP42" i="24"/>
  <c r="AO42" i="24"/>
  <c r="AN42" i="24"/>
  <c r="AM42" i="24"/>
  <c r="AU41" i="24"/>
  <c r="AV41" i="24" s="1"/>
  <c r="AT41" i="24"/>
  <c r="AS41" i="24"/>
  <c r="AR41" i="24"/>
  <c r="AQ41" i="24"/>
  <c r="AP41" i="24"/>
  <c r="AO41" i="24"/>
  <c r="AN41" i="24"/>
  <c r="AM41" i="24"/>
  <c r="AU39" i="24"/>
  <c r="AV39" i="24" s="1"/>
  <c r="AT39" i="24"/>
  <c r="AS39" i="24"/>
  <c r="AR39" i="24"/>
  <c r="AQ39" i="24"/>
  <c r="AP39" i="24"/>
  <c r="AO39" i="24"/>
  <c r="AN39" i="24"/>
  <c r="AM39" i="24"/>
  <c r="AU38" i="24"/>
  <c r="AV38" i="24" s="1"/>
  <c r="AT38" i="24"/>
  <c r="AS38" i="24"/>
  <c r="AR38" i="24"/>
  <c r="AQ38" i="24"/>
  <c r="AP38" i="24"/>
  <c r="AO38" i="24"/>
  <c r="AN38" i="24"/>
  <c r="AM38" i="24"/>
  <c r="AU37" i="24"/>
  <c r="AV37" i="24" s="1"/>
  <c r="AT37" i="24"/>
  <c r="AS37" i="24"/>
  <c r="AR37" i="24"/>
  <c r="AQ37" i="24"/>
  <c r="AP37" i="24"/>
  <c r="AO37" i="24"/>
  <c r="AN37" i="24"/>
  <c r="AM37" i="24"/>
  <c r="AU36" i="24"/>
  <c r="AV36" i="24" s="1"/>
  <c r="AT36" i="24"/>
  <c r="AS36" i="24"/>
  <c r="AR36" i="24"/>
  <c r="AQ36" i="24"/>
  <c r="AP36" i="24"/>
  <c r="AO36" i="24"/>
  <c r="AN36" i="24"/>
  <c r="AM36" i="24"/>
  <c r="AU35" i="24"/>
  <c r="AV35" i="24" s="1"/>
  <c r="AT35" i="24"/>
  <c r="AS35" i="24"/>
  <c r="AR35" i="24"/>
  <c r="AQ35" i="24"/>
  <c r="AP35" i="24"/>
  <c r="AO35" i="24"/>
  <c r="AN35" i="24"/>
  <c r="AM35" i="24"/>
  <c r="AU33" i="24"/>
  <c r="AT33" i="24"/>
  <c r="AS33" i="24"/>
  <c r="AR33" i="24"/>
  <c r="AQ33" i="24"/>
  <c r="AP33" i="24"/>
  <c r="AO33" i="24"/>
  <c r="AN33" i="24"/>
  <c r="AM33" i="24"/>
  <c r="AK50" i="24"/>
  <c r="AL50" i="24" s="1"/>
  <c r="AK49" i="24"/>
  <c r="AL49" i="24" s="1"/>
  <c r="AK48" i="24"/>
  <c r="AL48" i="24" s="1"/>
  <c r="AK47" i="24"/>
  <c r="AK46" i="24"/>
  <c r="AL46" i="24" s="1"/>
  <c r="AK44" i="24"/>
  <c r="AL44" i="24" s="1"/>
  <c r="AK43" i="24"/>
  <c r="AL43" i="24" s="1"/>
  <c r="AK42" i="24"/>
  <c r="AL42" i="24" s="1"/>
  <c r="AK41" i="24"/>
  <c r="AL41" i="24" s="1"/>
  <c r="AK39" i="24"/>
  <c r="AL39" i="24" s="1"/>
  <c r="AK38" i="24"/>
  <c r="AL38" i="24" s="1"/>
  <c r="AK37" i="24"/>
  <c r="AL37" i="24" s="1"/>
  <c r="AK36" i="24"/>
  <c r="AL36" i="24" s="1"/>
  <c r="AK35" i="24"/>
  <c r="AL35" i="24" s="1"/>
  <c r="AG50" i="24"/>
  <c r="AF50" i="24"/>
  <c r="AE50" i="24"/>
  <c r="AD50" i="24"/>
  <c r="AC50" i="24"/>
  <c r="AB50" i="24"/>
  <c r="AA50" i="24"/>
  <c r="Z50" i="24"/>
  <c r="Y50" i="24"/>
  <c r="X50" i="24"/>
  <c r="W50" i="24"/>
  <c r="V50" i="24"/>
  <c r="U50" i="24"/>
  <c r="T50" i="24"/>
  <c r="S50" i="24"/>
  <c r="R50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AG48" i="24"/>
  <c r="AF48" i="24"/>
  <c r="AE48" i="24"/>
  <c r="AD48" i="24"/>
  <c r="AC48" i="24"/>
  <c r="AB48" i="24"/>
  <c r="AA48" i="24"/>
  <c r="Z48" i="24"/>
  <c r="Y48" i="24"/>
  <c r="X48" i="24"/>
  <c r="W48" i="24"/>
  <c r="V48" i="24"/>
  <c r="U48" i="24"/>
  <c r="T48" i="24"/>
  <c r="S48" i="24"/>
  <c r="R48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AG46" i="24"/>
  <c r="AF46" i="24"/>
  <c r="AE46" i="24"/>
  <c r="AD46" i="24"/>
  <c r="AC46" i="24"/>
  <c r="AB46" i="24"/>
  <c r="AA46" i="24"/>
  <c r="Z46" i="24"/>
  <c r="Y46" i="24"/>
  <c r="X46" i="24"/>
  <c r="W46" i="24"/>
  <c r="V46" i="24"/>
  <c r="U46" i="24"/>
  <c r="T46" i="24"/>
  <c r="S46" i="24"/>
  <c r="R46" i="24"/>
  <c r="AG44" i="24"/>
  <c r="AF44" i="24"/>
  <c r="AE44" i="24"/>
  <c r="AD44" i="24"/>
  <c r="AC44" i="24"/>
  <c r="AB44" i="24"/>
  <c r="AA44" i="24"/>
  <c r="Z44" i="24"/>
  <c r="Y44" i="24"/>
  <c r="X44" i="24"/>
  <c r="W44" i="24"/>
  <c r="V44" i="24"/>
  <c r="U44" i="24"/>
  <c r="T44" i="24"/>
  <c r="S44" i="24"/>
  <c r="R44" i="24"/>
  <c r="AG43" i="24"/>
  <c r="AF43" i="24"/>
  <c r="AE43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AG42" i="24"/>
  <c r="AF42" i="24"/>
  <c r="AE42" i="24"/>
  <c r="AD42" i="24"/>
  <c r="AC42" i="24"/>
  <c r="AB42" i="24"/>
  <c r="AA42" i="24"/>
  <c r="Z42" i="24"/>
  <c r="Y42" i="24"/>
  <c r="X42" i="24"/>
  <c r="W42" i="24"/>
  <c r="V42" i="24"/>
  <c r="U42" i="24"/>
  <c r="T42" i="24"/>
  <c r="S42" i="24"/>
  <c r="R42" i="24"/>
  <c r="AG41" i="24"/>
  <c r="AF41" i="24"/>
  <c r="AE41" i="24"/>
  <c r="AD41" i="24"/>
  <c r="AC41" i="24"/>
  <c r="AB41" i="24"/>
  <c r="AA41" i="24"/>
  <c r="AA40" i="24" s="1"/>
  <c r="Z41" i="24"/>
  <c r="Y41" i="24"/>
  <c r="X41" i="24"/>
  <c r="W41" i="24"/>
  <c r="V41" i="24"/>
  <c r="U41" i="24"/>
  <c r="T41" i="24"/>
  <c r="S41" i="24"/>
  <c r="R41" i="24"/>
  <c r="AG39" i="24"/>
  <c r="AF39" i="24"/>
  <c r="AE39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R39" i="24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R38" i="24"/>
  <c r="AG37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AG36" i="24"/>
  <c r="AF36" i="24"/>
  <c r="AE36" i="24"/>
  <c r="AD36" i="24"/>
  <c r="AC36" i="24"/>
  <c r="AB36" i="24"/>
  <c r="AA36" i="24"/>
  <c r="Z36" i="24"/>
  <c r="Y36" i="24"/>
  <c r="X36" i="24"/>
  <c r="W36" i="24"/>
  <c r="V36" i="24"/>
  <c r="U36" i="24"/>
  <c r="T36" i="24"/>
  <c r="S36" i="24"/>
  <c r="R36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P50" i="24"/>
  <c r="Q50" i="24" s="1"/>
  <c r="O50" i="24"/>
  <c r="N50" i="24"/>
  <c r="P49" i="24"/>
  <c r="Q49" i="24" s="1"/>
  <c r="O49" i="24"/>
  <c r="N49" i="24"/>
  <c r="P48" i="24"/>
  <c r="Q48" i="24" s="1"/>
  <c r="O48" i="24"/>
  <c r="N48" i="24"/>
  <c r="P47" i="24"/>
  <c r="Q47" i="24" s="1"/>
  <c r="O47" i="24"/>
  <c r="N47" i="24"/>
  <c r="P46" i="24"/>
  <c r="O46" i="24"/>
  <c r="N46" i="24"/>
  <c r="P44" i="24"/>
  <c r="Q44" i="24" s="1"/>
  <c r="O44" i="24"/>
  <c r="N44" i="24"/>
  <c r="P43" i="24"/>
  <c r="Q43" i="24" s="1"/>
  <c r="O43" i="24"/>
  <c r="N43" i="24"/>
  <c r="P42" i="24"/>
  <c r="Q42" i="24" s="1"/>
  <c r="O42" i="24"/>
  <c r="N42" i="24"/>
  <c r="P41" i="24"/>
  <c r="Q41" i="24" s="1"/>
  <c r="O41" i="24"/>
  <c r="N41" i="24"/>
  <c r="P39" i="24"/>
  <c r="Q39" i="24" s="1"/>
  <c r="O39" i="24"/>
  <c r="N39" i="24"/>
  <c r="P38" i="24"/>
  <c r="Q38" i="24" s="1"/>
  <c r="O38" i="24"/>
  <c r="N38" i="24"/>
  <c r="P37" i="24"/>
  <c r="Q37" i="24" s="1"/>
  <c r="O37" i="24"/>
  <c r="N37" i="24"/>
  <c r="P36" i="24"/>
  <c r="Q36" i="24" s="1"/>
  <c r="O36" i="24"/>
  <c r="N36" i="24"/>
  <c r="P35" i="24"/>
  <c r="O35" i="24"/>
  <c r="N35" i="24"/>
  <c r="L50" i="24"/>
  <c r="M50" i="24" s="1"/>
  <c r="K50" i="24"/>
  <c r="J50" i="24"/>
  <c r="I50" i="24"/>
  <c r="H50" i="24"/>
  <c r="L49" i="24"/>
  <c r="M49" i="24" s="1"/>
  <c r="K49" i="24"/>
  <c r="J49" i="24"/>
  <c r="I49" i="24"/>
  <c r="H49" i="24"/>
  <c r="L48" i="24"/>
  <c r="M48" i="24" s="1"/>
  <c r="K48" i="24"/>
  <c r="J48" i="24"/>
  <c r="I48" i="24"/>
  <c r="H48" i="24"/>
  <c r="L47" i="24"/>
  <c r="M47" i="24" s="1"/>
  <c r="K47" i="24"/>
  <c r="J47" i="24"/>
  <c r="I47" i="24"/>
  <c r="H47" i="24"/>
  <c r="L46" i="24"/>
  <c r="K46" i="24"/>
  <c r="J46" i="24"/>
  <c r="I46" i="24"/>
  <c r="H46" i="24"/>
  <c r="L44" i="24"/>
  <c r="M44" i="24" s="1"/>
  <c r="K44" i="24"/>
  <c r="J44" i="24"/>
  <c r="I44" i="24"/>
  <c r="H44" i="24"/>
  <c r="L43" i="24"/>
  <c r="M43" i="24" s="1"/>
  <c r="K43" i="24"/>
  <c r="J43" i="24"/>
  <c r="I43" i="24"/>
  <c r="H43" i="24"/>
  <c r="L42" i="24"/>
  <c r="M42" i="24" s="1"/>
  <c r="K42" i="24"/>
  <c r="J42" i="24"/>
  <c r="I42" i="24"/>
  <c r="H42" i="24"/>
  <c r="L41" i="24"/>
  <c r="K41" i="24"/>
  <c r="J41" i="24"/>
  <c r="I41" i="24"/>
  <c r="H41" i="24"/>
  <c r="L39" i="24"/>
  <c r="M39" i="24" s="1"/>
  <c r="K39" i="24"/>
  <c r="J39" i="24"/>
  <c r="I39" i="24"/>
  <c r="H39" i="24"/>
  <c r="L38" i="24"/>
  <c r="M38" i="24" s="1"/>
  <c r="K38" i="24"/>
  <c r="J38" i="24"/>
  <c r="I38" i="24"/>
  <c r="H38" i="24"/>
  <c r="L37" i="24"/>
  <c r="M37" i="24" s="1"/>
  <c r="K37" i="24"/>
  <c r="J37" i="24"/>
  <c r="I37" i="24"/>
  <c r="H37" i="24"/>
  <c r="L36" i="24"/>
  <c r="K36" i="24"/>
  <c r="J36" i="24"/>
  <c r="I36" i="24"/>
  <c r="H36" i="24"/>
  <c r="L35" i="24"/>
  <c r="M35" i="24" s="1"/>
  <c r="K35" i="24"/>
  <c r="J35" i="24"/>
  <c r="I35" i="24"/>
  <c r="F50" i="24"/>
  <c r="E50" i="24"/>
  <c r="D50" i="24"/>
  <c r="F49" i="24"/>
  <c r="E49" i="24"/>
  <c r="D49" i="24"/>
  <c r="F48" i="24"/>
  <c r="E48" i="24"/>
  <c r="D48" i="24"/>
  <c r="F47" i="24"/>
  <c r="E47" i="24"/>
  <c r="D47" i="24"/>
  <c r="F46" i="24"/>
  <c r="E46" i="24"/>
  <c r="D46" i="24"/>
  <c r="F44" i="24"/>
  <c r="E44" i="24"/>
  <c r="D44" i="24"/>
  <c r="F43" i="24"/>
  <c r="E43" i="24"/>
  <c r="D43" i="24"/>
  <c r="F42" i="24"/>
  <c r="E42" i="24"/>
  <c r="D42" i="24"/>
  <c r="F41" i="24"/>
  <c r="E41" i="24"/>
  <c r="D41" i="24"/>
  <c r="F39" i="24"/>
  <c r="E39" i="24"/>
  <c r="D39" i="24"/>
  <c r="F38" i="24"/>
  <c r="E38" i="24"/>
  <c r="D38" i="24"/>
  <c r="F37" i="24"/>
  <c r="E37" i="24"/>
  <c r="D37" i="24"/>
  <c r="F36" i="24"/>
  <c r="E36" i="24"/>
  <c r="D36" i="24"/>
  <c r="F35" i="24"/>
  <c r="E35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P33" i="24"/>
  <c r="Q33" i="24" s="1"/>
  <c r="O33" i="24"/>
  <c r="N33" i="24"/>
  <c r="L33" i="24"/>
  <c r="M33" i="24" s="1"/>
  <c r="K33" i="24"/>
  <c r="J33" i="24"/>
  <c r="I33" i="24"/>
  <c r="H33" i="24"/>
  <c r="F33" i="24"/>
  <c r="E33" i="24"/>
  <c r="GW45" i="24"/>
  <c r="DP45" i="24"/>
  <c r="CR45" i="24"/>
  <c r="BP45" i="24"/>
  <c r="AJ45" i="24"/>
  <c r="C45" i="24"/>
  <c r="GW40" i="24"/>
  <c r="DP40" i="24"/>
  <c r="CR40" i="24"/>
  <c r="BP40" i="24"/>
  <c r="AJ40" i="24"/>
  <c r="C40" i="24"/>
  <c r="GW34" i="24"/>
  <c r="GW32" i="24" s="1"/>
  <c r="DP34" i="24"/>
  <c r="CR34" i="24"/>
  <c r="BP34" i="24"/>
  <c r="AJ34" i="24"/>
  <c r="C34" i="24"/>
  <c r="GJ32" i="24"/>
  <c r="LR45" i="18"/>
  <c r="LQ45" i="18"/>
  <c r="LP45" i="18"/>
  <c r="LO45" i="18"/>
  <c r="LN45" i="18"/>
  <c r="LM45" i="18"/>
  <c r="LL45" i="18"/>
  <c r="LK45" i="18"/>
  <c r="LJ45" i="18"/>
  <c r="LJ32" i="18" s="1"/>
  <c r="LI45" i="18"/>
  <c r="LH45" i="18"/>
  <c r="LG45" i="18"/>
  <c r="LF45" i="18"/>
  <c r="LR40" i="18"/>
  <c r="LQ40" i="18"/>
  <c r="LP40" i="18"/>
  <c r="LO40" i="18"/>
  <c r="LN40" i="18"/>
  <c r="LM40" i="18"/>
  <c r="LL40" i="18"/>
  <c r="LK40" i="18"/>
  <c r="LK32" i="18" s="1"/>
  <c r="LJ40" i="18"/>
  <c r="LI40" i="18"/>
  <c r="LH40" i="18"/>
  <c r="LG40" i="18"/>
  <c r="LF40" i="18"/>
  <c r="LR34" i="18"/>
  <c r="LR32" i="18" s="1"/>
  <c r="LQ34" i="18"/>
  <c r="LQ32" i="18" s="1"/>
  <c r="LP34" i="18"/>
  <c r="LO34" i="18"/>
  <c r="LN34" i="18"/>
  <c r="LM34" i="18"/>
  <c r="LL34" i="18"/>
  <c r="LK34" i="18"/>
  <c r="LJ34" i="18"/>
  <c r="LI34" i="18"/>
  <c r="LH34" i="18"/>
  <c r="LG34" i="18"/>
  <c r="LF34" i="18"/>
  <c r="LP32" i="18"/>
  <c r="LB45" i="18"/>
  <c r="LA45" i="18"/>
  <c r="KZ45" i="18"/>
  <c r="KY45" i="18"/>
  <c r="KX45" i="18"/>
  <c r="KW45" i="18"/>
  <c r="KV45" i="18"/>
  <c r="KU45" i="18"/>
  <c r="KT45" i="18"/>
  <c r="KS45" i="18"/>
  <c r="KR45" i="18"/>
  <c r="KQ45" i="18"/>
  <c r="KP45" i="18"/>
  <c r="KO45" i="18"/>
  <c r="KN45" i="18"/>
  <c r="LB40" i="18"/>
  <c r="LA40" i="18"/>
  <c r="KZ40" i="18"/>
  <c r="KY40" i="18"/>
  <c r="KX40" i="18"/>
  <c r="KW40" i="18"/>
  <c r="KV40" i="18"/>
  <c r="KU40" i="18"/>
  <c r="KT40" i="18"/>
  <c r="KS40" i="18"/>
  <c r="KR40" i="18"/>
  <c r="KQ40" i="18"/>
  <c r="KP40" i="18"/>
  <c r="KO40" i="18"/>
  <c r="KN40" i="18"/>
  <c r="LB34" i="18"/>
  <c r="LA34" i="18"/>
  <c r="KZ34" i="18"/>
  <c r="KZ32" i="18" s="1"/>
  <c r="KY34" i="18"/>
  <c r="KX34" i="18"/>
  <c r="KW34" i="18"/>
  <c r="KV34" i="18"/>
  <c r="KU34" i="18"/>
  <c r="KT34" i="18"/>
  <c r="KS34" i="18"/>
  <c r="KR34" i="18"/>
  <c r="KQ34" i="18"/>
  <c r="KP34" i="18"/>
  <c r="KO34" i="18"/>
  <c r="KN34" i="18"/>
  <c r="KJ45" i="18"/>
  <c r="KI45" i="18"/>
  <c r="KH45" i="18"/>
  <c r="KG45" i="18"/>
  <c r="KJ40" i="18"/>
  <c r="KI40" i="18"/>
  <c r="KH40" i="18"/>
  <c r="KG40" i="18"/>
  <c r="KJ34" i="18"/>
  <c r="KI34" i="18"/>
  <c r="KI32" i="18" s="1"/>
  <c r="KH34" i="18"/>
  <c r="KH32" i="18" s="1"/>
  <c r="KG34" i="18"/>
  <c r="KG32" i="18" s="1"/>
  <c r="KJ32" i="18"/>
  <c r="KE45" i="18"/>
  <c r="KD45" i="18"/>
  <c r="KC45" i="18"/>
  <c r="KB45" i="18"/>
  <c r="KA45" i="18"/>
  <c r="JZ45" i="18"/>
  <c r="JY45" i="18"/>
  <c r="JX45" i="18"/>
  <c r="JW45" i="18"/>
  <c r="JV45" i="18"/>
  <c r="JU45" i="18"/>
  <c r="JT45" i="18"/>
  <c r="JS45" i="18"/>
  <c r="JR45" i="18"/>
  <c r="JQ45" i="18"/>
  <c r="JP45" i="18"/>
  <c r="JO45" i="18"/>
  <c r="JN45" i="18"/>
  <c r="JM45" i="18"/>
  <c r="JL45" i="18"/>
  <c r="KE40" i="18"/>
  <c r="KD40" i="18"/>
  <c r="KC40" i="18"/>
  <c r="KB40" i="18"/>
  <c r="KA40" i="18"/>
  <c r="JZ40" i="18"/>
  <c r="JY40" i="18"/>
  <c r="JX40" i="18"/>
  <c r="JW40" i="18"/>
  <c r="JV40" i="18"/>
  <c r="JU40" i="18"/>
  <c r="JT40" i="18"/>
  <c r="JS40" i="18"/>
  <c r="JR40" i="18"/>
  <c r="JQ40" i="18"/>
  <c r="JP40" i="18"/>
  <c r="JO40" i="18"/>
  <c r="JN40" i="18"/>
  <c r="JM40" i="18"/>
  <c r="JL40" i="18"/>
  <c r="KE34" i="18"/>
  <c r="KD34" i="18"/>
  <c r="KC34" i="18"/>
  <c r="KB34" i="18"/>
  <c r="KA34" i="18"/>
  <c r="JZ34" i="18"/>
  <c r="JY34" i="18"/>
  <c r="JX34" i="18"/>
  <c r="JW34" i="18"/>
  <c r="JV34" i="18"/>
  <c r="JU34" i="18"/>
  <c r="JT34" i="18"/>
  <c r="JS34" i="18"/>
  <c r="JR34" i="18"/>
  <c r="JQ34" i="18"/>
  <c r="JP34" i="18"/>
  <c r="JO34" i="18"/>
  <c r="JN34" i="18"/>
  <c r="JM34" i="18"/>
  <c r="JL34" i="18"/>
  <c r="JH45" i="18"/>
  <c r="JG45" i="18"/>
  <c r="JF45" i="18"/>
  <c r="JE45" i="18"/>
  <c r="JD45" i="18"/>
  <c r="JC45" i="18"/>
  <c r="JB45" i="18"/>
  <c r="JA45" i="18"/>
  <c r="IZ45" i="18"/>
  <c r="IY45" i="18"/>
  <c r="IX45" i="18"/>
  <c r="IW45" i="18"/>
  <c r="IV45" i="18"/>
  <c r="IU45" i="18"/>
  <c r="IT45" i="18"/>
  <c r="IS45" i="18"/>
  <c r="IR45" i="18"/>
  <c r="IQ45" i="18"/>
  <c r="IP45" i="18"/>
  <c r="IO45" i="18"/>
  <c r="IN45" i="18"/>
  <c r="IM45" i="18"/>
  <c r="IL45" i="18"/>
  <c r="IK45" i="18"/>
  <c r="IJ45" i="18"/>
  <c r="JH40" i="18"/>
  <c r="JG40" i="18"/>
  <c r="JF40" i="18"/>
  <c r="JE40" i="18"/>
  <c r="JD40" i="18"/>
  <c r="JC40" i="18"/>
  <c r="JB40" i="18"/>
  <c r="JA40" i="18"/>
  <c r="IZ40" i="18"/>
  <c r="IY40" i="18"/>
  <c r="IX40" i="18"/>
  <c r="IW40" i="18"/>
  <c r="IV40" i="18"/>
  <c r="IU40" i="18"/>
  <c r="IT40" i="18"/>
  <c r="IS40" i="18"/>
  <c r="IR40" i="18"/>
  <c r="IQ40" i="18"/>
  <c r="IP40" i="18"/>
  <c r="IO40" i="18"/>
  <c r="IN40" i="18"/>
  <c r="IM40" i="18"/>
  <c r="IL40" i="18"/>
  <c r="IK40" i="18"/>
  <c r="IJ40" i="18"/>
  <c r="JH34" i="18"/>
  <c r="JG34" i="18"/>
  <c r="JF34" i="18"/>
  <c r="JE34" i="18"/>
  <c r="JD34" i="18"/>
  <c r="JC34" i="18"/>
  <c r="JB34" i="18"/>
  <c r="JA34" i="18"/>
  <c r="IZ34" i="18"/>
  <c r="IY34" i="18"/>
  <c r="IX34" i="18"/>
  <c r="IW34" i="18"/>
  <c r="IV34" i="18"/>
  <c r="IU34" i="18"/>
  <c r="IT34" i="18"/>
  <c r="IS34" i="18"/>
  <c r="IR34" i="18"/>
  <c r="IQ34" i="18"/>
  <c r="IP34" i="18"/>
  <c r="IO34" i="18"/>
  <c r="IN34" i="18"/>
  <c r="IM34" i="18"/>
  <c r="IL34" i="18"/>
  <c r="IK34" i="18"/>
  <c r="IJ34" i="18"/>
  <c r="IF45" i="18"/>
  <c r="IE45" i="18"/>
  <c r="ID45" i="18"/>
  <c r="IC45" i="18"/>
  <c r="IB45" i="18"/>
  <c r="IA45" i="18"/>
  <c r="HZ45" i="18"/>
  <c r="HY45" i="18"/>
  <c r="HX45" i="18"/>
  <c r="HW45" i="18"/>
  <c r="HV45" i="18"/>
  <c r="HU45" i="18"/>
  <c r="HT45" i="18"/>
  <c r="HR45" i="18"/>
  <c r="IF40" i="18"/>
  <c r="IE40" i="18"/>
  <c r="ID40" i="18"/>
  <c r="IC40" i="18"/>
  <c r="IB40" i="18"/>
  <c r="IA40" i="18"/>
  <c r="HZ40" i="18"/>
  <c r="HY40" i="18"/>
  <c r="HY32" i="18" s="1"/>
  <c r="HX40" i="18"/>
  <c r="HW40" i="18"/>
  <c r="HV40" i="18"/>
  <c r="HU40" i="18"/>
  <c r="HT40" i="18"/>
  <c r="HR40" i="18"/>
  <c r="IF34" i="18"/>
  <c r="IF32" i="18" s="1"/>
  <c r="IE34" i="18"/>
  <c r="IE32" i="18" s="1"/>
  <c r="ID34" i="18"/>
  <c r="IC34" i="18"/>
  <c r="IB34" i="18"/>
  <c r="IA34" i="18"/>
  <c r="HZ34" i="18"/>
  <c r="HY34" i="18"/>
  <c r="HX34" i="18"/>
  <c r="HW34" i="18"/>
  <c r="HV34" i="18"/>
  <c r="HU34" i="18"/>
  <c r="HT34" i="18"/>
  <c r="HR34" i="18"/>
  <c r="ID32" i="18"/>
  <c r="HQ45" i="18"/>
  <c r="HP45" i="18"/>
  <c r="HO45" i="18"/>
  <c r="HN45" i="18"/>
  <c r="HM45" i="18"/>
  <c r="HL45" i="18"/>
  <c r="HK45" i="18"/>
  <c r="HQ40" i="18"/>
  <c r="HP40" i="18"/>
  <c r="HO40" i="18"/>
  <c r="HN40" i="18"/>
  <c r="HM40" i="18"/>
  <c r="HL40" i="18"/>
  <c r="HK40" i="18"/>
  <c r="HQ34" i="18"/>
  <c r="HP34" i="18"/>
  <c r="HP32" i="18" s="1"/>
  <c r="HO34" i="18"/>
  <c r="HO32" i="18" s="1"/>
  <c r="HN34" i="18"/>
  <c r="HN32" i="18" s="1"/>
  <c r="HM34" i="18"/>
  <c r="HL34" i="18"/>
  <c r="HK34" i="18"/>
  <c r="HK32" i="18" s="1"/>
  <c r="HG34" i="18"/>
  <c r="HF34" i="18"/>
  <c r="HE34" i="18"/>
  <c r="HE32" i="18" s="1"/>
  <c r="HD34" i="18"/>
  <c r="HD32" i="18" s="1"/>
  <c r="HC34" i="18"/>
  <c r="HB34" i="18"/>
  <c r="HA34" i="18"/>
  <c r="GZ34" i="18"/>
  <c r="HG40" i="18"/>
  <c r="HF40" i="18"/>
  <c r="HE40" i="18"/>
  <c r="HD40" i="18"/>
  <c r="HC40" i="18"/>
  <c r="HB40" i="18"/>
  <c r="HA40" i="18"/>
  <c r="GZ40" i="18"/>
  <c r="GY40" i="18"/>
  <c r="HG45" i="18"/>
  <c r="HF45" i="18"/>
  <c r="HF32" i="18" s="1"/>
  <c r="HE45" i="18"/>
  <c r="HD45" i="18"/>
  <c r="HC45" i="18"/>
  <c r="HB45" i="18"/>
  <c r="HA45" i="18"/>
  <c r="GZ45" i="18"/>
  <c r="GY45" i="18"/>
  <c r="GW45" i="18"/>
  <c r="GV45" i="18"/>
  <c r="GU45" i="18"/>
  <c r="GT45" i="18"/>
  <c r="GS45" i="18"/>
  <c r="GR45" i="18"/>
  <c r="GQ45" i="18"/>
  <c r="GP45" i="18"/>
  <c r="GO45" i="18"/>
  <c r="GN45" i="18"/>
  <c r="GM45" i="18"/>
  <c r="GW40" i="18"/>
  <c r="GV40" i="18"/>
  <c r="GU40" i="18"/>
  <c r="GT40" i="18"/>
  <c r="GS40" i="18"/>
  <c r="GR40" i="18"/>
  <c r="GQ40" i="18"/>
  <c r="GP40" i="18"/>
  <c r="GO40" i="18"/>
  <c r="GN40" i="18"/>
  <c r="GM40" i="18"/>
  <c r="GW34" i="18"/>
  <c r="GV34" i="18"/>
  <c r="GU34" i="18"/>
  <c r="GU32" i="18" s="1"/>
  <c r="GT34" i="18"/>
  <c r="GT32" i="18" s="1"/>
  <c r="GS34" i="18"/>
  <c r="GR34" i="18"/>
  <c r="GQ34" i="18"/>
  <c r="GP34" i="18"/>
  <c r="GO34" i="18"/>
  <c r="GN34" i="18"/>
  <c r="GM34" i="18"/>
  <c r="HG32" i="18"/>
  <c r="FL50" i="18"/>
  <c r="FL49" i="18"/>
  <c r="FL48" i="18"/>
  <c r="FL47" i="18"/>
  <c r="FL46" i="18"/>
  <c r="FL44" i="18"/>
  <c r="FL43" i="18"/>
  <c r="FL42" i="18"/>
  <c r="FL41" i="18"/>
  <c r="FL39" i="18"/>
  <c r="FL38" i="18"/>
  <c r="FL37" i="18"/>
  <c r="FL36" i="18"/>
  <c r="FL35" i="18"/>
  <c r="FL33" i="18"/>
  <c r="GG45" i="18"/>
  <c r="GF45" i="18"/>
  <c r="GE45" i="18"/>
  <c r="GD45" i="18"/>
  <c r="GC45" i="18"/>
  <c r="GB45" i="18"/>
  <c r="GA45" i="18"/>
  <c r="FZ45" i="18"/>
  <c r="FY45" i="18"/>
  <c r="FX45" i="18"/>
  <c r="FW45" i="18"/>
  <c r="FV45" i="18"/>
  <c r="FU45" i="18"/>
  <c r="FT45" i="18"/>
  <c r="FS45" i="18"/>
  <c r="FR45" i="18"/>
  <c r="FQ45" i="18"/>
  <c r="FP45" i="18"/>
  <c r="FO45" i="18"/>
  <c r="FN45" i="18"/>
  <c r="FK45" i="18"/>
  <c r="FJ45" i="18"/>
  <c r="FI45" i="18"/>
  <c r="FH45" i="18"/>
  <c r="FG45" i="18"/>
  <c r="FF45" i="18"/>
  <c r="FE45" i="18"/>
  <c r="FD45" i="18"/>
  <c r="FC45" i="18"/>
  <c r="FB45" i="18"/>
  <c r="FA45" i="18"/>
  <c r="EZ45" i="18"/>
  <c r="EY45" i="18"/>
  <c r="EX45" i="18"/>
  <c r="EW45" i="18"/>
  <c r="EV45" i="18"/>
  <c r="EU45" i="18"/>
  <c r="ET45" i="18"/>
  <c r="GG40" i="18"/>
  <c r="GF40" i="18"/>
  <c r="GE40" i="18"/>
  <c r="GD40" i="18"/>
  <c r="GC40" i="18"/>
  <c r="GB40" i="18"/>
  <c r="GA40" i="18"/>
  <c r="FZ40" i="18"/>
  <c r="FY40" i="18"/>
  <c r="FX40" i="18"/>
  <c r="FW40" i="18"/>
  <c r="FV40" i="18"/>
  <c r="FU40" i="18"/>
  <c r="FT40" i="18"/>
  <c r="FS40" i="18"/>
  <c r="FR40" i="18"/>
  <c r="FQ40" i="18"/>
  <c r="FP40" i="18"/>
  <c r="FO40" i="18"/>
  <c r="FN40" i="18"/>
  <c r="FM40" i="18"/>
  <c r="FK40" i="18"/>
  <c r="FJ40" i="18"/>
  <c r="FI40" i="18"/>
  <c r="FH40" i="18"/>
  <c r="FG40" i="18"/>
  <c r="FF40" i="18"/>
  <c r="FE40" i="18"/>
  <c r="FD40" i="18"/>
  <c r="FC40" i="18"/>
  <c r="FB40" i="18"/>
  <c r="FA40" i="18"/>
  <c r="EZ40" i="18"/>
  <c r="EY40" i="18"/>
  <c r="EX40" i="18"/>
  <c r="EW40" i="18"/>
  <c r="EV40" i="18"/>
  <c r="EU40" i="18"/>
  <c r="ET40" i="18"/>
  <c r="GG34" i="18"/>
  <c r="GF34" i="18"/>
  <c r="GE34" i="18"/>
  <c r="GD34" i="18"/>
  <c r="GC34" i="18"/>
  <c r="GB34" i="18"/>
  <c r="GA34" i="18"/>
  <c r="FZ34" i="18"/>
  <c r="FY34" i="18"/>
  <c r="FX34" i="18"/>
  <c r="FW34" i="18"/>
  <c r="FV34" i="18"/>
  <c r="FU34" i="18"/>
  <c r="FT34" i="18"/>
  <c r="FS34" i="18"/>
  <c r="FR34" i="18"/>
  <c r="FQ34" i="18"/>
  <c r="FP34" i="18"/>
  <c r="FO34" i="18"/>
  <c r="FN34" i="18"/>
  <c r="FM34" i="18"/>
  <c r="FK34" i="18"/>
  <c r="FL34" i="18" s="1"/>
  <c r="FJ34" i="18"/>
  <c r="FI34" i="18"/>
  <c r="FH34" i="18"/>
  <c r="FG34" i="18"/>
  <c r="FF34" i="18"/>
  <c r="FE34" i="18"/>
  <c r="FD34" i="18"/>
  <c r="FC34" i="18"/>
  <c r="FB34" i="18"/>
  <c r="FA34" i="18"/>
  <c r="EZ34" i="18"/>
  <c r="EY34" i="18"/>
  <c r="EX34" i="18"/>
  <c r="EW34" i="18"/>
  <c r="EV34" i="18"/>
  <c r="EU34" i="18"/>
  <c r="ET34" i="18"/>
  <c r="EO45" i="18"/>
  <c r="EM45" i="18"/>
  <c r="EL45" i="18"/>
  <c r="EE45" i="18"/>
  <c r="ED45" i="18"/>
  <c r="EC45" i="18"/>
  <c r="DW45" i="18"/>
  <c r="DV45" i="18"/>
  <c r="DU45" i="18"/>
  <c r="DT45" i="18"/>
  <c r="DS45" i="18"/>
  <c r="DR45" i="18"/>
  <c r="EO40" i="18"/>
  <c r="EM40" i="18"/>
  <c r="EL40" i="18"/>
  <c r="EJ40" i="18"/>
  <c r="EI40" i="18"/>
  <c r="EH40" i="18"/>
  <c r="EG40" i="18"/>
  <c r="EF40" i="18"/>
  <c r="EE40" i="18"/>
  <c r="ED40" i="18"/>
  <c r="ED32" i="18" s="1"/>
  <c r="EC40" i="18"/>
  <c r="EA40" i="18"/>
  <c r="DZ40" i="18"/>
  <c r="DY40" i="18"/>
  <c r="DW40" i="18"/>
  <c r="DV40" i="18"/>
  <c r="DU40" i="18"/>
  <c r="DT40" i="18"/>
  <c r="DS40" i="18"/>
  <c r="DS32" i="18" s="1"/>
  <c r="DR40" i="18"/>
  <c r="EO34" i="18"/>
  <c r="EM34" i="18"/>
  <c r="EL34" i="18"/>
  <c r="EL32" i="18" s="1"/>
  <c r="EJ34" i="18"/>
  <c r="EI34" i="18"/>
  <c r="EH34" i="18"/>
  <c r="EG34" i="18"/>
  <c r="EF34" i="18"/>
  <c r="EE34" i="18"/>
  <c r="ED34" i="18"/>
  <c r="EC34" i="18"/>
  <c r="EA34" i="18"/>
  <c r="DZ34" i="18"/>
  <c r="DY34" i="18"/>
  <c r="DW34" i="18"/>
  <c r="DW32" i="18" s="1"/>
  <c r="DV34" i="18"/>
  <c r="DU34" i="18"/>
  <c r="DT34" i="18"/>
  <c r="DS34" i="18"/>
  <c r="DR34" i="18"/>
  <c r="DU32" i="18"/>
  <c r="DM45" i="18"/>
  <c r="DL45" i="18"/>
  <c r="DK45" i="18"/>
  <c r="DJ45" i="18"/>
  <c r="DI45" i="18"/>
  <c r="DH45" i="18"/>
  <c r="DG45" i="18"/>
  <c r="DF45" i="18"/>
  <c r="DE45" i="18"/>
  <c r="DD45" i="18"/>
  <c r="DC45" i="18"/>
  <c r="DB45" i="18"/>
  <c r="DA45" i="18"/>
  <c r="CZ45" i="18"/>
  <c r="CY45" i="18"/>
  <c r="CX45" i="18"/>
  <c r="CW45" i="18"/>
  <c r="CV45" i="18"/>
  <c r="CU45" i="18"/>
  <c r="CT45" i="18"/>
  <c r="DM40" i="18"/>
  <c r="DL40" i="18"/>
  <c r="DK40" i="18"/>
  <c r="DJ40" i="18"/>
  <c r="DI40" i="18"/>
  <c r="DH40" i="18"/>
  <c r="DG40" i="18"/>
  <c r="DF40" i="18"/>
  <c r="DE40" i="18"/>
  <c r="DD40" i="18"/>
  <c r="DC40" i="18"/>
  <c r="DB40" i="18"/>
  <c r="DA40" i="18"/>
  <c r="CZ40" i="18"/>
  <c r="CY40" i="18"/>
  <c r="CX40" i="18"/>
  <c r="CW40" i="18"/>
  <c r="CV40" i="18"/>
  <c r="CU40" i="18"/>
  <c r="CT40" i="18"/>
  <c r="DM34" i="18"/>
  <c r="DM32" i="18" s="1"/>
  <c r="DL34" i="18"/>
  <c r="DK34" i="18"/>
  <c r="DK32" i="18" s="1"/>
  <c r="DJ34" i="18"/>
  <c r="DI34" i="18"/>
  <c r="DH34" i="18"/>
  <c r="DG34" i="18"/>
  <c r="DF34" i="18"/>
  <c r="DE34" i="18"/>
  <c r="DD34" i="18"/>
  <c r="DC34" i="18"/>
  <c r="DB34" i="18"/>
  <c r="DA34" i="18"/>
  <c r="CZ34" i="18"/>
  <c r="CY34" i="18"/>
  <c r="CX34" i="18"/>
  <c r="CW34" i="18"/>
  <c r="CW32" i="18" s="1"/>
  <c r="CV34" i="18"/>
  <c r="CU34" i="18"/>
  <c r="CT34" i="18"/>
  <c r="DH32" i="18"/>
  <c r="CU32" i="18"/>
  <c r="CL50" i="18"/>
  <c r="CL49" i="18"/>
  <c r="CL48" i="18"/>
  <c r="CL47" i="18"/>
  <c r="CL46" i="18"/>
  <c r="CL44" i="18"/>
  <c r="CL43" i="18"/>
  <c r="CL42" i="18"/>
  <c r="CL41" i="18"/>
  <c r="CL39" i="18"/>
  <c r="CL38" i="18"/>
  <c r="CL37" i="18"/>
  <c r="CL36" i="18"/>
  <c r="CL35" i="18"/>
  <c r="CL33" i="18"/>
  <c r="CC50" i="18"/>
  <c r="CC49" i="18"/>
  <c r="CC48" i="18"/>
  <c r="CC47" i="18"/>
  <c r="CC46" i="18"/>
  <c r="CC44" i="18"/>
  <c r="CC43" i="18"/>
  <c r="CC42" i="18"/>
  <c r="CC41" i="18"/>
  <c r="CC39" i="18"/>
  <c r="CC38" i="18"/>
  <c r="CC37" i="18"/>
  <c r="CC36" i="18"/>
  <c r="CC35" i="18"/>
  <c r="CC33" i="18"/>
  <c r="BY50" i="18"/>
  <c r="BY49" i="18"/>
  <c r="BY48" i="18"/>
  <c r="BY47" i="18"/>
  <c r="BY46" i="18"/>
  <c r="BY44" i="18"/>
  <c r="BY43" i="18"/>
  <c r="BY42" i="18"/>
  <c r="BY41" i="18"/>
  <c r="BY39" i="18"/>
  <c r="BY38" i="18"/>
  <c r="BY37" i="18"/>
  <c r="BY36" i="18"/>
  <c r="BY35" i="18"/>
  <c r="BY33" i="18"/>
  <c r="CO45" i="18"/>
  <c r="CN45" i="18"/>
  <c r="CM45" i="18"/>
  <c r="CK45" i="18"/>
  <c r="CJ45" i="18"/>
  <c r="CI45" i="18"/>
  <c r="CH45" i="18"/>
  <c r="CG45" i="18"/>
  <c r="CF45" i="18"/>
  <c r="CE45" i="18"/>
  <c r="CD45" i="18"/>
  <c r="CB45" i="18"/>
  <c r="CA45" i="18"/>
  <c r="CO40" i="18"/>
  <c r="CN40" i="18"/>
  <c r="CM40" i="18"/>
  <c r="CF40" i="18"/>
  <c r="CE40" i="18"/>
  <c r="CD40" i="18"/>
  <c r="CO34" i="18"/>
  <c r="CN34" i="18"/>
  <c r="CM34" i="18"/>
  <c r="CK34" i="18"/>
  <c r="CJ34" i="18"/>
  <c r="CI34" i="18"/>
  <c r="CH34" i="18"/>
  <c r="CG34" i="18"/>
  <c r="CF34" i="18"/>
  <c r="CE34" i="18"/>
  <c r="CD34" i="18"/>
  <c r="CB34" i="18"/>
  <c r="CA34" i="18"/>
  <c r="BZ34" i="18"/>
  <c r="BX45" i="18"/>
  <c r="BW45" i="18"/>
  <c r="BV45" i="18"/>
  <c r="BU45" i="18"/>
  <c r="BT45" i="18"/>
  <c r="BS45" i="18"/>
  <c r="BR45" i="18"/>
  <c r="BX40" i="18"/>
  <c r="BW40" i="18"/>
  <c r="BV40" i="18"/>
  <c r="BU40" i="18"/>
  <c r="BT40" i="18"/>
  <c r="BS40" i="18"/>
  <c r="BR40" i="18"/>
  <c r="BX34" i="18"/>
  <c r="BW34" i="18"/>
  <c r="BV34" i="18"/>
  <c r="BU34" i="18"/>
  <c r="BT34" i="18"/>
  <c r="BS34" i="18"/>
  <c r="BR34" i="18"/>
  <c r="BM45" i="18"/>
  <c r="BL45" i="18"/>
  <c r="BK45" i="18"/>
  <c r="BJ45" i="18"/>
  <c r="BI45" i="18"/>
  <c r="BH45" i="18"/>
  <c r="BG45" i="18"/>
  <c r="BE45" i="18"/>
  <c r="BD45" i="18"/>
  <c r="BC45" i="18"/>
  <c r="BA45" i="18"/>
  <c r="AZ45" i="18"/>
  <c r="BM40" i="18"/>
  <c r="BM32" i="18" s="1"/>
  <c r="BL40" i="18"/>
  <c r="BK40" i="18"/>
  <c r="BJ40" i="18"/>
  <c r="BI40" i="18"/>
  <c r="BH40" i="18"/>
  <c r="BG40" i="18"/>
  <c r="BE40" i="18"/>
  <c r="BD40" i="18"/>
  <c r="BD32" i="18" s="1"/>
  <c r="BC40" i="18"/>
  <c r="BA40" i="18"/>
  <c r="AZ40" i="18"/>
  <c r="BM34" i="18"/>
  <c r="BL34" i="18"/>
  <c r="BK34" i="18"/>
  <c r="BJ34" i="18"/>
  <c r="BI34" i="18"/>
  <c r="BH34" i="18"/>
  <c r="BG34" i="18"/>
  <c r="BE34" i="18"/>
  <c r="BD34" i="18"/>
  <c r="BC34" i="18"/>
  <c r="BC32" i="18" s="1"/>
  <c r="BA34" i="18"/>
  <c r="AZ34" i="18"/>
  <c r="AZ32" i="18" s="1"/>
  <c r="BB50" i="18"/>
  <c r="BB49" i="18"/>
  <c r="BB48" i="18"/>
  <c r="BB47" i="18"/>
  <c r="BB46" i="18"/>
  <c r="BB44" i="18"/>
  <c r="BB43" i="18"/>
  <c r="BB42" i="18"/>
  <c r="BB41" i="18"/>
  <c r="BB39" i="18"/>
  <c r="BB38" i="18"/>
  <c r="BB37" i="18"/>
  <c r="BB36" i="18"/>
  <c r="BB35" i="18"/>
  <c r="AY45" i="18"/>
  <c r="AX45" i="18"/>
  <c r="AW45" i="18"/>
  <c r="AW32" i="18" s="1"/>
  <c r="AY40" i="18"/>
  <c r="AX40" i="18"/>
  <c r="AW40" i="18"/>
  <c r="AY34" i="18"/>
  <c r="AX34" i="18"/>
  <c r="AW34" i="18"/>
  <c r="AU45" i="18"/>
  <c r="AT45" i="18"/>
  <c r="AS45" i="18"/>
  <c r="AR45" i="18"/>
  <c r="AQ45" i="18"/>
  <c r="AP45" i="18"/>
  <c r="AO45" i="18"/>
  <c r="AN45" i="18"/>
  <c r="AU40" i="18"/>
  <c r="AT40" i="18"/>
  <c r="AS40" i="18"/>
  <c r="AR40" i="18"/>
  <c r="AQ40" i="18"/>
  <c r="AP40" i="18"/>
  <c r="AO40" i="18"/>
  <c r="AN40" i="18"/>
  <c r="AU34" i="18"/>
  <c r="AT34" i="18"/>
  <c r="AT32" i="18" s="1"/>
  <c r="AS34" i="18"/>
  <c r="AR34" i="18"/>
  <c r="AQ34" i="18"/>
  <c r="AP34" i="18"/>
  <c r="AO34" i="18"/>
  <c r="AN34" i="18"/>
  <c r="BK32" i="18"/>
  <c r="BA32" i="18"/>
  <c r="AY32" i="18"/>
  <c r="AU32" i="18"/>
  <c r="AS32" i="18"/>
  <c r="AO32" i="18"/>
  <c r="AN32" i="18"/>
  <c r="Q50" i="18"/>
  <c r="Q49" i="18"/>
  <c r="Q48" i="18"/>
  <c r="Q47" i="18"/>
  <c r="Q46" i="18"/>
  <c r="Q44" i="18"/>
  <c r="Q43" i="18"/>
  <c r="Q42" i="18"/>
  <c r="Q41" i="18"/>
  <c r="Q39" i="18"/>
  <c r="Q38" i="18"/>
  <c r="Q37" i="18"/>
  <c r="Q36" i="18"/>
  <c r="Q35" i="18"/>
  <c r="Q33" i="18"/>
  <c r="M50" i="18"/>
  <c r="M49" i="18"/>
  <c r="M48" i="18"/>
  <c r="M47" i="18"/>
  <c r="M46" i="18"/>
  <c r="M44" i="18"/>
  <c r="M43" i="18"/>
  <c r="M42" i="18"/>
  <c r="M41" i="18"/>
  <c r="M39" i="18"/>
  <c r="M38" i="18"/>
  <c r="M37" i="18"/>
  <c r="M36" i="18"/>
  <c r="M35" i="18"/>
  <c r="M33" i="18"/>
  <c r="G50" i="18"/>
  <c r="G49" i="18"/>
  <c r="G48" i="18"/>
  <c r="G47" i="18"/>
  <c r="G46" i="18"/>
  <c r="G44" i="18"/>
  <c r="G43" i="18"/>
  <c r="G42" i="18"/>
  <c r="G41" i="18"/>
  <c r="G39" i="18"/>
  <c r="G38" i="18"/>
  <c r="G37" i="18"/>
  <c r="G36" i="18"/>
  <c r="G35" i="18"/>
  <c r="G33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P45" i="18"/>
  <c r="O45" i="18"/>
  <c r="N45" i="18"/>
  <c r="L45" i="18"/>
  <c r="K45" i="18"/>
  <c r="J45" i="18"/>
  <c r="I45" i="18"/>
  <c r="H45" i="18"/>
  <c r="F45" i="18"/>
  <c r="E45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P40" i="18"/>
  <c r="O40" i="18"/>
  <c r="N40" i="18"/>
  <c r="L40" i="18"/>
  <c r="K40" i="18"/>
  <c r="J40" i="18"/>
  <c r="I40" i="18"/>
  <c r="H40" i="18"/>
  <c r="F40" i="18"/>
  <c r="E40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P34" i="18"/>
  <c r="O34" i="18"/>
  <c r="N34" i="18"/>
  <c r="L34" i="18"/>
  <c r="K34" i="18"/>
  <c r="J34" i="18"/>
  <c r="I34" i="18"/>
  <c r="H34" i="18"/>
  <c r="F34" i="18"/>
  <c r="E34" i="18"/>
  <c r="DQ45" i="18"/>
  <c r="DQ40" i="18"/>
  <c r="CS45" i="18"/>
  <c r="CS40" i="18"/>
  <c r="CS34" i="18"/>
  <c r="GX32" i="23" l="1"/>
  <c r="LB40" i="24"/>
  <c r="EO17" i="23"/>
  <c r="EP17" i="23" s="1"/>
  <c r="AL32" i="23"/>
  <c r="KW40" i="24"/>
  <c r="CL17" i="23"/>
  <c r="EM17" i="23"/>
  <c r="Y40" i="24"/>
  <c r="CC32" i="23"/>
  <c r="CL32" i="23"/>
  <c r="KP34" i="24"/>
  <c r="AV32" i="23"/>
  <c r="HS17" i="23"/>
  <c r="BB32" i="23"/>
  <c r="Q32" i="23"/>
  <c r="KF17" i="23"/>
  <c r="AL17" i="23"/>
  <c r="CC17" i="23"/>
  <c r="M17" i="23"/>
  <c r="BY17" i="23"/>
  <c r="KF32" i="23"/>
  <c r="M32" i="23"/>
  <c r="Q17" i="23"/>
  <c r="HS32" i="23"/>
  <c r="GX17" i="23"/>
  <c r="G32" i="23"/>
  <c r="GK17" i="23"/>
  <c r="BY32" i="23"/>
  <c r="FL32" i="23"/>
  <c r="G17" i="23"/>
  <c r="EN32" i="23"/>
  <c r="KF32" i="22"/>
  <c r="CL32" i="22"/>
  <c r="DX32" i="22"/>
  <c r="S34" i="24"/>
  <c r="GX17" i="22"/>
  <c r="KF17" i="22"/>
  <c r="KR34" i="24"/>
  <c r="G32" i="22"/>
  <c r="EB32" i="22"/>
  <c r="EN32" i="22"/>
  <c r="EK32" i="22"/>
  <c r="AD40" i="24"/>
  <c r="KO40" i="24"/>
  <c r="CL17" i="22"/>
  <c r="EP32" i="22"/>
  <c r="HS32" i="22"/>
  <c r="KS34" i="24"/>
  <c r="FL17" i="22"/>
  <c r="HS17" i="22"/>
  <c r="AV32" i="22"/>
  <c r="BB32" i="22"/>
  <c r="GK17" i="22"/>
  <c r="FL32" i="22"/>
  <c r="T34" i="24"/>
  <c r="GK32" i="22"/>
  <c r="KQ40" i="24"/>
  <c r="BE32" i="18"/>
  <c r="BJ32" i="18"/>
  <c r="EC32" i="18"/>
  <c r="HQ32" i="18"/>
  <c r="LA32" i="18"/>
  <c r="LB32" i="18"/>
  <c r="EB32" i="23"/>
  <c r="AL32" i="22"/>
  <c r="EO32" i="18"/>
  <c r="GO32" i="18"/>
  <c r="HZ32" i="18"/>
  <c r="CG32" i="20"/>
  <c r="CZ32" i="20"/>
  <c r="DR32" i="20"/>
  <c r="EJ32" i="20"/>
  <c r="FE32" i="20"/>
  <c r="FV32" i="20"/>
  <c r="GP32" i="20"/>
  <c r="JZ32" i="20"/>
  <c r="KS32" i="20"/>
  <c r="LK32" i="20"/>
  <c r="GK32" i="23"/>
  <c r="DX32" i="23"/>
  <c r="BB17" i="22"/>
  <c r="EK32" i="23"/>
  <c r="M32" i="22"/>
  <c r="AL17" i="22"/>
  <c r="Q32" i="22"/>
  <c r="BF17" i="22"/>
  <c r="BL32" i="18"/>
  <c r="HL32" i="18"/>
  <c r="AQ32" i="18"/>
  <c r="CV32" i="18"/>
  <c r="DL32" i="18"/>
  <c r="DT32" i="18"/>
  <c r="HB32" i="18"/>
  <c r="HM32" i="18"/>
  <c r="EB17" i="22"/>
  <c r="CC32" i="19"/>
  <c r="DE32" i="18"/>
  <c r="BP32" i="24"/>
  <c r="GX32" i="19"/>
  <c r="DV32" i="18"/>
  <c r="FL40" i="18"/>
  <c r="HW32" i="18"/>
  <c r="KR32" i="18"/>
  <c r="AV17" i="22"/>
  <c r="KF17" i="21"/>
  <c r="BF32" i="21"/>
  <c r="AL19" i="21"/>
  <c r="M17" i="21"/>
  <c r="G32" i="21"/>
  <c r="EB17" i="21"/>
  <c r="CL32" i="21"/>
  <c r="BY32" i="21"/>
  <c r="M32" i="21"/>
  <c r="EO17" i="21"/>
  <c r="EP17" i="21" s="1"/>
  <c r="CC32" i="21"/>
  <c r="BE17" i="21"/>
  <c r="BF17" i="21" s="1"/>
  <c r="P17" i="21"/>
  <c r="Q17" i="21" s="1"/>
  <c r="EP32" i="21"/>
  <c r="CK17" i="21"/>
  <c r="CL17" i="21" s="1"/>
  <c r="GX17" i="21"/>
  <c r="EK32" i="21"/>
  <c r="AL17" i="21"/>
  <c r="G17" i="21"/>
  <c r="BB17" i="21"/>
  <c r="BY17" i="21"/>
  <c r="KZ45" i="24"/>
  <c r="EN32" i="21"/>
  <c r="HS17" i="21"/>
  <c r="AL32" i="21"/>
  <c r="FL17" i="21"/>
  <c r="KM40" i="24"/>
  <c r="Z40" i="24"/>
  <c r="Z34" i="24"/>
  <c r="CC17" i="21"/>
  <c r="AV32" i="21"/>
  <c r="BB32" i="21"/>
  <c r="AV17" i="21"/>
  <c r="GK17" i="21"/>
  <c r="KF20" i="20"/>
  <c r="X45" i="24"/>
  <c r="Y45" i="24"/>
  <c r="KQ17" i="20"/>
  <c r="FO32" i="20"/>
  <c r="GE32" i="20"/>
  <c r="GZ32" i="20"/>
  <c r="HR32" i="20"/>
  <c r="IK32" i="20"/>
  <c r="JA32" i="20"/>
  <c r="JS32" i="20"/>
  <c r="X40" i="24"/>
  <c r="KZ40" i="24"/>
  <c r="GE17" i="20"/>
  <c r="EB20" i="20"/>
  <c r="KZ34" i="24"/>
  <c r="Y34" i="24"/>
  <c r="X34" i="24"/>
  <c r="Q21" i="20"/>
  <c r="HU17" i="20"/>
  <c r="KV17" i="20"/>
  <c r="CC40" i="20"/>
  <c r="CY17" i="20"/>
  <c r="AE40" i="24"/>
  <c r="AD45" i="24"/>
  <c r="KO45" i="24"/>
  <c r="U45" i="24"/>
  <c r="FX17" i="20"/>
  <c r="U17" i="20"/>
  <c r="AB32" i="20"/>
  <c r="CI32" i="20"/>
  <c r="DB32" i="20"/>
  <c r="DT32" i="20"/>
  <c r="X32" i="20"/>
  <c r="R32" i="20"/>
  <c r="BW32" i="20"/>
  <c r="CR32" i="20"/>
  <c r="DH32" i="20"/>
  <c r="EA32" i="20"/>
  <c r="GY32" i="20"/>
  <c r="HQ32" i="20"/>
  <c r="IJ32" i="20"/>
  <c r="IZ32" i="20"/>
  <c r="JR32" i="20"/>
  <c r="KI32" i="20"/>
  <c r="LA32" i="20"/>
  <c r="LS32" i="20"/>
  <c r="T45" i="24"/>
  <c r="KY17" i="20"/>
  <c r="AJ32" i="20"/>
  <c r="KZ32" i="20"/>
  <c r="BB40" i="20"/>
  <c r="BQ17" i="20"/>
  <c r="CC23" i="20"/>
  <c r="AD34" i="24"/>
  <c r="J32" i="20"/>
  <c r="FX32" i="20"/>
  <c r="GR32" i="20"/>
  <c r="KU32" i="20"/>
  <c r="LM32" i="20"/>
  <c r="CN32" i="20"/>
  <c r="BF20" i="20"/>
  <c r="EB21" i="20"/>
  <c r="AX17" i="20"/>
  <c r="GR17" i="20"/>
  <c r="BY23" i="20"/>
  <c r="KF21" i="20"/>
  <c r="FK32" i="20"/>
  <c r="EN20" i="20"/>
  <c r="AV21" i="20"/>
  <c r="EU32" i="20"/>
  <c r="M20" i="20"/>
  <c r="EP20" i="20"/>
  <c r="EN21" i="20"/>
  <c r="EK23" i="20"/>
  <c r="KF40" i="20"/>
  <c r="DH17" i="20"/>
  <c r="BB23" i="20"/>
  <c r="HS21" i="20"/>
  <c r="BY22" i="20"/>
  <c r="HY17" i="20"/>
  <c r="EB22" i="20"/>
  <c r="AL34" i="20"/>
  <c r="AL23" i="20"/>
  <c r="CC20" i="20"/>
  <c r="BF23" i="20"/>
  <c r="DF17" i="20"/>
  <c r="JP17" i="20"/>
  <c r="FL23" i="20"/>
  <c r="HS23" i="20"/>
  <c r="G40" i="20"/>
  <c r="DB17" i="20"/>
  <c r="DT17" i="20"/>
  <c r="AV34" i="20"/>
  <c r="BF19" i="20"/>
  <c r="CL20" i="20"/>
  <c r="AV23" i="20"/>
  <c r="DX20" i="20"/>
  <c r="CF17" i="20"/>
  <c r="CL22" i="20"/>
  <c r="BF21" i="20"/>
  <c r="DX23" i="20"/>
  <c r="D17" i="20"/>
  <c r="W17" i="20"/>
  <c r="FL40" i="20"/>
  <c r="GX40" i="20"/>
  <c r="HJ17" i="20"/>
  <c r="AL40" i="20"/>
  <c r="CE17" i="20"/>
  <c r="CX17" i="20"/>
  <c r="EK22" i="20"/>
  <c r="AU32" i="20"/>
  <c r="BM17" i="20"/>
  <c r="FE17" i="20"/>
  <c r="FV17" i="20"/>
  <c r="EN22" i="20"/>
  <c r="EP22" i="20"/>
  <c r="DX22" i="20"/>
  <c r="CL23" i="20"/>
  <c r="AV22" i="20"/>
  <c r="KF22" i="20"/>
  <c r="EK40" i="20"/>
  <c r="KF18" i="20"/>
  <c r="GX22" i="20"/>
  <c r="EN40" i="20"/>
  <c r="G22" i="20"/>
  <c r="CC22" i="20"/>
  <c r="G23" i="20"/>
  <c r="GB32" i="20"/>
  <c r="GV32" i="20"/>
  <c r="AY17" i="20"/>
  <c r="JK17" i="20"/>
  <c r="FL34" i="20"/>
  <c r="LQ17" i="20"/>
  <c r="M21" i="20"/>
  <c r="DF32" i="20"/>
  <c r="KH32" i="20"/>
  <c r="LR32" i="20"/>
  <c r="IA17" i="20"/>
  <c r="IS17" i="20"/>
  <c r="KA17" i="20"/>
  <c r="DX21" i="20"/>
  <c r="DC17" i="20"/>
  <c r="T17" i="20"/>
  <c r="DJ32" i="20"/>
  <c r="FQ32" i="20"/>
  <c r="CG17" i="20"/>
  <c r="LG32" i="20"/>
  <c r="LW32" i="20"/>
  <c r="HG32" i="20"/>
  <c r="HZ32" i="20"/>
  <c r="IR32" i="20"/>
  <c r="JH32" i="20"/>
  <c r="GO32" i="20"/>
  <c r="HY32" i="20"/>
  <c r="IQ32" i="20"/>
  <c r="JY32" i="20"/>
  <c r="LL32" i="20"/>
  <c r="CR17" i="20"/>
  <c r="LJ17" i="20"/>
  <c r="EJ17" i="20"/>
  <c r="DK32" i="20"/>
  <c r="CN17" i="20"/>
  <c r="CJ17" i="20"/>
  <c r="BY45" i="20"/>
  <c r="AW17" i="20"/>
  <c r="AW32" i="20"/>
  <c r="AV40" i="20"/>
  <c r="GP17" i="20"/>
  <c r="BB45" i="20"/>
  <c r="GU17" i="20"/>
  <c r="HN17" i="20"/>
  <c r="IF17" i="20"/>
  <c r="IX17" i="20"/>
  <c r="CA32" i="20"/>
  <c r="CU32" i="20"/>
  <c r="EE32" i="20"/>
  <c r="EZ32" i="20"/>
  <c r="KN32" i="20"/>
  <c r="LF32" i="20"/>
  <c r="LV32" i="20"/>
  <c r="DZ17" i="20"/>
  <c r="FZ32" i="20"/>
  <c r="GA32" i="20"/>
  <c r="BL32" i="20"/>
  <c r="CY32" i="20"/>
  <c r="DQ32" i="20"/>
  <c r="EI32" i="20"/>
  <c r="FU32" i="20"/>
  <c r="HF32" i="20"/>
  <c r="CC45" i="20"/>
  <c r="EB45" i="20"/>
  <c r="FI32" i="20"/>
  <c r="AD32" i="20"/>
  <c r="DQ17" i="20"/>
  <c r="IQ17" i="20"/>
  <c r="JG17" i="20"/>
  <c r="N32" i="20"/>
  <c r="BS32" i="20"/>
  <c r="HM32" i="20"/>
  <c r="ID32" i="20"/>
  <c r="IV32" i="20"/>
  <c r="JN32" i="20"/>
  <c r="KD32" i="20"/>
  <c r="LB45" i="24"/>
  <c r="HF17" i="20"/>
  <c r="AZ32" i="20"/>
  <c r="GU32" i="20"/>
  <c r="HN32" i="20"/>
  <c r="ES32" i="20"/>
  <c r="GT32" i="20"/>
  <c r="BT32" i="20"/>
  <c r="ET32" i="20"/>
  <c r="FJ32" i="20"/>
  <c r="FR17" i="20"/>
  <c r="IN17" i="20"/>
  <c r="JD17" i="20"/>
  <c r="JV17" i="20"/>
  <c r="KO17" i="20"/>
  <c r="JB17" i="20"/>
  <c r="EY32" i="20"/>
  <c r="HC17" i="20"/>
  <c r="HV17" i="20"/>
  <c r="FA32" i="20"/>
  <c r="KR32" i="20"/>
  <c r="LJ32" i="20"/>
  <c r="JY17" i="20"/>
  <c r="CB19" i="20"/>
  <c r="CB17" i="20" s="1"/>
  <c r="FH32" i="20"/>
  <c r="KV32" i="20"/>
  <c r="LN32" i="20"/>
  <c r="BI32" i="20"/>
  <c r="KO32" i="20"/>
  <c r="CJ32" i="20"/>
  <c r="GS32" i="20"/>
  <c r="AV45" i="20"/>
  <c r="FF17" i="20"/>
  <c r="LW19" i="20"/>
  <c r="LW17" i="20" s="1"/>
  <c r="FH17" i="20"/>
  <c r="CB32" i="20"/>
  <c r="DU17" i="20"/>
  <c r="LG19" i="20"/>
  <c r="LG17" i="20" s="1"/>
  <c r="CO32" i="20"/>
  <c r="DG32" i="20"/>
  <c r="DZ32" i="20"/>
  <c r="EV32" i="20"/>
  <c r="M45" i="20"/>
  <c r="BU17" i="20"/>
  <c r="FP32" i="20"/>
  <c r="GF32" i="20"/>
  <c r="HA32" i="20"/>
  <c r="Q45" i="20"/>
  <c r="AL45" i="20"/>
  <c r="AQ32" i="20"/>
  <c r="CV32" i="20"/>
  <c r="DL32" i="20"/>
  <c r="IN32" i="20"/>
  <c r="JD32" i="20"/>
  <c r="JV32" i="20"/>
  <c r="FR32" i="20"/>
  <c r="AS32" i="20"/>
  <c r="W32" i="20"/>
  <c r="BC17" i="20"/>
  <c r="FM17" i="20"/>
  <c r="GC17" i="20"/>
  <c r="GK23" i="20"/>
  <c r="BW17" i="20"/>
  <c r="HS20" i="20"/>
  <c r="M23" i="20"/>
  <c r="EB23" i="20"/>
  <c r="I32" i="20"/>
  <c r="AM17" i="20"/>
  <c r="BE17" i="20"/>
  <c r="AV20" i="20"/>
  <c r="FW32" i="20"/>
  <c r="GQ32" i="20"/>
  <c r="KT32" i="20"/>
  <c r="KX40" i="24"/>
  <c r="KX32" i="24" s="1"/>
  <c r="GK20" i="20"/>
  <c r="EM32" i="20"/>
  <c r="FG32" i="20"/>
  <c r="HK32" i="20"/>
  <c r="IB32" i="20"/>
  <c r="IT32" i="20"/>
  <c r="JL32" i="20"/>
  <c r="KB32" i="20"/>
  <c r="EW17" i="20"/>
  <c r="Q23" i="20"/>
  <c r="BA32" i="20"/>
  <c r="BR32" i="20"/>
  <c r="FY32" i="20"/>
  <c r="HL32" i="20"/>
  <c r="IC32" i="20"/>
  <c r="IU32" i="20"/>
  <c r="JM32" i="20"/>
  <c r="KC32" i="20"/>
  <c r="EF17" i="20"/>
  <c r="BZ17" i="20"/>
  <c r="DJ17" i="20"/>
  <c r="FO17" i="20"/>
  <c r="EN23" i="20"/>
  <c r="AY32" i="20"/>
  <c r="E17" i="20"/>
  <c r="X17" i="20"/>
  <c r="EK20" i="20"/>
  <c r="EP23" i="20"/>
  <c r="CM32" i="20"/>
  <c r="DE32" i="20"/>
  <c r="DW32" i="20"/>
  <c r="M40" i="20"/>
  <c r="BB20" i="20"/>
  <c r="DY32" i="20"/>
  <c r="KG32" i="20"/>
  <c r="KY32" i="20"/>
  <c r="LQ32" i="20"/>
  <c r="GX20" i="20"/>
  <c r="FM32" i="20"/>
  <c r="GC32" i="20"/>
  <c r="II32" i="20"/>
  <c r="IY32" i="20"/>
  <c r="JQ32" i="20"/>
  <c r="KS17" i="20"/>
  <c r="LL17" i="20"/>
  <c r="AL20" i="20"/>
  <c r="S32" i="20"/>
  <c r="EW32" i="20"/>
  <c r="BF40" i="20"/>
  <c r="EP40" i="20"/>
  <c r="BE32" i="20"/>
  <c r="BX32" i="20"/>
  <c r="CS32" i="20"/>
  <c r="DI32" i="20"/>
  <c r="EC32" i="20"/>
  <c r="EM17" i="20"/>
  <c r="G20" i="20"/>
  <c r="BY20" i="20"/>
  <c r="KF23" i="20"/>
  <c r="BG32" i="20"/>
  <c r="BZ32" i="20"/>
  <c r="CT32" i="20"/>
  <c r="ED32" i="20"/>
  <c r="V32" i="20"/>
  <c r="FL20" i="20"/>
  <c r="EB40" i="20"/>
  <c r="CK17" i="20"/>
  <c r="AK32" i="20"/>
  <c r="H17" i="20"/>
  <c r="FL22" i="20"/>
  <c r="GK22" i="20"/>
  <c r="FZ17" i="20"/>
  <c r="ID17" i="20"/>
  <c r="IV17" i="20"/>
  <c r="KD17" i="20"/>
  <c r="M22" i="20"/>
  <c r="BT17" i="20"/>
  <c r="ET17" i="20"/>
  <c r="FJ17" i="20"/>
  <c r="HM17" i="20"/>
  <c r="AG17" i="20"/>
  <c r="BB18" i="20"/>
  <c r="AT17" i="20"/>
  <c r="FN17" i="20"/>
  <c r="GD17" i="20"/>
  <c r="BB22" i="20"/>
  <c r="BY34" i="20"/>
  <c r="EX17" i="20"/>
  <c r="AL22" i="20"/>
  <c r="AC34" i="24"/>
  <c r="HA17" i="20"/>
  <c r="KN17" i="20"/>
  <c r="HP17" i="20"/>
  <c r="BF22" i="20"/>
  <c r="AL18" i="20"/>
  <c r="CL34" i="20"/>
  <c r="GX21" i="20"/>
  <c r="G21" i="20"/>
  <c r="FI17" i="20"/>
  <c r="BB34" i="20"/>
  <c r="EG32" i="20"/>
  <c r="AV18" i="20"/>
  <c r="AT32" i="20"/>
  <c r="AA32" i="20"/>
  <c r="LP17" i="20"/>
  <c r="CC34" i="20"/>
  <c r="CM17" i="20"/>
  <c r="DE17" i="20"/>
  <c r="DW17" i="20"/>
  <c r="U32" i="20"/>
  <c r="BD32" i="20"/>
  <c r="K32" i="20"/>
  <c r="L32" i="20"/>
  <c r="L19" i="20"/>
  <c r="L17" i="20" s="1"/>
  <c r="J17" i="20"/>
  <c r="G34" i="20"/>
  <c r="DA17" i="20"/>
  <c r="BH17" i="20"/>
  <c r="M18" i="20"/>
  <c r="JN17" i="20"/>
  <c r="FS17" i="20"/>
  <c r="Q18" i="20"/>
  <c r="AB17" i="20"/>
  <c r="GX18" i="20"/>
  <c r="EG17" i="20"/>
  <c r="M32" i="19"/>
  <c r="BY32" i="19"/>
  <c r="G32" i="19"/>
  <c r="KT40" i="24"/>
  <c r="KW34" i="24"/>
  <c r="V34" i="24"/>
  <c r="BR40" i="24"/>
  <c r="R40" i="24"/>
  <c r="CL32" i="19"/>
  <c r="HS32" i="19"/>
  <c r="FL32" i="19"/>
  <c r="GK32" i="19"/>
  <c r="EB32" i="19"/>
  <c r="Z45" i="24"/>
  <c r="CH45" i="24"/>
  <c r="KF32" i="19"/>
  <c r="BB32" i="19"/>
  <c r="DX17" i="23"/>
  <c r="EN17" i="23"/>
  <c r="EB17" i="23"/>
  <c r="EK17" i="23"/>
  <c r="KR40" i="24"/>
  <c r="FL17" i="23"/>
  <c r="CC17" i="22"/>
  <c r="BY17" i="22"/>
  <c r="G17" i="22"/>
  <c r="M17" i="22"/>
  <c r="Q17" i="22"/>
  <c r="EN17" i="22"/>
  <c r="DX17" i="22"/>
  <c r="EP17" i="22"/>
  <c r="DX17" i="21"/>
  <c r="EB32" i="21"/>
  <c r="DX32" i="21"/>
  <c r="EN17" i="21"/>
  <c r="EK17" i="21"/>
  <c r="AE34" i="24"/>
  <c r="R34" i="24"/>
  <c r="KP40" i="24"/>
  <c r="AC40" i="24"/>
  <c r="KQ34" i="24"/>
  <c r="GK18" i="20"/>
  <c r="GN17" i="20"/>
  <c r="FL45" i="20"/>
  <c r="FL18" i="20"/>
  <c r="FB17" i="20"/>
  <c r="FC17" i="20"/>
  <c r="CT17" i="20"/>
  <c r="BH32" i="20"/>
  <c r="AO17" i="20"/>
  <c r="AP32" i="20"/>
  <c r="AP17" i="20"/>
  <c r="AO32" i="20"/>
  <c r="AR32" i="20"/>
  <c r="AN32" i="20"/>
  <c r="AA45" i="24"/>
  <c r="AA19" i="20"/>
  <c r="AA17" i="20" s="1"/>
  <c r="AE45" i="24"/>
  <c r="AC32" i="20"/>
  <c r="AF17" i="20"/>
  <c r="G18" i="20"/>
  <c r="AL32" i="19"/>
  <c r="AV32" i="19"/>
  <c r="EK32" i="19"/>
  <c r="EP32" i="19"/>
  <c r="EN32" i="19"/>
  <c r="DX32" i="19"/>
  <c r="R45" i="24"/>
  <c r="AF34" i="24"/>
  <c r="AF45" i="24"/>
  <c r="BW45" i="24"/>
  <c r="HR17" i="19"/>
  <c r="T40" i="24"/>
  <c r="FC17" i="19"/>
  <c r="FT17" i="19"/>
  <c r="AG17" i="19"/>
  <c r="Z17" i="20"/>
  <c r="HS45" i="20"/>
  <c r="HW17" i="20"/>
  <c r="IP17" i="20"/>
  <c r="JF17" i="20"/>
  <c r="JX17" i="20"/>
  <c r="KP17" i="20"/>
  <c r="LI17" i="20"/>
  <c r="BJ32" i="20"/>
  <c r="BJ17" i="20"/>
  <c r="BX17" i="20"/>
  <c r="CD32" i="20"/>
  <c r="CW32" i="20"/>
  <c r="DM32" i="20"/>
  <c r="EK45" i="20"/>
  <c r="GK45" i="20"/>
  <c r="KN45" i="24"/>
  <c r="F32" i="20"/>
  <c r="HD32" i="20"/>
  <c r="HW32" i="20"/>
  <c r="IO32" i="20"/>
  <c r="JE32" i="20"/>
  <c r="JW32" i="20"/>
  <c r="KP32" i="20"/>
  <c r="LH32" i="20"/>
  <c r="Y32" i="20"/>
  <c r="FB32" i="20"/>
  <c r="EN45" i="20"/>
  <c r="LH17" i="20"/>
  <c r="EU17" i="20"/>
  <c r="GB17" i="20"/>
  <c r="EP45" i="20"/>
  <c r="IO17" i="20"/>
  <c r="JE17" i="20"/>
  <c r="JW17" i="20"/>
  <c r="AR19" i="20"/>
  <c r="AR17" i="20" s="1"/>
  <c r="CW17" i="20"/>
  <c r="GM17" i="20"/>
  <c r="HD17" i="20"/>
  <c r="FL19" i="20"/>
  <c r="DX45" i="20"/>
  <c r="DM17" i="20"/>
  <c r="FU17" i="20"/>
  <c r="HS19" i="20"/>
  <c r="AV19" i="20"/>
  <c r="BF45" i="20"/>
  <c r="GK19" i="20"/>
  <c r="G45" i="20"/>
  <c r="EE17" i="20"/>
  <c r="EY17" i="20"/>
  <c r="GZ17" i="20"/>
  <c r="IL17" i="20"/>
  <c r="JT17" i="20"/>
  <c r="KJ17" i="20"/>
  <c r="LE17" i="20"/>
  <c r="LU17" i="20"/>
  <c r="M34" i="20"/>
  <c r="GK34" i="20"/>
  <c r="D32" i="20"/>
  <c r="IF32" i="20"/>
  <c r="IX32" i="20"/>
  <c r="JP32" i="20"/>
  <c r="KX32" i="20"/>
  <c r="LP32" i="20"/>
  <c r="GK21" i="20"/>
  <c r="EK34" i="20"/>
  <c r="E32" i="20"/>
  <c r="EX32" i="20"/>
  <c r="FN32" i="20"/>
  <c r="GD32" i="20"/>
  <c r="HP32" i="20"/>
  <c r="AE32" i="20"/>
  <c r="O32" i="20"/>
  <c r="KW32" i="20"/>
  <c r="LO32" i="20"/>
  <c r="KI17" i="20"/>
  <c r="LB17" i="20"/>
  <c r="LT17" i="20"/>
  <c r="EF32" i="20"/>
  <c r="IE32" i="20"/>
  <c r="IW32" i="20"/>
  <c r="JO32" i="20"/>
  <c r="KE32" i="20"/>
  <c r="LB34" i="24"/>
  <c r="EK21" i="20"/>
  <c r="EP34" i="20"/>
  <c r="HT32" i="20"/>
  <c r="IL32" i="20"/>
  <c r="JB32" i="20"/>
  <c r="JT32" i="20"/>
  <c r="KJ32" i="20"/>
  <c r="LB32" i="20"/>
  <c r="LT32" i="20"/>
  <c r="HO32" i="20"/>
  <c r="CX32" i="20"/>
  <c r="DP32" i="20"/>
  <c r="GL32" i="20"/>
  <c r="HB32" i="20"/>
  <c r="HU32" i="20"/>
  <c r="IM32" i="20"/>
  <c r="JC32" i="20"/>
  <c r="JU32" i="20"/>
  <c r="KM32" i="20"/>
  <c r="LE32" i="20"/>
  <c r="LU32" i="20"/>
  <c r="GW32" i="20"/>
  <c r="CL21" i="20"/>
  <c r="CF32" i="20"/>
  <c r="FC32" i="20"/>
  <c r="FS32" i="20"/>
  <c r="GM32" i="20"/>
  <c r="HC32" i="20"/>
  <c r="BB21" i="20"/>
  <c r="FD32" i="20"/>
  <c r="FT32" i="20"/>
  <c r="AL21" i="20"/>
  <c r="EP21" i="20"/>
  <c r="BP32" i="20"/>
  <c r="EB34" i="20"/>
  <c r="EL32" i="20"/>
  <c r="AF32" i="20"/>
  <c r="DC32" i="20"/>
  <c r="DU32" i="20"/>
  <c r="BY21" i="20"/>
  <c r="P32" i="20"/>
  <c r="CK32" i="20"/>
  <c r="DD32" i="20"/>
  <c r="DV32" i="20"/>
  <c r="BU32" i="20"/>
  <c r="CC21" i="20"/>
  <c r="FL21" i="20"/>
  <c r="HS34" i="20"/>
  <c r="T32" i="20"/>
  <c r="AM32" i="20"/>
  <c r="BC32" i="20"/>
  <c r="BV32" i="20"/>
  <c r="CH17" i="20"/>
  <c r="ES17" i="20"/>
  <c r="HQ17" i="20"/>
  <c r="F17" i="20"/>
  <c r="EV17" i="20"/>
  <c r="HE17" i="20"/>
  <c r="IK17" i="20"/>
  <c r="JA17" i="20"/>
  <c r="JS17" i="20"/>
  <c r="AS17" i="20"/>
  <c r="CI17" i="20"/>
  <c r="GY17" i="20"/>
  <c r="LK17" i="20"/>
  <c r="CU17" i="20"/>
  <c r="DK17" i="20"/>
  <c r="EC17" i="20"/>
  <c r="GO17" i="20"/>
  <c r="HR17" i="20"/>
  <c r="KR17" i="20"/>
  <c r="BK17" i="20"/>
  <c r="CD17" i="20"/>
  <c r="CV17" i="20"/>
  <c r="DL17" i="20"/>
  <c r="ED17" i="20"/>
  <c r="FW17" i="20"/>
  <c r="EK18" i="20"/>
  <c r="BR17" i="20"/>
  <c r="GF17" i="20"/>
  <c r="BL17" i="20"/>
  <c r="FG17" i="20"/>
  <c r="CC18" i="20"/>
  <c r="BS17" i="20"/>
  <c r="FP17" i="20"/>
  <c r="GG17" i="20"/>
  <c r="JZ17" i="20"/>
  <c r="HT17" i="20"/>
  <c r="IM17" i="20"/>
  <c r="JC17" i="20"/>
  <c r="JU17" i="20"/>
  <c r="KM17" i="20"/>
  <c r="LF17" i="20"/>
  <c r="LV17" i="20"/>
  <c r="FQ17" i="20"/>
  <c r="JH17" i="20"/>
  <c r="AC17" i="20"/>
  <c r="HB17" i="20"/>
  <c r="CO17" i="20"/>
  <c r="DG17" i="20"/>
  <c r="DY17" i="20"/>
  <c r="EP18" i="20"/>
  <c r="K17" i="20"/>
  <c r="AZ17" i="20"/>
  <c r="EZ17" i="20"/>
  <c r="IR17" i="20"/>
  <c r="AD17" i="20"/>
  <c r="GL17" i="20"/>
  <c r="GJ17" i="20"/>
  <c r="BA17" i="20"/>
  <c r="DI17" i="20"/>
  <c r="FA17" i="20"/>
  <c r="HZ17" i="20"/>
  <c r="LR17" i="20"/>
  <c r="N17" i="20"/>
  <c r="FT17" i="20"/>
  <c r="CS17" i="20"/>
  <c r="KZ17" i="20"/>
  <c r="LS17" i="20"/>
  <c r="FD17" i="20"/>
  <c r="BG17" i="20"/>
  <c r="HG17" i="20"/>
  <c r="KG17" i="20"/>
  <c r="LA17" i="20"/>
  <c r="EL17" i="20"/>
  <c r="AQ17" i="20"/>
  <c r="R17" i="20"/>
  <c r="AK17" i="20"/>
  <c r="EH17" i="20"/>
  <c r="KH17" i="20"/>
  <c r="DD17" i="20"/>
  <c r="DV17" i="20"/>
  <c r="Y17" i="20"/>
  <c r="EB18" i="20"/>
  <c r="S17" i="20"/>
  <c r="CA17" i="20"/>
  <c r="EI17" i="20"/>
  <c r="GQ17" i="20"/>
  <c r="JQ17" i="20"/>
  <c r="BD17" i="20"/>
  <c r="BV17" i="20"/>
  <c r="IB17" i="20"/>
  <c r="IT17" i="20"/>
  <c r="JL17" i="20"/>
  <c r="KB17" i="20"/>
  <c r="KT17" i="20"/>
  <c r="LM17" i="20"/>
  <c r="I17" i="20"/>
  <c r="IY17" i="20"/>
  <c r="JR17" i="20"/>
  <c r="HK17" i="20"/>
  <c r="IC17" i="20"/>
  <c r="IU17" i="20"/>
  <c r="JM17" i="20"/>
  <c r="KC17" i="20"/>
  <c r="KU17" i="20"/>
  <c r="LN17" i="20"/>
  <c r="HS18" i="20"/>
  <c r="BI17" i="20"/>
  <c r="DR17" i="20"/>
  <c r="FY17" i="20"/>
  <c r="II17" i="20"/>
  <c r="IZ17" i="20"/>
  <c r="AN17" i="20"/>
  <c r="GS17" i="20"/>
  <c r="HL17" i="20"/>
  <c r="CZ17" i="20"/>
  <c r="DS17" i="20"/>
  <c r="IJ17" i="20"/>
  <c r="V17" i="20"/>
  <c r="GA17" i="20"/>
  <c r="GT17" i="20"/>
  <c r="CE40" i="24"/>
  <c r="DX22" i="19"/>
  <c r="V45" i="24"/>
  <c r="V40" i="24"/>
  <c r="KW45" i="24"/>
  <c r="LJ17" i="19"/>
  <c r="KV45" i="24"/>
  <c r="LF17" i="19"/>
  <c r="BR45" i="24"/>
  <c r="AC45" i="24"/>
  <c r="AB40" i="24"/>
  <c r="AF40" i="24"/>
  <c r="KM45" i="24"/>
  <c r="AB34" i="24"/>
  <c r="KQ45" i="24"/>
  <c r="FD17" i="19"/>
  <c r="M21" i="19"/>
  <c r="AA34" i="24"/>
  <c r="KY19" i="19"/>
  <c r="KY17" i="19" s="1"/>
  <c r="F17" i="19"/>
  <c r="EI17" i="19"/>
  <c r="FU17" i="19"/>
  <c r="W45" i="24"/>
  <c r="BT34" i="24"/>
  <c r="CJ40" i="24"/>
  <c r="BU34" i="24"/>
  <c r="KY34" i="24"/>
  <c r="KZ17" i="19"/>
  <c r="CR17" i="19"/>
  <c r="EA17" i="19"/>
  <c r="AV22" i="19"/>
  <c r="EP22" i="19"/>
  <c r="CE17" i="19"/>
  <c r="GX22" i="19"/>
  <c r="EN21" i="19"/>
  <c r="BC19" i="19"/>
  <c r="BC17" i="19" s="1"/>
  <c r="EB23" i="19"/>
  <c r="BS34" i="24"/>
  <c r="CI40" i="24"/>
  <c r="CI45" i="24"/>
  <c r="CJ34" i="24"/>
  <c r="EP18" i="19"/>
  <c r="LA34" i="24"/>
  <c r="BU40" i="24"/>
  <c r="LA40" i="24"/>
  <c r="LA45" i="24"/>
  <c r="EW17" i="19"/>
  <c r="GW17" i="19"/>
  <c r="KI17" i="19"/>
  <c r="LB17" i="19"/>
  <c r="GJ17" i="19"/>
  <c r="CL23" i="19"/>
  <c r="ED17" i="19"/>
  <c r="FK17" i="19"/>
  <c r="KU34" i="24"/>
  <c r="KU45" i="24"/>
  <c r="CK40" i="24"/>
  <c r="CL40" i="24" s="1"/>
  <c r="CK45" i="24"/>
  <c r="CL45" i="24" s="1"/>
  <c r="AB45" i="24"/>
  <c r="M18" i="19"/>
  <c r="EJ17" i="19"/>
  <c r="KF22" i="19"/>
  <c r="V17" i="19"/>
  <c r="EF17" i="19"/>
  <c r="KT34" i="24"/>
  <c r="CK34" i="24"/>
  <c r="CL34" i="24" s="1"/>
  <c r="KE17" i="19"/>
  <c r="EP21" i="19"/>
  <c r="D17" i="19"/>
  <c r="EK20" i="19"/>
  <c r="EB22" i="19"/>
  <c r="LA17" i="19"/>
  <c r="JR17" i="19"/>
  <c r="BF21" i="19"/>
  <c r="GX21" i="19"/>
  <c r="EM19" i="19"/>
  <c r="EN19" i="19" s="1"/>
  <c r="BE17" i="19"/>
  <c r="EC17" i="19"/>
  <c r="JS17" i="19"/>
  <c r="S45" i="24"/>
  <c r="EV17" i="19"/>
  <c r="EZ17" i="19"/>
  <c r="CC19" i="19"/>
  <c r="CJ45" i="24"/>
  <c r="DB19" i="19"/>
  <c r="DB17" i="19" s="1"/>
  <c r="DE17" i="19"/>
  <c r="HO17" i="19"/>
  <c r="KH17" i="19"/>
  <c r="BF19" i="19"/>
  <c r="EU17" i="19"/>
  <c r="T17" i="19"/>
  <c r="CU17" i="19"/>
  <c r="C17" i="19"/>
  <c r="JU17" i="19"/>
  <c r="DZ17" i="19"/>
  <c r="KF20" i="19"/>
  <c r="BT40" i="24"/>
  <c r="LI17" i="19"/>
  <c r="GX20" i="19"/>
  <c r="LL17" i="19"/>
  <c r="ID17" i="19"/>
  <c r="KW17" i="19"/>
  <c r="BY19" i="19"/>
  <c r="BB23" i="19"/>
  <c r="BP17" i="19"/>
  <c r="K17" i="19"/>
  <c r="AV19" i="19"/>
  <c r="KV34" i="24"/>
  <c r="HW17" i="19"/>
  <c r="KV19" i="19"/>
  <c r="KV17" i="19" s="1"/>
  <c r="KU17" i="19"/>
  <c r="LN17" i="19"/>
  <c r="KN34" i="24"/>
  <c r="GZ17" i="19"/>
  <c r="CC20" i="19"/>
  <c r="EK21" i="19"/>
  <c r="GX23" i="19"/>
  <c r="EL17" i="19"/>
  <c r="FF17" i="19"/>
  <c r="LU17" i="19"/>
  <c r="EB19" i="19"/>
  <c r="BB22" i="19"/>
  <c r="F40" i="24"/>
  <c r="BI40" i="24"/>
  <c r="DU17" i="19"/>
  <c r="DC19" i="19"/>
  <c r="DC17" i="19" s="1"/>
  <c r="AJ17" i="19"/>
  <c r="BS17" i="19"/>
  <c r="CL18" i="19"/>
  <c r="KF19" i="19"/>
  <c r="DD17" i="19"/>
  <c r="DV17" i="19"/>
  <c r="GF17" i="19"/>
  <c r="LE17" i="19"/>
  <c r="DX18" i="19"/>
  <c r="LQ17" i="19"/>
  <c r="AV20" i="19"/>
  <c r="BY20" i="19"/>
  <c r="KT17" i="19"/>
  <c r="BY22" i="19"/>
  <c r="CC23" i="19"/>
  <c r="EE17" i="19"/>
  <c r="BB18" i="19"/>
  <c r="BB19" i="19"/>
  <c r="GL17" i="19"/>
  <c r="LG17" i="19"/>
  <c r="BF18" i="19"/>
  <c r="CJ19" i="19"/>
  <c r="CJ17" i="19" s="1"/>
  <c r="LK17" i="19"/>
  <c r="AD17" i="19"/>
  <c r="EP20" i="19"/>
  <c r="BJ17" i="19"/>
  <c r="CL20" i="19"/>
  <c r="EB21" i="19"/>
  <c r="BY18" i="19"/>
  <c r="CS17" i="19"/>
  <c r="DI17" i="19"/>
  <c r="GY17" i="19"/>
  <c r="KQ17" i="19"/>
  <c r="LM17" i="19"/>
  <c r="BB20" i="19"/>
  <c r="JV17" i="19"/>
  <c r="CC18" i="19"/>
  <c r="AL20" i="19"/>
  <c r="EB20" i="19"/>
  <c r="CC21" i="19"/>
  <c r="FZ17" i="19"/>
  <c r="FP17" i="19"/>
  <c r="LT17" i="19"/>
  <c r="AV18" i="19"/>
  <c r="EK18" i="19"/>
  <c r="FE17" i="19"/>
  <c r="GO17" i="19"/>
  <c r="FA19" i="19"/>
  <c r="FA17" i="19" s="1"/>
  <c r="GX19" i="19"/>
  <c r="KJ17" i="19"/>
  <c r="AV23" i="19"/>
  <c r="DJ17" i="19"/>
  <c r="LW17" i="19"/>
  <c r="CI17" i="19"/>
  <c r="JK17" i="19"/>
  <c r="FV17" i="19"/>
  <c r="IV17" i="19"/>
  <c r="CY17" i="19"/>
  <c r="M22" i="19"/>
  <c r="EK23" i="19"/>
  <c r="CA17" i="19"/>
  <c r="DT17" i="19"/>
  <c r="JL17" i="19"/>
  <c r="KB17" i="19"/>
  <c r="AV21" i="19"/>
  <c r="JZ17" i="19"/>
  <c r="EK22" i="19"/>
  <c r="M23" i="19"/>
  <c r="KT45" i="24"/>
  <c r="BR17" i="19"/>
  <c r="O17" i="19"/>
  <c r="IB17" i="19"/>
  <c r="CL22" i="19"/>
  <c r="EP23" i="19"/>
  <c r="BK17" i="19"/>
  <c r="R17" i="19"/>
  <c r="KF18" i="19"/>
  <c r="HE17" i="19"/>
  <c r="BU17" i="19"/>
  <c r="AL22" i="19"/>
  <c r="LH17" i="19"/>
  <c r="AL18" i="19"/>
  <c r="GX18" i="19"/>
  <c r="KA17" i="19"/>
  <c r="BB21" i="19"/>
  <c r="FJ17" i="19"/>
  <c r="AL23" i="19"/>
  <c r="KF23" i="19"/>
  <c r="CH17" i="19"/>
  <c r="DP17" i="19"/>
  <c r="EB18" i="19"/>
  <c r="Z17" i="19"/>
  <c r="AL21" i="19"/>
  <c r="BF23" i="19"/>
  <c r="BY23" i="19"/>
  <c r="CH34" i="24"/>
  <c r="E19" i="19"/>
  <c r="E17" i="19" s="1"/>
  <c r="BF20" i="19"/>
  <c r="BF22" i="19"/>
  <c r="IL17" i="19"/>
  <c r="GN17" i="19"/>
  <c r="HM17" i="19"/>
  <c r="BY21" i="19"/>
  <c r="CL19" i="19"/>
  <c r="GQ17" i="19"/>
  <c r="DW17" i="19"/>
  <c r="HA17" i="19"/>
  <c r="HT17" i="19"/>
  <c r="FO17" i="19"/>
  <c r="FN17" i="19"/>
  <c r="HP17" i="19"/>
  <c r="IT17" i="19"/>
  <c r="U34" i="24"/>
  <c r="EK19" i="19"/>
  <c r="GR17" i="19"/>
  <c r="CC22" i="19"/>
  <c r="LS17" i="19"/>
  <c r="EG17" i="19"/>
  <c r="EX17" i="19"/>
  <c r="DM17" i="19"/>
  <c r="GK23" i="19"/>
  <c r="BV17" i="19"/>
  <c r="DY17" i="19"/>
  <c r="S40" i="24"/>
  <c r="HD17" i="19"/>
  <c r="EN23" i="19"/>
  <c r="BW17" i="19"/>
  <c r="IE17" i="19"/>
  <c r="DA34" i="24"/>
  <c r="CV34" i="24"/>
  <c r="DD45" i="24"/>
  <c r="CY45" i="24"/>
  <c r="N17" i="19"/>
  <c r="AL19" i="19"/>
  <c r="CM17" i="19"/>
  <c r="IS17" i="19"/>
  <c r="KP45" i="24"/>
  <c r="LE40" i="24"/>
  <c r="LM34" i="24"/>
  <c r="LN34" i="24"/>
  <c r="K34" i="24"/>
  <c r="CT45" i="24"/>
  <c r="DJ45" i="24"/>
  <c r="BW34" i="24"/>
  <c r="CE34" i="24"/>
  <c r="DU45" i="24"/>
  <c r="DL34" i="24"/>
  <c r="W40" i="24"/>
  <c r="W34" i="24"/>
  <c r="G36" i="24"/>
  <c r="LR40" i="24"/>
  <c r="CU40" i="24"/>
  <c r="DU40" i="24"/>
  <c r="LH40" i="24"/>
  <c r="BV34" i="24"/>
  <c r="CD34" i="24"/>
  <c r="BV40" i="24"/>
  <c r="BV45" i="24"/>
  <c r="LK40" i="24"/>
  <c r="AN40" i="24"/>
  <c r="AX34" i="24"/>
  <c r="AX32" i="24" s="1"/>
  <c r="CM40" i="24"/>
  <c r="DL40" i="24"/>
  <c r="LM40" i="24"/>
  <c r="KS40" i="24"/>
  <c r="KS45" i="24"/>
  <c r="LU45" i="24"/>
  <c r="G44" i="24"/>
  <c r="AN34" i="24"/>
  <c r="AS40" i="24"/>
  <c r="AQ40" i="24"/>
  <c r="CD45" i="24"/>
  <c r="CS40" i="24"/>
  <c r="DI40" i="24"/>
  <c r="DE45" i="24"/>
  <c r="CZ45" i="24"/>
  <c r="LV45" i="24"/>
  <c r="EO17" i="20"/>
  <c r="O19" i="20"/>
  <c r="O17" i="20" s="1"/>
  <c r="AE19" i="20"/>
  <c r="AE17" i="20" s="1"/>
  <c r="LO19" i="20"/>
  <c r="LO17" i="20" s="1"/>
  <c r="GN32" i="20"/>
  <c r="HV32" i="20"/>
  <c r="Q40" i="20"/>
  <c r="DS34" i="24"/>
  <c r="BP19" i="20"/>
  <c r="DP19" i="20"/>
  <c r="DP17" i="20" s="1"/>
  <c r="IE19" i="20"/>
  <c r="IE17" i="20" s="1"/>
  <c r="IW19" i="20"/>
  <c r="IW17" i="20" s="1"/>
  <c r="JO19" i="20"/>
  <c r="JO17" i="20" s="1"/>
  <c r="KE19" i="20"/>
  <c r="KF19" i="20" s="1"/>
  <c r="KW19" i="20"/>
  <c r="KW17" i="20" s="1"/>
  <c r="Q22" i="20"/>
  <c r="EO32" i="20"/>
  <c r="CY34" i="24"/>
  <c r="DK40" i="24"/>
  <c r="DF40" i="24"/>
  <c r="DS40" i="24"/>
  <c r="EA17" i="20"/>
  <c r="CL18" i="20"/>
  <c r="Q19" i="20"/>
  <c r="GW19" i="20"/>
  <c r="HO19" i="20"/>
  <c r="HO17" i="20" s="1"/>
  <c r="GK40" i="20"/>
  <c r="HS40" i="20"/>
  <c r="LV40" i="24"/>
  <c r="AU17" i="20"/>
  <c r="FK17" i="20"/>
  <c r="BF18" i="20"/>
  <c r="DX18" i="20"/>
  <c r="EN18" i="20"/>
  <c r="CL40" i="20"/>
  <c r="GX45" i="20"/>
  <c r="KF45" i="20"/>
  <c r="LU40" i="24"/>
  <c r="LU34" i="24"/>
  <c r="BY18" i="20"/>
  <c r="AL19" i="20"/>
  <c r="BB19" i="20"/>
  <c r="HS22" i="20"/>
  <c r="KY40" i="24"/>
  <c r="LT40" i="24"/>
  <c r="GX34" i="20"/>
  <c r="KF34" i="20"/>
  <c r="DX40" i="20"/>
  <c r="BU45" i="24"/>
  <c r="LG34" i="24"/>
  <c r="LQ40" i="24"/>
  <c r="LS40" i="24"/>
  <c r="P17" i="20"/>
  <c r="GV17" i="20"/>
  <c r="Q20" i="20"/>
  <c r="Q34" i="20"/>
  <c r="BY40" i="20"/>
  <c r="LV34" i="24"/>
  <c r="G19" i="20"/>
  <c r="AJ17" i="20"/>
  <c r="CL45" i="20"/>
  <c r="LT45" i="24"/>
  <c r="LT34" i="24"/>
  <c r="C17" i="20"/>
  <c r="LS45" i="24"/>
  <c r="LS34" i="24"/>
  <c r="G38" i="24"/>
  <c r="C32" i="20"/>
  <c r="BF34" i="20"/>
  <c r="DX34" i="20"/>
  <c r="EN34" i="20"/>
  <c r="KY45" i="24"/>
  <c r="AZ17" i="19"/>
  <c r="AN17" i="19"/>
  <c r="AO17" i="19"/>
  <c r="AW34" i="24"/>
  <c r="AX40" i="24"/>
  <c r="BZ34" i="24"/>
  <c r="CE45" i="24"/>
  <c r="CS34" i="24"/>
  <c r="DI34" i="24"/>
  <c r="DD34" i="24"/>
  <c r="CY40" i="24"/>
  <c r="CU45" i="24"/>
  <c r="DK45" i="24"/>
  <c r="DF45" i="24"/>
  <c r="DA45" i="24"/>
  <c r="CV45" i="24"/>
  <c r="DL45" i="24"/>
  <c r="DG45" i="24"/>
  <c r="AZ40" i="24"/>
  <c r="CT34" i="24"/>
  <c r="DJ34" i="24"/>
  <c r="DA40" i="24"/>
  <c r="AU34" i="24"/>
  <c r="AV34" i="24" s="1"/>
  <c r="DD40" i="24"/>
  <c r="EA34" i="24"/>
  <c r="EB34" i="24" s="1"/>
  <c r="LQ45" i="24"/>
  <c r="DB45" i="24"/>
  <c r="DW45" i="24"/>
  <c r="DX45" i="24" s="1"/>
  <c r="CB40" i="24"/>
  <c r="CC40" i="24" s="1"/>
  <c r="BX45" i="24"/>
  <c r="BY45" i="24" s="1"/>
  <c r="BX40" i="24"/>
  <c r="BY40" i="24" s="1"/>
  <c r="CF40" i="24"/>
  <c r="AT45" i="24"/>
  <c r="CA34" i="24"/>
  <c r="LN40" i="24"/>
  <c r="U40" i="24"/>
  <c r="BX34" i="24"/>
  <c r="BY34" i="24" s="1"/>
  <c r="LJ34" i="24"/>
  <c r="LV32" i="18"/>
  <c r="KN32" i="18"/>
  <c r="CZ40" i="24"/>
  <c r="DB32" i="18"/>
  <c r="HC32" i="18"/>
  <c r="CB45" i="24"/>
  <c r="CC45" i="24" s="1"/>
  <c r="K40" i="24"/>
  <c r="AS34" i="24"/>
  <c r="AT40" i="24"/>
  <c r="CM34" i="24"/>
  <c r="DE34" i="24"/>
  <c r="CZ34" i="24"/>
  <c r="CU34" i="24"/>
  <c r="DK34" i="24"/>
  <c r="DF34" i="24"/>
  <c r="CV40" i="24"/>
  <c r="DB40" i="24"/>
  <c r="CS45" i="24"/>
  <c r="DI45" i="24"/>
  <c r="DU34" i="24"/>
  <c r="DV45" i="24"/>
  <c r="DC32" i="18"/>
  <c r="CO34" i="24"/>
  <c r="LP34" i="24"/>
  <c r="LE45" i="24"/>
  <c r="DI32" i="18"/>
  <c r="GS32" i="18"/>
  <c r="LF45" i="24"/>
  <c r="AP32" i="18"/>
  <c r="LT32" i="18"/>
  <c r="HA32" i="18"/>
  <c r="LH45" i="24"/>
  <c r="AR32" i="18"/>
  <c r="DD32" i="18"/>
  <c r="KT32" i="18"/>
  <c r="BW40" i="24"/>
  <c r="DF32" i="18"/>
  <c r="KV32" i="18"/>
  <c r="CA40" i="24"/>
  <c r="LG40" i="24"/>
  <c r="LK45" i="24"/>
  <c r="DG32" i="18"/>
  <c r="HR32" i="18"/>
  <c r="LJ40" i="24"/>
  <c r="LN45" i="24"/>
  <c r="GM32" i="18"/>
  <c r="AK34" i="24"/>
  <c r="AL34" i="24" s="1"/>
  <c r="BA40" i="24"/>
  <c r="BB40" i="24" s="1"/>
  <c r="BR34" i="24"/>
  <c r="AW40" i="24"/>
  <c r="DG34" i="24"/>
  <c r="CT40" i="24"/>
  <c r="DJ40" i="24"/>
  <c r="DE40" i="24"/>
  <c r="LP45" i="24"/>
  <c r="CO40" i="24"/>
  <c r="LF34" i="24"/>
  <c r="LG45" i="24"/>
  <c r="GK50" i="24"/>
  <c r="CN40" i="24"/>
  <c r="BG40" i="24"/>
  <c r="DR40" i="24"/>
  <c r="DT40" i="24"/>
  <c r="LE34" i="24"/>
  <c r="LF40" i="24"/>
  <c r="LJ45" i="24"/>
  <c r="BK45" i="24"/>
  <c r="CG34" i="24"/>
  <c r="CG40" i="24"/>
  <c r="GK46" i="24"/>
  <c r="CA45" i="24"/>
  <c r="GK49" i="24"/>
  <c r="LH34" i="24"/>
  <c r="LI40" i="24"/>
  <c r="LM45" i="24"/>
  <c r="DV40" i="24"/>
  <c r="DW34" i="24"/>
  <c r="DX34" i="24" s="1"/>
  <c r="AR40" i="24"/>
  <c r="BC40" i="24"/>
  <c r="BJ40" i="24"/>
  <c r="BD40" i="24"/>
  <c r="BZ40" i="24"/>
  <c r="LK34" i="24"/>
  <c r="AM40" i="24"/>
  <c r="LV17" i="19"/>
  <c r="LS32" i="18"/>
  <c r="LU17" i="18"/>
  <c r="LU32" i="18"/>
  <c r="LT17" i="18"/>
  <c r="LV17" i="18"/>
  <c r="LS17" i="18"/>
  <c r="LO17" i="19"/>
  <c r="LR17" i="19"/>
  <c r="LP17" i="19"/>
  <c r="LP40" i="24"/>
  <c r="LQ34" i="24"/>
  <c r="LR34" i="24"/>
  <c r="KM17" i="19"/>
  <c r="KN17" i="19"/>
  <c r="KR17" i="19"/>
  <c r="KS17" i="19"/>
  <c r="KO17" i="19"/>
  <c r="KP17" i="19"/>
  <c r="KG17" i="19"/>
  <c r="KF21" i="19"/>
  <c r="JO17" i="19"/>
  <c r="JT17" i="19"/>
  <c r="KC17" i="19"/>
  <c r="JQ17" i="19"/>
  <c r="JY17" i="19"/>
  <c r="JW17" i="19"/>
  <c r="JM17" i="19"/>
  <c r="JN17" i="19"/>
  <c r="KD17" i="19"/>
  <c r="JP17" i="19"/>
  <c r="IU17" i="19"/>
  <c r="II17" i="19"/>
  <c r="IY17" i="19"/>
  <c r="IW17" i="19"/>
  <c r="IK17" i="19"/>
  <c r="JA17" i="19"/>
  <c r="JB17" i="19"/>
  <c r="IQ17" i="19"/>
  <c r="JG17" i="19"/>
  <c r="IM17" i="19"/>
  <c r="JC17" i="19"/>
  <c r="IN17" i="19"/>
  <c r="JH17" i="19"/>
  <c r="IO17" i="19"/>
  <c r="JE17" i="19"/>
  <c r="JD17" i="19"/>
  <c r="IR17" i="19"/>
  <c r="IX17" i="19"/>
  <c r="IJ17" i="19"/>
  <c r="IZ17" i="19"/>
  <c r="HS19" i="19"/>
  <c r="IA17" i="19"/>
  <c r="IF17" i="19"/>
  <c r="HY17" i="19"/>
  <c r="HV17" i="19"/>
  <c r="HZ17" i="19"/>
  <c r="IC17" i="19"/>
  <c r="HS23" i="19"/>
  <c r="HS20" i="19"/>
  <c r="HU17" i="19"/>
  <c r="HS18" i="19"/>
  <c r="HS21" i="19"/>
  <c r="HS22" i="19"/>
  <c r="HL17" i="19"/>
  <c r="HN17" i="19"/>
  <c r="HJ17" i="19"/>
  <c r="HK17" i="19"/>
  <c r="HQ17" i="19"/>
  <c r="HG17" i="19"/>
  <c r="HC19" i="19"/>
  <c r="HC17" i="19" s="1"/>
  <c r="HB17" i="19"/>
  <c r="HF17" i="19"/>
  <c r="GM17" i="19"/>
  <c r="GS17" i="19"/>
  <c r="GK48" i="24"/>
  <c r="GK47" i="24"/>
  <c r="GK43" i="24"/>
  <c r="GK20" i="19"/>
  <c r="GK42" i="24"/>
  <c r="GU17" i="19"/>
  <c r="GK41" i="24"/>
  <c r="GT17" i="19"/>
  <c r="GK44" i="24"/>
  <c r="GK36" i="24"/>
  <c r="GK39" i="24"/>
  <c r="GK21" i="19"/>
  <c r="GK22" i="19"/>
  <c r="GK35" i="24"/>
  <c r="GK37" i="24"/>
  <c r="GV17" i="19"/>
  <c r="GK18" i="19"/>
  <c r="GK33" i="24"/>
  <c r="GD17" i="19"/>
  <c r="GB17" i="19"/>
  <c r="FQ17" i="19"/>
  <c r="GE17" i="19"/>
  <c r="FL19" i="19"/>
  <c r="FY17" i="19"/>
  <c r="GC17" i="19"/>
  <c r="FM17" i="19"/>
  <c r="FS17" i="19"/>
  <c r="FR17" i="19"/>
  <c r="FX17" i="19"/>
  <c r="FL23" i="19"/>
  <c r="GA17" i="19"/>
  <c r="FL18" i="19"/>
  <c r="GG17" i="19"/>
  <c r="FH17" i="19"/>
  <c r="FB19" i="19"/>
  <c r="FB17" i="19" s="1"/>
  <c r="EY17" i="19"/>
  <c r="FI17" i="19"/>
  <c r="ES17" i="19"/>
  <c r="ET17" i="19"/>
  <c r="EN20" i="19"/>
  <c r="EN22" i="19"/>
  <c r="EN18" i="19"/>
  <c r="EH19" i="19"/>
  <c r="EH17" i="19" s="1"/>
  <c r="DR17" i="19"/>
  <c r="DT45" i="24"/>
  <c r="DQ17" i="19"/>
  <c r="DQ40" i="24"/>
  <c r="DS17" i="19"/>
  <c r="CZ17" i="19"/>
  <c r="DF17" i="19"/>
  <c r="CW17" i="19"/>
  <c r="CX17" i="19"/>
  <c r="CT17" i="19"/>
  <c r="DH17" i="19"/>
  <c r="DK17" i="19"/>
  <c r="CV17" i="19"/>
  <c r="DL17" i="19"/>
  <c r="DA17" i="19"/>
  <c r="DG17" i="19"/>
  <c r="CN17" i="19"/>
  <c r="CO45" i="24"/>
  <c r="CO17" i="19"/>
  <c r="CF17" i="19"/>
  <c r="CG17" i="19"/>
  <c r="CH40" i="24"/>
  <c r="CD17" i="19"/>
  <c r="CK17" i="19"/>
  <c r="CI34" i="24"/>
  <c r="CL21" i="19"/>
  <c r="BZ17" i="19"/>
  <c r="CB34" i="24"/>
  <c r="CC34" i="24" s="1"/>
  <c r="CB17" i="19"/>
  <c r="BQ19" i="19"/>
  <c r="BQ17" i="19" s="1"/>
  <c r="BQ45" i="24"/>
  <c r="BT17" i="19"/>
  <c r="BX17" i="19"/>
  <c r="BI17" i="19"/>
  <c r="BL17" i="19"/>
  <c r="BH17" i="19"/>
  <c r="BJ45" i="24"/>
  <c r="BM17" i="19"/>
  <c r="BH40" i="24"/>
  <c r="BK40" i="24"/>
  <c r="BG34" i="24"/>
  <c r="BI34" i="24"/>
  <c r="BG17" i="19"/>
  <c r="BD17" i="19"/>
  <c r="BD45" i="24"/>
  <c r="BC45" i="24"/>
  <c r="AW45" i="24"/>
  <c r="AX17" i="19"/>
  <c r="AY17" i="19"/>
  <c r="AW19" i="19"/>
  <c r="AW17" i="19" s="1"/>
  <c r="AR45" i="24"/>
  <c r="AS17" i="19"/>
  <c r="AR17" i="19"/>
  <c r="AS45" i="24"/>
  <c r="AT17" i="19"/>
  <c r="AP17" i="19"/>
  <c r="AU17" i="19"/>
  <c r="AQ17" i="19"/>
  <c r="AO34" i="24"/>
  <c r="AM17" i="19"/>
  <c r="AM34" i="24"/>
  <c r="AF19" i="19"/>
  <c r="AF17" i="19" s="1"/>
  <c r="AB17" i="19"/>
  <c r="W17" i="19"/>
  <c r="Y17" i="19"/>
  <c r="AA17" i="19"/>
  <c r="AC17" i="19"/>
  <c r="AE17" i="19"/>
  <c r="U17" i="19"/>
  <c r="S17" i="19"/>
  <c r="X17" i="19"/>
  <c r="P17" i="19"/>
  <c r="L17" i="19"/>
  <c r="I17" i="19"/>
  <c r="K45" i="24"/>
  <c r="H45" i="24"/>
  <c r="J40" i="24"/>
  <c r="I40" i="24"/>
  <c r="H17" i="19"/>
  <c r="J17" i="19"/>
  <c r="E34" i="24"/>
  <c r="G48" i="24"/>
  <c r="H40" i="24"/>
  <c r="P34" i="24"/>
  <c r="Q34" i="24" s="1"/>
  <c r="Q35" i="24"/>
  <c r="AO40" i="24"/>
  <c r="AM45" i="24"/>
  <c r="BH34" i="24"/>
  <c r="BE45" i="24"/>
  <c r="BF45" i="24" s="1"/>
  <c r="BF46" i="24"/>
  <c r="AK17" i="19"/>
  <c r="F34" i="24"/>
  <c r="G42" i="24"/>
  <c r="L34" i="24"/>
  <c r="M34" i="24" s="1"/>
  <c r="M36" i="24"/>
  <c r="J45" i="24"/>
  <c r="AP40" i="24"/>
  <c r="LI45" i="24"/>
  <c r="IP19" i="19"/>
  <c r="IP17" i="19" s="1"/>
  <c r="JF19" i="19"/>
  <c r="JF17" i="19" s="1"/>
  <c r="JX19" i="19"/>
  <c r="JX17" i="19" s="1"/>
  <c r="AK45" i="24"/>
  <c r="AL45" i="24" s="1"/>
  <c r="AL47" i="24"/>
  <c r="AY40" i="24"/>
  <c r="AZ45" i="24"/>
  <c r="BC34" i="24"/>
  <c r="BL45" i="24"/>
  <c r="GK38" i="24"/>
  <c r="GP19" i="19"/>
  <c r="GP17" i="19" s="1"/>
  <c r="G49" i="24"/>
  <c r="I34" i="24"/>
  <c r="N40" i="24"/>
  <c r="AP45" i="24"/>
  <c r="AN45" i="24"/>
  <c r="AU45" i="24"/>
  <c r="AV45" i="24" s="1"/>
  <c r="AV49" i="24"/>
  <c r="BM45" i="24"/>
  <c r="Q19" i="19"/>
  <c r="Q20" i="19"/>
  <c r="G20" i="19"/>
  <c r="FW19" i="19"/>
  <c r="FW17" i="19" s="1"/>
  <c r="P40" i="24"/>
  <c r="Q40" i="24" s="1"/>
  <c r="D40" i="24"/>
  <c r="G43" i="24"/>
  <c r="J34" i="24"/>
  <c r="O40" i="24"/>
  <c r="AQ45" i="24"/>
  <c r="BE34" i="24"/>
  <c r="BF34" i="24" s="1"/>
  <c r="BF35" i="24"/>
  <c r="BJ34" i="24"/>
  <c r="BL34" i="24"/>
  <c r="BE40" i="24"/>
  <c r="BF40" i="24" s="1"/>
  <c r="LL45" i="24"/>
  <c r="Q18" i="19"/>
  <c r="G18" i="19"/>
  <c r="Q21" i="19"/>
  <c r="G21" i="19"/>
  <c r="FL21" i="19"/>
  <c r="Q22" i="19"/>
  <c r="G22" i="19"/>
  <c r="FL22" i="19"/>
  <c r="FG19" i="19"/>
  <c r="FG17" i="19" s="1"/>
  <c r="AK40" i="24"/>
  <c r="AL40" i="24" s="1"/>
  <c r="G37" i="24"/>
  <c r="E40" i="24"/>
  <c r="L40" i="24"/>
  <c r="M40" i="24" s="1"/>
  <c r="M41" i="24"/>
  <c r="AZ34" i="24"/>
  <c r="BK34" i="24"/>
  <c r="BM34" i="24"/>
  <c r="FL20" i="19"/>
  <c r="EO19" i="19"/>
  <c r="G50" i="24"/>
  <c r="I45" i="24"/>
  <c r="AT34" i="24"/>
  <c r="AR34" i="24"/>
  <c r="AP34" i="24"/>
  <c r="AY45" i="24"/>
  <c r="LI34" i="24"/>
  <c r="Q23" i="19"/>
  <c r="G23" i="19"/>
  <c r="KM34" i="24"/>
  <c r="LO45" i="24"/>
  <c r="BB41" i="24"/>
  <c r="O34" i="24"/>
  <c r="BM40" i="24"/>
  <c r="LL40" i="24"/>
  <c r="AU40" i="24"/>
  <c r="AV40" i="24" s="1"/>
  <c r="L45" i="24"/>
  <c r="M45" i="24" s="1"/>
  <c r="M46" i="24"/>
  <c r="N45" i="24"/>
  <c r="LL34" i="24"/>
  <c r="BA45" i="24"/>
  <c r="BB45" i="24" s="1"/>
  <c r="D45" i="24"/>
  <c r="G46" i="24"/>
  <c r="O45" i="24"/>
  <c r="AX45" i="24"/>
  <c r="LR45" i="24"/>
  <c r="M19" i="19"/>
  <c r="G39" i="24"/>
  <c r="E45" i="24"/>
  <c r="P45" i="24"/>
  <c r="Q45" i="24" s="1"/>
  <c r="Q46" i="24"/>
  <c r="AO45" i="24"/>
  <c r="BA34" i="24"/>
  <c r="BB34" i="24" s="1"/>
  <c r="BB36" i="24"/>
  <c r="BI45" i="24"/>
  <c r="LO40" i="24"/>
  <c r="M20" i="19"/>
  <c r="F45" i="24"/>
  <c r="AQ34" i="24"/>
  <c r="BD34" i="24"/>
  <c r="LO34" i="24"/>
  <c r="G47" i="24"/>
  <c r="G41" i="24"/>
  <c r="N34" i="24"/>
  <c r="AY34" i="24"/>
  <c r="BL40" i="24"/>
  <c r="BA17" i="19"/>
  <c r="BZ45" i="24"/>
  <c r="CN45" i="24"/>
  <c r="CW40" i="24"/>
  <c r="DM40" i="24"/>
  <c r="DH40" i="24"/>
  <c r="DC40" i="24"/>
  <c r="CX40" i="24"/>
  <c r="DT34" i="24"/>
  <c r="BQ34" i="24"/>
  <c r="BQ40" i="24"/>
  <c r="CG45" i="24"/>
  <c r="DV34" i="24"/>
  <c r="DR45" i="24"/>
  <c r="BY41" i="24"/>
  <c r="BG45" i="24"/>
  <c r="BS40" i="24"/>
  <c r="BS45" i="24"/>
  <c r="DZ34" i="24"/>
  <c r="DX19" i="19"/>
  <c r="DX20" i="19"/>
  <c r="DX21" i="19"/>
  <c r="DX23" i="19"/>
  <c r="BH45" i="24"/>
  <c r="BT45" i="24"/>
  <c r="CN34" i="24"/>
  <c r="CM45" i="24"/>
  <c r="CD40" i="24"/>
  <c r="CW45" i="24"/>
  <c r="DM45" i="24"/>
  <c r="DH45" i="24"/>
  <c r="DC45" i="24"/>
  <c r="CX45" i="24"/>
  <c r="DW40" i="24"/>
  <c r="DX40" i="24" s="1"/>
  <c r="DG40" i="24"/>
  <c r="CF34" i="24"/>
  <c r="CF45" i="24"/>
  <c r="DX41" i="24"/>
  <c r="DB34" i="24"/>
  <c r="CW34" i="24"/>
  <c r="DM34" i="24"/>
  <c r="DH34" i="24"/>
  <c r="DC34" i="24"/>
  <c r="CX34" i="24"/>
  <c r="DR34" i="24"/>
  <c r="DQ45" i="24"/>
  <c r="DS45" i="24"/>
  <c r="DQ34" i="24"/>
  <c r="DY34" i="24"/>
  <c r="C32" i="24"/>
  <c r="LF32" i="18"/>
  <c r="LG32" i="18"/>
  <c r="LH32" i="18"/>
  <c r="LI32" i="18"/>
  <c r="LL32" i="18"/>
  <c r="LM32" i="18"/>
  <c r="LN32" i="18"/>
  <c r="LO32" i="18"/>
  <c r="KP32" i="18"/>
  <c r="KO32" i="18"/>
  <c r="KQ32" i="18"/>
  <c r="KS32" i="18"/>
  <c r="KU32" i="18"/>
  <c r="KX32" i="18"/>
  <c r="KW32" i="18"/>
  <c r="KY32" i="18"/>
  <c r="HT32" i="18"/>
  <c r="HU32" i="18"/>
  <c r="HV32" i="18"/>
  <c r="HX32" i="18"/>
  <c r="IA32" i="18"/>
  <c r="IB32" i="18"/>
  <c r="IC32" i="18"/>
  <c r="GZ32" i="18"/>
  <c r="GN32" i="18"/>
  <c r="GP32" i="18"/>
  <c r="GQ32" i="18"/>
  <c r="GR32" i="18"/>
  <c r="EM32" i="18"/>
  <c r="DR32" i="18"/>
  <c r="EE32" i="18"/>
  <c r="CT32" i="18"/>
  <c r="DJ32" i="18"/>
  <c r="CY32" i="18"/>
  <c r="CZ32" i="18"/>
  <c r="CX32" i="18"/>
  <c r="DA32" i="18"/>
  <c r="BG32" i="18"/>
  <c r="BH32" i="18"/>
  <c r="BI32" i="18"/>
  <c r="KF47" i="18"/>
  <c r="HS47" i="18"/>
  <c r="GX47" i="18"/>
  <c r="GK47" i="18"/>
  <c r="EP47" i="18"/>
  <c r="EN47" i="18"/>
  <c r="EK47" i="18"/>
  <c r="EB47" i="18"/>
  <c r="DX47" i="18"/>
  <c r="BF47" i="18"/>
  <c r="AV47" i="18"/>
  <c r="AL47" i="18"/>
  <c r="KF37" i="18"/>
  <c r="HS37" i="18"/>
  <c r="GX37" i="18"/>
  <c r="GK37" i="18"/>
  <c r="EP37" i="18"/>
  <c r="EN37" i="18"/>
  <c r="EK37" i="18"/>
  <c r="EB37" i="18"/>
  <c r="DX37" i="18"/>
  <c r="BF37" i="18"/>
  <c r="AV37" i="18"/>
  <c r="AL37" i="18"/>
  <c r="KO32" i="24" l="1"/>
  <c r="KR32" i="24"/>
  <c r="EK32" i="20"/>
  <c r="KZ32" i="24"/>
  <c r="X32" i="24"/>
  <c r="AD32" i="24"/>
  <c r="LB32" i="24"/>
  <c r="Z32" i="24"/>
  <c r="Y32" i="24"/>
  <c r="T32" i="24"/>
  <c r="G17" i="20"/>
  <c r="BB32" i="20"/>
  <c r="AV32" i="20"/>
  <c r="AL32" i="20"/>
  <c r="BF32" i="20"/>
  <c r="CC32" i="20"/>
  <c r="GX32" i="20"/>
  <c r="FL32" i="20"/>
  <c r="KF32" i="20"/>
  <c r="AE32" i="24"/>
  <c r="DX32" i="20"/>
  <c r="M19" i="20"/>
  <c r="BY32" i="20"/>
  <c r="HS17" i="20"/>
  <c r="KW32" i="24"/>
  <c r="AC32" i="24"/>
  <c r="KM32" i="24"/>
  <c r="R32" i="24"/>
  <c r="KP32" i="24"/>
  <c r="KQ32" i="24"/>
  <c r="LA32" i="24"/>
  <c r="AL17" i="20"/>
  <c r="AA32" i="24"/>
  <c r="AF32" i="24"/>
  <c r="S32" i="24"/>
  <c r="BR32" i="24"/>
  <c r="AL17" i="19"/>
  <c r="KV32" i="24"/>
  <c r="KT32" i="24"/>
  <c r="V32" i="24"/>
  <c r="AV17" i="19"/>
  <c r="CI32" i="24"/>
  <c r="KN32" i="24"/>
  <c r="GX17" i="19"/>
  <c r="KU32" i="24"/>
  <c r="KF17" i="19"/>
  <c r="BB17" i="19"/>
  <c r="EN32" i="20"/>
  <c r="Q32" i="20"/>
  <c r="M17" i="20"/>
  <c r="EP32" i="20"/>
  <c r="GK17" i="20"/>
  <c r="CL32" i="20"/>
  <c r="GK32" i="20"/>
  <c r="HS32" i="20"/>
  <c r="EB32" i="20"/>
  <c r="BB17" i="20"/>
  <c r="BF17" i="20"/>
  <c r="Q17" i="20"/>
  <c r="FL17" i="20"/>
  <c r="M17" i="19"/>
  <c r="Q17" i="19"/>
  <c r="EB17" i="19"/>
  <c r="BF17" i="19"/>
  <c r="W32" i="24"/>
  <c r="BU32" i="24"/>
  <c r="CJ32" i="24"/>
  <c r="AB32" i="24"/>
  <c r="EM17" i="19"/>
  <c r="EN17" i="19" s="1"/>
  <c r="BT32" i="24"/>
  <c r="EK17" i="19"/>
  <c r="BY17" i="19"/>
  <c r="G17" i="19"/>
  <c r="BW32" i="24"/>
  <c r="CK32" i="24"/>
  <c r="CL32" i="24" s="1"/>
  <c r="CC17" i="19"/>
  <c r="CL17" i="19"/>
  <c r="G19" i="19"/>
  <c r="LV32" i="24"/>
  <c r="CH32" i="24"/>
  <c r="LM32" i="24"/>
  <c r="U32" i="24"/>
  <c r="DX17" i="19"/>
  <c r="DU32" i="24"/>
  <c r="CD32" i="24"/>
  <c r="HS17" i="19"/>
  <c r="DJ32" i="24"/>
  <c r="CU32" i="24"/>
  <c r="KS32" i="24"/>
  <c r="CA32" i="24"/>
  <c r="AM32" i="24"/>
  <c r="GK17" i="19"/>
  <c r="CY32" i="24"/>
  <c r="DT32" i="24"/>
  <c r="LU32" i="24"/>
  <c r="LK32" i="24"/>
  <c r="LE32" i="24"/>
  <c r="CE32" i="24"/>
  <c r="CV32" i="24"/>
  <c r="LN32" i="24"/>
  <c r="CT32" i="24"/>
  <c r="LT32" i="24"/>
  <c r="BV32" i="24"/>
  <c r="LH32" i="24"/>
  <c r="AN32" i="24"/>
  <c r="KY32" i="24"/>
  <c r="DS32" i="24"/>
  <c r="LF32" i="24"/>
  <c r="DL32" i="24"/>
  <c r="LP32" i="24"/>
  <c r="BI32" i="24"/>
  <c r="DD32" i="24"/>
  <c r="CZ32" i="24"/>
  <c r="LS32" i="24"/>
  <c r="EK17" i="20"/>
  <c r="DX17" i="20"/>
  <c r="EN17" i="20"/>
  <c r="LR32" i="24"/>
  <c r="EB17" i="20"/>
  <c r="DF32" i="24"/>
  <c r="EP19" i="20"/>
  <c r="AW32" i="24"/>
  <c r="LQ32" i="24"/>
  <c r="DE32" i="24"/>
  <c r="EB19" i="20"/>
  <c r="AS32" i="24"/>
  <c r="LG32" i="24"/>
  <c r="CM32" i="24"/>
  <c r="AV17" i="20"/>
  <c r="M32" i="20"/>
  <c r="G32" i="20"/>
  <c r="DA32" i="24"/>
  <c r="EP17" i="20"/>
  <c r="KE17" i="20"/>
  <c r="KF17" i="20" s="1"/>
  <c r="CC19" i="20"/>
  <c r="CL19" i="20"/>
  <c r="BZ32" i="24"/>
  <c r="BY19" i="20"/>
  <c r="BP17" i="20"/>
  <c r="GW17" i="20"/>
  <c r="GX17" i="20" s="1"/>
  <c r="GX19" i="20"/>
  <c r="EN19" i="20"/>
  <c r="DX19" i="20"/>
  <c r="EK19" i="20"/>
  <c r="DI32" i="24"/>
  <c r="CS32" i="24"/>
  <c r="J32" i="24"/>
  <c r="CG32" i="24"/>
  <c r="BK32" i="24"/>
  <c r="DK32" i="24"/>
  <c r="CB32" i="24"/>
  <c r="CC32" i="24" s="1"/>
  <c r="K32" i="24"/>
  <c r="BM32" i="24"/>
  <c r="DB32" i="24"/>
  <c r="LI32" i="24"/>
  <c r="DV32" i="24"/>
  <c r="AT32" i="24"/>
  <c r="BX32" i="24"/>
  <c r="BY32" i="24" s="1"/>
  <c r="LJ32" i="24"/>
  <c r="AY32" i="24"/>
  <c r="CX32" i="24"/>
  <c r="AR32" i="24"/>
  <c r="BG32" i="24"/>
  <c r="AO32" i="24"/>
  <c r="LL32" i="24"/>
  <c r="BC32" i="24"/>
  <c r="DQ32" i="24"/>
  <c r="DR32" i="24"/>
  <c r="DW32" i="24"/>
  <c r="E32" i="24"/>
  <c r="DG32" i="24"/>
  <c r="CO32" i="24"/>
  <c r="I32" i="24"/>
  <c r="BD32" i="24"/>
  <c r="DH32" i="24"/>
  <c r="LO32" i="24"/>
  <c r="GK19" i="19"/>
  <c r="FL17" i="19"/>
  <c r="CW32" i="24"/>
  <c r="DC32" i="24"/>
  <c r="DM32" i="24"/>
  <c r="CN32" i="24"/>
  <c r="CF32" i="24"/>
  <c r="BQ32" i="24"/>
  <c r="BS32" i="24"/>
  <c r="BJ32" i="24"/>
  <c r="BL32" i="24"/>
  <c r="BH32" i="24"/>
  <c r="AZ32" i="24"/>
  <c r="BA32" i="24"/>
  <c r="AQ32" i="24"/>
  <c r="AP32" i="24"/>
  <c r="N32" i="24"/>
  <c r="O32" i="24"/>
  <c r="F32" i="24"/>
  <c r="EP19" i="19"/>
  <c r="EO17" i="19"/>
  <c r="EP17" i="19" s="1"/>
  <c r="AU32" i="24"/>
  <c r="G40" i="24"/>
  <c r="L32" i="24"/>
  <c r="M32" i="24" s="1"/>
  <c r="P32" i="24"/>
  <c r="Q32" i="24" s="1"/>
  <c r="G45" i="24"/>
  <c r="BE32" i="24"/>
  <c r="KF47" i="17"/>
  <c r="HS47" i="17"/>
  <c r="GX47" i="17"/>
  <c r="GK47" i="17"/>
  <c r="FL47" i="17"/>
  <c r="EP47" i="17"/>
  <c r="EN47" i="17"/>
  <c r="EK47" i="17"/>
  <c r="EB47" i="17"/>
  <c r="DX47" i="17"/>
  <c r="CL47" i="17"/>
  <c r="CC47" i="17"/>
  <c r="BY47" i="17"/>
  <c r="BF47" i="17"/>
  <c r="BB47" i="17"/>
  <c r="AV47" i="17"/>
  <c r="AL47" i="17"/>
  <c r="Q47" i="17"/>
  <c r="M47" i="17"/>
  <c r="G47" i="17"/>
  <c r="LV45" i="17"/>
  <c r="LV19" i="17" s="1"/>
  <c r="LV17" i="17" s="1"/>
  <c r="LU45" i="17"/>
  <c r="LU19" i="17" s="1"/>
  <c r="LU17" i="17" s="1"/>
  <c r="LT45" i="17"/>
  <c r="LT19" i="17" s="1"/>
  <c r="LT17" i="17" s="1"/>
  <c r="LS45" i="17"/>
  <c r="LS19" i="17" s="1"/>
  <c r="LS17" i="17" s="1"/>
  <c r="LR45" i="17"/>
  <c r="LQ45" i="17"/>
  <c r="LP45" i="17"/>
  <c r="LO45" i="17"/>
  <c r="LN45" i="17"/>
  <c r="LM45" i="17"/>
  <c r="LL45" i="17"/>
  <c r="LK45" i="17"/>
  <c r="LJ45" i="17"/>
  <c r="LI45" i="17"/>
  <c r="LH45" i="17"/>
  <c r="LG45" i="17"/>
  <c r="LF45" i="17"/>
  <c r="LE45" i="17"/>
  <c r="LB45" i="17"/>
  <c r="LA45" i="17"/>
  <c r="KZ45" i="17"/>
  <c r="KY45" i="17"/>
  <c r="KW45" i="17"/>
  <c r="KV45" i="17"/>
  <c r="KU45" i="17"/>
  <c r="KT45" i="17"/>
  <c r="KS45" i="17"/>
  <c r="KR45" i="17"/>
  <c r="KQ45" i="17"/>
  <c r="KP45" i="17"/>
  <c r="KO45" i="17"/>
  <c r="KN45" i="17"/>
  <c r="KM45" i="17"/>
  <c r="KJ45" i="17"/>
  <c r="KI45" i="17"/>
  <c r="KH45" i="17"/>
  <c r="KG45" i="17"/>
  <c r="KE45" i="17"/>
  <c r="KD45" i="17"/>
  <c r="KC45" i="17"/>
  <c r="KB45" i="17"/>
  <c r="KA45" i="17"/>
  <c r="JZ45" i="17"/>
  <c r="JY45" i="17"/>
  <c r="JX45" i="17"/>
  <c r="JW45" i="17"/>
  <c r="JV45" i="17"/>
  <c r="JU45" i="17"/>
  <c r="JT45" i="17"/>
  <c r="JS45" i="17"/>
  <c r="JR45" i="17"/>
  <c r="JQ45" i="17"/>
  <c r="JP45" i="17"/>
  <c r="JO45" i="17"/>
  <c r="JN45" i="17"/>
  <c r="JM45" i="17"/>
  <c r="JL45" i="17"/>
  <c r="JK45" i="17"/>
  <c r="JH45" i="17"/>
  <c r="JG45" i="17"/>
  <c r="JF45" i="17"/>
  <c r="JE45" i="17"/>
  <c r="JD45" i="17"/>
  <c r="JC45" i="17"/>
  <c r="JB45" i="17"/>
  <c r="JA45" i="17"/>
  <c r="IZ45" i="17"/>
  <c r="IY45" i="17"/>
  <c r="IX45" i="17"/>
  <c r="IW45" i="17"/>
  <c r="IV45" i="17"/>
  <c r="IU45" i="17"/>
  <c r="IT45" i="17"/>
  <c r="IS45" i="17"/>
  <c r="IR45" i="17"/>
  <c r="IQ45" i="17"/>
  <c r="IP45" i="17"/>
  <c r="IO45" i="17"/>
  <c r="IN45" i="17"/>
  <c r="IM45" i="17"/>
  <c r="IL45" i="17"/>
  <c r="IK45" i="17"/>
  <c r="IJ45" i="17"/>
  <c r="II45" i="17"/>
  <c r="IF45" i="17"/>
  <c r="IE45" i="17"/>
  <c r="ID45" i="17"/>
  <c r="IC45" i="17"/>
  <c r="IB45" i="17"/>
  <c r="IA45" i="17"/>
  <c r="HZ45" i="17"/>
  <c r="HY45" i="17"/>
  <c r="HX45" i="17"/>
  <c r="HW45" i="17"/>
  <c r="HV45" i="17"/>
  <c r="HU45" i="17"/>
  <c r="HT45" i="17"/>
  <c r="HQ45" i="17"/>
  <c r="HP45" i="17"/>
  <c r="HO45" i="17"/>
  <c r="HN45" i="17"/>
  <c r="HM45" i="17"/>
  <c r="HL45" i="17"/>
  <c r="HK45" i="17"/>
  <c r="HJ45" i="17"/>
  <c r="HG45" i="17"/>
  <c r="HF45" i="17"/>
  <c r="HE45" i="17"/>
  <c r="HD45" i="17"/>
  <c r="HC45" i="17"/>
  <c r="HB45" i="17"/>
  <c r="HA45" i="17"/>
  <c r="GZ45" i="17"/>
  <c r="GY45" i="17"/>
  <c r="GW45" i="17"/>
  <c r="GV45" i="17"/>
  <c r="GX45" i="17" s="1"/>
  <c r="GU45" i="17"/>
  <c r="GT45" i="17"/>
  <c r="GS45" i="17"/>
  <c r="GR45" i="17"/>
  <c r="GQ45" i="17"/>
  <c r="GP45" i="17"/>
  <c r="GO45" i="17"/>
  <c r="GN45" i="17"/>
  <c r="GM45" i="17"/>
  <c r="GL45" i="17"/>
  <c r="GG45" i="17"/>
  <c r="GF45" i="17"/>
  <c r="GE45" i="17"/>
  <c r="GD45" i="17"/>
  <c r="GC45" i="17"/>
  <c r="GB45" i="17"/>
  <c r="GA45" i="17"/>
  <c r="FZ45" i="17"/>
  <c r="FY45" i="17"/>
  <c r="FX45" i="17"/>
  <c r="FW45" i="17"/>
  <c r="FV45" i="17"/>
  <c r="FU45" i="17"/>
  <c r="FT45" i="17"/>
  <c r="FS45" i="17"/>
  <c r="FR45" i="17"/>
  <c r="FQ45" i="17"/>
  <c r="FP45" i="17"/>
  <c r="FO45" i="17"/>
  <c r="FN45" i="17"/>
  <c r="FM45" i="17"/>
  <c r="FK45" i="17"/>
  <c r="FJ45" i="17"/>
  <c r="FI45" i="17"/>
  <c r="FH45" i="17"/>
  <c r="FG45" i="17"/>
  <c r="FF45" i="17"/>
  <c r="FE45" i="17"/>
  <c r="FD45" i="17"/>
  <c r="FC45" i="17"/>
  <c r="FB45" i="17"/>
  <c r="FA45" i="17"/>
  <c r="EZ45" i="17"/>
  <c r="EY45" i="17"/>
  <c r="EX45" i="17"/>
  <c r="EW45" i="17"/>
  <c r="EV45" i="17"/>
  <c r="EU45" i="17"/>
  <c r="ET45" i="17"/>
  <c r="ES45" i="17"/>
  <c r="EO45" i="17"/>
  <c r="EM45" i="17"/>
  <c r="EL45" i="17"/>
  <c r="EJ45" i="17"/>
  <c r="EI45" i="17"/>
  <c r="EH45" i="17"/>
  <c r="EG45" i="17"/>
  <c r="EF45" i="17"/>
  <c r="EE45" i="17"/>
  <c r="ED45" i="17"/>
  <c r="EC45" i="17"/>
  <c r="EA45" i="17"/>
  <c r="DZ45" i="17"/>
  <c r="DY45" i="17"/>
  <c r="DW45" i="17"/>
  <c r="DX45" i="17" s="1"/>
  <c r="DV45" i="17"/>
  <c r="DU45" i="17"/>
  <c r="DT45" i="17"/>
  <c r="DS45" i="17"/>
  <c r="DR45" i="17"/>
  <c r="DQ45" i="17"/>
  <c r="DP45" i="17"/>
  <c r="EK45" i="17" s="1"/>
  <c r="DM45" i="17"/>
  <c r="DL45" i="17"/>
  <c r="DK45" i="17"/>
  <c r="DJ45" i="17"/>
  <c r="DI45" i="17"/>
  <c r="DH45" i="17"/>
  <c r="DG45" i="17"/>
  <c r="DF45" i="17"/>
  <c r="DE45" i="17"/>
  <c r="DD45" i="17"/>
  <c r="DC45" i="17"/>
  <c r="DB45" i="17"/>
  <c r="DA45" i="17"/>
  <c r="CZ45" i="17"/>
  <c r="CY45" i="17"/>
  <c r="CX45" i="17"/>
  <c r="CW45" i="17"/>
  <c r="CV45" i="17"/>
  <c r="CU45" i="17"/>
  <c r="CT45" i="17"/>
  <c r="CS45" i="17"/>
  <c r="CR45" i="17"/>
  <c r="CO45" i="17"/>
  <c r="CN45" i="17"/>
  <c r="CM45" i="17"/>
  <c r="CK45" i="17"/>
  <c r="CJ45" i="17"/>
  <c r="CI45" i="17"/>
  <c r="CH45" i="17"/>
  <c r="CG45" i="17"/>
  <c r="CF45" i="17"/>
  <c r="CE45" i="17"/>
  <c r="CD45" i="17"/>
  <c r="CB45" i="17"/>
  <c r="CA45" i="17"/>
  <c r="BZ45" i="17"/>
  <c r="BY45" i="17"/>
  <c r="BX45" i="17"/>
  <c r="BW45" i="17"/>
  <c r="BV45" i="17"/>
  <c r="BU45" i="17"/>
  <c r="BT45" i="17"/>
  <c r="BS45" i="17"/>
  <c r="BR45" i="17"/>
  <c r="BQ45" i="17"/>
  <c r="BP45" i="17"/>
  <c r="BM45" i="17"/>
  <c r="BL45" i="17"/>
  <c r="BK45" i="17"/>
  <c r="BJ45" i="17"/>
  <c r="BI45" i="17"/>
  <c r="BH45" i="17"/>
  <c r="BG45" i="17"/>
  <c r="BE45" i="17"/>
  <c r="BD45" i="17"/>
  <c r="BC45" i="17"/>
  <c r="BA45" i="17"/>
  <c r="AZ45" i="17"/>
  <c r="AY45" i="17"/>
  <c r="AX45" i="17"/>
  <c r="AW45" i="17"/>
  <c r="AU45" i="17"/>
  <c r="AT45" i="17"/>
  <c r="AS45" i="17"/>
  <c r="AR45" i="17"/>
  <c r="AQ45" i="17"/>
  <c r="AP45" i="17"/>
  <c r="AO45" i="17"/>
  <c r="AN45" i="17"/>
  <c r="AM45" i="17"/>
  <c r="AK45" i="17"/>
  <c r="AL45" i="17" s="1"/>
  <c r="AJ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P45" i="17"/>
  <c r="O45" i="17"/>
  <c r="N45" i="17"/>
  <c r="L45" i="17"/>
  <c r="K45" i="17"/>
  <c r="J45" i="17"/>
  <c r="I45" i="17"/>
  <c r="H45" i="17"/>
  <c r="F45" i="17"/>
  <c r="E45" i="17"/>
  <c r="D45" i="17"/>
  <c r="C45" i="17"/>
  <c r="LV40" i="17"/>
  <c r="LU40" i="17"/>
  <c r="LT40" i="17"/>
  <c r="LS40" i="17"/>
  <c r="LR40" i="17"/>
  <c r="LQ40" i="17"/>
  <c r="LP40" i="17"/>
  <c r="LO40" i="17"/>
  <c r="LN40" i="17"/>
  <c r="LM40" i="17"/>
  <c r="LL40" i="17"/>
  <c r="LK40" i="17"/>
  <c r="LJ40" i="17"/>
  <c r="LI40" i="17"/>
  <c r="LH40" i="17"/>
  <c r="LG40" i="17"/>
  <c r="LF40" i="17"/>
  <c r="LE40" i="17"/>
  <c r="LB40" i="17"/>
  <c r="LA40" i="17"/>
  <c r="KZ40" i="17"/>
  <c r="KY40" i="17"/>
  <c r="KW40" i="17"/>
  <c r="KV40" i="17"/>
  <c r="KU40" i="17"/>
  <c r="KT40" i="17"/>
  <c r="KS40" i="17"/>
  <c r="KR40" i="17"/>
  <c r="KQ40" i="17"/>
  <c r="KP40" i="17"/>
  <c r="KO40" i="17"/>
  <c r="KN40" i="17"/>
  <c r="KM40" i="17"/>
  <c r="KJ40" i="17"/>
  <c r="KI40" i="17"/>
  <c r="KH40" i="17"/>
  <c r="KG40" i="17"/>
  <c r="KE40" i="17"/>
  <c r="KD40" i="17"/>
  <c r="KC40" i="17"/>
  <c r="KB40" i="17"/>
  <c r="KA40" i="17"/>
  <c r="JZ40" i="17"/>
  <c r="JY40" i="17"/>
  <c r="JX40" i="17"/>
  <c r="JW40" i="17"/>
  <c r="JV40" i="17"/>
  <c r="JU40" i="17"/>
  <c r="JT40" i="17"/>
  <c r="JS40" i="17"/>
  <c r="JR40" i="17"/>
  <c r="JQ40" i="17"/>
  <c r="JP40" i="17"/>
  <c r="JO40" i="17"/>
  <c r="JN40" i="17"/>
  <c r="JM40" i="17"/>
  <c r="JL40" i="17"/>
  <c r="JK40" i="17"/>
  <c r="JH40" i="17"/>
  <c r="JG40" i="17"/>
  <c r="JF40" i="17"/>
  <c r="JE40" i="17"/>
  <c r="JD40" i="17"/>
  <c r="JC40" i="17"/>
  <c r="JB40" i="17"/>
  <c r="JA40" i="17"/>
  <c r="IZ40" i="17"/>
  <c r="IY40" i="17"/>
  <c r="IX40" i="17"/>
  <c r="IW40" i="17"/>
  <c r="IV40" i="17"/>
  <c r="IU40" i="17"/>
  <c r="IT40" i="17"/>
  <c r="IS40" i="17"/>
  <c r="IR40" i="17"/>
  <c r="IQ40" i="17"/>
  <c r="IP40" i="17"/>
  <c r="IO40" i="17"/>
  <c r="IN40" i="17"/>
  <c r="IM40" i="17"/>
  <c r="IL40" i="17"/>
  <c r="IK40" i="17"/>
  <c r="IJ40" i="17"/>
  <c r="II40" i="17"/>
  <c r="IF40" i="17"/>
  <c r="IE40" i="17"/>
  <c r="ID40" i="17"/>
  <c r="IC40" i="17"/>
  <c r="IB40" i="17"/>
  <c r="IA40" i="17"/>
  <c r="HZ40" i="17"/>
  <c r="HY40" i="17"/>
  <c r="HX40" i="17"/>
  <c r="HW40" i="17"/>
  <c r="HV40" i="17"/>
  <c r="HU40" i="17"/>
  <c r="HT40" i="17"/>
  <c r="HQ40" i="17"/>
  <c r="HP40" i="17"/>
  <c r="HO40" i="17"/>
  <c r="HN40" i="17"/>
  <c r="HM40" i="17"/>
  <c r="HL40" i="17"/>
  <c r="HK40" i="17"/>
  <c r="HJ40" i="17"/>
  <c r="HG40" i="17"/>
  <c r="HF40" i="17"/>
  <c r="HE40" i="17"/>
  <c r="HD40" i="17"/>
  <c r="HC40" i="17"/>
  <c r="HB40" i="17"/>
  <c r="HA40" i="17"/>
  <c r="GZ40" i="17"/>
  <c r="GY40" i="17"/>
  <c r="GW40" i="17"/>
  <c r="GV40" i="17"/>
  <c r="GU40" i="17"/>
  <c r="GT40" i="17"/>
  <c r="GS40" i="17"/>
  <c r="GR40" i="17"/>
  <c r="GQ40" i="17"/>
  <c r="GP40" i="17"/>
  <c r="GO40" i="17"/>
  <c r="GN40" i="17"/>
  <c r="GM40" i="17"/>
  <c r="GL40" i="17"/>
  <c r="GG40" i="17"/>
  <c r="GF40" i="17"/>
  <c r="GE40" i="17"/>
  <c r="GD40" i="17"/>
  <c r="GC40" i="17"/>
  <c r="GB40" i="17"/>
  <c r="GA40" i="17"/>
  <c r="FZ40" i="17"/>
  <c r="FY40" i="17"/>
  <c r="FX40" i="17"/>
  <c r="FW40" i="17"/>
  <c r="FV40" i="17"/>
  <c r="FU40" i="17"/>
  <c r="FT40" i="17"/>
  <c r="FS40" i="17"/>
  <c r="FR40" i="17"/>
  <c r="FQ40" i="17"/>
  <c r="FP40" i="17"/>
  <c r="FO40" i="17"/>
  <c r="FN40" i="17"/>
  <c r="FM40" i="17"/>
  <c r="FL40" i="17"/>
  <c r="FK40" i="17"/>
  <c r="FJ40" i="17"/>
  <c r="FI40" i="17"/>
  <c r="FH40" i="17"/>
  <c r="FG40" i="17"/>
  <c r="FF40" i="17"/>
  <c r="FE40" i="17"/>
  <c r="FD40" i="17"/>
  <c r="FC40" i="17"/>
  <c r="FB40" i="17"/>
  <c r="FA40" i="17"/>
  <c r="EZ40" i="17"/>
  <c r="EY40" i="17"/>
  <c r="EX40" i="17"/>
  <c r="EW40" i="17"/>
  <c r="EV40" i="17"/>
  <c r="EU40" i="17"/>
  <c r="ET40" i="17"/>
  <c r="ES40" i="17"/>
  <c r="EO40" i="17"/>
  <c r="EM40" i="17"/>
  <c r="EL40" i="17"/>
  <c r="EJ40" i="17"/>
  <c r="EI40" i="17"/>
  <c r="EH40" i="17"/>
  <c r="EG40" i="17"/>
  <c r="EF40" i="17"/>
  <c r="EE40" i="17"/>
  <c r="ED40" i="17"/>
  <c r="EC40" i="17"/>
  <c r="EB40" i="17"/>
  <c r="EA40" i="17"/>
  <c r="DZ40" i="17"/>
  <c r="DY40" i="17"/>
  <c r="DW40" i="17"/>
  <c r="DV40" i="17"/>
  <c r="DU40" i="17"/>
  <c r="DT40" i="17"/>
  <c r="DS40" i="17"/>
  <c r="DR40" i="17"/>
  <c r="DQ40" i="17"/>
  <c r="DP40" i="17"/>
  <c r="EN40" i="17" s="1"/>
  <c r="DM40" i="17"/>
  <c r="DL40" i="17"/>
  <c r="DK40" i="17"/>
  <c r="DJ40" i="17"/>
  <c r="DI40" i="17"/>
  <c r="DH40" i="17"/>
  <c r="DG40" i="17"/>
  <c r="DF40" i="17"/>
  <c r="DE40" i="17"/>
  <c r="DD40" i="17"/>
  <c r="DC40" i="17"/>
  <c r="DB40" i="17"/>
  <c r="DA40" i="17"/>
  <c r="CZ40" i="17"/>
  <c r="CY40" i="17"/>
  <c r="CX40" i="17"/>
  <c r="CW40" i="17"/>
  <c r="CV40" i="17"/>
  <c r="CU40" i="17"/>
  <c r="CT40" i="17"/>
  <c r="CS40" i="17"/>
  <c r="CR40" i="17"/>
  <c r="CO40" i="17"/>
  <c r="CN40" i="17"/>
  <c r="CM40" i="17"/>
  <c r="CK40" i="17"/>
  <c r="CJ40" i="17"/>
  <c r="CI40" i="17"/>
  <c r="CH40" i="17"/>
  <c r="CG40" i="17"/>
  <c r="CF40" i="17"/>
  <c r="CE40" i="17"/>
  <c r="CD40" i="17"/>
  <c r="CB40" i="17"/>
  <c r="CA40" i="17"/>
  <c r="BZ40" i="17"/>
  <c r="BX40" i="17"/>
  <c r="BW40" i="17"/>
  <c r="BV40" i="17"/>
  <c r="BU40" i="17"/>
  <c r="BT40" i="17"/>
  <c r="BS40" i="17"/>
  <c r="BR40" i="17"/>
  <c r="BQ40" i="17"/>
  <c r="BP40" i="17"/>
  <c r="BM40" i="17"/>
  <c r="BL40" i="17"/>
  <c r="BK40" i="17"/>
  <c r="BJ40" i="17"/>
  <c r="BI40" i="17"/>
  <c r="BH40" i="17"/>
  <c r="BG40" i="17"/>
  <c r="BF40" i="17"/>
  <c r="BE40" i="17"/>
  <c r="BD40" i="17"/>
  <c r="BC40" i="17"/>
  <c r="BA40" i="17"/>
  <c r="BB40" i="17" s="1"/>
  <c r="AZ40" i="17"/>
  <c r="AY40" i="17"/>
  <c r="AX40" i="17"/>
  <c r="AW40" i="17"/>
  <c r="AU40" i="17"/>
  <c r="AV40" i="17" s="1"/>
  <c r="AT40" i="17"/>
  <c r="AS40" i="17"/>
  <c r="AR40" i="17"/>
  <c r="AQ40" i="17"/>
  <c r="AP40" i="17"/>
  <c r="AO40" i="17"/>
  <c r="AN40" i="17"/>
  <c r="AM40" i="17"/>
  <c r="AK40" i="17"/>
  <c r="AL40" i="17" s="1"/>
  <c r="AJ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P40" i="17"/>
  <c r="O40" i="17"/>
  <c r="N40" i="17"/>
  <c r="L40" i="17"/>
  <c r="K40" i="17"/>
  <c r="J40" i="17"/>
  <c r="I40" i="17"/>
  <c r="H40" i="17"/>
  <c r="F40" i="17"/>
  <c r="E40" i="17"/>
  <c r="D40" i="17"/>
  <c r="C40" i="17"/>
  <c r="KF37" i="17"/>
  <c r="HS37" i="17"/>
  <c r="GX37" i="17"/>
  <c r="GK37" i="17"/>
  <c r="FL37" i="17"/>
  <c r="EP37" i="17"/>
  <c r="EN37" i="17"/>
  <c r="EK37" i="17"/>
  <c r="EB37" i="17"/>
  <c r="DX37" i="17"/>
  <c r="CL37" i="17"/>
  <c r="CC37" i="17"/>
  <c r="BY37" i="17"/>
  <c r="BF37" i="17"/>
  <c r="BB37" i="17"/>
  <c r="AL37" i="17"/>
  <c r="Q37" i="17"/>
  <c r="M37" i="17"/>
  <c r="G37" i="17"/>
  <c r="LV34" i="17"/>
  <c r="LU34" i="17"/>
  <c r="LT34" i="17"/>
  <c r="LS34" i="17"/>
  <c r="LR34" i="17"/>
  <c r="LQ34" i="17"/>
  <c r="LP34" i="17"/>
  <c r="LO34" i="17"/>
  <c r="LN34" i="17"/>
  <c r="LM34" i="17"/>
  <c r="LL34" i="17"/>
  <c r="LK34" i="17"/>
  <c r="LJ34" i="17"/>
  <c r="LI34" i="17"/>
  <c r="LH34" i="17"/>
  <c r="LG34" i="17"/>
  <c r="LF34" i="17"/>
  <c r="LE34" i="17"/>
  <c r="LB34" i="17"/>
  <c r="LA34" i="17"/>
  <c r="KZ34" i="17"/>
  <c r="KY34" i="17"/>
  <c r="KW34" i="17"/>
  <c r="KV34" i="17"/>
  <c r="KU34" i="17"/>
  <c r="KT34" i="17"/>
  <c r="KS34" i="17"/>
  <c r="KR34" i="17"/>
  <c r="KQ34" i="17"/>
  <c r="KP34" i="17"/>
  <c r="KO34" i="17"/>
  <c r="KN34" i="17"/>
  <c r="KM34" i="17"/>
  <c r="KJ34" i="17"/>
  <c r="KI34" i="17"/>
  <c r="KH34" i="17"/>
  <c r="KG34" i="17"/>
  <c r="KE34" i="17"/>
  <c r="KD34" i="17"/>
  <c r="KC34" i="17"/>
  <c r="KB34" i="17"/>
  <c r="KA34" i="17"/>
  <c r="JZ34" i="17"/>
  <c r="JY34" i="17"/>
  <c r="JX34" i="17"/>
  <c r="JW34" i="17"/>
  <c r="JV34" i="17"/>
  <c r="JU34" i="17"/>
  <c r="JT34" i="17"/>
  <c r="JS34" i="17"/>
  <c r="JR34" i="17"/>
  <c r="JQ34" i="17"/>
  <c r="JP34" i="17"/>
  <c r="JO34" i="17"/>
  <c r="JN34" i="17"/>
  <c r="JM34" i="17"/>
  <c r="JL34" i="17"/>
  <c r="JK34" i="17"/>
  <c r="JH34" i="17"/>
  <c r="JG34" i="17"/>
  <c r="JF34" i="17"/>
  <c r="JE34" i="17"/>
  <c r="JD34" i="17"/>
  <c r="JC34" i="17"/>
  <c r="JB34" i="17"/>
  <c r="JA34" i="17"/>
  <c r="IZ34" i="17"/>
  <c r="IY34" i="17"/>
  <c r="IX34" i="17"/>
  <c r="IW34" i="17"/>
  <c r="IV34" i="17"/>
  <c r="IU34" i="17"/>
  <c r="IT34" i="17"/>
  <c r="IS34" i="17"/>
  <c r="IR34" i="17"/>
  <c r="IQ34" i="17"/>
  <c r="IP34" i="17"/>
  <c r="IO34" i="17"/>
  <c r="IN34" i="17"/>
  <c r="IM34" i="17"/>
  <c r="IL34" i="17"/>
  <c r="IK34" i="17"/>
  <c r="IJ34" i="17"/>
  <c r="II34" i="17"/>
  <c r="IF34" i="17"/>
  <c r="IE34" i="17"/>
  <c r="ID34" i="17"/>
  <c r="IC34" i="17"/>
  <c r="IB34" i="17"/>
  <c r="IA34" i="17"/>
  <c r="HZ34" i="17"/>
  <c r="HY34" i="17"/>
  <c r="HX34" i="17"/>
  <c r="HW34" i="17"/>
  <c r="HV34" i="17"/>
  <c r="HU34" i="17"/>
  <c r="HT34" i="17"/>
  <c r="HQ34" i="17"/>
  <c r="HP34" i="17"/>
  <c r="HO34" i="17"/>
  <c r="HN34" i="17"/>
  <c r="HM34" i="17"/>
  <c r="HL34" i="17"/>
  <c r="HK34" i="17"/>
  <c r="HJ34" i="17"/>
  <c r="HG34" i="17"/>
  <c r="HF34" i="17"/>
  <c r="HE34" i="17"/>
  <c r="HD34" i="17"/>
  <c r="HC34" i="17"/>
  <c r="HB34" i="17"/>
  <c r="HA34" i="17"/>
  <c r="GZ34" i="17"/>
  <c r="GY34" i="17"/>
  <c r="GW34" i="17"/>
  <c r="GV34" i="17"/>
  <c r="GU34" i="17"/>
  <c r="GT34" i="17"/>
  <c r="GS34" i="17"/>
  <c r="GR34" i="17"/>
  <c r="GQ34" i="17"/>
  <c r="GP34" i="17"/>
  <c r="GO34" i="17"/>
  <c r="GN34" i="17"/>
  <c r="GM34" i="17"/>
  <c r="GL34" i="17"/>
  <c r="GG34" i="17"/>
  <c r="GF34" i="17"/>
  <c r="GE34" i="17"/>
  <c r="GD34" i="17"/>
  <c r="GC34" i="17"/>
  <c r="GB34" i="17"/>
  <c r="GA34" i="17"/>
  <c r="FZ34" i="17"/>
  <c r="FY34" i="17"/>
  <c r="FX34" i="17"/>
  <c r="FW34" i="17"/>
  <c r="FV34" i="17"/>
  <c r="FU34" i="17"/>
  <c r="FT34" i="17"/>
  <c r="FS34" i="17"/>
  <c r="FR34" i="17"/>
  <c r="FQ34" i="17"/>
  <c r="FP34" i="17"/>
  <c r="FO34" i="17"/>
  <c r="FN34" i="17"/>
  <c r="FM34" i="17"/>
  <c r="FK34" i="17"/>
  <c r="FJ34" i="17"/>
  <c r="FI34" i="17"/>
  <c r="FH34" i="17"/>
  <c r="FG34" i="17"/>
  <c r="FF34" i="17"/>
  <c r="FE34" i="17"/>
  <c r="FD34" i="17"/>
  <c r="FC34" i="17"/>
  <c r="FB34" i="17"/>
  <c r="FA34" i="17"/>
  <c r="EZ34" i="17"/>
  <c r="EY34" i="17"/>
  <c r="EX34" i="17"/>
  <c r="EW34" i="17"/>
  <c r="EV34" i="17"/>
  <c r="EU34" i="17"/>
  <c r="ET34" i="17"/>
  <c r="ES34" i="17"/>
  <c r="EP34" i="17"/>
  <c r="EO34" i="17"/>
  <c r="EM34" i="17"/>
  <c r="EL34" i="17"/>
  <c r="EJ34" i="17"/>
  <c r="EI34" i="17"/>
  <c r="EH34" i="17"/>
  <c r="EG34" i="17"/>
  <c r="EF34" i="17"/>
  <c r="EE34" i="17"/>
  <c r="ED34" i="17"/>
  <c r="EC34" i="17"/>
  <c r="EA34" i="17"/>
  <c r="DZ34" i="17"/>
  <c r="DY34" i="17"/>
  <c r="DW34" i="17"/>
  <c r="DV34" i="17"/>
  <c r="DU34" i="17"/>
  <c r="DT34" i="17"/>
  <c r="DS34" i="17"/>
  <c r="DR34" i="17"/>
  <c r="DQ34" i="17"/>
  <c r="DP34" i="17"/>
  <c r="DM34" i="17"/>
  <c r="DL34" i="17"/>
  <c r="DK34" i="17"/>
  <c r="DJ34" i="17"/>
  <c r="DI34" i="17"/>
  <c r="DH34" i="17"/>
  <c r="DG34" i="17"/>
  <c r="DF34" i="17"/>
  <c r="DE34" i="17"/>
  <c r="DD34" i="17"/>
  <c r="DC34" i="17"/>
  <c r="DB34" i="17"/>
  <c r="DA34" i="17"/>
  <c r="CZ34" i="17"/>
  <c r="CY34" i="17"/>
  <c r="CX34" i="17"/>
  <c r="CW34" i="17"/>
  <c r="CV34" i="17"/>
  <c r="CU34" i="17"/>
  <c r="CT34" i="17"/>
  <c r="CS34" i="17"/>
  <c r="CR34" i="17"/>
  <c r="CO34" i="17"/>
  <c r="CN34" i="17"/>
  <c r="CM34" i="17"/>
  <c r="CK34" i="17"/>
  <c r="CJ34" i="17"/>
  <c r="CI34" i="17"/>
  <c r="CH34" i="17"/>
  <c r="CG34" i="17"/>
  <c r="CF34" i="17"/>
  <c r="CE34" i="17"/>
  <c r="CD34" i="17"/>
  <c r="CB34" i="17"/>
  <c r="CA34" i="17"/>
  <c r="BZ34" i="17"/>
  <c r="BX34" i="17"/>
  <c r="BW34" i="17"/>
  <c r="BV34" i="17"/>
  <c r="BU34" i="17"/>
  <c r="BT34" i="17"/>
  <c r="BS34" i="17"/>
  <c r="BR34" i="17"/>
  <c r="BQ34" i="17"/>
  <c r="BP34" i="17"/>
  <c r="BM34" i="17"/>
  <c r="BL34" i="17"/>
  <c r="BK34" i="17"/>
  <c r="BJ34" i="17"/>
  <c r="BI34" i="17"/>
  <c r="BH34" i="17"/>
  <c r="BG34" i="17"/>
  <c r="BE34" i="17"/>
  <c r="BD34" i="17"/>
  <c r="BC34" i="17"/>
  <c r="BA34" i="17"/>
  <c r="BB34" i="17" s="1"/>
  <c r="AZ34" i="17"/>
  <c r="AY34" i="17"/>
  <c r="AX34" i="17"/>
  <c r="AW34" i="17"/>
  <c r="AU34" i="17"/>
  <c r="AT34" i="17"/>
  <c r="AS34" i="17"/>
  <c r="AR34" i="17"/>
  <c r="AQ34" i="17"/>
  <c r="AP34" i="17"/>
  <c r="AO34" i="17"/>
  <c r="AN34" i="17"/>
  <c r="AM34" i="17"/>
  <c r="AK34" i="17"/>
  <c r="AJ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P34" i="17"/>
  <c r="O34" i="17"/>
  <c r="N34" i="17"/>
  <c r="L34" i="17"/>
  <c r="K34" i="17"/>
  <c r="J34" i="17"/>
  <c r="I34" i="17"/>
  <c r="H34" i="17"/>
  <c r="F34" i="17"/>
  <c r="E34" i="17"/>
  <c r="D34" i="17"/>
  <c r="C34" i="17"/>
  <c r="LS22" i="24"/>
  <c r="LT22" i="24"/>
  <c r="LU22" i="24"/>
  <c r="LV22" i="24"/>
  <c r="LU23" i="24"/>
  <c r="LV23" i="24"/>
  <c r="KE45" i="16"/>
  <c r="KE40" i="16"/>
  <c r="KE34" i="16"/>
  <c r="KE32" i="17"/>
  <c r="EB34" i="17" l="1"/>
  <c r="CL34" i="17"/>
  <c r="CC40" i="17"/>
  <c r="CL40" i="17"/>
  <c r="DX40" i="17"/>
  <c r="M45" i="17"/>
  <c r="G45" i="17"/>
  <c r="KE32" i="16"/>
  <c r="DX34" i="17"/>
  <c r="KF40" i="17"/>
  <c r="M40" i="17"/>
  <c r="BY40" i="17"/>
  <c r="AV34" i="17"/>
  <c r="AV45" i="17"/>
  <c r="BF45" i="17"/>
  <c r="CC45" i="17"/>
  <c r="CC17" i="20"/>
  <c r="BY17" i="20"/>
  <c r="CL17" i="20"/>
  <c r="Q45" i="17"/>
  <c r="BB45" i="17"/>
  <c r="AL34" i="17"/>
  <c r="GX40" i="17"/>
  <c r="CL45" i="17"/>
  <c r="KF34" i="17"/>
  <c r="EN45" i="17"/>
  <c r="BF34" i="17"/>
  <c r="FL34" i="17"/>
  <c r="GX34" i="17"/>
  <c r="HS40" i="17"/>
  <c r="EP45" i="17"/>
  <c r="BY34" i="17"/>
  <c r="Q34" i="17"/>
  <c r="CC34" i="17"/>
  <c r="Q40" i="17"/>
  <c r="EB45" i="17"/>
  <c r="HS34" i="17"/>
  <c r="EK40" i="17"/>
  <c r="KF45" i="17"/>
  <c r="GK34" i="17"/>
  <c r="FL45" i="17"/>
  <c r="G40" i="17"/>
  <c r="HS45" i="17"/>
  <c r="EK34" i="17"/>
  <c r="EP40" i="17"/>
  <c r="GK40" i="17"/>
  <c r="GK45" i="17"/>
  <c r="EN34" i="17"/>
  <c r="LS20" i="24"/>
  <c r="LT18" i="24"/>
  <c r="LV18" i="24"/>
  <c r="LT20" i="24"/>
  <c r="LS21" i="24"/>
  <c r="KE32" i="18"/>
  <c r="G34" i="17"/>
  <c r="LV19" i="24"/>
  <c r="LU18" i="24"/>
  <c r="LU19" i="24"/>
  <c r="LT19" i="24"/>
  <c r="M34" i="17"/>
  <c r="LV21" i="24"/>
  <c r="LS19" i="24"/>
  <c r="LU20" i="24"/>
  <c r="LT23" i="24"/>
  <c r="LS23" i="24"/>
  <c r="LV20" i="24"/>
  <c r="LS18" i="24"/>
  <c r="LT21" i="24"/>
  <c r="LU21" i="24"/>
  <c r="GV32" i="17"/>
  <c r="LV17" i="24" l="1"/>
  <c r="LT17" i="24"/>
  <c r="LS17" i="24"/>
  <c r="LU17" i="24"/>
  <c r="GW45" i="12"/>
  <c r="GW40" i="12"/>
  <c r="GW34" i="12"/>
  <c r="GW32" i="12" s="1"/>
  <c r="GW45" i="14"/>
  <c r="GW40" i="14"/>
  <c r="GW34" i="14"/>
  <c r="GW45" i="13"/>
  <c r="GW40" i="13"/>
  <c r="GW34" i="13"/>
  <c r="GW32" i="13" s="1"/>
  <c r="GW45" i="15"/>
  <c r="GW40" i="15"/>
  <c r="GW34" i="15"/>
  <c r="GW32" i="15"/>
  <c r="GW45" i="16"/>
  <c r="GW40" i="16"/>
  <c r="GW34" i="16"/>
  <c r="GW32" i="17"/>
  <c r="GV34" i="16"/>
  <c r="GV32" i="16" s="1"/>
  <c r="GV40" i="16"/>
  <c r="GV45" i="16"/>
  <c r="GV34" i="15"/>
  <c r="GV32" i="15" s="1"/>
  <c r="GV40" i="15"/>
  <c r="GV45" i="15"/>
  <c r="GJ32" i="12"/>
  <c r="GJ32" i="14"/>
  <c r="GJ32" i="13"/>
  <c r="GJ32" i="15"/>
  <c r="GJ32" i="16"/>
  <c r="GJ32" i="18"/>
  <c r="FK45" i="16"/>
  <c r="FK40" i="16"/>
  <c r="FK34" i="16"/>
  <c r="DP45" i="12"/>
  <c r="DP40" i="12"/>
  <c r="DP34" i="12"/>
  <c r="DP45" i="14"/>
  <c r="DP40" i="14"/>
  <c r="DP34" i="14"/>
  <c r="DP45" i="13"/>
  <c r="DP40" i="13"/>
  <c r="DP34" i="13"/>
  <c r="DP45" i="15"/>
  <c r="DP40" i="15"/>
  <c r="DP34" i="15"/>
  <c r="DP45" i="16"/>
  <c r="DP40" i="16"/>
  <c r="DP34" i="16"/>
  <c r="DP45" i="18"/>
  <c r="EN45" i="18" s="1"/>
  <c r="DP40" i="18"/>
  <c r="DP34" i="18"/>
  <c r="CR45" i="12"/>
  <c r="CR40" i="12"/>
  <c r="CR34" i="12"/>
  <c r="CR45" i="14"/>
  <c r="CR40" i="14"/>
  <c r="CR34" i="14"/>
  <c r="CR45" i="13"/>
  <c r="CR40" i="13"/>
  <c r="CR34" i="13"/>
  <c r="CR45" i="15"/>
  <c r="CR40" i="15"/>
  <c r="CR34" i="15"/>
  <c r="CR45" i="16"/>
  <c r="CR40" i="16"/>
  <c r="CR34" i="16"/>
  <c r="CR45" i="18"/>
  <c r="CR40" i="18"/>
  <c r="CR34" i="18"/>
  <c r="BP45" i="12"/>
  <c r="BP40" i="12"/>
  <c r="BP34" i="12"/>
  <c r="BP32" i="12" s="1"/>
  <c r="BP45" i="14"/>
  <c r="BP40" i="14"/>
  <c r="BP34" i="14"/>
  <c r="BP45" i="13"/>
  <c r="BP40" i="13"/>
  <c r="BP34" i="13"/>
  <c r="BP45" i="15"/>
  <c r="BP40" i="15"/>
  <c r="BP34" i="15"/>
  <c r="BP32" i="15"/>
  <c r="BP45" i="16"/>
  <c r="BP40" i="16"/>
  <c r="BP34" i="16"/>
  <c r="BP32" i="16" s="1"/>
  <c r="BP45" i="18"/>
  <c r="BP40" i="18"/>
  <c r="BY40" i="18" s="1"/>
  <c r="BP34" i="18"/>
  <c r="AJ45" i="12"/>
  <c r="AJ40" i="12"/>
  <c r="AJ34" i="12"/>
  <c r="AJ45" i="14"/>
  <c r="AJ40" i="14"/>
  <c r="AJ34" i="14"/>
  <c r="AJ45" i="13"/>
  <c r="AJ40" i="13"/>
  <c r="AJ34" i="13"/>
  <c r="AJ45" i="15"/>
  <c r="AJ40" i="15"/>
  <c r="AJ34" i="15"/>
  <c r="AJ45" i="16"/>
  <c r="AJ40" i="16"/>
  <c r="AJ34" i="16"/>
  <c r="AJ45" i="18"/>
  <c r="BB45" i="18" s="1"/>
  <c r="AJ40" i="18"/>
  <c r="BB40" i="18" s="1"/>
  <c r="AJ34" i="18"/>
  <c r="FK32" i="16" l="1"/>
  <c r="GW32" i="16"/>
  <c r="BP32" i="13"/>
  <c r="GW32" i="14"/>
  <c r="BP32" i="14"/>
  <c r="CL34" i="18"/>
  <c r="BY34" i="18"/>
  <c r="CC34" i="18"/>
  <c r="CC45" i="18"/>
  <c r="CL45" i="18"/>
  <c r="BY45" i="18"/>
  <c r="GV32" i="18"/>
  <c r="GW32" i="18"/>
  <c r="BP32" i="18"/>
  <c r="FK32" i="18"/>
  <c r="C45" i="16"/>
  <c r="C40" i="16"/>
  <c r="C34" i="16"/>
  <c r="C32" i="16" s="1"/>
  <c r="C45" i="15"/>
  <c r="C40" i="15"/>
  <c r="C34" i="15"/>
  <c r="C32" i="15" s="1"/>
  <c r="C45" i="13"/>
  <c r="C40" i="13"/>
  <c r="C34" i="13"/>
  <c r="C45" i="14"/>
  <c r="C40" i="14"/>
  <c r="C34" i="14"/>
  <c r="C45" i="12"/>
  <c r="C40" i="12"/>
  <c r="C34" i="12"/>
  <c r="C45" i="18"/>
  <c r="C40" i="18"/>
  <c r="C34" i="18"/>
  <c r="GJ32" i="17"/>
  <c r="LS32" i="17"/>
  <c r="C32" i="12" l="1"/>
  <c r="C32" i="14"/>
  <c r="C32" i="13"/>
  <c r="M34" i="18"/>
  <c r="Q34" i="18"/>
  <c r="Q40" i="18"/>
  <c r="M40" i="18"/>
  <c r="M45" i="18"/>
  <c r="Q45" i="18"/>
  <c r="C32" i="18"/>
  <c r="LU32" i="17"/>
  <c r="LT32" i="17"/>
  <c r="LV32" i="17"/>
  <c r="BA45" i="16" l="1"/>
  <c r="AZ45" i="16"/>
  <c r="AY45" i="16"/>
  <c r="AX45" i="16"/>
  <c r="BA40" i="16"/>
  <c r="AZ40" i="16"/>
  <c r="AY40" i="16"/>
  <c r="AX40" i="16"/>
  <c r="BA34" i="16"/>
  <c r="AZ34" i="16"/>
  <c r="AY34" i="16"/>
  <c r="AX34" i="16"/>
  <c r="Q50" i="16"/>
  <c r="Q49" i="16"/>
  <c r="Q48" i="16"/>
  <c r="Q47" i="16"/>
  <c r="Q46" i="16"/>
  <c r="Q44" i="16"/>
  <c r="Q43" i="16"/>
  <c r="Q42" i="16"/>
  <c r="Q41" i="16"/>
  <c r="Q39" i="16"/>
  <c r="Q38" i="16"/>
  <c r="Q37" i="16"/>
  <c r="Q36" i="16"/>
  <c r="Q35" i="16"/>
  <c r="Q33" i="16"/>
  <c r="G50" i="16"/>
  <c r="G49" i="16"/>
  <c r="G48" i="16"/>
  <c r="G47" i="16"/>
  <c r="G46" i="16"/>
  <c r="G44" i="16"/>
  <c r="G43" i="16"/>
  <c r="G42" i="16"/>
  <c r="G41" i="16"/>
  <c r="G39" i="16"/>
  <c r="G38" i="16"/>
  <c r="G37" i="16"/>
  <c r="G36" i="16"/>
  <c r="G35" i="16"/>
  <c r="KJ45" i="15"/>
  <c r="KI45" i="15"/>
  <c r="KH45" i="15"/>
  <c r="KG45" i="15"/>
  <c r="KD45" i="15"/>
  <c r="KC45" i="15"/>
  <c r="KB45" i="15"/>
  <c r="KA45" i="15"/>
  <c r="JZ45" i="15"/>
  <c r="JY45" i="15"/>
  <c r="JX45" i="15"/>
  <c r="JW45" i="15"/>
  <c r="JV45" i="15"/>
  <c r="JU45" i="15"/>
  <c r="JT45" i="15"/>
  <c r="JS45" i="15"/>
  <c r="JR45" i="15"/>
  <c r="JQ45" i="15"/>
  <c r="JP45" i="15"/>
  <c r="JO45" i="15"/>
  <c r="JN45" i="15"/>
  <c r="JM45" i="15"/>
  <c r="JL45" i="15"/>
  <c r="JK45" i="15"/>
  <c r="JH45" i="15"/>
  <c r="JG45" i="15"/>
  <c r="JF45" i="15"/>
  <c r="JE45" i="15"/>
  <c r="JD45" i="15"/>
  <c r="JC45" i="15"/>
  <c r="JB45" i="15"/>
  <c r="JA45" i="15"/>
  <c r="IZ45" i="15"/>
  <c r="IY45" i="15"/>
  <c r="IX45" i="15"/>
  <c r="IW45" i="15"/>
  <c r="IV45" i="15"/>
  <c r="IU45" i="15"/>
  <c r="IT45" i="15"/>
  <c r="IS45" i="15"/>
  <c r="IR45" i="15"/>
  <c r="IQ45" i="15"/>
  <c r="IP45" i="15"/>
  <c r="IO45" i="15"/>
  <c r="IN45" i="15"/>
  <c r="IM45" i="15"/>
  <c r="IL45" i="15"/>
  <c r="IK45" i="15"/>
  <c r="IJ45" i="15"/>
  <c r="II45" i="15"/>
  <c r="JH40" i="15"/>
  <c r="JG40" i="15"/>
  <c r="JF40" i="15"/>
  <c r="JE40" i="15"/>
  <c r="JD40" i="15"/>
  <c r="JC40" i="15"/>
  <c r="JB40" i="15"/>
  <c r="JA40" i="15"/>
  <c r="IZ40" i="15"/>
  <c r="IY40" i="15"/>
  <c r="IX40" i="15"/>
  <c r="IW40" i="15"/>
  <c r="IV40" i="15"/>
  <c r="IU40" i="15"/>
  <c r="IT40" i="15"/>
  <c r="IS40" i="15"/>
  <c r="IR40" i="15"/>
  <c r="IQ40" i="15"/>
  <c r="IP40" i="15"/>
  <c r="IO40" i="15"/>
  <c r="IN40" i="15"/>
  <c r="IM40" i="15"/>
  <c r="IL40" i="15"/>
  <c r="IK40" i="15"/>
  <c r="IJ40" i="15"/>
  <c r="II40" i="15"/>
  <c r="JH34" i="15"/>
  <c r="JG34" i="15"/>
  <c r="JF34" i="15"/>
  <c r="JE34" i="15"/>
  <c r="JD34" i="15"/>
  <c r="JC34" i="15"/>
  <c r="JB34" i="15"/>
  <c r="JA34" i="15"/>
  <c r="IZ34" i="15"/>
  <c r="IY34" i="15"/>
  <c r="IX34" i="15"/>
  <c r="IW34" i="15"/>
  <c r="IV34" i="15"/>
  <c r="IU34" i="15"/>
  <c r="IT34" i="15"/>
  <c r="IS34" i="15"/>
  <c r="IR34" i="15"/>
  <c r="IQ34" i="15"/>
  <c r="IP34" i="15"/>
  <c r="IO34" i="15"/>
  <c r="IN34" i="15"/>
  <c r="IM34" i="15"/>
  <c r="IL34" i="15"/>
  <c r="IK34" i="15"/>
  <c r="IJ34" i="15"/>
  <c r="II34" i="15"/>
  <c r="IF34" i="15"/>
  <c r="IE34" i="15"/>
  <c r="ID34" i="15"/>
  <c r="IC34" i="15"/>
  <c r="IB34" i="15"/>
  <c r="IA34" i="15"/>
  <c r="HZ34" i="15"/>
  <c r="HY34" i="15"/>
  <c r="HX34" i="15"/>
  <c r="HW34" i="15"/>
  <c r="HV34" i="15"/>
  <c r="HU34" i="15"/>
  <c r="HT34" i="15"/>
  <c r="IF40" i="15"/>
  <c r="IE40" i="15"/>
  <c r="ID40" i="15"/>
  <c r="IC40" i="15"/>
  <c r="IB40" i="15"/>
  <c r="IA40" i="15"/>
  <c r="HZ40" i="15"/>
  <c r="HY40" i="15"/>
  <c r="HX40" i="15"/>
  <c r="HW40" i="15"/>
  <c r="HV40" i="15"/>
  <c r="HU40" i="15"/>
  <c r="HT40" i="15"/>
  <c r="IF45" i="15"/>
  <c r="IE45" i="15"/>
  <c r="ID45" i="15"/>
  <c r="IC45" i="15"/>
  <c r="IB45" i="15"/>
  <c r="IA45" i="15"/>
  <c r="HZ45" i="15"/>
  <c r="HY45" i="15"/>
  <c r="HX45" i="15"/>
  <c r="HW45" i="15"/>
  <c r="HV45" i="15"/>
  <c r="HU45" i="15"/>
  <c r="HT45" i="15"/>
  <c r="HQ45" i="15"/>
  <c r="HP45" i="15"/>
  <c r="HO45" i="15"/>
  <c r="HN45" i="15"/>
  <c r="HM45" i="15"/>
  <c r="HL45" i="15"/>
  <c r="HK45" i="15"/>
  <c r="HJ45" i="15"/>
  <c r="HQ40" i="15"/>
  <c r="HP40" i="15"/>
  <c r="HO40" i="15"/>
  <c r="HN40" i="15"/>
  <c r="HM40" i="15"/>
  <c r="HL40" i="15"/>
  <c r="HK40" i="15"/>
  <c r="HJ40" i="15"/>
  <c r="HQ34" i="15"/>
  <c r="HP34" i="15"/>
  <c r="HO34" i="15"/>
  <c r="HN34" i="15"/>
  <c r="HM34" i="15"/>
  <c r="HL34" i="15"/>
  <c r="HK34" i="15"/>
  <c r="HJ34" i="15"/>
  <c r="HG34" i="15"/>
  <c r="HF34" i="15"/>
  <c r="HE34" i="15"/>
  <c r="HD34" i="15"/>
  <c r="HC34" i="15"/>
  <c r="HB34" i="15"/>
  <c r="HA34" i="15"/>
  <c r="GZ34" i="15"/>
  <c r="GY34" i="15"/>
  <c r="GU34" i="15"/>
  <c r="GT34" i="15"/>
  <c r="GS34" i="15"/>
  <c r="GR34" i="15"/>
  <c r="GQ34" i="15"/>
  <c r="GP34" i="15"/>
  <c r="GO34" i="15"/>
  <c r="GN34" i="15"/>
  <c r="GM34" i="15"/>
  <c r="GL34" i="15"/>
  <c r="HG40" i="15"/>
  <c r="HF40" i="15"/>
  <c r="HE40" i="15"/>
  <c r="HD40" i="15"/>
  <c r="HC40" i="15"/>
  <c r="HB40" i="15"/>
  <c r="HA40" i="15"/>
  <c r="GZ40" i="15"/>
  <c r="GY40" i="15"/>
  <c r="GU40" i="15"/>
  <c r="GT40" i="15"/>
  <c r="GS40" i="15"/>
  <c r="GR40" i="15"/>
  <c r="GQ40" i="15"/>
  <c r="GP40" i="15"/>
  <c r="GO40" i="15"/>
  <c r="GN40" i="15"/>
  <c r="GM40" i="15"/>
  <c r="GL40" i="15"/>
  <c r="HG45" i="15"/>
  <c r="HF45" i="15"/>
  <c r="HE45" i="15"/>
  <c r="HD45" i="15"/>
  <c r="HC45" i="15"/>
  <c r="HB45" i="15"/>
  <c r="HA45" i="15"/>
  <c r="GZ45" i="15"/>
  <c r="GY45" i="15"/>
  <c r="GU45" i="15"/>
  <c r="GT45" i="15"/>
  <c r="GS45" i="15"/>
  <c r="GR45" i="15"/>
  <c r="GQ45" i="15"/>
  <c r="GP45" i="15"/>
  <c r="GO45" i="15"/>
  <c r="GN45" i="15"/>
  <c r="GM45" i="15"/>
  <c r="GL45" i="15"/>
  <c r="GG34" i="15"/>
  <c r="GF34" i="15"/>
  <c r="GE34" i="15"/>
  <c r="GD34" i="15"/>
  <c r="GC34" i="15"/>
  <c r="GB34" i="15"/>
  <c r="GA34" i="15"/>
  <c r="FZ34" i="15"/>
  <c r="FY34" i="15"/>
  <c r="FX34" i="15"/>
  <c r="FW34" i="15"/>
  <c r="FV34" i="15"/>
  <c r="FU34" i="15"/>
  <c r="FT34" i="15"/>
  <c r="FS34" i="15"/>
  <c r="FR34" i="15"/>
  <c r="FQ34" i="15"/>
  <c r="FP34" i="15"/>
  <c r="FO34" i="15"/>
  <c r="FN34" i="15"/>
  <c r="FM34" i="15"/>
  <c r="GG40" i="15"/>
  <c r="GF40" i="15"/>
  <c r="GE40" i="15"/>
  <c r="GD40" i="15"/>
  <c r="GC40" i="15"/>
  <c r="GB40" i="15"/>
  <c r="GA40" i="15"/>
  <c r="FZ40" i="15"/>
  <c r="FY40" i="15"/>
  <c r="FX40" i="15"/>
  <c r="FW40" i="15"/>
  <c r="FV40" i="15"/>
  <c r="FU40" i="15"/>
  <c r="FT40" i="15"/>
  <c r="FS40" i="15"/>
  <c r="FR40" i="15"/>
  <c r="FQ40" i="15"/>
  <c r="FP40" i="15"/>
  <c r="FO40" i="15"/>
  <c r="FN40" i="15"/>
  <c r="FM40" i="15"/>
  <c r="GG45" i="15"/>
  <c r="GF45" i="15"/>
  <c r="GE45" i="15"/>
  <c r="GD45" i="15"/>
  <c r="GC45" i="15"/>
  <c r="GB45" i="15"/>
  <c r="GA45" i="15"/>
  <c r="FZ45" i="15"/>
  <c r="FY45" i="15"/>
  <c r="FX45" i="15"/>
  <c r="FW45" i="15"/>
  <c r="FV45" i="15"/>
  <c r="FU45" i="15"/>
  <c r="FT45" i="15"/>
  <c r="FS45" i="15"/>
  <c r="FR45" i="15"/>
  <c r="FQ45" i="15"/>
  <c r="FP45" i="15"/>
  <c r="FO45" i="15"/>
  <c r="FN45" i="15"/>
  <c r="FM45" i="15"/>
  <c r="FJ45" i="15"/>
  <c r="FI45" i="15"/>
  <c r="FH45" i="15"/>
  <c r="FG45" i="15"/>
  <c r="FF45" i="15"/>
  <c r="FE45" i="15"/>
  <c r="FD45" i="15"/>
  <c r="FC45" i="15"/>
  <c r="FB45" i="15"/>
  <c r="FA45" i="15"/>
  <c r="EZ45" i="15"/>
  <c r="EY45" i="15"/>
  <c r="EX45" i="15"/>
  <c r="EW45" i="15"/>
  <c r="EV45" i="15"/>
  <c r="EU45" i="15"/>
  <c r="ET45" i="15"/>
  <c r="ES45" i="15"/>
  <c r="FJ40" i="15"/>
  <c r="FI40" i="15"/>
  <c r="FH40" i="15"/>
  <c r="FG40" i="15"/>
  <c r="FF40" i="15"/>
  <c r="FE40" i="15"/>
  <c r="FD40" i="15"/>
  <c r="FC40" i="15"/>
  <c r="FB40" i="15"/>
  <c r="FA40" i="15"/>
  <c r="EZ40" i="15"/>
  <c r="EY40" i="15"/>
  <c r="EX40" i="15"/>
  <c r="EW40" i="15"/>
  <c r="EV40" i="15"/>
  <c r="EU40" i="15"/>
  <c r="ET40" i="15"/>
  <c r="ES40" i="15"/>
  <c r="FJ34" i="15"/>
  <c r="FI34" i="15"/>
  <c r="FH34" i="15"/>
  <c r="FG34" i="15"/>
  <c r="FF34" i="15"/>
  <c r="FE34" i="15"/>
  <c r="FD34" i="15"/>
  <c r="FC34" i="15"/>
  <c r="FB34" i="15"/>
  <c r="FA34" i="15"/>
  <c r="EZ34" i="15"/>
  <c r="EY34" i="15"/>
  <c r="EX34" i="15"/>
  <c r="EW34" i="15"/>
  <c r="EV34" i="15"/>
  <c r="EU34" i="15"/>
  <c r="ET34" i="15"/>
  <c r="ES34" i="15"/>
  <c r="EJ45" i="15"/>
  <c r="EI45" i="15"/>
  <c r="EH45" i="15"/>
  <c r="EG45" i="15"/>
  <c r="EF45" i="15"/>
  <c r="EE45" i="15"/>
  <c r="ED45" i="15"/>
  <c r="EC45" i="15"/>
  <c r="EA45" i="15"/>
  <c r="DZ45" i="15"/>
  <c r="DY45" i="15"/>
  <c r="DW45" i="15"/>
  <c r="DV45" i="15"/>
  <c r="DU45" i="15"/>
  <c r="DT45" i="15"/>
  <c r="DS45" i="15"/>
  <c r="DR45" i="15"/>
  <c r="DQ45" i="15"/>
  <c r="EO45" i="15"/>
  <c r="EM45" i="15"/>
  <c r="EL45" i="15"/>
  <c r="EO40" i="15"/>
  <c r="EM40" i="15"/>
  <c r="EL40" i="15"/>
  <c r="EJ40" i="15"/>
  <c r="EI40" i="15"/>
  <c r="EH40" i="15"/>
  <c r="EG40" i="15"/>
  <c r="EF40" i="15"/>
  <c r="EE40" i="15"/>
  <c r="ED40" i="15"/>
  <c r="EC40" i="15"/>
  <c r="EA40" i="15"/>
  <c r="DZ40" i="15"/>
  <c r="DY40" i="15"/>
  <c r="DW40" i="15"/>
  <c r="DV40" i="15"/>
  <c r="DU40" i="15"/>
  <c r="DT40" i="15"/>
  <c r="DS40" i="15"/>
  <c r="DR40" i="15"/>
  <c r="DQ40" i="15"/>
  <c r="EO34" i="15"/>
  <c r="EM34" i="15"/>
  <c r="EL34" i="15"/>
  <c r="EJ34" i="15"/>
  <c r="EI34" i="15"/>
  <c r="EH34" i="15"/>
  <c r="EG34" i="15"/>
  <c r="EF34" i="15"/>
  <c r="EE34" i="15"/>
  <c r="ED34" i="15"/>
  <c r="EC34" i="15"/>
  <c r="EA34" i="15"/>
  <c r="DZ34" i="15"/>
  <c r="DY34" i="15"/>
  <c r="DW34" i="15"/>
  <c r="DV34" i="15"/>
  <c r="DU34" i="15"/>
  <c r="DT34" i="15"/>
  <c r="DS34" i="15"/>
  <c r="DR34" i="15"/>
  <c r="DQ34" i="15"/>
  <c r="DM34" i="15"/>
  <c r="DL34" i="15"/>
  <c r="DK34" i="15"/>
  <c r="DJ34" i="15"/>
  <c r="DI34" i="15"/>
  <c r="DH34" i="15"/>
  <c r="DG34" i="15"/>
  <c r="DF34" i="15"/>
  <c r="DE34" i="15"/>
  <c r="DD34" i="15"/>
  <c r="DC34" i="15"/>
  <c r="DB34" i="15"/>
  <c r="DA34" i="15"/>
  <c r="CZ34" i="15"/>
  <c r="CY34" i="15"/>
  <c r="CX34" i="15"/>
  <c r="CW34" i="15"/>
  <c r="CV34" i="15"/>
  <c r="CU34" i="15"/>
  <c r="CT34" i="15"/>
  <c r="CS34" i="15"/>
  <c r="DM40" i="15"/>
  <c r="DL40" i="15"/>
  <c r="DK40" i="15"/>
  <c r="DJ40" i="15"/>
  <c r="DI40" i="15"/>
  <c r="DH40" i="15"/>
  <c r="DG40" i="15"/>
  <c r="DF40" i="15"/>
  <c r="DE40" i="15"/>
  <c r="DD40" i="15"/>
  <c r="DC40" i="15"/>
  <c r="DB40" i="15"/>
  <c r="DA40" i="15"/>
  <c r="CZ40" i="15"/>
  <c r="CY40" i="15"/>
  <c r="CX40" i="15"/>
  <c r="CW40" i="15"/>
  <c r="CV40" i="15"/>
  <c r="CU40" i="15"/>
  <c r="CT40" i="15"/>
  <c r="CS40" i="15"/>
  <c r="DM45" i="15"/>
  <c r="DL45" i="15"/>
  <c r="DK45" i="15"/>
  <c r="DJ45" i="15"/>
  <c r="DI45" i="15"/>
  <c r="DH45" i="15"/>
  <c r="DG45" i="15"/>
  <c r="DF45" i="15"/>
  <c r="DE45" i="15"/>
  <c r="DD45" i="15"/>
  <c r="DC45" i="15"/>
  <c r="DB45" i="15"/>
  <c r="DA45" i="15"/>
  <c r="CZ45" i="15"/>
  <c r="CY45" i="15"/>
  <c r="CX45" i="15"/>
  <c r="CW45" i="15"/>
  <c r="CV45" i="15"/>
  <c r="CU45" i="15"/>
  <c r="CT45" i="15"/>
  <c r="CS45" i="15"/>
  <c r="CO45" i="15"/>
  <c r="CN45" i="15"/>
  <c r="CM45" i="15"/>
  <c r="CK45" i="15"/>
  <c r="CJ45" i="15"/>
  <c r="CI45" i="15"/>
  <c r="CH45" i="15"/>
  <c r="CG45" i="15"/>
  <c r="CF45" i="15"/>
  <c r="CE45" i="15"/>
  <c r="CD45" i="15"/>
  <c r="CB45" i="15"/>
  <c r="CA45" i="15"/>
  <c r="BZ45" i="15"/>
  <c r="BX45" i="15"/>
  <c r="BW45" i="15"/>
  <c r="BV45" i="15"/>
  <c r="BU45" i="15"/>
  <c r="BT45" i="15"/>
  <c r="BS45" i="15"/>
  <c r="BR45" i="15"/>
  <c r="BQ45" i="15"/>
  <c r="CO40" i="15"/>
  <c r="CN40" i="15"/>
  <c r="CM40" i="15"/>
  <c r="CK40" i="15"/>
  <c r="CJ40" i="15"/>
  <c r="CI40" i="15"/>
  <c r="CH40" i="15"/>
  <c r="CG40" i="15"/>
  <c r="CF40" i="15"/>
  <c r="CE40" i="15"/>
  <c r="CD40" i="15"/>
  <c r="CB40" i="15"/>
  <c r="CA40" i="15"/>
  <c r="BZ40" i="15"/>
  <c r="BX40" i="15"/>
  <c r="BW40" i="15"/>
  <c r="BV40" i="15"/>
  <c r="BU40" i="15"/>
  <c r="BT40" i="15"/>
  <c r="BS40" i="15"/>
  <c r="BR40" i="15"/>
  <c r="BQ40" i="15"/>
  <c r="CO34" i="15"/>
  <c r="CN34" i="15"/>
  <c r="CM34" i="15"/>
  <c r="CK34" i="15"/>
  <c r="CJ34" i="15"/>
  <c r="CI34" i="15"/>
  <c r="CH34" i="15"/>
  <c r="CG34" i="15"/>
  <c r="CF34" i="15"/>
  <c r="CE34" i="15"/>
  <c r="CD34" i="15"/>
  <c r="CB34" i="15"/>
  <c r="CA34" i="15"/>
  <c r="BZ34" i="15"/>
  <c r="BX34" i="15"/>
  <c r="BW34" i="15"/>
  <c r="BV34" i="15"/>
  <c r="BU34" i="15"/>
  <c r="BT34" i="15"/>
  <c r="BS34" i="15"/>
  <c r="BR34" i="15"/>
  <c r="BQ34" i="15"/>
  <c r="BM34" i="15"/>
  <c r="BL34" i="15"/>
  <c r="BK34" i="15"/>
  <c r="BJ34" i="15"/>
  <c r="BI34" i="15"/>
  <c r="BH34" i="15"/>
  <c r="BG34" i="15"/>
  <c r="BE34" i="15"/>
  <c r="BD34" i="15"/>
  <c r="BC34" i="15"/>
  <c r="BA34" i="15"/>
  <c r="AZ34" i="15"/>
  <c r="AY34" i="15"/>
  <c r="AX34" i="15"/>
  <c r="AW34" i="15"/>
  <c r="AU34" i="15"/>
  <c r="AT34" i="15"/>
  <c r="AS34" i="15"/>
  <c r="AR34" i="15"/>
  <c r="AQ34" i="15"/>
  <c r="AP34" i="15"/>
  <c r="AO34" i="15"/>
  <c r="AN34" i="15"/>
  <c r="AM34" i="15"/>
  <c r="AK34" i="15"/>
  <c r="BM40" i="15"/>
  <c r="BL40" i="15"/>
  <c r="BK40" i="15"/>
  <c r="BJ40" i="15"/>
  <c r="BI40" i="15"/>
  <c r="BH40" i="15"/>
  <c r="BG40" i="15"/>
  <c r="BE40" i="15"/>
  <c r="BD40" i="15"/>
  <c r="BC40" i="15"/>
  <c r="BA40" i="15"/>
  <c r="AZ40" i="15"/>
  <c r="AY40" i="15"/>
  <c r="AW40" i="15"/>
  <c r="AU40" i="15"/>
  <c r="AT40" i="15"/>
  <c r="AS40" i="15"/>
  <c r="AR40" i="15"/>
  <c r="AQ40" i="15"/>
  <c r="AP40" i="15"/>
  <c r="AO40" i="15"/>
  <c r="AN40" i="15"/>
  <c r="AM40" i="15"/>
  <c r="AK40" i="15"/>
  <c r="BM45" i="15"/>
  <c r="BL45" i="15"/>
  <c r="BK45" i="15"/>
  <c r="BJ45" i="15"/>
  <c r="BI45" i="15"/>
  <c r="BH45" i="15"/>
  <c r="BG45" i="15"/>
  <c r="BE45" i="15"/>
  <c r="BD45" i="15"/>
  <c r="BC45" i="15"/>
  <c r="BA45" i="15"/>
  <c r="AZ45" i="15"/>
  <c r="AY45" i="15"/>
  <c r="AX45" i="15"/>
  <c r="AW45" i="15"/>
  <c r="AU45" i="15"/>
  <c r="AT45" i="15"/>
  <c r="AS45" i="15"/>
  <c r="AR45" i="15"/>
  <c r="AQ45" i="15"/>
  <c r="AP45" i="15"/>
  <c r="AO45" i="15"/>
  <c r="AN45" i="15"/>
  <c r="AM45" i="15"/>
  <c r="AK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P45" i="15"/>
  <c r="O45" i="15"/>
  <c r="N45" i="15"/>
  <c r="L45" i="15"/>
  <c r="K45" i="15"/>
  <c r="J45" i="15"/>
  <c r="I45" i="15"/>
  <c r="H45" i="15"/>
  <c r="F45" i="15"/>
  <c r="E45" i="15"/>
  <c r="AF40" i="15"/>
  <c r="AE40" i="15"/>
  <c r="AD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P40" i="15"/>
  <c r="O40" i="15"/>
  <c r="N40" i="15"/>
  <c r="L40" i="15"/>
  <c r="K40" i="15"/>
  <c r="J40" i="15"/>
  <c r="I40" i="15"/>
  <c r="H40" i="15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P34" i="15"/>
  <c r="O34" i="15"/>
  <c r="N34" i="15"/>
  <c r="L34" i="15"/>
  <c r="K34" i="15"/>
  <c r="J34" i="15"/>
  <c r="I34" i="15"/>
  <c r="H34" i="15"/>
  <c r="D45" i="15"/>
  <c r="E40" i="15"/>
  <c r="F40" i="15"/>
  <c r="D40" i="15"/>
  <c r="E34" i="15"/>
  <c r="F34" i="15"/>
  <c r="D34" i="15"/>
  <c r="BY33" i="15"/>
  <c r="FL33" i="13"/>
  <c r="AX32" i="17" l="1"/>
  <c r="CR19" i="18"/>
  <c r="LP19" i="18"/>
  <c r="LO19" i="18"/>
  <c r="LN19" i="18"/>
  <c r="LH19" i="18"/>
  <c r="LF19" i="18"/>
  <c r="LE45" i="18"/>
  <c r="LE19" i="18" s="1"/>
  <c r="LB19" i="18"/>
  <c r="LA19" i="18"/>
  <c r="KZ19" i="18"/>
  <c r="KV19" i="18"/>
  <c r="KU19" i="18"/>
  <c r="KR19" i="18"/>
  <c r="KQ19" i="18"/>
  <c r="KP19" i="18"/>
  <c r="KN19" i="18"/>
  <c r="KM45" i="18"/>
  <c r="KM19" i="18" s="1"/>
  <c r="KJ19" i="18"/>
  <c r="KI19" i="18"/>
  <c r="KH19" i="18"/>
  <c r="KF45" i="18"/>
  <c r="KC19" i="18"/>
  <c r="KB19" i="18"/>
  <c r="KA19" i="18"/>
  <c r="JU19" i="18"/>
  <c r="JS19" i="18"/>
  <c r="JR19" i="18"/>
  <c r="JQ19" i="18"/>
  <c r="JO19" i="18"/>
  <c r="JN19" i="18"/>
  <c r="JM19" i="18"/>
  <c r="JL19" i="18"/>
  <c r="JK45" i="18"/>
  <c r="JH19" i="18"/>
  <c r="JF19" i="18"/>
  <c r="JE19" i="18"/>
  <c r="JC19" i="18"/>
  <c r="JB19" i="18"/>
  <c r="JA19" i="18"/>
  <c r="IZ19" i="18"/>
  <c r="IY19" i="18"/>
  <c r="IX19" i="18"/>
  <c r="IW19" i="18"/>
  <c r="IV19" i="18"/>
  <c r="IU19" i="18"/>
  <c r="IT19" i="18"/>
  <c r="IS19" i="18"/>
  <c r="IO19" i="18"/>
  <c r="IN19" i="18"/>
  <c r="IM19" i="18"/>
  <c r="IL19" i="18"/>
  <c r="IK19" i="18"/>
  <c r="IJ19" i="18"/>
  <c r="II45" i="18"/>
  <c r="IE19" i="18"/>
  <c r="ID19" i="18"/>
  <c r="IC19" i="18"/>
  <c r="IB19" i="18"/>
  <c r="IA19" i="18"/>
  <c r="HW19" i="18"/>
  <c r="HV19" i="18"/>
  <c r="HU19" i="18"/>
  <c r="HT19" i="18"/>
  <c r="HQ19" i="18"/>
  <c r="HP19" i="18"/>
  <c r="HO19" i="18"/>
  <c r="HM19" i="18"/>
  <c r="HL19" i="18"/>
  <c r="HK19" i="18"/>
  <c r="HJ45" i="18"/>
  <c r="HG19" i="18"/>
  <c r="HF19" i="18"/>
  <c r="HC19" i="18"/>
  <c r="HB19" i="18"/>
  <c r="HA19" i="18"/>
  <c r="GZ19" i="18"/>
  <c r="GY19" i="18"/>
  <c r="GX45" i="18"/>
  <c r="GU19" i="18"/>
  <c r="GS19" i="18"/>
  <c r="GR19" i="18"/>
  <c r="GO19" i="18"/>
  <c r="GL45" i="18"/>
  <c r="GG19" i="18"/>
  <c r="GF19" i="18"/>
  <c r="GE19" i="18"/>
  <c r="GD19" i="18"/>
  <c r="GC19" i="18"/>
  <c r="GB19" i="18"/>
  <c r="GA19" i="18"/>
  <c r="FZ19" i="18"/>
  <c r="FY19" i="18"/>
  <c r="FX19" i="18"/>
  <c r="FT19" i="18"/>
  <c r="FR19" i="18"/>
  <c r="FO19" i="18"/>
  <c r="FN19" i="18"/>
  <c r="FM45" i="18"/>
  <c r="FJ19" i="18"/>
  <c r="FI19" i="18"/>
  <c r="FH19" i="18"/>
  <c r="FG19" i="18"/>
  <c r="FF19" i="18"/>
  <c r="FE19" i="18"/>
  <c r="FC19" i="18"/>
  <c r="FB19" i="18"/>
  <c r="EZ19" i="18"/>
  <c r="EY19" i="18"/>
  <c r="EX19" i="18"/>
  <c r="EW19" i="18"/>
  <c r="EU19" i="18"/>
  <c r="ET19" i="18"/>
  <c r="ES45" i="18"/>
  <c r="EP45" i="18"/>
  <c r="EL19" i="18"/>
  <c r="EJ45" i="18"/>
  <c r="EJ19" i="18" s="1"/>
  <c r="EI45" i="18"/>
  <c r="EI19" i="18" s="1"/>
  <c r="EH45" i="18"/>
  <c r="EG45" i="18"/>
  <c r="EF45" i="18"/>
  <c r="EE19" i="18"/>
  <c r="ED19" i="18"/>
  <c r="EC19" i="18"/>
  <c r="EA45" i="18"/>
  <c r="DZ45" i="18"/>
  <c r="DY45" i="18"/>
  <c r="DX45" i="18"/>
  <c r="DV19" i="18"/>
  <c r="DT19" i="18"/>
  <c r="DS19" i="18"/>
  <c r="DR19" i="18"/>
  <c r="DM19" i="18"/>
  <c r="DL19" i="18"/>
  <c r="DJ19" i="18"/>
  <c r="DI19" i="18"/>
  <c r="DH19" i="18"/>
  <c r="DG19" i="18"/>
  <c r="DF19" i="18"/>
  <c r="DE19" i="18"/>
  <c r="DD19" i="18"/>
  <c r="DC19" i="18"/>
  <c r="DA19" i="18"/>
  <c r="CV19" i="18"/>
  <c r="CU19" i="18"/>
  <c r="CT19" i="18"/>
  <c r="CS19" i="18"/>
  <c r="CO19" i="18"/>
  <c r="CN19" i="18"/>
  <c r="CJ19" i="18"/>
  <c r="CI19" i="18"/>
  <c r="CH19" i="18"/>
  <c r="CB19" i="18"/>
  <c r="CA19" i="18"/>
  <c r="BZ45" i="18"/>
  <c r="BZ19" i="18" s="1"/>
  <c r="BX19" i="18"/>
  <c r="BW19" i="18"/>
  <c r="BV19" i="18"/>
  <c r="BT19" i="18"/>
  <c r="BS19" i="18"/>
  <c r="BR19" i="18"/>
  <c r="BQ45" i="18"/>
  <c r="BQ19" i="18" s="1"/>
  <c r="BJ19" i="18"/>
  <c r="BI19" i="18"/>
  <c r="BH19" i="18"/>
  <c r="BF45" i="18"/>
  <c r="BD19" i="18"/>
  <c r="BC19" i="18"/>
  <c r="AU19" i="18"/>
  <c r="AT19" i="18"/>
  <c r="AS19" i="18"/>
  <c r="AR19" i="18"/>
  <c r="AQ19" i="18"/>
  <c r="AN19" i="18"/>
  <c r="AM45" i="18"/>
  <c r="AM19" i="18" s="1"/>
  <c r="AK45" i="18"/>
  <c r="AL45" i="18" s="1"/>
  <c r="AD19" i="18"/>
  <c r="AC19" i="18"/>
  <c r="AB19" i="18"/>
  <c r="Z19" i="18"/>
  <c r="Y19" i="18"/>
  <c r="X19" i="18"/>
  <c r="W19" i="18"/>
  <c r="S19" i="18"/>
  <c r="R19" i="18"/>
  <c r="N19" i="18"/>
  <c r="K19" i="18"/>
  <c r="J19" i="18"/>
  <c r="I19" i="18"/>
  <c r="F19" i="18"/>
  <c r="E19" i="18"/>
  <c r="D45" i="18"/>
  <c r="G45" i="18" s="1"/>
  <c r="CR23" i="18"/>
  <c r="LE40" i="18"/>
  <c r="KM40" i="18"/>
  <c r="KF40" i="18"/>
  <c r="JK40" i="18"/>
  <c r="II40" i="18"/>
  <c r="HJ40" i="18"/>
  <c r="GX40" i="18"/>
  <c r="GL40" i="18"/>
  <c r="ES40" i="18"/>
  <c r="EP40" i="18"/>
  <c r="EN40" i="18"/>
  <c r="EK40" i="18"/>
  <c r="DX40" i="18"/>
  <c r="CK40" i="18"/>
  <c r="CL40" i="18" s="1"/>
  <c r="CJ40" i="18"/>
  <c r="CI40" i="18"/>
  <c r="CH40" i="18"/>
  <c r="CG40" i="18"/>
  <c r="CB40" i="18"/>
  <c r="CC40" i="18" s="1"/>
  <c r="CA40" i="18"/>
  <c r="BZ40" i="18"/>
  <c r="BQ40" i="18"/>
  <c r="BF40" i="18"/>
  <c r="AV40" i="18"/>
  <c r="AM40" i="18"/>
  <c r="AK40" i="18"/>
  <c r="D40" i="18"/>
  <c r="G40" i="18" s="1"/>
  <c r="LE34" i="18"/>
  <c r="KM34" i="18"/>
  <c r="KF34" i="18"/>
  <c r="JK34" i="18"/>
  <c r="II34" i="18"/>
  <c r="HJ34" i="18"/>
  <c r="GY34" i="18"/>
  <c r="GX34" i="18"/>
  <c r="GL34" i="18"/>
  <c r="ES34" i="18"/>
  <c r="EK34" i="18"/>
  <c r="DQ34" i="18"/>
  <c r="DQ32" i="18" s="1"/>
  <c r="BQ34" i="18"/>
  <c r="BF34" i="18"/>
  <c r="BB34" i="18"/>
  <c r="AV34" i="18"/>
  <c r="AM34" i="18"/>
  <c r="AK34" i="18"/>
  <c r="AL34" i="18" s="1"/>
  <c r="D34" i="18"/>
  <c r="KF33" i="18"/>
  <c r="HS33" i="18"/>
  <c r="GX33" i="18"/>
  <c r="GK33" i="18"/>
  <c r="GX32" i="18"/>
  <c r="LR23" i="18"/>
  <c r="LQ23" i="18"/>
  <c r="LP23" i="18"/>
  <c r="LO23" i="18"/>
  <c r="LN23" i="18"/>
  <c r="LM23" i="18"/>
  <c r="LL23" i="18"/>
  <c r="LK23" i="18"/>
  <c r="LJ23" i="18"/>
  <c r="LI23" i="18"/>
  <c r="LH23" i="18"/>
  <c r="LG23" i="18"/>
  <c r="LF23" i="18"/>
  <c r="LE23" i="18"/>
  <c r="LB23" i="18"/>
  <c r="LA23" i="18"/>
  <c r="KZ23" i="18"/>
  <c r="KY23" i="18"/>
  <c r="KW23" i="18"/>
  <c r="KV23" i="18"/>
  <c r="KU23" i="18"/>
  <c r="KT23" i="18"/>
  <c r="KS23" i="18"/>
  <c r="KR23" i="18"/>
  <c r="KQ23" i="18"/>
  <c r="KP23" i="18"/>
  <c r="KO23" i="18"/>
  <c r="KN23" i="18"/>
  <c r="KM23" i="18"/>
  <c r="KJ23" i="18"/>
  <c r="KI23" i="18"/>
  <c r="KH23" i="18"/>
  <c r="KG23" i="18"/>
  <c r="KE23" i="18"/>
  <c r="KD23" i="18"/>
  <c r="KC23" i="18"/>
  <c r="KB23" i="18"/>
  <c r="KA23" i="18"/>
  <c r="JZ23" i="18"/>
  <c r="JY23" i="18"/>
  <c r="JX23" i="18"/>
  <c r="JW23" i="18"/>
  <c r="JV23" i="18"/>
  <c r="JU23" i="18"/>
  <c r="JT23" i="18"/>
  <c r="JS23" i="18"/>
  <c r="JR23" i="18"/>
  <c r="JQ23" i="18"/>
  <c r="JP23" i="18"/>
  <c r="JO23" i="18"/>
  <c r="JN23" i="18"/>
  <c r="JM23" i="18"/>
  <c r="JL23" i="18"/>
  <c r="JK23" i="18"/>
  <c r="JH23" i="18"/>
  <c r="JG23" i="18"/>
  <c r="JF23" i="18"/>
  <c r="JE23" i="18"/>
  <c r="JD23" i="18"/>
  <c r="JC23" i="18"/>
  <c r="JB23" i="18"/>
  <c r="JA23" i="18"/>
  <c r="IZ23" i="18"/>
  <c r="IY23" i="18"/>
  <c r="IX23" i="18"/>
  <c r="IW23" i="18"/>
  <c r="IV23" i="18"/>
  <c r="IU23" i="18"/>
  <c r="IT23" i="18"/>
  <c r="IS23" i="18"/>
  <c r="IR23" i="18"/>
  <c r="IQ23" i="18"/>
  <c r="IP23" i="18"/>
  <c r="IO23" i="18"/>
  <c r="IN23" i="18"/>
  <c r="IM23" i="18"/>
  <c r="IL23" i="18"/>
  <c r="IK23" i="18"/>
  <c r="IJ23" i="18"/>
  <c r="II23" i="18"/>
  <c r="IF23" i="18"/>
  <c r="IE23" i="18"/>
  <c r="ID23" i="18"/>
  <c r="IC23" i="18"/>
  <c r="IB23" i="18"/>
  <c r="IA23" i="18"/>
  <c r="HZ23" i="18"/>
  <c r="HY23" i="18"/>
  <c r="HW23" i="18"/>
  <c r="HV23" i="18"/>
  <c r="HU23" i="18"/>
  <c r="HT23" i="18"/>
  <c r="HR23" i="18"/>
  <c r="HQ23" i="18"/>
  <c r="HP23" i="18"/>
  <c r="HO23" i="18"/>
  <c r="HN23" i="18"/>
  <c r="HM23" i="18"/>
  <c r="HL23" i="18"/>
  <c r="HK23" i="18"/>
  <c r="HJ23" i="18"/>
  <c r="HG23" i="18"/>
  <c r="HF23" i="18"/>
  <c r="HE23" i="18"/>
  <c r="HD23" i="18"/>
  <c r="HC23" i="18"/>
  <c r="HB23" i="18"/>
  <c r="HA23" i="18"/>
  <c r="GZ23" i="18"/>
  <c r="GY23" i="18"/>
  <c r="GW23" i="18"/>
  <c r="GV23" i="18"/>
  <c r="GU23" i="18"/>
  <c r="GT23" i="18"/>
  <c r="GS23" i="18"/>
  <c r="GR23" i="18"/>
  <c r="GQ23" i="18"/>
  <c r="GP23" i="18"/>
  <c r="GO23" i="18"/>
  <c r="GN23" i="18"/>
  <c r="GM23" i="18"/>
  <c r="GL23" i="18"/>
  <c r="GJ23" i="18"/>
  <c r="GG23" i="18"/>
  <c r="GF23" i="18"/>
  <c r="GE23" i="18"/>
  <c r="GD23" i="18"/>
  <c r="GC23" i="18"/>
  <c r="GB23" i="18"/>
  <c r="GA23" i="18"/>
  <c r="FZ23" i="18"/>
  <c r="FY23" i="18"/>
  <c r="FX23" i="18"/>
  <c r="FW23" i="18"/>
  <c r="FV23" i="18"/>
  <c r="FU23" i="18"/>
  <c r="FT23" i="18"/>
  <c r="FS23" i="18"/>
  <c r="FR23" i="18"/>
  <c r="FQ23" i="18"/>
  <c r="FP23" i="18"/>
  <c r="FO23" i="18"/>
  <c r="FN23" i="18"/>
  <c r="FM23" i="18"/>
  <c r="FK23" i="18"/>
  <c r="FJ23" i="18"/>
  <c r="FI23" i="18"/>
  <c r="FH23" i="18"/>
  <c r="FG23" i="18"/>
  <c r="FF23" i="18"/>
  <c r="FE23" i="18"/>
  <c r="FD23" i="18"/>
  <c r="FC23" i="18"/>
  <c r="FB23" i="18"/>
  <c r="FA23" i="18"/>
  <c r="EZ23" i="18"/>
  <c r="EY23" i="18"/>
  <c r="EX23" i="18"/>
  <c r="EW23" i="18"/>
  <c r="EV23" i="18"/>
  <c r="EU23" i="18"/>
  <c r="ET23" i="18"/>
  <c r="ES23" i="18"/>
  <c r="EO23" i="18"/>
  <c r="EM23" i="18"/>
  <c r="EL23" i="18"/>
  <c r="EJ23" i="18"/>
  <c r="EI23" i="18"/>
  <c r="EH23" i="18"/>
  <c r="EG23" i="18"/>
  <c r="EF23" i="18"/>
  <c r="EE23" i="18"/>
  <c r="ED23" i="18"/>
  <c r="EC23" i="18"/>
  <c r="EA23" i="18"/>
  <c r="DZ23" i="18"/>
  <c r="DY23" i="18"/>
  <c r="DW23" i="18"/>
  <c r="DV23" i="18"/>
  <c r="DU23" i="18"/>
  <c r="DT23" i="18"/>
  <c r="DS23" i="18"/>
  <c r="DR23" i="18"/>
  <c r="DQ23" i="18"/>
  <c r="DP23" i="18"/>
  <c r="DM23" i="18"/>
  <c r="DL23" i="18"/>
  <c r="DK23" i="18"/>
  <c r="DJ23" i="18"/>
  <c r="DI23" i="18"/>
  <c r="DH23" i="18"/>
  <c r="DG23" i="18"/>
  <c r="DF23" i="18"/>
  <c r="DE23" i="18"/>
  <c r="DD23" i="18"/>
  <c r="DC23" i="18"/>
  <c r="DB23" i="18"/>
  <c r="DA23" i="18"/>
  <c r="CZ23" i="18"/>
  <c r="CY23" i="18"/>
  <c r="CX23" i="18"/>
  <c r="CW23" i="18"/>
  <c r="CV23" i="18"/>
  <c r="CU23" i="18"/>
  <c r="CT23" i="18"/>
  <c r="CS23" i="18"/>
  <c r="CO23" i="18"/>
  <c r="CN23" i="18"/>
  <c r="CM23" i="18"/>
  <c r="CK23" i="18"/>
  <c r="CJ23" i="18"/>
  <c r="CI23" i="18"/>
  <c r="CH23" i="18"/>
  <c r="CG23" i="18"/>
  <c r="CF23" i="18"/>
  <c r="CE23" i="18"/>
  <c r="CD23" i="18"/>
  <c r="CB23" i="18"/>
  <c r="CA23" i="18"/>
  <c r="BZ23" i="18"/>
  <c r="BX23" i="18"/>
  <c r="BW23" i="18"/>
  <c r="BV23" i="18"/>
  <c r="BU23" i="18"/>
  <c r="BT23" i="18"/>
  <c r="BS23" i="18"/>
  <c r="BR23" i="18"/>
  <c r="BQ23" i="18"/>
  <c r="BP23" i="18"/>
  <c r="BM23" i="18"/>
  <c r="BL23" i="18"/>
  <c r="BK23" i="18"/>
  <c r="BJ23" i="18"/>
  <c r="BI23" i="18"/>
  <c r="BH23" i="18"/>
  <c r="BG23" i="18"/>
  <c r="BE23" i="18"/>
  <c r="BD23" i="18"/>
  <c r="BC23" i="18"/>
  <c r="BA23" i="18"/>
  <c r="AZ23" i="18"/>
  <c r="AY23" i="18"/>
  <c r="AX23" i="18"/>
  <c r="AW23" i="18"/>
  <c r="AU23" i="18"/>
  <c r="AT23" i="18"/>
  <c r="AS23" i="18"/>
  <c r="AR23" i="18"/>
  <c r="AQ23" i="18"/>
  <c r="AP23" i="18"/>
  <c r="AO23" i="18"/>
  <c r="AN23" i="18"/>
  <c r="AM23" i="18"/>
  <c r="AK23" i="18"/>
  <c r="AJ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P23" i="18"/>
  <c r="O23" i="18"/>
  <c r="N23" i="18"/>
  <c r="L23" i="18"/>
  <c r="K23" i="18"/>
  <c r="J23" i="18"/>
  <c r="I23" i="18"/>
  <c r="H23" i="18"/>
  <c r="F23" i="18"/>
  <c r="E23" i="18"/>
  <c r="D23" i="18"/>
  <c r="C23" i="18"/>
  <c r="LR22" i="18"/>
  <c r="LQ22" i="18"/>
  <c r="LP22" i="18"/>
  <c r="LO22" i="18"/>
  <c r="LN22" i="18"/>
  <c r="LM22" i="18"/>
  <c r="LL22" i="18"/>
  <c r="LK22" i="18"/>
  <c r="LJ22" i="18"/>
  <c r="LI22" i="18"/>
  <c r="LH22" i="18"/>
  <c r="LG22" i="18"/>
  <c r="LF22" i="18"/>
  <c r="LE22" i="18"/>
  <c r="LB22" i="18"/>
  <c r="LA22" i="18"/>
  <c r="KZ22" i="18"/>
  <c r="KY22" i="18"/>
  <c r="KW22" i="18"/>
  <c r="KV22" i="18"/>
  <c r="KU22" i="18"/>
  <c r="KT22" i="18"/>
  <c r="KS22" i="18"/>
  <c r="KR22" i="18"/>
  <c r="KQ22" i="18"/>
  <c r="KP22" i="18"/>
  <c r="KO22" i="18"/>
  <c r="KN22" i="18"/>
  <c r="KM22" i="18"/>
  <c r="KJ22" i="18"/>
  <c r="KI22" i="18"/>
  <c r="KH22" i="18"/>
  <c r="KG22" i="18"/>
  <c r="KE22" i="18"/>
  <c r="KD22" i="18"/>
  <c r="KC22" i="18"/>
  <c r="KB22" i="18"/>
  <c r="KA22" i="18"/>
  <c r="JZ22" i="18"/>
  <c r="JY22" i="18"/>
  <c r="JX22" i="18"/>
  <c r="JW22" i="18"/>
  <c r="JV22" i="18"/>
  <c r="JU22" i="18"/>
  <c r="JT22" i="18"/>
  <c r="JS22" i="18"/>
  <c r="JR22" i="18"/>
  <c r="JQ22" i="18"/>
  <c r="JP22" i="18"/>
  <c r="JO22" i="18"/>
  <c r="JN22" i="18"/>
  <c r="JM22" i="18"/>
  <c r="JL22" i="18"/>
  <c r="JK22" i="18"/>
  <c r="JH22" i="18"/>
  <c r="JG22" i="18"/>
  <c r="JF22" i="18"/>
  <c r="JE22" i="18"/>
  <c r="JD22" i="18"/>
  <c r="JC22" i="18"/>
  <c r="JB22" i="18"/>
  <c r="JA22" i="18"/>
  <c r="IZ22" i="18"/>
  <c r="IY22" i="18"/>
  <c r="IX22" i="18"/>
  <c r="IW22" i="18"/>
  <c r="IV22" i="18"/>
  <c r="IU22" i="18"/>
  <c r="IT22" i="18"/>
  <c r="IS22" i="18"/>
  <c r="IR22" i="18"/>
  <c r="IQ22" i="18"/>
  <c r="IP22" i="18"/>
  <c r="IO22" i="18"/>
  <c r="IN22" i="18"/>
  <c r="IM22" i="18"/>
  <c r="IL22" i="18"/>
  <c r="IK22" i="18"/>
  <c r="IJ22" i="18"/>
  <c r="II22" i="18"/>
  <c r="IF22" i="18"/>
  <c r="IE22" i="18"/>
  <c r="ID22" i="18"/>
  <c r="IC22" i="18"/>
  <c r="IB22" i="18"/>
  <c r="IA22" i="18"/>
  <c r="HZ22" i="18"/>
  <c r="HY22" i="18"/>
  <c r="HW22" i="18"/>
  <c r="HV22" i="18"/>
  <c r="HU22" i="18"/>
  <c r="HT22" i="18"/>
  <c r="HR22" i="18"/>
  <c r="HQ22" i="18"/>
  <c r="HP22" i="18"/>
  <c r="HO22" i="18"/>
  <c r="HN22" i="18"/>
  <c r="HM22" i="18"/>
  <c r="HL22" i="18"/>
  <c r="HK22" i="18"/>
  <c r="HJ22" i="18"/>
  <c r="HG22" i="18"/>
  <c r="HF22" i="18"/>
  <c r="HE22" i="18"/>
  <c r="HD22" i="18"/>
  <c r="HC22" i="18"/>
  <c r="HB22" i="18"/>
  <c r="HA22" i="18"/>
  <c r="GZ22" i="18"/>
  <c r="GY22" i="18"/>
  <c r="GW22" i="18"/>
  <c r="GV22" i="18"/>
  <c r="GU22" i="18"/>
  <c r="GT22" i="18"/>
  <c r="GS22" i="18"/>
  <c r="GR22" i="18"/>
  <c r="GQ22" i="18"/>
  <c r="GP22" i="18"/>
  <c r="GO22" i="18"/>
  <c r="GN22" i="18"/>
  <c r="GM22" i="18"/>
  <c r="GL22" i="18"/>
  <c r="GJ22" i="18"/>
  <c r="GG22" i="18"/>
  <c r="GF22" i="18"/>
  <c r="GE22" i="18"/>
  <c r="GD22" i="18"/>
  <c r="GC22" i="18"/>
  <c r="GB22" i="18"/>
  <c r="GA22" i="18"/>
  <c r="FZ22" i="18"/>
  <c r="FY22" i="18"/>
  <c r="FX22" i="18"/>
  <c r="FW22" i="18"/>
  <c r="FV22" i="18"/>
  <c r="FU22" i="18"/>
  <c r="FT22" i="18"/>
  <c r="FS22" i="18"/>
  <c r="FR22" i="18"/>
  <c r="FQ22" i="18"/>
  <c r="FP22" i="18"/>
  <c r="FO22" i="18"/>
  <c r="FN22" i="18"/>
  <c r="FM22" i="18"/>
  <c r="FK22" i="18"/>
  <c r="FJ22" i="18"/>
  <c r="FI22" i="18"/>
  <c r="FH22" i="18"/>
  <c r="FG22" i="18"/>
  <c r="FF22" i="18"/>
  <c r="FE22" i="18"/>
  <c r="FD22" i="18"/>
  <c r="FC22" i="18"/>
  <c r="FB22" i="18"/>
  <c r="FA22" i="18"/>
  <c r="EZ22" i="18"/>
  <c r="EY22" i="18"/>
  <c r="EX22" i="18"/>
  <c r="EW22" i="18"/>
  <c r="EV22" i="18"/>
  <c r="EU22" i="18"/>
  <c r="ET22" i="18"/>
  <c r="ES22" i="18"/>
  <c r="EO22" i="18"/>
  <c r="EM22" i="18"/>
  <c r="EL22" i="18"/>
  <c r="EJ22" i="18"/>
  <c r="EI22" i="18"/>
  <c r="EH22" i="18"/>
  <c r="EG22" i="18"/>
  <c r="EF22" i="18"/>
  <c r="EE22" i="18"/>
  <c r="ED22" i="18"/>
  <c r="EC22" i="18"/>
  <c r="EA22" i="18"/>
  <c r="DZ22" i="18"/>
  <c r="DY22" i="18"/>
  <c r="DW22" i="18"/>
  <c r="DV22" i="18"/>
  <c r="DU22" i="18"/>
  <c r="DT22" i="18"/>
  <c r="DS22" i="18"/>
  <c r="DR22" i="18"/>
  <c r="DQ22" i="18"/>
  <c r="DP22" i="18"/>
  <c r="DM22" i="18"/>
  <c r="DL22" i="18"/>
  <c r="DK22" i="18"/>
  <c r="DJ22" i="18"/>
  <c r="DI22" i="18"/>
  <c r="DH22" i="18"/>
  <c r="DG22" i="18"/>
  <c r="DF22" i="18"/>
  <c r="DE22" i="18"/>
  <c r="DD22" i="18"/>
  <c r="DC22" i="18"/>
  <c r="DB22" i="18"/>
  <c r="DA22" i="18"/>
  <c r="CZ22" i="18"/>
  <c r="CY22" i="18"/>
  <c r="CX22" i="18"/>
  <c r="CW22" i="18"/>
  <c r="CV22" i="18"/>
  <c r="CU22" i="18"/>
  <c r="CT22" i="18"/>
  <c r="CS22" i="18"/>
  <c r="CO22" i="18"/>
  <c r="CN22" i="18"/>
  <c r="CM22" i="18"/>
  <c r="CK22" i="18"/>
  <c r="CJ22" i="18"/>
  <c r="CI22" i="18"/>
  <c r="CH22" i="18"/>
  <c r="CG22" i="18"/>
  <c r="CF22" i="18"/>
  <c r="CE22" i="18"/>
  <c r="CD22" i="18"/>
  <c r="CB22" i="18"/>
  <c r="CA22" i="18"/>
  <c r="BZ22" i="18"/>
  <c r="BX22" i="18"/>
  <c r="BW22" i="18"/>
  <c r="BV22" i="18"/>
  <c r="BU22" i="18"/>
  <c r="BT22" i="18"/>
  <c r="BS22" i="18"/>
  <c r="BR22" i="18"/>
  <c r="BQ22" i="18"/>
  <c r="BP22" i="18"/>
  <c r="BM22" i="18"/>
  <c r="BL22" i="18"/>
  <c r="BK22" i="18"/>
  <c r="BJ22" i="18"/>
  <c r="BI22" i="18"/>
  <c r="BH22" i="18"/>
  <c r="BG22" i="18"/>
  <c r="BE22" i="18"/>
  <c r="BD22" i="18"/>
  <c r="BC22" i="18"/>
  <c r="BA22" i="18"/>
  <c r="AZ22" i="18"/>
  <c r="AY22" i="18"/>
  <c r="AX22" i="18"/>
  <c r="AW22" i="18"/>
  <c r="AU22" i="18"/>
  <c r="AT22" i="18"/>
  <c r="AS22" i="18"/>
  <c r="AR22" i="18"/>
  <c r="AQ22" i="18"/>
  <c r="AP22" i="18"/>
  <c r="AO22" i="18"/>
  <c r="AN22" i="18"/>
  <c r="AM22" i="18"/>
  <c r="AK22" i="18"/>
  <c r="AJ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P22" i="18"/>
  <c r="O22" i="18"/>
  <c r="N22" i="18"/>
  <c r="L22" i="18"/>
  <c r="K22" i="18"/>
  <c r="J22" i="18"/>
  <c r="I22" i="18"/>
  <c r="H22" i="18"/>
  <c r="F22" i="18"/>
  <c r="E22" i="18"/>
  <c r="D22" i="18"/>
  <c r="C22" i="18"/>
  <c r="LR21" i="18"/>
  <c r="LQ21" i="18"/>
  <c r="LP21" i="18"/>
  <c r="LO21" i="18"/>
  <c r="LN21" i="18"/>
  <c r="LM21" i="18"/>
  <c r="LL21" i="18"/>
  <c r="LK21" i="18"/>
  <c r="LJ21" i="18"/>
  <c r="LI21" i="18"/>
  <c r="LH21" i="18"/>
  <c r="LG21" i="18"/>
  <c r="LF21" i="18"/>
  <c r="LE21" i="18"/>
  <c r="LB21" i="18"/>
  <c r="LA21" i="18"/>
  <c r="KZ21" i="18"/>
  <c r="KY21" i="18"/>
  <c r="KW21" i="18"/>
  <c r="KV21" i="18"/>
  <c r="KU21" i="18"/>
  <c r="KT21" i="18"/>
  <c r="KS21" i="18"/>
  <c r="KR21" i="18"/>
  <c r="KQ21" i="18"/>
  <c r="KP21" i="18"/>
  <c r="KO21" i="18"/>
  <c r="KN21" i="18"/>
  <c r="KM21" i="18"/>
  <c r="KJ21" i="18"/>
  <c r="KI21" i="18"/>
  <c r="KH21" i="18"/>
  <c r="KG21" i="18"/>
  <c r="KE21" i="18"/>
  <c r="KD21" i="18"/>
  <c r="KC21" i="18"/>
  <c r="KB21" i="18"/>
  <c r="KA21" i="18"/>
  <c r="JZ21" i="18"/>
  <c r="JY21" i="18"/>
  <c r="JX21" i="18"/>
  <c r="JW21" i="18"/>
  <c r="JV21" i="18"/>
  <c r="JU21" i="18"/>
  <c r="JT21" i="18"/>
  <c r="JS21" i="18"/>
  <c r="JR21" i="18"/>
  <c r="JQ21" i="18"/>
  <c r="JP21" i="18"/>
  <c r="JO21" i="18"/>
  <c r="JN21" i="18"/>
  <c r="JM21" i="18"/>
  <c r="JL21" i="18"/>
  <c r="JK21" i="18"/>
  <c r="JH21" i="18"/>
  <c r="JG21" i="18"/>
  <c r="JF21" i="18"/>
  <c r="JE21" i="18"/>
  <c r="JD21" i="18"/>
  <c r="JC21" i="18"/>
  <c r="JB21" i="18"/>
  <c r="JA21" i="18"/>
  <c r="IZ21" i="18"/>
  <c r="IY21" i="18"/>
  <c r="IX21" i="18"/>
  <c r="IW21" i="18"/>
  <c r="IV21" i="18"/>
  <c r="IU21" i="18"/>
  <c r="IT21" i="18"/>
  <c r="IS21" i="18"/>
  <c r="IR21" i="18"/>
  <c r="IQ21" i="18"/>
  <c r="IP21" i="18"/>
  <c r="IO21" i="18"/>
  <c r="IN21" i="18"/>
  <c r="IM21" i="18"/>
  <c r="IL21" i="18"/>
  <c r="IK21" i="18"/>
  <c r="IJ21" i="18"/>
  <c r="II21" i="18"/>
  <c r="IF21" i="18"/>
  <c r="IE21" i="18"/>
  <c r="ID21" i="18"/>
  <c r="IC21" i="18"/>
  <c r="IB21" i="18"/>
  <c r="IA21" i="18"/>
  <c r="HZ21" i="18"/>
  <c r="HY21" i="18"/>
  <c r="HW21" i="18"/>
  <c r="HV21" i="18"/>
  <c r="HU21" i="18"/>
  <c r="HT21" i="18"/>
  <c r="HR21" i="18"/>
  <c r="HQ21" i="18"/>
  <c r="HP21" i="18"/>
  <c r="HO21" i="18"/>
  <c r="HN21" i="18"/>
  <c r="HM21" i="18"/>
  <c r="HL21" i="18"/>
  <c r="HK21" i="18"/>
  <c r="HJ21" i="18"/>
  <c r="HG21" i="18"/>
  <c r="HF21" i="18"/>
  <c r="HE21" i="18"/>
  <c r="HD21" i="18"/>
  <c r="HC21" i="18"/>
  <c r="HB21" i="18"/>
  <c r="HA21" i="18"/>
  <c r="GZ21" i="18"/>
  <c r="GY21" i="18"/>
  <c r="GW21" i="18"/>
  <c r="GV21" i="18"/>
  <c r="GU21" i="18"/>
  <c r="GT21" i="18"/>
  <c r="GS21" i="18"/>
  <c r="GR21" i="18"/>
  <c r="GQ21" i="18"/>
  <c r="GP21" i="18"/>
  <c r="GO21" i="18"/>
  <c r="GN21" i="18"/>
  <c r="GM21" i="18"/>
  <c r="GL21" i="18"/>
  <c r="GJ21" i="18"/>
  <c r="GG21" i="18"/>
  <c r="GF21" i="18"/>
  <c r="GE21" i="18"/>
  <c r="GD21" i="18"/>
  <c r="GC21" i="18"/>
  <c r="GB21" i="18"/>
  <c r="GA21" i="18"/>
  <c r="FZ21" i="18"/>
  <c r="FY21" i="18"/>
  <c r="FX21" i="18"/>
  <c r="FW21" i="18"/>
  <c r="FV21" i="18"/>
  <c r="FU21" i="18"/>
  <c r="FT21" i="18"/>
  <c r="FS21" i="18"/>
  <c r="FR21" i="18"/>
  <c r="FQ21" i="18"/>
  <c r="FP21" i="18"/>
  <c r="FO21" i="18"/>
  <c r="FN21" i="18"/>
  <c r="FM21" i="18"/>
  <c r="FK21" i="18"/>
  <c r="FJ21" i="18"/>
  <c r="FI21" i="18"/>
  <c r="FH21" i="18"/>
  <c r="FG21" i="18"/>
  <c r="FF21" i="18"/>
  <c r="FE21" i="18"/>
  <c r="FD21" i="18"/>
  <c r="FC21" i="18"/>
  <c r="FB21" i="18"/>
  <c r="FA21" i="18"/>
  <c r="EZ21" i="18"/>
  <c r="EY21" i="18"/>
  <c r="EX21" i="18"/>
  <c r="EW21" i="18"/>
  <c r="EV21" i="18"/>
  <c r="EU21" i="18"/>
  <c r="ET21" i="18"/>
  <c r="ES21" i="18"/>
  <c r="EO21" i="18"/>
  <c r="EM21" i="18"/>
  <c r="EL21" i="18"/>
  <c r="EJ21" i="18"/>
  <c r="EI21" i="18"/>
  <c r="EH21" i="18"/>
  <c r="EG21" i="18"/>
  <c r="EF21" i="18"/>
  <c r="EE21" i="18"/>
  <c r="ED21" i="18"/>
  <c r="EC21" i="18"/>
  <c r="EA21" i="18"/>
  <c r="DZ21" i="18"/>
  <c r="DY21" i="18"/>
  <c r="DW21" i="18"/>
  <c r="DV21" i="18"/>
  <c r="DU21" i="18"/>
  <c r="DT21" i="18"/>
  <c r="DS21" i="18"/>
  <c r="DR21" i="18"/>
  <c r="DQ21" i="18"/>
  <c r="DP21" i="18"/>
  <c r="DM21" i="18"/>
  <c r="DL21" i="18"/>
  <c r="DK21" i="18"/>
  <c r="DJ21" i="18"/>
  <c r="DI21" i="18"/>
  <c r="DH21" i="18"/>
  <c r="DG21" i="18"/>
  <c r="DF21" i="18"/>
  <c r="DE21" i="18"/>
  <c r="DD21" i="18"/>
  <c r="DC21" i="18"/>
  <c r="DB21" i="18"/>
  <c r="DA21" i="18"/>
  <c r="CZ21" i="18"/>
  <c r="CY21" i="18"/>
  <c r="CX21" i="18"/>
  <c r="CW21" i="18"/>
  <c r="CV21" i="18"/>
  <c r="CU21" i="18"/>
  <c r="CT21" i="18"/>
  <c r="CS21" i="18"/>
  <c r="CR21" i="18"/>
  <c r="CO21" i="18"/>
  <c r="CN21" i="18"/>
  <c r="CM21" i="18"/>
  <c r="CK21" i="18"/>
  <c r="CJ21" i="18"/>
  <c r="CI21" i="18"/>
  <c r="CH21" i="18"/>
  <c r="CG21" i="18"/>
  <c r="CF21" i="18"/>
  <c r="CE21" i="18"/>
  <c r="CD21" i="18"/>
  <c r="CB21" i="18"/>
  <c r="CA21" i="18"/>
  <c r="BZ21" i="18"/>
  <c r="BX21" i="18"/>
  <c r="BW21" i="18"/>
  <c r="BV21" i="18"/>
  <c r="BU21" i="18"/>
  <c r="BT21" i="18"/>
  <c r="BS21" i="18"/>
  <c r="BR21" i="18"/>
  <c r="BQ21" i="18"/>
  <c r="BP21" i="18"/>
  <c r="BM21" i="18"/>
  <c r="BL21" i="18"/>
  <c r="BK21" i="18"/>
  <c r="BJ21" i="18"/>
  <c r="BI21" i="18"/>
  <c r="BH21" i="18"/>
  <c r="BG21" i="18"/>
  <c r="BE21" i="18"/>
  <c r="BD21" i="18"/>
  <c r="BC21" i="18"/>
  <c r="BA21" i="18"/>
  <c r="AZ21" i="18"/>
  <c r="AY21" i="18"/>
  <c r="AX21" i="18"/>
  <c r="AW21" i="18"/>
  <c r="AU21" i="18"/>
  <c r="AT21" i="18"/>
  <c r="AS21" i="18"/>
  <c r="AR21" i="18"/>
  <c r="AQ21" i="18"/>
  <c r="AP21" i="18"/>
  <c r="AO21" i="18"/>
  <c r="AN21" i="18"/>
  <c r="AM21" i="18"/>
  <c r="AK21" i="18"/>
  <c r="AJ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P21" i="18"/>
  <c r="O21" i="18"/>
  <c r="N21" i="18"/>
  <c r="L21" i="18"/>
  <c r="K21" i="18"/>
  <c r="J21" i="18"/>
  <c r="I21" i="18"/>
  <c r="H21" i="18"/>
  <c r="F21" i="18"/>
  <c r="E21" i="18"/>
  <c r="D21" i="18"/>
  <c r="C21" i="18"/>
  <c r="LR20" i="18"/>
  <c r="LQ20" i="18"/>
  <c r="LP20" i="18"/>
  <c r="LO20" i="18"/>
  <c r="LN20" i="18"/>
  <c r="LM20" i="18"/>
  <c r="LL20" i="18"/>
  <c r="LK20" i="18"/>
  <c r="LJ20" i="18"/>
  <c r="LI20" i="18"/>
  <c r="LH20" i="18"/>
  <c r="LG20" i="18"/>
  <c r="LF20" i="18"/>
  <c r="LE20" i="18"/>
  <c r="LB20" i="18"/>
  <c r="LA20" i="18"/>
  <c r="KZ20" i="18"/>
  <c r="KY20" i="18"/>
  <c r="KW20" i="18"/>
  <c r="KV20" i="18"/>
  <c r="KU20" i="18"/>
  <c r="KT20" i="18"/>
  <c r="KS20" i="18"/>
  <c r="KR20" i="18"/>
  <c r="KQ20" i="18"/>
  <c r="KP20" i="18"/>
  <c r="KO20" i="18"/>
  <c r="KN20" i="18"/>
  <c r="KM20" i="18"/>
  <c r="KJ20" i="18"/>
  <c r="KI20" i="18"/>
  <c r="KH20" i="18"/>
  <c r="KG20" i="18"/>
  <c r="KE20" i="18"/>
  <c r="KD20" i="18"/>
  <c r="KC20" i="18"/>
  <c r="KB20" i="18"/>
  <c r="KA20" i="18"/>
  <c r="JZ20" i="18"/>
  <c r="JY20" i="18"/>
  <c r="JX20" i="18"/>
  <c r="JW20" i="18"/>
  <c r="JV20" i="18"/>
  <c r="JU20" i="18"/>
  <c r="JT20" i="18"/>
  <c r="JS20" i="18"/>
  <c r="JR20" i="18"/>
  <c r="JQ20" i="18"/>
  <c r="JP20" i="18"/>
  <c r="JO20" i="18"/>
  <c r="JN20" i="18"/>
  <c r="JM20" i="18"/>
  <c r="JL20" i="18"/>
  <c r="JK20" i="18"/>
  <c r="JH20" i="18"/>
  <c r="JG20" i="18"/>
  <c r="JF20" i="18"/>
  <c r="JE20" i="18"/>
  <c r="JD20" i="18"/>
  <c r="JC20" i="18"/>
  <c r="JB20" i="18"/>
  <c r="JA20" i="18"/>
  <c r="IZ20" i="18"/>
  <c r="IY20" i="18"/>
  <c r="IX20" i="18"/>
  <c r="IW20" i="18"/>
  <c r="IV20" i="18"/>
  <c r="IU20" i="18"/>
  <c r="IT20" i="18"/>
  <c r="IS20" i="18"/>
  <c r="IR20" i="18"/>
  <c r="IQ20" i="18"/>
  <c r="IP20" i="18"/>
  <c r="IO20" i="18"/>
  <c r="IN20" i="18"/>
  <c r="IM20" i="18"/>
  <c r="IL20" i="18"/>
  <c r="IK20" i="18"/>
  <c r="IJ20" i="18"/>
  <c r="II20" i="18"/>
  <c r="IF20" i="18"/>
  <c r="IE20" i="18"/>
  <c r="ID20" i="18"/>
  <c r="IC20" i="18"/>
  <c r="IB20" i="18"/>
  <c r="IA20" i="18"/>
  <c r="HZ20" i="18"/>
  <c r="HY20" i="18"/>
  <c r="HW20" i="18"/>
  <c r="HV20" i="18"/>
  <c r="HU20" i="18"/>
  <c r="HT20" i="18"/>
  <c r="HR20" i="18"/>
  <c r="HQ20" i="18"/>
  <c r="HP20" i="18"/>
  <c r="HO20" i="18"/>
  <c r="HN20" i="18"/>
  <c r="HM20" i="18"/>
  <c r="HL20" i="18"/>
  <c r="HK20" i="18"/>
  <c r="HJ20" i="18"/>
  <c r="HG20" i="18"/>
  <c r="HF20" i="18"/>
  <c r="HE20" i="18"/>
  <c r="HD20" i="18"/>
  <c r="HC20" i="18"/>
  <c r="HB20" i="18"/>
  <c r="HA20" i="18"/>
  <c r="GZ20" i="18"/>
  <c r="GY20" i="18"/>
  <c r="GW20" i="18"/>
  <c r="GV20" i="18"/>
  <c r="GU20" i="18"/>
  <c r="GT20" i="18"/>
  <c r="GS20" i="18"/>
  <c r="GR20" i="18"/>
  <c r="GQ20" i="18"/>
  <c r="GP20" i="18"/>
  <c r="GO20" i="18"/>
  <c r="GN20" i="18"/>
  <c r="GM20" i="18"/>
  <c r="GL20" i="18"/>
  <c r="GJ20" i="18"/>
  <c r="GG20" i="18"/>
  <c r="GF20" i="18"/>
  <c r="GE20" i="18"/>
  <c r="GD20" i="18"/>
  <c r="GC20" i="18"/>
  <c r="GB20" i="18"/>
  <c r="GA20" i="18"/>
  <c r="FZ20" i="18"/>
  <c r="FY20" i="18"/>
  <c r="FX20" i="18"/>
  <c r="FW20" i="18"/>
  <c r="FV20" i="18"/>
  <c r="FU20" i="18"/>
  <c r="FT20" i="18"/>
  <c r="FS20" i="18"/>
  <c r="FR20" i="18"/>
  <c r="FQ20" i="18"/>
  <c r="FP20" i="18"/>
  <c r="FO20" i="18"/>
  <c r="FN20" i="18"/>
  <c r="FM20" i="18"/>
  <c r="FK20" i="18"/>
  <c r="FJ20" i="18"/>
  <c r="FI20" i="18"/>
  <c r="FH20" i="18"/>
  <c r="FG20" i="18"/>
  <c r="FF20" i="18"/>
  <c r="FE20" i="18"/>
  <c r="FD20" i="18"/>
  <c r="FC20" i="18"/>
  <c r="FB20" i="18"/>
  <c r="FA20" i="18"/>
  <c r="EZ20" i="18"/>
  <c r="EY20" i="18"/>
  <c r="EX20" i="18"/>
  <c r="EW20" i="18"/>
  <c r="EV20" i="18"/>
  <c r="EU20" i="18"/>
  <c r="ET20" i="18"/>
  <c r="ES20" i="18"/>
  <c r="EO20" i="18"/>
  <c r="EM20" i="18"/>
  <c r="EL20" i="18"/>
  <c r="EJ20" i="18"/>
  <c r="EI20" i="18"/>
  <c r="EH20" i="18"/>
  <c r="EG20" i="18"/>
  <c r="EF20" i="18"/>
  <c r="EE20" i="18"/>
  <c r="ED20" i="18"/>
  <c r="EC20" i="18"/>
  <c r="EA20" i="18"/>
  <c r="DZ20" i="18"/>
  <c r="DY20" i="18"/>
  <c r="DW20" i="18"/>
  <c r="DV20" i="18"/>
  <c r="DU20" i="18"/>
  <c r="DT20" i="18"/>
  <c r="DS20" i="18"/>
  <c r="DR20" i="18"/>
  <c r="DQ20" i="18"/>
  <c r="DP20" i="18"/>
  <c r="DM20" i="18"/>
  <c r="DL20" i="18"/>
  <c r="DK20" i="18"/>
  <c r="DJ20" i="18"/>
  <c r="DI20" i="18"/>
  <c r="DH20" i="18"/>
  <c r="DG20" i="18"/>
  <c r="DF20" i="18"/>
  <c r="DE20" i="18"/>
  <c r="DD20" i="18"/>
  <c r="DC20" i="18"/>
  <c r="DB20" i="18"/>
  <c r="DA20" i="18"/>
  <c r="CZ20" i="18"/>
  <c r="CY20" i="18"/>
  <c r="CX20" i="18"/>
  <c r="CW20" i="18"/>
  <c r="CV20" i="18"/>
  <c r="CU20" i="18"/>
  <c r="CT20" i="18"/>
  <c r="CS20" i="18"/>
  <c r="CR20" i="18"/>
  <c r="CO20" i="18"/>
  <c r="CN20" i="18"/>
  <c r="CM20" i="18"/>
  <c r="CK20" i="18"/>
  <c r="CJ20" i="18"/>
  <c r="CI20" i="18"/>
  <c r="CH20" i="18"/>
  <c r="CG20" i="18"/>
  <c r="CF20" i="18"/>
  <c r="CE20" i="18"/>
  <c r="CD20" i="18"/>
  <c r="CB20" i="18"/>
  <c r="CA20" i="18"/>
  <c r="BZ20" i="18"/>
  <c r="BX20" i="18"/>
  <c r="BW20" i="18"/>
  <c r="BV20" i="18"/>
  <c r="BU20" i="18"/>
  <c r="BT20" i="18"/>
  <c r="BS20" i="18"/>
  <c r="BR20" i="18"/>
  <c r="BQ20" i="18"/>
  <c r="BP20" i="18"/>
  <c r="BM20" i="18"/>
  <c r="BL20" i="18"/>
  <c r="BK20" i="18"/>
  <c r="BJ20" i="18"/>
  <c r="BI20" i="18"/>
  <c r="BH20" i="18"/>
  <c r="BG20" i="18"/>
  <c r="BE20" i="18"/>
  <c r="BD20" i="18"/>
  <c r="BC20" i="18"/>
  <c r="BA20" i="18"/>
  <c r="AZ20" i="18"/>
  <c r="AY20" i="18"/>
  <c r="AX20" i="18"/>
  <c r="AW20" i="18"/>
  <c r="AU20" i="18"/>
  <c r="AT20" i="18"/>
  <c r="AS20" i="18"/>
  <c r="AR20" i="18"/>
  <c r="AQ20" i="18"/>
  <c r="AP20" i="18"/>
  <c r="AO20" i="18"/>
  <c r="AN20" i="18"/>
  <c r="AM20" i="18"/>
  <c r="AK20" i="18"/>
  <c r="AJ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P20" i="18"/>
  <c r="O20" i="18"/>
  <c r="N20" i="18"/>
  <c r="L20" i="18"/>
  <c r="K20" i="18"/>
  <c r="J20" i="18"/>
  <c r="I20" i="18"/>
  <c r="H20" i="18"/>
  <c r="F20" i="18"/>
  <c r="E20" i="18"/>
  <c r="D20" i="18"/>
  <c r="C20" i="18"/>
  <c r="LR19" i="18"/>
  <c r="LQ19" i="18"/>
  <c r="LM19" i="18"/>
  <c r="LL19" i="18"/>
  <c r="LK19" i="18"/>
  <c r="LG19" i="18"/>
  <c r="KY19" i="18"/>
  <c r="KW19" i="18"/>
  <c r="KT19" i="18"/>
  <c r="KS19" i="18"/>
  <c r="KG19" i="18"/>
  <c r="KE19" i="18"/>
  <c r="KD19" i="18"/>
  <c r="JZ19" i="18"/>
  <c r="JY19" i="18"/>
  <c r="JX19" i="18"/>
  <c r="JT19" i="18"/>
  <c r="JP19" i="18"/>
  <c r="JG19" i="18"/>
  <c r="IR19" i="18"/>
  <c r="IQ19" i="18"/>
  <c r="IP19" i="18"/>
  <c r="IF19" i="18"/>
  <c r="HZ19" i="18"/>
  <c r="HY19" i="18"/>
  <c r="HR19" i="18"/>
  <c r="HN19" i="18"/>
  <c r="HJ19" i="18"/>
  <c r="HE19" i="18"/>
  <c r="HD19" i="18"/>
  <c r="GW19" i="18"/>
  <c r="GV19" i="18"/>
  <c r="GT19" i="18"/>
  <c r="GQ19" i="18"/>
  <c r="GP19" i="18"/>
  <c r="GN19" i="18"/>
  <c r="GM19" i="18"/>
  <c r="GJ19" i="18"/>
  <c r="FW19" i="18"/>
  <c r="FV19" i="18"/>
  <c r="FU19" i="18"/>
  <c r="FS19" i="18"/>
  <c r="FK19" i="18"/>
  <c r="FD19" i="18"/>
  <c r="FA19" i="18"/>
  <c r="EV19" i="18"/>
  <c r="DU19" i="18"/>
  <c r="DQ19" i="18"/>
  <c r="DP19" i="18"/>
  <c r="DB19" i="18"/>
  <c r="CZ19" i="18"/>
  <c r="CY19" i="18"/>
  <c r="CX19" i="18"/>
  <c r="CW19" i="18"/>
  <c r="CM19" i="18"/>
  <c r="CG19" i="18"/>
  <c r="CF19" i="18"/>
  <c r="CE19" i="18"/>
  <c r="CD19" i="18"/>
  <c r="BU19" i="18"/>
  <c r="BP19" i="18"/>
  <c r="BM19" i="18"/>
  <c r="BL19" i="18"/>
  <c r="BK19" i="18"/>
  <c r="BG19" i="18"/>
  <c r="BA19" i="18"/>
  <c r="AZ19" i="18"/>
  <c r="AY19" i="18"/>
  <c r="AX19" i="18"/>
  <c r="AW19" i="18"/>
  <c r="AP19" i="18"/>
  <c r="AO19" i="18"/>
  <c r="AJ19" i="18"/>
  <c r="AG19" i="18"/>
  <c r="AF19" i="18"/>
  <c r="AE19" i="18"/>
  <c r="AA19" i="18"/>
  <c r="V19" i="18"/>
  <c r="U19" i="18"/>
  <c r="T19" i="18"/>
  <c r="O19" i="18"/>
  <c r="H19" i="18"/>
  <c r="C19" i="18"/>
  <c r="LR18" i="18"/>
  <c r="LQ18" i="18"/>
  <c r="LP18" i="18"/>
  <c r="LO18" i="18"/>
  <c r="LN18" i="18"/>
  <c r="LM18" i="18"/>
  <c r="LL18" i="18"/>
  <c r="LK18" i="18"/>
  <c r="LJ18" i="18"/>
  <c r="LI18" i="18"/>
  <c r="LH18" i="18"/>
  <c r="LG18" i="18"/>
  <c r="LF18" i="18"/>
  <c r="LE18" i="18"/>
  <c r="LB18" i="18"/>
  <c r="LA18" i="18"/>
  <c r="KZ18" i="18"/>
  <c r="KY18" i="18"/>
  <c r="KW18" i="18"/>
  <c r="KV18" i="18"/>
  <c r="KU18" i="18"/>
  <c r="KT18" i="18"/>
  <c r="KS18" i="18"/>
  <c r="KR18" i="18"/>
  <c r="KQ18" i="18"/>
  <c r="KP18" i="18"/>
  <c r="KO18" i="18"/>
  <c r="KN18" i="18"/>
  <c r="KM18" i="18"/>
  <c r="KJ18" i="18"/>
  <c r="KI18" i="18"/>
  <c r="KH18" i="18"/>
  <c r="KG18" i="18"/>
  <c r="KE18" i="18"/>
  <c r="KD18" i="18"/>
  <c r="KC18" i="18"/>
  <c r="KB18" i="18"/>
  <c r="KA18" i="18"/>
  <c r="JZ18" i="18"/>
  <c r="JY18" i="18"/>
  <c r="JX18" i="18"/>
  <c r="JW18" i="18"/>
  <c r="JV18" i="18"/>
  <c r="JU18" i="18"/>
  <c r="JT18" i="18"/>
  <c r="JS18" i="18"/>
  <c r="JR18" i="18"/>
  <c r="JQ18" i="18"/>
  <c r="JP18" i="18"/>
  <c r="JO18" i="18"/>
  <c r="JN18" i="18"/>
  <c r="JM18" i="18"/>
  <c r="JL18" i="18"/>
  <c r="JK18" i="18"/>
  <c r="JH18" i="18"/>
  <c r="JG18" i="18"/>
  <c r="JF18" i="18"/>
  <c r="JE18" i="18"/>
  <c r="JD18" i="18"/>
  <c r="JC18" i="18"/>
  <c r="JB18" i="18"/>
  <c r="JA18" i="18"/>
  <c r="IZ18" i="18"/>
  <c r="IY18" i="18"/>
  <c r="IX18" i="18"/>
  <c r="IW18" i="18"/>
  <c r="IV18" i="18"/>
  <c r="IU18" i="18"/>
  <c r="IT18" i="18"/>
  <c r="IS18" i="18"/>
  <c r="IR18" i="18"/>
  <c r="IQ18" i="18"/>
  <c r="IP18" i="18"/>
  <c r="IO18" i="18"/>
  <c r="IN18" i="18"/>
  <c r="IM18" i="18"/>
  <c r="IL18" i="18"/>
  <c r="IK18" i="18"/>
  <c r="IJ18" i="18"/>
  <c r="II18" i="18"/>
  <c r="IF18" i="18"/>
  <c r="IE18" i="18"/>
  <c r="ID18" i="18"/>
  <c r="IC18" i="18"/>
  <c r="IB18" i="18"/>
  <c r="IA18" i="18"/>
  <c r="HZ18" i="18"/>
  <c r="HY18" i="18"/>
  <c r="HW18" i="18"/>
  <c r="HV18" i="18"/>
  <c r="HU18" i="18"/>
  <c r="HT18" i="18"/>
  <c r="HR18" i="18"/>
  <c r="HQ18" i="18"/>
  <c r="HP18" i="18"/>
  <c r="HO18" i="18"/>
  <c r="HN18" i="18"/>
  <c r="HM18" i="18"/>
  <c r="HL18" i="18"/>
  <c r="HK18" i="18"/>
  <c r="HJ18" i="18"/>
  <c r="HG18" i="18"/>
  <c r="HF18" i="18"/>
  <c r="HE18" i="18"/>
  <c r="HD18" i="18"/>
  <c r="HC18" i="18"/>
  <c r="HB18" i="18"/>
  <c r="HA18" i="18"/>
  <c r="GZ18" i="18"/>
  <c r="GY18" i="18"/>
  <c r="GW18" i="18"/>
  <c r="GV18" i="18"/>
  <c r="GU18" i="18"/>
  <c r="GT18" i="18"/>
  <c r="GS18" i="18"/>
  <c r="GR18" i="18"/>
  <c r="GQ18" i="18"/>
  <c r="GP18" i="18"/>
  <c r="GO18" i="18"/>
  <c r="GN18" i="18"/>
  <c r="GM18" i="18"/>
  <c r="GL18" i="18"/>
  <c r="GJ18" i="18"/>
  <c r="GG18" i="18"/>
  <c r="GF18" i="18"/>
  <c r="GE18" i="18"/>
  <c r="GD18" i="18"/>
  <c r="GC18" i="18"/>
  <c r="GB18" i="18"/>
  <c r="GA18" i="18"/>
  <c r="FZ18" i="18"/>
  <c r="FY18" i="18"/>
  <c r="FX18" i="18"/>
  <c r="FW18" i="18"/>
  <c r="FV18" i="18"/>
  <c r="FU18" i="18"/>
  <c r="FT18" i="18"/>
  <c r="FS18" i="18"/>
  <c r="FR18" i="18"/>
  <c r="FQ18" i="18"/>
  <c r="FP18" i="18"/>
  <c r="FO18" i="18"/>
  <c r="FN18" i="18"/>
  <c r="FM18" i="18"/>
  <c r="FK18" i="18"/>
  <c r="FJ18" i="18"/>
  <c r="FI18" i="18"/>
  <c r="FH18" i="18"/>
  <c r="FG18" i="18"/>
  <c r="FF18" i="18"/>
  <c r="FE18" i="18"/>
  <c r="FD18" i="18"/>
  <c r="FC18" i="18"/>
  <c r="FB18" i="18"/>
  <c r="FA18" i="18"/>
  <c r="EZ18" i="18"/>
  <c r="EY18" i="18"/>
  <c r="EX18" i="18"/>
  <c r="EW18" i="18"/>
  <c r="EV18" i="18"/>
  <c r="EU18" i="18"/>
  <c r="ET18" i="18"/>
  <c r="ES18" i="18"/>
  <c r="EO18" i="18"/>
  <c r="EM18" i="18"/>
  <c r="EL18" i="18"/>
  <c r="EJ18" i="18"/>
  <c r="EI18" i="18"/>
  <c r="EH18" i="18"/>
  <c r="EG18" i="18"/>
  <c r="EF18" i="18"/>
  <c r="EE18" i="18"/>
  <c r="ED18" i="18"/>
  <c r="EC18" i="18"/>
  <c r="EA18" i="18"/>
  <c r="DZ18" i="18"/>
  <c r="DY18" i="18"/>
  <c r="DW18" i="18"/>
  <c r="DV18" i="18"/>
  <c r="DU18" i="18"/>
  <c r="DT18" i="18"/>
  <c r="DS18" i="18"/>
  <c r="DR18" i="18"/>
  <c r="DQ18" i="18"/>
  <c r="DM18" i="18"/>
  <c r="DL18" i="18"/>
  <c r="DK18" i="18"/>
  <c r="DJ18" i="18"/>
  <c r="DI18" i="18"/>
  <c r="DH18" i="18"/>
  <c r="DG18" i="18"/>
  <c r="DF18" i="18"/>
  <c r="DE18" i="18"/>
  <c r="DD18" i="18"/>
  <c r="DC18" i="18"/>
  <c r="DB18" i="18"/>
  <c r="DA18" i="18"/>
  <c r="CZ18" i="18"/>
  <c r="CY18" i="18"/>
  <c r="CX18" i="18"/>
  <c r="CW18" i="18"/>
  <c r="CV18" i="18"/>
  <c r="CU18" i="18"/>
  <c r="CT18" i="18"/>
  <c r="CS18" i="18"/>
  <c r="CO18" i="18"/>
  <c r="CN18" i="18"/>
  <c r="CM18" i="18"/>
  <c r="CK18" i="18"/>
  <c r="CJ18" i="18"/>
  <c r="CI18" i="18"/>
  <c r="CH18" i="18"/>
  <c r="CG18" i="18"/>
  <c r="CF18" i="18"/>
  <c r="CE18" i="18"/>
  <c r="CD18" i="18"/>
  <c r="CB18" i="18"/>
  <c r="CA18" i="18"/>
  <c r="BZ18" i="18"/>
  <c r="BX18" i="18"/>
  <c r="BW18" i="18"/>
  <c r="BV18" i="18"/>
  <c r="BU18" i="18"/>
  <c r="BT18" i="18"/>
  <c r="BS18" i="18"/>
  <c r="BR18" i="18"/>
  <c r="BQ18" i="18"/>
  <c r="BP18" i="18"/>
  <c r="BM18" i="18"/>
  <c r="BL18" i="18"/>
  <c r="BK18" i="18"/>
  <c r="BJ18" i="18"/>
  <c r="BI18" i="18"/>
  <c r="BH18" i="18"/>
  <c r="BG18" i="18"/>
  <c r="BE18" i="18"/>
  <c r="BD18" i="18"/>
  <c r="BC18" i="18"/>
  <c r="BA18" i="18"/>
  <c r="AZ18" i="18"/>
  <c r="AY18" i="18"/>
  <c r="AX18" i="18"/>
  <c r="AW18" i="18"/>
  <c r="AU18" i="18"/>
  <c r="AT18" i="18"/>
  <c r="AS18" i="18"/>
  <c r="AR18" i="18"/>
  <c r="AQ18" i="18"/>
  <c r="AP18" i="18"/>
  <c r="AO18" i="18"/>
  <c r="AN18" i="18"/>
  <c r="AM18" i="18"/>
  <c r="AK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P18" i="18"/>
  <c r="O18" i="18"/>
  <c r="N18" i="18"/>
  <c r="L18" i="18"/>
  <c r="K18" i="18"/>
  <c r="J18" i="18"/>
  <c r="I18" i="18"/>
  <c r="H18" i="18"/>
  <c r="F18" i="18"/>
  <c r="E18" i="18"/>
  <c r="D18" i="18"/>
  <c r="C18" i="18"/>
  <c r="KE9" i="18"/>
  <c r="IN9" i="18"/>
  <c r="JV8" i="18"/>
  <c r="HQ8" i="18"/>
  <c r="DZ8" i="18"/>
  <c r="GS7" i="18"/>
  <c r="FC7" i="18"/>
  <c r="CY7" i="18"/>
  <c r="BY7" i="18"/>
  <c r="AS7" i="18"/>
  <c r="LR19" i="17"/>
  <c r="LO19" i="17"/>
  <c r="LN19" i="17"/>
  <c r="LL19" i="17"/>
  <c r="LJ19" i="17"/>
  <c r="LI19" i="17"/>
  <c r="LH19" i="17"/>
  <c r="KV19" i="17"/>
  <c r="KU19" i="17"/>
  <c r="KT19" i="17"/>
  <c r="KS19" i="17"/>
  <c r="KQ19" i="17"/>
  <c r="KP19" i="17"/>
  <c r="KO19" i="17"/>
  <c r="KC19" i="17"/>
  <c r="KB19" i="17"/>
  <c r="KA19" i="17"/>
  <c r="JZ19" i="17"/>
  <c r="JY19" i="17"/>
  <c r="JW19" i="17"/>
  <c r="JV19" i="17"/>
  <c r="JU19" i="17"/>
  <c r="JO19" i="17"/>
  <c r="JM19" i="17"/>
  <c r="JL19" i="17"/>
  <c r="JK19" i="17"/>
  <c r="JH19" i="17"/>
  <c r="JG19" i="17"/>
  <c r="JE19" i="17"/>
  <c r="JD19" i="17"/>
  <c r="JC19" i="17"/>
  <c r="IW19" i="17"/>
  <c r="IU19" i="17"/>
  <c r="IT19" i="17"/>
  <c r="IS19" i="17"/>
  <c r="IR19" i="17"/>
  <c r="IQ19" i="17"/>
  <c r="IO19" i="17"/>
  <c r="IN19" i="17"/>
  <c r="IM19" i="17"/>
  <c r="IC19" i="17"/>
  <c r="IB19" i="17"/>
  <c r="HZ19" i="17"/>
  <c r="HY19" i="17"/>
  <c r="HW19" i="17"/>
  <c r="HV19" i="17"/>
  <c r="HM19" i="17"/>
  <c r="HL19" i="17"/>
  <c r="HJ19" i="17"/>
  <c r="HG19" i="17"/>
  <c r="HF19" i="17"/>
  <c r="HE19" i="17"/>
  <c r="HB19" i="17"/>
  <c r="HA19" i="17"/>
  <c r="GS19" i="17"/>
  <c r="GP19" i="17"/>
  <c r="GO19" i="17"/>
  <c r="GN19" i="17"/>
  <c r="GM19" i="17"/>
  <c r="GG19" i="17"/>
  <c r="GF19" i="17"/>
  <c r="GE19" i="17"/>
  <c r="FZ19" i="17"/>
  <c r="FY19" i="17"/>
  <c r="FV19" i="17"/>
  <c r="FU19" i="17"/>
  <c r="FT19" i="17"/>
  <c r="FS19" i="17"/>
  <c r="FQ19" i="17"/>
  <c r="FP19" i="17"/>
  <c r="FO19" i="17"/>
  <c r="FJ19" i="17"/>
  <c r="FF19" i="17"/>
  <c r="FE19" i="17"/>
  <c r="FD19" i="17"/>
  <c r="FC19" i="17"/>
  <c r="FB19" i="17"/>
  <c r="EZ19" i="17"/>
  <c r="EY19" i="17"/>
  <c r="EX19" i="17"/>
  <c r="ET19" i="17"/>
  <c r="EL19" i="17"/>
  <c r="EI19" i="17"/>
  <c r="EH19" i="17"/>
  <c r="EG19" i="17"/>
  <c r="EE19" i="17"/>
  <c r="ED19" i="17"/>
  <c r="EC19" i="17"/>
  <c r="DU19" i="17"/>
  <c r="DQ19" i="17"/>
  <c r="DM19" i="17"/>
  <c r="DK19" i="17"/>
  <c r="DJ19" i="17"/>
  <c r="DI19" i="17"/>
  <c r="DB19" i="17"/>
  <c r="DA19" i="17"/>
  <c r="CY19" i="17"/>
  <c r="CX19" i="17"/>
  <c r="CU19" i="17"/>
  <c r="CT19" i="17"/>
  <c r="CS19" i="17"/>
  <c r="CJ19" i="17"/>
  <c r="CH19" i="17"/>
  <c r="CF19" i="17"/>
  <c r="CE19" i="17"/>
  <c r="CD19" i="17"/>
  <c r="CB19" i="17"/>
  <c r="CA19" i="17"/>
  <c r="BZ19" i="17"/>
  <c r="BX19" i="17"/>
  <c r="BL19" i="17"/>
  <c r="BK19" i="17"/>
  <c r="BJ19" i="17"/>
  <c r="BH19" i="17"/>
  <c r="BG19" i="17"/>
  <c r="BE19" i="17"/>
  <c r="AW19" i="17"/>
  <c r="AS19" i="17"/>
  <c r="AR19" i="17"/>
  <c r="AQ19" i="17"/>
  <c r="AM19" i="17"/>
  <c r="AK19" i="17"/>
  <c r="AJ19" i="17"/>
  <c r="AB19" i="17"/>
  <c r="W19" i="17"/>
  <c r="T19" i="17"/>
  <c r="S19" i="17"/>
  <c r="R19" i="17"/>
  <c r="E19" i="17"/>
  <c r="D19" i="17"/>
  <c r="C19" i="17"/>
  <c r="LE32" i="17"/>
  <c r="HP32" i="17"/>
  <c r="LR32" i="17"/>
  <c r="LQ32" i="17"/>
  <c r="LA32" i="17"/>
  <c r="KY32" i="17"/>
  <c r="KH32" i="17"/>
  <c r="KD32" i="17"/>
  <c r="JP32" i="17"/>
  <c r="JO32" i="17"/>
  <c r="JN32" i="17"/>
  <c r="IX32" i="17"/>
  <c r="IW32" i="17"/>
  <c r="IV32" i="17"/>
  <c r="IF32" i="17"/>
  <c r="IE32" i="17"/>
  <c r="HN32" i="17"/>
  <c r="HM32" i="17"/>
  <c r="GT32" i="17"/>
  <c r="FX32" i="17"/>
  <c r="FG32" i="17"/>
  <c r="EM32" i="17"/>
  <c r="DV32" i="17"/>
  <c r="DD32" i="17"/>
  <c r="CK32" i="17"/>
  <c r="BS32" i="17"/>
  <c r="AY32" i="17"/>
  <c r="AC32" i="17"/>
  <c r="AA32" i="17"/>
  <c r="O32" i="17"/>
  <c r="K32" i="17"/>
  <c r="KF33" i="17"/>
  <c r="HS33" i="17"/>
  <c r="GX33" i="17"/>
  <c r="GK33" i="17"/>
  <c r="FL33" i="17"/>
  <c r="CL33" i="17"/>
  <c r="CC33" i="17"/>
  <c r="BY33" i="17"/>
  <c r="Q33" i="17"/>
  <c r="M33" i="17"/>
  <c r="G33" i="17"/>
  <c r="LP32" i="17"/>
  <c r="KW32" i="17"/>
  <c r="KJ32" i="17"/>
  <c r="JS32" i="17"/>
  <c r="ID32" i="17"/>
  <c r="HJ32" i="17"/>
  <c r="GQ32" i="17"/>
  <c r="FW32" i="17"/>
  <c r="EV32" i="17"/>
  <c r="DG32" i="17"/>
  <c r="CZ32" i="17"/>
  <c r="BD32" i="17"/>
  <c r="AO32" i="17"/>
  <c r="AF32" i="17"/>
  <c r="F32" i="17"/>
  <c r="LR23" i="17"/>
  <c r="LQ23" i="17"/>
  <c r="LP23" i="17"/>
  <c r="LO23" i="17"/>
  <c r="LN23" i="17"/>
  <c r="LM23" i="17"/>
  <c r="LL23" i="17"/>
  <c r="LK23" i="17"/>
  <c r="LJ23" i="17"/>
  <c r="LI23" i="17"/>
  <c r="LH23" i="17"/>
  <c r="LG23" i="17"/>
  <c r="LF23" i="17"/>
  <c r="LE23" i="17"/>
  <c r="LB23" i="17"/>
  <c r="LA23" i="17"/>
  <c r="KZ23" i="17"/>
  <c r="KY23" i="17"/>
  <c r="KW23" i="17"/>
  <c r="KV23" i="17"/>
  <c r="KU23" i="17"/>
  <c r="KT23" i="17"/>
  <c r="KS23" i="17"/>
  <c r="KR23" i="17"/>
  <c r="KQ23" i="17"/>
  <c r="KP23" i="17"/>
  <c r="KO23" i="17"/>
  <c r="KN23" i="17"/>
  <c r="KM23" i="17"/>
  <c r="KJ23" i="17"/>
  <c r="KI23" i="17"/>
  <c r="KH23" i="17"/>
  <c r="KG23" i="17"/>
  <c r="KE23" i="17"/>
  <c r="KD23" i="17"/>
  <c r="KC23" i="17"/>
  <c r="KB23" i="17"/>
  <c r="KA23" i="17"/>
  <c r="JZ23" i="17"/>
  <c r="JY23" i="17"/>
  <c r="JX23" i="17"/>
  <c r="JW23" i="17"/>
  <c r="JV23" i="17"/>
  <c r="JU23" i="17"/>
  <c r="JT23" i="17"/>
  <c r="JS23" i="17"/>
  <c r="JR23" i="17"/>
  <c r="JQ23" i="17"/>
  <c r="JP23" i="17"/>
  <c r="JO23" i="17"/>
  <c r="JN23" i="17"/>
  <c r="JM23" i="17"/>
  <c r="JL23" i="17"/>
  <c r="JK23" i="17"/>
  <c r="JH23" i="17"/>
  <c r="JG23" i="17"/>
  <c r="JF23" i="17"/>
  <c r="JE23" i="17"/>
  <c r="JD23" i="17"/>
  <c r="JC23" i="17"/>
  <c r="JB23" i="17"/>
  <c r="JA23" i="17"/>
  <c r="IZ23" i="17"/>
  <c r="IY23" i="17"/>
  <c r="IX23" i="17"/>
  <c r="IW23" i="17"/>
  <c r="IV23" i="17"/>
  <c r="IU23" i="17"/>
  <c r="IT23" i="17"/>
  <c r="IS23" i="17"/>
  <c r="IR23" i="17"/>
  <c r="IQ23" i="17"/>
  <c r="IP23" i="17"/>
  <c r="IO23" i="17"/>
  <c r="IN23" i="17"/>
  <c r="IM23" i="17"/>
  <c r="IL23" i="17"/>
  <c r="IK23" i="17"/>
  <c r="IJ23" i="17"/>
  <c r="II23" i="17"/>
  <c r="IF23" i="17"/>
  <c r="IE23" i="17"/>
  <c r="ID23" i="17"/>
  <c r="IC23" i="17"/>
  <c r="IB23" i="17"/>
  <c r="IA23" i="17"/>
  <c r="HZ23" i="17"/>
  <c r="HY23" i="17"/>
  <c r="HW23" i="17"/>
  <c r="HV23" i="17"/>
  <c r="HU23" i="17"/>
  <c r="HT23" i="17"/>
  <c r="HR23" i="17"/>
  <c r="HQ23" i="17"/>
  <c r="HP23" i="17"/>
  <c r="HO23" i="17"/>
  <c r="HN23" i="17"/>
  <c r="HM23" i="17"/>
  <c r="HL23" i="17"/>
  <c r="HK23" i="17"/>
  <c r="HJ23" i="17"/>
  <c r="HG23" i="17"/>
  <c r="HF23" i="17"/>
  <c r="HE23" i="17"/>
  <c r="HD23" i="17"/>
  <c r="HC23" i="17"/>
  <c r="HB23" i="17"/>
  <c r="HA23" i="17"/>
  <c r="GZ23" i="17"/>
  <c r="GY23" i="17"/>
  <c r="GW23" i="17"/>
  <c r="GV23" i="17"/>
  <c r="GU23" i="17"/>
  <c r="GT23" i="17"/>
  <c r="GS23" i="17"/>
  <c r="GR23" i="17"/>
  <c r="GQ23" i="17"/>
  <c r="GP23" i="17"/>
  <c r="GO23" i="17"/>
  <c r="GN23" i="17"/>
  <c r="GM23" i="17"/>
  <c r="GL23" i="17"/>
  <c r="GJ23" i="17"/>
  <c r="GG23" i="17"/>
  <c r="GF23" i="17"/>
  <c r="GE23" i="17"/>
  <c r="GD23" i="17"/>
  <c r="GC23" i="17"/>
  <c r="GB23" i="17"/>
  <c r="GA23" i="17"/>
  <c r="FZ23" i="17"/>
  <c r="FY23" i="17"/>
  <c r="FX23" i="17"/>
  <c r="FW23" i="17"/>
  <c r="FV23" i="17"/>
  <c r="FU23" i="17"/>
  <c r="FT23" i="17"/>
  <c r="FS23" i="17"/>
  <c r="FR23" i="17"/>
  <c r="FQ23" i="17"/>
  <c r="FP23" i="17"/>
  <c r="FO23" i="17"/>
  <c r="FN23" i="17"/>
  <c r="FM23" i="17"/>
  <c r="FK23" i="17"/>
  <c r="FJ23" i="17"/>
  <c r="FI23" i="17"/>
  <c r="FH23" i="17"/>
  <c r="FG23" i="17"/>
  <c r="FF23" i="17"/>
  <c r="FE23" i="17"/>
  <c r="FD23" i="17"/>
  <c r="FC23" i="17"/>
  <c r="FB23" i="17"/>
  <c r="FA23" i="17"/>
  <c r="EZ23" i="17"/>
  <c r="EY23" i="17"/>
  <c r="EX23" i="17"/>
  <c r="EW23" i="17"/>
  <c r="EV23" i="17"/>
  <c r="EU23" i="17"/>
  <c r="ET23" i="17"/>
  <c r="ES23" i="17"/>
  <c r="EO23" i="17"/>
  <c r="EM23" i="17"/>
  <c r="EL23" i="17"/>
  <c r="EJ23" i="17"/>
  <c r="EI23" i="17"/>
  <c r="EH23" i="17"/>
  <c r="EG23" i="17"/>
  <c r="EF23" i="17"/>
  <c r="EE23" i="17"/>
  <c r="ED23" i="17"/>
  <c r="EC23" i="17"/>
  <c r="EA23" i="17"/>
  <c r="DZ23" i="17"/>
  <c r="DY23" i="17"/>
  <c r="DW23" i="17"/>
  <c r="DV23" i="17"/>
  <c r="DU23" i="17"/>
  <c r="DT23" i="17"/>
  <c r="DS23" i="17"/>
  <c r="DR23" i="17"/>
  <c r="DQ23" i="17"/>
  <c r="DP23" i="17"/>
  <c r="EP23" i="17" s="1"/>
  <c r="DM23" i="17"/>
  <c r="DL23" i="17"/>
  <c r="DK23" i="17"/>
  <c r="DJ23" i="17"/>
  <c r="DI23" i="17"/>
  <c r="DH23" i="17"/>
  <c r="DG23" i="17"/>
  <c r="DF23" i="17"/>
  <c r="DE23" i="17"/>
  <c r="DD23" i="17"/>
  <c r="DC23" i="17"/>
  <c r="DB23" i="17"/>
  <c r="DA23" i="17"/>
  <c r="CZ23" i="17"/>
  <c r="CY23" i="17"/>
  <c r="CX23" i="17"/>
  <c r="CW23" i="17"/>
  <c r="CV23" i="17"/>
  <c r="CU23" i="17"/>
  <c r="CT23" i="17"/>
  <c r="CS23" i="17"/>
  <c r="CR23" i="17"/>
  <c r="CO23" i="17"/>
  <c r="CN23" i="17"/>
  <c r="CM23" i="17"/>
  <c r="CK23" i="17"/>
  <c r="CJ23" i="17"/>
  <c r="CI23" i="17"/>
  <c r="CH23" i="17"/>
  <c r="CG23" i="17"/>
  <c r="CF23" i="17"/>
  <c r="CE23" i="17"/>
  <c r="CD23" i="17"/>
  <c r="CB23" i="17"/>
  <c r="CA23" i="17"/>
  <c r="BZ23" i="17"/>
  <c r="BX23" i="17"/>
  <c r="BW23" i="17"/>
  <c r="BV23" i="17"/>
  <c r="BU23" i="17"/>
  <c r="BT23" i="17"/>
  <c r="BS23" i="17"/>
  <c r="BR23" i="17"/>
  <c r="BQ23" i="17"/>
  <c r="BP23" i="17"/>
  <c r="BM23" i="17"/>
  <c r="BL23" i="17"/>
  <c r="BK23" i="17"/>
  <c r="BJ23" i="17"/>
  <c r="BI23" i="17"/>
  <c r="BH23" i="17"/>
  <c r="BG23" i="17"/>
  <c r="BE23" i="17"/>
  <c r="BD23" i="17"/>
  <c r="BC23" i="17"/>
  <c r="BA23" i="17"/>
  <c r="AZ23" i="17"/>
  <c r="AY23" i="17"/>
  <c r="AX23" i="17"/>
  <c r="AW23" i="17"/>
  <c r="AU23" i="17"/>
  <c r="AT23" i="17"/>
  <c r="AS23" i="17"/>
  <c r="AR23" i="17"/>
  <c r="AQ23" i="17"/>
  <c r="AP23" i="17"/>
  <c r="AO23" i="17"/>
  <c r="AN23" i="17"/>
  <c r="AM23" i="17"/>
  <c r="AK23" i="17"/>
  <c r="AJ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P23" i="17"/>
  <c r="O23" i="17"/>
  <c r="N23" i="17"/>
  <c r="L23" i="17"/>
  <c r="K23" i="17"/>
  <c r="J23" i="17"/>
  <c r="I23" i="17"/>
  <c r="H23" i="17"/>
  <c r="F23" i="17"/>
  <c r="E23" i="17"/>
  <c r="D23" i="17"/>
  <c r="C23" i="17"/>
  <c r="LR22" i="17"/>
  <c r="LQ22" i="17"/>
  <c r="LP22" i="17"/>
  <c r="LO22" i="17"/>
  <c r="LN22" i="17"/>
  <c r="LM22" i="17"/>
  <c r="LL22" i="17"/>
  <c r="LK22" i="17"/>
  <c r="LJ22" i="17"/>
  <c r="LI22" i="17"/>
  <c r="LH22" i="17"/>
  <c r="LG22" i="17"/>
  <c r="LF22" i="17"/>
  <c r="LE22" i="17"/>
  <c r="LB22" i="17"/>
  <c r="LA22" i="17"/>
  <c r="KZ22" i="17"/>
  <c r="KY22" i="17"/>
  <c r="KW22" i="17"/>
  <c r="KV22" i="17"/>
  <c r="KU22" i="17"/>
  <c r="KT22" i="17"/>
  <c r="KS22" i="17"/>
  <c r="KR22" i="17"/>
  <c r="KQ22" i="17"/>
  <c r="KP22" i="17"/>
  <c r="KO22" i="17"/>
  <c r="KN22" i="17"/>
  <c r="KM22" i="17"/>
  <c r="KJ22" i="17"/>
  <c r="KI22" i="17"/>
  <c r="KH22" i="17"/>
  <c r="KG22" i="17"/>
  <c r="KE22" i="17"/>
  <c r="KD22" i="17"/>
  <c r="KC22" i="17"/>
  <c r="KB22" i="17"/>
  <c r="KA22" i="17"/>
  <c r="JZ22" i="17"/>
  <c r="JY22" i="17"/>
  <c r="JX22" i="17"/>
  <c r="JW22" i="17"/>
  <c r="JV22" i="17"/>
  <c r="JU22" i="17"/>
  <c r="JT22" i="17"/>
  <c r="JS22" i="17"/>
  <c r="JR22" i="17"/>
  <c r="JQ22" i="17"/>
  <c r="JP22" i="17"/>
  <c r="JO22" i="17"/>
  <c r="JN22" i="17"/>
  <c r="JM22" i="17"/>
  <c r="JL22" i="17"/>
  <c r="JK22" i="17"/>
  <c r="JH22" i="17"/>
  <c r="JG22" i="17"/>
  <c r="JF22" i="17"/>
  <c r="JE22" i="17"/>
  <c r="JD22" i="17"/>
  <c r="JC22" i="17"/>
  <c r="JB22" i="17"/>
  <c r="JA22" i="17"/>
  <c r="IZ22" i="17"/>
  <c r="IY22" i="17"/>
  <c r="IX22" i="17"/>
  <c r="IW22" i="17"/>
  <c r="IV22" i="17"/>
  <c r="IU22" i="17"/>
  <c r="IT22" i="17"/>
  <c r="IS22" i="17"/>
  <c r="IR22" i="17"/>
  <c r="IQ22" i="17"/>
  <c r="IP22" i="17"/>
  <c r="IO22" i="17"/>
  <c r="IN22" i="17"/>
  <c r="IM22" i="17"/>
  <c r="IL22" i="17"/>
  <c r="IK22" i="17"/>
  <c r="IJ22" i="17"/>
  <c r="II22" i="17"/>
  <c r="IF22" i="17"/>
  <c r="IE22" i="17"/>
  <c r="ID22" i="17"/>
  <c r="IC22" i="17"/>
  <c r="IB22" i="17"/>
  <c r="IA22" i="17"/>
  <c r="HZ22" i="17"/>
  <c r="HY22" i="17"/>
  <c r="HW22" i="17"/>
  <c r="HV22" i="17"/>
  <c r="HU22" i="17"/>
  <c r="HT22" i="17"/>
  <c r="HR22" i="17"/>
  <c r="HQ22" i="17"/>
  <c r="HP22" i="17"/>
  <c r="HO22" i="17"/>
  <c r="HN22" i="17"/>
  <c r="HM22" i="17"/>
  <c r="HL22" i="17"/>
  <c r="HK22" i="17"/>
  <c r="HJ22" i="17"/>
  <c r="HG22" i="17"/>
  <c r="HF22" i="17"/>
  <c r="HE22" i="17"/>
  <c r="HD22" i="17"/>
  <c r="HC22" i="17"/>
  <c r="HB22" i="17"/>
  <c r="HA22" i="17"/>
  <c r="GZ22" i="17"/>
  <c r="GY22" i="17"/>
  <c r="GW22" i="17"/>
  <c r="GV22" i="17"/>
  <c r="GU22" i="17"/>
  <c r="GT22" i="17"/>
  <c r="GS22" i="17"/>
  <c r="GR22" i="17"/>
  <c r="GQ22" i="17"/>
  <c r="GP22" i="17"/>
  <c r="GO22" i="17"/>
  <c r="GN22" i="17"/>
  <c r="GM22" i="17"/>
  <c r="GL22" i="17"/>
  <c r="GJ22" i="17"/>
  <c r="GG22" i="17"/>
  <c r="GF22" i="17"/>
  <c r="GE22" i="17"/>
  <c r="GD22" i="17"/>
  <c r="GC22" i="17"/>
  <c r="GB22" i="17"/>
  <c r="GA22" i="17"/>
  <c r="FZ22" i="17"/>
  <c r="FY22" i="17"/>
  <c r="FX22" i="17"/>
  <c r="FW22" i="17"/>
  <c r="FV22" i="17"/>
  <c r="FU22" i="17"/>
  <c r="FT22" i="17"/>
  <c r="FS22" i="17"/>
  <c r="FR22" i="17"/>
  <c r="FQ22" i="17"/>
  <c r="FP22" i="17"/>
  <c r="FO22" i="17"/>
  <c r="FN22" i="17"/>
  <c r="FM22" i="17"/>
  <c r="FK22" i="17"/>
  <c r="FJ22" i="17"/>
  <c r="FI22" i="17"/>
  <c r="FH22" i="17"/>
  <c r="FG22" i="17"/>
  <c r="FF22" i="17"/>
  <c r="FE22" i="17"/>
  <c r="FD22" i="17"/>
  <c r="FC22" i="17"/>
  <c r="FB22" i="17"/>
  <c r="FA22" i="17"/>
  <c r="EZ22" i="17"/>
  <c r="EY22" i="17"/>
  <c r="EX22" i="17"/>
  <c r="EW22" i="17"/>
  <c r="EV22" i="17"/>
  <c r="EU22" i="17"/>
  <c r="ET22" i="17"/>
  <c r="ES22" i="17"/>
  <c r="EO22" i="17"/>
  <c r="EM22" i="17"/>
  <c r="EL22" i="17"/>
  <c r="EJ22" i="17"/>
  <c r="EI22" i="17"/>
  <c r="EH22" i="17"/>
  <c r="EG22" i="17"/>
  <c r="EF22" i="17"/>
  <c r="EE22" i="17"/>
  <c r="ED22" i="17"/>
  <c r="EC22" i="17"/>
  <c r="EA22" i="17"/>
  <c r="DZ22" i="17"/>
  <c r="DY22" i="17"/>
  <c r="DW22" i="17"/>
  <c r="DV22" i="17"/>
  <c r="DU22" i="17"/>
  <c r="DT22" i="17"/>
  <c r="DS22" i="17"/>
  <c r="DR22" i="17"/>
  <c r="DQ22" i="17"/>
  <c r="DP22" i="17"/>
  <c r="DM22" i="17"/>
  <c r="DL22" i="17"/>
  <c r="DK22" i="17"/>
  <c r="DJ22" i="17"/>
  <c r="DI22" i="17"/>
  <c r="DH22" i="17"/>
  <c r="DG22" i="17"/>
  <c r="DF22" i="17"/>
  <c r="DE22" i="17"/>
  <c r="DD22" i="17"/>
  <c r="DC22" i="17"/>
  <c r="DB22" i="17"/>
  <c r="DA22" i="17"/>
  <c r="CZ22" i="17"/>
  <c r="CY22" i="17"/>
  <c r="CX22" i="17"/>
  <c r="CW22" i="17"/>
  <c r="CV22" i="17"/>
  <c r="CU22" i="17"/>
  <c r="CT22" i="17"/>
  <c r="CS22" i="17"/>
  <c r="CR22" i="17"/>
  <c r="CO22" i="17"/>
  <c r="CN22" i="17"/>
  <c r="CM22" i="17"/>
  <c r="CK22" i="17"/>
  <c r="CJ22" i="17"/>
  <c r="CI22" i="17"/>
  <c r="CH22" i="17"/>
  <c r="CG22" i="17"/>
  <c r="CF22" i="17"/>
  <c r="CE22" i="17"/>
  <c r="CD22" i="17"/>
  <c r="CB22" i="17"/>
  <c r="CA22" i="17"/>
  <c r="BZ22" i="17"/>
  <c r="BX22" i="17"/>
  <c r="BW22" i="17"/>
  <c r="BV22" i="17"/>
  <c r="BU22" i="17"/>
  <c r="BT22" i="17"/>
  <c r="BS22" i="17"/>
  <c r="BR22" i="17"/>
  <c r="BQ22" i="17"/>
  <c r="BP22" i="17"/>
  <c r="BM22" i="17"/>
  <c r="BL22" i="17"/>
  <c r="BK22" i="17"/>
  <c r="BJ22" i="17"/>
  <c r="BI22" i="17"/>
  <c r="BH22" i="17"/>
  <c r="BG22" i="17"/>
  <c r="BE22" i="17"/>
  <c r="BD22" i="17"/>
  <c r="BC22" i="17"/>
  <c r="BA22" i="17"/>
  <c r="AZ22" i="17"/>
  <c r="AY22" i="17"/>
  <c r="AX22" i="17"/>
  <c r="AW22" i="17"/>
  <c r="AU22" i="17"/>
  <c r="AT22" i="17"/>
  <c r="AS22" i="17"/>
  <c r="AR22" i="17"/>
  <c r="AQ22" i="17"/>
  <c r="AP22" i="17"/>
  <c r="AO22" i="17"/>
  <c r="AN22" i="17"/>
  <c r="AM22" i="17"/>
  <c r="AK22" i="17"/>
  <c r="AJ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P22" i="17"/>
  <c r="O22" i="17"/>
  <c r="N22" i="17"/>
  <c r="L22" i="17"/>
  <c r="K22" i="17"/>
  <c r="J22" i="17"/>
  <c r="I22" i="17"/>
  <c r="H22" i="17"/>
  <c r="F22" i="17"/>
  <c r="E22" i="17"/>
  <c r="D22" i="17"/>
  <c r="C22" i="17"/>
  <c r="LR21" i="17"/>
  <c r="LQ21" i="17"/>
  <c r="LP21" i="17"/>
  <c r="LO21" i="17"/>
  <c r="LN21" i="17"/>
  <c r="LM21" i="17"/>
  <c r="LL21" i="17"/>
  <c r="LK21" i="17"/>
  <c r="LJ21" i="17"/>
  <c r="LI21" i="17"/>
  <c r="LH21" i="17"/>
  <c r="LG21" i="17"/>
  <c r="LF21" i="17"/>
  <c r="LE21" i="17"/>
  <c r="LB21" i="17"/>
  <c r="LA21" i="17"/>
  <c r="KZ21" i="17"/>
  <c r="KY21" i="17"/>
  <c r="KW21" i="17"/>
  <c r="KV21" i="17"/>
  <c r="KU21" i="17"/>
  <c r="KT21" i="17"/>
  <c r="KS21" i="17"/>
  <c r="KR21" i="17"/>
  <c r="KQ21" i="17"/>
  <c r="KP21" i="17"/>
  <c r="KO21" i="17"/>
  <c r="KN21" i="17"/>
  <c r="KM21" i="17"/>
  <c r="KJ21" i="17"/>
  <c r="KI21" i="17"/>
  <c r="KH21" i="17"/>
  <c r="KG21" i="17"/>
  <c r="KE21" i="17"/>
  <c r="KD21" i="17"/>
  <c r="KC21" i="17"/>
  <c r="KB21" i="17"/>
  <c r="KA21" i="17"/>
  <c r="JZ21" i="17"/>
  <c r="JY21" i="17"/>
  <c r="JX21" i="17"/>
  <c r="JW21" i="17"/>
  <c r="JV21" i="17"/>
  <c r="JU21" i="17"/>
  <c r="JT21" i="17"/>
  <c r="JS21" i="17"/>
  <c r="JR21" i="17"/>
  <c r="JQ21" i="17"/>
  <c r="JP21" i="17"/>
  <c r="JO21" i="17"/>
  <c r="JN21" i="17"/>
  <c r="JM21" i="17"/>
  <c r="JL21" i="17"/>
  <c r="JK21" i="17"/>
  <c r="JH21" i="17"/>
  <c r="JG21" i="17"/>
  <c r="JF21" i="17"/>
  <c r="JE21" i="17"/>
  <c r="JD21" i="17"/>
  <c r="JC21" i="17"/>
  <c r="JB21" i="17"/>
  <c r="JA21" i="17"/>
  <c r="IZ21" i="17"/>
  <c r="IY21" i="17"/>
  <c r="IX21" i="17"/>
  <c r="IW21" i="17"/>
  <c r="IV21" i="17"/>
  <c r="IU21" i="17"/>
  <c r="IT21" i="17"/>
  <c r="IS21" i="17"/>
  <c r="IR21" i="17"/>
  <c r="IQ21" i="17"/>
  <c r="IP21" i="17"/>
  <c r="IO21" i="17"/>
  <c r="IN21" i="17"/>
  <c r="IM21" i="17"/>
  <c r="IL21" i="17"/>
  <c r="IK21" i="17"/>
  <c r="IJ21" i="17"/>
  <c r="II21" i="17"/>
  <c r="IF21" i="17"/>
  <c r="IE21" i="17"/>
  <c r="ID21" i="17"/>
  <c r="IC21" i="17"/>
  <c r="IB21" i="17"/>
  <c r="IA21" i="17"/>
  <c r="HZ21" i="17"/>
  <c r="HY21" i="17"/>
  <c r="HW21" i="17"/>
  <c r="HV21" i="17"/>
  <c r="HU21" i="17"/>
  <c r="HT21" i="17"/>
  <c r="HR21" i="17"/>
  <c r="HQ21" i="17"/>
  <c r="HP21" i="17"/>
  <c r="HO21" i="17"/>
  <c r="HN21" i="17"/>
  <c r="HM21" i="17"/>
  <c r="HL21" i="17"/>
  <c r="HK21" i="17"/>
  <c r="HJ21" i="17"/>
  <c r="HG21" i="17"/>
  <c r="HF21" i="17"/>
  <c r="HE21" i="17"/>
  <c r="HD21" i="17"/>
  <c r="HC21" i="17"/>
  <c r="HB21" i="17"/>
  <c r="HA21" i="17"/>
  <c r="GZ21" i="17"/>
  <c r="GY21" i="17"/>
  <c r="GW21" i="17"/>
  <c r="GV21" i="17"/>
  <c r="GU21" i="17"/>
  <c r="GT21" i="17"/>
  <c r="GS21" i="17"/>
  <c r="GR21" i="17"/>
  <c r="GQ21" i="17"/>
  <c r="GP21" i="17"/>
  <c r="GO21" i="17"/>
  <c r="GN21" i="17"/>
  <c r="GM21" i="17"/>
  <c r="GL21" i="17"/>
  <c r="GJ21" i="17"/>
  <c r="GG21" i="17"/>
  <c r="GF21" i="17"/>
  <c r="GE21" i="17"/>
  <c r="GD21" i="17"/>
  <c r="GC21" i="17"/>
  <c r="GB21" i="17"/>
  <c r="GA21" i="17"/>
  <c r="FZ21" i="17"/>
  <c r="FY21" i="17"/>
  <c r="FX21" i="17"/>
  <c r="FW21" i="17"/>
  <c r="FV21" i="17"/>
  <c r="FU21" i="17"/>
  <c r="FT21" i="17"/>
  <c r="FS21" i="17"/>
  <c r="FR21" i="17"/>
  <c r="FQ21" i="17"/>
  <c r="FP21" i="17"/>
  <c r="FO21" i="17"/>
  <c r="FN21" i="17"/>
  <c r="FM21" i="17"/>
  <c r="FK21" i="17"/>
  <c r="FJ21" i="17"/>
  <c r="FI21" i="17"/>
  <c r="FH21" i="17"/>
  <c r="FG21" i="17"/>
  <c r="FF21" i="17"/>
  <c r="FE21" i="17"/>
  <c r="FD21" i="17"/>
  <c r="FC21" i="17"/>
  <c r="FB21" i="17"/>
  <c r="FA21" i="17"/>
  <c r="EZ21" i="17"/>
  <c r="EY21" i="17"/>
  <c r="EX21" i="17"/>
  <c r="EW21" i="17"/>
  <c r="EV21" i="17"/>
  <c r="EU21" i="17"/>
  <c r="ET21" i="17"/>
  <c r="ES21" i="17"/>
  <c r="EO21" i="17"/>
  <c r="EM21" i="17"/>
  <c r="EL21" i="17"/>
  <c r="EJ21" i="17"/>
  <c r="EI21" i="17"/>
  <c r="EH21" i="17"/>
  <c r="EG21" i="17"/>
  <c r="EF21" i="17"/>
  <c r="EE21" i="17"/>
  <c r="ED21" i="17"/>
  <c r="EC21" i="17"/>
  <c r="EA21" i="17"/>
  <c r="DZ21" i="17"/>
  <c r="DY21" i="17"/>
  <c r="DW21" i="17"/>
  <c r="DV21" i="17"/>
  <c r="DU21" i="17"/>
  <c r="DT21" i="17"/>
  <c r="DS21" i="17"/>
  <c r="DR21" i="17"/>
  <c r="DQ21" i="17"/>
  <c r="DP21" i="17"/>
  <c r="EP21" i="17" s="1"/>
  <c r="DM21" i="17"/>
  <c r="DL21" i="17"/>
  <c r="DK21" i="17"/>
  <c r="DJ21" i="17"/>
  <c r="DI21" i="17"/>
  <c r="DH21" i="17"/>
  <c r="DG21" i="17"/>
  <c r="DF21" i="17"/>
  <c r="DE21" i="17"/>
  <c r="DD21" i="17"/>
  <c r="DC21" i="17"/>
  <c r="DB21" i="17"/>
  <c r="DA21" i="17"/>
  <c r="CZ21" i="17"/>
  <c r="CY21" i="17"/>
  <c r="CX21" i="17"/>
  <c r="CW21" i="17"/>
  <c r="CV21" i="17"/>
  <c r="CU21" i="17"/>
  <c r="CT21" i="17"/>
  <c r="CS21" i="17"/>
  <c r="CR21" i="17"/>
  <c r="CO21" i="17"/>
  <c r="CN21" i="17"/>
  <c r="CM21" i="17"/>
  <c r="CK21" i="17"/>
  <c r="CJ21" i="17"/>
  <c r="CI21" i="17"/>
  <c r="CH21" i="17"/>
  <c r="CG21" i="17"/>
  <c r="CF21" i="17"/>
  <c r="CE21" i="17"/>
  <c r="CD21" i="17"/>
  <c r="CB21" i="17"/>
  <c r="CA21" i="17"/>
  <c r="BZ21" i="17"/>
  <c r="BX21" i="17"/>
  <c r="BW21" i="17"/>
  <c r="BV21" i="17"/>
  <c r="BU21" i="17"/>
  <c r="BT21" i="17"/>
  <c r="BS21" i="17"/>
  <c r="BR21" i="17"/>
  <c r="BQ21" i="17"/>
  <c r="BP21" i="17"/>
  <c r="BM21" i="17"/>
  <c r="BL21" i="17"/>
  <c r="BK21" i="17"/>
  <c r="BJ21" i="17"/>
  <c r="BI21" i="17"/>
  <c r="BH21" i="17"/>
  <c r="BG21" i="17"/>
  <c r="BE21" i="17"/>
  <c r="BD21" i="17"/>
  <c r="BC21" i="17"/>
  <c r="BA21" i="17"/>
  <c r="AZ21" i="17"/>
  <c r="AY21" i="17"/>
  <c r="AX21" i="17"/>
  <c r="AW21" i="17"/>
  <c r="AU21" i="17"/>
  <c r="AT21" i="17"/>
  <c r="AS21" i="17"/>
  <c r="AR21" i="17"/>
  <c r="AQ21" i="17"/>
  <c r="AP21" i="17"/>
  <c r="AO21" i="17"/>
  <c r="AN21" i="17"/>
  <c r="AM21" i="17"/>
  <c r="AK21" i="17"/>
  <c r="AJ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P21" i="17"/>
  <c r="O21" i="17"/>
  <c r="N21" i="17"/>
  <c r="L21" i="17"/>
  <c r="K21" i="17"/>
  <c r="J21" i="17"/>
  <c r="I21" i="17"/>
  <c r="H21" i="17"/>
  <c r="F21" i="17"/>
  <c r="E21" i="17"/>
  <c r="D21" i="17"/>
  <c r="C21" i="17"/>
  <c r="LR20" i="17"/>
  <c r="LQ20" i="17"/>
  <c r="LP20" i="17"/>
  <c r="LO20" i="17"/>
  <c r="LN20" i="17"/>
  <c r="LM20" i="17"/>
  <c r="LL20" i="17"/>
  <c r="LK20" i="17"/>
  <c r="LJ20" i="17"/>
  <c r="LI20" i="17"/>
  <c r="LH20" i="17"/>
  <c r="LG20" i="17"/>
  <c r="LF20" i="17"/>
  <c r="LE20" i="17"/>
  <c r="LB20" i="17"/>
  <c r="LA20" i="17"/>
  <c r="KZ20" i="17"/>
  <c r="KY20" i="17"/>
  <c r="KW20" i="17"/>
  <c r="KV20" i="17"/>
  <c r="KU20" i="17"/>
  <c r="KT20" i="17"/>
  <c r="KS20" i="17"/>
  <c r="KR20" i="17"/>
  <c r="KQ20" i="17"/>
  <c r="KP20" i="17"/>
  <c r="KO20" i="17"/>
  <c r="KN20" i="17"/>
  <c r="KM20" i="17"/>
  <c r="KJ20" i="17"/>
  <c r="KI20" i="17"/>
  <c r="KH20" i="17"/>
  <c r="KG20" i="17"/>
  <c r="KE20" i="17"/>
  <c r="KD20" i="17"/>
  <c r="KC20" i="17"/>
  <c r="KB20" i="17"/>
  <c r="KA20" i="17"/>
  <c r="JZ20" i="17"/>
  <c r="JY20" i="17"/>
  <c r="JX20" i="17"/>
  <c r="JW20" i="17"/>
  <c r="JV20" i="17"/>
  <c r="JU20" i="17"/>
  <c r="JT20" i="17"/>
  <c r="JS20" i="17"/>
  <c r="JR20" i="17"/>
  <c r="JQ20" i="17"/>
  <c r="JP20" i="17"/>
  <c r="JO20" i="17"/>
  <c r="JN20" i="17"/>
  <c r="JM20" i="17"/>
  <c r="JL20" i="17"/>
  <c r="JK20" i="17"/>
  <c r="JH20" i="17"/>
  <c r="JG20" i="17"/>
  <c r="JF20" i="17"/>
  <c r="JE20" i="17"/>
  <c r="JD20" i="17"/>
  <c r="JC20" i="17"/>
  <c r="JB20" i="17"/>
  <c r="JA20" i="17"/>
  <c r="IZ20" i="17"/>
  <c r="IY20" i="17"/>
  <c r="IX20" i="17"/>
  <c r="IW20" i="17"/>
  <c r="IV20" i="17"/>
  <c r="IU20" i="17"/>
  <c r="IT20" i="17"/>
  <c r="IS20" i="17"/>
  <c r="IR20" i="17"/>
  <c r="IQ20" i="17"/>
  <c r="IP20" i="17"/>
  <c r="IO20" i="17"/>
  <c r="IN20" i="17"/>
  <c r="IM20" i="17"/>
  <c r="IL20" i="17"/>
  <c r="IK20" i="17"/>
  <c r="IJ20" i="17"/>
  <c r="II20" i="17"/>
  <c r="IF20" i="17"/>
  <c r="IE20" i="17"/>
  <c r="ID20" i="17"/>
  <c r="IC20" i="17"/>
  <c r="IB20" i="17"/>
  <c r="IA20" i="17"/>
  <c r="HZ20" i="17"/>
  <c r="HY20" i="17"/>
  <c r="HW20" i="17"/>
  <c r="HV20" i="17"/>
  <c r="HU20" i="17"/>
  <c r="HT20" i="17"/>
  <c r="HR20" i="17"/>
  <c r="HQ20" i="17"/>
  <c r="HP20" i="17"/>
  <c r="HO20" i="17"/>
  <c r="HN20" i="17"/>
  <c r="HM20" i="17"/>
  <c r="HL20" i="17"/>
  <c r="HK20" i="17"/>
  <c r="HJ20" i="17"/>
  <c r="HG20" i="17"/>
  <c r="HF20" i="17"/>
  <c r="HE20" i="17"/>
  <c r="HD20" i="17"/>
  <c r="HC20" i="17"/>
  <c r="HB20" i="17"/>
  <c r="HA20" i="17"/>
  <c r="GZ20" i="17"/>
  <c r="GY20" i="17"/>
  <c r="GW20" i="17"/>
  <c r="GV20" i="17"/>
  <c r="GU20" i="17"/>
  <c r="GT20" i="17"/>
  <c r="GS20" i="17"/>
  <c r="GR20" i="17"/>
  <c r="GQ20" i="17"/>
  <c r="GP20" i="17"/>
  <c r="GO20" i="17"/>
  <c r="GN20" i="17"/>
  <c r="GM20" i="17"/>
  <c r="GL20" i="17"/>
  <c r="GJ20" i="17"/>
  <c r="GG20" i="17"/>
  <c r="GF20" i="17"/>
  <c r="GE20" i="17"/>
  <c r="GD20" i="17"/>
  <c r="GC20" i="17"/>
  <c r="GB20" i="17"/>
  <c r="GA20" i="17"/>
  <c r="FZ20" i="17"/>
  <c r="FY20" i="17"/>
  <c r="FX20" i="17"/>
  <c r="FW20" i="17"/>
  <c r="FV20" i="17"/>
  <c r="FU20" i="17"/>
  <c r="FT20" i="17"/>
  <c r="FS20" i="17"/>
  <c r="FR20" i="17"/>
  <c r="FQ20" i="17"/>
  <c r="FP20" i="17"/>
  <c r="FO20" i="17"/>
  <c r="FN20" i="17"/>
  <c r="FM20" i="17"/>
  <c r="FK20" i="17"/>
  <c r="FJ20" i="17"/>
  <c r="FI20" i="17"/>
  <c r="FH20" i="17"/>
  <c r="FG20" i="17"/>
  <c r="FF20" i="17"/>
  <c r="FE20" i="17"/>
  <c r="FD20" i="17"/>
  <c r="FC20" i="17"/>
  <c r="FB20" i="17"/>
  <c r="FA20" i="17"/>
  <c r="EZ20" i="17"/>
  <c r="EY20" i="17"/>
  <c r="EX20" i="17"/>
  <c r="EW20" i="17"/>
  <c r="EV20" i="17"/>
  <c r="EU20" i="17"/>
  <c r="ET20" i="17"/>
  <c r="ES20" i="17"/>
  <c r="EO20" i="17"/>
  <c r="EM20" i="17"/>
  <c r="EL20" i="17"/>
  <c r="EJ20" i="17"/>
  <c r="EI20" i="17"/>
  <c r="EH20" i="17"/>
  <c r="EG20" i="17"/>
  <c r="EF20" i="17"/>
  <c r="EE20" i="17"/>
  <c r="ED20" i="17"/>
  <c r="EC20" i="17"/>
  <c r="EA20" i="17"/>
  <c r="DZ20" i="17"/>
  <c r="DY20" i="17"/>
  <c r="DW20" i="17"/>
  <c r="DV20" i="17"/>
  <c r="DU20" i="17"/>
  <c r="DT20" i="17"/>
  <c r="DS20" i="17"/>
  <c r="DR20" i="17"/>
  <c r="DQ20" i="17"/>
  <c r="DP20" i="17"/>
  <c r="DM20" i="17"/>
  <c r="DL20" i="17"/>
  <c r="DK20" i="17"/>
  <c r="DJ20" i="17"/>
  <c r="DI20" i="17"/>
  <c r="DH20" i="17"/>
  <c r="DG20" i="17"/>
  <c r="DF20" i="17"/>
  <c r="DE20" i="17"/>
  <c r="DD20" i="17"/>
  <c r="DC20" i="17"/>
  <c r="DB20" i="17"/>
  <c r="DA20" i="17"/>
  <c r="CZ20" i="17"/>
  <c r="CY20" i="17"/>
  <c r="CX20" i="17"/>
  <c r="CW20" i="17"/>
  <c r="CV20" i="17"/>
  <c r="CU20" i="17"/>
  <c r="CT20" i="17"/>
  <c r="CS20" i="17"/>
  <c r="CR20" i="17"/>
  <c r="CO20" i="17"/>
  <c r="CN20" i="17"/>
  <c r="CM20" i="17"/>
  <c r="CK20" i="17"/>
  <c r="CJ20" i="17"/>
  <c r="CI20" i="17"/>
  <c r="CH20" i="17"/>
  <c r="CG20" i="17"/>
  <c r="CF20" i="17"/>
  <c r="CE20" i="17"/>
  <c r="CD20" i="17"/>
  <c r="CB20" i="17"/>
  <c r="CA20" i="17"/>
  <c r="BZ20" i="17"/>
  <c r="BX20" i="17"/>
  <c r="BW20" i="17"/>
  <c r="BV20" i="17"/>
  <c r="BU20" i="17"/>
  <c r="BT20" i="17"/>
  <c r="BS20" i="17"/>
  <c r="BR20" i="17"/>
  <c r="BQ20" i="17"/>
  <c r="BP20" i="17"/>
  <c r="BM20" i="17"/>
  <c r="BL20" i="17"/>
  <c r="BK20" i="17"/>
  <c r="BJ20" i="17"/>
  <c r="BI20" i="17"/>
  <c r="BH20" i="17"/>
  <c r="BG20" i="17"/>
  <c r="BE20" i="17"/>
  <c r="BD20" i="17"/>
  <c r="BC20" i="17"/>
  <c r="BA20" i="17"/>
  <c r="AZ20" i="17"/>
  <c r="AY20" i="17"/>
  <c r="AX20" i="17"/>
  <c r="AW20" i="17"/>
  <c r="AU20" i="17"/>
  <c r="AT20" i="17"/>
  <c r="AS20" i="17"/>
  <c r="AR20" i="17"/>
  <c r="AQ20" i="17"/>
  <c r="AP20" i="17"/>
  <c r="AO20" i="17"/>
  <c r="AN20" i="17"/>
  <c r="AM20" i="17"/>
  <c r="AK20" i="17"/>
  <c r="AJ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P20" i="17"/>
  <c r="O20" i="17"/>
  <c r="N20" i="17"/>
  <c r="L20" i="17"/>
  <c r="K20" i="17"/>
  <c r="J20" i="17"/>
  <c r="I20" i="17"/>
  <c r="H20" i="17"/>
  <c r="F20" i="17"/>
  <c r="E20" i="17"/>
  <c r="D20" i="17"/>
  <c r="C20" i="17"/>
  <c r="LQ19" i="17"/>
  <c r="LP19" i="17"/>
  <c r="LK19" i="17"/>
  <c r="LG19" i="17"/>
  <c r="LF19" i="17"/>
  <c r="LE19" i="17"/>
  <c r="LB19" i="17"/>
  <c r="LA19" i="17"/>
  <c r="KY19" i="17"/>
  <c r="KW19" i="17"/>
  <c r="KR19" i="17"/>
  <c r="KN19" i="17"/>
  <c r="KM19" i="17"/>
  <c r="KJ19" i="17"/>
  <c r="KI19" i="17"/>
  <c r="KH19" i="17"/>
  <c r="KE19" i="17"/>
  <c r="KD19" i="17"/>
  <c r="JX19" i="17"/>
  <c r="JT19" i="17"/>
  <c r="JS19" i="17"/>
  <c r="JR19" i="17"/>
  <c r="JQ19" i="17"/>
  <c r="JP19" i="17"/>
  <c r="JN19" i="17"/>
  <c r="JF19" i="17"/>
  <c r="JB19" i="17"/>
  <c r="JA19" i="17"/>
  <c r="IZ19" i="17"/>
  <c r="IY19" i="17"/>
  <c r="IX19" i="17"/>
  <c r="IV19" i="17"/>
  <c r="IP19" i="17"/>
  <c r="IL19" i="17"/>
  <c r="IK19" i="17"/>
  <c r="IJ19" i="17"/>
  <c r="II19" i="17"/>
  <c r="IF19" i="17"/>
  <c r="IE19" i="17"/>
  <c r="ID19" i="17"/>
  <c r="HU19" i="17"/>
  <c r="HT19" i="17"/>
  <c r="HR19" i="17"/>
  <c r="HQ19" i="17"/>
  <c r="HP19" i="17"/>
  <c r="HO19" i="17"/>
  <c r="HN19" i="17"/>
  <c r="HK19" i="17"/>
  <c r="HD19" i="17"/>
  <c r="HC19" i="17"/>
  <c r="GZ19" i="17"/>
  <c r="GY19" i="17"/>
  <c r="GW19" i="17"/>
  <c r="GV19" i="17"/>
  <c r="GU19" i="17"/>
  <c r="GT19" i="17"/>
  <c r="GR19" i="17"/>
  <c r="GQ19" i="17"/>
  <c r="GL19" i="17"/>
  <c r="GJ19" i="17"/>
  <c r="GD19" i="17"/>
  <c r="GC19" i="17"/>
  <c r="GB19" i="17"/>
  <c r="GA19" i="17"/>
  <c r="FX19" i="17"/>
  <c r="FW19" i="17"/>
  <c r="FR19" i="17"/>
  <c r="FN19" i="17"/>
  <c r="FM19" i="17"/>
  <c r="FK19" i="17"/>
  <c r="FI19" i="17"/>
  <c r="FG19" i="17"/>
  <c r="FA19" i="17"/>
  <c r="EW19" i="17"/>
  <c r="EV19" i="17"/>
  <c r="EU19" i="17"/>
  <c r="ES19" i="17"/>
  <c r="EM19" i="17"/>
  <c r="EF19" i="17"/>
  <c r="EA19" i="17"/>
  <c r="DZ19" i="17"/>
  <c r="DY19" i="17"/>
  <c r="DW19" i="17"/>
  <c r="DV19" i="17"/>
  <c r="DR19" i="17"/>
  <c r="DL19" i="17"/>
  <c r="DH19" i="17"/>
  <c r="DG19" i="17"/>
  <c r="DF19" i="17"/>
  <c r="DE19" i="17"/>
  <c r="DD19" i="17"/>
  <c r="CZ19" i="17"/>
  <c r="CW19" i="17"/>
  <c r="CV19" i="17"/>
  <c r="CR19" i="17"/>
  <c r="CO19" i="17"/>
  <c r="CN19" i="17"/>
  <c r="CM19" i="17"/>
  <c r="CK19" i="17"/>
  <c r="CI19" i="17"/>
  <c r="CG19" i="17"/>
  <c r="BW19" i="17"/>
  <c r="BV19" i="17"/>
  <c r="BU19" i="17"/>
  <c r="BT19" i="17"/>
  <c r="BS19" i="17"/>
  <c r="BQ19" i="17"/>
  <c r="BP19" i="17"/>
  <c r="BM19" i="17"/>
  <c r="BI19" i="17"/>
  <c r="BD19" i="17"/>
  <c r="BC19" i="17"/>
  <c r="BA19" i="17"/>
  <c r="AZ19" i="17"/>
  <c r="AY19" i="17"/>
  <c r="AX19" i="17"/>
  <c r="AU19" i="17"/>
  <c r="AT19" i="17"/>
  <c r="AO19" i="17"/>
  <c r="AN19" i="17"/>
  <c r="AG19" i="17"/>
  <c r="AF19" i="17"/>
  <c r="AE19" i="17"/>
  <c r="AD19" i="17"/>
  <c r="AC19" i="17"/>
  <c r="AA19" i="17"/>
  <c r="Y19" i="17"/>
  <c r="V19" i="17"/>
  <c r="U19" i="17"/>
  <c r="P19" i="17"/>
  <c r="O19" i="17"/>
  <c r="N19" i="17"/>
  <c r="L19" i="17"/>
  <c r="K19" i="17"/>
  <c r="I19" i="17"/>
  <c r="H19" i="17"/>
  <c r="F19" i="17"/>
  <c r="LR18" i="17"/>
  <c r="LQ18" i="17"/>
  <c r="LP18" i="17"/>
  <c r="LO18" i="17"/>
  <c r="LN18" i="17"/>
  <c r="LM18" i="17"/>
  <c r="LL18" i="17"/>
  <c r="LK18" i="17"/>
  <c r="LJ18" i="17"/>
  <c r="LI18" i="17"/>
  <c r="LH18" i="17"/>
  <c r="LG18" i="17"/>
  <c r="LF18" i="17"/>
  <c r="LE18" i="17"/>
  <c r="LB18" i="17"/>
  <c r="LA18" i="17"/>
  <c r="KZ18" i="17"/>
  <c r="KY18" i="17"/>
  <c r="KW18" i="17"/>
  <c r="KV18" i="17"/>
  <c r="KU18" i="17"/>
  <c r="KT18" i="17"/>
  <c r="KS18" i="17"/>
  <c r="KR18" i="17"/>
  <c r="KQ18" i="17"/>
  <c r="KP18" i="17"/>
  <c r="KO18" i="17"/>
  <c r="KN18" i="17"/>
  <c r="KM18" i="17"/>
  <c r="KJ18" i="17"/>
  <c r="KI18" i="17"/>
  <c r="KH18" i="17"/>
  <c r="KG18" i="17"/>
  <c r="KE18" i="17"/>
  <c r="KD18" i="17"/>
  <c r="KC18" i="17"/>
  <c r="KB18" i="17"/>
  <c r="KA18" i="17"/>
  <c r="JZ18" i="17"/>
  <c r="JY18" i="17"/>
  <c r="JX18" i="17"/>
  <c r="JW18" i="17"/>
  <c r="JV18" i="17"/>
  <c r="JU18" i="17"/>
  <c r="JT18" i="17"/>
  <c r="JS18" i="17"/>
  <c r="JR18" i="17"/>
  <c r="JQ18" i="17"/>
  <c r="JP18" i="17"/>
  <c r="JO18" i="17"/>
  <c r="JN18" i="17"/>
  <c r="JM18" i="17"/>
  <c r="JL18" i="17"/>
  <c r="JK18" i="17"/>
  <c r="JH18" i="17"/>
  <c r="JG18" i="17"/>
  <c r="JF18" i="17"/>
  <c r="JE18" i="17"/>
  <c r="JD18" i="17"/>
  <c r="JC18" i="17"/>
  <c r="JB18" i="17"/>
  <c r="JA18" i="17"/>
  <c r="IZ18" i="17"/>
  <c r="IY18" i="17"/>
  <c r="IX18" i="17"/>
  <c r="IW18" i="17"/>
  <c r="IV18" i="17"/>
  <c r="IU18" i="17"/>
  <c r="IT18" i="17"/>
  <c r="IS18" i="17"/>
  <c r="IR18" i="17"/>
  <c r="IQ18" i="17"/>
  <c r="IP18" i="17"/>
  <c r="IO18" i="17"/>
  <c r="IN18" i="17"/>
  <c r="IM18" i="17"/>
  <c r="IL18" i="17"/>
  <c r="IK18" i="17"/>
  <c r="IJ18" i="17"/>
  <c r="II18" i="17"/>
  <c r="IF18" i="17"/>
  <c r="IE18" i="17"/>
  <c r="ID18" i="17"/>
  <c r="IC18" i="17"/>
  <c r="IB18" i="17"/>
  <c r="IA18" i="17"/>
  <c r="HZ18" i="17"/>
  <c r="HY18" i="17"/>
  <c r="HW18" i="17"/>
  <c r="HV18" i="17"/>
  <c r="HU18" i="17"/>
  <c r="HT18" i="17"/>
  <c r="HR18" i="17"/>
  <c r="HQ18" i="17"/>
  <c r="HP18" i="17"/>
  <c r="HO18" i="17"/>
  <c r="HN18" i="17"/>
  <c r="HM18" i="17"/>
  <c r="HL18" i="17"/>
  <c r="HK18" i="17"/>
  <c r="HJ18" i="17"/>
  <c r="HG18" i="17"/>
  <c r="HF18" i="17"/>
  <c r="HE18" i="17"/>
  <c r="HD18" i="17"/>
  <c r="HC18" i="17"/>
  <c r="HB18" i="17"/>
  <c r="HA18" i="17"/>
  <c r="GZ18" i="17"/>
  <c r="GY18" i="17"/>
  <c r="GW18" i="17"/>
  <c r="GV18" i="17"/>
  <c r="GU18" i="17"/>
  <c r="GT18" i="17"/>
  <c r="GS18" i="17"/>
  <c r="GR18" i="17"/>
  <c r="GQ18" i="17"/>
  <c r="GP18" i="17"/>
  <c r="GO18" i="17"/>
  <c r="GN18" i="17"/>
  <c r="GM18" i="17"/>
  <c r="GL18" i="17"/>
  <c r="GJ18" i="17"/>
  <c r="GG18" i="17"/>
  <c r="GF18" i="17"/>
  <c r="GE18" i="17"/>
  <c r="GD18" i="17"/>
  <c r="GC18" i="17"/>
  <c r="GB18" i="17"/>
  <c r="GA18" i="17"/>
  <c r="FZ18" i="17"/>
  <c r="FY18" i="17"/>
  <c r="FX18" i="17"/>
  <c r="FW18" i="17"/>
  <c r="FV18" i="17"/>
  <c r="FU18" i="17"/>
  <c r="FT18" i="17"/>
  <c r="FS18" i="17"/>
  <c r="FR18" i="17"/>
  <c r="FQ18" i="17"/>
  <c r="FP18" i="17"/>
  <c r="FO18" i="17"/>
  <c r="FN18" i="17"/>
  <c r="FM18" i="17"/>
  <c r="FK18" i="17"/>
  <c r="FJ18" i="17"/>
  <c r="FI18" i="17"/>
  <c r="FH18" i="17"/>
  <c r="FG18" i="17"/>
  <c r="FF18" i="17"/>
  <c r="FE18" i="17"/>
  <c r="FD18" i="17"/>
  <c r="FC18" i="17"/>
  <c r="FB18" i="17"/>
  <c r="FA18" i="17"/>
  <c r="EZ18" i="17"/>
  <c r="EY18" i="17"/>
  <c r="EX18" i="17"/>
  <c r="EW18" i="17"/>
  <c r="EV18" i="17"/>
  <c r="EU18" i="17"/>
  <c r="ET18" i="17"/>
  <c r="ES18" i="17"/>
  <c r="EO18" i="17"/>
  <c r="EM18" i="17"/>
  <c r="EL18" i="17"/>
  <c r="EJ18" i="17"/>
  <c r="EI18" i="17"/>
  <c r="EH18" i="17"/>
  <c r="EG18" i="17"/>
  <c r="EF18" i="17"/>
  <c r="EE18" i="17"/>
  <c r="ED18" i="17"/>
  <c r="EC18" i="17"/>
  <c r="EA18" i="17"/>
  <c r="DZ18" i="17"/>
  <c r="DY18" i="17"/>
  <c r="DW18" i="17"/>
  <c r="DV18" i="17"/>
  <c r="DU18" i="17"/>
  <c r="DT18" i="17"/>
  <c r="DS18" i="17"/>
  <c r="DR18" i="17"/>
  <c r="DQ18" i="17"/>
  <c r="DM18" i="17"/>
  <c r="DL18" i="17"/>
  <c r="DK18" i="17"/>
  <c r="DJ18" i="17"/>
  <c r="DI18" i="17"/>
  <c r="DH18" i="17"/>
  <c r="DG18" i="17"/>
  <c r="DF18" i="17"/>
  <c r="DE18" i="17"/>
  <c r="DD18" i="17"/>
  <c r="DC18" i="17"/>
  <c r="DB18" i="17"/>
  <c r="DA18" i="17"/>
  <c r="CZ18" i="17"/>
  <c r="CY18" i="17"/>
  <c r="CX18" i="17"/>
  <c r="CW18" i="17"/>
  <c r="CV18" i="17"/>
  <c r="CU18" i="17"/>
  <c r="CT18" i="17"/>
  <c r="CS18" i="17"/>
  <c r="CO18" i="17"/>
  <c r="CN18" i="17"/>
  <c r="CM18" i="17"/>
  <c r="CK18" i="17"/>
  <c r="CJ18" i="17"/>
  <c r="CI18" i="17"/>
  <c r="CH18" i="17"/>
  <c r="CG18" i="17"/>
  <c r="CF18" i="17"/>
  <c r="CE18" i="17"/>
  <c r="CD18" i="17"/>
  <c r="CB18" i="17"/>
  <c r="CA18" i="17"/>
  <c r="BZ18" i="17"/>
  <c r="BX18" i="17"/>
  <c r="BW18" i="17"/>
  <c r="BV18" i="17"/>
  <c r="BU18" i="17"/>
  <c r="BT18" i="17"/>
  <c r="BS18" i="17"/>
  <c r="BR18" i="17"/>
  <c r="BQ18" i="17"/>
  <c r="BP18" i="17"/>
  <c r="BM18" i="17"/>
  <c r="BL18" i="17"/>
  <c r="BK18" i="17"/>
  <c r="BJ18" i="17"/>
  <c r="BI18" i="17"/>
  <c r="BH18" i="17"/>
  <c r="BG18" i="17"/>
  <c r="BE18" i="17"/>
  <c r="BD18" i="17"/>
  <c r="BC18" i="17"/>
  <c r="BA18" i="17"/>
  <c r="AZ18" i="17"/>
  <c r="AY18" i="17"/>
  <c r="AX18" i="17"/>
  <c r="AW18" i="17"/>
  <c r="AU18" i="17"/>
  <c r="AT18" i="17"/>
  <c r="AS18" i="17"/>
  <c r="AR18" i="17"/>
  <c r="AQ18" i="17"/>
  <c r="AP18" i="17"/>
  <c r="AO18" i="17"/>
  <c r="AN18" i="17"/>
  <c r="AM18" i="17"/>
  <c r="AK18" i="17"/>
  <c r="AG18" i="17"/>
  <c r="AF18" i="17"/>
  <c r="AE18" i="17"/>
  <c r="AD18" i="17"/>
  <c r="AD17" i="17" s="1"/>
  <c r="AC18" i="17"/>
  <c r="AB18" i="17"/>
  <c r="AA18" i="17"/>
  <c r="Z18" i="17"/>
  <c r="Y18" i="17"/>
  <c r="X18" i="17"/>
  <c r="W18" i="17"/>
  <c r="V18" i="17"/>
  <c r="U18" i="17"/>
  <c r="T18" i="17"/>
  <c r="S18" i="17"/>
  <c r="R18" i="17"/>
  <c r="P18" i="17"/>
  <c r="O18" i="17"/>
  <c r="N18" i="17"/>
  <c r="L18" i="17"/>
  <c r="K18" i="17"/>
  <c r="J18" i="17"/>
  <c r="I18" i="17"/>
  <c r="H18" i="17"/>
  <c r="F18" i="17"/>
  <c r="E18" i="17"/>
  <c r="D18" i="17"/>
  <c r="C18" i="17"/>
  <c r="KE9" i="17"/>
  <c r="IN9" i="17"/>
  <c r="JV8" i="17"/>
  <c r="HQ8" i="17"/>
  <c r="DZ8" i="17"/>
  <c r="GS7" i="17"/>
  <c r="FC7" i="17"/>
  <c r="CY7" i="17"/>
  <c r="BY7" i="17"/>
  <c r="AS7" i="17"/>
  <c r="LR45" i="16"/>
  <c r="LQ45" i="16"/>
  <c r="LP45" i="16"/>
  <c r="LP32" i="16" s="1"/>
  <c r="LO45" i="16"/>
  <c r="LN45" i="16"/>
  <c r="LM45" i="16"/>
  <c r="LL45" i="16"/>
  <c r="LK45" i="16"/>
  <c r="LJ45" i="16"/>
  <c r="LI45" i="16"/>
  <c r="LH45" i="16"/>
  <c r="LG45" i="16"/>
  <c r="LF45" i="16"/>
  <c r="LE45" i="16"/>
  <c r="LR40" i="16"/>
  <c r="LQ40" i="16"/>
  <c r="LP40" i="16"/>
  <c r="LO40" i="16"/>
  <c r="LN40" i="16"/>
  <c r="LM40" i="16"/>
  <c r="LL40" i="16"/>
  <c r="LK40" i="16"/>
  <c r="LJ40" i="16"/>
  <c r="LI40" i="16"/>
  <c r="LH40" i="16"/>
  <c r="LG40" i="16"/>
  <c r="LF40" i="16"/>
  <c r="LE40" i="16"/>
  <c r="LR34" i="16"/>
  <c r="LQ34" i="16"/>
  <c r="LP34" i="16"/>
  <c r="LO34" i="16"/>
  <c r="LN34" i="16"/>
  <c r="LM34" i="16"/>
  <c r="LL34" i="16"/>
  <c r="LK34" i="16"/>
  <c r="LJ34" i="16"/>
  <c r="LI34" i="16"/>
  <c r="LH34" i="16"/>
  <c r="LG34" i="16"/>
  <c r="LF34" i="16"/>
  <c r="LE34" i="16"/>
  <c r="LB45" i="16"/>
  <c r="LA45" i="16"/>
  <c r="KZ45" i="16"/>
  <c r="KY45" i="16"/>
  <c r="LB40" i="16"/>
  <c r="LA40" i="16"/>
  <c r="KZ40" i="16"/>
  <c r="KY40" i="16"/>
  <c r="LB34" i="16"/>
  <c r="LA34" i="16"/>
  <c r="KZ34" i="16"/>
  <c r="KY34" i="16"/>
  <c r="KW45" i="16"/>
  <c r="KV45" i="16"/>
  <c r="KU45" i="16"/>
  <c r="KT45" i="16"/>
  <c r="KS45" i="16"/>
  <c r="KR45" i="16"/>
  <c r="KQ45" i="16"/>
  <c r="KP45" i="16"/>
  <c r="KO45" i="16"/>
  <c r="KN45" i="16"/>
  <c r="KM45" i="16"/>
  <c r="KW40" i="16"/>
  <c r="KV40" i="16"/>
  <c r="KU40" i="16"/>
  <c r="KT40" i="16"/>
  <c r="KS40" i="16"/>
  <c r="KR40" i="16"/>
  <c r="KQ40" i="16"/>
  <c r="KP40" i="16"/>
  <c r="KO40" i="16"/>
  <c r="KN40" i="16"/>
  <c r="KM40" i="16"/>
  <c r="KW34" i="16"/>
  <c r="KV34" i="16"/>
  <c r="KU34" i="16"/>
  <c r="KT34" i="16"/>
  <c r="KS34" i="16"/>
  <c r="KR34" i="16"/>
  <c r="KQ34" i="16"/>
  <c r="KP34" i="16"/>
  <c r="KO34" i="16"/>
  <c r="KN34" i="16"/>
  <c r="KM34" i="16"/>
  <c r="KJ45" i="16"/>
  <c r="KI45" i="16"/>
  <c r="KH45" i="16"/>
  <c r="KG45" i="16"/>
  <c r="KJ40" i="16"/>
  <c r="KI40" i="16"/>
  <c r="KH40" i="16"/>
  <c r="KG40" i="16"/>
  <c r="KJ34" i="16"/>
  <c r="KI34" i="16"/>
  <c r="KH34" i="16"/>
  <c r="KG34" i="16"/>
  <c r="KD45" i="16"/>
  <c r="KC45" i="16"/>
  <c r="KB45" i="16"/>
  <c r="KA45" i="16"/>
  <c r="JZ45" i="16"/>
  <c r="JY45" i="16"/>
  <c r="JX45" i="16"/>
  <c r="JW45" i="16"/>
  <c r="JV45" i="16"/>
  <c r="JU45" i="16"/>
  <c r="JT45" i="16"/>
  <c r="JS45" i="16"/>
  <c r="JR45" i="16"/>
  <c r="JQ45" i="16"/>
  <c r="JP45" i="16"/>
  <c r="JO45" i="16"/>
  <c r="JN45" i="16"/>
  <c r="JM45" i="16"/>
  <c r="JL45" i="16"/>
  <c r="JK45" i="16"/>
  <c r="KD40" i="16"/>
  <c r="KC40" i="16"/>
  <c r="KB40" i="16"/>
  <c r="KA40" i="16"/>
  <c r="JZ40" i="16"/>
  <c r="JY40" i="16"/>
  <c r="JX40" i="16"/>
  <c r="JW40" i="16"/>
  <c r="JV40" i="16"/>
  <c r="JU40" i="16"/>
  <c r="JT40" i="16"/>
  <c r="JS40" i="16"/>
  <c r="JR40" i="16"/>
  <c r="JQ40" i="16"/>
  <c r="JP40" i="16"/>
  <c r="JO40" i="16"/>
  <c r="JN40" i="16"/>
  <c r="JM40" i="16"/>
  <c r="JL40" i="16"/>
  <c r="JK40" i="16"/>
  <c r="KD34" i="16"/>
  <c r="KC34" i="16"/>
  <c r="KB34" i="16"/>
  <c r="KA34" i="16"/>
  <c r="JZ34" i="16"/>
  <c r="JY34" i="16"/>
  <c r="JX34" i="16"/>
  <c r="JW34" i="16"/>
  <c r="JV34" i="16"/>
  <c r="JU34" i="16"/>
  <c r="JT34" i="16"/>
  <c r="JS34" i="16"/>
  <c r="JR34" i="16"/>
  <c r="JQ34" i="16"/>
  <c r="JP34" i="16"/>
  <c r="JO34" i="16"/>
  <c r="JN34" i="16"/>
  <c r="JM34" i="16"/>
  <c r="JL34" i="16"/>
  <c r="JK34" i="16"/>
  <c r="JH45" i="16"/>
  <c r="JG45" i="16"/>
  <c r="JG45" i="24" s="1"/>
  <c r="JF45" i="16"/>
  <c r="JE45" i="16"/>
  <c r="JD45" i="16"/>
  <c r="JC45" i="16"/>
  <c r="JB45" i="16"/>
  <c r="JA45" i="16"/>
  <c r="IZ45" i="16"/>
  <c r="IY45" i="16"/>
  <c r="IX45" i="16"/>
  <c r="IW45" i="16"/>
  <c r="IV45" i="16"/>
  <c r="IU45" i="16"/>
  <c r="IT45" i="16"/>
  <c r="IS45" i="16"/>
  <c r="IR45" i="16"/>
  <c r="IQ45" i="16"/>
  <c r="IP45" i="16"/>
  <c r="IO45" i="16"/>
  <c r="IN45" i="16"/>
  <c r="IM45" i="16"/>
  <c r="IL45" i="16"/>
  <c r="IK45" i="16"/>
  <c r="IJ45" i="16"/>
  <c r="II45" i="16"/>
  <c r="JH40" i="16"/>
  <c r="JG40" i="16"/>
  <c r="JG40" i="24" s="1"/>
  <c r="JF40" i="16"/>
  <c r="JE40" i="16"/>
  <c r="JD40" i="16"/>
  <c r="JC40" i="16"/>
  <c r="JB40" i="16"/>
  <c r="JA40" i="16"/>
  <c r="IZ40" i="16"/>
  <c r="IY40" i="16"/>
  <c r="IX40" i="16"/>
  <c r="IW40" i="16"/>
  <c r="IV40" i="16"/>
  <c r="IU40" i="16"/>
  <c r="IT40" i="16"/>
  <c r="IS40" i="16"/>
  <c r="IR40" i="16"/>
  <c r="IQ40" i="16"/>
  <c r="IP40" i="16"/>
  <c r="IO40" i="16"/>
  <c r="IN40" i="16"/>
  <c r="IM40" i="16"/>
  <c r="IL40" i="16"/>
  <c r="IK40" i="16"/>
  <c r="IJ40" i="16"/>
  <c r="II40" i="16"/>
  <c r="JH34" i="16"/>
  <c r="JG34" i="16"/>
  <c r="JG34" i="24" s="1"/>
  <c r="JF34" i="16"/>
  <c r="JE34" i="16"/>
  <c r="JD34" i="16"/>
  <c r="JC34" i="16"/>
  <c r="JB34" i="16"/>
  <c r="JA34" i="16"/>
  <c r="IZ34" i="16"/>
  <c r="IY34" i="16"/>
  <c r="IX34" i="16"/>
  <c r="IW34" i="16"/>
  <c r="IV34" i="16"/>
  <c r="IU34" i="16"/>
  <c r="IT34" i="16"/>
  <c r="IS34" i="16"/>
  <c r="IR34" i="16"/>
  <c r="IQ34" i="16"/>
  <c r="IP34" i="16"/>
  <c r="IO34" i="16"/>
  <c r="IN34" i="16"/>
  <c r="IM34" i="16"/>
  <c r="IL34" i="16"/>
  <c r="IK34" i="16"/>
  <c r="IJ34" i="16"/>
  <c r="II34" i="16"/>
  <c r="IF45" i="16"/>
  <c r="IE45" i="16"/>
  <c r="ID45" i="16"/>
  <c r="IC45" i="16"/>
  <c r="IB45" i="16"/>
  <c r="IA45" i="16"/>
  <c r="HZ45" i="16"/>
  <c r="HY45" i="16"/>
  <c r="HX45" i="16"/>
  <c r="HW45" i="16"/>
  <c r="HV45" i="16"/>
  <c r="HU45" i="16"/>
  <c r="HT45" i="16"/>
  <c r="IF40" i="16"/>
  <c r="IE40" i="16"/>
  <c r="ID40" i="16"/>
  <c r="IC40" i="16"/>
  <c r="IB40" i="16"/>
  <c r="IA40" i="16"/>
  <c r="HZ40" i="16"/>
  <c r="HY40" i="16"/>
  <c r="HX40" i="16"/>
  <c r="HW40" i="16"/>
  <c r="HV40" i="16"/>
  <c r="HU40" i="16"/>
  <c r="HT40" i="16"/>
  <c r="IF34" i="16"/>
  <c r="IE34" i="16"/>
  <c r="ID34" i="16"/>
  <c r="IC34" i="16"/>
  <c r="IB34" i="16"/>
  <c r="IA34" i="16"/>
  <c r="HZ34" i="16"/>
  <c r="HY34" i="16"/>
  <c r="HX34" i="16"/>
  <c r="HW34" i="16"/>
  <c r="HV34" i="16"/>
  <c r="HU34" i="16"/>
  <c r="HT34" i="16"/>
  <c r="HQ45" i="16"/>
  <c r="HP45" i="16"/>
  <c r="HO45" i="16"/>
  <c r="HN45" i="16"/>
  <c r="HM45" i="16"/>
  <c r="HL45" i="16"/>
  <c r="HK45" i="16"/>
  <c r="HJ45" i="16"/>
  <c r="HQ40" i="16"/>
  <c r="HP40" i="16"/>
  <c r="HO40" i="16"/>
  <c r="HN40" i="16"/>
  <c r="HM40" i="16"/>
  <c r="HL40" i="16"/>
  <c r="HK40" i="16"/>
  <c r="HJ40" i="16"/>
  <c r="HQ34" i="16"/>
  <c r="HQ32" i="16" s="1"/>
  <c r="HP34" i="16"/>
  <c r="HO34" i="16"/>
  <c r="HN34" i="16"/>
  <c r="HM34" i="16"/>
  <c r="HL34" i="16"/>
  <c r="HK34" i="16"/>
  <c r="HJ34" i="16"/>
  <c r="HG45" i="16"/>
  <c r="HF45" i="16"/>
  <c r="HE45" i="16"/>
  <c r="HD45" i="16"/>
  <c r="HC45" i="16"/>
  <c r="HB45" i="16"/>
  <c r="HA45" i="16"/>
  <c r="GZ45" i="16"/>
  <c r="GY45" i="16"/>
  <c r="HG40" i="16"/>
  <c r="HF40" i="16"/>
  <c r="HE40" i="16"/>
  <c r="HD40" i="16"/>
  <c r="HC40" i="16"/>
  <c r="HB40" i="16"/>
  <c r="HA40" i="16"/>
  <c r="GZ40" i="16"/>
  <c r="GY40" i="16"/>
  <c r="HG34" i="16"/>
  <c r="HF34" i="16"/>
  <c r="HE34" i="16"/>
  <c r="HD34" i="16"/>
  <c r="HC34" i="16"/>
  <c r="HB34" i="16"/>
  <c r="HA34" i="16"/>
  <c r="GZ34" i="16"/>
  <c r="GY34" i="16"/>
  <c r="GU45" i="16"/>
  <c r="GT45" i="16"/>
  <c r="GS45" i="16"/>
  <c r="GR45" i="16"/>
  <c r="GQ45" i="16"/>
  <c r="GP45" i="16"/>
  <c r="GO45" i="16"/>
  <c r="GN45" i="16"/>
  <c r="GM45" i="16"/>
  <c r="GL45" i="16"/>
  <c r="GU40" i="16"/>
  <c r="GT40" i="16"/>
  <c r="GS40" i="16"/>
  <c r="GR40" i="16"/>
  <c r="GQ40" i="16"/>
  <c r="GP40" i="16"/>
  <c r="GO40" i="16"/>
  <c r="GN40" i="16"/>
  <c r="GM40" i="16"/>
  <c r="GL40" i="16"/>
  <c r="GU34" i="16"/>
  <c r="GT34" i="16"/>
  <c r="GS34" i="16"/>
  <c r="GR34" i="16"/>
  <c r="GQ34" i="16"/>
  <c r="GP34" i="16"/>
  <c r="GO34" i="16"/>
  <c r="GN34" i="16"/>
  <c r="GM34" i="16"/>
  <c r="GL34" i="16"/>
  <c r="GG45" i="16"/>
  <c r="GF45" i="16"/>
  <c r="GE45" i="16"/>
  <c r="GD45" i="16"/>
  <c r="GC45" i="16"/>
  <c r="GB45" i="16"/>
  <c r="GA45" i="16"/>
  <c r="FZ45" i="16"/>
  <c r="FY45" i="16"/>
  <c r="FX45" i="16"/>
  <c r="FW45" i="16"/>
  <c r="FV45" i="16"/>
  <c r="FU45" i="16"/>
  <c r="FT45" i="16"/>
  <c r="FS45" i="16"/>
  <c r="FR45" i="16"/>
  <c r="FQ45" i="16"/>
  <c r="FP45" i="16"/>
  <c r="FO45" i="16"/>
  <c r="FN45" i="16"/>
  <c r="FM45" i="16"/>
  <c r="GG40" i="16"/>
  <c r="GF40" i="16"/>
  <c r="GE40" i="16"/>
  <c r="GD40" i="16"/>
  <c r="GC40" i="16"/>
  <c r="GB40" i="16"/>
  <c r="GA40" i="16"/>
  <c r="FZ40" i="16"/>
  <c r="FY40" i="16"/>
  <c r="FX40" i="16"/>
  <c r="FW40" i="16"/>
  <c r="FV40" i="16"/>
  <c r="FU40" i="16"/>
  <c r="FT40" i="16"/>
  <c r="FS40" i="16"/>
  <c r="FR40" i="16"/>
  <c r="FQ40" i="16"/>
  <c r="FP40" i="16"/>
  <c r="FO40" i="16"/>
  <c r="FN40" i="16"/>
  <c r="FM40" i="16"/>
  <c r="GG34" i="16"/>
  <c r="GF34" i="16"/>
  <c r="GE34" i="16"/>
  <c r="GD34" i="16"/>
  <c r="GC34" i="16"/>
  <c r="GB34" i="16"/>
  <c r="GA34" i="16"/>
  <c r="FZ34" i="16"/>
  <c r="FY34" i="16"/>
  <c r="FX34" i="16"/>
  <c r="FW34" i="16"/>
  <c r="FV34" i="16"/>
  <c r="FU34" i="16"/>
  <c r="FT34" i="16"/>
  <c r="FS34" i="16"/>
  <c r="FR34" i="16"/>
  <c r="FQ34" i="16"/>
  <c r="FP34" i="16"/>
  <c r="FO34" i="16"/>
  <c r="FN34" i="16"/>
  <c r="FM34" i="16"/>
  <c r="FJ45" i="16"/>
  <c r="FI45" i="16"/>
  <c r="FH45" i="16"/>
  <c r="FG45" i="16"/>
  <c r="FF45" i="16"/>
  <c r="FE45" i="16"/>
  <c r="FD45" i="16"/>
  <c r="FC45" i="16"/>
  <c r="FB45" i="16"/>
  <c r="FA45" i="16"/>
  <c r="EZ45" i="16"/>
  <c r="EY45" i="16"/>
  <c r="EX45" i="16"/>
  <c r="EW45" i="16"/>
  <c r="EV45" i="16"/>
  <c r="EU45" i="16"/>
  <c r="ET45" i="16"/>
  <c r="ES45" i="16"/>
  <c r="FJ40" i="16"/>
  <c r="FI40" i="16"/>
  <c r="FH40" i="16"/>
  <c r="FG40" i="16"/>
  <c r="FF40" i="16"/>
  <c r="FE40" i="16"/>
  <c r="FD40" i="16"/>
  <c r="FC40" i="16"/>
  <c r="FB40" i="16"/>
  <c r="FA40" i="16"/>
  <c r="EZ40" i="16"/>
  <c r="EY40" i="16"/>
  <c r="EX40" i="16"/>
  <c r="EW40" i="16"/>
  <c r="EV40" i="16"/>
  <c r="EU40" i="16"/>
  <c r="ET40" i="16"/>
  <c r="ES40" i="16"/>
  <c r="FJ34" i="16"/>
  <c r="FI34" i="16"/>
  <c r="FH34" i="16"/>
  <c r="FG34" i="16"/>
  <c r="FF34" i="16"/>
  <c r="FE34" i="16"/>
  <c r="FD34" i="16"/>
  <c r="FC34" i="16"/>
  <c r="FB34" i="16"/>
  <c r="FA34" i="16"/>
  <c r="EZ34" i="16"/>
  <c r="EY34" i="16"/>
  <c r="EX34" i="16"/>
  <c r="EW34" i="16"/>
  <c r="EV34" i="16"/>
  <c r="EU34" i="16"/>
  <c r="ET34" i="16"/>
  <c r="ES34" i="16"/>
  <c r="EO45" i="16"/>
  <c r="EO40" i="16"/>
  <c r="EO34" i="16"/>
  <c r="EM45" i="16"/>
  <c r="EL45" i="16"/>
  <c r="EM40" i="16"/>
  <c r="EL40" i="16"/>
  <c r="EM34" i="16"/>
  <c r="EL34" i="16"/>
  <c r="EJ45" i="16"/>
  <c r="EI45" i="16"/>
  <c r="EH45" i="16"/>
  <c r="EG45" i="16"/>
  <c r="EF45" i="16"/>
  <c r="EE45" i="16"/>
  <c r="ED45" i="16"/>
  <c r="EC45" i="16"/>
  <c r="EJ40" i="16"/>
  <c r="EI40" i="16"/>
  <c r="EH40" i="16"/>
  <c r="EG40" i="16"/>
  <c r="EF40" i="16"/>
  <c r="EE40" i="16"/>
  <c r="ED40" i="16"/>
  <c r="EC40" i="16"/>
  <c r="EJ34" i="16"/>
  <c r="EI34" i="16"/>
  <c r="EH34" i="16"/>
  <c r="EG34" i="16"/>
  <c r="EF34" i="16"/>
  <c r="EE34" i="16"/>
  <c r="ED34" i="16"/>
  <c r="EC34" i="16"/>
  <c r="EA45" i="16"/>
  <c r="DZ45" i="16"/>
  <c r="DY45" i="16"/>
  <c r="EA40" i="16"/>
  <c r="DZ40" i="16"/>
  <c r="DY40" i="16"/>
  <c r="EA34" i="16"/>
  <c r="DZ34" i="16"/>
  <c r="DY34" i="16"/>
  <c r="DW45" i="16"/>
  <c r="DV45" i="16"/>
  <c r="DU45" i="16"/>
  <c r="DT45" i="16"/>
  <c r="DS45" i="16"/>
  <c r="DR45" i="16"/>
  <c r="DQ45" i="16"/>
  <c r="DW40" i="16"/>
  <c r="DV40" i="16"/>
  <c r="DU40" i="16"/>
  <c r="DT40" i="16"/>
  <c r="DS40" i="16"/>
  <c r="DR40" i="16"/>
  <c r="DQ40" i="16"/>
  <c r="DW34" i="16"/>
  <c r="DV34" i="16"/>
  <c r="DU34" i="16"/>
  <c r="DT34" i="16"/>
  <c r="DS34" i="16"/>
  <c r="DR34" i="16"/>
  <c r="DQ34" i="16"/>
  <c r="DM45" i="16"/>
  <c r="DL45" i="16"/>
  <c r="DK45" i="16"/>
  <c r="DJ45" i="16"/>
  <c r="DI45" i="16"/>
  <c r="DH45" i="16"/>
  <c r="DG45" i="16"/>
  <c r="DF45" i="16"/>
  <c r="DE45" i="16"/>
  <c r="DD45" i="16"/>
  <c r="DC45" i="16"/>
  <c r="DB45" i="16"/>
  <c r="DA45" i="16"/>
  <c r="CZ45" i="16"/>
  <c r="CY45" i="16"/>
  <c r="CX45" i="16"/>
  <c r="CW45" i="16"/>
  <c r="CV45" i="16"/>
  <c r="CU45" i="16"/>
  <c r="CT45" i="16"/>
  <c r="CS45" i="16"/>
  <c r="DM40" i="16"/>
  <c r="DL40" i="16"/>
  <c r="DK40" i="16"/>
  <c r="DJ40" i="16"/>
  <c r="DI40" i="16"/>
  <c r="DH40" i="16"/>
  <c r="DG40" i="16"/>
  <c r="DF40" i="16"/>
  <c r="DE40" i="16"/>
  <c r="DD40" i="16"/>
  <c r="DC40" i="16"/>
  <c r="DB40" i="16"/>
  <c r="DA40" i="16"/>
  <c r="CZ40" i="16"/>
  <c r="CY40" i="16"/>
  <c r="CX40" i="16"/>
  <c r="CW40" i="16"/>
  <c r="CV40" i="16"/>
  <c r="CU40" i="16"/>
  <c r="CT40" i="16"/>
  <c r="CS40" i="16"/>
  <c r="DM34" i="16"/>
  <c r="DL34" i="16"/>
  <c r="DK34" i="16"/>
  <c r="DJ34" i="16"/>
  <c r="DI34" i="16"/>
  <c r="DH34" i="16"/>
  <c r="DG34" i="16"/>
  <c r="DF34" i="16"/>
  <c r="DE34" i="16"/>
  <c r="DD34" i="16"/>
  <c r="DC34" i="16"/>
  <c r="DB34" i="16"/>
  <c r="DA34" i="16"/>
  <c r="CZ34" i="16"/>
  <c r="CY34" i="16"/>
  <c r="CX34" i="16"/>
  <c r="CW34" i="16"/>
  <c r="CV34" i="16"/>
  <c r="CU34" i="16"/>
  <c r="CT34" i="16"/>
  <c r="CS34" i="16"/>
  <c r="CO45" i="16"/>
  <c r="CN45" i="16"/>
  <c r="CM45" i="16"/>
  <c r="CO40" i="16"/>
  <c r="CN40" i="16"/>
  <c r="CM40" i="16"/>
  <c r="CO34" i="16"/>
  <c r="CN34" i="16"/>
  <c r="CM34" i="16"/>
  <c r="CK45" i="16"/>
  <c r="CJ45" i="16"/>
  <c r="CI45" i="16"/>
  <c r="CH45" i="16"/>
  <c r="CG45" i="16"/>
  <c r="CF45" i="16"/>
  <c r="CE45" i="16"/>
  <c r="CD45" i="16"/>
  <c r="CK40" i="16"/>
  <c r="CJ40" i="16"/>
  <c r="CI40" i="16"/>
  <c r="CH40" i="16"/>
  <c r="CG40" i="16"/>
  <c r="CF40" i="16"/>
  <c r="CE40" i="16"/>
  <c r="CD40" i="16"/>
  <c r="CK34" i="16"/>
  <c r="CK32" i="16" s="1"/>
  <c r="CJ34" i="16"/>
  <c r="CI34" i="16"/>
  <c r="CH34" i="16"/>
  <c r="CG34" i="16"/>
  <c r="CF34" i="16"/>
  <c r="CE34" i="16"/>
  <c r="CD34" i="16"/>
  <c r="CB45" i="16"/>
  <c r="CA45" i="16"/>
  <c r="BZ45" i="16"/>
  <c r="CB40" i="16"/>
  <c r="CA40" i="16"/>
  <c r="BZ40" i="16"/>
  <c r="CB34" i="16"/>
  <c r="CA34" i="16"/>
  <c r="BZ34" i="16"/>
  <c r="BX45" i="16"/>
  <c r="BW45" i="16"/>
  <c r="BV45" i="16"/>
  <c r="BU45" i="16"/>
  <c r="BT45" i="16"/>
  <c r="BS45" i="16"/>
  <c r="BR45" i="16"/>
  <c r="BQ45" i="16"/>
  <c r="BX40" i="16"/>
  <c r="BW40" i="16"/>
  <c r="BV40" i="16"/>
  <c r="BU40" i="16"/>
  <c r="BT40" i="16"/>
  <c r="BS40" i="16"/>
  <c r="BR40" i="16"/>
  <c r="BQ40" i="16"/>
  <c r="BX34" i="16"/>
  <c r="BX32" i="16" s="1"/>
  <c r="BW34" i="16"/>
  <c r="BV34" i="16"/>
  <c r="BU34" i="16"/>
  <c r="BT34" i="16"/>
  <c r="BS34" i="16"/>
  <c r="BR34" i="16"/>
  <c r="BQ34" i="16"/>
  <c r="BM45" i="16"/>
  <c r="BL45" i="16"/>
  <c r="BK45" i="16"/>
  <c r="BJ45" i="16"/>
  <c r="BI45" i="16"/>
  <c r="BH45" i="16"/>
  <c r="BG45" i="16"/>
  <c r="BM40" i="16"/>
  <c r="BL40" i="16"/>
  <c r="BK40" i="16"/>
  <c r="BJ40" i="16"/>
  <c r="BI40" i="16"/>
  <c r="BH40" i="16"/>
  <c r="BG40" i="16"/>
  <c r="BM34" i="16"/>
  <c r="BL34" i="16"/>
  <c r="BK34" i="16"/>
  <c r="BJ34" i="16"/>
  <c r="BI34" i="16"/>
  <c r="BH34" i="16"/>
  <c r="BG34" i="16"/>
  <c r="BE45" i="16"/>
  <c r="BD45" i="16"/>
  <c r="BC45" i="16"/>
  <c r="BE40" i="16"/>
  <c r="BD40" i="16"/>
  <c r="BC40" i="16"/>
  <c r="BE34" i="16"/>
  <c r="BD34" i="16"/>
  <c r="BC34" i="16"/>
  <c r="AW45" i="16"/>
  <c r="AW40" i="16"/>
  <c r="AW34" i="16"/>
  <c r="AU45" i="16"/>
  <c r="AT45" i="16"/>
  <c r="AS45" i="16"/>
  <c r="AR45" i="16"/>
  <c r="AQ45" i="16"/>
  <c r="AP45" i="16"/>
  <c r="AO45" i="16"/>
  <c r="AN45" i="16"/>
  <c r="AM45" i="16"/>
  <c r="AU40" i="16"/>
  <c r="AT40" i="16"/>
  <c r="AS40" i="16"/>
  <c r="AR40" i="16"/>
  <c r="AQ40" i="16"/>
  <c r="AP40" i="16"/>
  <c r="AO40" i="16"/>
  <c r="AN40" i="16"/>
  <c r="AM40" i="16"/>
  <c r="AU34" i="16"/>
  <c r="AT34" i="16"/>
  <c r="AS34" i="16"/>
  <c r="AR34" i="16"/>
  <c r="AQ34" i="16"/>
  <c r="AP34" i="16"/>
  <c r="AO34" i="16"/>
  <c r="AN34" i="16"/>
  <c r="AM34" i="16"/>
  <c r="AK45" i="16"/>
  <c r="AK40" i="16"/>
  <c r="AK34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AF40" i="16"/>
  <c r="AE40" i="16"/>
  <c r="AD40" i="16"/>
  <c r="AC40" i="16"/>
  <c r="AB40" i="16"/>
  <c r="AA40" i="16"/>
  <c r="Z40" i="16"/>
  <c r="Y40" i="16"/>
  <c r="X40" i="16"/>
  <c r="W40" i="16"/>
  <c r="V40" i="16"/>
  <c r="U40" i="16"/>
  <c r="T40" i="16"/>
  <c r="S40" i="16"/>
  <c r="R40" i="16"/>
  <c r="AF34" i="16"/>
  <c r="AE34" i="16"/>
  <c r="AD34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P45" i="16"/>
  <c r="Q45" i="16" s="1"/>
  <c r="O45" i="16"/>
  <c r="N45" i="16"/>
  <c r="P40" i="16"/>
  <c r="Q40" i="16" s="1"/>
  <c r="O40" i="16"/>
  <c r="N40" i="16"/>
  <c r="P34" i="16"/>
  <c r="Q34" i="16" s="1"/>
  <c r="O34" i="16"/>
  <c r="N34" i="16"/>
  <c r="L45" i="16"/>
  <c r="K45" i="16"/>
  <c r="J45" i="16"/>
  <c r="I45" i="16"/>
  <c r="H45" i="16"/>
  <c r="L40" i="16"/>
  <c r="K40" i="16"/>
  <c r="J40" i="16"/>
  <c r="I40" i="16"/>
  <c r="H40" i="16"/>
  <c r="L34" i="16"/>
  <c r="K34" i="16"/>
  <c r="J34" i="16"/>
  <c r="I34" i="16"/>
  <c r="H34" i="16"/>
  <c r="F45" i="16"/>
  <c r="E45" i="16"/>
  <c r="F40" i="16"/>
  <c r="E40" i="16"/>
  <c r="F34" i="16"/>
  <c r="E34" i="16"/>
  <c r="D45" i="16"/>
  <c r="G45" i="16" s="1"/>
  <c r="D40" i="16"/>
  <c r="D34" i="16"/>
  <c r="JG32" i="24" l="1"/>
  <c r="CL22" i="18"/>
  <c r="G34" i="16"/>
  <c r="G40" i="16"/>
  <c r="IP32" i="16"/>
  <c r="DY19" i="18"/>
  <c r="DY32" i="18"/>
  <c r="DZ19" i="18"/>
  <c r="DZ32" i="18"/>
  <c r="AM32" i="18"/>
  <c r="EB45" i="18"/>
  <c r="EA32" i="18"/>
  <c r="EF19" i="18"/>
  <c r="EF17" i="18" s="1"/>
  <c r="EF32" i="18"/>
  <c r="EG19" i="18"/>
  <c r="EG32" i="18"/>
  <c r="EH19" i="18"/>
  <c r="EH17" i="18" s="1"/>
  <c r="EH32" i="18"/>
  <c r="II19" i="18"/>
  <c r="EI32" i="18"/>
  <c r="EK45" i="18"/>
  <c r="EJ32" i="18"/>
  <c r="GL19" i="18"/>
  <c r="GY32" i="18"/>
  <c r="FM19" i="18"/>
  <c r="FM17" i="18" s="1"/>
  <c r="FL45" i="18"/>
  <c r="ES19" i="18"/>
  <c r="JK19" i="18"/>
  <c r="EO19" i="18"/>
  <c r="EP19" i="18" s="1"/>
  <c r="CD32" i="18"/>
  <c r="FZ32" i="18"/>
  <c r="KD32" i="18"/>
  <c r="KF20" i="18"/>
  <c r="BU32" i="18"/>
  <c r="FF32" i="18"/>
  <c r="IV32" i="18"/>
  <c r="JN32" i="18"/>
  <c r="FG32" i="18"/>
  <c r="EV32" i="18"/>
  <c r="CM32" i="18"/>
  <c r="CE32" i="18"/>
  <c r="GX20" i="18"/>
  <c r="BT32" i="18"/>
  <c r="CL18" i="18"/>
  <c r="G34" i="18"/>
  <c r="D19" i="18"/>
  <c r="D17" i="18" s="1"/>
  <c r="JE32" i="18"/>
  <c r="KI17" i="18"/>
  <c r="HZ17" i="18"/>
  <c r="BA17" i="18"/>
  <c r="L19" i="18"/>
  <c r="M19" i="18" s="1"/>
  <c r="P19" i="18"/>
  <c r="Q19" i="18" s="1"/>
  <c r="CK19" i="18"/>
  <c r="CL19" i="18" s="1"/>
  <c r="DW19" i="18"/>
  <c r="DW17" i="18" s="1"/>
  <c r="E32" i="18"/>
  <c r="F32" i="18"/>
  <c r="BR32" i="18"/>
  <c r="CJ32" i="18"/>
  <c r="CK32" i="18"/>
  <c r="CL32" i="18" s="1"/>
  <c r="EP23" i="18"/>
  <c r="U32" i="18"/>
  <c r="IJ32" i="18"/>
  <c r="IZ32" i="18"/>
  <c r="JR32" i="18"/>
  <c r="LE32" i="18"/>
  <c r="AA32" i="18"/>
  <c r="IK32" i="18"/>
  <c r="FA32" i="18"/>
  <c r="FS32" i="18"/>
  <c r="JY32" i="18"/>
  <c r="DE17" i="18"/>
  <c r="BY21" i="18"/>
  <c r="GM17" i="18"/>
  <c r="JP17" i="18"/>
  <c r="CW17" i="18"/>
  <c r="BB22" i="18"/>
  <c r="IQ32" i="18"/>
  <c r="JG32" i="18"/>
  <c r="EX17" i="18"/>
  <c r="IN17" i="18"/>
  <c r="JD32" i="18"/>
  <c r="JV32" i="18"/>
  <c r="K32" i="18"/>
  <c r="FQ32" i="18"/>
  <c r="AL22" i="18"/>
  <c r="GL32" i="18"/>
  <c r="AD17" i="18"/>
  <c r="JK17" i="18"/>
  <c r="AK32" i="18"/>
  <c r="H17" i="18"/>
  <c r="EK23" i="18"/>
  <c r="FE32" i="18"/>
  <c r="FW32" i="18"/>
  <c r="IU32" i="18"/>
  <c r="JM32" i="18"/>
  <c r="KC32" i="18"/>
  <c r="T32" i="18"/>
  <c r="IV17" i="18"/>
  <c r="CL23" i="18"/>
  <c r="HM17" i="18"/>
  <c r="X17" i="18"/>
  <c r="EB22" i="18"/>
  <c r="KJ17" i="18"/>
  <c r="BB20" i="18"/>
  <c r="CI32" i="18"/>
  <c r="JO17" i="18"/>
  <c r="EE17" i="18"/>
  <c r="IM17" i="18"/>
  <c r="KN17" i="18"/>
  <c r="LG17" i="18"/>
  <c r="GT17" i="18"/>
  <c r="EU32" i="18"/>
  <c r="BG17" i="18"/>
  <c r="FA17" i="18"/>
  <c r="FR17" i="18"/>
  <c r="LH17" i="18"/>
  <c r="HS40" i="18"/>
  <c r="IL32" i="18"/>
  <c r="EW17" i="18"/>
  <c r="GE17" i="18"/>
  <c r="JC17" i="18"/>
  <c r="AL40" i="18"/>
  <c r="JW32" i="18"/>
  <c r="KP17" i="18"/>
  <c r="G18" i="18"/>
  <c r="DM17" i="18"/>
  <c r="FC17" i="18"/>
  <c r="FT17" i="18"/>
  <c r="IP17" i="18"/>
  <c r="JF17" i="18"/>
  <c r="IS17" i="18"/>
  <c r="BC17" i="18"/>
  <c r="KO19" i="18"/>
  <c r="KO17" i="18" s="1"/>
  <c r="CH32" i="18"/>
  <c r="FD32" i="18"/>
  <c r="FV32" i="18"/>
  <c r="U17" i="18"/>
  <c r="BB23" i="18"/>
  <c r="EB21" i="18"/>
  <c r="AV23" i="18"/>
  <c r="AC17" i="18"/>
  <c r="DA17" i="18"/>
  <c r="DT17" i="18"/>
  <c r="FG17" i="18"/>
  <c r="FX17" i="18"/>
  <c r="GQ17" i="18"/>
  <c r="HJ17" i="18"/>
  <c r="DY17" i="18"/>
  <c r="AL23" i="18"/>
  <c r="J32" i="18"/>
  <c r="AB32" i="18"/>
  <c r="BS32" i="18"/>
  <c r="FM32" i="18"/>
  <c r="GC32" i="18"/>
  <c r="JA32" i="18"/>
  <c r="HS23" i="18"/>
  <c r="AC32" i="18"/>
  <c r="JB32" i="18"/>
  <c r="JT32" i="18"/>
  <c r="IW32" i="18"/>
  <c r="JO32" i="18"/>
  <c r="HE17" i="18"/>
  <c r="AQ17" i="18"/>
  <c r="FS17" i="18"/>
  <c r="DS17" i="18"/>
  <c r="FW17" i="18"/>
  <c r="GP17" i="18"/>
  <c r="HG17" i="18"/>
  <c r="IA17" i="18"/>
  <c r="KA17" i="18"/>
  <c r="KT17" i="18"/>
  <c r="LM17" i="18"/>
  <c r="DF17" i="18"/>
  <c r="EU17" i="18"/>
  <c r="HN17" i="18"/>
  <c r="IF17" i="18"/>
  <c r="KZ17" i="18"/>
  <c r="LR17" i="18"/>
  <c r="FO32" i="18"/>
  <c r="GE32" i="18"/>
  <c r="IM32" i="18"/>
  <c r="JC32" i="18"/>
  <c r="JU32" i="18"/>
  <c r="FF17" i="18"/>
  <c r="BX17" i="18"/>
  <c r="HA17" i="18"/>
  <c r="FB17" i="18"/>
  <c r="BZ17" i="18"/>
  <c r="K17" i="18"/>
  <c r="GA17" i="18"/>
  <c r="IE17" i="18"/>
  <c r="IW17" i="18"/>
  <c r="KE17" i="18"/>
  <c r="KY17" i="18"/>
  <c r="LQ17" i="18"/>
  <c r="CD17" i="18"/>
  <c r="EW32" i="18"/>
  <c r="HV17" i="18"/>
  <c r="CE17" i="18"/>
  <c r="E17" i="18"/>
  <c r="W17" i="18"/>
  <c r="AE17" i="18"/>
  <c r="AZ17" i="18"/>
  <c r="JQ17" i="18"/>
  <c r="CZ17" i="18"/>
  <c r="EK20" i="18"/>
  <c r="GO17" i="18"/>
  <c r="HF17" i="18"/>
  <c r="JH17" i="18"/>
  <c r="JZ17" i="18"/>
  <c r="KS17" i="18"/>
  <c r="AY17" i="18"/>
  <c r="BS17" i="18"/>
  <c r="CK17" i="18"/>
  <c r="EZ32" i="18"/>
  <c r="FR32" i="18"/>
  <c r="IP32" i="18"/>
  <c r="JF32" i="18"/>
  <c r="JX32" i="18"/>
  <c r="BV32" i="18"/>
  <c r="CN32" i="18"/>
  <c r="JS32" i="18"/>
  <c r="KM32" i="18"/>
  <c r="AF17" i="18"/>
  <c r="CL20" i="18"/>
  <c r="AG17" i="18"/>
  <c r="F17" i="18"/>
  <c r="EL17" i="18"/>
  <c r="FQ19" i="18"/>
  <c r="FQ17" i="18" s="1"/>
  <c r="JU17" i="18"/>
  <c r="HU17" i="18"/>
  <c r="HB17" i="18"/>
  <c r="BW17" i="18"/>
  <c r="GZ17" i="18"/>
  <c r="HR17" i="18"/>
  <c r="IL17" i="18"/>
  <c r="JB17" i="18"/>
  <c r="JT17" i="18"/>
  <c r="KM17" i="18"/>
  <c r="LF17" i="18"/>
  <c r="AV19" i="18"/>
  <c r="BL17" i="18"/>
  <c r="KF32" i="18"/>
  <c r="FC32" i="18"/>
  <c r="FU32" i="18"/>
  <c r="ED17" i="18"/>
  <c r="HS18" i="18"/>
  <c r="BE19" i="18"/>
  <c r="BF19" i="18" s="1"/>
  <c r="BQ32" i="18"/>
  <c r="EY17" i="18"/>
  <c r="GG17" i="18"/>
  <c r="HC17" i="18"/>
  <c r="HW17" i="18"/>
  <c r="IO17" i="18"/>
  <c r="JE17" i="18"/>
  <c r="KQ17" i="18"/>
  <c r="HT17" i="18"/>
  <c r="DD17" i="18"/>
  <c r="G21" i="18"/>
  <c r="BX32" i="18"/>
  <c r="BY32" i="18" s="1"/>
  <c r="BH17" i="18"/>
  <c r="CA17" i="18"/>
  <c r="CU17" i="18"/>
  <c r="EZ17" i="18"/>
  <c r="BK17" i="18"/>
  <c r="CG17" i="18"/>
  <c r="KF23" i="18"/>
  <c r="AD32" i="18"/>
  <c r="R17" i="18"/>
  <c r="CV17" i="18"/>
  <c r="DL17" i="18"/>
  <c r="EG17" i="18"/>
  <c r="JX17" i="18"/>
  <c r="FN32" i="18"/>
  <c r="GD32" i="18"/>
  <c r="S17" i="18"/>
  <c r="CX17" i="18"/>
  <c r="HS20" i="18"/>
  <c r="D32" i="18"/>
  <c r="G32" i="18" s="1"/>
  <c r="ES32" i="18"/>
  <c r="FI32" i="18"/>
  <c r="GA32" i="18"/>
  <c r="IX32" i="18"/>
  <c r="JP32" i="18"/>
  <c r="AP17" i="18"/>
  <c r="G20" i="18"/>
  <c r="BV17" i="18"/>
  <c r="CO17" i="18"/>
  <c r="DH17" i="18"/>
  <c r="FN17" i="18"/>
  <c r="GW17" i="18"/>
  <c r="HP17" i="18"/>
  <c r="IJ17" i="18"/>
  <c r="JR17" i="18"/>
  <c r="LB17" i="18"/>
  <c r="EX32" i="18"/>
  <c r="GB32" i="18"/>
  <c r="T17" i="18"/>
  <c r="HD17" i="18"/>
  <c r="CC20" i="18"/>
  <c r="BD17" i="18"/>
  <c r="EC17" i="18"/>
  <c r="GY17" i="18"/>
  <c r="HQ17" i="18"/>
  <c r="IK17" i="18"/>
  <c r="JS17" i="18"/>
  <c r="LE17" i="18"/>
  <c r="BT17" i="18"/>
  <c r="AA17" i="18"/>
  <c r="AU17" i="18"/>
  <c r="CH17" i="18"/>
  <c r="DB17" i="18"/>
  <c r="DU17" i="18"/>
  <c r="EO17" i="18"/>
  <c r="FH17" i="18"/>
  <c r="EM19" i="18"/>
  <c r="EM17" i="18" s="1"/>
  <c r="EB20" i="18"/>
  <c r="BU17" i="18"/>
  <c r="CN17" i="18"/>
  <c r="DG17" i="18"/>
  <c r="DZ17" i="18"/>
  <c r="EV17" i="18"/>
  <c r="II17" i="18"/>
  <c r="KH17" i="18"/>
  <c r="LA17" i="18"/>
  <c r="G23" i="18"/>
  <c r="V17" i="18"/>
  <c r="L32" i="18"/>
  <c r="M32" i="18" s="1"/>
  <c r="BW32" i="18"/>
  <c r="CO32" i="18"/>
  <c r="BY23" i="18"/>
  <c r="AB17" i="18"/>
  <c r="AW17" i="18"/>
  <c r="BQ17" i="18"/>
  <c r="CI17" i="18"/>
  <c r="DC17" i="18"/>
  <c r="DV17" i="18"/>
  <c r="ID17" i="18"/>
  <c r="JN17" i="18"/>
  <c r="KD17" i="18"/>
  <c r="KW17" i="18"/>
  <c r="LP17" i="18"/>
  <c r="GL17" i="18"/>
  <c r="CF17" i="18"/>
  <c r="CY17" i="18"/>
  <c r="DQ17" i="18"/>
  <c r="EI17" i="18"/>
  <c r="FD17" i="18"/>
  <c r="FU17" i="18"/>
  <c r="GN17" i="18"/>
  <c r="HY17" i="18"/>
  <c r="IQ17" i="18"/>
  <c r="JG17" i="18"/>
  <c r="JY17" i="18"/>
  <c r="KR17" i="18"/>
  <c r="LK17" i="18"/>
  <c r="BR17" i="18"/>
  <c r="CJ17" i="18"/>
  <c r="AV22" i="18"/>
  <c r="GK23" i="18"/>
  <c r="P32" i="18"/>
  <c r="Q32" i="18" s="1"/>
  <c r="FB32" i="18"/>
  <c r="FT32" i="18"/>
  <c r="IR32" i="18"/>
  <c r="JH32" i="18"/>
  <c r="JZ32" i="18"/>
  <c r="AF32" i="18"/>
  <c r="FP19" i="18"/>
  <c r="BM17" i="18"/>
  <c r="FV17" i="18"/>
  <c r="LL17" i="18"/>
  <c r="V32" i="18"/>
  <c r="KF19" i="18"/>
  <c r="KF21" i="18"/>
  <c r="BY22" i="18"/>
  <c r="HS22" i="18"/>
  <c r="W32" i="18"/>
  <c r="O17" i="18"/>
  <c r="BB19" i="18"/>
  <c r="M20" i="18"/>
  <c r="AV21" i="18"/>
  <c r="G22" i="18"/>
  <c r="CF32" i="18"/>
  <c r="CM17" i="18"/>
  <c r="Z32" i="18"/>
  <c r="CG32" i="18"/>
  <c r="KG17" i="18"/>
  <c r="IZ17" i="18"/>
  <c r="JA17" i="18"/>
  <c r="IX17" i="18"/>
  <c r="IY17" i="18"/>
  <c r="IR17" i="18"/>
  <c r="GU17" i="18"/>
  <c r="GF17" i="18"/>
  <c r="GD17" i="18"/>
  <c r="GB17" i="18"/>
  <c r="GC17" i="18"/>
  <c r="FO17" i="18"/>
  <c r="FE17" i="18"/>
  <c r="DR17" i="18"/>
  <c r="AX17" i="18"/>
  <c r="AM17" i="18"/>
  <c r="AO17" i="18"/>
  <c r="AN17" i="18"/>
  <c r="AT17" i="18"/>
  <c r="N17" i="18"/>
  <c r="BI17" i="18"/>
  <c r="KF18" i="18"/>
  <c r="BF23" i="18"/>
  <c r="CS32" i="18"/>
  <c r="BJ17" i="18"/>
  <c r="GK45" i="18"/>
  <c r="LI19" i="18"/>
  <c r="LI17" i="18" s="1"/>
  <c r="BZ32" i="18"/>
  <c r="HO17" i="18"/>
  <c r="LJ19" i="18"/>
  <c r="LJ17" i="18" s="1"/>
  <c r="CA32" i="18"/>
  <c r="CC23" i="18"/>
  <c r="GF32" i="18"/>
  <c r="IN32" i="18"/>
  <c r="KU17" i="18"/>
  <c r="LN17" i="18"/>
  <c r="DK19" i="18"/>
  <c r="DK17" i="18" s="1"/>
  <c r="JV19" i="18"/>
  <c r="JV17" i="18" s="1"/>
  <c r="GK22" i="18"/>
  <c r="EB23" i="18"/>
  <c r="R32" i="18"/>
  <c r="GG32" i="18"/>
  <c r="IO32" i="18"/>
  <c r="AR17" i="18"/>
  <c r="IB17" i="18"/>
  <c r="IT17" i="18"/>
  <c r="JL17" i="18"/>
  <c r="KB17" i="18"/>
  <c r="KV17" i="18"/>
  <c r="LO17" i="18"/>
  <c r="JW19" i="18"/>
  <c r="JW17" i="18" s="1"/>
  <c r="AV20" i="18"/>
  <c r="HS21" i="18"/>
  <c r="S32" i="18"/>
  <c r="II32" i="18"/>
  <c r="IY32" i="18"/>
  <c r="JQ32" i="18"/>
  <c r="GK40" i="18"/>
  <c r="I17" i="18"/>
  <c r="Y17" i="18"/>
  <c r="AS17" i="18"/>
  <c r="HK17" i="18"/>
  <c r="IC17" i="18"/>
  <c r="IU17" i="18"/>
  <c r="JM17" i="18"/>
  <c r="KC17" i="18"/>
  <c r="JD19" i="18"/>
  <c r="JD17" i="18" s="1"/>
  <c r="ET32" i="18"/>
  <c r="FJ32" i="18"/>
  <c r="J17" i="18"/>
  <c r="Z17" i="18"/>
  <c r="GR17" i="18"/>
  <c r="HL17" i="18"/>
  <c r="BP17" i="18"/>
  <c r="GX19" i="18"/>
  <c r="FL20" i="18"/>
  <c r="CC21" i="18"/>
  <c r="GK21" i="18"/>
  <c r="M23" i="18"/>
  <c r="N32" i="18"/>
  <c r="AE32" i="18"/>
  <c r="X32" i="18"/>
  <c r="FY17" i="18"/>
  <c r="GS17" i="18"/>
  <c r="HS19" i="18"/>
  <c r="FP32" i="18"/>
  <c r="O32" i="18"/>
  <c r="HS34" i="18"/>
  <c r="Y32" i="18"/>
  <c r="ES17" i="18"/>
  <c r="FI17" i="18"/>
  <c r="FZ17" i="18"/>
  <c r="H32" i="18"/>
  <c r="HJ32" i="18"/>
  <c r="IS32" i="18"/>
  <c r="JK32" i="18"/>
  <c r="KA32" i="18"/>
  <c r="ET17" i="18"/>
  <c r="FJ17" i="18"/>
  <c r="C17" i="18"/>
  <c r="M22" i="18"/>
  <c r="I32" i="18"/>
  <c r="IT32" i="18"/>
  <c r="JL32" i="18"/>
  <c r="KB32" i="18"/>
  <c r="AK19" i="18"/>
  <c r="AK17" i="18" s="1"/>
  <c r="GK20" i="18"/>
  <c r="EK21" i="18"/>
  <c r="EP22" i="18"/>
  <c r="EY32" i="18"/>
  <c r="FX32" i="18"/>
  <c r="EJ17" i="18"/>
  <c r="CL21" i="18"/>
  <c r="FY32" i="18"/>
  <c r="CS17" i="18"/>
  <c r="DI17" i="18"/>
  <c r="HS45" i="18"/>
  <c r="KF22" i="18"/>
  <c r="GX23" i="18"/>
  <c r="GK34" i="18"/>
  <c r="FH32" i="18"/>
  <c r="CT17" i="18"/>
  <c r="DJ17" i="18"/>
  <c r="AV23" i="17"/>
  <c r="AL23" i="17"/>
  <c r="GX22" i="18"/>
  <c r="GX18" i="18"/>
  <c r="GX21" i="18"/>
  <c r="GV17" i="18"/>
  <c r="GJ17" i="18"/>
  <c r="GK18" i="18"/>
  <c r="FL23" i="18"/>
  <c r="FK17" i="18"/>
  <c r="FL22" i="18"/>
  <c r="FL18" i="18"/>
  <c r="FL21" i="18"/>
  <c r="EK22" i="18"/>
  <c r="EP21" i="18"/>
  <c r="CC22" i="18"/>
  <c r="BY18" i="18"/>
  <c r="BY20" i="18"/>
  <c r="CC18" i="18"/>
  <c r="BY19" i="18"/>
  <c r="BF20" i="18"/>
  <c r="BB21" i="18"/>
  <c r="AL21" i="18"/>
  <c r="AL20" i="18"/>
  <c r="BF22" i="18"/>
  <c r="BF21" i="18"/>
  <c r="M18" i="18"/>
  <c r="M21" i="18"/>
  <c r="Q23" i="18"/>
  <c r="Q18" i="18"/>
  <c r="Q22" i="18"/>
  <c r="Q21" i="18"/>
  <c r="Q20" i="18"/>
  <c r="BY22" i="17"/>
  <c r="BY18" i="17"/>
  <c r="BB23" i="17"/>
  <c r="G23" i="17"/>
  <c r="Q18" i="17"/>
  <c r="T32" i="17"/>
  <c r="AN32" i="17"/>
  <c r="BH32" i="17"/>
  <c r="CU32" i="17"/>
  <c r="DK32" i="17"/>
  <c r="EE32" i="17"/>
  <c r="EZ32" i="17"/>
  <c r="FQ32" i="17"/>
  <c r="GG32" i="17"/>
  <c r="HC32" i="17"/>
  <c r="HW32" i="17"/>
  <c r="IO32" i="17"/>
  <c r="JE32" i="17"/>
  <c r="JW32" i="17"/>
  <c r="KQ32" i="17"/>
  <c r="LJ32" i="17"/>
  <c r="L32" i="17"/>
  <c r="AD32" i="17"/>
  <c r="AZ32" i="17"/>
  <c r="BT32" i="17"/>
  <c r="CM32" i="17"/>
  <c r="DE32" i="17"/>
  <c r="DW32" i="17"/>
  <c r="GA32" i="17"/>
  <c r="GU32" i="17"/>
  <c r="HO32" i="17"/>
  <c r="II32" i="17"/>
  <c r="IY32" i="17"/>
  <c r="JQ32" i="17"/>
  <c r="KI32" i="17"/>
  <c r="LB32" i="17"/>
  <c r="M20" i="17"/>
  <c r="N32" i="17"/>
  <c r="AE32" i="17"/>
  <c r="BA32" i="17"/>
  <c r="BU32" i="17"/>
  <c r="CN32" i="17"/>
  <c r="DF32" i="17"/>
  <c r="DY32" i="17"/>
  <c r="EU32" i="17"/>
  <c r="FK32" i="17"/>
  <c r="GB32" i="17"/>
  <c r="GX32" i="17"/>
  <c r="IJ32" i="17"/>
  <c r="IZ32" i="17"/>
  <c r="JR32" i="17"/>
  <c r="GW17" i="17"/>
  <c r="HP17" i="17"/>
  <c r="AK17" i="17"/>
  <c r="BD17" i="17"/>
  <c r="DH17" i="17"/>
  <c r="S17" i="17"/>
  <c r="ES17" i="17"/>
  <c r="KW17" i="17"/>
  <c r="BS17" i="17"/>
  <c r="FP32" i="17"/>
  <c r="GX21" i="17"/>
  <c r="V32" i="17"/>
  <c r="AP32" i="17"/>
  <c r="BC17" i="17"/>
  <c r="CO17" i="17"/>
  <c r="DG17" i="17"/>
  <c r="R17" i="17"/>
  <c r="FB32" i="17"/>
  <c r="P32" i="17"/>
  <c r="DH32" i="17"/>
  <c r="HT32" i="17"/>
  <c r="JT32" i="17"/>
  <c r="FS32" i="17"/>
  <c r="AP19" i="17"/>
  <c r="AP17" i="17" s="1"/>
  <c r="BG32" i="17"/>
  <c r="BZ32" i="17"/>
  <c r="ED32" i="17"/>
  <c r="GF32" i="17"/>
  <c r="IN32" i="17"/>
  <c r="KP32" i="17"/>
  <c r="LI32" i="17"/>
  <c r="GJ17" i="17"/>
  <c r="AE17" i="17"/>
  <c r="Q20" i="17"/>
  <c r="GX20" i="17"/>
  <c r="KF23" i="17"/>
  <c r="HS19" i="17"/>
  <c r="HB17" i="17"/>
  <c r="CC23" i="17"/>
  <c r="BV17" i="17"/>
  <c r="EA17" i="17"/>
  <c r="FN17" i="17"/>
  <c r="GD17" i="17"/>
  <c r="LB17" i="17"/>
  <c r="AM17" i="17"/>
  <c r="BE17" i="17"/>
  <c r="CS17" i="17"/>
  <c r="DI17" i="17"/>
  <c r="ED17" i="17"/>
  <c r="IL17" i="17"/>
  <c r="JB17" i="17"/>
  <c r="JT17" i="17"/>
  <c r="KM17" i="17"/>
  <c r="BF21" i="17"/>
  <c r="G22" i="17"/>
  <c r="KO32" i="17"/>
  <c r="LH32" i="17"/>
  <c r="AM32" i="17"/>
  <c r="EY32" i="17"/>
  <c r="HB32" i="17"/>
  <c r="HV32" i="17"/>
  <c r="JD32" i="17"/>
  <c r="JV32" i="17"/>
  <c r="EX17" i="17"/>
  <c r="BY23" i="17"/>
  <c r="M18" i="17"/>
  <c r="KF20" i="17"/>
  <c r="CW17" i="17"/>
  <c r="HD17" i="17"/>
  <c r="EC17" i="17"/>
  <c r="FO17" i="17"/>
  <c r="BW17" i="17"/>
  <c r="FX17" i="17"/>
  <c r="GQ17" i="17"/>
  <c r="BF23" i="17"/>
  <c r="JB32" i="17"/>
  <c r="KN32" i="17"/>
  <c r="LG32" i="17"/>
  <c r="AL22" i="17"/>
  <c r="EB22" i="17"/>
  <c r="S32" i="17"/>
  <c r="LM32" i="17"/>
  <c r="AF17" i="17"/>
  <c r="AZ17" i="17"/>
  <c r="BT17" i="17"/>
  <c r="CM17" i="17"/>
  <c r="DE17" i="17"/>
  <c r="KE17" i="17"/>
  <c r="KY17" i="17"/>
  <c r="BF22" i="17"/>
  <c r="H17" i="17"/>
  <c r="BU17" i="17"/>
  <c r="CN17" i="17"/>
  <c r="EU17" i="17"/>
  <c r="FK17" i="17"/>
  <c r="GB17" i="17"/>
  <c r="IX17" i="17"/>
  <c r="U17" i="17"/>
  <c r="AN17" i="17"/>
  <c r="BG17" i="17"/>
  <c r="CL20" i="17"/>
  <c r="AL19" i="17"/>
  <c r="AB17" i="17"/>
  <c r="AW17" i="17"/>
  <c r="BR32" i="17"/>
  <c r="CJ17" i="17"/>
  <c r="DC32" i="17"/>
  <c r="DU17" i="17"/>
  <c r="EO32" i="17"/>
  <c r="FH32" i="17"/>
  <c r="HM17" i="17"/>
  <c r="IW17" i="17"/>
  <c r="JO17" i="17"/>
  <c r="KZ32" i="17"/>
  <c r="BB20" i="17"/>
  <c r="JR17" i="17"/>
  <c r="JC17" i="17"/>
  <c r="AC17" i="17"/>
  <c r="EK22" i="17"/>
  <c r="BY20" i="17"/>
  <c r="EN22" i="17"/>
  <c r="Q23" i="17"/>
  <c r="CC20" i="17"/>
  <c r="DX22" i="17"/>
  <c r="BW32" i="17"/>
  <c r="EW32" i="17"/>
  <c r="FN32" i="17"/>
  <c r="GD32" i="17"/>
  <c r="GZ32" i="17"/>
  <c r="IL32" i="17"/>
  <c r="C32" i="17"/>
  <c r="CD32" i="17"/>
  <c r="CW32" i="17"/>
  <c r="DM32" i="17"/>
  <c r="DF17" i="17"/>
  <c r="Q21" i="17"/>
  <c r="KF21" i="17"/>
  <c r="BE32" i="17"/>
  <c r="BX32" i="17"/>
  <c r="EC32" i="17"/>
  <c r="EX32" i="17"/>
  <c r="HA32" i="17"/>
  <c r="IM32" i="17"/>
  <c r="JC32" i="17"/>
  <c r="JU32" i="17"/>
  <c r="D17" i="17"/>
  <c r="KT17" i="17"/>
  <c r="HS18" i="17"/>
  <c r="I17" i="17"/>
  <c r="N17" i="17"/>
  <c r="AX17" i="17"/>
  <c r="GR17" i="17"/>
  <c r="DZ17" i="17"/>
  <c r="EV17" i="17"/>
  <c r="FM17" i="17"/>
  <c r="GC17" i="17"/>
  <c r="KH17" i="17"/>
  <c r="BH17" i="17"/>
  <c r="CA17" i="17"/>
  <c r="CU17" i="17"/>
  <c r="DK17" i="17"/>
  <c r="HA17" i="17"/>
  <c r="IM17" i="17"/>
  <c r="JU17" i="17"/>
  <c r="O17" i="17"/>
  <c r="AY17" i="17"/>
  <c r="FI17" i="17"/>
  <c r="ID17" i="17"/>
  <c r="JN17" i="17"/>
  <c r="KD17" i="17"/>
  <c r="JP17" i="17"/>
  <c r="BI17" i="17"/>
  <c r="JQ17" i="17"/>
  <c r="FW17" i="17"/>
  <c r="HT17" i="17"/>
  <c r="CV17" i="17"/>
  <c r="DL17" i="17"/>
  <c r="FA17" i="17"/>
  <c r="DR17" i="17"/>
  <c r="LL17" i="17"/>
  <c r="IV17" i="17"/>
  <c r="LR17" i="17"/>
  <c r="T17" i="17"/>
  <c r="FY17" i="17"/>
  <c r="KS17" i="17"/>
  <c r="DW17" i="17"/>
  <c r="DY17" i="17"/>
  <c r="KF18" i="17"/>
  <c r="IE17" i="17"/>
  <c r="GE17" i="17"/>
  <c r="M21" i="17"/>
  <c r="BA17" i="17"/>
  <c r="BZ17" i="17"/>
  <c r="BC32" i="17"/>
  <c r="BV32" i="17"/>
  <c r="CO32" i="17"/>
  <c r="DZ32" i="17"/>
  <c r="FM32" i="17"/>
  <c r="GC32" i="17"/>
  <c r="IK32" i="17"/>
  <c r="JA32" i="17"/>
  <c r="KM32" i="17"/>
  <c r="LF32" i="17"/>
  <c r="U32" i="17"/>
  <c r="CV32" i="17"/>
  <c r="DL32" i="17"/>
  <c r="EF32" i="17"/>
  <c r="FA32" i="17"/>
  <c r="FR32" i="17"/>
  <c r="GL32" i="17"/>
  <c r="JX32" i="17"/>
  <c r="EE17" i="17"/>
  <c r="R32" i="17"/>
  <c r="AK32" i="17"/>
  <c r="KN17" i="17"/>
  <c r="LG17" i="17"/>
  <c r="GA17" i="17"/>
  <c r="JS17" i="17"/>
  <c r="AL21" i="17"/>
  <c r="CC22" i="17"/>
  <c r="AW32" i="17"/>
  <c r="X32" i="17"/>
  <c r="DQ17" i="17"/>
  <c r="EI17" i="17"/>
  <c r="GO17" i="17"/>
  <c r="HG17" i="17"/>
  <c r="IA32" i="17"/>
  <c r="IS17" i="17"/>
  <c r="JK17" i="17"/>
  <c r="KA17" i="17"/>
  <c r="KU17" i="17"/>
  <c r="LN17" i="17"/>
  <c r="GK18" i="17"/>
  <c r="HU17" i="17"/>
  <c r="IN17" i="17"/>
  <c r="JD17" i="17"/>
  <c r="KO17" i="17"/>
  <c r="LH17" i="17"/>
  <c r="DC19" i="17"/>
  <c r="DC17" i="17" s="1"/>
  <c r="FL20" i="17"/>
  <c r="GK23" i="17"/>
  <c r="CJ32" i="17"/>
  <c r="GY32" i="17"/>
  <c r="HQ32" i="17"/>
  <c r="FE17" i="17"/>
  <c r="FV17" i="17"/>
  <c r="GP17" i="17"/>
  <c r="HJ17" i="17"/>
  <c r="IB17" i="17"/>
  <c r="IT17" i="17"/>
  <c r="JL17" i="17"/>
  <c r="KB17" i="17"/>
  <c r="CC18" i="17"/>
  <c r="GL17" i="17"/>
  <c r="HC17" i="17"/>
  <c r="HV17" i="17"/>
  <c r="IO17" i="17"/>
  <c r="JE17" i="17"/>
  <c r="DD17" i="17"/>
  <c r="FG17" i="17"/>
  <c r="IY17" i="17"/>
  <c r="LP17" i="17"/>
  <c r="FO32" i="17"/>
  <c r="GE32" i="17"/>
  <c r="CH17" i="17"/>
  <c r="DA17" i="17"/>
  <c r="DS32" i="17"/>
  <c r="EL17" i="17"/>
  <c r="FF17" i="17"/>
  <c r="CD17" i="17"/>
  <c r="DM17" i="17"/>
  <c r="FH19" i="17"/>
  <c r="FH17" i="17" s="1"/>
  <c r="IZ17" i="17"/>
  <c r="LQ17" i="17"/>
  <c r="LK17" i="17"/>
  <c r="K17" i="17"/>
  <c r="DU32" i="17"/>
  <c r="JY32" i="17"/>
  <c r="KS32" i="17"/>
  <c r="LL32" i="17"/>
  <c r="CI32" i="17"/>
  <c r="DB17" i="17"/>
  <c r="DT32" i="17"/>
  <c r="L17" i="17"/>
  <c r="F17" i="17"/>
  <c r="CI17" i="17"/>
  <c r="IF17" i="17"/>
  <c r="HU32" i="17"/>
  <c r="KG32" i="17"/>
  <c r="KF32" i="17" s="1"/>
  <c r="AO17" i="17"/>
  <c r="BP17" i="17"/>
  <c r="II17" i="17"/>
  <c r="AB32" i="17"/>
  <c r="EG32" i="17"/>
  <c r="GM32" i="17"/>
  <c r="HD32" i="17"/>
  <c r="HX32" i="17"/>
  <c r="IP32" i="17"/>
  <c r="JF32" i="17"/>
  <c r="H32" i="17"/>
  <c r="FE32" i="17"/>
  <c r="CK17" i="17"/>
  <c r="BQ17" i="17"/>
  <c r="EM17" i="17"/>
  <c r="HK17" i="17"/>
  <c r="KZ19" i="17"/>
  <c r="KZ17" i="17" s="1"/>
  <c r="HE32" i="17"/>
  <c r="HY32" i="17"/>
  <c r="IQ32" i="17"/>
  <c r="JG32" i="17"/>
  <c r="KR32" i="17"/>
  <c r="LK32" i="17"/>
  <c r="I32" i="17"/>
  <c r="AT32" i="17"/>
  <c r="BX17" i="17"/>
  <c r="P17" i="17"/>
  <c r="AT17" i="17"/>
  <c r="BR19" i="17"/>
  <c r="BR17" i="17" s="1"/>
  <c r="EO19" i="17"/>
  <c r="EO17" i="17" s="1"/>
  <c r="CL22" i="17"/>
  <c r="V17" i="17"/>
  <c r="AU17" i="17"/>
  <c r="HN17" i="17"/>
  <c r="AV21" i="17"/>
  <c r="KF22" i="17"/>
  <c r="CL18" i="17"/>
  <c r="HO17" i="17"/>
  <c r="KG19" i="17"/>
  <c r="LE17" i="17"/>
  <c r="Q22" i="17"/>
  <c r="AA17" i="17"/>
  <c r="FR17" i="17"/>
  <c r="LF17" i="17"/>
  <c r="M23" i="17"/>
  <c r="GX18" i="17"/>
  <c r="C17" i="17"/>
  <c r="EW17" i="17"/>
  <c r="GT17" i="17"/>
  <c r="KI17" i="17"/>
  <c r="HR17" i="17"/>
  <c r="DV17" i="17"/>
  <c r="GU17" i="17"/>
  <c r="KJ17" i="17"/>
  <c r="GV17" i="17"/>
  <c r="X19" i="17"/>
  <c r="X17" i="17" s="1"/>
  <c r="BM17" i="17"/>
  <c r="CG17" i="17"/>
  <c r="CZ17" i="17"/>
  <c r="HF17" i="17"/>
  <c r="HZ17" i="17"/>
  <c r="IR17" i="17"/>
  <c r="JH17" i="17"/>
  <c r="JZ17" i="17"/>
  <c r="CX17" i="17"/>
  <c r="KQ17" i="17"/>
  <c r="LJ17" i="17"/>
  <c r="BL17" i="17"/>
  <c r="CF17" i="17"/>
  <c r="CY17" i="17"/>
  <c r="GN17" i="17"/>
  <c r="HE17" i="17"/>
  <c r="HY17" i="17"/>
  <c r="IQ17" i="17"/>
  <c r="JG17" i="17"/>
  <c r="JY17" i="17"/>
  <c r="HF32" i="17"/>
  <c r="HZ32" i="17"/>
  <c r="IR32" i="17"/>
  <c r="JH32" i="17"/>
  <c r="JZ32" i="17"/>
  <c r="JV17" i="17"/>
  <c r="EG17" i="17"/>
  <c r="FB17" i="17"/>
  <c r="FS17" i="17"/>
  <c r="HG32" i="17"/>
  <c r="JW17" i="17"/>
  <c r="Y17" i="17"/>
  <c r="HW17" i="17"/>
  <c r="IP17" i="17"/>
  <c r="JF17" i="17"/>
  <c r="JX17" i="17"/>
  <c r="KP17" i="17"/>
  <c r="LI17" i="17"/>
  <c r="GN32" i="17"/>
  <c r="BM32" i="17"/>
  <c r="DR32" i="17"/>
  <c r="W17" i="17"/>
  <c r="AQ17" i="17"/>
  <c r="EH17" i="17"/>
  <c r="FC17" i="17"/>
  <c r="FT17" i="17"/>
  <c r="GM17" i="17"/>
  <c r="IJ17" i="17"/>
  <c r="LA17" i="17"/>
  <c r="CX32" i="17"/>
  <c r="D32" i="17"/>
  <c r="W32" i="17"/>
  <c r="AQ32" i="17"/>
  <c r="BK32" i="17"/>
  <c r="CE32" i="17"/>
  <c r="EH32" i="17"/>
  <c r="FC32" i="17"/>
  <c r="FT32" i="17"/>
  <c r="BP32" i="17"/>
  <c r="E17" i="17"/>
  <c r="AR17" i="17"/>
  <c r="BK17" i="17"/>
  <c r="CE17" i="17"/>
  <c r="FD17" i="17"/>
  <c r="FU17" i="17"/>
  <c r="GY17" i="17"/>
  <c r="HQ17" i="17"/>
  <c r="IK17" i="17"/>
  <c r="JA17" i="17"/>
  <c r="E32" i="17"/>
  <c r="BL32" i="17"/>
  <c r="CF32" i="17"/>
  <c r="EI32" i="17"/>
  <c r="FD32" i="17"/>
  <c r="FU32" i="17"/>
  <c r="EY17" i="17"/>
  <c r="FP17" i="17"/>
  <c r="GF17" i="17"/>
  <c r="GZ17" i="17"/>
  <c r="Q19" i="17"/>
  <c r="DP19" i="17"/>
  <c r="EZ17" i="17"/>
  <c r="FQ17" i="17"/>
  <c r="GG17" i="17"/>
  <c r="EF17" i="17"/>
  <c r="KR17" i="17"/>
  <c r="KT32" i="17"/>
  <c r="Z32" i="17"/>
  <c r="DQ32" i="17"/>
  <c r="CL19" i="17"/>
  <c r="GX19" i="17"/>
  <c r="AV22" i="17"/>
  <c r="HS23" i="17"/>
  <c r="DA32" i="17"/>
  <c r="GP32" i="17"/>
  <c r="CG32" i="17"/>
  <c r="J32" i="17"/>
  <c r="IC17" i="17"/>
  <c r="IU17" i="17"/>
  <c r="JM17" i="17"/>
  <c r="KC17" i="17"/>
  <c r="KV17" i="17"/>
  <c r="LO17" i="17"/>
  <c r="FL19" i="17"/>
  <c r="EK20" i="17"/>
  <c r="CL21" i="17"/>
  <c r="M22" i="17"/>
  <c r="DB32" i="17"/>
  <c r="KA32" i="17"/>
  <c r="HK32" i="17"/>
  <c r="IB32" i="17"/>
  <c r="IT32" i="17"/>
  <c r="JL32" i="17"/>
  <c r="KB32" i="17"/>
  <c r="KU32" i="17"/>
  <c r="LN32" i="17"/>
  <c r="HL17" i="17"/>
  <c r="AV20" i="17"/>
  <c r="EN21" i="17"/>
  <c r="EP22" i="17"/>
  <c r="BQ32" i="17"/>
  <c r="EN20" i="17"/>
  <c r="EK23" i="17"/>
  <c r="FV32" i="17"/>
  <c r="ES32" i="17"/>
  <c r="FI32" i="17"/>
  <c r="FY32" i="17"/>
  <c r="ET17" i="17"/>
  <c r="FJ17" i="17"/>
  <c r="FZ17" i="17"/>
  <c r="AG17" i="17"/>
  <c r="EP20" i="17"/>
  <c r="CL23" i="17"/>
  <c r="CH32" i="17"/>
  <c r="JK32" i="17"/>
  <c r="AV19" i="17"/>
  <c r="DX21" i="17"/>
  <c r="BB22" i="17"/>
  <c r="CY32" i="17"/>
  <c r="FL18" i="17"/>
  <c r="BY19" i="17"/>
  <c r="LM19" i="17"/>
  <c r="LM17" i="17" s="1"/>
  <c r="DX20" i="17"/>
  <c r="GX22" i="17"/>
  <c r="DX23" i="17"/>
  <c r="EN23" i="17"/>
  <c r="FF32" i="17"/>
  <c r="IS32" i="17"/>
  <c r="EA32" i="17"/>
  <c r="CT17" i="17"/>
  <c r="DJ17" i="17"/>
  <c r="GO32" i="17"/>
  <c r="EB21" i="17"/>
  <c r="FL22" i="17"/>
  <c r="CS32" i="17"/>
  <c r="DI32" i="17"/>
  <c r="AL20" i="17"/>
  <c r="EB20" i="17"/>
  <c r="G21" i="17"/>
  <c r="BY21" i="17"/>
  <c r="FL21" i="17"/>
  <c r="HS22" i="17"/>
  <c r="EJ32" i="17"/>
  <c r="CA32" i="17"/>
  <c r="M19" i="17"/>
  <c r="IA19" i="17"/>
  <c r="IA17" i="17" s="1"/>
  <c r="BF20" i="17"/>
  <c r="HS21" i="17"/>
  <c r="EB23" i="17"/>
  <c r="EL32" i="17"/>
  <c r="BI32" i="17"/>
  <c r="BJ17" i="17"/>
  <c r="DS19" i="17"/>
  <c r="DS17" i="17" s="1"/>
  <c r="EJ19" i="17"/>
  <c r="G20" i="17"/>
  <c r="HS20" i="17"/>
  <c r="DT19" i="17"/>
  <c r="DT17" i="17" s="1"/>
  <c r="CC21" i="17"/>
  <c r="GK21" i="17"/>
  <c r="AU32" i="17"/>
  <c r="GK20" i="17"/>
  <c r="GK22" i="17"/>
  <c r="FL23" i="17"/>
  <c r="GX23" i="17"/>
  <c r="Y32" i="17"/>
  <c r="AR32" i="17"/>
  <c r="AS17" i="17"/>
  <c r="CU32" i="16"/>
  <c r="DK32" i="16"/>
  <c r="FN32" i="16"/>
  <c r="GD32" i="16"/>
  <c r="FC32" i="16"/>
  <c r="IO32" i="16"/>
  <c r="JE32" i="16"/>
  <c r="IQ32" i="16"/>
  <c r="JG32" i="16"/>
  <c r="EI32" i="16"/>
  <c r="AR32" i="16"/>
  <c r="X32" i="16"/>
  <c r="LF32" i="16"/>
  <c r="AT32" i="16"/>
  <c r="JF32" i="16"/>
  <c r="CW32" i="16"/>
  <c r="KR32" i="16"/>
  <c r="IU32" i="16"/>
  <c r="FT32" i="16"/>
  <c r="HL32" i="16"/>
  <c r="CS32" i="16"/>
  <c r="DI32" i="16"/>
  <c r="IK32" i="16"/>
  <c r="BA32" i="16"/>
  <c r="CN32" i="16"/>
  <c r="FB32" i="16"/>
  <c r="FQ32" i="16"/>
  <c r="KI32" i="16"/>
  <c r="LO32" i="16"/>
  <c r="II32" i="16"/>
  <c r="IY32" i="16"/>
  <c r="HM32" i="16"/>
  <c r="KT32" i="16"/>
  <c r="KU32" i="16"/>
  <c r="HC32" i="16"/>
  <c r="HU32" i="16"/>
  <c r="F32" i="16"/>
  <c r="GR32" i="16"/>
  <c r="Y32" i="16"/>
  <c r="AE32" i="16"/>
  <c r="DV32" i="16"/>
  <c r="LE32" i="16"/>
  <c r="LG32" i="16"/>
  <c r="AD32" i="16"/>
  <c r="AF32" i="16"/>
  <c r="EY32" i="16"/>
  <c r="IT32" i="16"/>
  <c r="D32" i="16"/>
  <c r="BZ32" i="16"/>
  <c r="HO32" i="16"/>
  <c r="KN32" i="16"/>
  <c r="AN32" i="16"/>
  <c r="CM32" i="16"/>
  <c r="KG32" i="16"/>
  <c r="KF32" i="16" s="1"/>
  <c r="LB32" i="16"/>
  <c r="LK32" i="16"/>
  <c r="KH32" i="16"/>
  <c r="EO32" i="16"/>
  <c r="HF32" i="16"/>
  <c r="KS32" i="16"/>
  <c r="LM32" i="16"/>
  <c r="HY32" i="16"/>
  <c r="JK32" i="16"/>
  <c r="DC32" i="16"/>
  <c r="R32" i="16"/>
  <c r="AY32" i="16"/>
  <c r="CA32" i="16"/>
  <c r="EJ32" i="16"/>
  <c r="GM32" i="16"/>
  <c r="CB32" i="16"/>
  <c r="JS32" i="16"/>
  <c r="E32" i="16"/>
  <c r="FA32" i="16"/>
  <c r="HA32" i="16"/>
  <c r="HP32" i="16"/>
  <c r="KO32" i="16"/>
  <c r="KZ32" i="16"/>
  <c r="IR32" i="16"/>
  <c r="JH32" i="16"/>
  <c r="KP32" i="16"/>
  <c r="W32" i="16"/>
  <c r="FD32" i="16"/>
  <c r="AQ32" i="16"/>
  <c r="HE32" i="16"/>
  <c r="HV32" i="16"/>
  <c r="N32" i="16"/>
  <c r="O32" i="16"/>
  <c r="AS32" i="16"/>
  <c r="BM32" i="16"/>
  <c r="GU32" i="16"/>
  <c r="HG32" i="16"/>
  <c r="I32" i="16"/>
  <c r="BC32" i="16"/>
  <c r="GX32" i="16"/>
  <c r="J32" i="16"/>
  <c r="BD32" i="16"/>
  <c r="BT32" i="16"/>
  <c r="DH32" i="16"/>
  <c r="FW32" i="16"/>
  <c r="HZ32" i="16"/>
  <c r="JL32" i="16"/>
  <c r="BU32" i="16"/>
  <c r="CG32" i="16"/>
  <c r="EE32" i="16"/>
  <c r="JM32" i="16"/>
  <c r="KC32" i="16"/>
  <c r="BV32" i="16"/>
  <c r="CH32" i="16"/>
  <c r="CT32" i="16"/>
  <c r="DJ32" i="16"/>
  <c r="EU32" i="16"/>
  <c r="LR32" i="16"/>
  <c r="AK32" i="16"/>
  <c r="AW32" i="16"/>
  <c r="BW32" i="16"/>
  <c r="CI32" i="16"/>
  <c r="EV32" i="16"/>
  <c r="HK32" i="16"/>
  <c r="JA32" i="16"/>
  <c r="CO32" i="16"/>
  <c r="P32" i="16"/>
  <c r="ES32" i="16"/>
  <c r="FI32" i="16"/>
  <c r="BE32" i="16"/>
  <c r="LL32" i="16"/>
  <c r="FH32" i="16"/>
  <c r="HN32" i="16"/>
  <c r="CE32" i="16"/>
  <c r="AU32" i="16"/>
  <c r="EC32" i="16"/>
  <c r="AZ32" i="16"/>
  <c r="LA32" i="16"/>
  <c r="DZ32" i="16"/>
  <c r="AA32" i="16"/>
  <c r="AB32" i="16"/>
  <c r="CD32" i="16"/>
  <c r="DY32" i="16"/>
  <c r="LI32" i="16"/>
  <c r="DW32" i="16"/>
  <c r="GG32" i="16"/>
  <c r="LH32" i="16"/>
  <c r="CF32" i="16"/>
  <c r="FF32" i="16"/>
  <c r="HT32" i="16"/>
  <c r="KY32" i="16"/>
  <c r="FG32" i="16"/>
  <c r="KQ32" i="16"/>
  <c r="BG32" i="16"/>
  <c r="ED32" i="16"/>
  <c r="HW32" i="16"/>
  <c r="LN32" i="16"/>
  <c r="BH32" i="16"/>
  <c r="EL32" i="16"/>
  <c r="HX32" i="16"/>
  <c r="KM32" i="16"/>
  <c r="BI32" i="16"/>
  <c r="EF32" i="16"/>
  <c r="GL32" i="16"/>
  <c r="KJ32" i="16"/>
  <c r="L32" i="16"/>
  <c r="BJ32" i="16"/>
  <c r="EG32" i="16"/>
  <c r="HD32" i="16"/>
  <c r="KA32" i="16"/>
  <c r="BK32" i="16"/>
  <c r="FY32" i="16"/>
  <c r="KB32" i="16"/>
  <c r="H32" i="16"/>
  <c r="DM32" i="16"/>
  <c r="FO32" i="16"/>
  <c r="GE32" i="16"/>
  <c r="FZ32" i="16"/>
  <c r="LQ32" i="16"/>
  <c r="CX32" i="16"/>
  <c r="IJ32" i="16"/>
  <c r="IZ32" i="16"/>
  <c r="JN32" i="16"/>
  <c r="KD32" i="16"/>
  <c r="AO32" i="16"/>
  <c r="FE32" i="16"/>
  <c r="HB32" i="16"/>
  <c r="ET32" i="16"/>
  <c r="FJ32" i="16"/>
  <c r="U32" i="16"/>
  <c r="DD32" i="16"/>
  <c r="CY32" i="16"/>
  <c r="EH32" i="16"/>
  <c r="FX32" i="16"/>
  <c r="IA32" i="16"/>
  <c r="V32" i="16"/>
  <c r="AM32" i="16"/>
  <c r="DE32" i="16"/>
  <c r="CZ32" i="16"/>
  <c r="IB32" i="16"/>
  <c r="DF32" i="16"/>
  <c r="DA32" i="16"/>
  <c r="EW32" i="16"/>
  <c r="IC32" i="16"/>
  <c r="KV32" i="16"/>
  <c r="CV32" i="16"/>
  <c r="DL32" i="16"/>
  <c r="DG32" i="16"/>
  <c r="DB32" i="16"/>
  <c r="EZ32" i="16"/>
  <c r="EX32" i="16"/>
  <c r="ID32" i="16"/>
  <c r="KW32" i="16"/>
  <c r="LJ32" i="16"/>
  <c r="AP32" i="16"/>
  <c r="GB32" i="16"/>
  <c r="FR32" i="16"/>
  <c r="IE32" i="16"/>
  <c r="IW32" i="16"/>
  <c r="IS32" i="16"/>
  <c r="JO32" i="16"/>
  <c r="Z32" i="16"/>
  <c r="FM32" i="16"/>
  <c r="GC32" i="16"/>
  <c r="FS32" i="16"/>
  <c r="HJ32" i="16"/>
  <c r="IF32" i="16"/>
  <c r="IX32" i="16"/>
  <c r="JT32" i="16"/>
  <c r="T32" i="16"/>
  <c r="AC32" i="16"/>
  <c r="DQ32" i="16"/>
  <c r="DR32" i="16"/>
  <c r="FU32" i="16"/>
  <c r="GN32" i="16"/>
  <c r="GS32" i="16"/>
  <c r="IV32" i="16"/>
  <c r="K32" i="16"/>
  <c r="CJ32" i="16"/>
  <c r="DS32" i="16"/>
  <c r="FP32" i="16"/>
  <c r="GF32" i="16"/>
  <c r="GA32" i="16"/>
  <c r="FV32" i="16"/>
  <c r="GO32" i="16"/>
  <c r="GT32" i="16"/>
  <c r="JW32" i="16"/>
  <c r="BQ32" i="16"/>
  <c r="DT32" i="16"/>
  <c r="GP32" i="16"/>
  <c r="IL32" i="16"/>
  <c r="JB32" i="16"/>
  <c r="JX32" i="16"/>
  <c r="JP32" i="16"/>
  <c r="BR32" i="16"/>
  <c r="DU32" i="16"/>
  <c r="GQ32" i="16"/>
  <c r="IM32" i="16"/>
  <c r="JC32" i="16"/>
  <c r="JY32" i="16"/>
  <c r="JU32" i="16"/>
  <c r="JQ32" i="16"/>
  <c r="BS32" i="16"/>
  <c r="EA32" i="16"/>
  <c r="GY32" i="16"/>
  <c r="IN32" i="16"/>
  <c r="JD32" i="16"/>
  <c r="JZ32" i="16"/>
  <c r="JV32" i="16"/>
  <c r="JR32" i="16"/>
  <c r="S32" i="16"/>
  <c r="BL32" i="16"/>
  <c r="EM32" i="16"/>
  <c r="GZ32" i="16"/>
  <c r="GK19" i="18"/>
  <c r="CC19" i="18"/>
  <c r="CB17" i="18"/>
  <c r="EB40" i="18"/>
  <c r="AV45" i="18"/>
  <c r="EK19" i="18"/>
  <c r="DX20" i="18"/>
  <c r="EN20" i="18"/>
  <c r="DX21" i="18"/>
  <c r="EN21" i="18"/>
  <c r="DX22" i="18"/>
  <c r="EN22" i="18"/>
  <c r="DX23" i="18"/>
  <c r="EN23" i="18"/>
  <c r="DX34" i="18"/>
  <c r="EN34" i="18"/>
  <c r="EP20" i="18"/>
  <c r="CR22" i="18"/>
  <c r="CB32" i="18"/>
  <c r="CC32" i="18" s="1"/>
  <c r="EP34" i="18"/>
  <c r="EA19" i="18"/>
  <c r="EB34" i="18"/>
  <c r="GS17" i="17"/>
  <c r="GK19" i="17"/>
  <c r="CC19" i="17"/>
  <c r="CB17" i="17"/>
  <c r="BB19" i="17"/>
  <c r="BB21" i="17"/>
  <c r="EK21" i="17"/>
  <c r="G18" i="17"/>
  <c r="G19" i="17"/>
  <c r="BF19" i="17"/>
  <c r="GR32" i="17"/>
  <c r="J19" i="17"/>
  <c r="J17" i="17" s="1"/>
  <c r="Z19" i="17"/>
  <c r="Z17" i="17" s="1"/>
  <c r="AS32" i="17"/>
  <c r="BJ32" i="17"/>
  <c r="CB32" i="17"/>
  <c r="CT32" i="17"/>
  <c r="DJ32" i="17"/>
  <c r="ET32" i="17"/>
  <c r="FJ32" i="17"/>
  <c r="FZ32" i="17"/>
  <c r="GS32" i="17"/>
  <c r="HL32" i="17"/>
  <c r="IC32" i="17"/>
  <c r="IU32" i="17"/>
  <c r="JM32" i="17"/>
  <c r="KC32" i="17"/>
  <c r="KV32" i="17"/>
  <c r="LO32" i="17"/>
  <c r="BM19" i="15"/>
  <c r="BI19" i="15"/>
  <c r="BD19" i="15"/>
  <c r="AY19" i="15"/>
  <c r="AW19" i="15"/>
  <c r="AO19" i="15"/>
  <c r="BJ32" i="15"/>
  <c r="AP32" i="15"/>
  <c r="BE32" i="15"/>
  <c r="BA32" i="15"/>
  <c r="LN45" i="15"/>
  <c r="LN19" i="15" s="1"/>
  <c r="LM45" i="15"/>
  <c r="LL45" i="15"/>
  <c r="LK45" i="15"/>
  <c r="LK19" i="15" s="1"/>
  <c r="LJ45" i="15"/>
  <c r="LJ19" i="15" s="1"/>
  <c r="LI45" i="15"/>
  <c r="LI19" i="15" s="1"/>
  <c r="LH45" i="15"/>
  <c r="LG45" i="15"/>
  <c r="LF45" i="15"/>
  <c r="LF19" i="15" s="1"/>
  <c r="LE45" i="15"/>
  <c r="LE19" i="15" s="1"/>
  <c r="LN40" i="15"/>
  <c r="LM40" i="15"/>
  <c r="LL40" i="15"/>
  <c r="LK40" i="15"/>
  <c r="LJ40" i="15"/>
  <c r="LI40" i="15"/>
  <c r="LH40" i="15"/>
  <c r="LG40" i="15"/>
  <c r="LF40" i="15"/>
  <c r="LE40" i="15"/>
  <c r="LN34" i="15"/>
  <c r="LM34" i="15"/>
  <c r="LL34" i="15"/>
  <c r="LK34" i="15"/>
  <c r="LJ34" i="15"/>
  <c r="LI34" i="15"/>
  <c r="LH34" i="15"/>
  <c r="LG34" i="15"/>
  <c r="LF34" i="15"/>
  <c r="LE34" i="15"/>
  <c r="LP45" i="15"/>
  <c r="LQ45" i="15"/>
  <c r="LQ19" i="15" s="1"/>
  <c r="LR45" i="15"/>
  <c r="LR19" i="15" s="1"/>
  <c r="LO45" i="15"/>
  <c r="LP40" i="15"/>
  <c r="LQ40" i="15"/>
  <c r="LR40" i="15"/>
  <c r="LO40" i="15"/>
  <c r="LR34" i="15"/>
  <c r="LQ34" i="15"/>
  <c r="LP34" i="15"/>
  <c r="LO34" i="15"/>
  <c r="LB32" i="15"/>
  <c r="LA32" i="15"/>
  <c r="KZ32" i="15"/>
  <c r="KY32" i="15"/>
  <c r="KX32" i="15"/>
  <c r="KW32" i="15"/>
  <c r="KV32" i="15"/>
  <c r="KU32" i="15"/>
  <c r="KT32" i="15"/>
  <c r="KS32" i="15"/>
  <c r="KR32" i="15"/>
  <c r="KQ32" i="15"/>
  <c r="KP32" i="15"/>
  <c r="KO32" i="15"/>
  <c r="KN32" i="15"/>
  <c r="KM32" i="15"/>
  <c r="KJ32" i="15"/>
  <c r="KI32" i="15"/>
  <c r="KH32" i="15"/>
  <c r="KG32" i="15"/>
  <c r="KD32" i="15"/>
  <c r="KC32" i="15"/>
  <c r="KB32" i="15"/>
  <c r="KA32" i="15"/>
  <c r="JZ32" i="15"/>
  <c r="JY32" i="15"/>
  <c r="JX32" i="15"/>
  <c r="JW32" i="15"/>
  <c r="JV32" i="15"/>
  <c r="JU32" i="15"/>
  <c r="JT32" i="15"/>
  <c r="JS32" i="15"/>
  <c r="JR32" i="15"/>
  <c r="JQ32" i="15"/>
  <c r="JP32" i="15"/>
  <c r="JO32" i="15"/>
  <c r="JN32" i="15"/>
  <c r="JM32" i="15"/>
  <c r="JL32" i="15"/>
  <c r="JK32" i="15"/>
  <c r="JH32" i="15"/>
  <c r="JG32" i="15"/>
  <c r="JF32" i="15"/>
  <c r="JE32" i="15"/>
  <c r="JD32" i="15"/>
  <c r="JC32" i="15"/>
  <c r="JB32" i="15"/>
  <c r="JA32" i="15"/>
  <c r="IZ32" i="15"/>
  <c r="IY32" i="15"/>
  <c r="IX32" i="15"/>
  <c r="IW32" i="15"/>
  <c r="IV32" i="15"/>
  <c r="IU32" i="15"/>
  <c r="IT32" i="15"/>
  <c r="IS32" i="15"/>
  <c r="IR32" i="15"/>
  <c r="IQ32" i="15"/>
  <c r="IP32" i="15"/>
  <c r="IO32" i="15"/>
  <c r="IN32" i="15"/>
  <c r="IM32" i="15"/>
  <c r="IL32" i="15"/>
  <c r="IK32" i="15"/>
  <c r="IJ32" i="15"/>
  <c r="II32" i="15"/>
  <c r="IF32" i="15"/>
  <c r="IE32" i="15"/>
  <c r="ID32" i="15"/>
  <c r="IC32" i="15"/>
  <c r="IB32" i="15"/>
  <c r="IA32" i="15"/>
  <c r="HZ32" i="15"/>
  <c r="HY32" i="15"/>
  <c r="HX32" i="15"/>
  <c r="HW32" i="15"/>
  <c r="HV32" i="15"/>
  <c r="HU32" i="15"/>
  <c r="HT32" i="15"/>
  <c r="HQ32" i="15"/>
  <c r="HP32" i="15"/>
  <c r="HO32" i="15"/>
  <c r="HN32" i="15"/>
  <c r="HM32" i="15"/>
  <c r="HL32" i="15"/>
  <c r="HK32" i="15"/>
  <c r="HJ32" i="15"/>
  <c r="HG32" i="15"/>
  <c r="HF32" i="15"/>
  <c r="HE32" i="15"/>
  <c r="HD32" i="15"/>
  <c r="HC32" i="15"/>
  <c r="HB32" i="15"/>
  <c r="HA32" i="15"/>
  <c r="GZ32" i="15"/>
  <c r="GY32" i="15"/>
  <c r="GX32" i="15"/>
  <c r="GU32" i="15"/>
  <c r="GT32" i="15"/>
  <c r="GS32" i="15"/>
  <c r="GR32" i="15"/>
  <c r="GQ32" i="15"/>
  <c r="GP32" i="15"/>
  <c r="GO32" i="15"/>
  <c r="GN32" i="15"/>
  <c r="GM32" i="15"/>
  <c r="GL32" i="15"/>
  <c r="GG32" i="15"/>
  <c r="GF32" i="15"/>
  <c r="GE32" i="15"/>
  <c r="GD32" i="15"/>
  <c r="GC32" i="15"/>
  <c r="GB32" i="15"/>
  <c r="GA32" i="15"/>
  <c r="FZ32" i="15"/>
  <c r="FY32" i="15"/>
  <c r="FX32" i="15"/>
  <c r="FW32" i="15"/>
  <c r="FV32" i="15"/>
  <c r="FU32" i="15"/>
  <c r="FT32" i="15"/>
  <c r="FS32" i="15"/>
  <c r="FR32" i="15"/>
  <c r="FQ32" i="15"/>
  <c r="FP32" i="15"/>
  <c r="FO32" i="15"/>
  <c r="FN32" i="15"/>
  <c r="FM32" i="15"/>
  <c r="FJ32" i="15"/>
  <c r="FI32" i="15"/>
  <c r="FH32" i="15"/>
  <c r="FG32" i="15"/>
  <c r="FF32" i="15"/>
  <c r="FE32" i="15"/>
  <c r="FD32" i="15"/>
  <c r="FC32" i="15"/>
  <c r="FB32" i="15"/>
  <c r="FA32" i="15"/>
  <c r="EZ32" i="15"/>
  <c r="EY32" i="15"/>
  <c r="EX32" i="15"/>
  <c r="EW32" i="15"/>
  <c r="EV32" i="15"/>
  <c r="EU32" i="15"/>
  <c r="ET32" i="15"/>
  <c r="ES32" i="15"/>
  <c r="EO32" i="15"/>
  <c r="EM32" i="15"/>
  <c r="EL32" i="15"/>
  <c r="EJ32" i="15"/>
  <c r="EI32" i="15"/>
  <c r="EH32" i="15"/>
  <c r="EG32" i="15"/>
  <c r="EF32" i="15"/>
  <c r="EE32" i="15"/>
  <c r="ED32" i="15"/>
  <c r="EC32" i="15"/>
  <c r="EA32" i="15"/>
  <c r="DZ32" i="15"/>
  <c r="DY32" i="15"/>
  <c r="DW32" i="15"/>
  <c r="DV32" i="15"/>
  <c r="DU32" i="15"/>
  <c r="DT32" i="15"/>
  <c r="DS32" i="15"/>
  <c r="DR32" i="15"/>
  <c r="DQ32" i="15"/>
  <c r="DM32" i="15"/>
  <c r="DL32" i="15"/>
  <c r="DK32" i="15"/>
  <c r="DJ32" i="15"/>
  <c r="DI32" i="15"/>
  <c r="DH32" i="15"/>
  <c r="DG32" i="15"/>
  <c r="DF32" i="15"/>
  <c r="DE32" i="15"/>
  <c r="DD32" i="15"/>
  <c r="DC32" i="15"/>
  <c r="DB32" i="15"/>
  <c r="DA32" i="15"/>
  <c r="CZ32" i="15"/>
  <c r="CY32" i="15"/>
  <c r="CX32" i="15"/>
  <c r="CW32" i="15"/>
  <c r="CV32" i="15"/>
  <c r="CU32" i="15"/>
  <c r="CT32" i="15"/>
  <c r="CS32" i="15"/>
  <c r="CO32" i="15"/>
  <c r="CN32" i="15"/>
  <c r="CM32" i="15"/>
  <c r="CK32" i="15"/>
  <c r="CJ32" i="15"/>
  <c r="CI32" i="15"/>
  <c r="CH32" i="15"/>
  <c r="CG32" i="15"/>
  <c r="CF32" i="15"/>
  <c r="CE32" i="15"/>
  <c r="CD32" i="15"/>
  <c r="CB32" i="15"/>
  <c r="CA32" i="15"/>
  <c r="BZ32" i="15"/>
  <c r="BX32" i="15"/>
  <c r="BW32" i="15"/>
  <c r="BV32" i="15"/>
  <c r="BU32" i="15"/>
  <c r="BT32" i="15"/>
  <c r="BS32" i="15"/>
  <c r="BR32" i="15"/>
  <c r="BQ32" i="15"/>
  <c r="BG32" i="15"/>
  <c r="AU32" i="15"/>
  <c r="AT32" i="15"/>
  <c r="AM32" i="15"/>
  <c r="AK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P32" i="15"/>
  <c r="O32" i="15"/>
  <c r="N32" i="15"/>
  <c r="L32" i="15"/>
  <c r="K32" i="15"/>
  <c r="J32" i="15"/>
  <c r="I32" i="15"/>
  <c r="H32" i="15"/>
  <c r="E32" i="15"/>
  <c r="F32" i="15"/>
  <c r="D32" i="15"/>
  <c r="AX19" i="15"/>
  <c r="AX40" i="15"/>
  <c r="KF47" i="16"/>
  <c r="HS47" i="16"/>
  <c r="GX47" i="16"/>
  <c r="GK47" i="16"/>
  <c r="FL47" i="16"/>
  <c r="CL47" i="16"/>
  <c r="CC47" i="16"/>
  <c r="BY47" i="16"/>
  <c r="AV47" i="16"/>
  <c r="M47" i="16"/>
  <c r="KF45" i="16"/>
  <c r="HS45" i="16"/>
  <c r="GX45" i="16"/>
  <c r="GK45" i="16"/>
  <c r="FL45" i="16"/>
  <c r="CL45" i="16"/>
  <c r="KF40" i="16"/>
  <c r="HS40" i="16"/>
  <c r="GX40" i="16"/>
  <c r="GK40" i="16"/>
  <c r="FL40" i="16"/>
  <c r="EN40" i="16"/>
  <c r="CL40" i="16"/>
  <c r="BF40" i="16"/>
  <c r="M40" i="16"/>
  <c r="KF37" i="16"/>
  <c r="HS37" i="16"/>
  <c r="GX37" i="16"/>
  <c r="GK37" i="16"/>
  <c r="FL37" i="16"/>
  <c r="CL37" i="16"/>
  <c r="CC37" i="16"/>
  <c r="BY37" i="16"/>
  <c r="M37" i="16"/>
  <c r="KF34" i="16"/>
  <c r="HS34" i="16"/>
  <c r="GX34" i="16"/>
  <c r="GK34" i="16"/>
  <c r="FL34" i="16"/>
  <c r="CL34" i="16"/>
  <c r="M34" i="16"/>
  <c r="KF33" i="16"/>
  <c r="HS33" i="16"/>
  <c r="GX33" i="16"/>
  <c r="GK33" i="16"/>
  <c r="FL33" i="16"/>
  <c r="CL33" i="16"/>
  <c r="CC33" i="16"/>
  <c r="BY33" i="16"/>
  <c r="M33" i="16"/>
  <c r="G33" i="16"/>
  <c r="LR23" i="16"/>
  <c r="LQ23" i="16"/>
  <c r="LP23" i="16"/>
  <c r="LO23" i="16"/>
  <c r="LN23" i="16"/>
  <c r="LM23" i="16"/>
  <c r="LL23" i="16"/>
  <c r="LK23" i="16"/>
  <c r="LJ23" i="16"/>
  <c r="LI23" i="16"/>
  <c r="LH23" i="16"/>
  <c r="LG23" i="16"/>
  <c r="LF23" i="16"/>
  <c r="LE23" i="16"/>
  <c r="LB23" i="16"/>
  <c r="LA23" i="16"/>
  <c r="KZ23" i="16"/>
  <c r="KY23" i="16"/>
  <c r="KW23" i="16"/>
  <c r="KV23" i="16"/>
  <c r="KU23" i="16"/>
  <c r="KT23" i="16"/>
  <c r="KS23" i="16"/>
  <c r="KR23" i="16"/>
  <c r="KQ23" i="16"/>
  <c r="KP23" i="16"/>
  <c r="KO23" i="16"/>
  <c r="KN23" i="16"/>
  <c r="KM23" i="16"/>
  <c r="KJ23" i="16"/>
  <c r="KI23" i="16"/>
  <c r="KH23" i="16"/>
  <c r="KG23" i="16"/>
  <c r="KE23" i="16"/>
  <c r="KD23" i="16"/>
  <c r="KC23" i="16"/>
  <c r="KB23" i="16"/>
  <c r="KA23" i="16"/>
  <c r="JZ23" i="16"/>
  <c r="JY23" i="16"/>
  <c r="JX23" i="16"/>
  <c r="JW23" i="16"/>
  <c r="JV23" i="16"/>
  <c r="JU23" i="16"/>
  <c r="JT23" i="16"/>
  <c r="JS23" i="16"/>
  <c r="JR23" i="16"/>
  <c r="JQ23" i="16"/>
  <c r="JP23" i="16"/>
  <c r="JO23" i="16"/>
  <c r="JN23" i="16"/>
  <c r="JM23" i="16"/>
  <c r="JL23" i="16"/>
  <c r="JK23" i="16"/>
  <c r="JH23" i="16"/>
  <c r="JG23" i="16"/>
  <c r="JF23" i="16"/>
  <c r="JE23" i="16"/>
  <c r="JD23" i="16"/>
  <c r="JC23" i="16"/>
  <c r="JB23" i="16"/>
  <c r="JA23" i="16"/>
  <c r="IZ23" i="16"/>
  <c r="IY23" i="16"/>
  <c r="IX23" i="16"/>
  <c r="IW23" i="16"/>
  <c r="IV23" i="16"/>
  <c r="IU23" i="16"/>
  <c r="IT23" i="16"/>
  <c r="IS23" i="16"/>
  <c r="IR23" i="16"/>
  <c r="IQ23" i="16"/>
  <c r="IP23" i="16"/>
  <c r="IO23" i="16"/>
  <c r="IN23" i="16"/>
  <c r="IM23" i="16"/>
  <c r="IL23" i="16"/>
  <c r="IK23" i="16"/>
  <c r="IJ23" i="16"/>
  <c r="II23" i="16"/>
  <c r="IF23" i="16"/>
  <c r="IE23" i="16"/>
  <c r="ID23" i="16"/>
  <c r="IC23" i="16"/>
  <c r="IB23" i="16"/>
  <c r="IA23" i="16"/>
  <c r="HZ23" i="16"/>
  <c r="HY23" i="16"/>
  <c r="HW23" i="16"/>
  <c r="HV23" i="16"/>
  <c r="HU23" i="16"/>
  <c r="HT23" i="16"/>
  <c r="HR23" i="16"/>
  <c r="HQ23" i="16"/>
  <c r="HP23" i="16"/>
  <c r="HO23" i="16"/>
  <c r="HN23" i="16"/>
  <c r="HM23" i="16"/>
  <c r="HL23" i="16"/>
  <c r="HK23" i="16"/>
  <c r="HJ23" i="16"/>
  <c r="HG23" i="16"/>
  <c r="HF23" i="16"/>
  <c r="HE23" i="16"/>
  <c r="HD23" i="16"/>
  <c r="HC23" i="16"/>
  <c r="HB23" i="16"/>
  <c r="HA23" i="16"/>
  <c r="GZ23" i="16"/>
  <c r="GY23" i="16"/>
  <c r="GW23" i="16"/>
  <c r="GV23" i="16"/>
  <c r="GU23" i="16"/>
  <c r="GT23" i="16"/>
  <c r="GS23" i="16"/>
  <c r="GR23" i="16"/>
  <c r="GQ23" i="16"/>
  <c r="GP23" i="16"/>
  <c r="GO23" i="16"/>
  <c r="GN23" i="16"/>
  <c r="GM23" i="16"/>
  <c r="GL23" i="16"/>
  <c r="GJ23" i="16"/>
  <c r="GG23" i="16"/>
  <c r="GF23" i="16"/>
  <c r="GE23" i="16"/>
  <c r="GD23" i="16"/>
  <c r="GC23" i="16"/>
  <c r="GB23" i="16"/>
  <c r="GA23" i="16"/>
  <c r="FZ23" i="16"/>
  <c r="FY23" i="16"/>
  <c r="FX23" i="16"/>
  <c r="FW23" i="16"/>
  <c r="FV23" i="16"/>
  <c r="FU23" i="16"/>
  <c r="FT23" i="16"/>
  <c r="FS23" i="16"/>
  <c r="FR23" i="16"/>
  <c r="FQ23" i="16"/>
  <c r="FP23" i="16"/>
  <c r="FO23" i="16"/>
  <c r="FN23" i="16"/>
  <c r="FM23" i="16"/>
  <c r="FK23" i="16"/>
  <c r="FJ23" i="16"/>
  <c r="FI23" i="16"/>
  <c r="FH23" i="16"/>
  <c r="FG23" i="16"/>
  <c r="FF23" i="16"/>
  <c r="FE23" i="16"/>
  <c r="FD23" i="16"/>
  <c r="FC23" i="16"/>
  <c r="FB23" i="16"/>
  <c r="FA23" i="16"/>
  <c r="EZ23" i="16"/>
  <c r="EY23" i="16"/>
  <c r="EX23" i="16"/>
  <c r="EW23" i="16"/>
  <c r="EV23" i="16"/>
  <c r="EU23" i="16"/>
  <c r="ET23" i="16"/>
  <c r="ES23" i="16"/>
  <c r="EO23" i="16"/>
  <c r="EM23" i="16"/>
  <c r="EL23" i="16"/>
  <c r="EJ23" i="16"/>
  <c r="EI23" i="16"/>
  <c r="EH23" i="16"/>
  <c r="EG23" i="16"/>
  <c r="EF23" i="16"/>
  <c r="EE23" i="16"/>
  <c r="ED23" i="16"/>
  <c r="EC23" i="16"/>
  <c r="EA23" i="16"/>
  <c r="DZ23" i="16"/>
  <c r="DY23" i="16"/>
  <c r="DW23" i="16"/>
  <c r="DV23" i="16"/>
  <c r="DU23" i="16"/>
  <c r="DT23" i="16"/>
  <c r="DS23" i="16"/>
  <c r="DR23" i="16"/>
  <c r="DQ23" i="16"/>
  <c r="DP23" i="16"/>
  <c r="DM23" i="16"/>
  <c r="DL23" i="16"/>
  <c r="DK23" i="16"/>
  <c r="DJ23" i="16"/>
  <c r="DI23" i="16"/>
  <c r="DH23" i="16"/>
  <c r="DG23" i="16"/>
  <c r="DF23" i="16"/>
  <c r="DE23" i="16"/>
  <c r="DD23" i="16"/>
  <c r="DC23" i="16"/>
  <c r="DB23" i="16"/>
  <c r="DA23" i="16"/>
  <c r="CZ23" i="16"/>
  <c r="CY23" i="16"/>
  <c r="CX23" i="16"/>
  <c r="CW23" i="16"/>
  <c r="CV23" i="16"/>
  <c r="CU23" i="16"/>
  <c r="CT23" i="16"/>
  <c r="CS23" i="16"/>
  <c r="CR23" i="16"/>
  <c r="CO23" i="16"/>
  <c r="CN23" i="16"/>
  <c r="CM23" i="16"/>
  <c r="CK23" i="16"/>
  <c r="CJ23" i="16"/>
  <c r="CI23" i="16"/>
  <c r="CH23" i="16"/>
  <c r="CG23" i="16"/>
  <c r="CF23" i="16"/>
  <c r="CE23" i="16"/>
  <c r="CD23" i="16"/>
  <c r="CB23" i="16"/>
  <c r="CA23" i="16"/>
  <c r="BZ23" i="16"/>
  <c r="BX23" i="16"/>
  <c r="BW23" i="16"/>
  <c r="BV23" i="16"/>
  <c r="BU23" i="16"/>
  <c r="BT23" i="16"/>
  <c r="BS23" i="16"/>
  <c r="BR23" i="16"/>
  <c r="BQ23" i="16"/>
  <c r="BP23" i="16"/>
  <c r="BM23" i="16"/>
  <c r="BL23" i="16"/>
  <c r="BK23" i="16"/>
  <c r="BJ23" i="16"/>
  <c r="BI23" i="16"/>
  <c r="BH23" i="16"/>
  <c r="BG23" i="16"/>
  <c r="BE23" i="16"/>
  <c r="BD23" i="16"/>
  <c r="BC23" i="16"/>
  <c r="BA23" i="16"/>
  <c r="AZ23" i="16"/>
  <c r="AY23" i="16"/>
  <c r="AX23" i="16"/>
  <c r="AW23" i="16"/>
  <c r="AU23" i="16"/>
  <c r="AT23" i="16"/>
  <c r="AS23" i="16"/>
  <c r="AR23" i="16"/>
  <c r="AQ23" i="16"/>
  <c r="AP23" i="16"/>
  <c r="AO23" i="16"/>
  <c r="AN23" i="16"/>
  <c r="AM23" i="16"/>
  <c r="AK23" i="16"/>
  <c r="AJ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P23" i="16"/>
  <c r="O23" i="16"/>
  <c r="N23" i="16"/>
  <c r="L23" i="16"/>
  <c r="K23" i="16"/>
  <c r="J23" i="16"/>
  <c r="I23" i="16"/>
  <c r="H23" i="16"/>
  <c r="F23" i="16"/>
  <c r="E23" i="16"/>
  <c r="D23" i="16"/>
  <c r="C23" i="16"/>
  <c r="LR22" i="16"/>
  <c r="LQ22" i="16"/>
  <c r="LP22" i="16"/>
  <c r="LO22" i="16"/>
  <c r="LN22" i="16"/>
  <c r="LM22" i="16"/>
  <c r="LL22" i="16"/>
  <c r="LK22" i="16"/>
  <c r="LJ22" i="16"/>
  <c r="LI22" i="16"/>
  <c r="LH22" i="16"/>
  <c r="LG22" i="16"/>
  <c r="LF22" i="16"/>
  <c r="LE22" i="16"/>
  <c r="LB22" i="16"/>
  <c r="LA22" i="16"/>
  <c r="KZ22" i="16"/>
  <c r="KY22" i="16"/>
  <c r="KW22" i="16"/>
  <c r="KV22" i="16"/>
  <c r="KU22" i="16"/>
  <c r="KT22" i="16"/>
  <c r="KS22" i="16"/>
  <c r="KR22" i="16"/>
  <c r="KQ22" i="16"/>
  <c r="KP22" i="16"/>
  <c r="KO22" i="16"/>
  <c r="KN22" i="16"/>
  <c r="KM22" i="16"/>
  <c r="KJ22" i="16"/>
  <c r="KI22" i="16"/>
  <c r="KH22" i="16"/>
  <c r="KG22" i="16"/>
  <c r="KE22" i="16"/>
  <c r="KD22" i="16"/>
  <c r="KC22" i="16"/>
  <c r="KB22" i="16"/>
  <c r="KA22" i="16"/>
  <c r="JZ22" i="16"/>
  <c r="JY22" i="16"/>
  <c r="JX22" i="16"/>
  <c r="JW22" i="16"/>
  <c r="JV22" i="16"/>
  <c r="JU22" i="16"/>
  <c r="JT22" i="16"/>
  <c r="JS22" i="16"/>
  <c r="JR22" i="16"/>
  <c r="JQ22" i="16"/>
  <c r="JP22" i="16"/>
  <c r="JO22" i="16"/>
  <c r="JN22" i="16"/>
  <c r="JM22" i="16"/>
  <c r="JL22" i="16"/>
  <c r="JK22" i="16"/>
  <c r="JH22" i="16"/>
  <c r="JG22" i="16"/>
  <c r="JF22" i="16"/>
  <c r="JE22" i="16"/>
  <c r="JD22" i="16"/>
  <c r="JC22" i="16"/>
  <c r="JB22" i="16"/>
  <c r="JA22" i="16"/>
  <c r="IZ22" i="16"/>
  <c r="IY22" i="16"/>
  <c r="IX22" i="16"/>
  <c r="IW22" i="16"/>
  <c r="IV22" i="16"/>
  <c r="IU22" i="16"/>
  <c r="IT22" i="16"/>
  <c r="IS22" i="16"/>
  <c r="IR22" i="16"/>
  <c r="IQ22" i="16"/>
  <c r="IP22" i="16"/>
  <c r="IO22" i="16"/>
  <c r="IN22" i="16"/>
  <c r="IM22" i="16"/>
  <c r="IL22" i="16"/>
  <c r="IK22" i="16"/>
  <c r="IJ22" i="16"/>
  <c r="II22" i="16"/>
  <c r="IF22" i="16"/>
  <c r="IE22" i="16"/>
  <c r="ID22" i="16"/>
  <c r="IC22" i="16"/>
  <c r="IB22" i="16"/>
  <c r="IA22" i="16"/>
  <c r="HZ22" i="16"/>
  <c r="HY22" i="16"/>
  <c r="HW22" i="16"/>
  <c r="HV22" i="16"/>
  <c r="HU22" i="16"/>
  <c r="HT22" i="16"/>
  <c r="HR22" i="16"/>
  <c r="HQ22" i="16"/>
  <c r="HP22" i="16"/>
  <c r="HO22" i="16"/>
  <c r="HN22" i="16"/>
  <c r="HM22" i="16"/>
  <c r="HL22" i="16"/>
  <c r="HK22" i="16"/>
  <c r="HJ22" i="16"/>
  <c r="HG22" i="16"/>
  <c r="HF22" i="16"/>
  <c r="HE22" i="16"/>
  <c r="HD22" i="16"/>
  <c r="HC22" i="16"/>
  <c r="HB22" i="16"/>
  <c r="HA22" i="16"/>
  <c r="GZ22" i="16"/>
  <c r="GY22" i="16"/>
  <c r="GW22" i="16"/>
  <c r="GV22" i="16"/>
  <c r="GU22" i="16"/>
  <c r="GT22" i="16"/>
  <c r="GS22" i="16"/>
  <c r="GR22" i="16"/>
  <c r="GQ22" i="16"/>
  <c r="GP22" i="16"/>
  <c r="GO22" i="16"/>
  <c r="GN22" i="16"/>
  <c r="GM22" i="16"/>
  <c r="GL22" i="16"/>
  <c r="GJ22" i="16"/>
  <c r="GG22" i="16"/>
  <c r="GF22" i="16"/>
  <c r="GE22" i="16"/>
  <c r="GD22" i="16"/>
  <c r="GC22" i="16"/>
  <c r="GB22" i="16"/>
  <c r="GA22" i="16"/>
  <c r="FZ22" i="16"/>
  <c r="FY22" i="16"/>
  <c r="FX22" i="16"/>
  <c r="FW22" i="16"/>
  <c r="FV22" i="16"/>
  <c r="FU22" i="16"/>
  <c r="FT22" i="16"/>
  <c r="FS22" i="16"/>
  <c r="FR22" i="16"/>
  <c r="FQ22" i="16"/>
  <c r="FP22" i="16"/>
  <c r="FO22" i="16"/>
  <c r="FN22" i="16"/>
  <c r="FM22" i="16"/>
  <c r="FK22" i="16"/>
  <c r="FJ22" i="16"/>
  <c r="FI22" i="16"/>
  <c r="FH22" i="16"/>
  <c r="FG22" i="16"/>
  <c r="FF22" i="16"/>
  <c r="FE22" i="16"/>
  <c r="FD22" i="16"/>
  <c r="FC22" i="16"/>
  <c r="FB22" i="16"/>
  <c r="FA22" i="16"/>
  <c r="EZ22" i="16"/>
  <c r="EY22" i="16"/>
  <c r="EX22" i="16"/>
  <c r="EW22" i="16"/>
  <c r="EV22" i="16"/>
  <c r="EU22" i="16"/>
  <c r="ET22" i="16"/>
  <c r="ES22" i="16"/>
  <c r="EO22" i="16"/>
  <c r="EM22" i="16"/>
  <c r="EL22" i="16"/>
  <c r="EJ22" i="16"/>
  <c r="EI22" i="16"/>
  <c r="EH22" i="16"/>
  <c r="EG22" i="16"/>
  <c r="EF22" i="16"/>
  <c r="EE22" i="16"/>
  <c r="ED22" i="16"/>
  <c r="EC22" i="16"/>
  <c r="EA22" i="16"/>
  <c r="DZ22" i="16"/>
  <c r="DY22" i="16"/>
  <c r="DW22" i="16"/>
  <c r="DV22" i="16"/>
  <c r="DU22" i="16"/>
  <c r="DT22" i="16"/>
  <c r="DS22" i="16"/>
  <c r="DR22" i="16"/>
  <c r="DQ22" i="16"/>
  <c r="DP22" i="16"/>
  <c r="DM22" i="16"/>
  <c r="DL22" i="16"/>
  <c r="DK22" i="16"/>
  <c r="DJ22" i="16"/>
  <c r="DI22" i="16"/>
  <c r="DH22" i="16"/>
  <c r="DG22" i="16"/>
  <c r="DF22" i="16"/>
  <c r="DE22" i="16"/>
  <c r="DD22" i="16"/>
  <c r="DC22" i="16"/>
  <c r="DB22" i="16"/>
  <c r="DA22" i="16"/>
  <c r="CZ22" i="16"/>
  <c r="CY22" i="16"/>
  <c r="CX22" i="16"/>
  <c r="CW22" i="16"/>
  <c r="CV22" i="16"/>
  <c r="CU22" i="16"/>
  <c r="CT22" i="16"/>
  <c r="CS22" i="16"/>
  <c r="CR22" i="16"/>
  <c r="CO22" i="16"/>
  <c r="CN22" i="16"/>
  <c r="CM22" i="16"/>
  <c r="CK22" i="16"/>
  <c r="CJ22" i="16"/>
  <c r="CI22" i="16"/>
  <c r="CH22" i="16"/>
  <c r="CG22" i="16"/>
  <c r="CF22" i="16"/>
  <c r="CE22" i="16"/>
  <c r="CD22" i="16"/>
  <c r="CB22" i="16"/>
  <c r="CA22" i="16"/>
  <c r="BZ22" i="16"/>
  <c r="BX22" i="16"/>
  <c r="BW22" i="16"/>
  <c r="BV22" i="16"/>
  <c r="BU22" i="16"/>
  <c r="BT22" i="16"/>
  <c r="BS22" i="16"/>
  <c r="BR22" i="16"/>
  <c r="BQ22" i="16"/>
  <c r="BP22" i="16"/>
  <c r="BM22" i="16"/>
  <c r="BL22" i="16"/>
  <c r="BK22" i="16"/>
  <c r="BJ22" i="16"/>
  <c r="BI22" i="16"/>
  <c r="BH22" i="16"/>
  <c r="BG22" i="16"/>
  <c r="BE22" i="16"/>
  <c r="BD22" i="16"/>
  <c r="BC22" i="16"/>
  <c r="BA22" i="16"/>
  <c r="AZ22" i="16"/>
  <c r="AY22" i="16"/>
  <c r="AX22" i="16"/>
  <c r="AW22" i="16"/>
  <c r="AU22" i="16"/>
  <c r="AT22" i="16"/>
  <c r="AS22" i="16"/>
  <c r="AR22" i="16"/>
  <c r="AQ22" i="16"/>
  <c r="AP22" i="16"/>
  <c r="AO22" i="16"/>
  <c r="AN22" i="16"/>
  <c r="AM22" i="16"/>
  <c r="AK22" i="16"/>
  <c r="AJ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P22" i="16"/>
  <c r="O22" i="16"/>
  <c r="N22" i="16"/>
  <c r="L22" i="16"/>
  <c r="K22" i="16"/>
  <c r="J22" i="16"/>
  <c r="I22" i="16"/>
  <c r="H22" i="16"/>
  <c r="F22" i="16"/>
  <c r="E22" i="16"/>
  <c r="D22" i="16"/>
  <c r="C22" i="16"/>
  <c r="LR21" i="16"/>
  <c r="LQ21" i="16"/>
  <c r="LP21" i="16"/>
  <c r="LO21" i="16"/>
  <c r="LN21" i="16"/>
  <c r="LM21" i="16"/>
  <c r="LL21" i="16"/>
  <c r="LK21" i="16"/>
  <c r="LJ21" i="16"/>
  <c r="LI21" i="16"/>
  <c r="LH21" i="16"/>
  <c r="LG21" i="16"/>
  <c r="LF21" i="16"/>
  <c r="LE21" i="16"/>
  <c r="LB21" i="16"/>
  <c r="LA21" i="16"/>
  <c r="KZ21" i="16"/>
  <c r="KY21" i="16"/>
  <c r="KW21" i="16"/>
  <c r="KV21" i="16"/>
  <c r="KU21" i="16"/>
  <c r="KT21" i="16"/>
  <c r="KS21" i="16"/>
  <c r="KR21" i="16"/>
  <c r="KQ21" i="16"/>
  <c r="KP21" i="16"/>
  <c r="KO21" i="16"/>
  <c r="KN21" i="16"/>
  <c r="KM21" i="16"/>
  <c r="KJ21" i="16"/>
  <c r="KI21" i="16"/>
  <c r="KH21" i="16"/>
  <c r="KG21" i="16"/>
  <c r="KE21" i="16"/>
  <c r="KD21" i="16"/>
  <c r="KC21" i="16"/>
  <c r="KB21" i="16"/>
  <c r="KA21" i="16"/>
  <c r="JZ21" i="16"/>
  <c r="JY21" i="16"/>
  <c r="JX21" i="16"/>
  <c r="JW21" i="16"/>
  <c r="JV21" i="16"/>
  <c r="JU21" i="16"/>
  <c r="JT21" i="16"/>
  <c r="JS21" i="16"/>
  <c r="JR21" i="16"/>
  <c r="JQ21" i="16"/>
  <c r="JP21" i="16"/>
  <c r="JO21" i="16"/>
  <c r="JN21" i="16"/>
  <c r="JM21" i="16"/>
  <c r="JL21" i="16"/>
  <c r="JK21" i="16"/>
  <c r="JH21" i="16"/>
  <c r="JG21" i="16"/>
  <c r="JF21" i="16"/>
  <c r="JE21" i="16"/>
  <c r="JD21" i="16"/>
  <c r="JC21" i="16"/>
  <c r="JB21" i="16"/>
  <c r="JA21" i="16"/>
  <c r="IZ21" i="16"/>
  <c r="IY21" i="16"/>
  <c r="IX21" i="16"/>
  <c r="IW21" i="16"/>
  <c r="IV21" i="16"/>
  <c r="IU21" i="16"/>
  <c r="IT21" i="16"/>
  <c r="IS21" i="16"/>
  <c r="IR21" i="16"/>
  <c r="IQ21" i="16"/>
  <c r="IP21" i="16"/>
  <c r="IO21" i="16"/>
  <c r="IN21" i="16"/>
  <c r="IM21" i="16"/>
  <c r="IL21" i="16"/>
  <c r="IK21" i="16"/>
  <c r="IJ21" i="16"/>
  <c r="II21" i="16"/>
  <c r="IF21" i="16"/>
  <c r="IE21" i="16"/>
  <c r="ID21" i="16"/>
  <c r="IC21" i="16"/>
  <c r="IB21" i="16"/>
  <c r="IA21" i="16"/>
  <c r="HZ21" i="16"/>
  <c r="HY21" i="16"/>
  <c r="HW21" i="16"/>
  <c r="HV21" i="16"/>
  <c r="HU21" i="16"/>
  <c r="HT21" i="16"/>
  <c r="HR21" i="16"/>
  <c r="HQ21" i="16"/>
  <c r="HP21" i="16"/>
  <c r="HO21" i="16"/>
  <c r="HN21" i="16"/>
  <c r="HM21" i="16"/>
  <c r="HL21" i="16"/>
  <c r="HK21" i="16"/>
  <c r="HJ21" i="16"/>
  <c r="HG21" i="16"/>
  <c r="HF21" i="16"/>
  <c r="HE21" i="16"/>
  <c r="HD21" i="16"/>
  <c r="HC21" i="16"/>
  <c r="HB21" i="16"/>
  <c r="HA21" i="16"/>
  <c r="GZ21" i="16"/>
  <c r="GY21" i="16"/>
  <c r="GW21" i="16"/>
  <c r="GV21" i="16"/>
  <c r="GU21" i="16"/>
  <c r="GT21" i="16"/>
  <c r="GS21" i="16"/>
  <c r="GR21" i="16"/>
  <c r="GQ21" i="16"/>
  <c r="GP21" i="16"/>
  <c r="GO21" i="16"/>
  <c r="GN21" i="16"/>
  <c r="GM21" i="16"/>
  <c r="GL21" i="16"/>
  <c r="GJ21" i="16"/>
  <c r="GG21" i="16"/>
  <c r="GF21" i="16"/>
  <c r="GE21" i="16"/>
  <c r="GD21" i="16"/>
  <c r="GC21" i="16"/>
  <c r="GB21" i="16"/>
  <c r="GA21" i="16"/>
  <c r="FZ21" i="16"/>
  <c r="FY21" i="16"/>
  <c r="FX21" i="16"/>
  <c r="FW21" i="16"/>
  <c r="FV21" i="16"/>
  <c r="FU21" i="16"/>
  <c r="FT21" i="16"/>
  <c r="FS21" i="16"/>
  <c r="FR21" i="16"/>
  <c r="FQ21" i="16"/>
  <c r="FP21" i="16"/>
  <c r="FO21" i="16"/>
  <c r="FN21" i="16"/>
  <c r="FM21" i="16"/>
  <c r="FK21" i="16"/>
  <c r="FJ21" i="16"/>
  <c r="FI21" i="16"/>
  <c r="FH21" i="16"/>
  <c r="FG21" i="16"/>
  <c r="FF21" i="16"/>
  <c r="FE21" i="16"/>
  <c r="FD21" i="16"/>
  <c r="FC21" i="16"/>
  <c r="FB21" i="16"/>
  <c r="FA21" i="16"/>
  <c r="EZ21" i="16"/>
  <c r="EY21" i="16"/>
  <c r="EX21" i="16"/>
  <c r="EW21" i="16"/>
  <c r="EV21" i="16"/>
  <c r="EU21" i="16"/>
  <c r="ET21" i="16"/>
  <c r="ES21" i="16"/>
  <c r="EO21" i="16"/>
  <c r="EM21" i="16"/>
  <c r="EL21" i="16"/>
  <c r="EJ21" i="16"/>
  <c r="EI21" i="16"/>
  <c r="EH21" i="16"/>
  <c r="EG21" i="16"/>
  <c r="EF21" i="16"/>
  <c r="EE21" i="16"/>
  <c r="ED21" i="16"/>
  <c r="EC21" i="16"/>
  <c r="EA21" i="16"/>
  <c r="DZ21" i="16"/>
  <c r="DY21" i="16"/>
  <c r="DW21" i="16"/>
  <c r="DV21" i="16"/>
  <c r="DU21" i="16"/>
  <c r="DT21" i="16"/>
  <c r="DS21" i="16"/>
  <c r="DR21" i="16"/>
  <c r="DQ21" i="16"/>
  <c r="DM21" i="16"/>
  <c r="DL21" i="16"/>
  <c r="DK21" i="16"/>
  <c r="DJ21" i="16"/>
  <c r="DI21" i="16"/>
  <c r="DH21" i="16"/>
  <c r="DG21" i="16"/>
  <c r="DF21" i="16"/>
  <c r="DE21" i="16"/>
  <c r="DD21" i="16"/>
  <c r="DC21" i="16"/>
  <c r="DB21" i="16"/>
  <c r="DA21" i="16"/>
  <c r="CZ21" i="16"/>
  <c r="CY21" i="16"/>
  <c r="CX21" i="16"/>
  <c r="CW21" i="16"/>
  <c r="CV21" i="16"/>
  <c r="CU21" i="16"/>
  <c r="CT21" i="16"/>
  <c r="CS21" i="16"/>
  <c r="CO21" i="16"/>
  <c r="CN21" i="16"/>
  <c r="CM21" i="16"/>
  <c r="CK21" i="16"/>
  <c r="CJ21" i="16"/>
  <c r="CI21" i="16"/>
  <c r="CH21" i="16"/>
  <c r="CG21" i="16"/>
  <c r="CF21" i="16"/>
  <c r="CE21" i="16"/>
  <c r="CD21" i="16"/>
  <c r="CB21" i="16"/>
  <c r="CA21" i="16"/>
  <c r="BZ21" i="16"/>
  <c r="BX21" i="16"/>
  <c r="BW21" i="16"/>
  <c r="BV21" i="16"/>
  <c r="BU21" i="16"/>
  <c r="BT21" i="16"/>
  <c r="BS21" i="16"/>
  <c r="BR21" i="16"/>
  <c r="BQ21" i="16"/>
  <c r="BP21" i="16"/>
  <c r="BM21" i="16"/>
  <c r="BL21" i="16"/>
  <c r="BK21" i="16"/>
  <c r="BJ21" i="16"/>
  <c r="BI21" i="16"/>
  <c r="BH21" i="16"/>
  <c r="BG21" i="16"/>
  <c r="BE21" i="16"/>
  <c r="BD21" i="16"/>
  <c r="BC21" i="16"/>
  <c r="BA21" i="16"/>
  <c r="AZ21" i="16"/>
  <c r="AY21" i="16"/>
  <c r="AX21" i="16"/>
  <c r="AW21" i="16"/>
  <c r="AU21" i="16"/>
  <c r="AT21" i="16"/>
  <c r="AS21" i="16"/>
  <c r="AR21" i="16"/>
  <c r="AQ21" i="16"/>
  <c r="AP21" i="16"/>
  <c r="AO21" i="16"/>
  <c r="AN21" i="16"/>
  <c r="AM21" i="16"/>
  <c r="AK21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U21" i="16"/>
  <c r="T21" i="16"/>
  <c r="S21" i="16"/>
  <c r="R21" i="16"/>
  <c r="P21" i="16"/>
  <c r="O21" i="16"/>
  <c r="N21" i="16"/>
  <c r="L21" i="16"/>
  <c r="K21" i="16"/>
  <c r="J21" i="16"/>
  <c r="I21" i="16"/>
  <c r="H21" i="16"/>
  <c r="F21" i="16"/>
  <c r="E21" i="16"/>
  <c r="D21" i="16"/>
  <c r="C21" i="16"/>
  <c r="LR20" i="16"/>
  <c r="LQ20" i="16"/>
  <c r="LP20" i="16"/>
  <c r="LO20" i="16"/>
  <c r="LN20" i="16"/>
  <c r="LM20" i="16"/>
  <c r="LL20" i="16"/>
  <c r="LK20" i="16"/>
  <c r="LJ20" i="16"/>
  <c r="LI20" i="16"/>
  <c r="LH20" i="16"/>
  <c r="LG20" i="16"/>
  <c r="LF20" i="16"/>
  <c r="LE20" i="16"/>
  <c r="LB20" i="16"/>
  <c r="LA20" i="16"/>
  <c r="KZ20" i="16"/>
  <c r="KY20" i="16"/>
  <c r="KW20" i="16"/>
  <c r="KV20" i="16"/>
  <c r="KU20" i="16"/>
  <c r="KT20" i="16"/>
  <c r="KS20" i="16"/>
  <c r="KR20" i="16"/>
  <c r="KQ20" i="16"/>
  <c r="KP20" i="16"/>
  <c r="KO20" i="16"/>
  <c r="KN20" i="16"/>
  <c r="KM20" i="16"/>
  <c r="KJ20" i="16"/>
  <c r="KI20" i="16"/>
  <c r="KH20" i="16"/>
  <c r="KG20" i="16"/>
  <c r="KE20" i="16"/>
  <c r="KD20" i="16"/>
  <c r="KC20" i="16"/>
  <c r="KB20" i="16"/>
  <c r="KA20" i="16"/>
  <c r="JZ20" i="16"/>
  <c r="JY20" i="16"/>
  <c r="JX20" i="16"/>
  <c r="JW20" i="16"/>
  <c r="JV20" i="16"/>
  <c r="JU20" i="16"/>
  <c r="JT20" i="16"/>
  <c r="JS20" i="16"/>
  <c r="JR20" i="16"/>
  <c r="JQ20" i="16"/>
  <c r="JP20" i="16"/>
  <c r="JO20" i="16"/>
  <c r="JN20" i="16"/>
  <c r="JM20" i="16"/>
  <c r="JL20" i="16"/>
  <c r="JK20" i="16"/>
  <c r="JH20" i="16"/>
  <c r="JG20" i="16"/>
  <c r="JF20" i="16"/>
  <c r="JE20" i="16"/>
  <c r="JD20" i="16"/>
  <c r="JC20" i="16"/>
  <c r="JB20" i="16"/>
  <c r="JA20" i="16"/>
  <c r="IZ20" i="16"/>
  <c r="IY20" i="16"/>
  <c r="IX20" i="16"/>
  <c r="IW20" i="16"/>
  <c r="IV20" i="16"/>
  <c r="IU20" i="16"/>
  <c r="IT20" i="16"/>
  <c r="IS20" i="16"/>
  <c r="IR20" i="16"/>
  <c r="IQ20" i="16"/>
  <c r="IP20" i="16"/>
  <c r="IO20" i="16"/>
  <c r="IN20" i="16"/>
  <c r="IM20" i="16"/>
  <c r="IL20" i="16"/>
  <c r="IK20" i="16"/>
  <c r="IJ20" i="16"/>
  <c r="II20" i="16"/>
  <c r="IF20" i="16"/>
  <c r="IE20" i="16"/>
  <c r="ID20" i="16"/>
  <c r="IC20" i="16"/>
  <c r="IB20" i="16"/>
  <c r="IA20" i="16"/>
  <c r="HZ20" i="16"/>
  <c r="HY20" i="16"/>
  <c r="HW20" i="16"/>
  <c r="HV20" i="16"/>
  <c r="HU20" i="16"/>
  <c r="HT20" i="16"/>
  <c r="HR20" i="16"/>
  <c r="HQ20" i="16"/>
  <c r="HP20" i="16"/>
  <c r="HO20" i="16"/>
  <c r="HN20" i="16"/>
  <c r="HM20" i="16"/>
  <c r="HL20" i="16"/>
  <c r="HK20" i="16"/>
  <c r="HJ20" i="16"/>
  <c r="HG20" i="16"/>
  <c r="HF20" i="16"/>
  <c r="HE20" i="16"/>
  <c r="HD20" i="16"/>
  <c r="HC20" i="16"/>
  <c r="HB20" i="16"/>
  <c r="HA20" i="16"/>
  <c r="GZ20" i="16"/>
  <c r="GY20" i="16"/>
  <c r="GW20" i="16"/>
  <c r="GV20" i="16"/>
  <c r="GU20" i="16"/>
  <c r="GT20" i="16"/>
  <c r="GS20" i="16"/>
  <c r="GR20" i="16"/>
  <c r="GQ20" i="16"/>
  <c r="GP20" i="16"/>
  <c r="GO20" i="16"/>
  <c r="GN20" i="16"/>
  <c r="GM20" i="16"/>
  <c r="GL20" i="16"/>
  <c r="GJ20" i="16"/>
  <c r="GG20" i="16"/>
  <c r="GF20" i="16"/>
  <c r="GE20" i="16"/>
  <c r="GD20" i="16"/>
  <c r="GC20" i="16"/>
  <c r="GB20" i="16"/>
  <c r="GA20" i="16"/>
  <c r="FZ20" i="16"/>
  <c r="FY20" i="16"/>
  <c r="FX20" i="16"/>
  <c r="FW20" i="16"/>
  <c r="FV20" i="16"/>
  <c r="FU20" i="16"/>
  <c r="FT20" i="16"/>
  <c r="FS20" i="16"/>
  <c r="FR20" i="16"/>
  <c r="FQ20" i="16"/>
  <c r="FP20" i="16"/>
  <c r="FO20" i="16"/>
  <c r="FN20" i="16"/>
  <c r="FM20" i="16"/>
  <c r="FK20" i="16"/>
  <c r="FJ20" i="16"/>
  <c r="FI20" i="16"/>
  <c r="FH20" i="16"/>
  <c r="FG20" i="16"/>
  <c r="FF20" i="16"/>
  <c r="FE20" i="16"/>
  <c r="FD20" i="16"/>
  <c r="FC20" i="16"/>
  <c r="FB20" i="16"/>
  <c r="FA20" i="16"/>
  <c r="EZ20" i="16"/>
  <c r="EY20" i="16"/>
  <c r="EX20" i="16"/>
  <c r="EW20" i="16"/>
  <c r="EV20" i="16"/>
  <c r="EU20" i="16"/>
  <c r="ET20" i="16"/>
  <c r="ES20" i="16"/>
  <c r="EO20" i="16"/>
  <c r="EM20" i="16"/>
  <c r="EL20" i="16"/>
  <c r="EJ20" i="16"/>
  <c r="EI20" i="16"/>
  <c r="EH20" i="16"/>
  <c r="EG20" i="16"/>
  <c r="EF20" i="16"/>
  <c r="EE20" i="16"/>
  <c r="ED20" i="16"/>
  <c r="EC20" i="16"/>
  <c r="EA20" i="16"/>
  <c r="DZ20" i="16"/>
  <c r="DY20" i="16"/>
  <c r="DW20" i="16"/>
  <c r="DV20" i="16"/>
  <c r="DU20" i="16"/>
  <c r="DT20" i="16"/>
  <c r="DS20" i="16"/>
  <c r="DR20" i="16"/>
  <c r="DQ20" i="16"/>
  <c r="DP20" i="16"/>
  <c r="DM20" i="16"/>
  <c r="DL20" i="16"/>
  <c r="DK20" i="16"/>
  <c r="DJ20" i="16"/>
  <c r="DI20" i="16"/>
  <c r="DH20" i="16"/>
  <c r="DG20" i="16"/>
  <c r="DF20" i="16"/>
  <c r="DE20" i="16"/>
  <c r="DD20" i="16"/>
  <c r="DC20" i="16"/>
  <c r="DB20" i="16"/>
  <c r="DA20" i="16"/>
  <c r="CZ20" i="16"/>
  <c r="CY20" i="16"/>
  <c r="CX20" i="16"/>
  <c r="CW20" i="16"/>
  <c r="CV20" i="16"/>
  <c r="CU20" i="16"/>
  <c r="CT20" i="16"/>
  <c r="CS20" i="16"/>
  <c r="CO20" i="16"/>
  <c r="CN20" i="16"/>
  <c r="CM20" i="16"/>
  <c r="CK20" i="16"/>
  <c r="CJ20" i="16"/>
  <c r="CI20" i="16"/>
  <c r="CH20" i="16"/>
  <c r="CG20" i="16"/>
  <c r="CF20" i="16"/>
  <c r="CE20" i="16"/>
  <c r="CD20" i="16"/>
  <c r="CB20" i="16"/>
  <c r="CA20" i="16"/>
  <c r="BZ20" i="16"/>
  <c r="BX20" i="16"/>
  <c r="BW20" i="16"/>
  <c r="BV20" i="16"/>
  <c r="BU20" i="16"/>
  <c r="BT20" i="16"/>
  <c r="BS20" i="16"/>
  <c r="BR20" i="16"/>
  <c r="BQ20" i="16"/>
  <c r="BP20" i="16"/>
  <c r="BM20" i="16"/>
  <c r="BL20" i="16"/>
  <c r="BK20" i="16"/>
  <c r="BJ20" i="16"/>
  <c r="BI20" i="16"/>
  <c r="BH20" i="16"/>
  <c r="BG20" i="16"/>
  <c r="BE20" i="16"/>
  <c r="BD20" i="16"/>
  <c r="BC20" i="16"/>
  <c r="BA20" i="16"/>
  <c r="AZ20" i="16"/>
  <c r="AY20" i="16"/>
  <c r="AX20" i="16"/>
  <c r="AW20" i="16"/>
  <c r="AU20" i="16"/>
  <c r="AT20" i="16"/>
  <c r="AS20" i="16"/>
  <c r="AR20" i="16"/>
  <c r="AQ20" i="16"/>
  <c r="AP20" i="16"/>
  <c r="AO20" i="16"/>
  <c r="AN20" i="16"/>
  <c r="AM20" i="16"/>
  <c r="AK20" i="16"/>
  <c r="AJ20" i="16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P20" i="16"/>
  <c r="O20" i="16"/>
  <c r="N20" i="16"/>
  <c r="L20" i="16"/>
  <c r="K20" i="16"/>
  <c r="J20" i="16"/>
  <c r="I20" i="16"/>
  <c r="H20" i="16"/>
  <c r="F20" i="16"/>
  <c r="E20" i="16"/>
  <c r="D20" i="16"/>
  <c r="C20" i="16"/>
  <c r="LR19" i="16"/>
  <c r="LQ19" i="16"/>
  <c r="LP19" i="16"/>
  <c r="LO19" i="16"/>
  <c r="LN19" i="16"/>
  <c r="LM19" i="16"/>
  <c r="LL19" i="16"/>
  <c r="LK19" i="16"/>
  <c r="LJ19" i="16"/>
  <c r="LI19" i="16"/>
  <c r="LH19" i="16"/>
  <c r="LG19" i="16"/>
  <c r="LF19" i="16"/>
  <c r="LE19" i="16"/>
  <c r="LB19" i="16"/>
  <c r="LA19" i="16"/>
  <c r="KZ19" i="16"/>
  <c r="KY19" i="16"/>
  <c r="KW19" i="16"/>
  <c r="KV19" i="16"/>
  <c r="KU19" i="16"/>
  <c r="KT19" i="16"/>
  <c r="KS19" i="16"/>
  <c r="KR19" i="16"/>
  <c r="KQ19" i="16"/>
  <c r="KP19" i="16"/>
  <c r="KO19" i="16"/>
  <c r="KN19" i="16"/>
  <c r="KM19" i="16"/>
  <c r="KJ19" i="16"/>
  <c r="KI19" i="16"/>
  <c r="KH19" i="16"/>
  <c r="KG19" i="16"/>
  <c r="KE19" i="16"/>
  <c r="KD19" i="16"/>
  <c r="KC19" i="16"/>
  <c r="KB19" i="16"/>
  <c r="KA19" i="16"/>
  <c r="JZ19" i="16"/>
  <c r="JY19" i="16"/>
  <c r="JX19" i="16"/>
  <c r="JW19" i="16"/>
  <c r="JV19" i="16"/>
  <c r="JU19" i="16"/>
  <c r="JT19" i="16"/>
  <c r="JS19" i="16"/>
  <c r="JR19" i="16"/>
  <c r="JQ19" i="16"/>
  <c r="JP19" i="16"/>
  <c r="JO19" i="16"/>
  <c r="JN19" i="16"/>
  <c r="JM19" i="16"/>
  <c r="JL19" i="16"/>
  <c r="JK19" i="16"/>
  <c r="JH19" i="16"/>
  <c r="JG19" i="16"/>
  <c r="JF19" i="16"/>
  <c r="JE19" i="16"/>
  <c r="JD19" i="16"/>
  <c r="JC19" i="16"/>
  <c r="JB19" i="16"/>
  <c r="JA19" i="16"/>
  <c r="IZ19" i="16"/>
  <c r="IY19" i="16"/>
  <c r="IX19" i="16"/>
  <c r="IW19" i="16"/>
  <c r="IV19" i="16"/>
  <c r="IU19" i="16"/>
  <c r="IT19" i="16"/>
  <c r="IS19" i="16"/>
  <c r="IR19" i="16"/>
  <c r="IQ19" i="16"/>
  <c r="IP19" i="16"/>
  <c r="IO19" i="16"/>
  <c r="IN19" i="16"/>
  <c r="IM19" i="16"/>
  <c r="IL19" i="16"/>
  <c r="IK19" i="16"/>
  <c r="IJ19" i="16"/>
  <c r="II19" i="16"/>
  <c r="IF19" i="16"/>
  <c r="IE19" i="16"/>
  <c r="ID19" i="16"/>
  <c r="IC19" i="16"/>
  <c r="IB19" i="16"/>
  <c r="IA19" i="16"/>
  <c r="HZ19" i="16"/>
  <c r="HY19" i="16"/>
  <c r="HW19" i="16"/>
  <c r="HV19" i="16"/>
  <c r="HU19" i="16"/>
  <c r="HT19" i="16"/>
  <c r="HR19" i="16"/>
  <c r="HQ19" i="16"/>
  <c r="HP19" i="16"/>
  <c r="HO19" i="16"/>
  <c r="HN19" i="16"/>
  <c r="HM19" i="16"/>
  <c r="HL19" i="16"/>
  <c r="HK19" i="16"/>
  <c r="HJ19" i="16"/>
  <c r="HG19" i="16"/>
  <c r="HF19" i="16"/>
  <c r="HE19" i="16"/>
  <c r="HD19" i="16"/>
  <c r="HC19" i="16"/>
  <c r="HB19" i="16"/>
  <c r="HA19" i="16"/>
  <c r="GZ19" i="16"/>
  <c r="GY19" i="16"/>
  <c r="GW19" i="16"/>
  <c r="GV19" i="16"/>
  <c r="GU19" i="16"/>
  <c r="GT19" i="16"/>
  <c r="GS19" i="16"/>
  <c r="GR19" i="16"/>
  <c r="GQ19" i="16"/>
  <c r="GP19" i="16"/>
  <c r="GO19" i="16"/>
  <c r="GN19" i="16"/>
  <c r="GM19" i="16"/>
  <c r="GL19" i="16"/>
  <c r="GJ19" i="16"/>
  <c r="GG19" i="16"/>
  <c r="GF19" i="16"/>
  <c r="GE19" i="16"/>
  <c r="GD19" i="16"/>
  <c r="GC19" i="16"/>
  <c r="GB19" i="16"/>
  <c r="GA19" i="16"/>
  <c r="FZ19" i="16"/>
  <c r="FY19" i="16"/>
  <c r="FX19" i="16"/>
  <c r="FW19" i="16"/>
  <c r="FV19" i="16"/>
  <c r="FU19" i="16"/>
  <c r="FT19" i="16"/>
  <c r="FS19" i="16"/>
  <c r="FR19" i="16"/>
  <c r="FQ19" i="16"/>
  <c r="FP19" i="16"/>
  <c r="FO19" i="16"/>
  <c r="FN19" i="16"/>
  <c r="FM19" i="16"/>
  <c r="FJ19" i="16"/>
  <c r="FI19" i="16"/>
  <c r="FH19" i="16"/>
  <c r="FG19" i="16"/>
  <c r="FF19" i="16"/>
  <c r="FE19" i="16"/>
  <c r="FD19" i="16"/>
  <c r="FC19" i="16"/>
  <c r="FB19" i="16"/>
  <c r="FA19" i="16"/>
  <c r="EZ19" i="16"/>
  <c r="EY19" i="16"/>
  <c r="EX19" i="16"/>
  <c r="EW19" i="16"/>
  <c r="EV19" i="16"/>
  <c r="EU19" i="16"/>
  <c r="ET19" i="16"/>
  <c r="ES19" i="16"/>
  <c r="EO19" i="16"/>
  <c r="EM19" i="16"/>
  <c r="EL19" i="16"/>
  <c r="EJ19" i="16"/>
  <c r="EI19" i="16"/>
  <c r="EH19" i="16"/>
  <c r="EG19" i="16"/>
  <c r="EF19" i="16"/>
  <c r="EE19" i="16"/>
  <c r="ED19" i="16"/>
  <c r="EC19" i="16"/>
  <c r="EA19" i="16"/>
  <c r="DZ19" i="16"/>
  <c r="DY19" i="16"/>
  <c r="DW19" i="16"/>
  <c r="DV19" i="16"/>
  <c r="DU19" i="16"/>
  <c r="DT19" i="16"/>
  <c r="DS19" i="16"/>
  <c r="DR19" i="16"/>
  <c r="DQ19" i="16"/>
  <c r="DM19" i="16"/>
  <c r="DL19" i="16"/>
  <c r="DK19" i="16"/>
  <c r="DJ19" i="16"/>
  <c r="DI19" i="16"/>
  <c r="DH19" i="16"/>
  <c r="DG19" i="16"/>
  <c r="DF19" i="16"/>
  <c r="DE19" i="16"/>
  <c r="DD19" i="16"/>
  <c r="DC19" i="16"/>
  <c r="DB19" i="16"/>
  <c r="DA19" i="16"/>
  <c r="CZ19" i="16"/>
  <c r="CY19" i="16"/>
  <c r="CX19" i="16"/>
  <c r="CW19" i="16"/>
  <c r="CV19" i="16"/>
  <c r="CU19" i="16"/>
  <c r="CT19" i="16"/>
  <c r="CS19" i="16"/>
  <c r="CO19" i="16"/>
  <c r="CN19" i="16"/>
  <c r="CM19" i="16"/>
  <c r="CK19" i="16"/>
  <c r="CJ19" i="16"/>
  <c r="CI19" i="16"/>
  <c r="CH19" i="16"/>
  <c r="CG19" i="16"/>
  <c r="CF19" i="16"/>
  <c r="CE19" i="16"/>
  <c r="CD19" i="16"/>
  <c r="CB19" i="16"/>
  <c r="CA19" i="16"/>
  <c r="BZ19" i="16"/>
  <c r="BX19" i="16"/>
  <c r="BW19" i="16"/>
  <c r="BV19" i="16"/>
  <c r="BU19" i="16"/>
  <c r="BT19" i="16"/>
  <c r="BS19" i="16"/>
  <c r="BR19" i="16"/>
  <c r="BQ19" i="16"/>
  <c r="BM19" i="16"/>
  <c r="BL19" i="16"/>
  <c r="BK19" i="16"/>
  <c r="BJ19" i="16"/>
  <c r="BI19" i="16"/>
  <c r="BH19" i="16"/>
  <c r="BG19" i="16"/>
  <c r="BE19" i="16"/>
  <c r="BD19" i="16"/>
  <c r="BC19" i="16"/>
  <c r="BA19" i="16"/>
  <c r="AZ19" i="16"/>
  <c r="AY19" i="16"/>
  <c r="AX19" i="16"/>
  <c r="AW19" i="16"/>
  <c r="AU19" i="16"/>
  <c r="AT19" i="16"/>
  <c r="AS19" i="16"/>
  <c r="AR19" i="16"/>
  <c r="AQ19" i="16"/>
  <c r="AP19" i="16"/>
  <c r="AO19" i="16"/>
  <c r="AN19" i="16"/>
  <c r="AM19" i="16"/>
  <c r="AK19" i="16"/>
  <c r="AG19" i="16"/>
  <c r="AF19" i="16"/>
  <c r="AE19" i="16"/>
  <c r="AD19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P19" i="16"/>
  <c r="O19" i="16"/>
  <c r="N19" i="16"/>
  <c r="L19" i="16"/>
  <c r="K19" i="16"/>
  <c r="J19" i="16"/>
  <c r="I19" i="16"/>
  <c r="H19" i="16"/>
  <c r="F19" i="16"/>
  <c r="E19" i="16"/>
  <c r="D19" i="16"/>
  <c r="LR18" i="16"/>
  <c r="LQ18" i="16"/>
  <c r="LP18" i="16"/>
  <c r="LO18" i="16"/>
  <c r="LN18" i="16"/>
  <c r="LM18" i="16"/>
  <c r="LL18" i="16"/>
  <c r="LK18" i="16"/>
  <c r="LJ18" i="16"/>
  <c r="LI18" i="16"/>
  <c r="LH18" i="16"/>
  <c r="LG18" i="16"/>
  <c r="LF18" i="16"/>
  <c r="LE18" i="16"/>
  <c r="LB18" i="16"/>
  <c r="LA18" i="16"/>
  <c r="KZ18" i="16"/>
  <c r="KY18" i="16"/>
  <c r="KW18" i="16"/>
  <c r="KV18" i="16"/>
  <c r="KU18" i="16"/>
  <c r="KT18" i="16"/>
  <c r="KS18" i="16"/>
  <c r="KR18" i="16"/>
  <c r="KQ18" i="16"/>
  <c r="KP18" i="16"/>
  <c r="KO18" i="16"/>
  <c r="KN18" i="16"/>
  <c r="KM18" i="16"/>
  <c r="KJ18" i="16"/>
  <c r="KI18" i="16"/>
  <c r="KH18" i="16"/>
  <c r="KG18" i="16"/>
  <c r="KE18" i="16"/>
  <c r="KD18" i="16"/>
  <c r="KC18" i="16"/>
  <c r="KB18" i="16"/>
  <c r="KA18" i="16"/>
  <c r="JZ18" i="16"/>
  <c r="JY18" i="16"/>
  <c r="JX18" i="16"/>
  <c r="JW18" i="16"/>
  <c r="JV18" i="16"/>
  <c r="JU18" i="16"/>
  <c r="JT18" i="16"/>
  <c r="JS18" i="16"/>
  <c r="JR18" i="16"/>
  <c r="JQ18" i="16"/>
  <c r="JP18" i="16"/>
  <c r="JO18" i="16"/>
  <c r="JN18" i="16"/>
  <c r="JM18" i="16"/>
  <c r="JL18" i="16"/>
  <c r="JK18" i="16"/>
  <c r="JH18" i="16"/>
  <c r="JG18" i="16"/>
  <c r="JF18" i="16"/>
  <c r="JE18" i="16"/>
  <c r="JD18" i="16"/>
  <c r="JC18" i="16"/>
  <c r="JB18" i="16"/>
  <c r="JA18" i="16"/>
  <c r="IZ18" i="16"/>
  <c r="IY18" i="16"/>
  <c r="IX18" i="16"/>
  <c r="IW18" i="16"/>
  <c r="IV18" i="16"/>
  <c r="IU18" i="16"/>
  <c r="IT18" i="16"/>
  <c r="IS18" i="16"/>
  <c r="IR18" i="16"/>
  <c r="IQ18" i="16"/>
  <c r="IP18" i="16"/>
  <c r="IO18" i="16"/>
  <c r="IN18" i="16"/>
  <c r="IM18" i="16"/>
  <c r="IL18" i="16"/>
  <c r="IK18" i="16"/>
  <c r="IJ18" i="16"/>
  <c r="II18" i="16"/>
  <c r="IF18" i="16"/>
  <c r="IE18" i="16"/>
  <c r="ID18" i="16"/>
  <c r="IC18" i="16"/>
  <c r="IB18" i="16"/>
  <c r="IA18" i="16"/>
  <c r="HZ18" i="16"/>
  <c r="HY18" i="16"/>
  <c r="HW18" i="16"/>
  <c r="HV18" i="16"/>
  <c r="HU18" i="16"/>
  <c r="HT18" i="16"/>
  <c r="HR18" i="16"/>
  <c r="HQ18" i="16"/>
  <c r="HP18" i="16"/>
  <c r="HO18" i="16"/>
  <c r="HN18" i="16"/>
  <c r="HM18" i="16"/>
  <c r="HL18" i="16"/>
  <c r="HK18" i="16"/>
  <c r="HJ18" i="16"/>
  <c r="HG18" i="16"/>
  <c r="HF18" i="16"/>
  <c r="HE18" i="16"/>
  <c r="HD18" i="16"/>
  <c r="HC18" i="16"/>
  <c r="HB18" i="16"/>
  <c r="HA18" i="16"/>
  <c r="GZ18" i="16"/>
  <c r="GY18" i="16"/>
  <c r="GW18" i="16"/>
  <c r="GV18" i="16"/>
  <c r="GU18" i="16"/>
  <c r="GT18" i="16"/>
  <c r="GS18" i="16"/>
  <c r="GR18" i="16"/>
  <c r="GQ18" i="16"/>
  <c r="GP18" i="16"/>
  <c r="GO18" i="16"/>
  <c r="GN18" i="16"/>
  <c r="GM18" i="16"/>
  <c r="GL18" i="16"/>
  <c r="GJ18" i="16"/>
  <c r="GG18" i="16"/>
  <c r="GF18" i="16"/>
  <c r="GE18" i="16"/>
  <c r="GD18" i="16"/>
  <c r="GC18" i="16"/>
  <c r="GB18" i="16"/>
  <c r="GA18" i="16"/>
  <c r="FZ18" i="16"/>
  <c r="FY18" i="16"/>
  <c r="FX18" i="16"/>
  <c r="FW18" i="16"/>
  <c r="FV18" i="16"/>
  <c r="FU18" i="16"/>
  <c r="FT18" i="16"/>
  <c r="FS18" i="16"/>
  <c r="FR18" i="16"/>
  <c r="FQ18" i="16"/>
  <c r="FP18" i="16"/>
  <c r="FO18" i="16"/>
  <c r="FN18" i="16"/>
  <c r="FM18" i="16"/>
  <c r="FK18" i="16"/>
  <c r="FJ18" i="16"/>
  <c r="FI18" i="16"/>
  <c r="FH18" i="16"/>
  <c r="FG18" i="16"/>
  <c r="FF18" i="16"/>
  <c r="FE18" i="16"/>
  <c r="FD18" i="16"/>
  <c r="FC18" i="16"/>
  <c r="FB18" i="16"/>
  <c r="FA18" i="16"/>
  <c r="EZ18" i="16"/>
  <c r="EY18" i="16"/>
  <c r="EX18" i="16"/>
  <c r="EW18" i="16"/>
  <c r="EV18" i="16"/>
  <c r="EU18" i="16"/>
  <c r="ET18" i="16"/>
  <c r="ES18" i="16"/>
  <c r="EO18" i="16"/>
  <c r="EM18" i="16"/>
  <c r="EL18" i="16"/>
  <c r="EJ18" i="16"/>
  <c r="EI18" i="16"/>
  <c r="EH18" i="16"/>
  <c r="EG18" i="16"/>
  <c r="EF18" i="16"/>
  <c r="EE18" i="16"/>
  <c r="ED18" i="16"/>
  <c r="EC18" i="16"/>
  <c r="EA18" i="16"/>
  <c r="DZ18" i="16"/>
  <c r="DY18" i="16"/>
  <c r="DW18" i="16"/>
  <c r="DV18" i="16"/>
  <c r="DU18" i="16"/>
  <c r="DT18" i="16"/>
  <c r="DS18" i="16"/>
  <c r="DR18" i="16"/>
  <c r="DQ18" i="16"/>
  <c r="DM18" i="16"/>
  <c r="DL18" i="16"/>
  <c r="DK18" i="16"/>
  <c r="DJ18" i="16"/>
  <c r="DI18" i="16"/>
  <c r="DH18" i="16"/>
  <c r="DG18" i="16"/>
  <c r="DF18" i="16"/>
  <c r="DE18" i="16"/>
  <c r="DD18" i="16"/>
  <c r="DC18" i="16"/>
  <c r="DB18" i="16"/>
  <c r="DA18" i="16"/>
  <c r="CZ18" i="16"/>
  <c r="CY18" i="16"/>
  <c r="CX18" i="16"/>
  <c r="CW18" i="16"/>
  <c r="CV18" i="16"/>
  <c r="CU18" i="16"/>
  <c r="CT18" i="16"/>
  <c r="CS18" i="16"/>
  <c r="CO18" i="16"/>
  <c r="CN18" i="16"/>
  <c r="CM18" i="16"/>
  <c r="CK18" i="16"/>
  <c r="CJ18" i="16"/>
  <c r="CI18" i="16"/>
  <c r="CH18" i="16"/>
  <c r="CG18" i="16"/>
  <c r="CF18" i="16"/>
  <c r="CE18" i="16"/>
  <c r="CD18" i="16"/>
  <c r="CB18" i="16"/>
  <c r="CA18" i="16"/>
  <c r="BZ18" i="16"/>
  <c r="BX18" i="16"/>
  <c r="BW18" i="16"/>
  <c r="BV18" i="16"/>
  <c r="BU18" i="16"/>
  <c r="BT18" i="16"/>
  <c r="BS18" i="16"/>
  <c r="BR18" i="16"/>
  <c r="BQ18" i="16"/>
  <c r="BP18" i="16"/>
  <c r="BM18" i="16"/>
  <c r="BL18" i="16"/>
  <c r="BK18" i="16"/>
  <c r="BJ18" i="16"/>
  <c r="BI18" i="16"/>
  <c r="BH18" i="16"/>
  <c r="BG18" i="16"/>
  <c r="BE18" i="16"/>
  <c r="BD18" i="16"/>
  <c r="BC18" i="16"/>
  <c r="BA18" i="16"/>
  <c r="AZ18" i="16"/>
  <c r="AY18" i="16"/>
  <c r="AX18" i="16"/>
  <c r="AW18" i="16"/>
  <c r="AU18" i="16"/>
  <c r="AT18" i="16"/>
  <c r="AS18" i="16"/>
  <c r="AR18" i="16"/>
  <c r="AQ18" i="16"/>
  <c r="AP18" i="16"/>
  <c r="AO18" i="16"/>
  <c r="AN18" i="16"/>
  <c r="AM18" i="16"/>
  <c r="AK18" i="16"/>
  <c r="AG18" i="16"/>
  <c r="AF18" i="16"/>
  <c r="AE18" i="16"/>
  <c r="AD18" i="16"/>
  <c r="AC18" i="16"/>
  <c r="AB18" i="16"/>
  <c r="AA18" i="16"/>
  <c r="Z18" i="16"/>
  <c r="Y18" i="16"/>
  <c r="X18" i="16"/>
  <c r="W18" i="16"/>
  <c r="V18" i="16"/>
  <c r="U18" i="16"/>
  <c r="T18" i="16"/>
  <c r="S18" i="16"/>
  <c r="R18" i="16"/>
  <c r="P18" i="16"/>
  <c r="O18" i="16"/>
  <c r="N18" i="16"/>
  <c r="L18" i="16"/>
  <c r="K18" i="16"/>
  <c r="J18" i="16"/>
  <c r="I18" i="16"/>
  <c r="H18" i="16"/>
  <c r="F18" i="16"/>
  <c r="E18" i="16"/>
  <c r="D18" i="16"/>
  <c r="C18" i="16"/>
  <c r="KE9" i="16"/>
  <c r="IN9" i="16"/>
  <c r="JV8" i="16"/>
  <c r="HQ8" i="16"/>
  <c r="DZ8" i="16"/>
  <c r="GS7" i="16"/>
  <c r="FC7" i="16"/>
  <c r="CY7" i="16"/>
  <c r="BY7" i="16"/>
  <c r="AS7" i="16"/>
  <c r="FK32" i="15"/>
  <c r="AJ21" i="15"/>
  <c r="AS7" i="15"/>
  <c r="BY7" i="15"/>
  <c r="CY7" i="15"/>
  <c r="FC7" i="15"/>
  <c r="GS7" i="15"/>
  <c r="DZ8" i="15"/>
  <c r="HQ8" i="15"/>
  <c r="JV8" i="15"/>
  <c r="IN9" i="15"/>
  <c r="KE9" i="15"/>
  <c r="C18" i="15"/>
  <c r="D18" i="15"/>
  <c r="E18" i="15"/>
  <c r="F18" i="15"/>
  <c r="H18" i="15"/>
  <c r="I18" i="15"/>
  <c r="J18" i="15"/>
  <c r="K18" i="15"/>
  <c r="L18" i="15"/>
  <c r="N18" i="15"/>
  <c r="O18" i="15"/>
  <c r="P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K18" i="15"/>
  <c r="AM18" i="15"/>
  <c r="AN18" i="15"/>
  <c r="AO18" i="15"/>
  <c r="AP18" i="15"/>
  <c r="AQ18" i="15"/>
  <c r="AR18" i="15"/>
  <c r="AS18" i="15"/>
  <c r="AT18" i="15"/>
  <c r="AU18" i="15"/>
  <c r="AW18" i="15"/>
  <c r="AX18" i="15"/>
  <c r="AY18" i="15"/>
  <c r="AZ18" i="15"/>
  <c r="BA18" i="15"/>
  <c r="BC18" i="15"/>
  <c r="BD18" i="15"/>
  <c r="BE18" i="15"/>
  <c r="BG18" i="15"/>
  <c r="BH18" i="15"/>
  <c r="BI18" i="15"/>
  <c r="BJ18" i="15"/>
  <c r="BK18" i="15"/>
  <c r="BL18" i="15"/>
  <c r="BM18" i="15"/>
  <c r="BP18" i="15"/>
  <c r="BQ18" i="15"/>
  <c r="BR18" i="15"/>
  <c r="BS18" i="15"/>
  <c r="BT18" i="15"/>
  <c r="BU18" i="15"/>
  <c r="BV18" i="15"/>
  <c r="BW18" i="15"/>
  <c r="BX18" i="15"/>
  <c r="BZ18" i="15"/>
  <c r="CA18" i="15"/>
  <c r="CB18" i="15"/>
  <c r="CD18" i="15"/>
  <c r="CE18" i="15"/>
  <c r="CF18" i="15"/>
  <c r="CG18" i="15"/>
  <c r="CH18" i="15"/>
  <c r="CI18" i="15"/>
  <c r="CJ18" i="15"/>
  <c r="CK18" i="15"/>
  <c r="CM18" i="15"/>
  <c r="CN18" i="15"/>
  <c r="CO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Q18" i="15"/>
  <c r="DR18" i="15"/>
  <c r="DS18" i="15"/>
  <c r="DT18" i="15"/>
  <c r="DU18" i="15"/>
  <c r="DV18" i="15"/>
  <c r="DW18" i="15"/>
  <c r="DY18" i="15"/>
  <c r="DZ18" i="15"/>
  <c r="EA18" i="15"/>
  <c r="EC18" i="15"/>
  <c r="ED18" i="15"/>
  <c r="EE18" i="15"/>
  <c r="EF18" i="15"/>
  <c r="EG18" i="15"/>
  <c r="EH18" i="15"/>
  <c r="EI18" i="15"/>
  <c r="EJ18" i="15"/>
  <c r="EL18" i="15"/>
  <c r="EM18" i="15"/>
  <c r="EO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J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Y18" i="15"/>
  <c r="GZ18" i="15"/>
  <c r="HA18" i="15"/>
  <c r="HB18" i="15"/>
  <c r="HC18" i="15"/>
  <c r="HD18" i="15"/>
  <c r="HE18" i="15"/>
  <c r="HF18" i="15"/>
  <c r="HG18" i="15"/>
  <c r="HJ18" i="15"/>
  <c r="HK18" i="15"/>
  <c r="HL18" i="15"/>
  <c r="HM18" i="15"/>
  <c r="HN18" i="15"/>
  <c r="HO18" i="15"/>
  <c r="HP18" i="15"/>
  <c r="HQ18" i="15"/>
  <c r="HR18" i="15"/>
  <c r="HT18" i="15"/>
  <c r="HU18" i="15"/>
  <c r="HV18" i="15"/>
  <c r="HW18" i="15"/>
  <c r="HY18" i="15"/>
  <c r="HZ18" i="15"/>
  <c r="IA18" i="15"/>
  <c r="IB18" i="15"/>
  <c r="IC18" i="15"/>
  <c r="ID18" i="15"/>
  <c r="IE18" i="15"/>
  <c r="IF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G18" i="15"/>
  <c r="KH18" i="15"/>
  <c r="KI18" i="15"/>
  <c r="KJ18" i="15"/>
  <c r="KM18" i="15"/>
  <c r="KN18" i="15"/>
  <c r="KO18" i="15"/>
  <c r="KP18" i="15"/>
  <c r="KQ18" i="15"/>
  <c r="KR18" i="15"/>
  <c r="KS18" i="15"/>
  <c r="KT18" i="15"/>
  <c r="KU18" i="15"/>
  <c r="KV18" i="15"/>
  <c r="KW18" i="15"/>
  <c r="KY18" i="15"/>
  <c r="KZ18" i="15"/>
  <c r="LA18" i="15"/>
  <c r="LB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D19" i="15"/>
  <c r="E19" i="15"/>
  <c r="F19" i="15"/>
  <c r="H19" i="15"/>
  <c r="I19" i="15"/>
  <c r="J19" i="15"/>
  <c r="K19" i="15"/>
  <c r="L19" i="15"/>
  <c r="N19" i="15"/>
  <c r="O19" i="15"/>
  <c r="P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K19" i="15"/>
  <c r="AM19" i="15"/>
  <c r="AN19" i="15"/>
  <c r="AP19" i="15"/>
  <c r="AQ19" i="15"/>
  <c r="AT19" i="15"/>
  <c r="AU19" i="15"/>
  <c r="BA19" i="15"/>
  <c r="BC19" i="15"/>
  <c r="BE19" i="15"/>
  <c r="BG19" i="15"/>
  <c r="BH19" i="15"/>
  <c r="BJ19" i="15"/>
  <c r="BK19" i="15"/>
  <c r="BP19" i="15"/>
  <c r="BQ19" i="15"/>
  <c r="BR19" i="15"/>
  <c r="BS19" i="15"/>
  <c r="BT19" i="15"/>
  <c r="BU19" i="15"/>
  <c r="BV19" i="15"/>
  <c r="BW19" i="15"/>
  <c r="BX19" i="15"/>
  <c r="BZ19" i="15"/>
  <c r="CA19" i="15"/>
  <c r="CB19" i="15"/>
  <c r="CD19" i="15"/>
  <c r="CE19" i="15"/>
  <c r="CF19" i="15"/>
  <c r="CG19" i="15"/>
  <c r="CH19" i="15"/>
  <c r="CI19" i="15"/>
  <c r="CJ19" i="15"/>
  <c r="CK19" i="15"/>
  <c r="CM19" i="15"/>
  <c r="CN19" i="15"/>
  <c r="CO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Q19" i="15"/>
  <c r="DR19" i="15"/>
  <c r="DS19" i="15"/>
  <c r="DT19" i="15"/>
  <c r="DU19" i="15"/>
  <c r="DV19" i="15"/>
  <c r="DW19" i="15"/>
  <c r="DY19" i="15"/>
  <c r="DZ19" i="15"/>
  <c r="EA19" i="15"/>
  <c r="EC19" i="15"/>
  <c r="ED19" i="15"/>
  <c r="EE19" i="15"/>
  <c r="EF19" i="15"/>
  <c r="EG19" i="15"/>
  <c r="EH19" i="15"/>
  <c r="EI19" i="15"/>
  <c r="EJ19" i="15"/>
  <c r="EL19" i="15"/>
  <c r="EM19" i="15"/>
  <c r="EO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J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Y19" i="15"/>
  <c r="GZ19" i="15"/>
  <c r="HA19" i="15"/>
  <c r="HB19" i="15"/>
  <c r="HC19" i="15"/>
  <c r="HD19" i="15"/>
  <c r="HE19" i="15"/>
  <c r="HF19" i="15"/>
  <c r="HG19" i="15"/>
  <c r="HJ19" i="15"/>
  <c r="HK19" i="15"/>
  <c r="HL19" i="15"/>
  <c r="HM19" i="15"/>
  <c r="HN19" i="15"/>
  <c r="HO19" i="15"/>
  <c r="HP19" i="15"/>
  <c r="HQ19" i="15"/>
  <c r="HR19" i="15"/>
  <c r="HT19" i="15"/>
  <c r="HU19" i="15"/>
  <c r="HV19" i="15"/>
  <c r="HW19" i="15"/>
  <c r="HY19" i="15"/>
  <c r="HZ19" i="15"/>
  <c r="IA19" i="15"/>
  <c r="IB19" i="15"/>
  <c r="IC19" i="15"/>
  <c r="ID19" i="15"/>
  <c r="IE19" i="15"/>
  <c r="IF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G19" i="15"/>
  <c r="KH19" i="15"/>
  <c r="KI19" i="15"/>
  <c r="KJ19" i="15"/>
  <c r="KM19" i="15"/>
  <c r="KN19" i="15"/>
  <c r="KO19" i="15"/>
  <c r="KP19" i="15"/>
  <c r="KQ19" i="15"/>
  <c r="KR19" i="15"/>
  <c r="KS19" i="15"/>
  <c r="KT19" i="15"/>
  <c r="KU19" i="15"/>
  <c r="KV19" i="15"/>
  <c r="KW19" i="15"/>
  <c r="KY19" i="15"/>
  <c r="KZ19" i="15"/>
  <c r="LA19" i="15"/>
  <c r="LB19" i="15"/>
  <c r="LG19" i="15"/>
  <c r="LH19" i="15"/>
  <c r="LL19" i="15"/>
  <c r="LM19" i="15"/>
  <c r="LO19" i="15"/>
  <c r="LP19" i="15"/>
  <c r="C20" i="15"/>
  <c r="D20" i="15"/>
  <c r="E20" i="15"/>
  <c r="F20" i="15"/>
  <c r="H20" i="15"/>
  <c r="I20" i="15"/>
  <c r="J20" i="15"/>
  <c r="K20" i="15"/>
  <c r="L20" i="15"/>
  <c r="N20" i="15"/>
  <c r="O20" i="15"/>
  <c r="P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J20" i="15"/>
  <c r="AK20" i="15"/>
  <c r="AM20" i="15"/>
  <c r="AN20" i="15"/>
  <c r="AO20" i="15"/>
  <c r="AP20" i="15"/>
  <c r="AQ20" i="15"/>
  <c r="AR20" i="15"/>
  <c r="AS20" i="15"/>
  <c r="AT20" i="15"/>
  <c r="AU20" i="15"/>
  <c r="AW20" i="15"/>
  <c r="AX20" i="15"/>
  <c r="AY20" i="15"/>
  <c r="AZ20" i="15"/>
  <c r="BA20" i="15"/>
  <c r="BC20" i="15"/>
  <c r="BD20" i="15"/>
  <c r="BE20" i="15"/>
  <c r="BG20" i="15"/>
  <c r="BH20" i="15"/>
  <c r="BI20" i="15"/>
  <c r="BJ20" i="15"/>
  <c r="BK20" i="15"/>
  <c r="BL20" i="15"/>
  <c r="BM20" i="15"/>
  <c r="BP20" i="15"/>
  <c r="BQ20" i="15"/>
  <c r="BR20" i="15"/>
  <c r="BS20" i="15"/>
  <c r="BT20" i="15"/>
  <c r="BU20" i="15"/>
  <c r="BV20" i="15"/>
  <c r="BW20" i="15"/>
  <c r="BX20" i="15"/>
  <c r="BZ20" i="15"/>
  <c r="CA20" i="15"/>
  <c r="CB20" i="15"/>
  <c r="CD20" i="15"/>
  <c r="CE20" i="15"/>
  <c r="CF20" i="15"/>
  <c r="CG20" i="15"/>
  <c r="CH20" i="15"/>
  <c r="CI20" i="15"/>
  <c r="CJ20" i="15"/>
  <c r="CK20" i="15"/>
  <c r="CM20" i="15"/>
  <c r="CN20" i="15"/>
  <c r="CO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P20" i="15"/>
  <c r="DQ20" i="15"/>
  <c r="DR20" i="15"/>
  <c r="DS20" i="15"/>
  <c r="DT20" i="15"/>
  <c r="DU20" i="15"/>
  <c r="DV20" i="15"/>
  <c r="DW20" i="15"/>
  <c r="DY20" i="15"/>
  <c r="DZ20" i="15"/>
  <c r="EA20" i="15"/>
  <c r="EC20" i="15"/>
  <c r="ED20" i="15"/>
  <c r="EE20" i="15"/>
  <c r="EF20" i="15"/>
  <c r="EG20" i="15"/>
  <c r="EH20" i="15"/>
  <c r="EI20" i="15"/>
  <c r="EJ20" i="15"/>
  <c r="EL20" i="15"/>
  <c r="EM20" i="15"/>
  <c r="EO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J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Y20" i="15"/>
  <c r="GZ20" i="15"/>
  <c r="HA20" i="15"/>
  <c r="HB20" i="15"/>
  <c r="HC20" i="15"/>
  <c r="HD20" i="15"/>
  <c r="HE20" i="15"/>
  <c r="HF20" i="15"/>
  <c r="HG20" i="15"/>
  <c r="HJ20" i="15"/>
  <c r="HK20" i="15"/>
  <c r="HL20" i="15"/>
  <c r="HM20" i="15"/>
  <c r="HN20" i="15"/>
  <c r="HO20" i="15"/>
  <c r="HP20" i="15"/>
  <c r="HQ20" i="15"/>
  <c r="HR20" i="15"/>
  <c r="HT20" i="15"/>
  <c r="HU20" i="15"/>
  <c r="HV20" i="15"/>
  <c r="HW20" i="15"/>
  <c r="HY20" i="15"/>
  <c r="HZ20" i="15"/>
  <c r="IA20" i="15"/>
  <c r="IB20" i="15"/>
  <c r="IC20" i="15"/>
  <c r="ID20" i="15"/>
  <c r="IE20" i="15"/>
  <c r="IF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G20" i="15"/>
  <c r="KH20" i="15"/>
  <c r="KI20" i="15"/>
  <c r="KJ20" i="15"/>
  <c r="KM20" i="15"/>
  <c r="KN20" i="15"/>
  <c r="KO20" i="15"/>
  <c r="KP20" i="15"/>
  <c r="KQ20" i="15"/>
  <c r="KR20" i="15"/>
  <c r="KS20" i="15"/>
  <c r="KT20" i="15"/>
  <c r="KU20" i="15"/>
  <c r="KV20" i="15"/>
  <c r="KW20" i="15"/>
  <c r="KY20" i="15"/>
  <c r="KZ20" i="15"/>
  <c r="LA20" i="15"/>
  <c r="LB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C21" i="15"/>
  <c r="D21" i="15"/>
  <c r="E21" i="15"/>
  <c r="F21" i="15"/>
  <c r="H21" i="15"/>
  <c r="I21" i="15"/>
  <c r="J21" i="15"/>
  <c r="K21" i="15"/>
  <c r="L21" i="15"/>
  <c r="N21" i="15"/>
  <c r="O21" i="15"/>
  <c r="P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K21" i="15"/>
  <c r="AM21" i="15"/>
  <c r="AN21" i="15"/>
  <c r="AO21" i="15"/>
  <c r="AP21" i="15"/>
  <c r="AQ21" i="15"/>
  <c r="AR21" i="15"/>
  <c r="AS21" i="15"/>
  <c r="AT21" i="15"/>
  <c r="AU21" i="15"/>
  <c r="AW21" i="15"/>
  <c r="AX21" i="15"/>
  <c r="AY21" i="15"/>
  <c r="AZ21" i="15"/>
  <c r="BA21" i="15"/>
  <c r="BC21" i="15"/>
  <c r="BD21" i="15"/>
  <c r="BE21" i="15"/>
  <c r="BG21" i="15"/>
  <c r="BH21" i="15"/>
  <c r="BI21" i="15"/>
  <c r="BJ21" i="15"/>
  <c r="BK21" i="15"/>
  <c r="BL21" i="15"/>
  <c r="BM21" i="15"/>
  <c r="BP21" i="15"/>
  <c r="BQ21" i="15"/>
  <c r="BR21" i="15"/>
  <c r="BS21" i="15"/>
  <c r="BT21" i="15"/>
  <c r="BU21" i="15"/>
  <c r="BV21" i="15"/>
  <c r="BW21" i="15"/>
  <c r="BX21" i="15"/>
  <c r="BZ21" i="15"/>
  <c r="CA21" i="15"/>
  <c r="CB21" i="15"/>
  <c r="CD21" i="15"/>
  <c r="CE21" i="15"/>
  <c r="CF21" i="15"/>
  <c r="CG21" i="15"/>
  <c r="CH21" i="15"/>
  <c r="CI21" i="15"/>
  <c r="CJ21" i="15"/>
  <c r="CK21" i="15"/>
  <c r="CM21" i="15"/>
  <c r="CN21" i="15"/>
  <c r="CO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Q21" i="15"/>
  <c r="DR21" i="15"/>
  <c r="DS21" i="15"/>
  <c r="DT21" i="15"/>
  <c r="DU21" i="15"/>
  <c r="DV21" i="15"/>
  <c r="DW21" i="15"/>
  <c r="DY21" i="15"/>
  <c r="DZ21" i="15"/>
  <c r="EA21" i="15"/>
  <c r="EC21" i="15"/>
  <c r="ED21" i="15"/>
  <c r="EE21" i="15"/>
  <c r="EF21" i="15"/>
  <c r="EG21" i="15"/>
  <c r="EH21" i="15"/>
  <c r="EI21" i="15"/>
  <c r="EJ21" i="15"/>
  <c r="EL21" i="15"/>
  <c r="EM21" i="15"/>
  <c r="EO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J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Y21" i="15"/>
  <c r="GZ21" i="15"/>
  <c r="HA21" i="15"/>
  <c r="HB21" i="15"/>
  <c r="HC21" i="15"/>
  <c r="HD21" i="15"/>
  <c r="HE21" i="15"/>
  <c r="HF21" i="15"/>
  <c r="HG21" i="15"/>
  <c r="HJ21" i="15"/>
  <c r="HK21" i="15"/>
  <c r="HL21" i="15"/>
  <c r="HM21" i="15"/>
  <c r="HN21" i="15"/>
  <c r="HO21" i="15"/>
  <c r="HP21" i="15"/>
  <c r="HQ21" i="15"/>
  <c r="HR21" i="15"/>
  <c r="HT21" i="15"/>
  <c r="HU21" i="15"/>
  <c r="HV21" i="15"/>
  <c r="HW21" i="15"/>
  <c r="HY21" i="15"/>
  <c r="HZ21" i="15"/>
  <c r="IA21" i="15"/>
  <c r="IB21" i="15"/>
  <c r="IC21" i="15"/>
  <c r="ID21" i="15"/>
  <c r="IE21" i="15"/>
  <c r="IF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G21" i="15"/>
  <c r="KH21" i="15"/>
  <c r="KI21" i="15"/>
  <c r="KJ21" i="15"/>
  <c r="KM21" i="15"/>
  <c r="KN21" i="15"/>
  <c r="KO21" i="15"/>
  <c r="KP21" i="15"/>
  <c r="KQ21" i="15"/>
  <c r="KR21" i="15"/>
  <c r="KS21" i="15"/>
  <c r="KT21" i="15"/>
  <c r="KU21" i="15"/>
  <c r="KV21" i="15"/>
  <c r="KW21" i="15"/>
  <c r="KY21" i="15"/>
  <c r="KZ21" i="15"/>
  <c r="LA21" i="15"/>
  <c r="LB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C22" i="15"/>
  <c r="D22" i="15"/>
  <c r="E22" i="15"/>
  <c r="F22" i="15"/>
  <c r="H22" i="15"/>
  <c r="I22" i="15"/>
  <c r="J22" i="15"/>
  <c r="K22" i="15"/>
  <c r="L22" i="15"/>
  <c r="N22" i="15"/>
  <c r="O22" i="15"/>
  <c r="P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J22" i="15"/>
  <c r="AK22" i="15"/>
  <c r="AM22" i="15"/>
  <c r="AN22" i="15"/>
  <c r="AO22" i="15"/>
  <c r="AP22" i="15"/>
  <c r="AQ22" i="15"/>
  <c r="AR22" i="15"/>
  <c r="AS22" i="15"/>
  <c r="AT22" i="15"/>
  <c r="AU22" i="15"/>
  <c r="AW22" i="15"/>
  <c r="AX22" i="15"/>
  <c r="AY22" i="15"/>
  <c r="AZ22" i="15"/>
  <c r="BA22" i="15"/>
  <c r="BC22" i="15"/>
  <c r="BD22" i="15"/>
  <c r="BE22" i="15"/>
  <c r="BG22" i="15"/>
  <c r="BH22" i="15"/>
  <c r="BI22" i="15"/>
  <c r="BJ22" i="15"/>
  <c r="BK22" i="15"/>
  <c r="BL22" i="15"/>
  <c r="BM22" i="15"/>
  <c r="BP22" i="15"/>
  <c r="BQ22" i="15"/>
  <c r="BR22" i="15"/>
  <c r="BS22" i="15"/>
  <c r="BT22" i="15"/>
  <c r="BU22" i="15"/>
  <c r="BV22" i="15"/>
  <c r="BW22" i="15"/>
  <c r="BX22" i="15"/>
  <c r="BZ22" i="15"/>
  <c r="CA22" i="15"/>
  <c r="CB22" i="15"/>
  <c r="CD22" i="15"/>
  <c r="CE22" i="15"/>
  <c r="CF22" i="15"/>
  <c r="CG22" i="15"/>
  <c r="CH22" i="15"/>
  <c r="CI22" i="15"/>
  <c r="CJ22" i="15"/>
  <c r="CK22" i="15"/>
  <c r="CM22" i="15"/>
  <c r="CN22" i="15"/>
  <c r="CO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P22" i="15"/>
  <c r="DQ22" i="15"/>
  <c r="DR22" i="15"/>
  <c r="DS22" i="15"/>
  <c r="DT22" i="15"/>
  <c r="DU22" i="15"/>
  <c r="DV22" i="15"/>
  <c r="DW22" i="15"/>
  <c r="DY22" i="15"/>
  <c r="DZ22" i="15"/>
  <c r="EA22" i="15"/>
  <c r="EC22" i="15"/>
  <c r="ED22" i="15"/>
  <c r="EE22" i="15"/>
  <c r="EF22" i="15"/>
  <c r="EG22" i="15"/>
  <c r="EH22" i="15"/>
  <c r="EI22" i="15"/>
  <c r="EJ22" i="15"/>
  <c r="EL22" i="15"/>
  <c r="EM22" i="15"/>
  <c r="EO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J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Y22" i="15"/>
  <c r="GZ22" i="15"/>
  <c r="HA22" i="15"/>
  <c r="HB22" i="15"/>
  <c r="HC22" i="15"/>
  <c r="HD22" i="15"/>
  <c r="HE22" i="15"/>
  <c r="HF22" i="15"/>
  <c r="HG22" i="15"/>
  <c r="HJ22" i="15"/>
  <c r="HK22" i="15"/>
  <c r="HL22" i="15"/>
  <c r="HM22" i="15"/>
  <c r="HN22" i="15"/>
  <c r="HO22" i="15"/>
  <c r="HP22" i="15"/>
  <c r="HQ22" i="15"/>
  <c r="HR22" i="15"/>
  <c r="HT22" i="15"/>
  <c r="HU22" i="15"/>
  <c r="HV22" i="15"/>
  <c r="HW22" i="15"/>
  <c r="HY22" i="15"/>
  <c r="HZ22" i="15"/>
  <c r="IA22" i="15"/>
  <c r="IB22" i="15"/>
  <c r="IC22" i="15"/>
  <c r="ID22" i="15"/>
  <c r="IE22" i="15"/>
  <c r="IF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B22" i="15"/>
  <c r="JC22" i="15"/>
  <c r="JD22" i="15"/>
  <c r="JE22" i="15"/>
  <c r="JF22" i="15"/>
  <c r="JG22" i="15"/>
  <c r="JH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G22" i="15"/>
  <c r="KH22" i="15"/>
  <c r="KI22" i="15"/>
  <c r="KJ22" i="15"/>
  <c r="KM22" i="15"/>
  <c r="KN22" i="15"/>
  <c r="KO22" i="15"/>
  <c r="KP22" i="15"/>
  <c r="KQ22" i="15"/>
  <c r="KR22" i="15"/>
  <c r="KS22" i="15"/>
  <c r="KT22" i="15"/>
  <c r="KU22" i="15"/>
  <c r="KV22" i="15"/>
  <c r="KW22" i="15"/>
  <c r="KY22" i="15"/>
  <c r="KZ22" i="15"/>
  <c r="LA22" i="15"/>
  <c r="LB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C23" i="15"/>
  <c r="D23" i="15"/>
  <c r="E23" i="15"/>
  <c r="F23" i="15"/>
  <c r="H23" i="15"/>
  <c r="I23" i="15"/>
  <c r="J23" i="15"/>
  <c r="K23" i="15"/>
  <c r="L23" i="15"/>
  <c r="N23" i="15"/>
  <c r="O23" i="15"/>
  <c r="P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J23" i="15"/>
  <c r="AK23" i="15"/>
  <c r="AM23" i="15"/>
  <c r="AN23" i="15"/>
  <c r="AO23" i="15"/>
  <c r="AP23" i="15"/>
  <c r="AQ23" i="15"/>
  <c r="AR23" i="15"/>
  <c r="AS23" i="15"/>
  <c r="AT23" i="15"/>
  <c r="AU23" i="15"/>
  <c r="AW23" i="15"/>
  <c r="AX23" i="15"/>
  <c r="AY23" i="15"/>
  <c r="AZ23" i="15"/>
  <c r="BA23" i="15"/>
  <c r="BC23" i="15"/>
  <c r="BD23" i="15"/>
  <c r="BE23" i="15"/>
  <c r="BG23" i="15"/>
  <c r="BH23" i="15"/>
  <c r="BI23" i="15"/>
  <c r="BJ23" i="15"/>
  <c r="BK23" i="15"/>
  <c r="BL23" i="15"/>
  <c r="BM23" i="15"/>
  <c r="BP23" i="15"/>
  <c r="BQ23" i="15"/>
  <c r="BR23" i="15"/>
  <c r="BS23" i="15"/>
  <c r="BT23" i="15"/>
  <c r="BU23" i="15"/>
  <c r="BV23" i="15"/>
  <c r="BW23" i="15"/>
  <c r="BX23" i="15"/>
  <c r="BZ23" i="15"/>
  <c r="CA23" i="15"/>
  <c r="CB23" i="15"/>
  <c r="CD23" i="15"/>
  <c r="CE23" i="15"/>
  <c r="CF23" i="15"/>
  <c r="CG23" i="15"/>
  <c r="CH23" i="15"/>
  <c r="CI23" i="15"/>
  <c r="CJ23" i="15"/>
  <c r="CK23" i="15"/>
  <c r="CM23" i="15"/>
  <c r="CN23" i="15"/>
  <c r="CO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P23" i="15"/>
  <c r="DQ23" i="15"/>
  <c r="DR23" i="15"/>
  <c r="DS23" i="15"/>
  <c r="DT23" i="15"/>
  <c r="DU23" i="15"/>
  <c r="DV23" i="15"/>
  <c r="DW23" i="15"/>
  <c r="DY23" i="15"/>
  <c r="DZ23" i="15"/>
  <c r="EA23" i="15"/>
  <c r="EC23" i="15"/>
  <c r="ED23" i="15"/>
  <c r="EE23" i="15"/>
  <c r="EF23" i="15"/>
  <c r="EG23" i="15"/>
  <c r="EH23" i="15"/>
  <c r="EI23" i="15"/>
  <c r="EJ23" i="15"/>
  <c r="EL23" i="15"/>
  <c r="EM23" i="15"/>
  <c r="EO23" i="15"/>
  <c r="ES23" i="15"/>
  <c r="ET23" i="15"/>
  <c r="EU23" i="15"/>
  <c r="EV23" i="15"/>
  <c r="EW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J23" i="15"/>
  <c r="GL23" i="15"/>
  <c r="GM23" i="15"/>
  <c r="GN23" i="15"/>
  <c r="GO23" i="15"/>
  <c r="GP23" i="15"/>
  <c r="GQ23" i="15"/>
  <c r="GR23" i="15"/>
  <c r="GS23" i="15"/>
  <c r="GT23" i="15"/>
  <c r="GU23" i="15"/>
  <c r="GV23" i="15"/>
  <c r="GW23" i="15"/>
  <c r="GY23" i="15"/>
  <c r="GZ23" i="15"/>
  <c r="HA23" i="15"/>
  <c r="HB23" i="15"/>
  <c r="HC23" i="15"/>
  <c r="HD23" i="15"/>
  <c r="HE23" i="15"/>
  <c r="HF23" i="15"/>
  <c r="HG23" i="15"/>
  <c r="HJ23" i="15"/>
  <c r="HK23" i="15"/>
  <c r="HL23" i="15"/>
  <c r="HM23" i="15"/>
  <c r="HN23" i="15"/>
  <c r="HO23" i="15"/>
  <c r="HP23" i="15"/>
  <c r="HQ23" i="15"/>
  <c r="HR23" i="15"/>
  <c r="HT23" i="15"/>
  <c r="HU23" i="15"/>
  <c r="HV23" i="15"/>
  <c r="HW23" i="15"/>
  <c r="HY23" i="15"/>
  <c r="HZ23" i="15"/>
  <c r="IA23" i="15"/>
  <c r="IB23" i="15"/>
  <c r="IC23" i="15"/>
  <c r="ID23" i="15"/>
  <c r="IE23" i="15"/>
  <c r="IF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G23" i="15"/>
  <c r="KH23" i="15"/>
  <c r="KI23" i="15"/>
  <c r="KJ23" i="15"/>
  <c r="KM23" i="15"/>
  <c r="KN23" i="15"/>
  <c r="KO23" i="15"/>
  <c r="KP23" i="15"/>
  <c r="KQ23" i="15"/>
  <c r="KR23" i="15"/>
  <c r="KS23" i="15"/>
  <c r="KT23" i="15"/>
  <c r="KU23" i="15"/>
  <c r="KV23" i="15"/>
  <c r="KW23" i="15"/>
  <c r="KY23" i="15"/>
  <c r="KZ23" i="15"/>
  <c r="LA23" i="15"/>
  <c r="LB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KF32" i="15"/>
  <c r="G37" i="15"/>
  <c r="M37" i="15"/>
  <c r="Q37" i="15"/>
  <c r="AL37" i="15"/>
  <c r="AV37" i="15"/>
  <c r="BY37" i="15"/>
  <c r="CC37" i="15"/>
  <c r="CL37" i="15"/>
  <c r="FL37" i="15"/>
  <c r="GK37" i="15"/>
  <c r="GX37" i="15"/>
  <c r="HS37" i="15"/>
  <c r="KF37" i="15"/>
  <c r="CR22" i="15"/>
  <c r="CR23" i="15"/>
  <c r="G47" i="15"/>
  <c r="M47" i="15"/>
  <c r="Q47" i="15"/>
  <c r="BY47" i="15"/>
  <c r="CC47" i="15"/>
  <c r="CL47" i="15"/>
  <c r="FL47" i="15"/>
  <c r="GK47" i="15"/>
  <c r="GX47" i="15"/>
  <c r="HS47" i="15"/>
  <c r="KF47" i="15"/>
  <c r="LR45" i="13"/>
  <c r="LQ45" i="13"/>
  <c r="LP45" i="13"/>
  <c r="LN45" i="13"/>
  <c r="LM45" i="13"/>
  <c r="LL45" i="13"/>
  <c r="LK45" i="13"/>
  <c r="LJ45" i="13"/>
  <c r="LI45" i="13"/>
  <c r="LH45" i="13"/>
  <c r="LG45" i="13"/>
  <c r="LF45" i="13"/>
  <c r="LE45" i="13"/>
  <c r="LB45" i="13"/>
  <c r="LA45" i="13"/>
  <c r="KZ45" i="13"/>
  <c r="KY45" i="13"/>
  <c r="KW45" i="13"/>
  <c r="KV45" i="13"/>
  <c r="KU45" i="13"/>
  <c r="KT45" i="13"/>
  <c r="KS45" i="13"/>
  <c r="KR45" i="13"/>
  <c r="KQ45" i="13"/>
  <c r="KP45" i="13"/>
  <c r="KO45" i="13"/>
  <c r="KN45" i="13"/>
  <c r="KM45" i="13"/>
  <c r="KJ45" i="13"/>
  <c r="KI45" i="13"/>
  <c r="KH45" i="13"/>
  <c r="KG45" i="13"/>
  <c r="KE45" i="13"/>
  <c r="KD45" i="13"/>
  <c r="KC45" i="13"/>
  <c r="KB45" i="13"/>
  <c r="KA45" i="13"/>
  <c r="JZ45" i="13"/>
  <c r="JY45" i="13"/>
  <c r="JX45" i="13"/>
  <c r="JW45" i="13"/>
  <c r="JV45" i="13"/>
  <c r="JU45" i="13"/>
  <c r="JT45" i="13"/>
  <c r="JS45" i="13"/>
  <c r="JR45" i="13"/>
  <c r="JQ45" i="13"/>
  <c r="JP45" i="13"/>
  <c r="JO45" i="13"/>
  <c r="JN45" i="13"/>
  <c r="JM45" i="13"/>
  <c r="JL45" i="13"/>
  <c r="JK45" i="13"/>
  <c r="JH45" i="13"/>
  <c r="JF45" i="13"/>
  <c r="JE45" i="13"/>
  <c r="JD45" i="13"/>
  <c r="JC45" i="13"/>
  <c r="JB45" i="13"/>
  <c r="JA45" i="13"/>
  <c r="IZ45" i="13"/>
  <c r="IY45" i="13"/>
  <c r="IX45" i="13"/>
  <c r="IW45" i="13"/>
  <c r="IV45" i="13"/>
  <c r="IU45" i="13"/>
  <c r="IT45" i="13"/>
  <c r="IS45" i="13"/>
  <c r="IR45" i="13"/>
  <c r="IQ45" i="13"/>
  <c r="IP45" i="13"/>
  <c r="IO45" i="13"/>
  <c r="IN45" i="13"/>
  <c r="IM45" i="13"/>
  <c r="IL45" i="13"/>
  <c r="IK45" i="13"/>
  <c r="IJ45" i="13"/>
  <c r="II45" i="13"/>
  <c r="IF45" i="13"/>
  <c r="IE45" i="13"/>
  <c r="ID45" i="13"/>
  <c r="IC45" i="13"/>
  <c r="IB45" i="13"/>
  <c r="IA45" i="13"/>
  <c r="HZ45" i="13"/>
  <c r="HY45" i="13"/>
  <c r="HX45" i="13"/>
  <c r="HW45" i="13"/>
  <c r="HV45" i="13"/>
  <c r="HU45" i="13"/>
  <c r="HT45" i="13"/>
  <c r="HR45" i="13"/>
  <c r="HQ45" i="13"/>
  <c r="HP45" i="13"/>
  <c r="HO45" i="13"/>
  <c r="HN45" i="13"/>
  <c r="HM45" i="13"/>
  <c r="HL45" i="13"/>
  <c r="HK45" i="13"/>
  <c r="HJ45" i="13"/>
  <c r="HG45" i="13"/>
  <c r="HF45" i="13"/>
  <c r="HE45" i="13"/>
  <c r="HD45" i="13"/>
  <c r="HC45" i="13"/>
  <c r="HB45" i="13"/>
  <c r="HA45" i="13"/>
  <c r="GZ45" i="13"/>
  <c r="GY45" i="13"/>
  <c r="GV45" i="13"/>
  <c r="GU45" i="13"/>
  <c r="GT45" i="13"/>
  <c r="GS45" i="13"/>
  <c r="GR45" i="13"/>
  <c r="GQ45" i="13"/>
  <c r="GP45" i="13"/>
  <c r="GO45" i="13"/>
  <c r="GN45" i="13"/>
  <c r="GM45" i="13"/>
  <c r="GL45" i="13"/>
  <c r="GG45" i="13"/>
  <c r="GF45" i="13"/>
  <c r="GE45" i="13"/>
  <c r="GD45" i="13"/>
  <c r="GC45" i="13"/>
  <c r="GB45" i="13"/>
  <c r="GA45" i="13"/>
  <c r="FZ45" i="13"/>
  <c r="FY45" i="13"/>
  <c r="FX45" i="13"/>
  <c r="FW45" i="13"/>
  <c r="FV45" i="13"/>
  <c r="FU45" i="13"/>
  <c r="FT45" i="13"/>
  <c r="FS45" i="13"/>
  <c r="FR45" i="13"/>
  <c r="FQ45" i="13"/>
  <c r="FP45" i="13"/>
  <c r="FO45" i="13"/>
  <c r="FN45" i="13"/>
  <c r="FM45" i="13"/>
  <c r="FK45" i="13"/>
  <c r="FJ45" i="13"/>
  <c r="FI45" i="13"/>
  <c r="FH45" i="13"/>
  <c r="FG45" i="13"/>
  <c r="FF45" i="13"/>
  <c r="FE45" i="13"/>
  <c r="FD45" i="13"/>
  <c r="FC45" i="13"/>
  <c r="FB45" i="13"/>
  <c r="FA45" i="13"/>
  <c r="EZ45" i="13"/>
  <c r="EY45" i="13"/>
  <c r="EX45" i="13"/>
  <c r="EW45" i="13"/>
  <c r="EV45" i="13"/>
  <c r="EU45" i="13"/>
  <c r="ET45" i="13"/>
  <c r="ES45" i="13"/>
  <c r="EO45" i="13"/>
  <c r="EM45" i="13"/>
  <c r="EL45" i="13"/>
  <c r="EJ45" i="13"/>
  <c r="EI45" i="13"/>
  <c r="EH45" i="13"/>
  <c r="EG45" i="13"/>
  <c r="EF45" i="13"/>
  <c r="EE45" i="13"/>
  <c r="ED45" i="13"/>
  <c r="EC45" i="13"/>
  <c r="EA45" i="13"/>
  <c r="DZ45" i="13"/>
  <c r="DY45" i="13"/>
  <c r="DW45" i="13"/>
  <c r="DV45" i="13"/>
  <c r="DU45" i="13"/>
  <c r="DT45" i="13"/>
  <c r="DS45" i="13"/>
  <c r="DR45" i="13"/>
  <c r="DQ45" i="13"/>
  <c r="DM45" i="13"/>
  <c r="DL45" i="13"/>
  <c r="DK45" i="13"/>
  <c r="DJ45" i="13"/>
  <c r="DI45" i="13"/>
  <c r="DH45" i="13"/>
  <c r="DG45" i="13"/>
  <c r="DF45" i="13"/>
  <c r="DE45" i="13"/>
  <c r="DD45" i="13"/>
  <c r="DC45" i="13"/>
  <c r="DB45" i="13"/>
  <c r="DA45" i="13"/>
  <c r="CZ45" i="13"/>
  <c r="CY45" i="13"/>
  <c r="CX45" i="13"/>
  <c r="CW45" i="13"/>
  <c r="CV45" i="13"/>
  <c r="CU45" i="13"/>
  <c r="CT45" i="13"/>
  <c r="CS45" i="13"/>
  <c r="CO45" i="13"/>
  <c r="CN45" i="13"/>
  <c r="CM45" i="13"/>
  <c r="CK45" i="13"/>
  <c r="CJ45" i="13"/>
  <c r="CI45" i="13"/>
  <c r="CH45" i="13"/>
  <c r="CG45" i="13"/>
  <c r="CF45" i="13"/>
  <c r="CE45" i="13"/>
  <c r="CD45" i="13"/>
  <c r="CB45" i="13"/>
  <c r="CA45" i="13"/>
  <c r="BZ45" i="13"/>
  <c r="BX45" i="13"/>
  <c r="BW45" i="13"/>
  <c r="BV45" i="13"/>
  <c r="BU45" i="13"/>
  <c r="BT45" i="13"/>
  <c r="BS45" i="13"/>
  <c r="BR45" i="13"/>
  <c r="BQ45" i="13"/>
  <c r="BM45" i="13"/>
  <c r="BL45" i="13"/>
  <c r="BK45" i="13"/>
  <c r="BJ45" i="13"/>
  <c r="BI45" i="13"/>
  <c r="BH45" i="13"/>
  <c r="BG45" i="13"/>
  <c r="BE45" i="13"/>
  <c r="BD45" i="13"/>
  <c r="BC45" i="13"/>
  <c r="BA45" i="13"/>
  <c r="AZ45" i="13"/>
  <c r="AY45" i="13"/>
  <c r="AX45" i="13"/>
  <c r="AW45" i="13"/>
  <c r="AU45" i="13"/>
  <c r="AT45" i="13"/>
  <c r="AS45" i="13"/>
  <c r="AR45" i="13"/>
  <c r="AQ45" i="13"/>
  <c r="AP45" i="13"/>
  <c r="AO45" i="13"/>
  <c r="AN45" i="13"/>
  <c r="AM45" i="13"/>
  <c r="AK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P45" i="13"/>
  <c r="O45" i="13"/>
  <c r="N45" i="13"/>
  <c r="L45" i="13"/>
  <c r="K45" i="13"/>
  <c r="J45" i="13"/>
  <c r="I45" i="13"/>
  <c r="H45" i="13"/>
  <c r="F45" i="13"/>
  <c r="E45" i="13"/>
  <c r="D45" i="13"/>
  <c r="LR40" i="13"/>
  <c r="LQ40" i="13"/>
  <c r="LP40" i="13"/>
  <c r="LO40" i="13"/>
  <c r="LN40" i="13"/>
  <c r="LM40" i="13"/>
  <c r="LL40" i="13"/>
  <c r="LK40" i="13"/>
  <c r="LJ40" i="13"/>
  <c r="LI40" i="13"/>
  <c r="LH40" i="13"/>
  <c r="LG40" i="13"/>
  <c r="LF40" i="13"/>
  <c r="LE40" i="13"/>
  <c r="LB40" i="13"/>
  <c r="LA40" i="13"/>
  <c r="KZ40" i="13"/>
  <c r="KY40" i="13"/>
  <c r="KW40" i="13"/>
  <c r="KV40" i="13"/>
  <c r="KU40" i="13"/>
  <c r="KT40" i="13"/>
  <c r="KS40" i="13"/>
  <c r="KR40" i="13"/>
  <c r="KQ40" i="13"/>
  <c r="KP40" i="13"/>
  <c r="KO40" i="13"/>
  <c r="KN40" i="13"/>
  <c r="KM40" i="13"/>
  <c r="KJ40" i="13"/>
  <c r="KI40" i="13"/>
  <c r="KH40" i="13"/>
  <c r="KG40" i="13"/>
  <c r="KE40" i="13"/>
  <c r="KF40" i="13" s="1"/>
  <c r="KD40" i="13"/>
  <c r="KC40" i="13"/>
  <c r="KB40" i="13"/>
  <c r="KA40" i="13"/>
  <c r="JZ40" i="13"/>
  <c r="JY40" i="13"/>
  <c r="JX40" i="13"/>
  <c r="JW40" i="13"/>
  <c r="JW32" i="13" s="1"/>
  <c r="JV40" i="13"/>
  <c r="JU40" i="13"/>
  <c r="JT40" i="13"/>
  <c r="JS40" i="13"/>
  <c r="JR40" i="13"/>
  <c r="JQ40" i="13"/>
  <c r="JP40" i="13"/>
  <c r="JO40" i="13"/>
  <c r="JN40" i="13"/>
  <c r="JM40" i="13"/>
  <c r="JL40" i="13"/>
  <c r="JK40" i="13"/>
  <c r="JH40" i="13"/>
  <c r="JF40" i="13"/>
  <c r="JE40" i="13"/>
  <c r="JD40" i="13"/>
  <c r="JC40" i="13"/>
  <c r="JB40" i="13"/>
  <c r="JA40" i="13"/>
  <c r="IZ40" i="13"/>
  <c r="IY40" i="13"/>
  <c r="IX40" i="13"/>
  <c r="IW40" i="13"/>
  <c r="IV40" i="13"/>
  <c r="IU40" i="13"/>
  <c r="IT40" i="13"/>
  <c r="IS40" i="13"/>
  <c r="IR40" i="13"/>
  <c r="IQ40" i="13"/>
  <c r="IP40" i="13"/>
  <c r="IO40" i="13"/>
  <c r="IN40" i="13"/>
  <c r="IM40" i="13"/>
  <c r="IL40" i="13"/>
  <c r="IK40" i="13"/>
  <c r="IJ40" i="13"/>
  <c r="II40" i="13"/>
  <c r="IF40" i="13"/>
  <c r="IE40" i="13"/>
  <c r="ID40" i="13"/>
  <c r="IC40" i="13"/>
  <c r="IB40" i="13"/>
  <c r="IA40" i="13"/>
  <c r="HZ40" i="13"/>
  <c r="HY40" i="13"/>
  <c r="HX40" i="13"/>
  <c r="HW40" i="13"/>
  <c r="HV40" i="13"/>
  <c r="HU40" i="13"/>
  <c r="HT40" i="13"/>
  <c r="HR40" i="13"/>
  <c r="HQ40" i="13"/>
  <c r="HP40" i="13"/>
  <c r="HO40" i="13"/>
  <c r="HN40" i="13"/>
  <c r="HM40" i="13"/>
  <c r="HL40" i="13"/>
  <c r="HK40" i="13"/>
  <c r="HJ40" i="13"/>
  <c r="HG40" i="13"/>
  <c r="HF40" i="13"/>
  <c r="HE40" i="13"/>
  <c r="HD40" i="13"/>
  <c r="HC40" i="13"/>
  <c r="HB40" i="13"/>
  <c r="HA40" i="13"/>
  <c r="GZ40" i="13"/>
  <c r="GY40" i="13"/>
  <c r="GV40" i="13"/>
  <c r="GU40" i="13"/>
  <c r="GT40" i="13"/>
  <c r="GS40" i="13"/>
  <c r="GR40" i="13"/>
  <c r="GQ40" i="13"/>
  <c r="GP40" i="13"/>
  <c r="GO40" i="13"/>
  <c r="GN40" i="13"/>
  <c r="GM40" i="13"/>
  <c r="GL40" i="13"/>
  <c r="GG40" i="13"/>
  <c r="GF40" i="13"/>
  <c r="GE40" i="13"/>
  <c r="GD40" i="13"/>
  <c r="GC40" i="13"/>
  <c r="GB40" i="13"/>
  <c r="GA40" i="13"/>
  <c r="FZ40" i="13"/>
  <c r="FY40" i="13"/>
  <c r="FX40" i="13"/>
  <c r="FW40" i="13"/>
  <c r="FV40" i="13"/>
  <c r="FU40" i="13"/>
  <c r="FT40" i="13"/>
  <c r="FS40" i="13"/>
  <c r="FR40" i="13"/>
  <c r="FQ40" i="13"/>
  <c r="FP40" i="13"/>
  <c r="FO40" i="13"/>
  <c r="FN40" i="13"/>
  <c r="FM40" i="13"/>
  <c r="FK40" i="13"/>
  <c r="FJ40" i="13"/>
  <c r="FI40" i="13"/>
  <c r="FH40" i="13"/>
  <c r="FG40" i="13"/>
  <c r="FF40" i="13"/>
  <c r="FE40" i="13"/>
  <c r="FD40" i="13"/>
  <c r="FC40" i="13"/>
  <c r="FB40" i="13"/>
  <c r="FA40" i="13"/>
  <c r="EZ40" i="13"/>
  <c r="EY40" i="13"/>
  <c r="EX40" i="13"/>
  <c r="EW40" i="13"/>
  <c r="EV40" i="13"/>
  <c r="EU40" i="13"/>
  <c r="ET40" i="13"/>
  <c r="ES40" i="13"/>
  <c r="EO40" i="13"/>
  <c r="EM40" i="13"/>
  <c r="EL40" i="13"/>
  <c r="EJ40" i="13"/>
  <c r="EI40" i="13"/>
  <c r="EH40" i="13"/>
  <c r="EG40" i="13"/>
  <c r="EF40" i="13"/>
  <c r="EE40" i="13"/>
  <c r="ED40" i="13"/>
  <c r="EC40" i="13"/>
  <c r="EA40" i="13"/>
  <c r="DZ40" i="13"/>
  <c r="DY40" i="13"/>
  <c r="DW40" i="13"/>
  <c r="DV40" i="13"/>
  <c r="DU40" i="13"/>
  <c r="DT40" i="13"/>
  <c r="DS40" i="13"/>
  <c r="DR40" i="13"/>
  <c r="DQ40" i="13"/>
  <c r="DM40" i="13"/>
  <c r="DL40" i="13"/>
  <c r="DK40" i="13"/>
  <c r="DJ40" i="13"/>
  <c r="DI40" i="13"/>
  <c r="DH40" i="13"/>
  <c r="DG40" i="13"/>
  <c r="DF40" i="13"/>
  <c r="DE40" i="13"/>
  <c r="DD40" i="13"/>
  <c r="DC40" i="13"/>
  <c r="DB40" i="13"/>
  <c r="DA40" i="13"/>
  <c r="CZ40" i="13"/>
  <c r="CY40" i="13"/>
  <c r="CX40" i="13"/>
  <c r="CW40" i="13"/>
  <c r="CV40" i="13"/>
  <c r="CU40" i="13"/>
  <c r="CT40" i="13"/>
  <c r="CS40" i="13"/>
  <c r="CO40" i="13"/>
  <c r="CN40" i="13"/>
  <c r="CM40" i="13"/>
  <c r="CK40" i="13"/>
  <c r="CJ40" i="13"/>
  <c r="CI40" i="13"/>
  <c r="CH40" i="13"/>
  <c r="CG40" i="13"/>
  <c r="CF40" i="13"/>
  <c r="CE40" i="13"/>
  <c r="CD40" i="13"/>
  <c r="CB40" i="13"/>
  <c r="CA40" i="13"/>
  <c r="BZ40" i="13"/>
  <c r="BX40" i="13"/>
  <c r="BW40" i="13"/>
  <c r="BV40" i="13"/>
  <c r="BU40" i="13"/>
  <c r="BT40" i="13"/>
  <c r="BS40" i="13"/>
  <c r="BR40" i="13"/>
  <c r="BQ40" i="13"/>
  <c r="BM40" i="13"/>
  <c r="BL40" i="13"/>
  <c r="BK40" i="13"/>
  <c r="BJ40" i="13"/>
  <c r="BI40" i="13"/>
  <c r="BH40" i="13"/>
  <c r="BG40" i="13"/>
  <c r="BE40" i="13"/>
  <c r="BD40" i="13"/>
  <c r="BC40" i="13"/>
  <c r="BA40" i="13"/>
  <c r="AZ40" i="13"/>
  <c r="AY40" i="13"/>
  <c r="AX40" i="13"/>
  <c r="AW40" i="13"/>
  <c r="AU40" i="13"/>
  <c r="AT40" i="13"/>
  <c r="AS40" i="13"/>
  <c r="AR40" i="13"/>
  <c r="AQ40" i="13"/>
  <c r="AP40" i="13"/>
  <c r="AO40" i="13"/>
  <c r="AN40" i="13"/>
  <c r="AM40" i="13"/>
  <c r="AK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P40" i="13"/>
  <c r="O40" i="13"/>
  <c r="N40" i="13"/>
  <c r="L40" i="13"/>
  <c r="K40" i="13"/>
  <c r="J40" i="13"/>
  <c r="I40" i="13"/>
  <c r="H40" i="13"/>
  <c r="F40" i="13"/>
  <c r="E40" i="13"/>
  <c r="D40" i="13"/>
  <c r="LR34" i="13"/>
  <c r="LQ34" i="13"/>
  <c r="LP34" i="13"/>
  <c r="LO34" i="13"/>
  <c r="LN34" i="13"/>
  <c r="LM34" i="13"/>
  <c r="LL34" i="13"/>
  <c r="LL32" i="13" s="1"/>
  <c r="LK34" i="13"/>
  <c r="LJ34" i="13"/>
  <c r="LI34" i="13"/>
  <c r="LH34" i="13"/>
  <c r="LG34" i="13"/>
  <c r="LF34" i="13"/>
  <c r="LE34" i="13"/>
  <c r="LB34" i="13"/>
  <c r="LA34" i="13"/>
  <c r="KZ34" i="13"/>
  <c r="KY34" i="13"/>
  <c r="KW34" i="13"/>
  <c r="KV34" i="13"/>
  <c r="KU34" i="13"/>
  <c r="KT34" i="13"/>
  <c r="KS34" i="13"/>
  <c r="KS32" i="13" s="1"/>
  <c r="KR34" i="13"/>
  <c r="KQ34" i="13"/>
  <c r="KP34" i="13"/>
  <c r="KO34" i="13"/>
  <c r="KN34" i="13"/>
  <c r="KM34" i="13"/>
  <c r="KJ34" i="13"/>
  <c r="KI34" i="13"/>
  <c r="KH34" i="13"/>
  <c r="KG34" i="13"/>
  <c r="KE34" i="13"/>
  <c r="KD34" i="13"/>
  <c r="KC34" i="13"/>
  <c r="KB34" i="13"/>
  <c r="KA34" i="13"/>
  <c r="KA32" i="13" s="1"/>
  <c r="JZ34" i="13"/>
  <c r="JY34" i="13"/>
  <c r="JX34" i="13"/>
  <c r="JW34" i="13"/>
  <c r="JV34" i="13"/>
  <c r="JU34" i="13"/>
  <c r="JT34" i="13"/>
  <c r="JS34" i="13"/>
  <c r="JR34" i="13"/>
  <c r="JQ34" i="13"/>
  <c r="JP34" i="13"/>
  <c r="JO34" i="13"/>
  <c r="JN34" i="13"/>
  <c r="JM34" i="13"/>
  <c r="JL34" i="13"/>
  <c r="JK34" i="13"/>
  <c r="JK32" i="13" s="1"/>
  <c r="JH34" i="13"/>
  <c r="JF34" i="13"/>
  <c r="JE34" i="13"/>
  <c r="JD34" i="13"/>
  <c r="JC34" i="13"/>
  <c r="JB34" i="13"/>
  <c r="JA34" i="13"/>
  <c r="IZ34" i="13"/>
  <c r="IY34" i="13"/>
  <c r="IX34" i="13"/>
  <c r="IW34" i="13"/>
  <c r="IV34" i="13"/>
  <c r="IU34" i="13"/>
  <c r="IT34" i="13"/>
  <c r="IS34" i="13"/>
  <c r="IR34" i="13"/>
  <c r="IR32" i="13" s="1"/>
  <c r="IQ34" i="13"/>
  <c r="IP34" i="13"/>
  <c r="IO34" i="13"/>
  <c r="IN34" i="13"/>
  <c r="IM34" i="13"/>
  <c r="IL34" i="13"/>
  <c r="IK34" i="13"/>
  <c r="IJ34" i="13"/>
  <c r="II34" i="13"/>
  <c r="IF34" i="13"/>
  <c r="IE34" i="13"/>
  <c r="ID34" i="13"/>
  <c r="IC34" i="13"/>
  <c r="IB34" i="13"/>
  <c r="IA34" i="13"/>
  <c r="HZ34" i="13"/>
  <c r="HZ32" i="13" s="1"/>
  <c r="HY34" i="13"/>
  <c r="HX34" i="13"/>
  <c r="HW34" i="13"/>
  <c r="HV34" i="13"/>
  <c r="HU34" i="13"/>
  <c r="HT34" i="13"/>
  <c r="HR34" i="13"/>
  <c r="HR32" i="13" s="1"/>
  <c r="HQ34" i="13"/>
  <c r="HP34" i="13"/>
  <c r="HP32" i="13" s="1"/>
  <c r="HO34" i="13"/>
  <c r="HN34" i="13"/>
  <c r="HM34" i="13"/>
  <c r="HL34" i="13"/>
  <c r="HK34" i="13"/>
  <c r="HJ34" i="13"/>
  <c r="HG34" i="13"/>
  <c r="HG32" i="13" s="1"/>
  <c r="HF34" i="13"/>
  <c r="HE34" i="13"/>
  <c r="HD34" i="13"/>
  <c r="HC34" i="13"/>
  <c r="HB34" i="13"/>
  <c r="HA34" i="13"/>
  <c r="GZ34" i="13"/>
  <c r="GZ32" i="13" s="1"/>
  <c r="GY34" i="13"/>
  <c r="GV34" i="13"/>
  <c r="GU34" i="13"/>
  <c r="GT34" i="13"/>
  <c r="GS34" i="13"/>
  <c r="GR34" i="13"/>
  <c r="GQ34" i="13"/>
  <c r="GP34" i="13"/>
  <c r="GO34" i="13"/>
  <c r="GN34" i="13"/>
  <c r="GM34" i="13"/>
  <c r="GL34" i="13"/>
  <c r="GG34" i="13"/>
  <c r="GF34" i="13"/>
  <c r="GF32" i="13" s="1"/>
  <c r="GE34" i="13"/>
  <c r="GD34" i="13"/>
  <c r="GC34" i="13"/>
  <c r="GB34" i="13"/>
  <c r="GA34" i="13"/>
  <c r="FZ34" i="13"/>
  <c r="FY34" i="13"/>
  <c r="FX34" i="13"/>
  <c r="FW34" i="13"/>
  <c r="FW32" i="13" s="1"/>
  <c r="FV34" i="13"/>
  <c r="FU34" i="13"/>
  <c r="FT34" i="13"/>
  <c r="FS34" i="13"/>
  <c r="FR34" i="13"/>
  <c r="FQ34" i="13"/>
  <c r="FP34" i="13"/>
  <c r="FO34" i="13"/>
  <c r="FN34" i="13"/>
  <c r="FN32" i="13" s="1"/>
  <c r="FM34" i="13"/>
  <c r="FK34" i="13"/>
  <c r="FJ34" i="13"/>
  <c r="FI34" i="13"/>
  <c r="FH34" i="13"/>
  <c r="FG34" i="13"/>
  <c r="FF34" i="13"/>
  <c r="FF32" i="13" s="1"/>
  <c r="FE34" i="13"/>
  <c r="FD34" i="13"/>
  <c r="FC34" i="13"/>
  <c r="FB34" i="13"/>
  <c r="FA34" i="13"/>
  <c r="EZ34" i="13"/>
  <c r="EY34" i="13"/>
  <c r="EX34" i="13"/>
  <c r="EW34" i="13"/>
  <c r="EV34" i="13"/>
  <c r="EU34" i="13"/>
  <c r="ET34" i="13"/>
  <c r="ES34" i="13"/>
  <c r="EO34" i="13"/>
  <c r="EM34" i="13"/>
  <c r="EL34" i="13"/>
  <c r="EJ34" i="13"/>
  <c r="EI34" i="13"/>
  <c r="EH34" i="13"/>
  <c r="EH32" i="13" s="1"/>
  <c r="EG34" i="13"/>
  <c r="EF34" i="13"/>
  <c r="EF32" i="13" s="1"/>
  <c r="EE34" i="13"/>
  <c r="ED34" i="13"/>
  <c r="ED32" i="13" s="1"/>
  <c r="EC34" i="13"/>
  <c r="EA34" i="13"/>
  <c r="EA32" i="13" s="1"/>
  <c r="DZ34" i="13"/>
  <c r="DY34" i="13"/>
  <c r="DW34" i="13"/>
  <c r="DV34" i="13"/>
  <c r="DU34" i="13"/>
  <c r="DT34" i="13"/>
  <c r="DT32" i="13" s="1"/>
  <c r="DS34" i="13"/>
  <c r="DR34" i="13"/>
  <c r="DQ34" i="13"/>
  <c r="DQ32" i="13" s="1"/>
  <c r="DM34" i="13"/>
  <c r="DL34" i="13"/>
  <c r="DK34" i="13"/>
  <c r="DJ34" i="13"/>
  <c r="DI34" i="13"/>
  <c r="DI32" i="13" s="1"/>
  <c r="DH34" i="13"/>
  <c r="DG34" i="13"/>
  <c r="DG32" i="13" s="1"/>
  <c r="DF34" i="13"/>
  <c r="DE34" i="13"/>
  <c r="DD34" i="13"/>
  <c r="DC34" i="13"/>
  <c r="DB34" i="13"/>
  <c r="DA34" i="13"/>
  <c r="CZ34" i="13"/>
  <c r="CY34" i="13"/>
  <c r="CX34" i="13"/>
  <c r="CW34" i="13"/>
  <c r="CV34" i="13"/>
  <c r="CU34" i="13"/>
  <c r="CT34" i="13"/>
  <c r="CS34" i="13"/>
  <c r="CO34" i="13"/>
  <c r="CN34" i="13"/>
  <c r="CM34" i="13"/>
  <c r="CK34" i="13"/>
  <c r="CJ34" i="13"/>
  <c r="CI34" i="13"/>
  <c r="CH34" i="13"/>
  <c r="CG34" i="13"/>
  <c r="CF34" i="13"/>
  <c r="CF32" i="13" s="1"/>
  <c r="CE34" i="13"/>
  <c r="CE32" i="13" s="1"/>
  <c r="CD34" i="13"/>
  <c r="CD32" i="13" s="1"/>
  <c r="CB34" i="13"/>
  <c r="CA34" i="13"/>
  <c r="BZ34" i="13"/>
  <c r="BX34" i="13"/>
  <c r="BW34" i="13"/>
  <c r="BW32" i="13" s="1"/>
  <c r="BV34" i="13"/>
  <c r="BU34" i="13"/>
  <c r="BT34" i="13"/>
  <c r="BS34" i="13"/>
  <c r="BR34" i="13"/>
  <c r="BQ34" i="13"/>
  <c r="BM34" i="13"/>
  <c r="BL34" i="13"/>
  <c r="BK34" i="13"/>
  <c r="BJ34" i="13"/>
  <c r="BJ32" i="13" s="1"/>
  <c r="BI34" i="13"/>
  <c r="BI32" i="13" s="1"/>
  <c r="BH34" i="13"/>
  <c r="BG34" i="13"/>
  <c r="BE34" i="13"/>
  <c r="BD34" i="13"/>
  <c r="BC34" i="13"/>
  <c r="BA34" i="13"/>
  <c r="AZ34" i="13"/>
  <c r="AY34" i="13"/>
  <c r="AX34" i="13"/>
  <c r="AW34" i="13"/>
  <c r="AU34" i="13"/>
  <c r="AT34" i="13"/>
  <c r="AS34" i="13"/>
  <c r="AS32" i="13" s="1"/>
  <c r="AR34" i="13"/>
  <c r="AQ34" i="13"/>
  <c r="AP34" i="13"/>
  <c r="AO34" i="13"/>
  <c r="AN34" i="13"/>
  <c r="AM34" i="13"/>
  <c r="AK34" i="13"/>
  <c r="AF34" i="13"/>
  <c r="AE34" i="13"/>
  <c r="AD34" i="13"/>
  <c r="AC34" i="13"/>
  <c r="AB34" i="13"/>
  <c r="AA34" i="13"/>
  <c r="Z34" i="13"/>
  <c r="Y34" i="13"/>
  <c r="X34" i="13"/>
  <c r="W34" i="13"/>
  <c r="W32" i="13" s="1"/>
  <c r="V34" i="13"/>
  <c r="U34" i="13"/>
  <c r="T34" i="13"/>
  <c r="S34" i="13"/>
  <c r="R34" i="13"/>
  <c r="P34" i="13"/>
  <c r="O34" i="13"/>
  <c r="N34" i="13"/>
  <c r="L34" i="13"/>
  <c r="K34" i="13"/>
  <c r="J34" i="13"/>
  <c r="I34" i="13"/>
  <c r="H34" i="13"/>
  <c r="F34" i="13"/>
  <c r="E34" i="13"/>
  <c r="E32" i="13" s="1"/>
  <c r="D34" i="13"/>
  <c r="JG32" i="13"/>
  <c r="IW32" i="13"/>
  <c r="GP32" i="13"/>
  <c r="G32" i="16" l="1"/>
  <c r="FL40" i="13"/>
  <c r="F32" i="13"/>
  <c r="P32" i="13"/>
  <c r="Y32" i="13"/>
  <c r="CT32" i="13"/>
  <c r="DJ32" i="13"/>
  <c r="HC32" i="13"/>
  <c r="HV32" i="13"/>
  <c r="IN32" i="13"/>
  <c r="JD32" i="13"/>
  <c r="EX32" i="13"/>
  <c r="FB32" i="13"/>
  <c r="LK32" i="13"/>
  <c r="AE32" i="13"/>
  <c r="BG32" i="13"/>
  <c r="AX32" i="13"/>
  <c r="DX19" i="18"/>
  <c r="G19" i="18"/>
  <c r="P17" i="18"/>
  <c r="Q17" i="18" s="1"/>
  <c r="L17" i="18"/>
  <c r="M17" i="18" s="1"/>
  <c r="FL19" i="18"/>
  <c r="KF17" i="18"/>
  <c r="HS32" i="18"/>
  <c r="BY17" i="18"/>
  <c r="EN19" i="18"/>
  <c r="G17" i="18"/>
  <c r="CL17" i="18"/>
  <c r="FL32" i="18"/>
  <c r="BE17" i="18"/>
  <c r="GK32" i="18"/>
  <c r="HS17" i="18"/>
  <c r="GK17" i="18"/>
  <c r="AL19" i="18"/>
  <c r="GX17" i="18"/>
  <c r="FP17" i="18"/>
  <c r="FL17" i="18" s="1"/>
  <c r="CC17" i="18"/>
  <c r="GX17" i="17"/>
  <c r="EP23" i="15"/>
  <c r="M32" i="17"/>
  <c r="BY32" i="17"/>
  <c r="Q32" i="17"/>
  <c r="LN32" i="15"/>
  <c r="AL23" i="15"/>
  <c r="DX20" i="15"/>
  <c r="EN20" i="15"/>
  <c r="BF23" i="15"/>
  <c r="LH32" i="15"/>
  <c r="EP19" i="17"/>
  <c r="HS32" i="17"/>
  <c r="G32" i="17"/>
  <c r="FL32" i="17"/>
  <c r="Q17" i="17"/>
  <c r="G17" i="17"/>
  <c r="CL17" i="17"/>
  <c r="CC17" i="17"/>
  <c r="BY17" i="17"/>
  <c r="GK17" i="17"/>
  <c r="FL17" i="17"/>
  <c r="HS17" i="17"/>
  <c r="M17" i="17"/>
  <c r="KF19" i="17"/>
  <c r="KG17" i="17"/>
  <c r="KF17" i="17" s="1"/>
  <c r="EB19" i="17"/>
  <c r="CL32" i="17"/>
  <c r="CC32" i="17"/>
  <c r="DX19" i="17"/>
  <c r="EN19" i="17"/>
  <c r="EK19" i="17"/>
  <c r="EJ17" i="17"/>
  <c r="BF47" i="16"/>
  <c r="AV45" i="16"/>
  <c r="BB23" i="16"/>
  <c r="JA17" i="16"/>
  <c r="LA17" i="16"/>
  <c r="Q22" i="16"/>
  <c r="LB17" i="16"/>
  <c r="BP19" i="16"/>
  <c r="CC19" i="16" s="1"/>
  <c r="FK19" i="16"/>
  <c r="FK17" i="16" s="1"/>
  <c r="AJ21" i="16"/>
  <c r="BF21" i="16" s="1"/>
  <c r="AV23" i="16"/>
  <c r="CC45" i="16"/>
  <c r="R17" i="16"/>
  <c r="IL17" i="16"/>
  <c r="JT17" i="16"/>
  <c r="BB20" i="16"/>
  <c r="GX20" i="16"/>
  <c r="AV22" i="16"/>
  <c r="GL17" i="16"/>
  <c r="EB23" i="16"/>
  <c r="CC18" i="16"/>
  <c r="GM17" i="16"/>
  <c r="HD17" i="16"/>
  <c r="HW17" i="16"/>
  <c r="IP17" i="16"/>
  <c r="JX17" i="16"/>
  <c r="KQ17" i="16"/>
  <c r="LJ17" i="16"/>
  <c r="IZ17" i="16"/>
  <c r="EK23" i="16"/>
  <c r="AL37" i="16"/>
  <c r="BY21" i="16"/>
  <c r="M23" i="16"/>
  <c r="EC17" i="16"/>
  <c r="EX17" i="16"/>
  <c r="FO17" i="16"/>
  <c r="GE17" i="16"/>
  <c r="GY17" i="16"/>
  <c r="HQ17" i="16"/>
  <c r="IK17" i="16"/>
  <c r="JS17" i="16"/>
  <c r="KJ17" i="16"/>
  <c r="LE17" i="16"/>
  <c r="EK22" i="16"/>
  <c r="EN23" i="16"/>
  <c r="S17" i="16"/>
  <c r="GG17" i="16"/>
  <c r="AL47" i="16"/>
  <c r="BB47" i="16"/>
  <c r="KF19" i="16"/>
  <c r="HS19" i="16"/>
  <c r="EP40" i="16"/>
  <c r="CA17" i="16"/>
  <c r="AP17" i="16"/>
  <c r="BI17" i="16"/>
  <c r="M20" i="16"/>
  <c r="KF20" i="16"/>
  <c r="ED17" i="16"/>
  <c r="Q20" i="16"/>
  <c r="FR17" i="16"/>
  <c r="GJ17" i="16"/>
  <c r="KF22" i="16"/>
  <c r="HS32" i="16"/>
  <c r="DI17" i="16"/>
  <c r="GZ17" i="16"/>
  <c r="JB17" i="16"/>
  <c r="KM17" i="16"/>
  <c r="LF17" i="16"/>
  <c r="KE17" i="16"/>
  <c r="HP17" i="16"/>
  <c r="JR17" i="16"/>
  <c r="KI17" i="16"/>
  <c r="KA17" i="16"/>
  <c r="LM17" i="16"/>
  <c r="GT17" i="16"/>
  <c r="CM17" i="16"/>
  <c r="GX18" i="16"/>
  <c r="CN17" i="16"/>
  <c r="EA17" i="16"/>
  <c r="EW17" i="16"/>
  <c r="FN17" i="16"/>
  <c r="GD17" i="16"/>
  <c r="GW17" i="16"/>
  <c r="IJ17" i="16"/>
  <c r="GK32" i="16"/>
  <c r="EL17" i="16"/>
  <c r="DY17" i="16"/>
  <c r="EU17" i="16"/>
  <c r="GB17" i="16"/>
  <c r="FA17" i="16"/>
  <c r="HB17" i="16"/>
  <c r="HU17" i="16"/>
  <c r="IN17" i="16"/>
  <c r="JD17" i="16"/>
  <c r="JV17" i="16"/>
  <c r="KO17" i="16"/>
  <c r="LH17" i="16"/>
  <c r="AG17" i="16"/>
  <c r="FM17" i="16"/>
  <c r="V17" i="16"/>
  <c r="FB17" i="16"/>
  <c r="AY17" i="16"/>
  <c r="CC21" i="16"/>
  <c r="Y17" i="16"/>
  <c r="HV17" i="16"/>
  <c r="IO17" i="16"/>
  <c r="JE17" i="16"/>
  <c r="JW17" i="16"/>
  <c r="LI17" i="16"/>
  <c r="AB17" i="16"/>
  <c r="CH17" i="16"/>
  <c r="DU17" i="16"/>
  <c r="GR17" i="16"/>
  <c r="HK17" i="16"/>
  <c r="IC17" i="16"/>
  <c r="JM17" i="16"/>
  <c r="KC17" i="16"/>
  <c r="LO17" i="16"/>
  <c r="EB20" i="16"/>
  <c r="AL40" i="16"/>
  <c r="AC17" i="16"/>
  <c r="CI17" i="16"/>
  <c r="FZ17" i="16"/>
  <c r="HL17" i="16"/>
  <c r="ID17" i="16"/>
  <c r="IV17" i="16"/>
  <c r="JN17" i="16"/>
  <c r="KD17" i="16"/>
  <c r="KW17" i="16"/>
  <c r="LP17" i="16"/>
  <c r="W17" i="16"/>
  <c r="AQ17" i="16"/>
  <c r="HE17" i="16"/>
  <c r="HY17" i="16"/>
  <c r="JY17" i="16"/>
  <c r="KR17" i="16"/>
  <c r="LK17" i="16"/>
  <c r="AD17" i="16"/>
  <c r="KF23" i="16"/>
  <c r="E17" i="16"/>
  <c r="X17" i="16"/>
  <c r="AR17" i="16"/>
  <c r="CE17" i="16"/>
  <c r="FE17" i="16"/>
  <c r="FV17" i="16"/>
  <c r="HF17" i="16"/>
  <c r="HZ17" i="16"/>
  <c r="IR17" i="16"/>
  <c r="JH17" i="16"/>
  <c r="JZ17" i="16"/>
  <c r="LL17" i="16"/>
  <c r="FL32" i="16"/>
  <c r="AT17" i="16"/>
  <c r="KB17" i="16"/>
  <c r="CF17" i="16"/>
  <c r="FW17" i="16"/>
  <c r="BF23" i="16"/>
  <c r="HJ17" i="16"/>
  <c r="CC20" i="16"/>
  <c r="BB22" i="16"/>
  <c r="FL22" i="16"/>
  <c r="GX22" i="16"/>
  <c r="EB22" i="16"/>
  <c r="LN17" i="16"/>
  <c r="M21" i="16"/>
  <c r="IE17" i="16"/>
  <c r="LQ17" i="16"/>
  <c r="AX17" i="16"/>
  <c r="DJ17" i="16"/>
  <c r="EE17" i="16"/>
  <c r="FQ17" i="16"/>
  <c r="HA17" i="16"/>
  <c r="HT17" i="16"/>
  <c r="IM17" i="16"/>
  <c r="JC17" i="16"/>
  <c r="KN17" i="16"/>
  <c r="LG17" i="16"/>
  <c r="CK17" i="16"/>
  <c r="IF17" i="16"/>
  <c r="IX17" i="16"/>
  <c r="KF18" i="16"/>
  <c r="LR17" i="16"/>
  <c r="GX21" i="16"/>
  <c r="IB17" i="16"/>
  <c r="AZ17" i="16"/>
  <c r="BT17" i="16"/>
  <c r="DF17" i="16"/>
  <c r="DZ17" i="16"/>
  <c r="EV17" i="16"/>
  <c r="GC17" i="16"/>
  <c r="HO17" i="16"/>
  <c r="II17" i="16"/>
  <c r="IY17" i="16"/>
  <c r="JQ17" i="16"/>
  <c r="KH17" i="16"/>
  <c r="C19" i="16"/>
  <c r="C17" i="16" s="1"/>
  <c r="KU17" i="16"/>
  <c r="BA17" i="16"/>
  <c r="BU17" i="16"/>
  <c r="DG17" i="16"/>
  <c r="AK17" i="16"/>
  <c r="EY17" i="16"/>
  <c r="CT17" i="16"/>
  <c r="P17" i="16"/>
  <c r="GK20" i="16"/>
  <c r="BM17" i="16"/>
  <c r="CG17" i="16"/>
  <c r="DT17" i="16"/>
  <c r="EM17" i="16"/>
  <c r="FG17" i="16"/>
  <c r="FX17" i="16"/>
  <c r="DE17" i="16"/>
  <c r="DX22" i="16"/>
  <c r="M18" i="16"/>
  <c r="CL18" i="16"/>
  <c r="GU17" i="16"/>
  <c r="T17" i="16"/>
  <c r="CD17" i="16"/>
  <c r="CX17" i="16"/>
  <c r="FS17" i="16"/>
  <c r="DB17" i="16"/>
  <c r="FH17" i="16"/>
  <c r="FY17" i="16"/>
  <c r="FL23" i="16"/>
  <c r="GX23" i="16"/>
  <c r="CL32" i="16"/>
  <c r="BK17" i="16"/>
  <c r="CY17" i="16"/>
  <c r="DQ17" i="16"/>
  <c r="FT17" i="16"/>
  <c r="DC17" i="16"/>
  <c r="DV17" i="16"/>
  <c r="ES17" i="16"/>
  <c r="FI17" i="16"/>
  <c r="BL17" i="16"/>
  <c r="CZ17" i="16"/>
  <c r="DR17" i="16"/>
  <c r="EI17" i="16"/>
  <c r="FU17" i="16"/>
  <c r="ET17" i="16"/>
  <c r="FJ17" i="16"/>
  <c r="HR17" i="16"/>
  <c r="Q18" i="16"/>
  <c r="BC17" i="16"/>
  <c r="BV17" i="16"/>
  <c r="CO17" i="16"/>
  <c r="DH17" i="16"/>
  <c r="CU17" i="16"/>
  <c r="DK17" i="16"/>
  <c r="EF17" i="16"/>
  <c r="DA17" i="16"/>
  <c r="DS17" i="16"/>
  <c r="EK20" i="16"/>
  <c r="CL21" i="16"/>
  <c r="KF21" i="16"/>
  <c r="BF22" i="16"/>
  <c r="BY22" i="16"/>
  <c r="BD17" i="16"/>
  <c r="BW17" i="16"/>
  <c r="CS17" i="16"/>
  <c r="FP17" i="16"/>
  <c r="GF17" i="16"/>
  <c r="BH17" i="16"/>
  <c r="CV17" i="16"/>
  <c r="DL17" i="16"/>
  <c r="EG17" i="16"/>
  <c r="AU17" i="16"/>
  <c r="FF17" i="16"/>
  <c r="FL21" i="16"/>
  <c r="G23" i="16"/>
  <c r="CC23" i="16"/>
  <c r="AM17" i="16"/>
  <c r="EZ17" i="16"/>
  <c r="CW17" i="16"/>
  <c r="DM17" i="16"/>
  <c r="EH17" i="16"/>
  <c r="FC17" i="16"/>
  <c r="EN20" i="16"/>
  <c r="Q21" i="16"/>
  <c r="BY34" i="16"/>
  <c r="AN17" i="16"/>
  <c r="BG17" i="16"/>
  <c r="BZ17" i="16"/>
  <c r="FD17" i="16"/>
  <c r="CC22" i="16"/>
  <c r="U17" i="16"/>
  <c r="AO17" i="16"/>
  <c r="AS17" i="16"/>
  <c r="CL20" i="16"/>
  <c r="DX20" i="16"/>
  <c r="G22" i="16"/>
  <c r="GA17" i="16"/>
  <c r="HM17" i="16"/>
  <c r="JO17" i="16"/>
  <c r="KY17" i="16"/>
  <c r="JU17" i="16"/>
  <c r="HN17" i="16"/>
  <c r="JP17" i="16"/>
  <c r="KZ17" i="16"/>
  <c r="FL20" i="16"/>
  <c r="HC17" i="16"/>
  <c r="KP17" i="16"/>
  <c r="HG17" i="16"/>
  <c r="KT17" i="16"/>
  <c r="AL20" i="16"/>
  <c r="JF17" i="16"/>
  <c r="IT17" i="16"/>
  <c r="IS17" i="16"/>
  <c r="IW17" i="16"/>
  <c r="BF20" i="16"/>
  <c r="G21" i="16"/>
  <c r="IQ17" i="16"/>
  <c r="JG17" i="16"/>
  <c r="M22" i="16"/>
  <c r="BQ17" i="16"/>
  <c r="CL23" i="16"/>
  <c r="IU17" i="16"/>
  <c r="GO17" i="16"/>
  <c r="N17" i="16"/>
  <c r="AE17" i="16"/>
  <c r="BR17" i="16"/>
  <c r="CJ17" i="16"/>
  <c r="EN22" i="16"/>
  <c r="Q23" i="16"/>
  <c r="DX23" i="16"/>
  <c r="GS17" i="16"/>
  <c r="KV17" i="16"/>
  <c r="GV17" i="16"/>
  <c r="GP17" i="16"/>
  <c r="AF17" i="16"/>
  <c r="BS17" i="16"/>
  <c r="CL22" i="16"/>
  <c r="DD17" i="16"/>
  <c r="AY32" i="15"/>
  <c r="GK32" i="15"/>
  <c r="CL22" i="15"/>
  <c r="AZ32" i="15"/>
  <c r="LM32" i="15"/>
  <c r="FL32" i="15"/>
  <c r="BC32" i="15"/>
  <c r="CL20" i="15"/>
  <c r="HS32" i="15"/>
  <c r="LL32" i="15"/>
  <c r="AN32" i="15"/>
  <c r="BH32" i="15"/>
  <c r="BI32" i="15"/>
  <c r="AR32" i="15"/>
  <c r="BL32" i="15"/>
  <c r="AV20" i="15"/>
  <c r="AS32" i="15"/>
  <c r="AZ19" i="15"/>
  <c r="AZ17" i="15" s="1"/>
  <c r="AW32" i="15"/>
  <c r="BD32" i="15"/>
  <c r="BM32" i="15"/>
  <c r="AS19" i="15"/>
  <c r="AS17" i="15" s="1"/>
  <c r="BL19" i="15"/>
  <c r="BL17" i="15" s="1"/>
  <c r="AR19" i="15"/>
  <c r="AR17" i="15" s="1"/>
  <c r="LI32" i="15"/>
  <c r="HS21" i="15"/>
  <c r="BY21" i="15"/>
  <c r="AO32" i="15"/>
  <c r="LE32" i="15"/>
  <c r="GK22" i="15"/>
  <c r="Q22" i="15"/>
  <c r="BK32" i="15"/>
  <c r="DX23" i="15"/>
  <c r="CC20" i="15"/>
  <c r="FL19" i="15"/>
  <c r="GX22" i="15"/>
  <c r="BY20" i="15"/>
  <c r="IZ17" i="15"/>
  <c r="GX23" i="15"/>
  <c r="EP22" i="15"/>
  <c r="GX20" i="15"/>
  <c r="LQ32" i="15"/>
  <c r="EB19" i="18"/>
  <c r="EA17" i="18"/>
  <c r="GK32" i="17"/>
  <c r="KS17" i="16"/>
  <c r="KG17" i="16"/>
  <c r="JL17" i="16"/>
  <c r="JK17" i="16"/>
  <c r="IA17" i="16"/>
  <c r="HS20" i="16"/>
  <c r="HS23" i="16"/>
  <c r="HS18" i="16"/>
  <c r="HS22" i="16"/>
  <c r="HS21" i="16"/>
  <c r="GX19" i="16"/>
  <c r="GK19" i="16"/>
  <c r="GN17" i="16"/>
  <c r="GK23" i="16"/>
  <c r="GK22" i="16"/>
  <c r="GK21" i="16"/>
  <c r="GQ17" i="16"/>
  <c r="EP20" i="16"/>
  <c r="EO17" i="16"/>
  <c r="EP22" i="16"/>
  <c r="EP23" i="16"/>
  <c r="EJ17" i="16"/>
  <c r="DW17" i="16"/>
  <c r="BX17" i="16"/>
  <c r="BY20" i="16"/>
  <c r="BY23" i="16"/>
  <c r="BJ17" i="16"/>
  <c r="BE17" i="16"/>
  <c r="AW17" i="16"/>
  <c r="AV20" i="16"/>
  <c r="Z17" i="16"/>
  <c r="AA17" i="16"/>
  <c r="O17" i="16"/>
  <c r="H17" i="16"/>
  <c r="I17" i="16"/>
  <c r="J17" i="16"/>
  <c r="K17" i="16"/>
  <c r="F17" i="16"/>
  <c r="G20" i="16"/>
  <c r="G18" i="16"/>
  <c r="LO32" i="15"/>
  <c r="AQ32" i="15"/>
  <c r="LJ32" i="15"/>
  <c r="LK32" i="15"/>
  <c r="LF32" i="15"/>
  <c r="LG32" i="15"/>
  <c r="LP32" i="15"/>
  <c r="LR32" i="15"/>
  <c r="GX19" i="15"/>
  <c r="GV17" i="15"/>
  <c r="HN17" i="15"/>
  <c r="EU17" i="15"/>
  <c r="DY17" i="15"/>
  <c r="DE17" i="15"/>
  <c r="CK17" i="15"/>
  <c r="GK23" i="15"/>
  <c r="HS20" i="15"/>
  <c r="HS23" i="15"/>
  <c r="FL20" i="15"/>
  <c r="HS22" i="15"/>
  <c r="CD17" i="15"/>
  <c r="DX22" i="15"/>
  <c r="M23" i="15"/>
  <c r="GK21" i="15"/>
  <c r="KF20" i="15"/>
  <c r="JY17" i="15"/>
  <c r="IQ17" i="15"/>
  <c r="HY17" i="15"/>
  <c r="HE17" i="15"/>
  <c r="FD17" i="15"/>
  <c r="EI17" i="15"/>
  <c r="DQ17" i="15"/>
  <c r="CX17" i="15"/>
  <c r="V17" i="15"/>
  <c r="FL23" i="15"/>
  <c r="G23" i="15"/>
  <c r="M21" i="15"/>
  <c r="EK20" i="15"/>
  <c r="GK19" i="15"/>
  <c r="LB17" i="15"/>
  <c r="KI17" i="15"/>
  <c r="JR17" i="15"/>
  <c r="IJ17" i="15"/>
  <c r="HP17" i="15"/>
  <c r="EA17" i="15"/>
  <c r="DG17" i="15"/>
  <c r="CN17" i="15"/>
  <c r="KF23" i="15"/>
  <c r="KF22" i="15"/>
  <c r="HS19" i="15"/>
  <c r="C19" i="15"/>
  <c r="G19" i="15" s="1"/>
  <c r="GX18" i="15"/>
  <c r="FL22" i="15"/>
  <c r="AV22" i="15"/>
  <c r="GK20" i="15"/>
  <c r="JP17" i="15"/>
  <c r="IX17" i="15"/>
  <c r="IF17" i="15"/>
  <c r="GB17" i="15"/>
  <c r="AF17" i="15"/>
  <c r="BU17" i="15"/>
  <c r="LQ17" i="15"/>
  <c r="KY17" i="15"/>
  <c r="KE17" i="15"/>
  <c r="JO17" i="15"/>
  <c r="IW17" i="15"/>
  <c r="IE17" i="15"/>
  <c r="HM17" i="15"/>
  <c r="GA17" i="15"/>
  <c r="DW17" i="15"/>
  <c r="DD17" i="15"/>
  <c r="CJ17" i="15"/>
  <c r="BR17" i="15"/>
  <c r="AY17" i="15"/>
  <c r="AE17" i="15"/>
  <c r="LP17" i="15"/>
  <c r="KW17" i="15"/>
  <c r="Q23" i="15"/>
  <c r="M22" i="15"/>
  <c r="EN23" i="15"/>
  <c r="CC21" i="15"/>
  <c r="Q20" i="15"/>
  <c r="N17" i="15"/>
  <c r="JG17" i="15"/>
  <c r="KF19" i="15"/>
  <c r="GO17" i="15"/>
  <c r="GX21" i="15"/>
  <c r="GU17" i="15"/>
  <c r="GT17" i="15"/>
  <c r="FL21" i="15"/>
  <c r="EW17" i="15"/>
  <c r="P17" i="15"/>
  <c r="O17" i="15"/>
  <c r="Q21" i="15"/>
  <c r="Q32" i="15"/>
  <c r="M32" i="15"/>
  <c r="G32" i="15"/>
  <c r="EB23" i="15"/>
  <c r="BS17" i="15"/>
  <c r="LO17" i="15"/>
  <c r="KV17" i="15"/>
  <c r="KD17" i="15"/>
  <c r="JN17" i="15"/>
  <c r="IV17" i="15"/>
  <c r="ID17" i="15"/>
  <c r="HL17" i="15"/>
  <c r="GS17" i="15"/>
  <c r="FZ17" i="15"/>
  <c r="FI17" i="15"/>
  <c r="ES17" i="15"/>
  <c r="DV17" i="15"/>
  <c r="DC17" i="15"/>
  <c r="CI17" i="15"/>
  <c r="BQ17" i="15"/>
  <c r="AX17" i="15"/>
  <c r="AD17" i="15"/>
  <c r="LN17" i="15"/>
  <c r="KU17" i="15"/>
  <c r="KC17" i="15"/>
  <c r="JM17" i="15"/>
  <c r="IU17" i="15"/>
  <c r="IC17" i="15"/>
  <c r="HK17" i="15"/>
  <c r="GR17" i="15"/>
  <c r="FY17" i="15"/>
  <c r="FH17" i="15"/>
  <c r="EO17" i="15"/>
  <c r="DU17" i="15"/>
  <c r="DB17" i="15"/>
  <c r="CH17" i="15"/>
  <c r="CL18" i="15"/>
  <c r="AW17" i="15"/>
  <c r="AC17" i="15"/>
  <c r="L17" i="15"/>
  <c r="BB22" i="15"/>
  <c r="LM17" i="15"/>
  <c r="KT17" i="15"/>
  <c r="KB17" i="15"/>
  <c r="JL17" i="15"/>
  <c r="IT17" i="15"/>
  <c r="IB17" i="15"/>
  <c r="HJ17" i="15"/>
  <c r="GQ17" i="15"/>
  <c r="FX17" i="15"/>
  <c r="FG17" i="15"/>
  <c r="EM17" i="15"/>
  <c r="DT17" i="15"/>
  <c r="DA17" i="15"/>
  <c r="CG17" i="15"/>
  <c r="BM17" i="15"/>
  <c r="AU17" i="15"/>
  <c r="AB17" i="15"/>
  <c r="K17" i="15"/>
  <c r="LL17" i="15"/>
  <c r="KS17" i="15"/>
  <c r="KA17" i="15"/>
  <c r="JK17" i="15"/>
  <c r="IS17" i="15"/>
  <c r="IA17" i="15"/>
  <c r="HG17" i="15"/>
  <c r="GP17" i="15"/>
  <c r="FW17" i="15"/>
  <c r="FF17" i="15"/>
  <c r="EL17" i="15"/>
  <c r="DS17" i="15"/>
  <c r="CZ17" i="15"/>
  <c r="CF17" i="15"/>
  <c r="AT17" i="15"/>
  <c r="AA17" i="15"/>
  <c r="J17" i="15"/>
  <c r="JZ17" i="15"/>
  <c r="JH17" i="15"/>
  <c r="IR17" i="15"/>
  <c r="HZ17" i="15"/>
  <c r="HF17" i="15"/>
  <c r="FV17" i="15"/>
  <c r="FE17" i="15"/>
  <c r="EJ17" i="15"/>
  <c r="DR17" i="15"/>
  <c r="CY17" i="15"/>
  <c r="CE17" i="15"/>
  <c r="BK17" i="15"/>
  <c r="Z17" i="15"/>
  <c r="I17" i="15"/>
  <c r="LK17" i="15"/>
  <c r="KR17" i="15"/>
  <c r="LJ17" i="15"/>
  <c r="KQ17" i="15"/>
  <c r="GN17" i="15"/>
  <c r="FU17" i="15"/>
  <c r="BJ17" i="15"/>
  <c r="Y17" i="15"/>
  <c r="H17" i="15"/>
  <c r="BY32" i="15"/>
  <c r="LI17" i="15"/>
  <c r="KP17" i="15"/>
  <c r="JX17" i="15"/>
  <c r="JF17" i="15"/>
  <c r="IP17" i="15"/>
  <c r="HW17" i="15"/>
  <c r="HD17" i="15"/>
  <c r="FT17" i="15"/>
  <c r="FC17" i="15"/>
  <c r="EH17" i="15"/>
  <c r="DM17" i="15"/>
  <c r="CW17" i="15"/>
  <c r="CB17" i="15"/>
  <c r="X17" i="15"/>
  <c r="F17" i="15"/>
  <c r="EB22" i="15"/>
  <c r="HC17" i="15"/>
  <c r="GM17" i="15"/>
  <c r="AQ17" i="15"/>
  <c r="W17" i="15"/>
  <c r="CL19" i="15"/>
  <c r="LH17" i="15"/>
  <c r="KO17" i="15"/>
  <c r="JW17" i="15"/>
  <c r="JE17" i="15"/>
  <c r="IO17" i="15"/>
  <c r="HV17" i="15"/>
  <c r="GL17" i="15"/>
  <c r="FS17" i="15"/>
  <c r="BH17" i="15"/>
  <c r="E17" i="15"/>
  <c r="ET17" i="15"/>
  <c r="AV23" i="15"/>
  <c r="CC22" i="15"/>
  <c r="FB17" i="15"/>
  <c r="EG17" i="15"/>
  <c r="DL17" i="15"/>
  <c r="CV17" i="15"/>
  <c r="CA17" i="15"/>
  <c r="BI17" i="15"/>
  <c r="AP17" i="15"/>
  <c r="LG17" i="15"/>
  <c r="KN17" i="15"/>
  <c r="JV17" i="15"/>
  <c r="JD17" i="15"/>
  <c r="IN17" i="15"/>
  <c r="HU17" i="15"/>
  <c r="HB17" i="15"/>
  <c r="GJ17" i="15"/>
  <c r="FR17" i="15"/>
  <c r="FA17" i="15"/>
  <c r="EF17" i="15"/>
  <c r="DK17" i="15"/>
  <c r="CU17" i="15"/>
  <c r="BZ17" i="15"/>
  <c r="BG17" i="15"/>
  <c r="AO17" i="15"/>
  <c r="D17" i="15"/>
  <c r="G22" i="15"/>
  <c r="EB20" i="15"/>
  <c r="LF17" i="15"/>
  <c r="KM17" i="15"/>
  <c r="JU17" i="15"/>
  <c r="JC17" i="15"/>
  <c r="IM17" i="15"/>
  <c r="HT17" i="15"/>
  <c r="HA17" i="15"/>
  <c r="GG17" i="15"/>
  <c r="FQ17" i="15"/>
  <c r="EZ17" i="15"/>
  <c r="EE17" i="15"/>
  <c r="DJ17" i="15"/>
  <c r="CT17" i="15"/>
  <c r="BX17" i="15"/>
  <c r="BE17" i="15"/>
  <c r="U17" i="15"/>
  <c r="G18" i="15"/>
  <c r="AN17" i="15"/>
  <c r="LE17" i="15"/>
  <c r="KJ17" i="15"/>
  <c r="JT17" i="15"/>
  <c r="JB17" i="15"/>
  <c r="IL17" i="15"/>
  <c r="HR17" i="15"/>
  <c r="GZ17" i="15"/>
  <c r="GF17" i="15"/>
  <c r="FP17" i="15"/>
  <c r="EY17" i="15"/>
  <c r="ED17" i="15"/>
  <c r="DI17" i="15"/>
  <c r="CS17" i="15"/>
  <c r="BW17" i="15"/>
  <c r="BD17" i="15"/>
  <c r="AM17" i="15"/>
  <c r="T17" i="15"/>
  <c r="FJ17" i="15"/>
  <c r="JS17" i="15"/>
  <c r="JA17" i="15"/>
  <c r="IK17" i="15"/>
  <c r="HQ17" i="15"/>
  <c r="GY17" i="15"/>
  <c r="GE17" i="15"/>
  <c r="FO17" i="15"/>
  <c r="EX17" i="15"/>
  <c r="EC17" i="15"/>
  <c r="DH17" i="15"/>
  <c r="CO17" i="15"/>
  <c r="BV17" i="15"/>
  <c r="BC17" i="15"/>
  <c r="AK17" i="15"/>
  <c r="S17" i="15"/>
  <c r="BY23" i="15"/>
  <c r="LA17" i="15"/>
  <c r="KH17" i="15"/>
  <c r="GW17" i="15"/>
  <c r="GD17" i="15"/>
  <c r="FN17" i="15"/>
  <c r="R17" i="15"/>
  <c r="JQ17" i="15"/>
  <c r="IY17" i="15"/>
  <c r="II17" i="15"/>
  <c r="HO17" i="15"/>
  <c r="GC17" i="15"/>
  <c r="FL18" i="15"/>
  <c r="EV17" i="15"/>
  <c r="DZ17" i="15"/>
  <c r="DF17" i="15"/>
  <c r="CM17" i="15"/>
  <c r="BT17" i="15"/>
  <c r="BA17" i="15"/>
  <c r="AG17" i="15"/>
  <c r="Q18" i="15"/>
  <c r="LR17" i="15"/>
  <c r="KZ17" i="15"/>
  <c r="KG17" i="15"/>
  <c r="KF18" i="15"/>
  <c r="FK17" i="15"/>
  <c r="M18" i="15"/>
  <c r="KF21" i="15"/>
  <c r="HS18" i="15"/>
  <c r="GK18" i="15"/>
  <c r="CL21" i="15"/>
  <c r="FM17" i="15"/>
  <c r="AJ19" i="15"/>
  <c r="BF19" i="15" s="1"/>
  <c r="CR20" i="15"/>
  <c r="BF47" i="15"/>
  <c r="BB47" i="15"/>
  <c r="AV47" i="15"/>
  <c r="AL47" i="15"/>
  <c r="AV37" i="16"/>
  <c r="BB37" i="16"/>
  <c r="BF37" i="16"/>
  <c r="CR20" i="16"/>
  <c r="GK18" i="16"/>
  <c r="FL18" i="16"/>
  <c r="BY18" i="16"/>
  <c r="L17" i="16"/>
  <c r="D17" i="16"/>
  <c r="BB34" i="16"/>
  <c r="AV34" i="16"/>
  <c r="AL34" i="16"/>
  <c r="BF34" i="16"/>
  <c r="CB17" i="16"/>
  <c r="CC34" i="16"/>
  <c r="AV40" i="16"/>
  <c r="BB40" i="16"/>
  <c r="BY45" i="16"/>
  <c r="BY40" i="16"/>
  <c r="AL22" i="16"/>
  <c r="AL23" i="16"/>
  <c r="CC40" i="16"/>
  <c r="DX40" i="16"/>
  <c r="EB40" i="16"/>
  <c r="M45" i="16"/>
  <c r="EK40" i="16"/>
  <c r="EN22" i="15"/>
  <c r="EK22" i="15"/>
  <c r="EK23" i="15"/>
  <c r="EP20" i="15"/>
  <c r="CL23" i="15"/>
  <c r="BP17" i="15"/>
  <c r="CC19" i="15"/>
  <c r="CC18" i="15"/>
  <c r="CC23" i="15"/>
  <c r="BY19" i="15"/>
  <c r="BY22" i="15"/>
  <c r="BY18" i="15"/>
  <c r="AV21" i="15"/>
  <c r="BB21" i="15"/>
  <c r="AL21" i="15"/>
  <c r="BF21" i="15"/>
  <c r="BF37" i="15"/>
  <c r="BB37" i="15"/>
  <c r="BF22" i="15"/>
  <c r="AL22" i="15"/>
  <c r="BF20" i="15"/>
  <c r="BB23" i="15"/>
  <c r="AL20" i="15"/>
  <c r="BB20" i="15"/>
  <c r="M20" i="15"/>
  <c r="G20" i="15"/>
  <c r="G21" i="15"/>
  <c r="DX40" i="13"/>
  <c r="EP40" i="13"/>
  <c r="EB40" i="13"/>
  <c r="EN40" i="13"/>
  <c r="GX45" i="13"/>
  <c r="CC45" i="13"/>
  <c r="ES32" i="13"/>
  <c r="FI32" i="13"/>
  <c r="FZ32" i="13"/>
  <c r="AZ32" i="13"/>
  <c r="BT32" i="13"/>
  <c r="ET32" i="13"/>
  <c r="FJ32" i="13"/>
  <c r="ID32" i="13"/>
  <c r="IV32" i="13"/>
  <c r="JO32" i="13"/>
  <c r="KE32" i="13"/>
  <c r="KY32" i="13"/>
  <c r="DB32" i="13"/>
  <c r="DY32" i="13"/>
  <c r="HN32" i="13"/>
  <c r="LR32" i="13"/>
  <c r="DZ32" i="13"/>
  <c r="GC32" i="13"/>
  <c r="IF32" i="13"/>
  <c r="IX32" i="13"/>
  <c r="JQ32" i="13"/>
  <c r="G40" i="13"/>
  <c r="BX32" i="13"/>
  <c r="CS32" i="13"/>
  <c r="EC32" i="13"/>
  <c r="IJ32" i="13"/>
  <c r="IZ32" i="13"/>
  <c r="JS32" i="13"/>
  <c r="KJ32" i="13"/>
  <c r="LE32" i="13"/>
  <c r="AO32" i="13"/>
  <c r="CA32" i="13"/>
  <c r="CU32" i="13"/>
  <c r="DK32" i="13"/>
  <c r="EZ32" i="13"/>
  <c r="H32" i="13"/>
  <c r="Z32" i="13"/>
  <c r="AT32" i="13"/>
  <c r="BM32" i="13"/>
  <c r="CG32" i="13"/>
  <c r="GN32" i="13"/>
  <c r="JY32" i="13"/>
  <c r="KR32" i="13"/>
  <c r="CC34" i="13"/>
  <c r="FR32" i="13"/>
  <c r="HU32" i="13"/>
  <c r="IM32" i="13"/>
  <c r="JC32" i="13"/>
  <c r="JV32" i="13"/>
  <c r="KO32" i="13"/>
  <c r="AV40" i="13"/>
  <c r="CL40" i="13"/>
  <c r="FV32" i="13"/>
  <c r="JZ32" i="13"/>
  <c r="FG32" i="13"/>
  <c r="FX32" i="13"/>
  <c r="GQ32" i="13"/>
  <c r="LM32" i="13"/>
  <c r="FU32" i="13"/>
  <c r="FH32" i="13"/>
  <c r="CZ32" i="13"/>
  <c r="DR32" i="13"/>
  <c r="EJ32" i="13"/>
  <c r="FE32" i="13"/>
  <c r="HY32" i="13"/>
  <c r="IQ32" i="13"/>
  <c r="JH32" i="13"/>
  <c r="EM32" i="13"/>
  <c r="AL40" i="13"/>
  <c r="GK34" i="13"/>
  <c r="LP32" i="13"/>
  <c r="BF40" i="13"/>
  <c r="BY40" i="13"/>
  <c r="V32" i="13"/>
  <c r="CC40" i="13"/>
  <c r="HS45" i="13"/>
  <c r="GK45" i="13"/>
  <c r="HE32" i="13"/>
  <c r="IO32" i="13"/>
  <c r="CO32" i="13"/>
  <c r="EU32" i="13"/>
  <c r="FK32" i="13"/>
  <c r="GB32" i="13"/>
  <c r="GT32" i="13"/>
  <c r="GV32" i="13"/>
  <c r="KZ32" i="13"/>
  <c r="KF45" i="13"/>
  <c r="G34" i="13"/>
  <c r="AP32" i="13"/>
  <c r="GX40" i="13"/>
  <c r="HS34" i="13"/>
  <c r="FO32" i="13"/>
  <c r="GE32" i="13"/>
  <c r="EO32" i="13"/>
  <c r="HS40" i="13"/>
  <c r="CX32" i="13"/>
  <c r="KC32" i="13"/>
  <c r="GM32" i="13"/>
  <c r="HD32" i="13"/>
  <c r="GK40" i="13"/>
  <c r="GA32" i="13"/>
  <c r="I32" i="13"/>
  <c r="AA32" i="13"/>
  <c r="CH32" i="13"/>
  <c r="BY45" i="13"/>
  <c r="JM32" i="13"/>
  <c r="BR32" i="13"/>
  <c r="EK40" i="13"/>
  <c r="HJ32" i="13"/>
  <c r="BB40" i="13"/>
  <c r="CM32" i="13"/>
  <c r="DE32" i="13"/>
  <c r="DW32" i="13"/>
  <c r="FY32" i="13"/>
  <c r="GR32" i="13"/>
  <c r="HK32" i="13"/>
  <c r="KB32" i="13"/>
  <c r="KU32" i="13"/>
  <c r="LN32" i="13"/>
  <c r="N32" i="13"/>
  <c r="CL45" i="13"/>
  <c r="KT32" i="13"/>
  <c r="IA32" i="13"/>
  <c r="IS32" i="13"/>
  <c r="JL32" i="13"/>
  <c r="CB32" i="13"/>
  <c r="KW32" i="13"/>
  <c r="KF34" i="13"/>
  <c r="HM32" i="13"/>
  <c r="BE32" i="13"/>
  <c r="DH32" i="13"/>
  <c r="EV32" i="13"/>
  <c r="BD32" i="13"/>
  <c r="FL34" i="13"/>
  <c r="GX34" i="13"/>
  <c r="BZ32" i="13"/>
  <c r="GD32" i="13"/>
  <c r="AQ32" i="13"/>
  <c r="FM32" i="13"/>
  <c r="HO32" i="13"/>
  <c r="BH32" i="13"/>
  <c r="X32" i="13"/>
  <c r="EW32" i="13"/>
  <c r="D32" i="13"/>
  <c r="CV32" i="13"/>
  <c r="DL32" i="13"/>
  <c r="GS32" i="13"/>
  <c r="AR32" i="13"/>
  <c r="BK32" i="13"/>
  <c r="AW32" i="13"/>
  <c r="CY32" i="13"/>
  <c r="EG32" i="13"/>
  <c r="AU32" i="13"/>
  <c r="J32" i="13"/>
  <c r="AB32" i="13"/>
  <c r="EL32" i="13"/>
  <c r="BY34" i="13"/>
  <c r="O32" i="13"/>
  <c r="AF32" i="13"/>
  <c r="GO32" i="13"/>
  <c r="U32" i="13"/>
  <c r="BL32" i="13"/>
  <c r="KH32" i="13"/>
  <c r="LA32" i="13"/>
  <c r="GU32" i="13"/>
  <c r="IE32" i="13"/>
  <c r="JP32" i="13"/>
  <c r="LQ32" i="13"/>
  <c r="HA32" i="13"/>
  <c r="JT32" i="13"/>
  <c r="FS32" i="13"/>
  <c r="IK32" i="13"/>
  <c r="JA32" i="13"/>
  <c r="KM32" i="13"/>
  <c r="LF32" i="13"/>
  <c r="K32" i="13"/>
  <c r="AC32" i="13"/>
  <c r="KN32" i="13"/>
  <c r="LG32" i="13"/>
  <c r="CW32" i="13"/>
  <c r="DM32" i="13"/>
  <c r="EE32" i="13"/>
  <c r="EY32" i="13"/>
  <c r="G45" i="13"/>
  <c r="KQ32" i="13"/>
  <c r="LJ32" i="13"/>
  <c r="BQ32" i="13"/>
  <c r="HF32" i="13"/>
  <c r="HX32" i="13"/>
  <c r="IP32" i="13"/>
  <c r="JF32" i="13"/>
  <c r="L32" i="13"/>
  <c r="AD32" i="13"/>
  <c r="AY32" i="13"/>
  <c r="HW32" i="13"/>
  <c r="JE32" i="13"/>
  <c r="JX32" i="13"/>
  <c r="KP32" i="13"/>
  <c r="LI32" i="13"/>
  <c r="FL45" i="13"/>
  <c r="T32" i="13"/>
  <c r="DD32" i="13"/>
  <c r="DV32" i="13"/>
  <c r="HL32" i="13"/>
  <c r="IB32" i="13"/>
  <c r="IT32" i="13"/>
  <c r="AN32" i="13"/>
  <c r="IC32" i="13"/>
  <c r="IU32" i="13"/>
  <c r="JN32" i="13"/>
  <c r="KD32" i="13"/>
  <c r="KV32" i="13"/>
  <c r="LO32" i="13"/>
  <c r="FQ32" i="13"/>
  <c r="GG32" i="13"/>
  <c r="GY32" i="13"/>
  <c r="HQ32" i="13"/>
  <c r="II32" i="13"/>
  <c r="IY32" i="13"/>
  <c r="JR32" i="13"/>
  <c r="KI32" i="13"/>
  <c r="LB32" i="13"/>
  <c r="DA32" i="13"/>
  <c r="DS32" i="13"/>
  <c r="EI32" i="13"/>
  <c r="FA32" i="13"/>
  <c r="CI32" i="13"/>
  <c r="CJ32" i="13"/>
  <c r="DC32" i="13"/>
  <c r="DU32" i="13"/>
  <c r="FC32" i="13"/>
  <c r="FT32" i="13"/>
  <c r="GL32" i="13"/>
  <c r="HB32" i="13"/>
  <c r="HT32" i="13"/>
  <c r="IL32" i="13"/>
  <c r="JB32" i="13"/>
  <c r="JU32" i="13"/>
  <c r="BS32" i="13"/>
  <c r="CK32" i="13"/>
  <c r="FD32" i="13"/>
  <c r="LH32" i="13"/>
  <c r="BA32" i="13"/>
  <c r="BU32" i="13"/>
  <c r="CN32" i="13"/>
  <c r="DF32" i="13"/>
  <c r="BC32" i="13"/>
  <c r="BV32" i="13"/>
  <c r="R32" i="13"/>
  <c r="AK32" i="13"/>
  <c r="S32" i="13"/>
  <c r="AM32" i="13"/>
  <c r="FP32" i="13"/>
  <c r="CL34" i="13"/>
  <c r="KG32" i="13"/>
  <c r="CL19" i="16" l="1"/>
  <c r="AJ19" i="16"/>
  <c r="AL19" i="16" s="1"/>
  <c r="AL21" i="16"/>
  <c r="BB45" i="16"/>
  <c r="BF45" i="16"/>
  <c r="AL45" i="16"/>
  <c r="BY19" i="16"/>
  <c r="FL19" i="16"/>
  <c r="BB21" i="16"/>
  <c r="BP17" i="16"/>
  <c r="CL17" i="16" s="1"/>
  <c r="BY32" i="16"/>
  <c r="M19" i="16"/>
  <c r="Q19" i="16"/>
  <c r="AV21" i="16"/>
  <c r="G19" i="16"/>
  <c r="KF17" i="16"/>
  <c r="FL17" i="16"/>
  <c r="Q17" i="16"/>
  <c r="GX17" i="16"/>
  <c r="CC32" i="16"/>
  <c r="HS17" i="16"/>
  <c r="G17" i="16"/>
  <c r="M17" i="16"/>
  <c r="GK17" i="16"/>
  <c r="KF32" i="13"/>
  <c r="GX17" i="15"/>
  <c r="KF17" i="15"/>
  <c r="CL32" i="15"/>
  <c r="CC32" i="15"/>
  <c r="M19" i="15"/>
  <c r="C17" i="15"/>
  <c r="M17" i="15" s="1"/>
  <c r="FL17" i="15"/>
  <c r="Q19" i="15"/>
  <c r="GK17" i="15"/>
  <c r="BB19" i="15"/>
  <c r="AL19" i="15"/>
  <c r="HS17" i="15"/>
  <c r="AV19" i="15"/>
  <c r="Q32" i="16"/>
  <c r="M32" i="16"/>
  <c r="CC17" i="15"/>
  <c r="CL17" i="15"/>
  <c r="BY17" i="15"/>
  <c r="G32" i="13"/>
  <c r="CC32" i="13"/>
  <c r="GX32" i="13"/>
  <c r="HS32" i="13"/>
  <c r="GK32" i="13"/>
  <c r="FL32" i="13"/>
  <c r="BY32" i="13"/>
  <c r="CL32" i="13"/>
  <c r="KF50" i="14"/>
  <c r="KF49" i="14"/>
  <c r="KF48" i="14"/>
  <c r="KF47" i="14"/>
  <c r="KF46" i="14"/>
  <c r="KF44" i="14"/>
  <c r="KF43" i="14"/>
  <c r="KF42" i="14"/>
  <c r="KF41" i="14"/>
  <c r="KF39" i="14"/>
  <c r="KF38" i="14"/>
  <c r="KF37" i="14"/>
  <c r="KF36" i="14"/>
  <c r="KF35" i="14"/>
  <c r="KE19" i="13"/>
  <c r="HS50" i="14"/>
  <c r="HS49" i="14"/>
  <c r="HS48" i="14"/>
  <c r="HS47" i="14"/>
  <c r="HS46" i="14"/>
  <c r="HS44" i="14"/>
  <c r="HS43" i="14"/>
  <c r="HS42" i="14"/>
  <c r="HS41" i="14"/>
  <c r="HS39" i="14"/>
  <c r="HS38" i="14"/>
  <c r="HS37" i="14"/>
  <c r="HS36" i="14"/>
  <c r="HS35" i="14"/>
  <c r="GX50" i="14"/>
  <c r="GX49" i="14"/>
  <c r="GX48" i="14"/>
  <c r="GX47" i="14"/>
  <c r="GX46" i="14"/>
  <c r="GX44" i="14"/>
  <c r="GX43" i="14"/>
  <c r="GX42" i="14"/>
  <c r="GX41" i="14"/>
  <c r="GX39" i="14"/>
  <c r="GX38" i="14"/>
  <c r="GX37" i="14"/>
  <c r="GX36" i="14"/>
  <c r="GX35" i="14"/>
  <c r="GK50" i="14"/>
  <c r="GK49" i="14"/>
  <c r="GK48" i="14"/>
  <c r="GK47" i="14"/>
  <c r="GK46" i="14"/>
  <c r="GK44" i="14"/>
  <c r="GK43" i="14"/>
  <c r="GK42" i="14"/>
  <c r="GK41" i="14"/>
  <c r="GK39" i="14"/>
  <c r="GK38" i="14"/>
  <c r="GK37" i="14"/>
  <c r="GK36" i="14"/>
  <c r="GK35" i="14"/>
  <c r="FL50" i="14"/>
  <c r="FL49" i="14"/>
  <c r="FL48" i="14"/>
  <c r="FL47" i="14"/>
  <c r="FL46" i="14"/>
  <c r="FL44" i="14"/>
  <c r="FL43" i="14"/>
  <c r="FL42" i="14"/>
  <c r="FL41" i="14"/>
  <c r="FL39" i="14"/>
  <c r="FL38" i="14"/>
  <c r="FL37" i="14"/>
  <c r="FL36" i="14"/>
  <c r="FL35" i="14"/>
  <c r="FK19" i="13"/>
  <c r="EP50" i="14"/>
  <c r="EP49" i="14"/>
  <c r="EP48" i="14"/>
  <c r="EP46" i="14"/>
  <c r="EP44" i="14"/>
  <c r="EP43" i="14"/>
  <c r="EP42" i="14"/>
  <c r="EP41" i="14"/>
  <c r="EP39" i="14"/>
  <c r="EP38" i="14"/>
  <c r="EP36" i="14"/>
  <c r="EP35" i="14"/>
  <c r="EN50" i="14"/>
  <c r="EN49" i="14"/>
  <c r="EN48" i="14"/>
  <c r="EN46" i="14"/>
  <c r="EN44" i="14"/>
  <c r="EN43" i="14"/>
  <c r="EN42" i="14"/>
  <c r="EN41" i="14"/>
  <c r="EN39" i="14"/>
  <c r="EN36" i="14"/>
  <c r="EN35" i="14"/>
  <c r="EK50" i="14"/>
  <c r="EK49" i="14"/>
  <c r="EK48" i="14"/>
  <c r="EK46" i="14"/>
  <c r="EK44" i="14"/>
  <c r="EK43" i="14"/>
  <c r="EK42" i="14"/>
  <c r="EK41" i="14"/>
  <c r="EK39" i="14"/>
  <c r="EK38" i="14"/>
  <c r="EK36" i="14"/>
  <c r="EK35" i="14"/>
  <c r="EB50" i="14"/>
  <c r="EB49" i="14"/>
  <c r="EB48" i="14"/>
  <c r="EB46" i="14"/>
  <c r="EB44" i="14"/>
  <c r="EB43" i="14"/>
  <c r="EB42" i="14"/>
  <c r="EB41" i="14"/>
  <c r="EB39" i="14"/>
  <c r="EB38" i="14"/>
  <c r="EB36" i="14"/>
  <c r="EB35" i="14"/>
  <c r="DX50" i="14"/>
  <c r="DX49" i="14"/>
  <c r="DX48" i="14"/>
  <c r="DX46" i="14"/>
  <c r="DX44" i="14"/>
  <c r="DX43" i="14"/>
  <c r="DX42" i="14"/>
  <c r="DX41" i="14"/>
  <c r="DX39" i="14"/>
  <c r="DX38" i="14"/>
  <c r="DX36" i="14"/>
  <c r="DX35" i="14"/>
  <c r="CL50" i="14"/>
  <c r="CL49" i="14"/>
  <c r="CL48" i="14"/>
  <c r="CL47" i="14"/>
  <c r="CL46" i="14"/>
  <c r="CL44" i="14"/>
  <c r="CL43" i="14"/>
  <c r="CL42" i="14"/>
  <c r="CL41" i="14"/>
  <c r="CL39" i="14"/>
  <c r="CL38" i="14"/>
  <c r="CL37" i="14"/>
  <c r="CL36" i="14"/>
  <c r="CL35" i="14"/>
  <c r="CC50" i="14"/>
  <c r="CC49" i="14"/>
  <c r="CC48" i="14"/>
  <c r="CC47" i="14"/>
  <c r="CC46" i="14"/>
  <c r="CC44" i="14"/>
  <c r="CC43" i="14"/>
  <c r="CC42" i="14"/>
  <c r="CC41" i="14"/>
  <c r="CC39" i="14"/>
  <c r="CC38" i="14"/>
  <c r="CC37" i="14"/>
  <c r="CC36" i="14"/>
  <c r="CC35" i="14"/>
  <c r="BY50" i="14"/>
  <c r="BY49" i="14"/>
  <c r="BY48" i="14"/>
  <c r="BY47" i="14"/>
  <c r="BY46" i="14"/>
  <c r="BY44" i="14"/>
  <c r="BY43" i="14"/>
  <c r="BY42" i="14"/>
  <c r="BY41" i="14"/>
  <c r="BY39" i="14"/>
  <c r="BY38" i="14"/>
  <c r="BY37" i="14"/>
  <c r="BY36" i="14"/>
  <c r="BY35" i="14"/>
  <c r="BF50" i="14"/>
  <c r="BF49" i="14"/>
  <c r="BF48" i="14"/>
  <c r="BF46" i="14"/>
  <c r="BF44" i="14"/>
  <c r="BF43" i="14"/>
  <c r="BF42" i="14"/>
  <c r="BF41" i="14"/>
  <c r="BF39" i="14"/>
  <c r="BF38" i="14"/>
  <c r="BF36" i="14"/>
  <c r="BF35" i="14"/>
  <c r="BB50" i="14"/>
  <c r="BB49" i="14"/>
  <c r="BB48" i="14"/>
  <c r="BB46" i="14"/>
  <c r="BB44" i="14"/>
  <c r="BB43" i="14"/>
  <c r="BB42" i="14"/>
  <c r="BB41" i="14"/>
  <c r="BB39" i="14"/>
  <c r="BB38" i="14"/>
  <c r="BB36" i="14"/>
  <c r="BB35" i="14"/>
  <c r="AV50" i="14"/>
  <c r="AV49" i="14"/>
  <c r="AV48" i="14"/>
  <c r="AV46" i="14"/>
  <c r="AV44" i="14"/>
  <c r="AV43" i="14"/>
  <c r="AV42" i="14"/>
  <c r="AV41" i="14"/>
  <c r="AV39" i="14"/>
  <c r="AV38" i="14"/>
  <c r="AV36" i="14"/>
  <c r="AV35" i="14"/>
  <c r="AL50" i="14"/>
  <c r="AL49" i="14"/>
  <c r="AL48" i="14"/>
  <c r="AL46" i="14"/>
  <c r="AL44" i="14"/>
  <c r="AL43" i="14"/>
  <c r="AL42" i="14"/>
  <c r="AL41" i="14"/>
  <c r="AL39" i="14"/>
  <c r="AL38" i="14"/>
  <c r="AL36" i="14"/>
  <c r="AL35" i="14"/>
  <c r="G50" i="14"/>
  <c r="G49" i="14"/>
  <c r="G48" i="14"/>
  <c r="G47" i="14"/>
  <c r="G46" i="14"/>
  <c r="G44" i="14"/>
  <c r="G43" i="14"/>
  <c r="G42" i="14"/>
  <c r="G41" i="14"/>
  <c r="G39" i="14"/>
  <c r="G38" i="14"/>
  <c r="G37" i="14"/>
  <c r="G36" i="14"/>
  <c r="G35" i="14"/>
  <c r="AJ20" i="13"/>
  <c r="CR23" i="13"/>
  <c r="AJ23" i="13"/>
  <c r="DP22" i="13"/>
  <c r="AJ22" i="13"/>
  <c r="KE23" i="13"/>
  <c r="HR23" i="13"/>
  <c r="GW23" i="13"/>
  <c r="GJ23" i="13"/>
  <c r="FK23" i="13"/>
  <c r="EJ23" i="13"/>
  <c r="EI23" i="13"/>
  <c r="EH23" i="13"/>
  <c r="EG23" i="13"/>
  <c r="EF23" i="13"/>
  <c r="EE23" i="13"/>
  <c r="ED23" i="13"/>
  <c r="EC23" i="13"/>
  <c r="DP23" i="13"/>
  <c r="BP23" i="13"/>
  <c r="C23" i="13"/>
  <c r="KE22" i="13"/>
  <c r="HR22" i="13"/>
  <c r="GW22" i="13"/>
  <c r="GJ22" i="13"/>
  <c r="FK22" i="13"/>
  <c r="EJ22" i="13"/>
  <c r="EI22" i="13"/>
  <c r="EH22" i="13"/>
  <c r="EG22" i="13"/>
  <c r="EF22" i="13"/>
  <c r="EE22" i="13"/>
  <c r="ED22" i="13"/>
  <c r="EC22" i="13"/>
  <c r="CR22" i="13"/>
  <c r="BP22" i="13"/>
  <c r="C22" i="13"/>
  <c r="KE21" i="13"/>
  <c r="HR21" i="13"/>
  <c r="GW21" i="13"/>
  <c r="GJ21" i="13"/>
  <c r="FK21" i="13"/>
  <c r="EJ21" i="13"/>
  <c r="EI21" i="13"/>
  <c r="EH21" i="13"/>
  <c r="EG21" i="13"/>
  <c r="EF21" i="13"/>
  <c r="EE21" i="13"/>
  <c r="ED21" i="13"/>
  <c r="EC21" i="13"/>
  <c r="BP21" i="13"/>
  <c r="C21" i="13"/>
  <c r="KE20" i="13"/>
  <c r="HR20" i="13"/>
  <c r="GW20" i="13"/>
  <c r="GJ20" i="13"/>
  <c r="FK20" i="13"/>
  <c r="EJ20" i="13"/>
  <c r="EI20" i="13"/>
  <c r="EH20" i="13"/>
  <c r="EG20" i="13"/>
  <c r="EF20" i="13"/>
  <c r="EE20" i="13"/>
  <c r="ED20" i="13"/>
  <c r="EC20" i="13"/>
  <c r="BP20" i="13"/>
  <c r="C20" i="13"/>
  <c r="GW19" i="13"/>
  <c r="EJ19" i="13"/>
  <c r="EI19" i="13"/>
  <c r="EH19" i="13"/>
  <c r="EG19" i="13"/>
  <c r="EF19" i="13"/>
  <c r="EE19" i="13"/>
  <c r="ED19" i="13"/>
  <c r="EC19" i="13"/>
  <c r="BP19" i="13"/>
  <c r="HR18" i="13"/>
  <c r="GW18" i="13"/>
  <c r="GJ18" i="13"/>
  <c r="EJ18" i="13"/>
  <c r="EI18" i="13"/>
  <c r="EH18" i="13"/>
  <c r="EG18" i="13"/>
  <c r="EF18" i="13"/>
  <c r="EE18" i="13"/>
  <c r="ED18" i="13"/>
  <c r="EC18" i="13"/>
  <c r="BP18" i="13"/>
  <c r="C18" i="13"/>
  <c r="KE9" i="13"/>
  <c r="IN9" i="13"/>
  <c r="JV8" i="13"/>
  <c r="HQ8" i="13"/>
  <c r="DZ8" i="13"/>
  <c r="GS7" i="13"/>
  <c r="FC7" i="13"/>
  <c r="CY7" i="13"/>
  <c r="BY7" i="13"/>
  <c r="AS7" i="13"/>
  <c r="BB19" i="16" l="1"/>
  <c r="AV19" i="16"/>
  <c r="BF19" i="16"/>
  <c r="G17" i="15"/>
  <c r="CC17" i="16"/>
  <c r="BY17" i="16"/>
  <c r="Q17" i="15"/>
  <c r="DP20" i="13"/>
  <c r="EK20" i="13" s="1"/>
  <c r="CR20" i="13"/>
  <c r="EC17" i="13"/>
  <c r="BP17" i="13"/>
  <c r="EJ17" i="13"/>
  <c r="GW17" i="13"/>
  <c r="EF17" i="13"/>
  <c r="EG17" i="13"/>
  <c r="EH17" i="13"/>
  <c r="EI17" i="13"/>
  <c r="EE17" i="13"/>
  <c r="EK22" i="13"/>
  <c r="EK23" i="13"/>
  <c r="KE18" i="13"/>
  <c r="KE17" i="13" s="1"/>
  <c r="FK18" i="13"/>
  <c r="FK17" i="13" s="1"/>
  <c r="ED17" i="13"/>
  <c r="FK45" i="14"/>
  <c r="FK40" i="14"/>
  <c r="FK34" i="14"/>
  <c r="FK32" i="14" l="1"/>
  <c r="C19" i="13"/>
  <c r="HR19" i="13"/>
  <c r="GJ19" i="13"/>
  <c r="HR17" i="13" l="1"/>
  <c r="GJ17" i="13"/>
  <c r="C17" i="13"/>
  <c r="LR45" i="14" l="1"/>
  <c r="LQ45" i="14"/>
  <c r="LP45" i="14"/>
  <c r="LO45" i="14"/>
  <c r="LO19" i="14" s="1"/>
  <c r="LN45" i="14"/>
  <c r="LN19" i="14" s="1"/>
  <c r="LM45" i="14"/>
  <c r="LM19" i="14" s="1"/>
  <c r="LL45" i="14"/>
  <c r="LK45" i="14"/>
  <c r="LK19" i="14" s="1"/>
  <c r="LJ45" i="14"/>
  <c r="LJ19" i="14" s="1"/>
  <c r="LI45" i="14"/>
  <c r="LI19" i="14" s="1"/>
  <c r="LH45" i="14"/>
  <c r="LG45" i="14"/>
  <c r="LG19" i="14" s="1"/>
  <c r="LF45" i="14"/>
  <c r="LF19" i="14" s="1"/>
  <c r="LE45" i="14"/>
  <c r="LE19" i="14" s="1"/>
  <c r="LB45" i="14"/>
  <c r="LB19" i="14" s="1"/>
  <c r="LA45" i="14"/>
  <c r="KZ45" i="14"/>
  <c r="KY45" i="14"/>
  <c r="KW45" i="14"/>
  <c r="KV45" i="14"/>
  <c r="KV19" i="14" s="1"/>
  <c r="KU45" i="14"/>
  <c r="KU19" i="14" s="1"/>
  <c r="KT45" i="14"/>
  <c r="KT19" i="14" s="1"/>
  <c r="KS45" i="14"/>
  <c r="KR45" i="14"/>
  <c r="KR19" i="14" s="1"/>
  <c r="KQ45" i="14"/>
  <c r="KQ19" i="14" s="1"/>
  <c r="KP45" i="14"/>
  <c r="KP19" i="14" s="1"/>
  <c r="KO45" i="14"/>
  <c r="KN45" i="14"/>
  <c r="KN19" i="14" s="1"/>
  <c r="KM45" i="14"/>
  <c r="KM19" i="14" s="1"/>
  <c r="KJ45" i="14"/>
  <c r="KI45" i="14"/>
  <c r="KH45" i="14"/>
  <c r="KH45" i="24" s="1"/>
  <c r="KG45" i="14"/>
  <c r="KE45" i="14"/>
  <c r="KD45" i="14"/>
  <c r="KD45" i="24" s="1"/>
  <c r="KC45" i="14"/>
  <c r="KB45" i="14"/>
  <c r="KA45" i="14"/>
  <c r="KA45" i="24" s="1"/>
  <c r="JZ45" i="14"/>
  <c r="JZ45" i="24" s="1"/>
  <c r="JY45" i="14"/>
  <c r="JY45" i="24" s="1"/>
  <c r="JX45" i="14"/>
  <c r="JX45" i="24" s="1"/>
  <c r="JW45" i="14"/>
  <c r="JV45" i="14"/>
  <c r="JU45" i="14"/>
  <c r="JT45" i="14"/>
  <c r="JS45" i="14"/>
  <c r="JR45" i="14"/>
  <c r="JQ45" i="14"/>
  <c r="JP45" i="14"/>
  <c r="JP45" i="24" s="1"/>
  <c r="JO45" i="14"/>
  <c r="JO45" i="24" s="1"/>
  <c r="JN45" i="14"/>
  <c r="JN45" i="24" s="1"/>
  <c r="JM45" i="14"/>
  <c r="JL45" i="14"/>
  <c r="JK45" i="14"/>
  <c r="JK45" i="24" s="1"/>
  <c r="JH45" i="14"/>
  <c r="JH45" i="24" s="1"/>
  <c r="JF45" i="14"/>
  <c r="JF45" i="24" s="1"/>
  <c r="JE45" i="14"/>
  <c r="JD45" i="14"/>
  <c r="JC45" i="14"/>
  <c r="JB45" i="14"/>
  <c r="JA45" i="14"/>
  <c r="IZ45" i="14"/>
  <c r="IY45" i="14"/>
  <c r="IY45" i="24" s="1"/>
  <c r="IX45" i="14"/>
  <c r="IX45" i="24" s="1"/>
  <c r="IW45" i="14"/>
  <c r="IW45" i="24" s="1"/>
  <c r="IV45" i="14"/>
  <c r="IV45" i="24" s="1"/>
  <c r="IU45" i="14"/>
  <c r="IU45" i="24" s="1"/>
  <c r="IT45" i="14"/>
  <c r="IS45" i="14"/>
  <c r="IR45" i="14"/>
  <c r="IQ45" i="14"/>
  <c r="IQ45" i="24" s="1"/>
  <c r="IP45" i="14"/>
  <c r="IP45" i="24" s="1"/>
  <c r="IO45" i="14"/>
  <c r="IN45" i="14"/>
  <c r="IM45" i="14"/>
  <c r="IL45" i="14"/>
  <c r="IK45" i="14"/>
  <c r="IJ45" i="14"/>
  <c r="II45" i="14"/>
  <c r="IF45" i="14"/>
  <c r="IE45" i="14"/>
  <c r="IE45" i="24" s="1"/>
  <c r="ID45" i="14"/>
  <c r="ID45" i="24" s="1"/>
  <c r="IC45" i="14"/>
  <c r="IC45" i="24" s="1"/>
  <c r="IB45" i="14"/>
  <c r="IB45" i="24" s="1"/>
  <c r="IA45" i="14"/>
  <c r="IA45" i="24" s="1"/>
  <c r="HZ45" i="14"/>
  <c r="HY45" i="14"/>
  <c r="HY45" i="24" s="1"/>
  <c r="HX45" i="14"/>
  <c r="HX45" i="24" s="1"/>
  <c r="HW45" i="14"/>
  <c r="HV45" i="14"/>
  <c r="HU45" i="14"/>
  <c r="HT45" i="14"/>
  <c r="HR45" i="14"/>
  <c r="HQ45" i="14"/>
  <c r="HP45" i="14"/>
  <c r="HO45" i="14"/>
  <c r="HO45" i="24" s="1"/>
  <c r="HN45" i="14"/>
  <c r="HN45" i="24" s="1"/>
  <c r="HM45" i="14"/>
  <c r="HM45" i="24" s="1"/>
  <c r="HL45" i="14"/>
  <c r="HL45" i="24" s="1"/>
  <c r="HK45" i="14"/>
  <c r="HJ45" i="14"/>
  <c r="HG45" i="14"/>
  <c r="HF45" i="14"/>
  <c r="HF45" i="24" s="1"/>
  <c r="HE45" i="14"/>
  <c r="HE45" i="24" s="1"/>
  <c r="HD45" i="14"/>
  <c r="HC45" i="14"/>
  <c r="HB45" i="14"/>
  <c r="HA45" i="14"/>
  <c r="GZ45" i="14"/>
  <c r="GY45" i="14"/>
  <c r="GV45" i="14"/>
  <c r="GV45" i="24" s="1"/>
  <c r="GX45" i="24" s="1"/>
  <c r="GU45" i="14"/>
  <c r="GU45" i="24" s="1"/>
  <c r="GT45" i="14"/>
  <c r="GT45" i="24" s="1"/>
  <c r="GS45" i="14"/>
  <c r="GS45" i="24" s="1"/>
  <c r="GR45" i="14"/>
  <c r="GQ45" i="14"/>
  <c r="GP45" i="14"/>
  <c r="GP45" i="24" s="1"/>
  <c r="GO45" i="14"/>
  <c r="GO45" i="24" s="1"/>
  <c r="GN45" i="14"/>
  <c r="GN45" i="24" s="1"/>
  <c r="GM45" i="14"/>
  <c r="GL45" i="14"/>
  <c r="GL45" i="24" s="1"/>
  <c r="GJ19" i="14"/>
  <c r="GG45" i="14"/>
  <c r="GF45" i="14"/>
  <c r="GE45" i="14"/>
  <c r="GE45" i="24" s="1"/>
  <c r="GD45" i="14"/>
  <c r="GC45" i="14"/>
  <c r="GC45" i="24" s="1"/>
  <c r="GB45" i="14"/>
  <c r="GB45" i="24" s="1"/>
  <c r="GA45" i="14"/>
  <c r="GA45" i="24" s="1"/>
  <c r="FZ45" i="14"/>
  <c r="FZ45" i="24" s="1"/>
  <c r="FY45" i="14"/>
  <c r="FX45" i="14"/>
  <c r="FW45" i="14"/>
  <c r="FV45" i="14"/>
  <c r="FV45" i="24" s="1"/>
  <c r="FU45" i="14"/>
  <c r="FU45" i="24" s="1"/>
  <c r="FT45" i="14"/>
  <c r="FS45" i="14"/>
  <c r="FR45" i="14"/>
  <c r="FQ45" i="14"/>
  <c r="FP45" i="14"/>
  <c r="FO45" i="14"/>
  <c r="FO45" i="24" s="1"/>
  <c r="FN45" i="14"/>
  <c r="FM45" i="14"/>
  <c r="FJ45" i="14"/>
  <c r="FJ45" i="24" s="1"/>
  <c r="FI45" i="14"/>
  <c r="FI45" i="24" s="1"/>
  <c r="FH45" i="14"/>
  <c r="FG45" i="14"/>
  <c r="FG45" i="24" s="1"/>
  <c r="FF45" i="14"/>
  <c r="FE45" i="14"/>
  <c r="FE45" i="24" s="1"/>
  <c r="FD45" i="14"/>
  <c r="FD45" i="24" s="1"/>
  <c r="FC45" i="14"/>
  <c r="FC45" i="24" s="1"/>
  <c r="FB45" i="14"/>
  <c r="FA45" i="14"/>
  <c r="EZ45" i="14"/>
  <c r="EY45" i="14"/>
  <c r="EY45" i="24" s="1"/>
  <c r="EX45" i="14"/>
  <c r="EW45" i="14"/>
  <c r="EV45" i="14"/>
  <c r="EU45" i="14"/>
  <c r="ET45" i="14"/>
  <c r="ET45" i="24" s="1"/>
  <c r="ES45" i="14"/>
  <c r="ES45" i="24" s="1"/>
  <c r="EO45" i="14"/>
  <c r="EO45" i="24" s="1"/>
  <c r="EP45" i="24" s="1"/>
  <c r="EM45" i="14"/>
  <c r="EM45" i="24" s="1"/>
  <c r="EN45" i="24" s="1"/>
  <c r="EL45" i="14"/>
  <c r="EJ45" i="14"/>
  <c r="EJ45" i="24" s="1"/>
  <c r="EK45" i="24" s="1"/>
  <c r="EI45" i="14"/>
  <c r="EI45" i="24" s="1"/>
  <c r="EH45" i="14"/>
  <c r="EG45" i="14"/>
  <c r="EG45" i="24" s="1"/>
  <c r="EF45" i="14"/>
  <c r="EE45" i="14"/>
  <c r="ED45" i="14"/>
  <c r="EC45" i="14"/>
  <c r="EA45" i="14"/>
  <c r="DZ45" i="14"/>
  <c r="DY45" i="14"/>
  <c r="DY19" i="14" s="1"/>
  <c r="DW45" i="14"/>
  <c r="DW19" i="14" s="1"/>
  <c r="DV45" i="14"/>
  <c r="DU45" i="14"/>
  <c r="DU19" i="14" s="1"/>
  <c r="DT45" i="14"/>
  <c r="DS45" i="14"/>
  <c r="DS19" i="14" s="1"/>
  <c r="DR45" i="14"/>
  <c r="DQ45" i="14"/>
  <c r="DM45" i="14"/>
  <c r="DM19" i="14" s="1"/>
  <c r="DL45" i="14"/>
  <c r="DL19" i="14" s="1"/>
  <c r="DK45" i="14"/>
  <c r="DK19" i="14" s="1"/>
  <c r="DJ45" i="14"/>
  <c r="DJ19" i="14" s="1"/>
  <c r="DI45" i="14"/>
  <c r="DI19" i="14" s="1"/>
  <c r="DH45" i="14"/>
  <c r="DG45" i="14"/>
  <c r="DG19" i="14" s="1"/>
  <c r="DF45" i="14"/>
  <c r="DE45" i="14"/>
  <c r="DD45" i="14"/>
  <c r="DD19" i="14" s="1"/>
  <c r="DC45" i="14"/>
  <c r="DC19" i="14" s="1"/>
  <c r="DB45" i="14"/>
  <c r="DB19" i="14" s="1"/>
  <c r="DA45" i="14"/>
  <c r="DA19" i="14" s="1"/>
  <c r="CZ45" i="14"/>
  <c r="CZ19" i="14" s="1"/>
  <c r="CY45" i="14"/>
  <c r="CX45" i="14"/>
  <c r="CW45" i="14"/>
  <c r="CW19" i="14" s="1"/>
  <c r="CV45" i="14"/>
  <c r="CV19" i="14" s="1"/>
  <c r="CU45" i="14"/>
  <c r="CU19" i="14" s="1"/>
  <c r="CT45" i="14"/>
  <c r="CT19" i="14" s="1"/>
  <c r="CS45" i="14"/>
  <c r="CS19" i="14" s="1"/>
  <c r="CO45" i="14"/>
  <c r="CO19" i="14" s="1"/>
  <c r="CN45" i="14"/>
  <c r="CN19" i="14" s="1"/>
  <c r="CM45" i="14"/>
  <c r="CK45" i="14"/>
  <c r="CL45" i="14" s="1"/>
  <c r="CJ45" i="14"/>
  <c r="CJ19" i="14" s="1"/>
  <c r="CI45" i="14"/>
  <c r="CI19" i="14" s="1"/>
  <c r="CH45" i="14"/>
  <c r="CH19" i="14" s="1"/>
  <c r="CG45" i="14"/>
  <c r="CF45" i="14"/>
  <c r="CE45" i="14"/>
  <c r="CE19" i="14" s="1"/>
  <c r="CD45" i="14"/>
  <c r="CD19" i="14" s="1"/>
  <c r="CB45" i="14"/>
  <c r="CC45" i="14" s="1"/>
  <c r="CA45" i="14"/>
  <c r="CA19" i="14" s="1"/>
  <c r="BZ45" i="14"/>
  <c r="BZ19" i="14" s="1"/>
  <c r="BX45" i="14"/>
  <c r="BW45" i="14"/>
  <c r="BW19" i="14" s="1"/>
  <c r="BV45" i="14"/>
  <c r="BV19" i="14" s="1"/>
  <c r="BU45" i="14"/>
  <c r="BU19" i="14" s="1"/>
  <c r="BT45" i="14"/>
  <c r="BS45" i="14"/>
  <c r="BR45" i="14"/>
  <c r="BR19" i="14" s="1"/>
  <c r="BQ45" i="14"/>
  <c r="BM45" i="14"/>
  <c r="BL45" i="14"/>
  <c r="BK45" i="14"/>
  <c r="BK19" i="14" s="1"/>
  <c r="BJ45" i="14"/>
  <c r="BJ19" i="14" s="1"/>
  <c r="BI45" i="14"/>
  <c r="BI19" i="14" s="1"/>
  <c r="BH45" i="14"/>
  <c r="BH19" i="14" s="1"/>
  <c r="BG45" i="14"/>
  <c r="BG19" i="14" s="1"/>
  <c r="BE45" i="14"/>
  <c r="BD45" i="14"/>
  <c r="BD19" i="14" s="1"/>
  <c r="BC45" i="14"/>
  <c r="BA45" i="14"/>
  <c r="AZ45" i="14"/>
  <c r="AY45" i="14"/>
  <c r="AX45" i="14"/>
  <c r="AX19" i="14" s="1"/>
  <c r="AW45" i="14"/>
  <c r="AW19" i="14" s="1"/>
  <c r="AU45" i="14"/>
  <c r="AT45" i="14"/>
  <c r="AT19" i="14" s="1"/>
  <c r="AS45" i="14"/>
  <c r="AR45" i="14"/>
  <c r="AQ45" i="14"/>
  <c r="AQ19" i="14" s="1"/>
  <c r="AP45" i="14"/>
  <c r="AP19" i="14" s="1"/>
  <c r="AO45" i="14"/>
  <c r="AO19" i="14" s="1"/>
  <c r="AN45" i="14"/>
  <c r="AN19" i="14" s="1"/>
  <c r="AM45" i="14"/>
  <c r="AM19" i="14" s="1"/>
  <c r="AK45" i="14"/>
  <c r="AF45" i="14"/>
  <c r="AE45" i="14"/>
  <c r="AE19" i="14" s="1"/>
  <c r="AD45" i="14"/>
  <c r="AC45" i="14"/>
  <c r="AC19" i="14" s="1"/>
  <c r="AB45" i="14"/>
  <c r="AB19" i="14" s="1"/>
  <c r="AA45" i="14"/>
  <c r="AA19" i="14" s="1"/>
  <c r="Z45" i="14"/>
  <c r="Y45" i="14"/>
  <c r="X45" i="14"/>
  <c r="X19" i="14" s="1"/>
  <c r="W45" i="14"/>
  <c r="W19" i="14" s="1"/>
  <c r="V45" i="14"/>
  <c r="V19" i="14" s="1"/>
  <c r="U45" i="14"/>
  <c r="U19" i="14" s="1"/>
  <c r="T45" i="14"/>
  <c r="T19" i="14" s="1"/>
  <c r="S45" i="14"/>
  <c r="S19" i="14" s="1"/>
  <c r="R45" i="14"/>
  <c r="R19" i="14" s="1"/>
  <c r="P45" i="14"/>
  <c r="P19" i="14" s="1"/>
  <c r="O45" i="14"/>
  <c r="N45" i="14"/>
  <c r="N19" i="14" s="1"/>
  <c r="L45" i="14"/>
  <c r="K45" i="14"/>
  <c r="J45" i="14"/>
  <c r="J19" i="14" s="1"/>
  <c r="I45" i="14"/>
  <c r="I19" i="14" s="1"/>
  <c r="H45" i="14"/>
  <c r="H19" i="14" s="1"/>
  <c r="F45" i="14"/>
  <c r="E45" i="14"/>
  <c r="E19" i="14" s="1"/>
  <c r="D45" i="14"/>
  <c r="C19" i="14"/>
  <c r="LR40" i="14"/>
  <c r="LQ40" i="14"/>
  <c r="LP40" i="14"/>
  <c r="LO40" i="14"/>
  <c r="LN40" i="14"/>
  <c r="LM40" i="14"/>
  <c r="LL40" i="14"/>
  <c r="LK40" i="14"/>
  <c r="LJ40" i="14"/>
  <c r="LI40" i="14"/>
  <c r="LH40" i="14"/>
  <c r="LG40" i="14"/>
  <c r="LF40" i="14"/>
  <c r="LE40" i="14"/>
  <c r="LB40" i="14"/>
  <c r="LA40" i="14"/>
  <c r="KZ40" i="14"/>
  <c r="KY40" i="14"/>
  <c r="KW40" i="14"/>
  <c r="KV40" i="14"/>
  <c r="KU40" i="14"/>
  <c r="KT40" i="14"/>
  <c r="KS40" i="14"/>
  <c r="KR40" i="14"/>
  <c r="KQ40" i="14"/>
  <c r="KP40" i="14"/>
  <c r="KO40" i="14"/>
  <c r="KN40" i="14"/>
  <c r="KM40" i="14"/>
  <c r="KJ40" i="14"/>
  <c r="KJ40" i="24" s="1"/>
  <c r="KI40" i="14"/>
  <c r="KI40" i="24" s="1"/>
  <c r="KH40" i="14"/>
  <c r="KH40" i="24" s="1"/>
  <c r="KG40" i="14"/>
  <c r="KE40" i="14"/>
  <c r="KD40" i="14"/>
  <c r="KD40" i="24" s="1"/>
  <c r="KC40" i="14"/>
  <c r="KC40" i="24" s="1"/>
  <c r="KB40" i="14"/>
  <c r="KB40" i="24" s="1"/>
  <c r="KA40" i="14"/>
  <c r="KA40" i="24" s="1"/>
  <c r="JZ40" i="14"/>
  <c r="JZ40" i="24" s="1"/>
  <c r="JY40" i="14"/>
  <c r="JY40" i="24" s="1"/>
  <c r="JX40" i="14"/>
  <c r="JX40" i="24" s="1"/>
  <c r="JW40" i="14"/>
  <c r="JW40" i="24" s="1"/>
  <c r="JV40" i="14"/>
  <c r="JV40" i="24" s="1"/>
  <c r="JU40" i="14"/>
  <c r="JU40" i="24" s="1"/>
  <c r="JT40" i="14"/>
  <c r="JT40" i="24" s="1"/>
  <c r="JS40" i="14"/>
  <c r="JS40" i="24" s="1"/>
  <c r="JR40" i="14"/>
  <c r="JR40" i="24" s="1"/>
  <c r="JQ40" i="14"/>
  <c r="JQ40" i="24" s="1"/>
  <c r="JP40" i="14"/>
  <c r="JP40" i="24" s="1"/>
  <c r="JO40" i="14"/>
  <c r="JO40" i="24" s="1"/>
  <c r="JN40" i="14"/>
  <c r="JN40" i="24" s="1"/>
  <c r="JM40" i="14"/>
  <c r="JM40" i="24" s="1"/>
  <c r="JL40" i="14"/>
  <c r="JL40" i="24" s="1"/>
  <c r="JK40" i="14"/>
  <c r="JK40" i="24" s="1"/>
  <c r="JH40" i="14"/>
  <c r="JH40" i="24" s="1"/>
  <c r="JF40" i="14"/>
  <c r="JF40" i="24" s="1"/>
  <c r="JE40" i="14"/>
  <c r="JE40" i="24" s="1"/>
  <c r="JD40" i="14"/>
  <c r="JD40" i="24" s="1"/>
  <c r="JC40" i="14"/>
  <c r="JC40" i="24" s="1"/>
  <c r="JB40" i="14"/>
  <c r="JB40" i="24" s="1"/>
  <c r="JA40" i="14"/>
  <c r="JA40" i="24" s="1"/>
  <c r="IZ40" i="14"/>
  <c r="IZ40" i="24" s="1"/>
  <c r="IY40" i="14"/>
  <c r="IY40" i="24" s="1"/>
  <c r="IX40" i="14"/>
  <c r="IX40" i="24" s="1"/>
  <c r="IW40" i="14"/>
  <c r="IW40" i="24" s="1"/>
  <c r="IV40" i="14"/>
  <c r="IV40" i="24" s="1"/>
  <c r="IU40" i="14"/>
  <c r="IU40" i="24" s="1"/>
  <c r="IT40" i="14"/>
  <c r="IT40" i="24" s="1"/>
  <c r="IS40" i="14"/>
  <c r="IS40" i="24" s="1"/>
  <c r="IR40" i="14"/>
  <c r="IR40" i="24" s="1"/>
  <c r="IQ40" i="14"/>
  <c r="IQ40" i="24" s="1"/>
  <c r="IP40" i="14"/>
  <c r="IP40" i="24" s="1"/>
  <c r="IO40" i="14"/>
  <c r="IO40" i="24" s="1"/>
  <c r="IN40" i="14"/>
  <c r="IN40" i="24" s="1"/>
  <c r="IM40" i="14"/>
  <c r="IM40" i="24" s="1"/>
  <c r="IL40" i="14"/>
  <c r="IL40" i="24" s="1"/>
  <c r="IK40" i="14"/>
  <c r="IK40" i="24" s="1"/>
  <c r="IJ40" i="14"/>
  <c r="IJ40" i="24" s="1"/>
  <c r="II40" i="14"/>
  <c r="II40" i="24" s="1"/>
  <c r="IF40" i="14"/>
  <c r="IF40" i="24" s="1"/>
  <c r="IE40" i="14"/>
  <c r="IE40" i="24" s="1"/>
  <c r="ID40" i="14"/>
  <c r="ID40" i="24" s="1"/>
  <c r="IC40" i="14"/>
  <c r="IC40" i="24" s="1"/>
  <c r="IB40" i="14"/>
  <c r="IB40" i="24" s="1"/>
  <c r="IA40" i="14"/>
  <c r="IA40" i="24" s="1"/>
  <c r="HZ40" i="14"/>
  <c r="HZ40" i="24" s="1"/>
  <c r="HY40" i="14"/>
  <c r="HY40" i="24" s="1"/>
  <c r="HX40" i="14"/>
  <c r="HX40" i="24" s="1"/>
  <c r="HW40" i="14"/>
  <c r="HW40" i="24" s="1"/>
  <c r="HV40" i="14"/>
  <c r="HV40" i="24" s="1"/>
  <c r="HU40" i="14"/>
  <c r="HU40" i="24" s="1"/>
  <c r="HT40" i="14"/>
  <c r="HT40" i="24" s="1"/>
  <c r="HR40" i="14"/>
  <c r="HQ40" i="14"/>
  <c r="HQ40" i="24" s="1"/>
  <c r="HP40" i="14"/>
  <c r="HP40" i="24" s="1"/>
  <c r="HO40" i="14"/>
  <c r="HO40" i="24" s="1"/>
  <c r="HN40" i="14"/>
  <c r="HN40" i="24" s="1"/>
  <c r="HM40" i="14"/>
  <c r="HM40" i="24" s="1"/>
  <c r="HL40" i="14"/>
  <c r="HL40" i="24" s="1"/>
  <c r="HK40" i="14"/>
  <c r="HK40" i="24" s="1"/>
  <c r="HJ40" i="14"/>
  <c r="HJ40" i="24" s="1"/>
  <c r="HG40" i="14"/>
  <c r="HG40" i="24" s="1"/>
  <c r="HF40" i="14"/>
  <c r="HF40" i="24" s="1"/>
  <c r="HE40" i="14"/>
  <c r="HE40" i="24" s="1"/>
  <c r="HD40" i="14"/>
  <c r="HD40" i="24" s="1"/>
  <c r="HC40" i="14"/>
  <c r="HC40" i="24" s="1"/>
  <c r="HB40" i="14"/>
  <c r="HB40" i="24" s="1"/>
  <c r="HA40" i="14"/>
  <c r="HA40" i="24" s="1"/>
  <c r="GZ40" i="14"/>
  <c r="GZ40" i="24" s="1"/>
  <c r="GY40" i="14"/>
  <c r="GY40" i="24" s="1"/>
  <c r="GV40" i="14"/>
  <c r="GU40" i="14"/>
  <c r="GU40" i="24" s="1"/>
  <c r="GT40" i="14"/>
  <c r="GT40" i="24" s="1"/>
  <c r="GS40" i="14"/>
  <c r="GS40" i="24" s="1"/>
  <c r="GR40" i="14"/>
  <c r="GR40" i="24" s="1"/>
  <c r="GQ40" i="14"/>
  <c r="GQ40" i="24" s="1"/>
  <c r="GP40" i="14"/>
  <c r="GP40" i="24" s="1"/>
  <c r="GO40" i="14"/>
  <c r="GO40" i="24" s="1"/>
  <c r="GN40" i="14"/>
  <c r="GN40" i="24" s="1"/>
  <c r="GM40" i="14"/>
  <c r="GM40" i="24" s="1"/>
  <c r="GL40" i="14"/>
  <c r="GL40" i="24" s="1"/>
  <c r="GG40" i="14"/>
  <c r="GG40" i="24" s="1"/>
  <c r="GF40" i="14"/>
  <c r="GF40" i="24" s="1"/>
  <c r="GE40" i="14"/>
  <c r="GE40" i="24" s="1"/>
  <c r="GD40" i="14"/>
  <c r="GD40" i="24" s="1"/>
  <c r="GC40" i="14"/>
  <c r="GC40" i="24" s="1"/>
  <c r="GB40" i="14"/>
  <c r="GB40" i="24" s="1"/>
  <c r="GA40" i="14"/>
  <c r="GA40" i="24" s="1"/>
  <c r="FZ40" i="14"/>
  <c r="FZ40" i="24" s="1"/>
  <c r="FY40" i="14"/>
  <c r="FY40" i="24" s="1"/>
  <c r="FX40" i="14"/>
  <c r="FX40" i="24" s="1"/>
  <c r="FW40" i="14"/>
  <c r="FW40" i="24" s="1"/>
  <c r="FV40" i="14"/>
  <c r="FV40" i="24" s="1"/>
  <c r="FU40" i="14"/>
  <c r="FU40" i="24" s="1"/>
  <c r="FT40" i="14"/>
  <c r="FT40" i="24" s="1"/>
  <c r="FS40" i="14"/>
  <c r="FS40" i="24" s="1"/>
  <c r="FR40" i="14"/>
  <c r="FR40" i="24" s="1"/>
  <c r="FQ40" i="14"/>
  <c r="FQ40" i="24" s="1"/>
  <c r="FP40" i="14"/>
  <c r="FP40" i="24" s="1"/>
  <c r="FO40" i="14"/>
  <c r="FO40" i="24" s="1"/>
  <c r="FN40" i="14"/>
  <c r="FN40" i="24" s="1"/>
  <c r="FM40" i="14"/>
  <c r="FM40" i="24" s="1"/>
  <c r="FJ40" i="14"/>
  <c r="FJ40" i="24" s="1"/>
  <c r="FI40" i="14"/>
  <c r="FI40" i="24" s="1"/>
  <c r="FH40" i="14"/>
  <c r="FH40" i="24" s="1"/>
  <c r="FG40" i="14"/>
  <c r="FG40" i="24" s="1"/>
  <c r="FF40" i="14"/>
  <c r="FF40" i="24" s="1"/>
  <c r="FE40" i="14"/>
  <c r="FE40" i="24" s="1"/>
  <c r="FD40" i="14"/>
  <c r="FD40" i="24" s="1"/>
  <c r="FC40" i="14"/>
  <c r="FC40" i="24" s="1"/>
  <c r="FB40" i="14"/>
  <c r="FB40" i="24" s="1"/>
  <c r="FA40" i="14"/>
  <c r="FA40" i="24" s="1"/>
  <c r="EZ40" i="14"/>
  <c r="EZ40" i="24" s="1"/>
  <c r="EY40" i="14"/>
  <c r="EY40" i="24" s="1"/>
  <c r="EX40" i="14"/>
  <c r="EX40" i="24" s="1"/>
  <c r="EW40" i="14"/>
  <c r="EW40" i="24" s="1"/>
  <c r="EV40" i="14"/>
  <c r="EV40" i="24" s="1"/>
  <c r="EU40" i="14"/>
  <c r="EU40" i="24" s="1"/>
  <c r="ET40" i="14"/>
  <c r="ET40" i="24" s="1"/>
  <c r="ES40" i="14"/>
  <c r="ES40" i="24" s="1"/>
  <c r="EO40" i="14"/>
  <c r="EM40" i="14"/>
  <c r="EL40" i="14"/>
  <c r="EL40" i="24" s="1"/>
  <c r="EJ40" i="14"/>
  <c r="EI40" i="14"/>
  <c r="EI40" i="24" s="1"/>
  <c r="EH40" i="14"/>
  <c r="EH40" i="24" s="1"/>
  <c r="EG40" i="14"/>
  <c r="EG40" i="24" s="1"/>
  <c r="EF40" i="14"/>
  <c r="EF40" i="24" s="1"/>
  <c r="EE40" i="14"/>
  <c r="EE40" i="24" s="1"/>
  <c r="ED40" i="14"/>
  <c r="ED40" i="24" s="1"/>
  <c r="EC40" i="14"/>
  <c r="EC40" i="24" s="1"/>
  <c r="EA40" i="14"/>
  <c r="EB40" i="14" s="1"/>
  <c r="DZ40" i="14"/>
  <c r="DY40" i="14"/>
  <c r="DW40" i="14"/>
  <c r="DX40" i="14" s="1"/>
  <c r="DV40" i="14"/>
  <c r="DU40" i="14"/>
  <c r="DT40" i="14"/>
  <c r="DS40" i="14"/>
  <c r="DR40" i="14"/>
  <c r="DQ40" i="14"/>
  <c r="DM40" i="14"/>
  <c r="DL40" i="14"/>
  <c r="DK40" i="14"/>
  <c r="DJ40" i="14"/>
  <c r="DI40" i="14"/>
  <c r="DH40" i="14"/>
  <c r="DG40" i="14"/>
  <c r="DF40" i="14"/>
  <c r="DE40" i="14"/>
  <c r="DD40" i="14"/>
  <c r="DC40" i="14"/>
  <c r="DB40" i="14"/>
  <c r="DA40" i="14"/>
  <c r="CZ40" i="14"/>
  <c r="CY40" i="14"/>
  <c r="CX40" i="14"/>
  <c r="CW40" i="14"/>
  <c r="CV40" i="14"/>
  <c r="CU40" i="14"/>
  <c r="CT40" i="14"/>
  <c r="CS40" i="14"/>
  <c r="CO40" i="14"/>
  <c r="CN40" i="14"/>
  <c r="CM40" i="14"/>
  <c r="CK40" i="14"/>
  <c r="CL40" i="14" s="1"/>
  <c r="CJ40" i="14"/>
  <c r="CI40" i="14"/>
  <c r="CH40" i="14"/>
  <c r="CG40" i="14"/>
  <c r="CF40" i="14"/>
  <c r="CE40" i="14"/>
  <c r="CD40" i="14"/>
  <c r="CB40" i="14"/>
  <c r="CC40" i="14" s="1"/>
  <c r="CA40" i="14"/>
  <c r="BZ40" i="14"/>
  <c r="BX40" i="14"/>
  <c r="BY40" i="14" s="1"/>
  <c r="BW40" i="14"/>
  <c r="BV40" i="14"/>
  <c r="BU40" i="14"/>
  <c r="BT40" i="14"/>
  <c r="BS40" i="14"/>
  <c r="BR40" i="14"/>
  <c r="BQ40" i="14"/>
  <c r="BM40" i="14"/>
  <c r="BL40" i="14"/>
  <c r="BK40" i="14"/>
  <c r="BJ40" i="14"/>
  <c r="BI40" i="14"/>
  <c r="BH40" i="14"/>
  <c r="BG40" i="14"/>
  <c r="BE40" i="14"/>
  <c r="BF40" i="14" s="1"/>
  <c r="BD40" i="14"/>
  <c r="BC40" i="14"/>
  <c r="BA40" i="14"/>
  <c r="BB40" i="14" s="1"/>
  <c r="AZ40" i="14"/>
  <c r="AY40" i="14"/>
  <c r="AX40" i="14"/>
  <c r="AW40" i="14"/>
  <c r="AU40" i="14"/>
  <c r="AV40" i="14" s="1"/>
  <c r="AT40" i="14"/>
  <c r="AS40" i="14"/>
  <c r="AR40" i="14"/>
  <c r="AQ40" i="14"/>
  <c r="AP40" i="14"/>
  <c r="AO40" i="14"/>
  <c r="AN40" i="14"/>
  <c r="AM40" i="14"/>
  <c r="AK40" i="14"/>
  <c r="AL40" i="14" s="1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P40" i="14"/>
  <c r="O40" i="14"/>
  <c r="N40" i="14"/>
  <c r="L40" i="14"/>
  <c r="K40" i="14"/>
  <c r="J40" i="14"/>
  <c r="I40" i="14"/>
  <c r="H40" i="14"/>
  <c r="F40" i="14"/>
  <c r="E40" i="14"/>
  <c r="D40" i="14"/>
  <c r="G40" i="14" s="1"/>
  <c r="LR34" i="14"/>
  <c r="LQ34" i="14"/>
  <c r="LP34" i="14"/>
  <c r="LO34" i="14"/>
  <c r="LN34" i="14"/>
  <c r="LM34" i="14"/>
  <c r="LL34" i="14"/>
  <c r="LK34" i="14"/>
  <c r="LJ34" i="14"/>
  <c r="LI34" i="14"/>
  <c r="LH34" i="14"/>
  <c r="LG34" i="14"/>
  <c r="LF34" i="14"/>
  <c r="LE34" i="14"/>
  <c r="LB34" i="14"/>
  <c r="LA34" i="14"/>
  <c r="KZ34" i="14"/>
  <c r="KY34" i="14"/>
  <c r="KW34" i="14"/>
  <c r="KV34" i="14"/>
  <c r="KU34" i="14"/>
  <c r="KT34" i="14"/>
  <c r="KS34" i="14"/>
  <c r="KR34" i="14"/>
  <c r="KQ34" i="14"/>
  <c r="KP34" i="14"/>
  <c r="KO34" i="14"/>
  <c r="KN34" i="14"/>
  <c r="KM34" i="14"/>
  <c r="KJ34" i="14"/>
  <c r="KJ34" i="24" s="1"/>
  <c r="KI34" i="14"/>
  <c r="KI34" i="24" s="1"/>
  <c r="KH34" i="14"/>
  <c r="KH34" i="24" s="1"/>
  <c r="KG34" i="14"/>
  <c r="KE34" i="14"/>
  <c r="KD34" i="14"/>
  <c r="KD34" i="24" s="1"/>
  <c r="KC34" i="14"/>
  <c r="KC34" i="24" s="1"/>
  <c r="KB34" i="14"/>
  <c r="KB34" i="24" s="1"/>
  <c r="KA34" i="14"/>
  <c r="KA34" i="24" s="1"/>
  <c r="KA32" i="24" s="1"/>
  <c r="JZ34" i="14"/>
  <c r="JZ34" i="24" s="1"/>
  <c r="JZ32" i="24" s="1"/>
  <c r="JY34" i="14"/>
  <c r="JY34" i="24" s="1"/>
  <c r="JY32" i="24" s="1"/>
  <c r="JX34" i="14"/>
  <c r="JX34" i="24" s="1"/>
  <c r="JW34" i="14"/>
  <c r="JW34" i="24" s="1"/>
  <c r="JV34" i="14"/>
  <c r="JV34" i="24" s="1"/>
  <c r="JU34" i="14"/>
  <c r="JU34" i="24" s="1"/>
  <c r="JT34" i="14"/>
  <c r="JT34" i="24" s="1"/>
  <c r="JS34" i="14"/>
  <c r="JS34" i="24" s="1"/>
  <c r="JR34" i="14"/>
  <c r="JR34" i="24" s="1"/>
  <c r="JQ34" i="14"/>
  <c r="JQ34" i="24" s="1"/>
  <c r="JP34" i="14"/>
  <c r="JP34" i="24" s="1"/>
  <c r="JO34" i="14"/>
  <c r="JO34" i="24" s="1"/>
  <c r="JO32" i="24" s="1"/>
  <c r="JN34" i="14"/>
  <c r="JN34" i="24" s="1"/>
  <c r="JM34" i="14"/>
  <c r="JM34" i="24" s="1"/>
  <c r="JL34" i="14"/>
  <c r="JL34" i="24" s="1"/>
  <c r="JK34" i="14"/>
  <c r="JK34" i="24" s="1"/>
  <c r="JH34" i="14"/>
  <c r="JH34" i="24" s="1"/>
  <c r="JH32" i="24" s="1"/>
  <c r="JF34" i="14"/>
  <c r="JF34" i="24" s="1"/>
  <c r="JF32" i="24" s="1"/>
  <c r="JE34" i="14"/>
  <c r="JE34" i="24" s="1"/>
  <c r="JD34" i="14"/>
  <c r="JD34" i="24" s="1"/>
  <c r="JC34" i="14"/>
  <c r="JC34" i="24" s="1"/>
  <c r="JB34" i="14"/>
  <c r="JB34" i="24" s="1"/>
  <c r="JA34" i="14"/>
  <c r="JA34" i="24" s="1"/>
  <c r="IZ34" i="14"/>
  <c r="IZ34" i="24" s="1"/>
  <c r="IY34" i="14"/>
  <c r="IY34" i="24" s="1"/>
  <c r="IX34" i="14"/>
  <c r="IX34" i="24" s="1"/>
  <c r="IW34" i="14"/>
  <c r="IW34" i="24" s="1"/>
  <c r="IV34" i="14"/>
  <c r="IV34" i="24" s="1"/>
  <c r="IV32" i="24" s="1"/>
  <c r="IU34" i="14"/>
  <c r="IU34" i="24" s="1"/>
  <c r="IT34" i="14"/>
  <c r="IT34" i="24" s="1"/>
  <c r="IS34" i="14"/>
  <c r="IS34" i="24" s="1"/>
  <c r="IR34" i="14"/>
  <c r="IR34" i="24" s="1"/>
  <c r="IQ34" i="14"/>
  <c r="IQ34" i="24" s="1"/>
  <c r="IQ32" i="24" s="1"/>
  <c r="IP34" i="14"/>
  <c r="IP34" i="24" s="1"/>
  <c r="IO34" i="14"/>
  <c r="IO34" i="24" s="1"/>
  <c r="IN34" i="14"/>
  <c r="IN34" i="24" s="1"/>
  <c r="IM34" i="14"/>
  <c r="IM34" i="24" s="1"/>
  <c r="IL34" i="14"/>
  <c r="IL34" i="24" s="1"/>
  <c r="IK34" i="14"/>
  <c r="IK34" i="24" s="1"/>
  <c r="IJ34" i="14"/>
  <c r="IJ34" i="24" s="1"/>
  <c r="II34" i="14"/>
  <c r="II34" i="24" s="1"/>
  <c r="IF34" i="14"/>
  <c r="IF34" i="24" s="1"/>
  <c r="IE34" i="14"/>
  <c r="IE34" i="24" s="1"/>
  <c r="ID34" i="14"/>
  <c r="ID34" i="24" s="1"/>
  <c r="ID32" i="24" s="1"/>
  <c r="IC34" i="14"/>
  <c r="IC34" i="24" s="1"/>
  <c r="IB34" i="14"/>
  <c r="IB34" i="24" s="1"/>
  <c r="IA34" i="14"/>
  <c r="IA34" i="24" s="1"/>
  <c r="HZ34" i="14"/>
  <c r="HZ34" i="24" s="1"/>
  <c r="HY34" i="14"/>
  <c r="HY34" i="24" s="1"/>
  <c r="HY32" i="24" s="1"/>
  <c r="HX34" i="14"/>
  <c r="HX34" i="24" s="1"/>
  <c r="HX32" i="24" s="1"/>
  <c r="HW34" i="14"/>
  <c r="HW34" i="24" s="1"/>
  <c r="HV34" i="14"/>
  <c r="HV34" i="24" s="1"/>
  <c r="HU34" i="14"/>
  <c r="HU34" i="24" s="1"/>
  <c r="HT34" i="14"/>
  <c r="HT34" i="24" s="1"/>
  <c r="HR34" i="14"/>
  <c r="HQ34" i="14"/>
  <c r="HQ34" i="24" s="1"/>
  <c r="HP34" i="14"/>
  <c r="HP34" i="24" s="1"/>
  <c r="HO34" i="14"/>
  <c r="HO34" i="24" s="1"/>
  <c r="HN34" i="14"/>
  <c r="HN34" i="24" s="1"/>
  <c r="HM34" i="14"/>
  <c r="HM34" i="24" s="1"/>
  <c r="HM32" i="24" s="1"/>
  <c r="HL34" i="14"/>
  <c r="HL34" i="24" s="1"/>
  <c r="HK34" i="14"/>
  <c r="HK34" i="24" s="1"/>
  <c r="HJ34" i="14"/>
  <c r="HJ34" i="24" s="1"/>
  <c r="HG34" i="14"/>
  <c r="HG34" i="24" s="1"/>
  <c r="HF34" i="14"/>
  <c r="HF34" i="24" s="1"/>
  <c r="HF32" i="24" s="1"/>
  <c r="HE34" i="14"/>
  <c r="HE34" i="24" s="1"/>
  <c r="HE32" i="24" s="1"/>
  <c r="HD34" i="14"/>
  <c r="HD34" i="24" s="1"/>
  <c r="HC34" i="14"/>
  <c r="HC34" i="24" s="1"/>
  <c r="HB34" i="14"/>
  <c r="HB34" i="24" s="1"/>
  <c r="HA34" i="14"/>
  <c r="HA34" i="24" s="1"/>
  <c r="GZ34" i="14"/>
  <c r="GZ34" i="24" s="1"/>
  <c r="GY34" i="14"/>
  <c r="GY34" i="24" s="1"/>
  <c r="GV34" i="14"/>
  <c r="GU34" i="14"/>
  <c r="GU34" i="24" s="1"/>
  <c r="GT34" i="14"/>
  <c r="GT34" i="24" s="1"/>
  <c r="GS34" i="14"/>
  <c r="GS34" i="24" s="1"/>
  <c r="GS32" i="24" s="1"/>
  <c r="GR34" i="14"/>
  <c r="GR34" i="24" s="1"/>
  <c r="GQ34" i="14"/>
  <c r="GQ34" i="24" s="1"/>
  <c r="GP34" i="14"/>
  <c r="GP34" i="24" s="1"/>
  <c r="GO34" i="14"/>
  <c r="GO34" i="24" s="1"/>
  <c r="GO32" i="24" s="1"/>
  <c r="GN34" i="14"/>
  <c r="GN34" i="24" s="1"/>
  <c r="GN32" i="24" s="1"/>
  <c r="GM34" i="14"/>
  <c r="GM34" i="24" s="1"/>
  <c r="GL34" i="14"/>
  <c r="GL34" i="24" s="1"/>
  <c r="GG34" i="14"/>
  <c r="GG34" i="24" s="1"/>
  <c r="GF34" i="14"/>
  <c r="GF34" i="24" s="1"/>
  <c r="GE34" i="14"/>
  <c r="GE34" i="24" s="1"/>
  <c r="GD34" i="14"/>
  <c r="GD34" i="24" s="1"/>
  <c r="GC34" i="14"/>
  <c r="GC34" i="24" s="1"/>
  <c r="GB34" i="14"/>
  <c r="GB34" i="24" s="1"/>
  <c r="GA34" i="14"/>
  <c r="GA34" i="24" s="1"/>
  <c r="GA32" i="24" s="1"/>
  <c r="FZ34" i="14"/>
  <c r="FZ34" i="24" s="1"/>
  <c r="FY34" i="14"/>
  <c r="FY34" i="24" s="1"/>
  <c r="FX34" i="14"/>
  <c r="FX34" i="24" s="1"/>
  <c r="FW34" i="14"/>
  <c r="FW34" i="24" s="1"/>
  <c r="FV34" i="14"/>
  <c r="FV34" i="24" s="1"/>
  <c r="FU34" i="14"/>
  <c r="FU34" i="24" s="1"/>
  <c r="FU32" i="24" s="1"/>
  <c r="FT34" i="14"/>
  <c r="FT34" i="24" s="1"/>
  <c r="FS34" i="14"/>
  <c r="FS34" i="24" s="1"/>
  <c r="FR34" i="14"/>
  <c r="FR34" i="24" s="1"/>
  <c r="FQ34" i="14"/>
  <c r="FQ34" i="24" s="1"/>
  <c r="FP34" i="14"/>
  <c r="FP34" i="24" s="1"/>
  <c r="FO34" i="14"/>
  <c r="FO34" i="24" s="1"/>
  <c r="FN34" i="14"/>
  <c r="FN34" i="24" s="1"/>
  <c r="FM34" i="14"/>
  <c r="FM34" i="24" s="1"/>
  <c r="FJ34" i="14"/>
  <c r="FJ34" i="24" s="1"/>
  <c r="FI34" i="14"/>
  <c r="FI34" i="24" s="1"/>
  <c r="FI32" i="24" s="1"/>
  <c r="FH34" i="14"/>
  <c r="FH34" i="24" s="1"/>
  <c r="FG34" i="14"/>
  <c r="FG34" i="24" s="1"/>
  <c r="FG32" i="24" s="1"/>
  <c r="FF34" i="14"/>
  <c r="FF34" i="24" s="1"/>
  <c r="FE34" i="14"/>
  <c r="FE34" i="24" s="1"/>
  <c r="FD34" i="14"/>
  <c r="FD34" i="24" s="1"/>
  <c r="FC34" i="14"/>
  <c r="FC34" i="24" s="1"/>
  <c r="FC32" i="24" s="1"/>
  <c r="FB34" i="14"/>
  <c r="FB34" i="24" s="1"/>
  <c r="FA34" i="14"/>
  <c r="FA34" i="24" s="1"/>
  <c r="EZ34" i="14"/>
  <c r="EZ34" i="24" s="1"/>
  <c r="EY34" i="14"/>
  <c r="EY34" i="24" s="1"/>
  <c r="EX34" i="14"/>
  <c r="EX34" i="24" s="1"/>
  <c r="EW34" i="14"/>
  <c r="EW34" i="24" s="1"/>
  <c r="EV34" i="14"/>
  <c r="EV34" i="24" s="1"/>
  <c r="EU34" i="14"/>
  <c r="EU34" i="24" s="1"/>
  <c r="ET34" i="14"/>
  <c r="ET34" i="24" s="1"/>
  <c r="ES34" i="14"/>
  <c r="ES34" i="24" s="1"/>
  <c r="EO34" i="14"/>
  <c r="EO34" i="24" s="1"/>
  <c r="EM34" i="14"/>
  <c r="EM34" i="24" s="1"/>
  <c r="EL34" i="14"/>
  <c r="EL34" i="24" s="1"/>
  <c r="EJ34" i="14"/>
  <c r="EJ34" i="24" s="1"/>
  <c r="EI34" i="14"/>
  <c r="EI34" i="24" s="1"/>
  <c r="EH34" i="14"/>
  <c r="EH34" i="24" s="1"/>
  <c r="EG34" i="14"/>
  <c r="EG34" i="24" s="1"/>
  <c r="EF34" i="14"/>
  <c r="EF34" i="24" s="1"/>
  <c r="EE34" i="14"/>
  <c r="EE34" i="24" s="1"/>
  <c r="ED34" i="14"/>
  <c r="ED34" i="24" s="1"/>
  <c r="EC34" i="14"/>
  <c r="EC34" i="24" s="1"/>
  <c r="EA34" i="14"/>
  <c r="DZ34" i="14"/>
  <c r="DY34" i="14"/>
  <c r="DW34" i="14"/>
  <c r="DV34" i="14"/>
  <c r="DU34" i="14"/>
  <c r="DT34" i="14"/>
  <c r="DS34" i="14"/>
  <c r="DR34" i="14"/>
  <c r="DQ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DA34" i="14"/>
  <c r="CZ34" i="14"/>
  <c r="CY34" i="14"/>
  <c r="CX34" i="14"/>
  <c r="CW34" i="14"/>
  <c r="CV34" i="14"/>
  <c r="CU34" i="14"/>
  <c r="CT34" i="14"/>
  <c r="CS34" i="14"/>
  <c r="CO34" i="14"/>
  <c r="CN34" i="14"/>
  <c r="CM34" i="14"/>
  <c r="CK34" i="14"/>
  <c r="CL34" i="14" s="1"/>
  <c r="CJ34" i="14"/>
  <c r="CI34" i="14"/>
  <c r="CH34" i="14"/>
  <c r="CG34" i="14"/>
  <c r="CF34" i="14"/>
  <c r="CE34" i="14"/>
  <c r="CD34" i="14"/>
  <c r="CB34" i="14"/>
  <c r="CC34" i="14" s="1"/>
  <c r="CA34" i="14"/>
  <c r="BZ34" i="14"/>
  <c r="BX34" i="14"/>
  <c r="BY34" i="14" s="1"/>
  <c r="BW34" i="14"/>
  <c r="BV34" i="14"/>
  <c r="BU34" i="14"/>
  <c r="BT34" i="14"/>
  <c r="BS34" i="14"/>
  <c r="BR34" i="14"/>
  <c r="BQ34" i="14"/>
  <c r="BM34" i="14"/>
  <c r="BL34" i="14"/>
  <c r="BK34" i="14"/>
  <c r="BJ34" i="14"/>
  <c r="BI34" i="14"/>
  <c r="BH34" i="14"/>
  <c r="BG34" i="14"/>
  <c r="BE34" i="14"/>
  <c r="BD34" i="14"/>
  <c r="BC34" i="14"/>
  <c r="BA34" i="14"/>
  <c r="AZ34" i="14"/>
  <c r="AY34" i="14"/>
  <c r="AX34" i="14"/>
  <c r="AW34" i="14"/>
  <c r="AU34" i="14"/>
  <c r="AT34" i="14"/>
  <c r="AS34" i="14"/>
  <c r="AR34" i="14"/>
  <c r="AQ34" i="14"/>
  <c r="AP34" i="14"/>
  <c r="AO34" i="14"/>
  <c r="AN34" i="14"/>
  <c r="AM34" i="14"/>
  <c r="AK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P34" i="14"/>
  <c r="O34" i="14"/>
  <c r="N34" i="14"/>
  <c r="L34" i="14"/>
  <c r="K34" i="14"/>
  <c r="J34" i="14"/>
  <c r="I34" i="14"/>
  <c r="H34" i="14"/>
  <c r="F34" i="14"/>
  <c r="E34" i="14"/>
  <c r="D34" i="14"/>
  <c r="JG32" i="14"/>
  <c r="LR23" i="14"/>
  <c r="LQ23" i="14"/>
  <c r="LP23" i="14"/>
  <c r="LO23" i="14"/>
  <c r="LN23" i="14"/>
  <c r="LM23" i="14"/>
  <c r="LL23" i="14"/>
  <c r="LK23" i="14"/>
  <c r="LJ23" i="14"/>
  <c r="LI23" i="14"/>
  <c r="LH23" i="14"/>
  <c r="LG23" i="14"/>
  <c r="LF23" i="14"/>
  <c r="LE23" i="14"/>
  <c r="LB23" i="14"/>
  <c r="LA23" i="14"/>
  <c r="KZ23" i="14"/>
  <c r="KY23" i="14"/>
  <c r="KW23" i="14"/>
  <c r="KV23" i="14"/>
  <c r="KU23" i="14"/>
  <c r="KT23" i="14"/>
  <c r="KS23" i="14"/>
  <c r="KR23" i="14"/>
  <c r="KQ23" i="14"/>
  <c r="KP23" i="14"/>
  <c r="KO23" i="14"/>
  <c r="KN23" i="14"/>
  <c r="KM23" i="14"/>
  <c r="KJ23" i="14"/>
  <c r="KI23" i="14"/>
  <c r="KH23" i="14"/>
  <c r="KG23" i="14"/>
  <c r="KE23" i="14"/>
  <c r="KD23" i="14"/>
  <c r="KC23" i="14"/>
  <c r="KB23" i="14"/>
  <c r="KA23" i="14"/>
  <c r="JZ23" i="14"/>
  <c r="JY23" i="14"/>
  <c r="JX23" i="14"/>
  <c r="JW23" i="14"/>
  <c r="JV23" i="14"/>
  <c r="JU23" i="14"/>
  <c r="JT23" i="14"/>
  <c r="JS23" i="14"/>
  <c r="JR23" i="14"/>
  <c r="JQ23" i="14"/>
  <c r="JP23" i="14"/>
  <c r="JO23" i="14"/>
  <c r="JN23" i="14"/>
  <c r="JM23" i="14"/>
  <c r="JL23" i="14"/>
  <c r="JK23" i="14"/>
  <c r="JH23" i="14"/>
  <c r="JG23" i="14"/>
  <c r="JF23" i="14"/>
  <c r="JE23" i="14"/>
  <c r="JD23" i="14"/>
  <c r="JC23" i="14"/>
  <c r="JB23" i="14"/>
  <c r="JA23" i="14"/>
  <c r="IZ23" i="14"/>
  <c r="IY23" i="14"/>
  <c r="IX23" i="14"/>
  <c r="IW23" i="14"/>
  <c r="IV23" i="14"/>
  <c r="IU23" i="14"/>
  <c r="IT23" i="14"/>
  <c r="IS23" i="14"/>
  <c r="IR23" i="14"/>
  <c r="IQ23" i="14"/>
  <c r="IP23" i="14"/>
  <c r="IO23" i="14"/>
  <c r="IN23" i="14"/>
  <c r="IM23" i="14"/>
  <c r="IL23" i="14"/>
  <c r="IK23" i="14"/>
  <c r="IJ23" i="14"/>
  <c r="II23" i="14"/>
  <c r="IF23" i="14"/>
  <c r="IE23" i="14"/>
  <c r="ID23" i="14"/>
  <c r="IC23" i="14"/>
  <c r="IB23" i="14"/>
  <c r="IA23" i="14"/>
  <c r="HZ23" i="14"/>
  <c r="HY23" i="14"/>
  <c r="HW23" i="14"/>
  <c r="HV23" i="14"/>
  <c r="HU23" i="14"/>
  <c r="HT23" i="14"/>
  <c r="HR23" i="14"/>
  <c r="HQ23" i="14"/>
  <c r="HP23" i="14"/>
  <c r="HO23" i="14"/>
  <c r="HN23" i="14"/>
  <c r="HM23" i="14"/>
  <c r="HL23" i="14"/>
  <c r="HK23" i="14"/>
  <c r="HJ23" i="14"/>
  <c r="HG23" i="14"/>
  <c r="HF23" i="14"/>
  <c r="HE23" i="14"/>
  <c r="HD23" i="14"/>
  <c r="HC23" i="14"/>
  <c r="HB23" i="14"/>
  <c r="HA23" i="14"/>
  <c r="GZ23" i="14"/>
  <c r="GY23" i="14"/>
  <c r="GW23" i="14"/>
  <c r="GV23" i="14"/>
  <c r="GU23" i="14"/>
  <c r="GT23" i="14"/>
  <c r="GS23" i="14"/>
  <c r="GR23" i="14"/>
  <c r="GQ23" i="14"/>
  <c r="GP23" i="14"/>
  <c r="GO23" i="14"/>
  <c r="GN23" i="14"/>
  <c r="GM23" i="14"/>
  <c r="GL23" i="14"/>
  <c r="GJ23" i="14"/>
  <c r="GG23" i="14"/>
  <c r="GF23" i="14"/>
  <c r="GE23" i="14"/>
  <c r="GD23" i="14"/>
  <c r="GC23" i="14"/>
  <c r="GB23" i="14"/>
  <c r="GA23" i="14"/>
  <c r="FZ23" i="14"/>
  <c r="FY23" i="14"/>
  <c r="FX23" i="14"/>
  <c r="FW23" i="14"/>
  <c r="FV23" i="14"/>
  <c r="FU23" i="14"/>
  <c r="FT23" i="14"/>
  <c r="FS23" i="14"/>
  <c r="FR23" i="14"/>
  <c r="FQ23" i="14"/>
  <c r="FP23" i="14"/>
  <c r="FO23" i="14"/>
  <c r="FN23" i="14"/>
  <c r="FM23" i="14"/>
  <c r="FK23" i="14"/>
  <c r="FJ23" i="14"/>
  <c r="FI23" i="14"/>
  <c r="FH23" i="14"/>
  <c r="FG23" i="14"/>
  <c r="FF23" i="14"/>
  <c r="FE23" i="14"/>
  <c r="FD23" i="14"/>
  <c r="FC23" i="14"/>
  <c r="FB23" i="14"/>
  <c r="FA23" i="14"/>
  <c r="EZ23" i="14"/>
  <c r="EY23" i="14"/>
  <c r="EX23" i="14"/>
  <c r="EW23" i="14"/>
  <c r="EV23" i="14"/>
  <c r="EU23" i="14"/>
  <c r="ET23" i="14"/>
  <c r="ES23" i="14"/>
  <c r="EO23" i="14"/>
  <c r="EM23" i="14"/>
  <c r="EL23" i="14"/>
  <c r="EJ23" i="14"/>
  <c r="EI23" i="14"/>
  <c r="EH23" i="14"/>
  <c r="EG23" i="14"/>
  <c r="EF23" i="14"/>
  <c r="EE23" i="14"/>
  <c r="ED23" i="14"/>
  <c r="EC23" i="14"/>
  <c r="EA23" i="14"/>
  <c r="DZ23" i="14"/>
  <c r="DY23" i="14"/>
  <c r="DW23" i="14"/>
  <c r="DV23" i="14"/>
  <c r="DU23" i="14"/>
  <c r="DT23" i="14"/>
  <c r="DS23" i="14"/>
  <c r="DR23" i="14"/>
  <c r="DQ23" i="14"/>
  <c r="DP23" i="14"/>
  <c r="DM23" i="14"/>
  <c r="DL23" i="14"/>
  <c r="DK23" i="14"/>
  <c r="DJ23" i="14"/>
  <c r="DI23" i="14"/>
  <c r="DH23" i="14"/>
  <c r="DG23" i="14"/>
  <c r="DF23" i="14"/>
  <c r="DE23" i="14"/>
  <c r="DD23" i="14"/>
  <c r="DC23" i="14"/>
  <c r="DB23" i="14"/>
  <c r="DA23" i="14"/>
  <c r="CZ23" i="14"/>
  <c r="CY23" i="14"/>
  <c r="CX23" i="14"/>
  <c r="CW23" i="14"/>
  <c r="CV23" i="14"/>
  <c r="CU23" i="14"/>
  <c r="CT23" i="14"/>
  <c r="CS23" i="14"/>
  <c r="CR23" i="14"/>
  <c r="CO23" i="14"/>
  <c r="CN23" i="14"/>
  <c r="CM23" i="14"/>
  <c r="CK23" i="14"/>
  <c r="CJ23" i="14"/>
  <c r="CI23" i="14"/>
  <c r="CH23" i="14"/>
  <c r="CG23" i="14"/>
  <c r="CF23" i="14"/>
  <c r="CE23" i="14"/>
  <c r="CD23" i="14"/>
  <c r="CB23" i="14"/>
  <c r="CA23" i="14"/>
  <c r="BZ23" i="14"/>
  <c r="BX23" i="14"/>
  <c r="BW23" i="14"/>
  <c r="BV23" i="14"/>
  <c r="BU23" i="14"/>
  <c r="BT23" i="14"/>
  <c r="BS23" i="14"/>
  <c r="BR23" i="14"/>
  <c r="BQ23" i="14"/>
  <c r="BP23" i="14"/>
  <c r="BM23" i="14"/>
  <c r="BL23" i="14"/>
  <c r="BK23" i="14"/>
  <c r="BJ23" i="14"/>
  <c r="BI23" i="14"/>
  <c r="BH23" i="14"/>
  <c r="BG23" i="14"/>
  <c r="BE23" i="14"/>
  <c r="BD23" i="14"/>
  <c r="BC23" i="14"/>
  <c r="BA23" i="14"/>
  <c r="AZ23" i="14"/>
  <c r="AY23" i="14"/>
  <c r="AX23" i="14"/>
  <c r="AW23" i="14"/>
  <c r="AU23" i="14"/>
  <c r="AT23" i="14"/>
  <c r="AS23" i="14"/>
  <c r="AR23" i="14"/>
  <c r="AQ23" i="14"/>
  <c r="AP23" i="14"/>
  <c r="AO23" i="14"/>
  <c r="AN23" i="14"/>
  <c r="AM23" i="14"/>
  <c r="AK23" i="14"/>
  <c r="AJ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P23" i="14"/>
  <c r="O23" i="14"/>
  <c r="N23" i="14"/>
  <c r="L23" i="14"/>
  <c r="K23" i="14"/>
  <c r="J23" i="14"/>
  <c r="I23" i="14"/>
  <c r="H23" i="14"/>
  <c r="F23" i="14"/>
  <c r="E23" i="14"/>
  <c r="D23" i="14"/>
  <c r="C23" i="14"/>
  <c r="LR22" i="14"/>
  <c r="LQ22" i="14"/>
  <c r="LP22" i="14"/>
  <c r="LO22" i="14"/>
  <c r="LN22" i="14"/>
  <c r="LM22" i="14"/>
  <c r="LL22" i="14"/>
  <c r="LK22" i="14"/>
  <c r="LJ22" i="14"/>
  <c r="LI22" i="14"/>
  <c r="LH22" i="14"/>
  <c r="LG22" i="14"/>
  <c r="LF22" i="14"/>
  <c r="LE22" i="14"/>
  <c r="LB22" i="14"/>
  <c r="LA22" i="14"/>
  <c r="KZ22" i="14"/>
  <c r="KY22" i="14"/>
  <c r="KW22" i="14"/>
  <c r="KV22" i="14"/>
  <c r="KU22" i="14"/>
  <c r="KT22" i="14"/>
  <c r="KS22" i="14"/>
  <c r="KR22" i="14"/>
  <c r="KQ22" i="14"/>
  <c r="KP22" i="14"/>
  <c r="KO22" i="14"/>
  <c r="KN22" i="14"/>
  <c r="KM22" i="14"/>
  <c r="KJ22" i="14"/>
  <c r="KI22" i="14"/>
  <c r="KH22" i="14"/>
  <c r="KG22" i="14"/>
  <c r="KE22" i="14"/>
  <c r="KD22" i="14"/>
  <c r="KC22" i="14"/>
  <c r="KB22" i="14"/>
  <c r="KA22" i="14"/>
  <c r="JZ22" i="14"/>
  <c r="JY22" i="14"/>
  <c r="JX22" i="14"/>
  <c r="JW22" i="14"/>
  <c r="JV22" i="14"/>
  <c r="JU22" i="14"/>
  <c r="JT22" i="14"/>
  <c r="JS22" i="14"/>
  <c r="JR22" i="14"/>
  <c r="JQ22" i="14"/>
  <c r="JP22" i="14"/>
  <c r="JO22" i="14"/>
  <c r="JN22" i="14"/>
  <c r="JM22" i="14"/>
  <c r="JL22" i="14"/>
  <c r="JK22" i="14"/>
  <c r="JH22" i="14"/>
  <c r="JG22" i="14"/>
  <c r="JF22" i="14"/>
  <c r="JE22" i="14"/>
  <c r="JD22" i="14"/>
  <c r="JC22" i="14"/>
  <c r="JB22" i="14"/>
  <c r="JA22" i="14"/>
  <c r="IZ22" i="14"/>
  <c r="IY22" i="14"/>
  <c r="IX22" i="14"/>
  <c r="IW22" i="14"/>
  <c r="IV22" i="14"/>
  <c r="IU22" i="14"/>
  <c r="IT22" i="14"/>
  <c r="IS22" i="14"/>
  <c r="IR22" i="14"/>
  <c r="IQ22" i="14"/>
  <c r="IP22" i="14"/>
  <c r="IO22" i="14"/>
  <c r="IN22" i="14"/>
  <c r="IM22" i="14"/>
  <c r="IL22" i="14"/>
  <c r="IK22" i="14"/>
  <c r="IJ22" i="14"/>
  <c r="II22" i="14"/>
  <c r="IF22" i="14"/>
  <c r="IE22" i="14"/>
  <c r="ID22" i="14"/>
  <c r="IC22" i="14"/>
  <c r="IB22" i="14"/>
  <c r="IA22" i="14"/>
  <c r="HZ22" i="14"/>
  <c r="HY22" i="14"/>
  <c r="HW22" i="14"/>
  <c r="HV22" i="14"/>
  <c r="HU22" i="14"/>
  <c r="HT22" i="14"/>
  <c r="HR22" i="14"/>
  <c r="HQ22" i="14"/>
  <c r="HP22" i="14"/>
  <c r="HO22" i="14"/>
  <c r="HN22" i="14"/>
  <c r="HM22" i="14"/>
  <c r="HL22" i="14"/>
  <c r="HK22" i="14"/>
  <c r="HJ22" i="14"/>
  <c r="HG22" i="14"/>
  <c r="HF22" i="14"/>
  <c r="HE22" i="14"/>
  <c r="HD22" i="14"/>
  <c r="HC22" i="14"/>
  <c r="HB22" i="14"/>
  <c r="HA22" i="14"/>
  <c r="GZ22" i="14"/>
  <c r="GY22" i="14"/>
  <c r="GW22" i="14"/>
  <c r="GV22" i="14"/>
  <c r="GU22" i="14"/>
  <c r="GT22" i="14"/>
  <c r="GS22" i="14"/>
  <c r="GR22" i="14"/>
  <c r="GQ22" i="14"/>
  <c r="GP22" i="14"/>
  <c r="GO22" i="14"/>
  <c r="GN22" i="14"/>
  <c r="GM22" i="14"/>
  <c r="GL22" i="14"/>
  <c r="GJ22" i="14"/>
  <c r="GG22" i="14"/>
  <c r="GF22" i="14"/>
  <c r="GE22" i="14"/>
  <c r="GD22" i="14"/>
  <c r="GC22" i="14"/>
  <c r="GB22" i="14"/>
  <c r="GA22" i="14"/>
  <c r="FZ22" i="14"/>
  <c r="FY22" i="14"/>
  <c r="FX22" i="14"/>
  <c r="FW22" i="14"/>
  <c r="FV22" i="14"/>
  <c r="FU22" i="14"/>
  <c r="FT22" i="14"/>
  <c r="FS22" i="14"/>
  <c r="FR22" i="14"/>
  <c r="FQ22" i="14"/>
  <c r="FP22" i="14"/>
  <c r="FO22" i="14"/>
  <c r="FN22" i="14"/>
  <c r="FM22" i="14"/>
  <c r="FK22" i="14"/>
  <c r="FJ22" i="14"/>
  <c r="FI22" i="14"/>
  <c r="FH22" i="14"/>
  <c r="FG22" i="14"/>
  <c r="FF22" i="14"/>
  <c r="FE22" i="14"/>
  <c r="FD22" i="14"/>
  <c r="FC22" i="14"/>
  <c r="FB22" i="14"/>
  <c r="FA22" i="14"/>
  <c r="EZ22" i="14"/>
  <c r="EY22" i="14"/>
  <c r="EX22" i="14"/>
  <c r="EW22" i="14"/>
  <c r="EV22" i="14"/>
  <c r="EU22" i="14"/>
  <c r="ET22" i="14"/>
  <c r="ES22" i="14"/>
  <c r="EO22" i="14"/>
  <c r="EM22" i="14"/>
  <c r="EL22" i="14"/>
  <c r="EJ22" i="14"/>
  <c r="EI22" i="14"/>
  <c r="EH22" i="14"/>
  <c r="EG22" i="14"/>
  <c r="EF22" i="14"/>
  <c r="EE22" i="14"/>
  <c r="ED22" i="14"/>
  <c r="EC22" i="14"/>
  <c r="EA22" i="14"/>
  <c r="DZ22" i="14"/>
  <c r="DY22" i="14"/>
  <c r="DW22" i="14"/>
  <c r="DV22" i="14"/>
  <c r="DU22" i="14"/>
  <c r="DT22" i="14"/>
  <c r="DS22" i="14"/>
  <c r="DR22" i="14"/>
  <c r="DQ22" i="14"/>
  <c r="DP22" i="14"/>
  <c r="DM22" i="14"/>
  <c r="DL22" i="14"/>
  <c r="DK22" i="14"/>
  <c r="DJ22" i="14"/>
  <c r="DI22" i="14"/>
  <c r="DH22" i="14"/>
  <c r="DG22" i="14"/>
  <c r="DF22" i="14"/>
  <c r="DE22" i="14"/>
  <c r="DD22" i="14"/>
  <c r="DC22" i="14"/>
  <c r="DB22" i="14"/>
  <c r="DA22" i="14"/>
  <c r="CZ22" i="14"/>
  <c r="CY22" i="14"/>
  <c r="CX22" i="14"/>
  <c r="CW22" i="14"/>
  <c r="CV22" i="14"/>
  <c r="CU22" i="14"/>
  <c r="CT22" i="14"/>
  <c r="CS22" i="14"/>
  <c r="CR22" i="14"/>
  <c r="CO22" i="14"/>
  <c r="CN22" i="14"/>
  <c r="CM22" i="14"/>
  <c r="CK22" i="14"/>
  <c r="CJ22" i="14"/>
  <c r="CI22" i="14"/>
  <c r="CH22" i="14"/>
  <c r="CG22" i="14"/>
  <c r="CF22" i="14"/>
  <c r="CE22" i="14"/>
  <c r="CD22" i="14"/>
  <c r="CB22" i="14"/>
  <c r="CA22" i="14"/>
  <c r="BZ22" i="14"/>
  <c r="BX22" i="14"/>
  <c r="BW22" i="14"/>
  <c r="BV22" i="14"/>
  <c r="BU22" i="14"/>
  <c r="BT22" i="14"/>
  <c r="BS22" i="14"/>
  <c r="BR22" i="14"/>
  <c r="BQ22" i="14"/>
  <c r="BP22" i="14"/>
  <c r="BM22" i="14"/>
  <c r="BL22" i="14"/>
  <c r="BK22" i="14"/>
  <c r="BJ22" i="14"/>
  <c r="BI22" i="14"/>
  <c r="BH22" i="14"/>
  <c r="BG22" i="14"/>
  <c r="BE22" i="14"/>
  <c r="BD22" i="14"/>
  <c r="BC22" i="14"/>
  <c r="BA22" i="14"/>
  <c r="AZ22" i="14"/>
  <c r="AY22" i="14"/>
  <c r="AX22" i="14"/>
  <c r="AW22" i="14"/>
  <c r="AU22" i="14"/>
  <c r="AT22" i="14"/>
  <c r="AS22" i="14"/>
  <c r="AR22" i="14"/>
  <c r="AQ22" i="14"/>
  <c r="AP22" i="14"/>
  <c r="AO22" i="14"/>
  <c r="AN22" i="14"/>
  <c r="AM22" i="14"/>
  <c r="AK22" i="14"/>
  <c r="AJ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P22" i="14"/>
  <c r="O22" i="14"/>
  <c r="N22" i="14"/>
  <c r="L22" i="14"/>
  <c r="K22" i="14"/>
  <c r="J22" i="14"/>
  <c r="I22" i="14"/>
  <c r="H22" i="14"/>
  <c r="F22" i="14"/>
  <c r="E22" i="14"/>
  <c r="D22" i="14"/>
  <c r="C22" i="14"/>
  <c r="LR21" i="14"/>
  <c r="LQ21" i="14"/>
  <c r="LP21" i="14"/>
  <c r="LO21" i="14"/>
  <c r="LN21" i="14"/>
  <c r="LM21" i="14"/>
  <c r="LL21" i="14"/>
  <c r="LK21" i="14"/>
  <c r="LJ21" i="14"/>
  <c r="LI21" i="14"/>
  <c r="LH21" i="14"/>
  <c r="LG21" i="14"/>
  <c r="LF21" i="14"/>
  <c r="LE21" i="14"/>
  <c r="LB21" i="14"/>
  <c r="LA21" i="14"/>
  <c r="KZ21" i="14"/>
  <c r="KY21" i="14"/>
  <c r="KW21" i="14"/>
  <c r="KV21" i="14"/>
  <c r="KU21" i="14"/>
  <c r="KT21" i="14"/>
  <c r="KS21" i="14"/>
  <c r="KR21" i="14"/>
  <c r="KQ21" i="14"/>
  <c r="KP21" i="14"/>
  <c r="KO21" i="14"/>
  <c r="KN21" i="14"/>
  <c r="KM21" i="14"/>
  <c r="KJ21" i="14"/>
  <c r="KI21" i="14"/>
  <c r="KH21" i="14"/>
  <c r="KG21" i="14"/>
  <c r="KE21" i="14"/>
  <c r="KD21" i="14"/>
  <c r="KC21" i="14"/>
  <c r="KB21" i="14"/>
  <c r="KA21" i="14"/>
  <c r="JZ21" i="14"/>
  <c r="JY21" i="14"/>
  <c r="JX21" i="14"/>
  <c r="JW21" i="14"/>
  <c r="JV21" i="14"/>
  <c r="JU21" i="14"/>
  <c r="JT21" i="14"/>
  <c r="JS21" i="14"/>
  <c r="JR21" i="14"/>
  <c r="JQ21" i="14"/>
  <c r="JP21" i="14"/>
  <c r="JO21" i="14"/>
  <c r="JN21" i="14"/>
  <c r="JM21" i="14"/>
  <c r="JL21" i="14"/>
  <c r="JK21" i="14"/>
  <c r="JH21" i="14"/>
  <c r="JG21" i="14"/>
  <c r="JF21" i="14"/>
  <c r="JE21" i="14"/>
  <c r="JD21" i="14"/>
  <c r="JC21" i="14"/>
  <c r="JB21" i="14"/>
  <c r="JA21" i="14"/>
  <c r="IZ21" i="14"/>
  <c r="IY21" i="14"/>
  <c r="IX21" i="14"/>
  <c r="IW21" i="14"/>
  <c r="IV21" i="14"/>
  <c r="IU21" i="14"/>
  <c r="IT21" i="14"/>
  <c r="IS21" i="14"/>
  <c r="IR21" i="14"/>
  <c r="IQ21" i="14"/>
  <c r="IP21" i="14"/>
  <c r="IO21" i="14"/>
  <c r="IN21" i="14"/>
  <c r="IM21" i="14"/>
  <c r="IL21" i="14"/>
  <c r="IK21" i="14"/>
  <c r="IJ21" i="14"/>
  <c r="II21" i="14"/>
  <c r="IF21" i="14"/>
  <c r="IE21" i="14"/>
  <c r="ID21" i="14"/>
  <c r="IC21" i="14"/>
  <c r="IB21" i="14"/>
  <c r="IA21" i="14"/>
  <c r="HZ21" i="14"/>
  <c r="HY21" i="14"/>
  <c r="HW21" i="14"/>
  <c r="HV21" i="14"/>
  <c r="HU21" i="14"/>
  <c r="HT21" i="14"/>
  <c r="HR21" i="14"/>
  <c r="HQ21" i="14"/>
  <c r="HP21" i="14"/>
  <c r="HO21" i="14"/>
  <c r="HN21" i="14"/>
  <c r="HM21" i="14"/>
  <c r="HL21" i="14"/>
  <c r="HK21" i="14"/>
  <c r="HJ21" i="14"/>
  <c r="HG21" i="14"/>
  <c r="HF21" i="14"/>
  <c r="HE21" i="14"/>
  <c r="HD21" i="14"/>
  <c r="HC21" i="14"/>
  <c r="HB21" i="14"/>
  <c r="HA21" i="14"/>
  <c r="GZ21" i="14"/>
  <c r="GY21" i="14"/>
  <c r="GW21" i="14"/>
  <c r="GV21" i="14"/>
  <c r="GU21" i="14"/>
  <c r="GT21" i="14"/>
  <c r="GS21" i="14"/>
  <c r="GR21" i="14"/>
  <c r="GQ21" i="14"/>
  <c r="GP21" i="14"/>
  <c r="GO21" i="14"/>
  <c r="GN21" i="14"/>
  <c r="GM21" i="14"/>
  <c r="GL21" i="14"/>
  <c r="GJ21" i="14"/>
  <c r="GG21" i="14"/>
  <c r="GF21" i="14"/>
  <c r="GE21" i="14"/>
  <c r="GD21" i="14"/>
  <c r="GC21" i="14"/>
  <c r="GB21" i="14"/>
  <c r="GA21" i="14"/>
  <c r="FZ21" i="14"/>
  <c r="FY21" i="14"/>
  <c r="FX21" i="14"/>
  <c r="FW21" i="14"/>
  <c r="FV21" i="14"/>
  <c r="FU21" i="14"/>
  <c r="FT21" i="14"/>
  <c r="FS21" i="14"/>
  <c r="FR21" i="14"/>
  <c r="FQ21" i="14"/>
  <c r="FP21" i="14"/>
  <c r="FO21" i="14"/>
  <c r="FN21" i="14"/>
  <c r="FM21" i="14"/>
  <c r="FK21" i="14"/>
  <c r="FJ21" i="14"/>
  <c r="FI21" i="14"/>
  <c r="FH21" i="14"/>
  <c r="FG21" i="14"/>
  <c r="FF21" i="14"/>
  <c r="FE21" i="14"/>
  <c r="FD21" i="14"/>
  <c r="FC21" i="14"/>
  <c r="FB21" i="14"/>
  <c r="FA21" i="14"/>
  <c r="EZ21" i="14"/>
  <c r="EY21" i="14"/>
  <c r="EX21" i="14"/>
  <c r="EW21" i="14"/>
  <c r="EV21" i="14"/>
  <c r="EU21" i="14"/>
  <c r="ET21" i="14"/>
  <c r="ES21" i="14"/>
  <c r="EO21" i="14"/>
  <c r="EM21" i="14"/>
  <c r="EL21" i="14"/>
  <c r="EJ21" i="14"/>
  <c r="EI21" i="14"/>
  <c r="EH21" i="14"/>
  <c r="EG21" i="14"/>
  <c r="EF21" i="14"/>
  <c r="EE21" i="14"/>
  <c r="ED21" i="14"/>
  <c r="EC21" i="14"/>
  <c r="EA21" i="14"/>
  <c r="DZ21" i="14"/>
  <c r="DY21" i="14"/>
  <c r="DW21" i="14"/>
  <c r="DV21" i="14"/>
  <c r="DU21" i="14"/>
  <c r="DT21" i="14"/>
  <c r="DS21" i="14"/>
  <c r="DR21" i="14"/>
  <c r="DQ21" i="14"/>
  <c r="DM21" i="14"/>
  <c r="DL21" i="14"/>
  <c r="DK21" i="14"/>
  <c r="DJ21" i="14"/>
  <c r="DI21" i="14"/>
  <c r="DH21" i="14"/>
  <c r="DG21" i="14"/>
  <c r="DF21" i="14"/>
  <c r="DE21" i="14"/>
  <c r="DD21" i="14"/>
  <c r="DC21" i="14"/>
  <c r="DB21" i="14"/>
  <c r="DA21" i="14"/>
  <c r="CZ21" i="14"/>
  <c r="CY21" i="14"/>
  <c r="CX21" i="14"/>
  <c r="CW21" i="14"/>
  <c r="CV21" i="14"/>
  <c r="CU21" i="14"/>
  <c r="CT21" i="14"/>
  <c r="CS21" i="14"/>
  <c r="CO21" i="14"/>
  <c r="CN21" i="14"/>
  <c r="CM21" i="14"/>
  <c r="CK21" i="14"/>
  <c r="CJ21" i="14"/>
  <c r="CI21" i="14"/>
  <c r="CH21" i="14"/>
  <c r="CG21" i="14"/>
  <c r="CF21" i="14"/>
  <c r="CE21" i="14"/>
  <c r="CD21" i="14"/>
  <c r="CB21" i="14"/>
  <c r="CA21" i="14"/>
  <c r="BZ21" i="14"/>
  <c r="BX21" i="14"/>
  <c r="BW21" i="14"/>
  <c r="BV21" i="14"/>
  <c r="BU21" i="14"/>
  <c r="BT21" i="14"/>
  <c r="BS21" i="14"/>
  <c r="BR21" i="14"/>
  <c r="BQ21" i="14"/>
  <c r="BP21" i="14"/>
  <c r="BM21" i="14"/>
  <c r="BL21" i="14"/>
  <c r="BK21" i="14"/>
  <c r="BJ21" i="14"/>
  <c r="BI21" i="14"/>
  <c r="BH21" i="14"/>
  <c r="BG21" i="14"/>
  <c r="BE21" i="14"/>
  <c r="BD21" i="14"/>
  <c r="BC21" i="14"/>
  <c r="BA21" i="14"/>
  <c r="AZ21" i="14"/>
  <c r="AY21" i="14"/>
  <c r="AX21" i="14"/>
  <c r="AW21" i="14"/>
  <c r="AU21" i="14"/>
  <c r="AT21" i="14"/>
  <c r="AS21" i="14"/>
  <c r="AR21" i="14"/>
  <c r="AQ21" i="14"/>
  <c r="AP21" i="14"/>
  <c r="AO21" i="14"/>
  <c r="AN21" i="14"/>
  <c r="AM21" i="14"/>
  <c r="AK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P21" i="14"/>
  <c r="O21" i="14"/>
  <c r="N21" i="14"/>
  <c r="L21" i="14"/>
  <c r="K21" i="14"/>
  <c r="J21" i="14"/>
  <c r="I21" i="14"/>
  <c r="H21" i="14"/>
  <c r="F21" i="14"/>
  <c r="E21" i="14"/>
  <c r="D21" i="14"/>
  <c r="C21" i="14"/>
  <c r="LR20" i="14"/>
  <c r="LQ20" i="14"/>
  <c r="LP20" i="14"/>
  <c r="LO20" i="14"/>
  <c r="LN20" i="14"/>
  <c r="LM20" i="14"/>
  <c r="LL20" i="14"/>
  <c r="LK20" i="14"/>
  <c r="LJ20" i="14"/>
  <c r="LI20" i="14"/>
  <c r="LH20" i="14"/>
  <c r="LG20" i="14"/>
  <c r="LF20" i="14"/>
  <c r="LE20" i="14"/>
  <c r="LB20" i="14"/>
  <c r="LA20" i="14"/>
  <c r="KZ20" i="14"/>
  <c r="KY20" i="14"/>
  <c r="KW20" i="14"/>
  <c r="KV20" i="14"/>
  <c r="KU20" i="14"/>
  <c r="KT20" i="14"/>
  <c r="KS20" i="14"/>
  <c r="KR20" i="14"/>
  <c r="KQ20" i="14"/>
  <c r="KP20" i="14"/>
  <c r="KO20" i="14"/>
  <c r="KN20" i="14"/>
  <c r="KM20" i="14"/>
  <c r="KJ20" i="14"/>
  <c r="KI20" i="14"/>
  <c r="KH20" i="14"/>
  <c r="KG20" i="14"/>
  <c r="KE20" i="14"/>
  <c r="KD20" i="14"/>
  <c r="KC20" i="14"/>
  <c r="KB20" i="14"/>
  <c r="KA20" i="14"/>
  <c r="JZ20" i="14"/>
  <c r="JY20" i="14"/>
  <c r="JX20" i="14"/>
  <c r="JW20" i="14"/>
  <c r="JV20" i="14"/>
  <c r="JU20" i="14"/>
  <c r="JT20" i="14"/>
  <c r="JS20" i="14"/>
  <c r="JR20" i="14"/>
  <c r="JQ20" i="14"/>
  <c r="JP20" i="14"/>
  <c r="JO20" i="14"/>
  <c r="JN20" i="14"/>
  <c r="JM20" i="14"/>
  <c r="JL20" i="14"/>
  <c r="JK20" i="14"/>
  <c r="JH20" i="14"/>
  <c r="JG20" i="14"/>
  <c r="JF20" i="14"/>
  <c r="JE20" i="14"/>
  <c r="JD20" i="14"/>
  <c r="JC20" i="14"/>
  <c r="JB20" i="14"/>
  <c r="JA20" i="14"/>
  <c r="IZ20" i="14"/>
  <c r="IY20" i="14"/>
  <c r="IX20" i="14"/>
  <c r="IW20" i="14"/>
  <c r="IV20" i="14"/>
  <c r="IU20" i="14"/>
  <c r="IT20" i="14"/>
  <c r="IS20" i="14"/>
  <c r="IR20" i="14"/>
  <c r="IQ20" i="14"/>
  <c r="IP20" i="14"/>
  <c r="IO20" i="14"/>
  <c r="IN20" i="14"/>
  <c r="IM20" i="14"/>
  <c r="IL20" i="14"/>
  <c r="IK20" i="14"/>
  <c r="IJ20" i="14"/>
  <c r="II20" i="14"/>
  <c r="IF20" i="14"/>
  <c r="IE20" i="14"/>
  <c r="ID20" i="14"/>
  <c r="IC20" i="14"/>
  <c r="IB20" i="14"/>
  <c r="IA20" i="14"/>
  <c r="HZ20" i="14"/>
  <c r="HY20" i="14"/>
  <c r="HW20" i="14"/>
  <c r="HV20" i="14"/>
  <c r="HU20" i="14"/>
  <c r="HT20" i="14"/>
  <c r="HR20" i="14"/>
  <c r="HQ20" i="14"/>
  <c r="HP20" i="14"/>
  <c r="HO20" i="14"/>
  <c r="HN20" i="14"/>
  <c r="HM20" i="14"/>
  <c r="HL20" i="14"/>
  <c r="HK20" i="14"/>
  <c r="HJ20" i="14"/>
  <c r="HG20" i="14"/>
  <c r="HF20" i="14"/>
  <c r="HE20" i="14"/>
  <c r="HD20" i="14"/>
  <c r="HC20" i="14"/>
  <c r="HB20" i="14"/>
  <c r="HA20" i="14"/>
  <c r="GZ20" i="14"/>
  <c r="GY20" i="14"/>
  <c r="GW20" i="14"/>
  <c r="GV20" i="14"/>
  <c r="GU20" i="14"/>
  <c r="GT20" i="14"/>
  <c r="GS20" i="14"/>
  <c r="GR20" i="14"/>
  <c r="GQ20" i="14"/>
  <c r="GP20" i="14"/>
  <c r="GO20" i="14"/>
  <c r="GN20" i="14"/>
  <c r="GM20" i="14"/>
  <c r="GL20" i="14"/>
  <c r="GJ20" i="14"/>
  <c r="GG20" i="14"/>
  <c r="GF20" i="14"/>
  <c r="GE20" i="14"/>
  <c r="GD20" i="14"/>
  <c r="GC20" i="14"/>
  <c r="GB20" i="14"/>
  <c r="GA20" i="14"/>
  <c r="FZ20" i="14"/>
  <c r="FY20" i="14"/>
  <c r="FX20" i="14"/>
  <c r="FW20" i="14"/>
  <c r="FV20" i="14"/>
  <c r="FU20" i="14"/>
  <c r="FT20" i="14"/>
  <c r="FS20" i="14"/>
  <c r="FR20" i="14"/>
  <c r="FQ20" i="14"/>
  <c r="FP20" i="14"/>
  <c r="FO20" i="14"/>
  <c r="FN20" i="14"/>
  <c r="FM20" i="14"/>
  <c r="FK20" i="14"/>
  <c r="FJ20" i="14"/>
  <c r="FI20" i="14"/>
  <c r="FH20" i="14"/>
  <c r="FG20" i="14"/>
  <c r="FF20" i="14"/>
  <c r="FE20" i="14"/>
  <c r="FD20" i="14"/>
  <c r="FC20" i="14"/>
  <c r="FB20" i="14"/>
  <c r="FA20" i="14"/>
  <c r="EZ20" i="14"/>
  <c r="EY20" i="14"/>
  <c r="EX20" i="14"/>
  <c r="EW20" i="14"/>
  <c r="EV20" i="14"/>
  <c r="EU20" i="14"/>
  <c r="ET20" i="14"/>
  <c r="ES20" i="14"/>
  <c r="EO20" i="14"/>
  <c r="EM20" i="14"/>
  <c r="EL20" i="14"/>
  <c r="EJ20" i="14"/>
  <c r="EI20" i="14"/>
  <c r="EH20" i="14"/>
  <c r="EG20" i="14"/>
  <c r="EF20" i="14"/>
  <c r="EE20" i="14"/>
  <c r="ED20" i="14"/>
  <c r="EC20" i="14"/>
  <c r="EA20" i="14"/>
  <c r="DZ20" i="14"/>
  <c r="DY20" i="14"/>
  <c r="DW20" i="14"/>
  <c r="DV20" i="14"/>
  <c r="DU20" i="14"/>
  <c r="DT20" i="14"/>
  <c r="DS20" i="14"/>
  <c r="DR20" i="14"/>
  <c r="DQ20" i="14"/>
  <c r="DP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O20" i="14"/>
  <c r="CN20" i="14"/>
  <c r="CM20" i="14"/>
  <c r="CK20" i="14"/>
  <c r="CJ20" i="14"/>
  <c r="CI20" i="14"/>
  <c r="CH20" i="14"/>
  <c r="CG20" i="14"/>
  <c r="CF20" i="14"/>
  <c r="CE20" i="14"/>
  <c r="CD20" i="14"/>
  <c r="CB20" i="14"/>
  <c r="CA20" i="14"/>
  <c r="BZ20" i="14"/>
  <c r="BX20" i="14"/>
  <c r="BW20" i="14"/>
  <c r="BV20" i="14"/>
  <c r="BU20" i="14"/>
  <c r="BT20" i="14"/>
  <c r="BS20" i="14"/>
  <c r="BR20" i="14"/>
  <c r="BQ20" i="14"/>
  <c r="BP20" i="14"/>
  <c r="BM20" i="14"/>
  <c r="BL20" i="14"/>
  <c r="BK20" i="14"/>
  <c r="BJ20" i="14"/>
  <c r="BI20" i="14"/>
  <c r="BH20" i="14"/>
  <c r="BG20" i="14"/>
  <c r="BE20" i="14"/>
  <c r="BD20" i="14"/>
  <c r="BC20" i="14"/>
  <c r="BA20" i="14"/>
  <c r="AZ20" i="14"/>
  <c r="AY20" i="14"/>
  <c r="AX20" i="14"/>
  <c r="AW20" i="14"/>
  <c r="AU20" i="14"/>
  <c r="AT20" i="14"/>
  <c r="AS20" i="14"/>
  <c r="AR20" i="14"/>
  <c r="AQ20" i="14"/>
  <c r="AP20" i="14"/>
  <c r="AO20" i="14"/>
  <c r="AN20" i="14"/>
  <c r="AM20" i="14"/>
  <c r="AK20" i="14"/>
  <c r="AJ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P20" i="14"/>
  <c r="O20" i="14"/>
  <c r="N20" i="14"/>
  <c r="L20" i="14"/>
  <c r="K20" i="14"/>
  <c r="J20" i="14"/>
  <c r="I20" i="14"/>
  <c r="H20" i="14"/>
  <c r="F20" i="14"/>
  <c r="E20" i="14"/>
  <c r="D20" i="14"/>
  <c r="C20" i="14"/>
  <c r="LR19" i="14"/>
  <c r="LP19" i="14"/>
  <c r="LL19" i="14"/>
  <c r="KZ19" i="14"/>
  <c r="KW19" i="14"/>
  <c r="KS19" i="14"/>
  <c r="KG19" i="14"/>
  <c r="KE19" i="14"/>
  <c r="KD19" i="14"/>
  <c r="KA19" i="14"/>
  <c r="JZ19" i="14"/>
  <c r="JX19" i="14"/>
  <c r="JO19" i="14"/>
  <c r="JN19" i="14"/>
  <c r="JK19" i="14"/>
  <c r="JH19" i="14"/>
  <c r="JG19" i="14"/>
  <c r="IW19" i="14"/>
  <c r="IV19" i="14"/>
  <c r="IU19" i="14"/>
  <c r="IQ19" i="14"/>
  <c r="IE19" i="14"/>
  <c r="ID19" i="14"/>
  <c r="IC19" i="14"/>
  <c r="IB19" i="14"/>
  <c r="IA19" i="14"/>
  <c r="HY19" i="14"/>
  <c r="HN19" i="14"/>
  <c r="HM19" i="14"/>
  <c r="HL19" i="14"/>
  <c r="HF19" i="14"/>
  <c r="GT19" i="14"/>
  <c r="GS19" i="14"/>
  <c r="GP19" i="14"/>
  <c r="GO19" i="14"/>
  <c r="GN19" i="14"/>
  <c r="GA19" i="14"/>
  <c r="FZ19" i="14"/>
  <c r="FV19" i="14"/>
  <c r="FU19" i="14"/>
  <c r="FK19" i="14"/>
  <c r="FI19" i="14"/>
  <c r="FG19" i="14"/>
  <c r="FE19" i="14"/>
  <c r="FD19" i="14"/>
  <c r="FC19" i="14"/>
  <c r="ES19" i="14"/>
  <c r="EJ19" i="14"/>
  <c r="EI19" i="14"/>
  <c r="DV19" i="14"/>
  <c r="DT19" i="14"/>
  <c r="DR19" i="14"/>
  <c r="DF19" i="14"/>
  <c r="DE19" i="14"/>
  <c r="CX19" i="14"/>
  <c r="CM19" i="14"/>
  <c r="CK19" i="14"/>
  <c r="CF19" i="14"/>
  <c r="BT19" i="14"/>
  <c r="BS19" i="14"/>
  <c r="BP19" i="14"/>
  <c r="BM19" i="14"/>
  <c r="BL19" i="14"/>
  <c r="BA19" i="14"/>
  <c r="AZ19" i="14"/>
  <c r="AY19" i="14"/>
  <c r="AS19" i="14"/>
  <c r="AR19" i="14"/>
  <c r="AF19" i="14"/>
  <c r="Z19" i="14"/>
  <c r="Y19" i="14"/>
  <c r="O19" i="14"/>
  <c r="K19" i="14"/>
  <c r="F19" i="14"/>
  <c r="LR18" i="14"/>
  <c r="LQ18" i="14"/>
  <c r="LP18" i="14"/>
  <c r="LO18" i="14"/>
  <c r="LN18" i="14"/>
  <c r="LM18" i="14"/>
  <c r="LL18" i="14"/>
  <c r="LK18" i="14"/>
  <c r="LJ18" i="14"/>
  <c r="LI18" i="14"/>
  <c r="LH18" i="14"/>
  <c r="LG18" i="14"/>
  <c r="LF18" i="14"/>
  <c r="LE18" i="14"/>
  <c r="LB18" i="14"/>
  <c r="LA18" i="14"/>
  <c r="KZ18" i="14"/>
  <c r="KY18" i="14"/>
  <c r="KW18" i="14"/>
  <c r="KV18" i="14"/>
  <c r="KU18" i="14"/>
  <c r="KT18" i="14"/>
  <c r="KS18" i="14"/>
  <c r="KR18" i="14"/>
  <c r="KQ18" i="14"/>
  <c r="KP18" i="14"/>
  <c r="KO18" i="14"/>
  <c r="KN18" i="14"/>
  <c r="KM18" i="14"/>
  <c r="KJ18" i="14"/>
  <c r="KI18" i="14"/>
  <c r="KH18" i="14"/>
  <c r="KG18" i="14"/>
  <c r="KE18" i="14"/>
  <c r="KD18" i="14"/>
  <c r="KC18" i="14"/>
  <c r="KB18" i="14"/>
  <c r="KA18" i="14"/>
  <c r="JZ18" i="14"/>
  <c r="JY18" i="14"/>
  <c r="JX18" i="14"/>
  <c r="JW18" i="14"/>
  <c r="JV18" i="14"/>
  <c r="JU18" i="14"/>
  <c r="JT18" i="14"/>
  <c r="JS18" i="14"/>
  <c r="JR18" i="14"/>
  <c r="JQ18" i="14"/>
  <c r="JP18" i="14"/>
  <c r="JO18" i="14"/>
  <c r="JN18" i="14"/>
  <c r="JM18" i="14"/>
  <c r="JL18" i="14"/>
  <c r="JK18" i="14"/>
  <c r="JH18" i="14"/>
  <c r="JG18" i="14"/>
  <c r="JF18" i="14"/>
  <c r="JE18" i="14"/>
  <c r="JD18" i="14"/>
  <c r="JC18" i="14"/>
  <c r="JB18" i="14"/>
  <c r="JA18" i="14"/>
  <c r="IZ18" i="14"/>
  <c r="IY18" i="14"/>
  <c r="IX18" i="14"/>
  <c r="IW18" i="14"/>
  <c r="IV18" i="14"/>
  <c r="IU18" i="14"/>
  <c r="IT18" i="14"/>
  <c r="IS18" i="14"/>
  <c r="IR18" i="14"/>
  <c r="IQ18" i="14"/>
  <c r="IP18" i="14"/>
  <c r="IO18" i="14"/>
  <c r="IN18" i="14"/>
  <c r="IM18" i="14"/>
  <c r="IL18" i="14"/>
  <c r="IK18" i="14"/>
  <c r="IJ18" i="14"/>
  <c r="II18" i="14"/>
  <c r="IF18" i="14"/>
  <c r="IE18" i="14"/>
  <c r="ID18" i="14"/>
  <c r="IC18" i="14"/>
  <c r="IB18" i="14"/>
  <c r="IA18" i="14"/>
  <c r="HZ18" i="14"/>
  <c r="HY18" i="14"/>
  <c r="HW18" i="14"/>
  <c r="HV18" i="14"/>
  <c r="HU18" i="14"/>
  <c r="HT18" i="14"/>
  <c r="HR18" i="14"/>
  <c r="HQ18" i="14"/>
  <c r="HP18" i="14"/>
  <c r="HO18" i="14"/>
  <c r="HN18" i="14"/>
  <c r="HM18" i="14"/>
  <c r="HL18" i="14"/>
  <c r="HK18" i="14"/>
  <c r="HJ18" i="14"/>
  <c r="HG18" i="14"/>
  <c r="HF18" i="14"/>
  <c r="HE18" i="14"/>
  <c r="HD18" i="14"/>
  <c r="HC18" i="14"/>
  <c r="HB18" i="14"/>
  <c r="HA18" i="14"/>
  <c r="GZ18" i="14"/>
  <c r="GY18" i="14"/>
  <c r="GW18" i="14"/>
  <c r="GV18" i="14"/>
  <c r="GU18" i="14"/>
  <c r="GT18" i="14"/>
  <c r="GS18" i="14"/>
  <c r="GR18" i="14"/>
  <c r="GQ18" i="14"/>
  <c r="GP18" i="14"/>
  <c r="GO18" i="14"/>
  <c r="GN18" i="14"/>
  <c r="GM18" i="14"/>
  <c r="GL18" i="14"/>
  <c r="GJ18" i="14"/>
  <c r="GG18" i="14"/>
  <c r="GF18" i="14"/>
  <c r="GE18" i="14"/>
  <c r="GD18" i="14"/>
  <c r="GC18" i="14"/>
  <c r="GB18" i="14"/>
  <c r="GA18" i="14"/>
  <c r="FZ18" i="14"/>
  <c r="FY18" i="14"/>
  <c r="FX18" i="14"/>
  <c r="FW18" i="14"/>
  <c r="FV18" i="14"/>
  <c r="FU18" i="14"/>
  <c r="FT18" i="14"/>
  <c r="FS18" i="14"/>
  <c r="FR18" i="14"/>
  <c r="FQ18" i="14"/>
  <c r="FP18" i="14"/>
  <c r="FO18" i="14"/>
  <c r="FN18" i="14"/>
  <c r="FM18" i="14"/>
  <c r="FK18" i="14"/>
  <c r="FJ18" i="14"/>
  <c r="FI18" i="14"/>
  <c r="FH18" i="14"/>
  <c r="FG18" i="14"/>
  <c r="FF18" i="14"/>
  <c r="FE18" i="14"/>
  <c r="FD18" i="14"/>
  <c r="FC18" i="14"/>
  <c r="FB18" i="14"/>
  <c r="FA18" i="14"/>
  <c r="EZ18" i="14"/>
  <c r="EY18" i="14"/>
  <c r="EX18" i="14"/>
  <c r="EW18" i="14"/>
  <c r="EV18" i="14"/>
  <c r="EU18" i="14"/>
  <c r="ET18" i="14"/>
  <c r="ES18" i="14"/>
  <c r="EO18" i="14"/>
  <c r="EM18" i="14"/>
  <c r="EL18" i="14"/>
  <c r="EJ18" i="14"/>
  <c r="EI18" i="14"/>
  <c r="EH18" i="14"/>
  <c r="EG18" i="14"/>
  <c r="EF18" i="14"/>
  <c r="EE18" i="14"/>
  <c r="ED18" i="14"/>
  <c r="EC18" i="14"/>
  <c r="EA18" i="14"/>
  <c r="DZ18" i="14"/>
  <c r="DY18" i="14"/>
  <c r="DW18" i="14"/>
  <c r="DV18" i="14"/>
  <c r="DU18" i="14"/>
  <c r="DT18" i="14"/>
  <c r="DS18" i="14"/>
  <c r="DR18" i="14"/>
  <c r="DQ18" i="14"/>
  <c r="DM18" i="14"/>
  <c r="DL18" i="14"/>
  <c r="DK18" i="14"/>
  <c r="DJ18" i="14"/>
  <c r="DI18" i="14"/>
  <c r="DH18" i="14"/>
  <c r="DG18" i="14"/>
  <c r="DF18" i="14"/>
  <c r="DE18" i="14"/>
  <c r="DD18" i="14"/>
  <c r="DC18" i="14"/>
  <c r="DB18" i="14"/>
  <c r="DA18" i="14"/>
  <c r="CZ18" i="14"/>
  <c r="CY18" i="14"/>
  <c r="CX18" i="14"/>
  <c r="CW18" i="14"/>
  <c r="CV18" i="14"/>
  <c r="CU18" i="14"/>
  <c r="CT18" i="14"/>
  <c r="CS18" i="14"/>
  <c r="CO18" i="14"/>
  <c r="CN18" i="14"/>
  <c r="CM18" i="14"/>
  <c r="CK18" i="14"/>
  <c r="CJ18" i="14"/>
  <c r="CI18" i="14"/>
  <c r="CH18" i="14"/>
  <c r="CG18" i="14"/>
  <c r="CF18" i="14"/>
  <c r="CE18" i="14"/>
  <c r="CD18" i="14"/>
  <c r="CB18" i="14"/>
  <c r="CA18" i="14"/>
  <c r="BZ18" i="14"/>
  <c r="BX18" i="14"/>
  <c r="BW18" i="14"/>
  <c r="BV18" i="14"/>
  <c r="BU18" i="14"/>
  <c r="BT18" i="14"/>
  <c r="BS18" i="14"/>
  <c r="BR18" i="14"/>
  <c r="BQ18" i="14"/>
  <c r="BP18" i="14"/>
  <c r="BM18" i="14"/>
  <c r="BL18" i="14"/>
  <c r="BK18" i="14"/>
  <c r="BJ18" i="14"/>
  <c r="BI18" i="14"/>
  <c r="BH18" i="14"/>
  <c r="BG18" i="14"/>
  <c r="BE18" i="14"/>
  <c r="BD18" i="14"/>
  <c r="BC18" i="14"/>
  <c r="BA18" i="14"/>
  <c r="AZ18" i="14"/>
  <c r="AY18" i="14"/>
  <c r="AX18" i="14"/>
  <c r="AW18" i="14"/>
  <c r="AU18" i="14"/>
  <c r="AT18" i="14"/>
  <c r="AS18" i="14"/>
  <c r="AR18" i="14"/>
  <c r="AQ18" i="14"/>
  <c r="AP18" i="14"/>
  <c r="AO18" i="14"/>
  <c r="AN18" i="14"/>
  <c r="AM18" i="14"/>
  <c r="AK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P18" i="14"/>
  <c r="O18" i="14"/>
  <c r="N18" i="14"/>
  <c r="L18" i="14"/>
  <c r="K18" i="14"/>
  <c r="J18" i="14"/>
  <c r="I18" i="14"/>
  <c r="H18" i="14"/>
  <c r="F18" i="14"/>
  <c r="E18" i="14"/>
  <c r="D18" i="14"/>
  <c r="C18" i="14"/>
  <c r="KE9" i="14"/>
  <c r="IN9" i="14"/>
  <c r="EX9" i="14"/>
  <c r="DU9" i="14"/>
  <c r="HQ8" i="14"/>
  <c r="GT8" i="14"/>
  <c r="CV8" i="14"/>
  <c r="BW7" i="14"/>
  <c r="AV7" i="14"/>
  <c r="GU32" i="24" l="1"/>
  <c r="HO32" i="24"/>
  <c r="IX32" i="24"/>
  <c r="KH32" i="24"/>
  <c r="IY32" i="24"/>
  <c r="GC32" i="24"/>
  <c r="EY32" i="24"/>
  <c r="GP32" i="24"/>
  <c r="IA32" i="24"/>
  <c r="IP32" i="24"/>
  <c r="FD32" i="24"/>
  <c r="FV32" i="24"/>
  <c r="FE32" i="24"/>
  <c r="FO32" i="24"/>
  <c r="GE32" i="24"/>
  <c r="IB32" i="24"/>
  <c r="FZ32" i="24"/>
  <c r="GT32" i="24"/>
  <c r="HN32" i="24"/>
  <c r="IE32" i="24"/>
  <c r="IW32" i="24"/>
  <c r="JP32" i="24"/>
  <c r="JX32" i="24"/>
  <c r="EG32" i="24"/>
  <c r="FT19" i="14"/>
  <c r="FT45" i="24"/>
  <c r="FT32" i="24" s="1"/>
  <c r="GM19" i="14"/>
  <c r="GM45" i="24"/>
  <c r="GM32" i="24" s="1"/>
  <c r="IF19" i="14"/>
  <c r="IF45" i="24"/>
  <c r="FJ19" i="14"/>
  <c r="IP19" i="14"/>
  <c r="IP17" i="14" s="1"/>
  <c r="ET32" i="24"/>
  <c r="FJ32" i="24"/>
  <c r="GB32" i="24"/>
  <c r="GX34" i="14"/>
  <c r="GV34" i="24"/>
  <c r="EN40" i="14"/>
  <c r="EM40" i="24"/>
  <c r="EN40" i="24" s="1"/>
  <c r="EH19" i="14"/>
  <c r="EH45" i="24"/>
  <c r="EH32" i="24" s="1"/>
  <c r="EU19" i="14"/>
  <c r="EU45" i="24"/>
  <c r="EU32" i="24" s="1"/>
  <c r="FL45" i="14"/>
  <c r="FM45" i="24"/>
  <c r="FM32" i="24" s="1"/>
  <c r="HP19" i="14"/>
  <c r="HP45" i="24"/>
  <c r="HP32" i="24" s="1"/>
  <c r="II19" i="14"/>
  <c r="II45" i="24"/>
  <c r="II32" i="24" s="1"/>
  <c r="JR19" i="14"/>
  <c r="JR45" i="24"/>
  <c r="JR32" i="24" s="1"/>
  <c r="KI19" i="14"/>
  <c r="KI45" i="24"/>
  <c r="KI32" i="24" s="1"/>
  <c r="EP40" i="14"/>
  <c r="EO40" i="24"/>
  <c r="EP40" i="24" s="1"/>
  <c r="GK40" i="24"/>
  <c r="KF40" i="14"/>
  <c r="EI32" i="24"/>
  <c r="EV19" i="14"/>
  <c r="EV45" i="24"/>
  <c r="EV32" i="24" s="1"/>
  <c r="FN19" i="14"/>
  <c r="FN45" i="24"/>
  <c r="FN32" i="24" s="1"/>
  <c r="GD19" i="14"/>
  <c r="GD45" i="24"/>
  <c r="GD32" i="24" s="1"/>
  <c r="GY19" i="14"/>
  <c r="GY17" i="14" s="1"/>
  <c r="GY45" i="24"/>
  <c r="GY32" i="24" s="1"/>
  <c r="HG19" i="14"/>
  <c r="HG45" i="24"/>
  <c r="HG32" i="24" s="1"/>
  <c r="HQ19" i="14"/>
  <c r="HQ45" i="24"/>
  <c r="HQ32" i="24" s="1"/>
  <c r="HZ19" i="14"/>
  <c r="HZ45" i="24"/>
  <c r="HZ32" i="24" s="1"/>
  <c r="IJ19" i="14"/>
  <c r="IJ17" i="14" s="1"/>
  <c r="IJ45" i="24"/>
  <c r="IJ32" i="24" s="1"/>
  <c r="IR19" i="14"/>
  <c r="IR45" i="24"/>
  <c r="IR32" i="24" s="1"/>
  <c r="IZ19" i="14"/>
  <c r="IZ45" i="24"/>
  <c r="IZ32" i="24" s="1"/>
  <c r="JK32" i="24"/>
  <c r="JS19" i="14"/>
  <c r="JS45" i="24"/>
  <c r="JS32" i="24" s="1"/>
  <c r="KJ19" i="14"/>
  <c r="KJ45" i="24"/>
  <c r="KJ32" i="24" s="1"/>
  <c r="ET19" i="14"/>
  <c r="HS34" i="14"/>
  <c r="EW19" i="14"/>
  <c r="EW45" i="24"/>
  <c r="EW32" i="24" s="1"/>
  <c r="FW19" i="14"/>
  <c r="FW45" i="24"/>
  <c r="FW32" i="24" s="1"/>
  <c r="GZ19" i="14"/>
  <c r="GZ45" i="24"/>
  <c r="GZ32" i="24" s="1"/>
  <c r="HJ19" i="14"/>
  <c r="HJ17" i="14" s="1"/>
  <c r="HJ45" i="24"/>
  <c r="HJ32" i="24" s="1"/>
  <c r="IK19" i="14"/>
  <c r="IK45" i="24"/>
  <c r="IK32" i="24" s="1"/>
  <c r="IS19" i="14"/>
  <c r="IS45" i="24"/>
  <c r="IS32" i="24" s="1"/>
  <c r="JA19" i="14"/>
  <c r="JA45" i="24"/>
  <c r="JA32" i="24" s="1"/>
  <c r="JL19" i="14"/>
  <c r="JL17" i="14" s="1"/>
  <c r="JL45" i="24"/>
  <c r="JL32" i="24" s="1"/>
  <c r="JT19" i="14"/>
  <c r="JT45" i="24"/>
  <c r="JT32" i="24" s="1"/>
  <c r="KB19" i="14"/>
  <c r="KB45" i="24"/>
  <c r="KB32" i="24" s="1"/>
  <c r="EK34" i="24"/>
  <c r="GX40" i="14"/>
  <c r="GV40" i="24"/>
  <c r="GX40" i="24" s="1"/>
  <c r="EC19" i="14"/>
  <c r="EC45" i="24"/>
  <c r="EC32" i="24" s="1"/>
  <c r="EL19" i="14"/>
  <c r="EL45" i="24"/>
  <c r="EL32" i="24" s="1"/>
  <c r="EX19" i="14"/>
  <c r="EX45" i="24"/>
  <c r="EX32" i="24" s="1"/>
  <c r="FF19" i="14"/>
  <c r="FF45" i="24"/>
  <c r="FF32" i="24" s="1"/>
  <c r="FP19" i="14"/>
  <c r="FP45" i="24"/>
  <c r="FP32" i="24" s="1"/>
  <c r="FX19" i="14"/>
  <c r="FX45" i="24"/>
  <c r="FX32" i="24" s="1"/>
  <c r="GF19" i="14"/>
  <c r="GF45" i="24"/>
  <c r="GF32" i="24" s="1"/>
  <c r="GQ19" i="14"/>
  <c r="GQ45" i="24"/>
  <c r="HA19" i="14"/>
  <c r="HA45" i="24"/>
  <c r="HA32" i="24" s="1"/>
  <c r="HK19" i="14"/>
  <c r="HK45" i="24"/>
  <c r="HK32" i="24" s="1"/>
  <c r="HT19" i="14"/>
  <c r="HT45" i="24"/>
  <c r="HT32" i="24" s="1"/>
  <c r="IL19" i="14"/>
  <c r="IL45" i="24"/>
  <c r="IL32" i="24" s="1"/>
  <c r="IT19" i="14"/>
  <c r="IT45" i="24"/>
  <c r="IT32" i="24" s="1"/>
  <c r="JB19" i="14"/>
  <c r="JB45" i="24"/>
  <c r="JB32" i="24" s="1"/>
  <c r="JM19" i="14"/>
  <c r="JM17" i="14" s="1"/>
  <c r="JM45" i="24"/>
  <c r="JM32" i="24" s="1"/>
  <c r="JU19" i="14"/>
  <c r="JU45" i="24"/>
  <c r="JU32" i="24" s="1"/>
  <c r="KC19" i="14"/>
  <c r="KC45" i="24"/>
  <c r="KC32" i="24" s="1"/>
  <c r="FB19" i="14"/>
  <c r="FB45" i="24"/>
  <c r="FB32" i="24" s="1"/>
  <c r="JQ19" i="14"/>
  <c r="JQ45" i="24"/>
  <c r="JQ32" i="24" s="1"/>
  <c r="GU19" i="14"/>
  <c r="JY19" i="14"/>
  <c r="HL32" i="24"/>
  <c r="IC32" i="24"/>
  <c r="IU32" i="24"/>
  <c r="JN32" i="24"/>
  <c r="KD32" i="24"/>
  <c r="ED19" i="14"/>
  <c r="ED45" i="24"/>
  <c r="ED32" i="24" s="1"/>
  <c r="FQ19" i="14"/>
  <c r="FQ45" i="24"/>
  <c r="FQ32" i="24" s="1"/>
  <c r="FY19" i="14"/>
  <c r="FY45" i="24"/>
  <c r="FY32" i="24" s="1"/>
  <c r="GG19" i="14"/>
  <c r="GG45" i="24"/>
  <c r="GG32" i="24" s="1"/>
  <c r="GR19" i="14"/>
  <c r="GR45" i="24"/>
  <c r="GR32" i="24" s="1"/>
  <c r="HB19" i="14"/>
  <c r="HB45" i="24"/>
  <c r="HB32" i="24" s="1"/>
  <c r="HU19" i="14"/>
  <c r="HU45" i="24"/>
  <c r="HU32" i="24" s="1"/>
  <c r="IM19" i="14"/>
  <c r="IM45" i="24"/>
  <c r="IM32" i="24" s="1"/>
  <c r="JC19" i="14"/>
  <c r="JC45" i="24"/>
  <c r="JC32" i="24" s="1"/>
  <c r="JV19" i="14"/>
  <c r="JV45" i="24"/>
  <c r="JV32" i="24" s="1"/>
  <c r="IF32" i="24"/>
  <c r="HE19" i="14"/>
  <c r="JF19" i="14"/>
  <c r="EN34" i="24"/>
  <c r="HS40" i="14"/>
  <c r="EE19" i="14"/>
  <c r="EE45" i="24"/>
  <c r="EE32" i="24" s="1"/>
  <c r="EZ19" i="14"/>
  <c r="EZ45" i="24"/>
  <c r="EZ32" i="24" s="1"/>
  <c r="FH19" i="14"/>
  <c r="FH45" i="24"/>
  <c r="FH32" i="24" s="1"/>
  <c r="FR19" i="14"/>
  <c r="FR45" i="24"/>
  <c r="FR32" i="24" s="1"/>
  <c r="HC19" i="14"/>
  <c r="HC45" i="24"/>
  <c r="HC32" i="24" s="1"/>
  <c r="HV19" i="14"/>
  <c r="HV45" i="24"/>
  <c r="HV32" i="24" s="1"/>
  <c r="IN19" i="14"/>
  <c r="IN17" i="14" s="1"/>
  <c r="IN45" i="24"/>
  <c r="IN32" i="24" s="1"/>
  <c r="JD19" i="14"/>
  <c r="JD45" i="24"/>
  <c r="JD32" i="24" s="1"/>
  <c r="JW19" i="14"/>
  <c r="JW45" i="24"/>
  <c r="JW32" i="24" s="1"/>
  <c r="GB19" i="14"/>
  <c r="EP34" i="24"/>
  <c r="GK34" i="24"/>
  <c r="GL32" i="24"/>
  <c r="EK40" i="14"/>
  <c r="EJ40" i="24"/>
  <c r="EK40" i="24" s="1"/>
  <c r="EF19" i="14"/>
  <c r="EF45" i="24"/>
  <c r="EF32" i="24" s="1"/>
  <c r="ES32" i="24"/>
  <c r="FA19" i="14"/>
  <c r="FA45" i="24"/>
  <c r="FA32" i="24" s="1"/>
  <c r="FS19" i="14"/>
  <c r="FS17" i="14" s="1"/>
  <c r="FS45" i="24"/>
  <c r="FS32" i="24" s="1"/>
  <c r="HD19" i="14"/>
  <c r="HD45" i="24"/>
  <c r="HD32" i="24" s="1"/>
  <c r="HW19" i="14"/>
  <c r="HW17" i="14" s="1"/>
  <c r="HW45" i="24"/>
  <c r="HW32" i="24" s="1"/>
  <c r="IO19" i="14"/>
  <c r="IO45" i="24"/>
  <c r="IO32" i="24" s="1"/>
  <c r="JE19" i="14"/>
  <c r="JE45" i="24"/>
  <c r="JE32" i="24" s="1"/>
  <c r="GV19" i="14"/>
  <c r="GX45" i="14"/>
  <c r="KF34" i="14"/>
  <c r="HR19" i="14"/>
  <c r="HS45" i="14"/>
  <c r="FL34" i="14"/>
  <c r="GL19" i="14"/>
  <c r="GK45" i="14"/>
  <c r="M22" i="14"/>
  <c r="FL40" i="14"/>
  <c r="D19" i="14"/>
  <c r="D17" i="14" s="1"/>
  <c r="G45" i="14"/>
  <c r="GK34" i="14"/>
  <c r="AU19" i="14"/>
  <c r="EM19" i="14"/>
  <c r="JK32" i="14"/>
  <c r="GK40" i="14"/>
  <c r="EO19" i="14"/>
  <c r="FW32" i="14"/>
  <c r="BX19" i="14"/>
  <c r="BY45" i="14"/>
  <c r="G34" i="14"/>
  <c r="KF45" i="14"/>
  <c r="KF22" i="14"/>
  <c r="AE32" i="14"/>
  <c r="ES32" i="14"/>
  <c r="FI32" i="14"/>
  <c r="KW32" i="14"/>
  <c r="LP32" i="14"/>
  <c r="EK22" i="14"/>
  <c r="KF23" i="14"/>
  <c r="CB32" i="14"/>
  <c r="CC32" i="14" s="1"/>
  <c r="KO32" i="14"/>
  <c r="LH32" i="14"/>
  <c r="BC32" i="14"/>
  <c r="DZ32" i="14"/>
  <c r="FM32" i="14"/>
  <c r="GC32" i="14"/>
  <c r="IX32" i="14"/>
  <c r="KH32" i="14"/>
  <c r="LA32" i="14"/>
  <c r="AO32" i="14"/>
  <c r="BH32" i="14"/>
  <c r="CA32" i="14"/>
  <c r="CU32" i="14"/>
  <c r="DK32" i="14"/>
  <c r="EE32" i="14"/>
  <c r="EZ32" i="14"/>
  <c r="FQ32" i="14"/>
  <c r="GG32" i="14"/>
  <c r="HA32" i="14"/>
  <c r="HT32" i="14"/>
  <c r="IL32" i="14"/>
  <c r="JB32" i="14"/>
  <c r="JU32" i="14"/>
  <c r="LH19" i="14"/>
  <c r="CB19" i="14"/>
  <c r="CC19" i="14" s="1"/>
  <c r="KO19" i="14"/>
  <c r="KO17" i="14" s="1"/>
  <c r="V32" i="14"/>
  <c r="AP32" i="14"/>
  <c r="BI32" i="14"/>
  <c r="J32" i="14"/>
  <c r="CI32" i="14"/>
  <c r="DB32" i="14"/>
  <c r="DT32" i="14"/>
  <c r="FG32" i="14"/>
  <c r="FX32" i="14"/>
  <c r="GQ32" i="14"/>
  <c r="HJ32" i="14"/>
  <c r="IA32" i="14"/>
  <c r="IS32" i="14"/>
  <c r="JL32" i="14"/>
  <c r="KB32" i="14"/>
  <c r="KU32" i="14"/>
  <c r="LN32" i="14"/>
  <c r="BR32" i="14"/>
  <c r="DU32" i="14"/>
  <c r="FH32" i="14"/>
  <c r="KV32" i="14"/>
  <c r="LO32" i="14"/>
  <c r="FS32" i="14"/>
  <c r="JW32" i="14"/>
  <c r="KP32" i="14"/>
  <c r="LI32" i="14"/>
  <c r="O32" i="14"/>
  <c r="AF32" i="14"/>
  <c r="BA32" i="14"/>
  <c r="BU32" i="14"/>
  <c r="DY32" i="14"/>
  <c r="EU32" i="14"/>
  <c r="CH32" i="14"/>
  <c r="DA32" i="14"/>
  <c r="DS32" i="14"/>
  <c r="AB32" i="14"/>
  <c r="BK17" i="14"/>
  <c r="BT32" i="14"/>
  <c r="CM32" i="14"/>
  <c r="DE32" i="14"/>
  <c r="ET32" i="14"/>
  <c r="FJ32" i="14"/>
  <c r="GA32" i="14"/>
  <c r="GT32" i="14"/>
  <c r="HM32" i="14"/>
  <c r="JO32" i="14"/>
  <c r="KE32" i="14"/>
  <c r="EI32" i="14"/>
  <c r="HE32" i="14"/>
  <c r="HX32" i="14"/>
  <c r="IP32" i="14"/>
  <c r="JF32" i="14"/>
  <c r="DH32" i="14"/>
  <c r="IY32" i="14"/>
  <c r="GB32" i="14"/>
  <c r="GU32" i="14"/>
  <c r="CZ32" i="14"/>
  <c r="LL32" i="14"/>
  <c r="CX17" i="14"/>
  <c r="T32" i="14"/>
  <c r="BG32" i="14"/>
  <c r="BZ32" i="14"/>
  <c r="CT32" i="14"/>
  <c r="DJ32" i="14"/>
  <c r="ED32" i="14"/>
  <c r="FP32" i="14"/>
  <c r="GF32" i="14"/>
  <c r="GZ32" i="14"/>
  <c r="HR32" i="14"/>
  <c r="IK32" i="14"/>
  <c r="JA32" i="14"/>
  <c r="JT32" i="14"/>
  <c r="KM32" i="14"/>
  <c r="LF32" i="14"/>
  <c r="KF20" i="14"/>
  <c r="BB23" i="14"/>
  <c r="CD32" i="14"/>
  <c r="CW32" i="14"/>
  <c r="DM32" i="14"/>
  <c r="FB32" i="14"/>
  <c r="GL32" i="14"/>
  <c r="AX17" i="14"/>
  <c r="DU17" i="14"/>
  <c r="HK17" i="14"/>
  <c r="IC17" i="14"/>
  <c r="KC17" i="14"/>
  <c r="KV17" i="14"/>
  <c r="EB20" i="14"/>
  <c r="CE17" i="14"/>
  <c r="GX21" i="14"/>
  <c r="F17" i="14"/>
  <c r="LL17" i="14"/>
  <c r="KU17" i="14"/>
  <c r="KA17" i="14"/>
  <c r="IT17" i="14"/>
  <c r="DC17" i="14"/>
  <c r="CD17" i="14"/>
  <c r="M18" i="14"/>
  <c r="BY20" i="14"/>
  <c r="HC32" i="14"/>
  <c r="AC17" i="14"/>
  <c r="IB17" i="14"/>
  <c r="GX22" i="14"/>
  <c r="KB17" i="14"/>
  <c r="FY17" i="14"/>
  <c r="BY18" i="14"/>
  <c r="CT17" i="14"/>
  <c r="DJ17" i="14"/>
  <c r="HS20" i="14"/>
  <c r="O17" i="14"/>
  <c r="GB17" i="14"/>
  <c r="GY32" i="14"/>
  <c r="KJ32" i="14"/>
  <c r="LE32" i="14"/>
  <c r="DG32" i="14"/>
  <c r="KS17" i="14"/>
  <c r="KF19" i="14"/>
  <c r="EK20" i="14"/>
  <c r="E32" i="14"/>
  <c r="AR32" i="14"/>
  <c r="HW32" i="14"/>
  <c r="BJ17" i="14"/>
  <c r="EV17" i="14"/>
  <c r="EP20" i="14"/>
  <c r="H32" i="14"/>
  <c r="Z32" i="14"/>
  <c r="AT32" i="14"/>
  <c r="BM32" i="14"/>
  <c r="G21" i="14"/>
  <c r="AT17" i="14"/>
  <c r="DX20" i="14"/>
  <c r="HQ32" i="14"/>
  <c r="FV32" i="14"/>
  <c r="GO32" i="14"/>
  <c r="HF32" i="14"/>
  <c r="KS32" i="14"/>
  <c r="BY19" i="14"/>
  <c r="EC17" i="14"/>
  <c r="FO32" i="14"/>
  <c r="GE32" i="14"/>
  <c r="BW17" i="14"/>
  <c r="G20" i="14"/>
  <c r="GK20" i="14"/>
  <c r="AL23" i="14"/>
  <c r="P32" i="14"/>
  <c r="FF32" i="14"/>
  <c r="GP32" i="14"/>
  <c r="HZ32" i="14"/>
  <c r="KA32" i="14"/>
  <c r="EB23" i="14"/>
  <c r="CC21" i="14"/>
  <c r="BF23" i="14"/>
  <c r="DC32" i="14"/>
  <c r="LH17" i="14"/>
  <c r="BB22" i="14"/>
  <c r="AY32" i="14"/>
  <c r="BS32" i="14"/>
  <c r="FZ32" i="14"/>
  <c r="IC32" i="14"/>
  <c r="IU32" i="14"/>
  <c r="D32" i="14"/>
  <c r="W32" i="14"/>
  <c r="BJ32" i="14"/>
  <c r="GC19" i="14"/>
  <c r="GC17" i="14" s="1"/>
  <c r="AZ32" i="14"/>
  <c r="M21" i="14"/>
  <c r="AL22" i="14"/>
  <c r="EB22" i="14"/>
  <c r="ED17" i="14"/>
  <c r="AS17" i="14"/>
  <c r="BL17" i="14"/>
  <c r="BC19" i="14"/>
  <c r="BC17" i="14" s="1"/>
  <c r="FM19" i="14"/>
  <c r="FM17" i="14" s="1"/>
  <c r="BY22" i="14"/>
  <c r="CO32" i="14"/>
  <c r="DR32" i="14"/>
  <c r="LN17" i="14"/>
  <c r="X32" i="14"/>
  <c r="CE32" i="14"/>
  <c r="EH32" i="14"/>
  <c r="FC32" i="14"/>
  <c r="FT32" i="14"/>
  <c r="GM32" i="14"/>
  <c r="IO32" i="14"/>
  <c r="JE32" i="14"/>
  <c r="JX32" i="14"/>
  <c r="KQ32" i="14"/>
  <c r="LJ32" i="14"/>
  <c r="R32" i="14"/>
  <c r="HP32" i="14"/>
  <c r="II32" i="14"/>
  <c r="AK19" i="14"/>
  <c r="Q21" i="14"/>
  <c r="KF21" i="14"/>
  <c r="F32" i="14"/>
  <c r="Y32" i="14"/>
  <c r="AS32" i="14"/>
  <c r="BL32" i="14"/>
  <c r="FD32" i="14"/>
  <c r="GR32" i="14"/>
  <c r="GR17" i="14"/>
  <c r="IU17" i="14"/>
  <c r="LO17" i="14"/>
  <c r="IX19" i="14"/>
  <c r="IX17" i="14" s="1"/>
  <c r="EU17" i="14"/>
  <c r="FL21" i="14"/>
  <c r="IA17" i="14"/>
  <c r="IS17" i="14"/>
  <c r="JK17" i="14"/>
  <c r="KT17" i="14"/>
  <c r="IF32" i="14"/>
  <c r="ES17" i="14"/>
  <c r="FI17" i="14"/>
  <c r="FZ17" i="14"/>
  <c r="GS17" i="14"/>
  <c r="HL17" i="14"/>
  <c r="ID17" i="14"/>
  <c r="IV17" i="14"/>
  <c r="JN17" i="14"/>
  <c r="LP17" i="14"/>
  <c r="LM17" i="14"/>
  <c r="N17" i="14"/>
  <c r="AE17" i="14"/>
  <c r="CM17" i="14"/>
  <c r="DE17" i="14"/>
  <c r="DW17" i="14"/>
  <c r="ET17" i="14"/>
  <c r="FJ17" i="14"/>
  <c r="GA17" i="14"/>
  <c r="GT17" i="14"/>
  <c r="HM17" i="14"/>
  <c r="IE17" i="14"/>
  <c r="IW17" i="14"/>
  <c r="JO17" i="14"/>
  <c r="KF18" i="14"/>
  <c r="DZ19" i="14"/>
  <c r="DZ17" i="14" s="1"/>
  <c r="M23" i="14"/>
  <c r="EP23" i="14"/>
  <c r="IR32" i="14"/>
  <c r="N32" i="14"/>
  <c r="JR32" i="14"/>
  <c r="BU17" i="14"/>
  <c r="CN17" i="14"/>
  <c r="DF17" i="14"/>
  <c r="HN17" i="14"/>
  <c r="KH19" i="14"/>
  <c r="KH17" i="14" s="1"/>
  <c r="CL23" i="14"/>
  <c r="FX17" i="14"/>
  <c r="AK32" i="14"/>
  <c r="AQ32" i="14"/>
  <c r="CV32" i="14"/>
  <c r="DL32" i="14"/>
  <c r="FA32" i="14"/>
  <c r="FR32" i="14"/>
  <c r="HB32" i="14"/>
  <c r="HU32" i="14"/>
  <c r="IM32" i="14"/>
  <c r="JC32" i="14"/>
  <c r="Q18" i="14"/>
  <c r="GX18" i="14"/>
  <c r="IY19" i="14"/>
  <c r="IY17" i="14" s="1"/>
  <c r="EP22" i="14"/>
  <c r="Q23" i="14"/>
  <c r="BK32" i="14"/>
  <c r="CJ17" i="14"/>
  <c r="AA17" i="14"/>
  <c r="AU17" i="14"/>
  <c r="DA17" i="14"/>
  <c r="DS17" i="14"/>
  <c r="CL22" i="14"/>
  <c r="CK32" i="14"/>
  <c r="CL32" i="14" s="1"/>
  <c r="GD17" i="14"/>
  <c r="AM17" i="14"/>
  <c r="CS17" i="14"/>
  <c r="DI17" i="14"/>
  <c r="EX17" i="14"/>
  <c r="KJ17" i="14"/>
  <c r="LE17" i="14"/>
  <c r="E17" i="14"/>
  <c r="KM17" i="14"/>
  <c r="AV20" i="14"/>
  <c r="CC20" i="14"/>
  <c r="CZ17" i="14"/>
  <c r="DR17" i="14"/>
  <c r="K17" i="14"/>
  <c r="AB17" i="14"/>
  <c r="CI17" i="14"/>
  <c r="EO32" i="14"/>
  <c r="FU32" i="14"/>
  <c r="JY32" i="14"/>
  <c r="KR32" i="14"/>
  <c r="LK32" i="14"/>
  <c r="KD17" i="14"/>
  <c r="FN17" i="14"/>
  <c r="T17" i="14"/>
  <c r="HS18" i="14"/>
  <c r="IL17" i="14"/>
  <c r="JB17" i="14"/>
  <c r="JT17" i="14"/>
  <c r="DV17" i="14"/>
  <c r="JU17" i="14"/>
  <c r="AV22" i="14"/>
  <c r="FL23" i="14"/>
  <c r="AU32" i="14"/>
  <c r="I32" i="14"/>
  <c r="AA32" i="14"/>
  <c r="EJ32" i="14"/>
  <c r="FE32" i="14"/>
  <c r="HY32" i="14"/>
  <c r="IQ32" i="14"/>
  <c r="JH32" i="14"/>
  <c r="JZ32" i="14"/>
  <c r="GP17" i="14"/>
  <c r="EW17" i="14"/>
  <c r="AO17" i="14"/>
  <c r="CA17" i="14"/>
  <c r="CU17" i="14"/>
  <c r="DK17" i="14"/>
  <c r="EE17" i="14"/>
  <c r="HA17" i="14"/>
  <c r="KN17" i="14"/>
  <c r="LG17" i="14"/>
  <c r="CL19" i="14"/>
  <c r="EN20" i="14"/>
  <c r="FL22" i="14"/>
  <c r="BY23" i="14"/>
  <c r="GX23" i="14"/>
  <c r="EW32" i="14"/>
  <c r="EL32" i="14"/>
  <c r="HG32" i="14"/>
  <c r="KT32" i="14"/>
  <c r="LM32" i="14"/>
  <c r="AP17" i="14"/>
  <c r="JV17" i="14"/>
  <c r="BI17" i="14"/>
  <c r="JD17" i="14"/>
  <c r="M20" i="14"/>
  <c r="W17" i="14"/>
  <c r="CW17" i="14"/>
  <c r="DM17" i="14"/>
  <c r="CJ32" i="14"/>
  <c r="FY32" i="14"/>
  <c r="HK32" i="14"/>
  <c r="IB32" i="14"/>
  <c r="IT32" i="14"/>
  <c r="JM32" i="14"/>
  <c r="KC32" i="14"/>
  <c r="DL17" i="14"/>
  <c r="EA19" i="14"/>
  <c r="EA17" i="14" s="1"/>
  <c r="BB20" i="14"/>
  <c r="CC23" i="14"/>
  <c r="DD32" i="14"/>
  <c r="DV32" i="14"/>
  <c r="GS32" i="14"/>
  <c r="HL32" i="14"/>
  <c r="JN32" i="14"/>
  <c r="KD32" i="14"/>
  <c r="V17" i="14"/>
  <c r="HU17" i="14"/>
  <c r="KR17" i="14"/>
  <c r="DH19" i="14"/>
  <c r="DH17" i="14" s="1"/>
  <c r="FL20" i="14"/>
  <c r="HS22" i="14"/>
  <c r="LA19" i="14"/>
  <c r="LA17" i="14" s="1"/>
  <c r="CF17" i="14"/>
  <c r="FK17" i="14"/>
  <c r="Z17" i="14"/>
  <c r="BM17" i="14"/>
  <c r="FE17" i="14"/>
  <c r="FV17" i="14"/>
  <c r="HZ17" i="14"/>
  <c r="IR17" i="14"/>
  <c r="JH17" i="14"/>
  <c r="JZ17" i="14"/>
  <c r="AL20" i="14"/>
  <c r="CC22" i="14"/>
  <c r="GK22" i="14"/>
  <c r="EN23" i="14"/>
  <c r="GK23" i="14"/>
  <c r="BV32" i="14"/>
  <c r="CV17" i="14"/>
  <c r="GK19" i="14"/>
  <c r="FF17" i="14"/>
  <c r="HG17" i="14"/>
  <c r="BF20" i="14"/>
  <c r="GX20" i="14"/>
  <c r="BD32" i="14"/>
  <c r="BW32" i="14"/>
  <c r="EV32" i="14"/>
  <c r="KW17" i="14"/>
  <c r="EF17" i="14"/>
  <c r="LK17" i="14"/>
  <c r="Q20" i="14"/>
  <c r="J17" i="14"/>
  <c r="EM17" i="14"/>
  <c r="GQ17" i="14"/>
  <c r="BE19" i="14"/>
  <c r="EN22" i="14"/>
  <c r="AV23" i="14"/>
  <c r="S32" i="14"/>
  <c r="AM32" i="14"/>
  <c r="EA32" i="14"/>
  <c r="KI32" i="14"/>
  <c r="LB32" i="14"/>
  <c r="CS32" i="14"/>
  <c r="DI32" i="14"/>
  <c r="EC32" i="14"/>
  <c r="IJ32" i="14"/>
  <c r="IZ32" i="14"/>
  <c r="JS32" i="14"/>
  <c r="CH17" i="14"/>
  <c r="H17" i="14"/>
  <c r="DD17" i="14"/>
  <c r="HT17" i="14"/>
  <c r="IM17" i="14"/>
  <c r="JC17" i="14"/>
  <c r="LI17" i="14"/>
  <c r="BR17" i="14"/>
  <c r="BT17" i="14"/>
  <c r="FH17" i="14"/>
  <c r="EY32" i="14"/>
  <c r="HC17" i="14"/>
  <c r="DY17" i="14"/>
  <c r="KP17" i="14"/>
  <c r="BS17" i="14"/>
  <c r="CL21" i="14"/>
  <c r="CN32" i="14"/>
  <c r="DF32" i="14"/>
  <c r="FC17" i="14"/>
  <c r="GM17" i="14"/>
  <c r="HD17" i="14"/>
  <c r="HV17" i="14"/>
  <c r="IO17" i="14"/>
  <c r="JE17" i="14"/>
  <c r="JW17" i="14"/>
  <c r="AY17" i="14"/>
  <c r="HB17" i="14"/>
  <c r="JX17" i="14"/>
  <c r="AZ17" i="14"/>
  <c r="S17" i="14"/>
  <c r="JV32" i="14"/>
  <c r="KN32" i="14"/>
  <c r="LG32" i="14"/>
  <c r="FU17" i="14"/>
  <c r="GN17" i="14"/>
  <c r="DG17" i="14"/>
  <c r="JF17" i="14"/>
  <c r="BA17" i="14"/>
  <c r="ID32" i="14"/>
  <c r="IV32" i="14"/>
  <c r="EG32" i="14"/>
  <c r="AW17" i="14"/>
  <c r="BP17" i="14"/>
  <c r="AF17" i="14"/>
  <c r="CO17" i="14"/>
  <c r="AN32" i="14"/>
  <c r="HN32" i="14"/>
  <c r="BV17" i="14"/>
  <c r="HE17" i="14"/>
  <c r="II17" i="14"/>
  <c r="JQ17" i="14"/>
  <c r="KG17" i="14"/>
  <c r="KZ17" i="14"/>
  <c r="LR17" i="14"/>
  <c r="R17" i="14"/>
  <c r="C17" i="14"/>
  <c r="BZ17" i="14"/>
  <c r="KI17" i="14"/>
  <c r="LB17" i="14"/>
  <c r="U32" i="14"/>
  <c r="CY32" i="14"/>
  <c r="DQ32" i="14"/>
  <c r="P17" i="14"/>
  <c r="BD17" i="14"/>
  <c r="FT17" i="14"/>
  <c r="HP17" i="14"/>
  <c r="BY21" i="14"/>
  <c r="BH17" i="14"/>
  <c r="IK17" i="14"/>
  <c r="JA17" i="14"/>
  <c r="JS17" i="14"/>
  <c r="EX32" i="14"/>
  <c r="FN32" i="14"/>
  <c r="GD32" i="14"/>
  <c r="CG32" i="14"/>
  <c r="CL18" i="14"/>
  <c r="GO17" i="14"/>
  <c r="GZ17" i="14"/>
  <c r="HR17" i="14"/>
  <c r="BQ32" i="14"/>
  <c r="AN17" i="14"/>
  <c r="FD17" i="14"/>
  <c r="FP17" i="14"/>
  <c r="GF17" i="14"/>
  <c r="Y17" i="14"/>
  <c r="AR17" i="14"/>
  <c r="EF32" i="14"/>
  <c r="AX32" i="14"/>
  <c r="BG17" i="14"/>
  <c r="FW17" i="14"/>
  <c r="EZ17" i="14"/>
  <c r="IZ17" i="14"/>
  <c r="JR17" i="14"/>
  <c r="FR17" i="14"/>
  <c r="CX32" i="14"/>
  <c r="L32" i="14"/>
  <c r="AD32" i="14"/>
  <c r="GK18" i="14"/>
  <c r="U17" i="14"/>
  <c r="HQ17" i="14"/>
  <c r="I17" i="14"/>
  <c r="FB17" i="14"/>
  <c r="CF32" i="14"/>
  <c r="AQ17" i="14"/>
  <c r="EL17" i="14"/>
  <c r="FG17" i="14"/>
  <c r="IF17" i="14"/>
  <c r="FQ17" i="14"/>
  <c r="GG17" i="14"/>
  <c r="HS21" i="14"/>
  <c r="KQ17" i="14"/>
  <c r="LJ17" i="14"/>
  <c r="HV32" i="14"/>
  <c r="IN32" i="14"/>
  <c r="JD32" i="14"/>
  <c r="G18" i="14"/>
  <c r="EH17" i="14"/>
  <c r="FA17" i="14"/>
  <c r="GK21" i="14"/>
  <c r="EJ17" i="14"/>
  <c r="HY17" i="14"/>
  <c r="IQ17" i="14"/>
  <c r="JG17" i="14"/>
  <c r="JY17" i="14"/>
  <c r="AW32" i="14"/>
  <c r="HD32" i="14"/>
  <c r="IE32" i="14"/>
  <c r="IW32" i="14"/>
  <c r="JP32" i="14"/>
  <c r="KY32" i="14"/>
  <c r="LQ32" i="14"/>
  <c r="X17" i="14"/>
  <c r="EO17" i="14"/>
  <c r="LF17" i="14"/>
  <c r="EI17" i="14"/>
  <c r="DB17" i="14"/>
  <c r="DT17" i="14"/>
  <c r="HF17" i="14"/>
  <c r="K32" i="14"/>
  <c r="AC32" i="14"/>
  <c r="GN32" i="14"/>
  <c r="HO32" i="14"/>
  <c r="JQ32" i="14"/>
  <c r="KG32" i="14"/>
  <c r="KF32" i="14" s="1"/>
  <c r="KZ32" i="14"/>
  <c r="LR32" i="14"/>
  <c r="GL17" i="14"/>
  <c r="L19" i="14"/>
  <c r="GJ17" i="14"/>
  <c r="CC18" i="14"/>
  <c r="BE32" i="14"/>
  <c r="DW32" i="14"/>
  <c r="EM32" i="14"/>
  <c r="FL18" i="14"/>
  <c r="AD19" i="14"/>
  <c r="AD17" i="14" s="1"/>
  <c r="Q22" i="14"/>
  <c r="BX32" i="14"/>
  <c r="BY32" i="14" s="1"/>
  <c r="BQ19" i="14"/>
  <c r="BQ17" i="14" s="1"/>
  <c r="FO19" i="14"/>
  <c r="FO17" i="14" s="1"/>
  <c r="HO19" i="14"/>
  <c r="HO17" i="14" s="1"/>
  <c r="JP19" i="14"/>
  <c r="JP17" i="14" s="1"/>
  <c r="EK23" i="14"/>
  <c r="HS23" i="14"/>
  <c r="CG19" i="14"/>
  <c r="CG17" i="14" s="1"/>
  <c r="EY19" i="14"/>
  <c r="EY17" i="14" s="1"/>
  <c r="GW19" i="14"/>
  <c r="GW17" i="14" s="1"/>
  <c r="KY19" i="14"/>
  <c r="KY17" i="14" s="1"/>
  <c r="GV17" i="14"/>
  <c r="KE17" i="14"/>
  <c r="Q19" i="14"/>
  <c r="GU17" i="14"/>
  <c r="CY19" i="14"/>
  <c r="CY17" i="14" s="1"/>
  <c r="GE19" i="14"/>
  <c r="GE17" i="14" s="1"/>
  <c r="LQ19" i="14"/>
  <c r="LQ17" i="14" s="1"/>
  <c r="EG19" i="14"/>
  <c r="EG17" i="14" s="1"/>
  <c r="G23" i="14"/>
  <c r="DX23" i="14"/>
  <c r="DQ19" i="14"/>
  <c r="DQ17" i="14" s="1"/>
  <c r="CL20" i="14"/>
  <c r="G22" i="14"/>
  <c r="BF22" i="14"/>
  <c r="DX22" i="14"/>
  <c r="CK17" i="14"/>
  <c r="GV32" i="14"/>
  <c r="BX17" i="14"/>
  <c r="EM32" i="24" l="1"/>
  <c r="EO32" i="24"/>
  <c r="GK45" i="24"/>
  <c r="GQ32" i="24"/>
  <c r="GK32" i="24" s="1"/>
  <c r="EJ32" i="24"/>
  <c r="GV32" i="24"/>
  <c r="GX32" i="24" s="1"/>
  <c r="GX34" i="24"/>
  <c r="G19" i="14"/>
  <c r="HS19" i="14"/>
  <c r="GK32" i="14"/>
  <c r="FL32" i="14"/>
  <c r="G32" i="14"/>
  <c r="HS32" i="14"/>
  <c r="GX32" i="14"/>
  <c r="CB17" i="14"/>
  <c r="CC17" i="14" s="1"/>
  <c r="AK17" i="14"/>
  <c r="HS17" i="14"/>
  <c r="FL19" i="14"/>
  <c r="G17" i="14"/>
  <c r="BE17" i="14"/>
  <c r="FL17" i="14"/>
  <c r="GX17" i="14"/>
  <c r="GK17" i="14"/>
  <c r="Q17" i="14"/>
  <c r="CL17" i="14"/>
  <c r="BY17" i="14"/>
  <c r="KF17" i="14"/>
  <c r="GX19" i="14"/>
  <c r="L17" i="14"/>
  <c r="M17" i="14" s="1"/>
  <c r="M19" i="14"/>
  <c r="LR19" i="12" l="1"/>
  <c r="LQ19" i="12"/>
  <c r="LP19" i="12"/>
  <c r="LO19" i="12"/>
  <c r="LN19" i="12"/>
  <c r="LM19" i="12"/>
  <c r="LL19" i="12"/>
  <c r="LK19" i="12"/>
  <c r="LJ19" i="12"/>
  <c r="LI19" i="12"/>
  <c r="LH19" i="12"/>
  <c r="LG19" i="12"/>
  <c r="LF19" i="12"/>
  <c r="LR23" i="12"/>
  <c r="LQ23" i="12"/>
  <c r="LP23" i="12"/>
  <c r="LO23" i="12"/>
  <c r="LN23" i="12"/>
  <c r="LM23" i="12"/>
  <c r="LL23" i="12"/>
  <c r="LK23" i="12"/>
  <c r="LJ23" i="12"/>
  <c r="LI23" i="12"/>
  <c r="LH23" i="12"/>
  <c r="LG23" i="12"/>
  <c r="LF23" i="12"/>
  <c r="LE23" i="12"/>
  <c r="LR22" i="12"/>
  <c r="LQ22" i="12"/>
  <c r="LP22" i="12"/>
  <c r="LO22" i="12"/>
  <c r="LN22" i="12"/>
  <c r="LM22" i="12"/>
  <c r="LL22" i="12"/>
  <c r="LK22" i="12"/>
  <c r="LJ22" i="12"/>
  <c r="LI22" i="12"/>
  <c r="LH22" i="12"/>
  <c r="LG22" i="12"/>
  <c r="LF22" i="12"/>
  <c r="LE22" i="12"/>
  <c r="LR21" i="12"/>
  <c r="LQ21" i="12"/>
  <c r="LP21" i="12"/>
  <c r="LO21" i="12"/>
  <c r="LN21" i="12"/>
  <c r="LM21" i="12"/>
  <c r="LL21" i="12"/>
  <c r="LK21" i="12"/>
  <c r="LJ21" i="12"/>
  <c r="LI21" i="12"/>
  <c r="LH21" i="12"/>
  <c r="LG21" i="12"/>
  <c r="LF21" i="12"/>
  <c r="LE21" i="12"/>
  <c r="LR20" i="12"/>
  <c r="LQ20" i="12"/>
  <c r="LP20" i="12"/>
  <c r="LO20" i="12"/>
  <c r="LN20" i="12"/>
  <c r="LM20" i="12"/>
  <c r="LL20" i="12"/>
  <c r="LK20" i="12"/>
  <c r="LJ20" i="12"/>
  <c r="LI20" i="12"/>
  <c r="LH20" i="12"/>
  <c r="LG20" i="12"/>
  <c r="LF20" i="12"/>
  <c r="LE20" i="12"/>
  <c r="LR18" i="12"/>
  <c r="LQ18" i="12"/>
  <c r="LP18" i="12"/>
  <c r="LO18" i="12"/>
  <c r="LN18" i="12"/>
  <c r="LM18" i="12"/>
  <c r="LL18" i="12"/>
  <c r="LK18" i="12"/>
  <c r="LJ18" i="12"/>
  <c r="LI18" i="12"/>
  <c r="LH18" i="12"/>
  <c r="LG18" i="12"/>
  <c r="LF18" i="12"/>
  <c r="LE18" i="12"/>
  <c r="LF17" i="12" l="1"/>
  <c r="LR17" i="12"/>
  <c r="LI17" i="12"/>
  <c r="LN17" i="12"/>
  <c r="LQ17" i="12"/>
  <c r="LK17" i="12"/>
  <c r="LH17" i="12"/>
  <c r="LP17" i="12"/>
  <c r="LL17" i="12"/>
  <c r="LO17" i="12"/>
  <c r="LM17" i="12"/>
  <c r="LJ17" i="12"/>
  <c r="LG17" i="12"/>
  <c r="LE19" i="12"/>
  <c r="LE17" i="12" s="1"/>
  <c r="IJ21" i="12" l="1"/>
  <c r="KE50" i="24" l="1"/>
  <c r="KE49" i="24"/>
  <c r="KE48" i="24"/>
  <c r="KE47" i="24"/>
  <c r="KE46" i="24"/>
  <c r="KE44" i="24"/>
  <c r="KE43" i="24"/>
  <c r="KE42" i="24"/>
  <c r="KE41" i="24"/>
  <c r="KE40" i="24" s="1"/>
  <c r="KE39" i="24"/>
  <c r="KE38" i="24"/>
  <c r="KE37" i="24"/>
  <c r="KE36" i="24"/>
  <c r="KE35" i="24"/>
  <c r="KE33" i="24"/>
  <c r="HR50" i="24"/>
  <c r="HS50" i="24" s="1"/>
  <c r="HR49" i="24"/>
  <c r="HS49" i="24" s="1"/>
  <c r="HR48" i="24"/>
  <c r="HS48" i="24" s="1"/>
  <c r="HR47" i="24"/>
  <c r="HS47" i="24" s="1"/>
  <c r="HR46" i="24"/>
  <c r="HR44" i="24"/>
  <c r="HS44" i="24" s="1"/>
  <c r="HR43" i="24"/>
  <c r="HS43" i="24" s="1"/>
  <c r="HR42" i="24"/>
  <c r="HS42" i="24" s="1"/>
  <c r="HR41" i="24"/>
  <c r="HR39" i="24"/>
  <c r="HS39" i="24" s="1"/>
  <c r="HR38" i="24"/>
  <c r="HS38" i="24" s="1"/>
  <c r="HR37" i="24"/>
  <c r="HS37" i="24" s="1"/>
  <c r="HR36" i="24"/>
  <c r="HS36" i="24" s="1"/>
  <c r="HR35" i="24"/>
  <c r="HR33" i="24"/>
  <c r="HS33" i="24" s="1"/>
  <c r="FK50" i="24"/>
  <c r="FL50" i="24" s="1"/>
  <c r="FK49" i="24"/>
  <c r="FL49" i="24" s="1"/>
  <c r="FK48" i="24"/>
  <c r="FL48" i="24" s="1"/>
  <c r="FK47" i="24"/>
  <c r="FL47" i="24" s="1"/>
  <c r="FK46" i="24"/>
  <c r="FK44" i="24"/>
  <c r="FL44" i="24" s="1"/>
  <c r="FK43" i="24"/>
  <c r="FL43" i="24" s="1"/>
  <c r="FK42" i="24"/>
  <c r="FL42" i="24" s="1"/>
  <c r="FK41" i="24"/>
  <c r="FK39" i="24"/>
  <c r="FL39" i="24" s="1"/>
  <c r="FK38" i="24"/>
  <c r="FL38" i="24" s="1"/>
  <c r="FK37" i="24"/>
  <c r="FL37" i="24" s="1"/>
  <c r="FK36" i="24"/>
  <c r="FL36" i="24" s="1"/>
  <c r="FK35" i="24"/>
  <c r="FK33" i="24"/>
  <c r="AS7" i="24"/>
  <c r="KE34" i="24" l="1"/>
  <c r="KE45" i="24"/>
  <c r="FL33" i="24"/>
  <c r="FK34" i="24"/>
  <c r="FL34" i="24" s="1"/>
  <c r="FL35" i="24"/>
  <c r="HR34" i="24"/>
  <c r="HS35" i="24"/>
  <c r="HR40" i="24"/>
  <c r="HS40" i="24" s="1"/>
  <c r="HS41" i="24"/>
  <c r="FK40" i="24"/>
  <c r="FL40" i="24" s="1"/>
  <c r="FL41" i="24"/>
  <c r="HR45" i="24"/>
  <c r="HS45" i="24" s="1"/>
  <c r="HS46" i="24"/>
  <c r="FK45" i="24"/>
  <c r="FL45" i="24" s="1"/>
  <c r="FL46" i="24"/>
  <c r="JV8" i="24"/>
  <c r="HQ8" i="24"/>
  <c r="GS7" i="24"/>
  <c r="DZ8" i="24"/>
  <c r="CY7" i="24"/>
  <c r="BY7" i="24"/>
  <c r="KE32" i="24" l="1"/>
  <c r="HR32" i="24"/>
  <c r="HS32" i="24" s="1"/>
  <c r="HS34" i="24"/>
  <c r="FK32" i="24"/>
  <c r="FL32" i="24" s="1"/>
  <c r="EI23" i="24"/>
  <c r="EH23" i="24"/>
  <c r="EG23" i="24"/>
  <c r="EF23" i="24"/>
  <c r="EE23" i="24"/>
  <c r="ED23" i="24"/>
  <c r="EC23" i="24"/>
  <c r="EJ22" i="24"/>
  <c r="EI22" i="24"/>
  <c r="EH22" i="24"/>
  <c r="EG22" i="24"/>
  <c r="EF22" i="24"/>
  <c r="EE22" i="24"/>
  <c r="ED22" i="24"/>
  <c r="EC22" i="24"/>
  <c r="KE19" i="24"/>
  <c r="FK19" i="24"/>
  <c r="KE23" i="24"/>
  <c r="HR23" i="24"/>
  <c r="GW23" i="24"/>
  <c r="GJ23" i="24"/>
  <c r="FK23" i="24"/>
  <c r="DP23" i="24"/>
  <c r="CR23" i="24"/>
  <c r="KE22" i="24"/>
  <c r="HR22" i="24"/>
  <c r="GW22" i="24"/>
  <c r="GJ22" i="24"/>
  <c r="FK22" i="24"/>
  <c r="DP22" i="24"/>
  <c r="CR22" i="24"/>
  <c r="KE21" i="24"/>
  <c r="HR21" i="24"/>
  <c r="GW21" i="24"/>
  <c r="GJ21" i="24"/>
  <c r="FK21" i="24"/>
  <c r="KE20" i="24"/>
  <c r="HR20" i="24"/>
  <c r="GW20" i="24"/>
  <c r="GJ20" i="24"/>
  <c r="FK20" i="24"/>
  <c r="DP20" i="24"/>
  <c r="CR20" i="24"/>
  <c r="GW19" i="24"/>
  <c r="GJ19" i="24"/>
  <c r="KE18" i="24"/>
  <c r="HR18" i="24"/>
  <c r="GW18" i="24"/>
  <c r="GJ18" i="24"/>
  <c r="FK18" i="24"/>
  <c r="KE9" i="24"/>
  <c r="IN9" i="24"/>
  <c r="FC7" i="24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V8" i="12"/>
  <c r="CU19" i="12" l="1"/>
  <c r="CU17" i="12" s="1"/>
  <c r="DC19" i="12"/>
  <c r="DK19" i="12"/>
  <c r="DJ19" i="12"/>
  <c r="CW19" i="12"/>
  <c r="DE19" i="12"/>
  <c r="DE17" i="12" s="1"/>
  <c r="CT19" i="12"/>
  <c r="CT17" i="12" s="1"/>
  <c r="CX19" i="12"/>
  <c r="CX17" i="12" s="1"/>
  <c r="DF19" i="12"/>
  <c r="DF17" i="12" s="1"/>
  <c r="DG19" i="12"/>
  <c r="DG17" i="12" s="1"/>
  <c r="CV19" i="12"/>
  <c r="CV17" i="12" s="1"/>
  <c r="DH19" i="12"/>
  <c r="DH17" i="12" s="1"/>
  <c r="DB19" i="12"/>
  <c r="DB17" i="12" s="1"/>
  <c r="DD19" i="12"/>
  <c r="DD17" i="12" s="1"/>
  <c r="CS19" i="12"/>
  <c r="CS17" i="12" s="1"/>
  <c r="DA19" i="12"/>
  <c r="DA17" i="12" s="1"/>
  <c r="DI19" i="12"/>
  <c r="DI17" i="12" s="1"/>
  <c r="GJ17" i="24"/>
  <c r="KE17" i="24"/>
  <c r="GW17" i="24"/>
  <c r="FK17" i="24"/>
  <c r="EK22" i="24"/>
  <c r="EJ23" i="24"/>
  <c r="EK23" i="24" s="1"/>
  <c r="HR19" i="24"/>
  <c r="HR17" i="24" s="1"/>
  <c r="EJ21" i="24"/>
  <c r="EJ18" i="24"/>
  <c r="EJ20" i="24"/>
  <c r="EK20" i="24" s="1"/>
  <c r="EF21" i="24"/>
  <c r="EE18" i="24"/>
  <c r="EE21" i="24"/>
  <c r="EE20" i="24"/>
  <c r="EH18" i="24"/>
  <c r="EF20" i="24"/>
  <c r="ED18" i="24"/>
  <c r="ED20" i="24"/>
  <c r="EG18" i="24"/>
  <c r="EG21" i="24"/>
  <c r="EI18" i="24"/>
  <c r="EI21" i="24"/>
  <c r="EG20" i="24"/>
  <c r="ED21" i="24"/>
  <c r="EH20" i="24"/>
  <c r="EH21" i="24"/>
  <c r="EC20" i="24"/>
  <c r="EC18" i="24"/>
  <c r="EI20" i="24"/>
  <c r="EF18" i="24"/>
  <c r="EC21" i="24"/>
  <c r="DK17" i="12"/>
  <c r="DJ17" i="12"/>
  <c r="DC17" i="12"/>
  <c r="CY19" i="12"/>
  <c r="CY17" i="12" s="1"/>
  <c r="CZ19" i="12"/>
  <c r="CZ17" i="12" s="1"/>
  <c r="CW17" i="12"/>
  <c r="LB23" i="12" l="1"/>
  <c r="LA23" i="12"/>
  <c r="KZ23" i="12"/>
  <c r="KY23" i="12"/>
  <c r="LB22" i="12"/>
  <c r="LA22" i="12"/>
  <c r="KZ22" i="12"/>
  <c r="KY22" i="12"/>
  <c r="LB21" i="12"/>
  <c r="LA21" i="12"/>
  <c r="KZ21" i="12"/>
  <c r="KY21" i="12"/>
  <c r="LB20" i="12"/>
  <c r="LA20" i="12"/>
  <c r="KZ20" i="12"/>
  <c r="KY20" i="12"/>
  <c r="LB18" i="12"/>
  <c r="LA18" i="12"/>
  <c r="KZ18" i="12"/>
  <c r="KY18" i="12"/>
  <c r="DM23" i="12"/>
  <c r="DL23" i="12"/>
  <c r="DM22" i="12"/>
  <c r="DL22" i="12"/>
  <c r="DM21" i="12"/>
  <c r="DL21" i="12"/>
  <c r="DM20" i="12"/>
  <c r="DL20" i="12"/>
  <c r="DM18" i="12"/>
  <c r="DL18" i="12"/>
  <c r="DL19" i="12" l="1"/>
  <c r="LA19" i="12"/>
  <c r="LB19" i="12"/>
  <c r="LB17" i="12" s="1"/>
  <c r="KY19" i="12"/>
  <c r="KY17" i="12" s="1"/>
  <c r="DL17" i="12"/>
  <c r="DM19" i="12"/>
  <c r="DM17" i="12" s="1"/>
  <c r="KZ19" i="12"/>
  <c r="KZ17" i="12" s="1"/>
  <c r="LA17" i="12"/>
  <c r="KW23" i="12" l="1"/>
  <c r="KV23" i="12"/>
  <c r="KW22" i="12"/>
  <c r="KV22" i="12"/>
  <c r="KW21" i="12"/>
  <c r="KV21" i="12"/>
  <c r="KW20" i="12"/>
  <c r="KV20" i="12"/>
  <c r="KW18" i="12"/>
  <c r="KV18" i="12"/>
  <c r="KW19" i="12" l="1"/>
  <c r="KW17" i="12" s="1"/>
  <c r="KV19" i="12"/>
  <c r="KV17" i="12"/>
  <c r="BP19" i="24" l="1"/>
  <c r="BP23" i="24"/>
  <c r="AJ23" i="24"/>
  <c r="C23" i="24"/>
  <c r="BP22" i="24"/>
  <c r="AJ22" i="24"/>
  <c r="C22" i="24"/>
  <c r="BP21" i="24"/>
  <c r="C21" i="24"/>
  <c r="BP20" i="24"/>
  <c r="AJ20" i="24"/>
  <c r="C20" i="24"/>
  <c r="C19" i="24"/>
  <c r="BP18" i="24"/>
  <c r="C18" i="24"/>
  <c r="C17" i="24" l="1"/>
  <c r="BP17" i="24"/>
  <c r="GV23" i="12" l="1"/>
  <c r="GV22" i="12"/>
  <c r="GV21" i="12"/>
  <c r="GV20" i="12"/>
  <c r="GV18" i="12"/>
  <c r="GV19" i="12" l="1"/>
  <c r="GV17" i="12" s="1"/>
  <c r="KH18" i="12"/>
  <c r="KH19" i="12"/>
  <c r="KH20" i="12"/>
  <c r="KH21" i="12"/>
  <c r="KH22" i="12"/>
  <c r="KH23" i="12"/>
  <c r="KH17" i="12" l="1"/>
  <c r="CN23" i="12"/>
  <c r="CM23" i="12"/>
  <c r="CN22" i="12"/>
  <c r="CM22" i="12"/>
  <c r="CN21" i="12"/>
  <c r="CM21" i="12"/>
  <c r="CN20" i="12"/>
  <c r="CM20" i="12"/>
  <c r="CN18" i="12"/>
  <c r="CM18" i="12"/>
  <c r="CN19" i="12" l="1"/>
  <c r="CN17" i="12" s="1"/>
  <c r="CM19" i="12"/>
  <c r="CM17" i="12"/>
  <c r="KE19" i="12" l="1"/>
  <c r="HR19" i="12"/>
  <c r="GJ19" i="12"/>
  <c r="FK19" i="12"/>
  <c r="ES19" i="12"/>
  <c r="BZ19" i="12"/>
  <c r="BP19" i="12"/>
  <c r="BC19" i="12"/>
  <c r="BA19" i="12"/>
  <c r="AZ19" i="12"/>
  <c r="AY19" i="12"/>
  <c r="AX19" i="12"/>
  <c r="AW19" i="12"/>
  <c r="AF19" i="12"/>
  <c r="AE19" i="12"/>
  <c r="AD19" i="12"/>
  <c r="AC19" i="12"/>
  <c r="AB19" i="12"/>
  <c r="AA19" i="12"/>
  <c r="Z19" i="12"/>
  <c r="Y19" i="12"/>
  <c r="X19" i="12"/>
  <c r="V19" i="12"/>
  <c r="U19" i="12"/>
  <c r="T19" i="12"/>
  <c r="S19" i="12"/>
  <c r="R19" i="12"/>
  <c r="O19" i="12"/>
  <c r="N19" i="12"/>
  <c r="K19" i="12"/>
  <c r="J19" i="12"/>
  <c r="I19" i="12"/>
  <c r="H19" i="12"/>
  <c r="F19" i="12"/>
  <c r="JX20" i="12"/>
  <c r="JW20" i="12"/>
  <c r="KA20" i="12"/>
  <c r="KD22" i="12"/>
  <c r="JY22" i="12"/>
  <c r="JX22" i="12"/>
  <c r="JW22" i="12"/>
  <c r="JV22" i="12"/>
  <c r="KD21" i="12"/>
  <c r="JY21" i="12"/>
  <c r="JX21" i="12"/>
  <c r="JV21" i="12"/>
  <c r="KU23" i="12"/>
  <c r="KT23" i="12"/>
  <c r="KS23" i="12"/>
  <c r="KR23" i="12"/>
  <c r="KQ23" i="12"/>
  <c r="KP23" i="12"/>
  <c r="KO23" i="12"/>
  <c r="KN23" i="12"/>
  <c r="KM23" i="12"/>
  <c r="KJ23" i="12"/>
  <c r="KI23" i="12"/>
  <c r="KG23" i="12"/>
  <c r="KE23" i="12"/>
  <c r="KD23" i="12"/>
  <c r="KC23" i="12"/>
  <c r="KB23" i="12"/>
  <c r="KA23" i="12"/>
  <c r="JZ23" i="12"/>
  <c r="JY23" i="12"/>
  <c r="JX23" i="12"/>
  <c r="JW23" i="12"/>
  <c r="JV23" i="12"/>
  <c r="JU23" i="12"/>
  <c r="JT23" i="12"/>
  <c r="JS23" i="12"/>
  <c r="JR23" i="12"/>
  <c r="JQ23" i="12"/>
  <c r="JP23" i="12"/>
  <c r="JO23" i="12"/>
  <c r="JN23" i="12"/>
  <c r="JM23" i="12"/>
  <c r="JL23" i="12"/>
  <c r="JK23" i="12"/>
  <c r="JH23" i="12"/>
  <c r="JG23" i="12"/>
  <c r="JF23" i="12"/>
  <c r="JE23" i="12"/>
  <c r="JD23" i="12"/>
  <c r="JC23" i="12"/>
  <c r="JB23" i="12"/>
  <c r="JA23" i="12"/>
  <c r="IZ23" i="12"/>
  <c r="IY23" i="12"/>
  <c r="IX23" i="12"/>
  <c r="IW23" i="12"/>
  <c r="IV23" i="12"/>
  <c r="IU23" i="12"/>
  <c r="IT23" i="12"/>
  <c r="IS23" i="12"/>
  <c r="IR23" i="12"/>
  <c r="IQ23" i="12"/>
  <c r="IP23" i="12"/>
  <c r="IO23" i="12"/>
  <c r="IN23" i="12"/>
  <c r="IM23" i="12"/>
  <c r="IL23" i="12"/>
  <c r="IK23" i="12"/>
  <c r="IJ23" i="12"/>
  <c r="II23" i="12"/>
  <c r="IF23" i="12"/>
  <c r="IE23" i="12"/>
  <c r="ID23" i="12"/>
  <c r="IC23" i="12"/>
  <c r="IB23" i="12"/>
  <c r="IA23" i="12"/>
  <c r="HZ23" i="12"/>
  <c r="HY23" i="12"/>
  <c r="HW23" i="12"/>
  <c r="HV23" i="12"/>
  <c r="HU23" i="12"/>
  <c r="HT23" i="12"/>
  <c r="HR23" i="12"/>
  <c r="HQ23" i="12"/>
  <c r="HP23" i="12"/>
  <c r="HO23" i="12"/>
  <c r="HN23" i="12"/>
  <c r="HM23" i="12"/>
  <c r="HL23" i="12"/>
  <c r="HK23" i="12"/>
  <c r="HJ23" i="12"/>
  <c r="HG23" i="12"/>
  <c r="HF23" i="12"/>
  <c r="HE23" i="12"/>
  <c r="HD23" i="12"/>
  <c r="HC23" i="12"/>
  <c r="HB23" i="12"/>
  <c r="HA23" i="12"/>
  <c r="GZ23" i="12"/>
  <c r="GY23" i="12"/>
  <c r="GW23" i="12"/>
  <c r="GX23" i="12" s="1"/>
  <c r="GU23" i="12"/>
  <c r="GT23" i="12"/>
  <c r="GS23" i="12"/>
  <c r="GR23" i="12"/>
  <c r="GQ23" i="12"/>
  <c r="GP23" i="12"/>
  <c r="GO23" i="12"/>
  <c r="GN23" i="12"/>
  <c r="GM23" i="12"/>
  <c r="GL23" i="12"/>
  <c r="GJ23" i="12"/>
  <c r="GG23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K23" i="12"/>
  <c r="FJ23" i="12"/>
  <c r="FI23" i="12"/>
  <c r="FH23" i="12"/>
  <c r="FG23" i="12"/>
  <c r="FF23" i="12"/>
  <c r="FE23" i="12"/>
  <c r="FD23" i="12"/>
  <c r="FC23" i="12"/>
  <c r="FB23" i="12"/>
  <c r="FA23" i="12"/>
  <c r="EZ23" i="12"/>
  <c r="EY23" i="12"/>
  <c r="EX23" i="12"/>
  <c r="EW23" i="12"/>
  <c r="EV23" i="12"/>
  <c r="EU23" i="12"/>
  <c r="ET23" i="12"/>
  <c r="ES23" i="12"/>
  <c r="EO23" i="12"/>
  <c r="EM23" i="12"/>
  <c r="EL23" i="12"/>
  <c r="EJ23" i="12"/>
  <c r="EI23" i="12"/>
  <c r="EH23" i="12"/>
  <c r="EG23" i="12"/>
  <c r="EF23" i="12"/>
  <c r="EE23" i="12"/>
  <c r="ED23" i="12"/>
  <c r="EC23" i="12"/>
  <c r="EA23" i="12"/>
  <c r="DZ23" i="12"/>
  <c r="DY23" i="12"/>
  <c r="DW23" i="12"/>
  <c r="DV23" i="12"/>
  <c r="DU23" i="12"/>
  <c r="DT23" i="12"/>
  <c r="DS23" i="12"/>
  <c r="DR23" i="12"/>
  <c r="DQ23" i="12"/>
  <c r="DP23" i="12"/>
  <c r="CO23" i="12"/>
  <c r="CK23" i="12"/>
  <c r="CJ23" i="12"/>
  <c r="CI23" i="12"/>
  <c r="CH23" i="12"/>
  <c r="CG23" i="12"/>
  <c r="CF23" i="12"/>
  <c r="CE23" i="12"/>
  <c r="CD23" i="12"/>
  <c r="CB23" i="12"/>
  <c r="CA23" i="12"/>
  <c r="BZ23" i="12"/>
  <c r="BX23" i="12"/>
  <c r="BW23" i="12"/>
  <c r="BV23" i="12"/>
  <c r="BU23" i="12"/>
  <c r="BT23" i="12"/>
  <c r="BS23" i="12"/>
  <c r="BR23" i="12"/>
  <c r="BQ23" i="12"/>
  <c r="BP23" i="12"/>
  <c r="BM23" i="12"/>
  <c r="BL23" i="12"/>
  <c r="BK23" i="12"/>
  <c r="BJ23" i="12"/>
  <c r="BI23" i="12"/>
  <c r="BH23" i="12"/>
  <c r="BG23" i="12"/>
  <c r="BE23" i="12"/>
  <c r="BD23" i="12"/>
  <c r="BC23" i="12"/>
  <c r="BA23" i="12"/>
  <c r="AZ23" i="12"/>
  <c r="AY23" i="12"/>
  <c r="AX23" i="12"/>
  <c r="AW23" i="12"/>
  <c r="AU23" i="12"/>
  <c r="AT23" i="12"/>
  <c r="AS23" i="12"/>
  <c r="AR23" i="12"/>
  <c r="AQ23" i="12"/>
  <c r="AP23" i="12"/>
  <c r="AO23" i="12"/>
  <c r="AN23" i="12"/>
  <c r="AM23" i="12"/>
  <c r="AK23" i="12"/>
  <c r="AJ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P23" i="12"/>
  <c r="O23" i="12"/>
  <c r="N23" i="12"/>
  <c r="L23" i="12"/>
  <c r="K23" i="12"/>
  <c r="J23" i="12"/>
  <c r="I23" i="12"/>
  <c r="H23" i="12"/>
  <c r="F23" i="12"/>
  <c r="E23" i="12"/>
  <c r="D23" i="12"/>
  <c r="C23" i="12"/>
  <c r="KU22" i="12"/>
  <c r="KT22" i="12"/>
  <c r="KS22" i="12"/>
  <c r="KR22" i="12"/>
  <c r="KQ22" i="12"/>
  <c r="KP22" i="12"/>
  <c r="KO22" i="12"/>
  <c r="KN22" i="12"/>
  <c r="KM22" i="12"/>
  <c r="KJ22" i="12"/>
  <c r="KI22" i="12"/>
  <c r="KG22" i="12"/>
  <c r="KE22" i="12"/>
  <c r="KC22" i="12"/>
  <c r="KB22" i="12"/>
  <c r="KA22" i="12"/>
  <c r="JZ22" i="12"/>
  <c r="JU22" i="12"/>
  <c r="JT22" i="12"/>
  <c r="JS22" i="12"/>
  <c r="JR22" i="12"/>
  <c r="JQ22" i="12"/>
  <c r="JP22" i="12"/>
  <c r="JO22" i="12"/>
  <c r="JN22" i="12"/>
  <c r="JM22" i="12"/>
  <c r="JL22" i="12"/>
  <c r="JK22" i="12"/>
  <c r="JH22" i="12"/>
  <c r="JG22" i="12"/>
  <c r="JF22" i="12"/>
  <c r="JE22" i="12"/>
  <c r="JD22" i="12"/>
  <c r="JC22" i="12"/>
  <c r="JB22" i="12"/>
  <c r="JA22" i="12"/>
  <c r="IZ22" i="12"/>
  <c r="IY22" i="12"/>
  <c r="IX22" i="12"/>
  <c r="IW22" i="12"/>
  <c r="IV22" i="12"/>
  <c r="IU22" i="12"/>
  <c r="IT22" i="12"/>
  <c r="IS22" i="12"/>
  <c r="IR22" i="12"/>
  <c r="IQ22" i="12"/>
  <c r="IP22" i="12"/>
  <c r="IO22" i="12"/>
  <c r="IN22" i="12"/>
  <c r="IM22" i="12"/>
  <c r="IL22" i="12"/>
  <c r="IK22" i="12"/>
  <c r="IJ22" i="12"/>
  <c r="II22" i="12"/>
  <c r="IF22" i="12"/>
  <c r="IE22" i="12"/>
  <c r="ID22" i="12"/>
  <c r="IC22" i="12"/>
  <c r="IB22" i="12"/>
  <c r="IA22" i="12"/>
  <c r="HZ22" i="12"/>
  <c r="HY22" i="12"/>
  <c r="HW22" i="12"/>
  <c r="HV22" i="12"/>
  <c r="HU22" i="12"/>
  <c r="HT22" i="12"/>
  <c r="HR22" i="12"/>
  <c r="HQ22" i="12"/>
  <c r="HP22" i="12"/>
  <c r="HO22" i="12"/>
  <c r="HN22" i="12"/>
  <c r="HM22" i="12"/>
  <c r="HL22" i="12"/>
  <c r="HK22" i="12"/>
  <c r="HJ22" i="12"/>
  <c r="HG22" i="12"/>
  <c r="HF22" i="12"/>
  <c r="HE22" i="12"/>
  <c r="HD22" i="12"/>
  <c r="HC22" i="12"/>
  <c r="HB22" i="12"/>
  <c r="HA22" i="12"/>
  <c r="GZ22" i="12"/>
  <c r="GY22" i="12"/>
  <c r="GW22" i="12"/>
  <c r="GX22" i="12" s="1"/>
  <c r="GU22" i="12"/>
  <c r="GT22" i="12"/>
  <c r="GS22" i="12"/>
  <c r="GR22" i="12"/>
  <c r="GQ22" i="12"/>
  <c r="GP22" i="12"/>
  <c r="GO22" i="12"/>
  <c r="GN22" i="12"/>
  <c r="GM22" i="12"/>
  <c r="GL22" i="12"/>
  <c r="GJ22" i="12"/>
  <c r="GG22" i="12"/>
  <c r="GF22" i="12"/>
  <c r="GE22" i="12"/>
  <c r="GD22" i="12"/>
  <c r="GC22" i="12"/>
  <c r="GB22" i="12"/>
  <c r="GA22" i="12"/>
  <c r="FZ22" i="12"/>
  <c r="FY22" i="12"/>
  <c r="FX22" i="12"/>
  <c r="FW22" i="12"/>
  <c r="FV22" i="12"/>
  <c r="FU22" i="12"/>
  <c r="FT22" i="12"/>
  <c r="FS22" i="12"/>
  <c r="FR22" i="12"/>
  <c r="FQ22" i="12"/>
  <c r="FP22" i="12"/>
  <c r="FO22" i="12"/>
  <c r="FN22" i="12"/>
  <c r="FM22" i="12"/>
  <c r="FK22" i="12"/>
  <c r="FJ22" i="12"/>
  <c r="FI22" i="12"/>
  <c r="FH22" i="12"/>
  <c r="FG22" i="12"/>
  <c r="FF22" i="12"/>
  <c r="FE22" i="12"/>
  <c r="FD22" i="12"/>
  <c r="FC22" i="12"/>
  <c r="FB22" i="12"/>
  <c r="FA22" i="12"/>
  <c r="EZ22" i="12"/>
  <c r="EY22" i="12"/>
  <c r="EX22" i="12"/>
  <c r="EW22" i="12"/>
  <c r="EV22" i="12"/>
  <c r="EU22" i="12"/>
  <c r="ET22" i="12"/>
  <c r="ES22" i="12"/>
  <c r="EO22" i="12"/>
  <c r="EM22" i="12"/>
  <c r="EL22" i="12"/>
  <c r="EJ22" i="12"/>
  <c r="EI22" i="12"/>
  <c r="EH22" i="12"/>
  <c r="EG22" i="12"/>
  <c r="EF22" i="12"/>
  <c r="EE22" i="12"/>
  <c r="ED22" i="12"/>
  <c r="EC22" i="12"/>
  <c r="EA22" i="12"/>
  <c r="DZ22" i="12"/>
  <c r="DY22" i="12"/>
  <c r="DW22" i="12"/>
  <c r="DV22" i="12"/>
  <c r="DU22" i="12"/>
  <c r="DT22" i="12"/>
  <c r="DS22" i="12"/>
  <c r="DR22" i="12"/>
  <c r="DQ22" i="12"/>
  <c r="DP22" i="12"/>
  <c r="CO22" i="12"/>
  <c r="CK22" i="12"/>
  <c r="CJ22" i="12"/>
  <c r="CI22" i="12"/>
  <c r="CH22" i="12"/>
  <c r="CG22" i="12"/>
  <c r="CF22" i="12"/>
  <c r="CE22" i="12"/>
  <c r="CD22" i="12"/>
  <c r="CB22" i="12"/>
  <c r="CA22" i="12"/>
  <c r="BZ22" i="12"/>
  <c r="BX22" i="12"/>
  <c r="BW22" i="12"/>
  <c r="BV22" i="12"/>
  <c r="BU22" i="12"/>
  <c r="BT22" i="12"/>
  <c r="BS22" i="12"/>
  <c r="BR22" i="12"/>
  <c r="BQ22" i="12"/>
  <c r="BP22" i="12"/>
  <c r="BM22" i="12"/>
  <c r="BL22" i="12"/>
  <c r="BK22" i="12"/>
  <c r="BJ22" i="12"/>
  <c r="BI22" i="12"/>
  <c r="BH22" i="12"/>
  <c r="BG22" i="12"/>
  <c r="BE22" i="12"/>
  <c r="BD22" i="12"/>
  <c r="BC22" i="12"/>
  <c r="BA22" i="12"/>
  <c r="AZ22" i="12"/>
  <c r="AY22" i="12"/>
  <c r="AX22" i="12"/>
  <c r="AW22" i="12"/>
  <c r="AU22" i="12"/>
  <c r="AT22" i="12"/>
  <c r="AS22" i="12"/>
  <c r="AR22" i="12"/>
  <c r="AQ22" i="12"/>
  <c r="AP22" i="12"/>
  <c r="AO22" i="12"/>
  <c r="AN22" i="12"/>
  <c r="AM22" i="12"/>
  <c r="AK22" i="12"/>
  <c r="AJ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P22" i="12"/>
  <c r="O22" i="12"/>
  <c r="N22" i="12"/>
  <c r="L22" i="12"/>
  <c r="K22" i="12"/>
  <c r="J22" i="12"/>
  <c r="I22" i="12"/>
  <c r="H22" i="12"/>
  <c r="F22" i="12"/>
  <c r="E22" i="12"/>
  <c r="D22" i="12"/>
  <c r="C22" i="12"/>
  <c r="KU21" i="12"/>
  <c r="KT21" i="12"/>
  <c r="KS21" i="12"/>
  <c r="KR21" i="12"/>
  <c r="KQ21" i="12"/>
  <c r="KP21" i="12"/>
  <c r="KO21" i="12"/>
  <c r="KN21" i="12"/>
  <c r="KM21" i="12"/>
  <c r="KJ21" i="12"/>
  <c r="KI21" i="12"/>
  <c r="KG21" i="12"/>
  <c r="KE21" i="12"/>
  <c r="KC21" i="12"/>
  <c r="KB21" i="12"/>
  <c r="KA21" i="12"/>
  <c r="JZ21" i="12"/>
  <c r="JW21" i="12"/>
  <c r="JU21" i="12"/>
  <c r="JT21" i="12"/>
  <c r="JS21" i="12"/>
  <c r="JR21" i="12"/>
  <c r="JQ21" i="12"/>
  <c r="JP21" i="12"/>
  <c r="JO21" i="12"/>
  <c r="JN21" i="12"/>
  <c r="JM21" i="12"/>
  <c r="JL21" i="12"/>
  <c r="JK21" i="12"/>
  <c r="JH21" i="12"/>
  <c r="JG21" i="12"/>
  <c r="JF21" i="12"/>
  <c r="JE21" i="12"/>
  <c r="JD21" i="12"/>
  <c r="JC21" i="12"/>
  <c r="JB21" i="12"/>
  <c r="JA21" i="12"/>
  <c r="IZ21" i="12"/>
  <c r="IY21" i="12"/>
  <c r="IX21" i="12"/>
  <c r="IW21" i="12"/>
  <c r="IV21" i="12"/>
  <c r="IU21" i="12"/>
  <c r="IT21" i="12"/>
  <c r="IS21" i="12"/>
  <c r="IR21" i="12"/>
  <c r="IQ21" i="12"/>
  <c r="IP21" i="12"/>
  <c r="IO21" i="12"/>
  <c r="IN21" i="12"/>
  <c r="IM21" i="12"/>
  <c r="IL21" i="12"/>
  <c r="IK21" i="12"/>
  <c r="II21" i="12"/>
  <c r="IF21" i="12"/>
  <c r="IE21" i="12"/>
  <c r="ID21" i="12"/>
  <c r="IC21" i="12"/>
  <c r="IB21" i="12"/>
  <c r="IA21" i="12"/>
  <c r="HZ21" i="12"/>
  <c r="HY21" i="12"/>
  <c r="HW21" i="12"/>
  <c r="HV21" i="12"/>
  <c r="HU21" i="12"/>
  <c r="HT21" i="12"/>
  <c r="HR21" i="12"/>
  <c r="HQ21" i="12"/>
  <c r="HP21" i="12"/>
  <c r="HO21" i="12"/>
  <c r="HN21" i="12"/>
  <c r="HM21" i="12"/>
  <c r="HL21" i="12"/>
  <c r="HK21" i="12"/>
  <c r="HJ21" i="12"/>
  <c r="HG21" i="12"/>
  <c r="HF21" i="12"/>
  <c r="HE21" i="12"/>
  <c r="HD21" i="12"/>
  <c r="HC21" i="12"/>
  <c r="HB21" i="12"/>
  <c r="HA21" i="12"/>
  <c r="GZ21" i="12"/>
  <c r="GY21" i="12"/>
  <c r="GW21" i="12"/>
  <c r="GX21" i="12" s="1"/>
  <c r="GU21" i="12"/>
  <c r="GT21" i="12"/>
  <c r="GS21" i="12"/>
  <c r="GR21" i="12"/>
  <c r="GQ21" i="12"/>
  <c r="GP21" i="12"/>
  <c r="GO21" i="12"/>
  <c r="GN21" i="12"/>
  <c r="GM21" i="12"/>
  <c r="GL21" i="12"/>
  <c r="GJ21" i="12"/>
  <c r="GG21" i="12"/>
  <c r="GF21" i="12"/>
  <c r="GE21" i="12"/>
  <c r="GD21" i="12"/>
  <c r="GC21" i="12"/>
  <c r="GB21" i="12"/>
  <c r="GA21" i="12"/>
  <c r="FZ21" i="12"/>
  <c r="FY21" i="12"/>
  <c r="FX21" i="12"/>
  <c r="FW21" i="12"/>
  <c r="FV21" i="12"/>
  <c r="FU21" i="12"/>
  <c r="FT21" i="12"/>
  <c r="FS21" i="12"/>
  <c r="FR21" i="12"/>
  <c r="FQ21" i="12"/>
  <c r="FP21" i="12"/>
  <c r="FO21" i="12"/>
  <c r="FN21" i="12"/>
  <c r="FM21" i="12"/>
  <c r="FK21" i="12"/>
  <c r="FJ21" i="12"/>
  <c r="FI21" i="12"/>
  <c r="FH21" i="12"/>
  <c r="FG21" i="12"/>
  <c r="FF21" i="12"/>
  <c r="FE21" i="12"/>
  <c r="FD21" i="12"/>
  <c r="FC21" i="12"/>
  <c r="FB21" i="12"/>
  <c r="FA21" i="12"/>
  <c r="EZ21" i="12"/>
  <c r="EY21" i="12"/>
  <c r="EX21" i="12"/>
  <c r="EW21" i="12"/>
  <c r="EV21" i="12"/>
  <c r="EU21" i="12"/>
  <c r="ET21" i="12"/>
  <c r="ES21" i="12"/>
  <c r="EO21" i="12"/>
  <c r="EM21" i="12"/>
  <c r="EL21" i="12"/>
  <c r="EJ21" i="12"/>
  <c r="EI21" i="12"/>
  <c r="EH21" i="12"/>
  <c r="EG21" i="12"/>
  <c r="EF21" i="12"/>
  <c r="EE21" i="12"/>
  <c r="ED21" i="12"/>
  <c r="EC21" i="12"/>
  <c r="EA21" i="12"/>
  <c r="DZ21" i="12"/>
  <c r="DY21" i="12"/>
  <c r="DW21" i="12"/>
  <c r="DV21" i="12"/>
  <c r="DU21" i="12"/>
  <c r="DT21" i="12"/>
  <c r="DS21" i="12"/>
  <c r="DR21" i="12"/>
  <c r="DQ21" i="12"/>
  <c r="CO21" i="12"/>
  <c r="CK21" i="12"/>
  <c r="CJ21" i="12"/>
  <c r="CI21" i="12"/>
  <c r="CH21" i="12"/>
  <c r="CG21" i="12"/>
  <c r="CF21" i="12"/>
  <c r="CE21" i="12"/>
  <c r="CD21" i="12"/>
  <c r="CB21" i="12"/>
  <c r="CA21" i="12"/>
  <c r="BZ21" i="12"/>
  <c r="BX21" i="12"/>
  <c r="BW21" i="12"/>
  <c r="BV21" i="12"/>
  <c r="BU21" i="12"/>
  <c r="BT21" i="12"/>
  <c r="BS21" i="12"/>
  <c r="BR21" i="12"/>
  <c r="BQ21" i="12"/>
  <c r="BP21" i="12"/>
  <c r="BM21" i="12"/>
  <c r="BL21" i="12"/>
  <c r="BK21" i="12"/>
  <c r="BJ21" i="12"/>
  <c r="BI21" i="12"/>
  <c r="BH21" i="12"/>
  <c r="BG21" i="12"/>
  <c r="BE21" i="12"/>
  <c r="BD21" i="12"/>
  <c r="BC21" i="12"/>
  <c r="BA21" i="12"/>
  <c r="AZ21" i="12"/>
  <c r="AY21" i="12"/>
  <c r="AX21" i="12"/>
  <c r="AW21" i="12"/>
  <c r="AU21" i="12"/>
  <c r="AT21" i="12"/>
  <c r="AS21" i="12"/>
  <c r="AR21" i="12"/>
  <c r="AQ21" i="12"/>
  <c r="AP21" i="12"/>
  <c r="AO21" i="12"/>
  <c r="AN21" i="12"/>
  <c r="AM21" i="12"/>
  <c r="AK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P21" i="12"/>
  <c r="O21" i="12"/>
  <c r="N21" i="12"/>
  <c r="L21" i="12"/>
  <c r="K21" i="12"/>
  <c r="J21" i="12"/>
  <c r="I21" i="12"/>
  <c r="H21" i="12"/>
  <c r="F21" i="12"/>
  <c r="E21" i="12"/>
  <c r="D21" i="12"/>
  <c r="C21" i="12"/>
  <c r="KU20" i="12"/>
  <c r="KT20" i="12"/>
  <c r="KS20" i="12"/>
  <c r="KR20" i="12"/>
  <c r="KQ20" i="12"/>
  <c r="KP20" i="12"/>
  <c r="KO20" i="12"/>
  <c r="KN20" i="12"/>
  <c r="KM20" i="12"/>
  <c r="KJ20" i="12"/>
  <c r="KI20" i="12"/>
  <c r="KG20" i="12"/>
  <c r="KE20" i="12"/>
  <c r="KD20" i="12"/>
  <c r="KB20" i="12"/>
  <c r="JZ20" i="12"/>
  <c r="JY20" i="12"/>
  <c r="JV20" i="12"/>
  <c r="JT20" i="12"/>
  <c r="JS20" i="12"/>
  <c r="JR20" i="12"/>
  <c r="JQ20" i="12"/>
  <c r="JP20" i="12"/>
  <c r="JO20" i="12"/>
  <c r="JN20" i="12"/>
  <c r="JM20" i="12"/>
  <c r="JL20" i="12"/>
  <c r="JK20" i="12"/>
  <c r="JH20" i="12"/>
  <c r="JG20" i="12"/>
  <c r="JF20" i="12"/>
  <c r="JE20" i="12"/>
  <c r="JD20" i="12"/>
  <c r="JC20" i="12"/>
  <c r="JB20" i="12"/>
  <c r="JA20" i="12"/>
  <c r="IZ20" i="12"/>
  <c r="IY20" i="12"/>
  <c r="IX20" i="12"/>
  <c r="IW20" i="12"/>
  <c r="IV20" i="12"/>
  <c r="IU20" i="12"/>
  <c r="IT20" i="12"/>
  <c r="IS20" i="12"/>
  <c r="IR20" i="12"/>
  <c r="IQ20" i="12"/>
  <c r="IP20" i="12"/>
  <c r="IO20" i="12"/>
  <c r="IN20" i="12"/>
  <c r="IM20" i="12"/>
  <c r="IL20" i="12"/>
  <c r="IK20" i="12"/>
  <c r="IJ20" i="12"/>
  <c r="II20" i="12"/>
  <c r="IF20" i="12"/>
  <c r="IE20" i="12"/>
  <c r="ID20" i="12"/>
  <c r="IC20" i="12"/>
  <c r="IB20" i="12"/>
  <c r="IA20" i="12"/>
  <c r="HZ20" i="12"/>
  <c r="HY20" i="12"/>
  <c r="HW20" i="12"/>
  <c r="HV20" i="12"/>
  <c r="HU20" i="12"/>
  <c r="HT20" i="12"/>
  <c r="HR20" i="12"/>
  <c r="HQ20" i="12"/>
  <c r="HP20" i="12"/>
  <c r="HO20" i="12"/>
  <c r="HN20" i="12"/>
  <c r="HM20" i="12"/>
  <c r="HL20" i="12"/>
  <c r="HK20" i="12"/>
  <c r="HJ20" i="12"/>
  <c r="HG20" i="12"/>
  <c r="HF20" i="12"/>
  <c r="HE20" i="12"/>
  <c r="HD20" i="12"/>
  <c r="HC20" i="12"/>
  <c r="HB20" i="12"/>
  <c r="HA20" i="12"/>
  <c r="GZ20" i="12"/>
  <c r="GY20" i="12"/>
  <c r="GW20" i="12"/>
  <c r="GX20" i="12" s="1"/>
  <c r="GU20" i="12"/>
  <c r="GT20" i="12"/>
  <c r="GS20" i="12"/>
  <c r="GR20" i="12"/>
  <c r="GQ20" i="12"/>
  <c r="GP20" i="12"/>
  <c r="GO20" i="12"/>
  <c r="GN20" i="12"/>
  <c r="GM20" i="12"/>
  <c r="GL20" i="12"/>
  <c r="GJ20" i="12"/>
  <c r="GG20" i="12"/>
  <c r="GF20" i="12"/>
  <c r="GE20" i="12"/>
  <c r="GD20" i="12"/>
  <c r="GC20" i="12"/>
  <c r="GB20" i="12"/>
  <c r="GA20" i="12"/>
  <c r="FZ20" i="12"/>
  <c r="FY20" i="12"/>
  <c r="FX20" i="12"/>
  <c r="FW20" i="12"/>
  <c r="FV20" i="12"/>
  <c r="FU20" i="12"/>
  <c r="FT20" i="12"/>
  <c r="FS20" i="12"/>
  <c r="FR20" i="12"/>
  <c r="FQ20" i="12"/>
  <c r="FP20" i="12"/>
  <c r="FO20" i="12"/>
  <c r="FN20" i="12"/>
  <c r="FM20" i="12"/>
  <c r="FK20" i="12"/>
  <c r="FJ20" i="12"/>
  <c r="FI20" i="12"/>
  <c r="FH20" i="12"/>
  <c r="FG20" i="12"/>
  <c r="FF20" i="12"/>
  <c r="FE20" i="12"/>
  <c r="FD20" i="12"/>
  <c r="FC20" i="12"/>
  <c r="FB20" i="12"/>
  <c r="FA20" i="12"/>
  <c r="EZ20" i="12"/>
  <c r="EY20" i="12"/>
  <c r="EX20" i="12"/>
  <c r="EW20" i="12"/>
  <c r="EV20" i="12"/>
  <c r="EU20" i="12"/>
  <c r="ET20" i="12"/>
  <c r="ES20" i="12"/>
  <c r="EO20" i="12"/>
  <c r="EM20" i="12"/>
  <c r="EL20" i="12"/>
  <c r="EJ20" i="12"/>
  <c r="EI20" i="12"/>
  <c r="EH20" i="12"/>
  <c r="EG20" i="12"/>
  <c r="EF20" i="12"/>
  <c r="EE20" i="12"/>
  <c r="ED20" i="12"/>
  <c r="EC20" i="12"/>
  <c r="EA20" i="12"/>
  <c r="DZ20" i="12"/>
  <c r="DY20" i="12"/>
  <c r="DW20" i="12"/>
  <c r="DV20" i="12"/>
  <c r="DU20" i="12"/>
  <c r="DT20" i="12"/>
  <c r="DS20" i="12"/>
  <c r="DR20" i="12"/>
  <c r="DQ20" i="12"/>
  <c r="DP20" i="12"/>
  <c r="CO20" i="12"/>
  <c r="CK20" i="12"/>
  <c r="CJ20" i="12"/>
  <c r="CI20" i="12"/>
  <c r="CH20" i="12"/>
  <c r="CG20" i="12"/>
  <c r="CF20" i="12"/>
  <c r="CE20" i="12"/>
  <c r="CD20" i="12"/>
  <c r="CB20" i="12"/>
  <c r="CA20" i="12"/>
  <c r="BZ20" i="12"/>
  <c r="BX20" i="12"/>
  <c r="BW20" i="12"/>
  <c r="BV20" i="12"/>
  <c r="BU20" i="12"/>
  <c r="BT20" i="12"/>
  <c r="BS20" i="12"/>
  <c r="BR20" i="12"/>
  <c r="BQ20" i="12"/>
  <c r="BP20" i="12"/>
  <c r="BM20" i="12"/>
  <c r="BL20" i="12"/>
  <c r="BK20" i="12"/>
  <c r="BJ20" i="12"/>
  <c r="BI20" i="12"/>
  <c r="BH20" i="12"/>
  <c r="BG20" i="12"/>
  <c r="BE20" i="12"/>
  <c r="BD20" i="12"/>
  <c r="BC20" i="12"/>
  <c r="BA20" i="12"/>
  <c r="AZ20" i="12"/>
  <c r="AY20" i="12"/>
  <c r="AX20" i="12"/>
  <c r="AW20" i="12"/>
  <c r="AU20" i="12"/>
  <c r="AT20" i="12"/>
  <c r="AS20" i="12"/>
  <c r="AR20" i="12"/>
  <c r="AQ20" i="12"/>
  <c r="AP20" i="12"/>
  <c r="AO20" i="12"/>
  <c r="AN20" i="12"/>
  <c r="AM20" i="12"/>
  <c r="AK20" i="12"/>
  <c r="AJ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P20" i="12"/>
  <c r="O20" i="12"/>
  <c r="N20" i="12"/>
  <c r="L20" i="12"/>
  <c r="K20" i="12"/>
  <c r="J20" i="12"/>
  <c r="I20" i="12"/>
  <c r="H20" i="12"/>
  <c r="F20" i="12"/>
  <c r="E20" i="12"/>
  <c r="D20" i="12"/>
  <c r="C20" i="12"/>
  <c r="JG19" i="12"/>
  <c r="GW19" i="12"/>
  <c r="GX19" i="12" s="1"/>
  <c r="C19" i="12"/>
  <c r="KU18" i="12"/>
  <c r="KT18" i="12"/>
  <c r="KS18" i="12"/>
  <c r="KR18" i="12"/>
  <c r="KQ18" i="12"/>
  <c r="KP18" i="12"/>
  <c r="KO18" i="12"/>
  <c r="KN18" i="12"/>
  <c r="KM18" i="12"/>
  <c r="KJ18" i="12"/>
  <c r="KI18" i="12"/>
  <c r="KG18" i="12"/>
  <c r="KE18" i="12"/>
  <c r="KD18" i="12"/>
  <c r="KC18" i="12"/>
  <c r="KA18" i="12"/>
  <c r="JZ18" i="12"/>
  <c r="JY18" i="12"/>
  <c r="JX18" i="12"/>
  <c r="JW18" i="12"/>
  <c r="JV18" i="12"/>
  <c r="JU18" i="12"/>
  <c r="JT18" i="12"/>
  <c r="JS18" i="12"/>
  <c r="JR18" i="12"/>
  <c r="JQ18" i="12"/>
  <c r="JP18" i="12"/>
  <c r="JO18" i="12"/>
  <c r="JN18" i="12"/>
  <c r="JM18" i="12"/>
  <c r="JL18" i="12"/>
  <c r="JK18" i="12"/>
  <c r="JH18" i="12"/>
  <c r="JG18" i="12"/>
  <c r="JF18" i="12"/>
  <c r="JE18" i="12"/>
  <c r="JD18" i="12"/>
  <c r="JC18" i="12"/>
  <c r="JB18" i="12"/>
  <c r="JA18" i="12"/>
  <c r="IZ18" i="12"/>
  <c r="IY18" i="12"/>
  <c r="IX18" i="12"/>
  <c r="IW18" i="12"/>
  <c r="IV18" i="12"/>
  <c r="IU18" i="12"/>
  <c r="IT18" i="12"/>
  <c r="IS18" i="12"/>
  <c r="IR18" i="12"/>
  <c r="IQ18" i="12"/>
  <c r="IP18" i="12"/>
  <c r="IO18" i="12"/>
  <c r="IN18" i="12"/>
  <c r="IM18" i="12"/>
  <c r="IL18" i="12"/>
  <c r="IK18" i="12"/>
  <c r="IJ18" i="12"/>
  <c r="II18" i="12"/>
  <c r="IF18" i="12"/>
  <c r="IE18" i="12"/>
  <c r="ID18" i="12"/>
  <c r="IC18" i="12"/>
  <c r="IB18" i="12"/>
  <c r="IA18" i="12"/>
  <c r="HZ18" i="12"/>
  <c r="HY18" i="12"/>
  <c r="HW18" i="12"/>
  <c r="HV18" i="12"/>
  <c r="HU18" i="12"/>
  <c r="HT18" i="12"/>
  <c r="HR18" i="12"/>
  <c r="HQ18" i="12"/>
  <c r="HP18" i="12"/>
  <c r="HO18" i="12"/>
  <c r="HN18" i="12"/>
  <c r="HM18" i="12"/>
  <c r="HL18" i="12"/>
  <c r="HK18" i="12"/>
  <c r="HJ18" i="12"/>
  <c r="HG18" i="12"/>
  <c r="HF18" i="12"/>
  <c r="HE18" i="12"/>
  <c r="HD18" i="12"/>
  <c r="HC18" i="12"/>
  <c r="HB18" i="12"/>
  <c r="HA18" i="12"/>
  <c r="GZ18" i="12"/>
  <c r="GY18" i="12"/>
  <c r="GW18" i="12"/>
  <c r="GX18" i="12" s="1"/>
  <c r="GU18" i="12"/>
  <c r="GT18" i="12"/>
  <c r="GS18" i="12"/>
  <c r="GR18" i="12"/>
  <c r="GQ18" i="12"/>
  <c r="GP18" i="12"/>
  <c r="GO18" i="12"/>
  <c r="GN18" i="12"/>
  <c r="GM18" i="12"/>
  <c r="GL18" i="12"/>
  <c r="GJ18" i="12"/>
  <c r="GG18" i="12"/>
  <c r="GF18" i="12"/>
  <c r="GE18" i="12"/>
  <c r="GD18" i="12"/>
  <c r="GC18" i="12"/>
  <c r="GB18" i="12"/>
  <c r="GA18" i="12"/>
  <c r="FZ18" i="12"/>
  <c r="FY18" i="12"/>
  <c r="FX18" i="12"/>
  <c r="FW18" i="12"/>
  <c r="FV18" i="12"/>
  <c r="FU18" i="12"/>
  <c r="FT18" i="12"/>
  <c r="FS18" i="12"/>
  <c r="FR18" i="12"/>
  <c r="FQ18" i="12"/>
  <c r="FP18" i="12"/>
  <c r="FO18" i="12"/>
  <c r="FN18" i="12"/>
  <c r="FM18" i="12"/>
  <c r="FK18" i="12"/>
  <c r="FJ18" i="12"/>
  <c r="FI18" i="12"/>
  <c r="FH18" i="12"/>
  <c r="FG18" i="12"/>
  <c r="FF18" i="12"/>
  <c r="FE18" i="12"/>
  <c r="FD18" i="12"/>
  <c r="FC18" i="12"/>
  <c r="FB18" i="12"/>
  <c r="FA18" i="12"/>
  <c r="EZ18" i="12"/>
  <c r="EY18" i="12"/>
  <c r="EX18" i="12"/>
  <c r="EW18" i="12"/>
  <c r="EV18" i="12"/>
  <c r="EU18" i="12"/>
  <c r="ET18" i="12"/>
  <c r="ES18" i="12"/>
  <c r="EO18" i="12"/>
  <c r="EM18" i="12"/>
  <c r="EL18" i="12"/>
  <c r="EJ18" i="12"/>
  <c r="EI18" i="12"/>
  <c r="EH18" i="12"/>
  <c r="EG18" i="12"/>
  <c r="EF18" i="12"/>
  <c r="EE18" i="12"/>
  <c r="ED18" i="12"/>
  <c r="EC18" i="12"/>
  <c r="EA18" i="12"/>
  <c r="DZ18" i="12"/>
  <c r="DY18" i="12"/>
  <c r="DW18" i="12"/>
  <c r="DV18" i="12"/>
  <c r="DU18" i="12"/>
  <c r="DT18" i="12"/>
  <c r="DS18" i="12"/>
  <c r="DR18" i="12"/>
  <c r="DQ18" i="12"/>
  <c r="CO18" i="12"/>
  <c r="CK18" i="12"/>
  <c r="CJ18" i="12"/>
  <c r="CI18" i="12"/>
  <c r="CH18" i="12"/>
  <c r="CG18" i="12"/>
  <c r="CF18" i="12"/>
  <c r="CE18" i="12"/>
  <c r="CD18" i="12"/>
  <c r="CB18" i="12"/>
  <c r="CA18" i="12"/>
  <c r="BZ18" i="12"/>
  <c r="BX18" i="12"/>
  <c r="BW18" i="12"/>
  <c r="BV18" i="12"/>
  <c r="BU18" i="12"/>
  <c r="BT18" i="12"/>
  <c r="BS18" i="12"/>
  <c r="BR18" i="12"/>
  <c r="BQ18" i="12"/>
  <c r="BP18" i="12"/>
  <c r="BM18" i="12"/>
  <c r="BL18" i="12"/>
  <c r="BK18" i="12"/>
  <c r="BJ18" i="12"/>
  <c r="BI18" i="12"/>
  <c r="BH18" i="12"/>
  <c r="BG18" i="12"/>
  <c r="BE18" i="12"/>
  <c r="BD18" i="12"/>
  <c r="BC18" i="12"/>
  <c r="BA18" i="12"/>
  <c r="AZ18" i="12"/>
  <c r="AY18" i="12"/>
  <c r="AX18" i="12"/>
  <c r="AW18" i="12"/>
  <c r="AU18" i="12"/>
  <c r="AT18" i="12"/>
  <c r="AS18" i="12"/>
  <c r="AR18" i="12"/>
  <c r="AQ18" i="12"/>
  <c r="AP18" i="12"/>
  <c r="AO18" i="12"/>
  <c r="AN18" i="12"/>
  <c r="AM18" i="12"/>
  <c r="AK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P18" i="12"/>
  <c r="O18" i="12"/>
  <c r="N18" i="12"/>
  <c r="L18" i="12"/>
  <c r="K18" i="12"/>
  <c r="J18" i="12"/>
  <c r="I18" i="12"/>
  <c r="H18" i="12"/>
  <c r="F18" i="12"/>
  <c r="E18" i="12"/>
  <c r="D18" i="12"/>
  <c r="C18" i="12"/>
  <c r="KE9" i="12"/>
  <c r="IN9" i="12"/>
  <c r="EX9" i="12"/>
  <c r="DU9" i="12"/>
  <c r="HQ8" i="12"/>
  <c r="GT8" i="12"/>
  <c r="BW7" i="12"/>
  <c r="AV7" i="12"/>
  <c r="ED19" i="12" l="1"/>
  <c r="ED19" i="24"/>
  <c r="ED17" i="24" s="1"/>
  <c r="EE19" i="12"/>
  <c r="EE19" i="24"/>
  <c r="EE17" i="24" s="1"/>
  <c r="EF19" i="12"/>
  <c r="EF19" i="24"/>
  <c r="EF17" i="24" s="1"/>
  <c r="EG19" i="12"/>
  <c r="EG19" i="24"/>
  <c r="EG17" i="24" s="1"/>
  <c r="EH19" i="12"/>
  <c r="EH19" i="24"/>
  <c r="EH17" i="24" s="1"/>
  <c r="EI19" i="12"/>
  <c r="EI19" i="24"/>
  <c r="EI17" i="24" s="1"/>
  <c r="EC19" i="12"/>
  <c r="EC17" i="12" s="1"/>
  <c r="EC19" i="24"/>
  <c r="EC17" i="24" s="1"/>
  <c r="AK19" i="12"/>
  <c r="AK17" i="12" s="1"/>
  <c r="KQ19" i="12"/>
  <c r="KQ17" i="12" s="1"/>
  <c r="AN19" i="12"/>
  <c r="AN17" i="12" s="1"/>
  <c r="BG19" i="12"/>
  <c r="BQ19" i="12"/>
  <c r="BQ17" i="12" s="1"/>
  <c r="CI19" i="12"/>
  <c r="DU19" i="12"/>
  <c r="DU17" i="12" s="1"/>
  <c r="EZ19" i="12"/>
  <c r="EZ17" i="12" s="1"/>
  <c r="FH19" i="12"/>
  <c r="FH17" i="12" s="1"/>
  <c r="FQ19" i="12"/>
  <c r="FQ17" i="12" s="1"/>
  <c r="FY19" i="12"/>
  <c r="FY17" i="12" s="1"/>
  <c r="GG19" i="12"/>
  <c r="GG17" i="12" s="1"/>
  <c r="GR19" i="12"/>
  <c r="GR17" i="12" s="1"/>
  <c r="HC19" i="12"/>
  <c r="HC17" i="12" s="1"/>
  <c r="HM19" i="12"/>
  <c r="HM17" i="12" s="1"/>
  <c r="HV19" i="12"/>
  <c r="HV17" i="12" s="1"/>
  <c r="ID19" i="12"/>
  <c r="ID17" i="12" s="1"/>
  <c r="IN19" i="12"/>
  <c r="IN17" i="12" s="1"/>
  <c r="IV19" i="12"/>
  <c r="IV17" i="12" s="1"/>
  <c r="JD19" i="12"/>
  <c r="JD17" i="12" s="1"/>
  <c r="JO19" i="12"/>
  <c r="CH19" i="12"/>
  <c r="CH17" i="12" s="1"/>
  <c r="FP19" i="12"/>
  <c r="FP17" i="12" s="1"/>
  <c r="JN19" i="12"/>
  <c r="JN17" i="12" s="1"/>
  <c r="AO19" i="12"/>
  <c r="BH19" i="12"/>
  <c r="BR19" i="12"/>
  <c r="BR17" i="12" s="1"/>
  <c r="CA19" i="12"/>
  <c r="CA17" i="12" s="1"/>
  <c r="CJ19" i="12"/>
  <c r="CJ17" i="12" s="1"/>
  <c r="DV19" i="12"/>
  <c r="DV17" i="12" s="1"/>
  <c r="FA19" i="12"/>
  <c r="FA17" i="12" s="1"/>
  <c r="FI19" i="12"/>
  <c r="FI17" i="12" s="1"/>
  <c r="FR19" i="12"/>
  <c r="FZ19" i="12"/>
  <c r="GS19" i="12"/>
  <c r="GS17" i="12" s="1"/>
  <c r="HD19" i="12"/>
  <c r="HD17" i="12" s="1"/>
  <c r="HN19" i="12"/>
  <c r="HW19" i="12"/>
  <c r="HW17" i="12" s="1"/>
  <c r="IE19" i="12"/>
  <c r="IE17" i="12" s="1"/>
  <c r="IO19" i="12"/>
  <c r="IO17" i="12" s="1"/>
  <c r="IW19" i="12"/>
  <c r="IW17" i="12" s="1"/>
  <c r="JE19" i="12"/>
  <c r="JE17" i="12" s="1"/>
  <c r="JP19" i="12"/>
  <c r="JP17" i="12" s="1"/>
  <c r="KI19" i="12"/>
  <c r="KI17" i="12" s="1"/>
  <c r="KS19" i="12"/>
  <c r="KS17" i="12" s="1"/>
  <c r="AM19" i="12"/>
  <c r="AM17" i="12" s="1"/>
  <c r="EY19" i="12"/>
  <c r="EY17" i="12" s="1"/>
  <c r="GQ19" i="12"/>
  <c r="GQ17" i="12" s="1"/>
  <c r="HB19" i="12"/>
  <c r="HB17" i="12" s="1"/>
  <c r="HL19" i="12"/>
  <c r="HL17" i="12" s="1"/>
  <c r="HU19" i="12"/>
  <c r="HU17" i="12" s="1"/>
  <c r="AP19" i="12"/>
  <c r="AP17" i="12" s="1"/>
  <c r="BI19" i="12"/>
  <c r="BS19" i="12"/>
  <c r="BS17" i="12" s="1"/>
  <c r="ET19" i="12"/>
  <c r="ET17" i="12" s="1"/>
  <c r="FB19" i="12"/>
  <c r="FJ19" i="12"/>
  <c r="FJ17" i="12" s="1"/>
  <c r="FS19" i="12"/>
  <c r="GA19" i="12"/>
  <c r="GA17" i="12" s="1"/>
  <c r="GT19" i="12"/>
  <c r="GT17" i="12" s="1"/>
  <c r="IF19" i="12"/>
  <c r="IF17" i="12" s="1"/>
  <c r="IP19" i="12"/>
  <c r="IX19" i="12"/>
  <c r="IX17" i="12" s="1"/>
  <c r="JF19" i="12"/>
  <c r="JF17" i="12" s="1"/>
  <c r="JQ19" i="12"/>
  <c r="JQ17" i="12" s="1"/>
  <c r="KJ19" i="12"/>
  <c r="KJ17" i="12" s="1"/>
  <c r="KT19" i="12"/>
  <c r="KT17" i="12" s="1"/>
  <c r="IC19" i="12"/>
  <c r="IC17" i="12" s="1"/>
  <c r="AQ19" i="12"/>
  <c r="AQ17" i="12" s="1"/>
  <c r="BJ19" i="12"/>
  <c r="BJ17" i="12" s="1"/>
  <c r="BT19" i="12"/>
  <c r="BT17" i="12" s="1"/>
  <c r="CO19" i="12"/>
  <c r="CO17" i="12" s="1"/>
  <c r="DY19" i="12"/>
  <c r="DY17" i="12" s="1"/>
  <c r="EU19" i="12"/>
  <c r="EU17" i="12" s="1"/>
  <c r="FC19" i="12"/>
  <c r="FC17" i="12" s="1"/>
  <c r="FT19" i="12"/>
  <c r="FT17" i="12" s="1"/>
  <c r="GB19" i="12"/>
  <c r="GB17" i="12" s="1"/>
  <c r="GM19" i="12"/>
  <c r="GM17" i="12" s="1"/>
  <c r="GU19" i="12"/>
  <c r="HF19" i="12"/>
  <c r="HF17" i="12" s="1"/>
  <c r="HP19" i="12"/>
  <c r="HP17" i="12" s="1"/>
  <c r="HY19" i="12"/>
  <c r="HY17" i="12" s="1"/>
  <c r="II19" i="12"/>
  <c r="II17" i="12" s="1"/>
  <c r="IQ19" i="12"/>
  <c r="IQ17" i="12" s="1"/>
  <c r="IY19" i="12"/>
  <c r="IY17" i="12" s="1"/>
  <c r="JH19" i="12"/>
  <c r="JH17" i="12" s="1"/>
  <c r="JR19" i="12"/>
  <c r="KM19" i="12"/>
  <c r="KM17" i="12" s="1"/>
  <c r="KU19" i="12"/>
  <c r="KU17" i="12" s="1"/>
  <c r="FG19" i="12"/>
  <c r="FG17" i="12" s="1"/>
  <c r="JC19" i="12"/>
  <c r="JC17" i="12" s="1"/>
  <c r="AR19" i="12"/>
  <c r="AR17" i="12" s="1"/>
  <c r="BK19" i="12"/>
  <c r="BK17" i="12" s="1"/>
  <c r="CE19" i="12"/>
  <c r="CE17" i="12" s="1"/>
  <c r="DQ19" i="12"/>
  <c r="DQ17" i="12" s="1"/>
  <c r="DZ19" i="12"/>
  <c r="EV19" i="12"/>
  <c r="EV17" i="12" s="1"/>
  <c r="FD19" i="12"/>
  <c r="FD17" i="12" s="1"/>
  <c r="FU19" i="12"/>
  <c r="FU17" i="12" s="1"/>
  <c r="GC19" i="12"/>
  <c r="GY19" i="12"/>
  <c r="GY17" i="12" s="1"/>
  <c r="HG19" i="12"/>
  <c r="HQ19" i="12"/>
  <c r="HQ17" i="12" s="1"/>
  <c r="HZ19" i="12"/>
  <c r="HZ17" i="12" s="1"/>
  <c r="IJ19" i="12"/>
  <c r="IJ17" i="12" s="1"/>
  <c r="IR19" i="12"/>
  <c r="IR17" i="12" s="1"/>
  <c r="IZ19" i="12"/>
  <c r="IZ17" i="12" s="1"/>
  <c r="JK19" i="12"/>
  <c r="JK17" i="12" s="1"/>
  <c r="JS19" i="12"/>
  <c r="JS17" i="12" s="1"/>
  <c r="KN19" i="12"/>
  <c r="KN17" i="12" s="1"/>
  <c r="JX19" i="12"/>
  <c r="JX17" i="12" s="1"/>
  <c r="GF19" i="12"/>
  <c r="GF17" i="12" s="1"/>
  <c r="IM19" i="12"/>
  <c r="IM17" i="12" s="1"/>
  <c r="AS19" i="12"/>
  <c r="AS17" i="12" s="1"/>
  <c r="BL19" i="12"/>
  <c r="BL17" i="12" s="1"/>
  <c r="BV19" i="12"/>
  <c r="BV17" i="12" s="1"/>
  <c r="CF19" i="12"/>
  <c r="DR19" i="12"/>
  <c r="DR17" i="12" s="1"/>
  <c r="EW19" i="12"/>
  <c r="EW17" i="12" s="1"/>
  <c r="FE19" i="12"/>
  <c r="FE17" i="12" s="1"/>
  <c r="GD19" i="12"/>
  <c r="GO19" i="12"/>
  <c r="GO17" i="12" s="1"/>
  <c r="GZ19" i="12"/>
  <c r="GZ17" i="12" s="1"/>
  <c r="HJ19" i="12"/>
  <c r="HJ17" i="12" s="1"/>
  <c r="IA19" i="12"/>
  <c r="IA17" i="12" s="1"/>
  <c r="IK19" i="12"/>
  <c r="IK17" i="12" s="1"/>
  <c r="IS19" i="12"/>
  <c r="IS17" i="12" s="1"/>
  <c r="JA19" i="12"/>
  <c r="JA17" i="12" s="1"/>
  <c r="JL19" i="12"/>
  <c r="JT19" i="12"/>
  <c r="JT17" i="12" s="1"/>
  <c r="KO19" i="12"/>
  <c r="KO17" i="12" s="1"/>
  <c r="JY19" i="12"/>
  <c r="DT19" i="12"/>
  <c r="DT17" i="12" s="1"/>
  <c r="FX19" i="12"/>
  <c r="FX17" i="12" s="1"/>
  <c r="IU19" i="12"/>
  <c r="IU17" i="12" s="1"/>
  <c r="AT19" i="12"/>
  <c r="AT17" i="12" s="1"/>
  <c r="BD19" i="12"/>
  <c r="BD17" i="12" s="1"/>
  <c r="BM19" i="12"/>
  <c r="BM17" i="12" s="1"/>
  <c r="BW19" i="12"/>
  <c r="BW17" i="12" s="1"/>
  <c r="CG19" i="12"/>
  <c r="CG17" i="12" s="1"/>
  <c r="DS19" i="12"/>
  <c r="DS17" i="12" s="1"/>
  <c r="EL19" i="12"/>
  <c r="EL17" i="12" s="1"/>
  <c r="EX19" i="12"/>
  <c r="EX17" i="12" s="1"/>
  <c r="FO19" i="12"/>
  <c r="FO17" i="12" s="1"/>
  <c r="FW19" i="12"/>
  <c r="FW17" i="12" s="1"/>
  <c r="GE19" i="12"/>
  <c r="GE17" i="12" s="1"/>
  <c r="GP19" i="12"/>
  <c r="GP17" i="12" s="1"/>
  <c r="HA19" i="12"/>
  <c r="HA17" i="12" s="1"/>
  <c r="HK19" i="12"/>
  <c r="HK17" i="12" s="1"/>
  <c r="IB19" i="12"/>
  <c r="IB17" i="12" s="1"/>
  <c r="IL19" i="12"/>
  <c r="IL17" i="12" s="1"/>
  <c r="IT19" i="12"/>
  <c r="IT17" i="12" s="1"/>
  <c r="JB19" i="12"/>
  <c r="JB17" i="12" s="1"/>
  <c r="JM19" i="12"/>
  <c r="JM17" i="12" s="1"/>
  <c r="KC19" i="12"/>
  <c r="KP19" i="12"/>
  <c r="KP17" i="12" s="1"/>
  <c r="KD19" i="12"/>
  <c r="KD17" i="12" s="1"/>
  <c r="D19" i="12"/>
  <c r="D17" i="12" s="1"/>
  <c r="GL19" i="12"/>
  <c r="GL17" i="12" s="1"/>
  <c r="FM19" i="12"/>
  <c r="FM17" i="12" s="1"/>
  <c r="EA19" i="12"/>
  <c r="EA17" i="12" s="1"/>
  <c r="EJ19" i="12"/>
  <c r="EJ17" i="12" s="1"/>
  <c r="EM19" i="12"/>
  <c r="EM17" i="12" s="1"/>
  <c r="EO19" i="12"/>
  <c r="EO17" i="12" s="1"/>
  <c r="L19" i="12"/>
  <c r="M19" i="12" s="1"/>
  <c r="CB19" i="12"/>
  <c r="CB17" i="12" s="1"/>
  <c r="AU19" i="12"/>
  <c r="AU17" i="12" s="1"/>
  <c r="BE19" i="12"/>
  <c r="BE17" i="12" s="1"/>
  <c r="HT19" i="12"/>
  <c r="EK22" i="12"/>
  <c r="EB23" i="12"/>
  <c r="EK23" i="12"/>
  <c r="Q18" i="12"/>
  <c r="AY17" i="12"/>
  <c r="JO17" i="12"/>
  <c r="EN23" i="12"/>
  <c r="BB20" i="12"/>
  <c r="M21" i="12"/>
  <c r="CC21" i="12"/>
  <c r="AV23" i="12"/>
  <c r="Q20" i="12"/>
  <c r="KF18" i="12"/>
  <c r="C17" i="12"/>
  <c r="W19" i="12"/>
  <c r="W17" i="12" s="1"/>
  <c r="AL22" i="12"/>
  <c r="G23" i="12"/>
  <c r="K17" i="12"/>
  <c r="EI17" i="12"/>
  <c r="HS18" i="12"/>
  <c r="P19" i="12"/>
  <c r="P17" i="12" s="1"/>
  <c r="KF20" i="12"/>
  <c r="CL21" i="12"/>
  <c r="Q23" i="12"/>
  <c r="BX19" i="12"/>
  <c r="BX17" i="12" s="1"/>
  <c r="Q21" i="12"/>
  <c r="CC22" i="12"/>
  <c r="CL22" i="12"/>
  <c r="BF23" i="12"/>
  <c r="CC23" i="12"/>
  <c r="EP23" i="12"/>
  <c r="AF17" i="12"/>
  <c r="DZ17" i="12"/>
  <c r="CC20" i="12"/>
  <c r="CL20" i="12"/>
  <c r="HS21" i="12"/>
  <c r="BB22" i="12"/>
  <c r="AZ17" i="12"/>
  <c r="Y17" i="12"/>
  <c r="KF22" i="12"/>
  <c r="HN17" i="12"/>
  <c r="KF23" i="12"/>
  <c r="E19" i="12"/>
  <c r="E17" i="12" s="1"/>
  <c r="BU19" i="12"/>
  <c r="BU17" i="12" s="1"/>
  <c r="CD19" i="12"/>
  <c r="CD17" i="12" s="1"/>
  <c r="HO19" i="12"/>
  <c r="HO17" i="12" s="1"/>
  <c r="I17" i="12"/>
  <c r="AW17" i="12"/>
  <c r="BY21" i="12"/>
  <c r="BY23" i="12"/>
  <c r="H17" i="12"/>
  <c r="JR17" i="12"/>
  <c r="ED17" i="12"/>
  <c r="T17" i="12"/>
  <c r="BZ17" i="12"/>
  <c r="GK21" i="12"/>
  <c r="M18" i="12"/>
  <c r="U17" i="12"/>
  <c r="AO17" i="12"/>
  <c r="AX17" i="12"/>
  <c r="BH17" i="12"/>
  <c r="EH17" i="12"/>
  <c r="G20" i="12"/>
  <c r="BY22" i="12"/>
  <c r="KG19" i="12"/>
  <c r="KF19" i="12" s="1"/>
  <c r="CI17" i="12"/>
  <c r="N17" i="12"/>
  <c r="AD17" i="12"/>
  <c r="AB17" i="12"/>
  <c r="M20" i="12"/>
  <c r="EK20" i="12"/>
  <c r="DX20" i="12"/>
  <c r="BP17" i="12"/>
  <c r="EE17" i="12"/>
  <c r="AC17" i="12"/>
  <c r="FB17" i="12"/>
  <c r="EB22" i="12"/>
  <c r="AE17" i="12"/>
  <c r="AL20" i="12"/>
  <c r="BG17" i="12"/>
  <c r="EN22" i="12"/>
  <c r="M23" i="12"/>
  <c r="DX23" i="12"/>
  <c r="GD17" i="12"/>
  <c r="FL18" i="12"/>
  <c r="GC17" i="12"/>
  <c r="IP17" i="12"/>
  <c r="HG17" i="12"/>
  <c r="V17" i="12"/>
  <c r="EP22" i="12"/>
  <c r="HS22" i="12"/>
  <c r="S17" i="12"/>
  <c r="AA17" i="12"/>
  <c r="EP20" i="12"/>
  <c r="G22" i="12"/>
  <c r="DX22" i="12"/>
  <c r="FZ17" i="12"/>
  <c r="GK22" i="12"/>
  <c r="DW19" i="12"/>
  <c r="DW17" i="12" s="1"/>
  <c r="GJ17" i="12"/>
  <c r="F17" i="12"/>
  <c r="O17" i="12"/>
  <c r="BI17" i="12"/>
  <c r="CC18" i="12"/>
  <c r="FR17" i="12"/>
  <c r="BC17" i="12"/>
  <c r="KR19" i="12"/>
  <c r="KR17" i="12" s="1"/>
  <c r="G18" i="12"/>
  <c r="BA17" i="12"/>
  <c r="GK18" i="12"/>
  <c r="CK19" i="12"/>
  <c r="AV20" i="12"/>
  <c r="GN19" i="12"/>
  <c r="GN17" i="12" s="1"/>
  <c r="GU17" i="12"/>
  <c r="FL21" i="12"/>
  <c r="Q22" i="12"/>
  <c r="BY18" i="12"/>
  <c r="EG17" i="12"/>
  <c r="KF21" i="12"/>
  <c r="KE17" i="12"/>
  <c r="CF17" i="12"/>
  <c r="X17" i="12"/>
  <c r="EF17" i="12"/>
  <c r="HE19" i="12"/>
  <c r="HE17" i="12" s="1"/>
  <c r="ES17" i="12"/>
  <c r="HR17" i="12"/>
  <c r="EN20" i="12"/>
  <c r="KB18" i="12"/>
  <c r="R17" i="12"/>
  <c r="FL22" i="12"/>
  <c r="GK23" i="12"/>
  <c r="FN19" i="12"/>
  <c r="FN17" i="12" s="1"/>
  <c r="FV19" i="12"/>
  <c r="FV17" i="12" s="1"/>
  <c r="GW17" i="12"/>
  <c r="GX17" i="12" s="1"/>
  <c r="J17" i="12"/>
  <c r="BF20" i="12"/>
  <c r="BY20" i="12"/>
  <c r="HS20" i="12"/>
  <c r="BB23" i="12"/>
  <c r="CL23" i="12"/>
  <c r="FF19" i="12"/>
  <c r="FF17" i="12" s="1"/>
  <c r="CL18" i="12"/>
  <c r="JY17" i="12"/>
  <c r="FL20" i="12"/>
  <c r="GK20" i="12"/>
  <c r="Z17" i="12"/>
  <c r="JG17" i="12"/>
  <c r="FK17" i="12"/>
  <c r="FS17" i="12"/>
  <c r="JL17" i="12"/>
  <c r="M22" i="12"/>
  <c r="BF22" i="12"/>
  <c r="EB20" i="12"/>
  <c r="G21" i="12"/>
  <c r="AV22" i="12"/>
  <c r="HS23" i="12"/>
  <c r="AL23" i="12"/>
  <c r="FL23" i="12"/>
  <c r="JU20" i="12"/>
  <c r="KC20" i="12"/>
  <c r="EJ19" i="24" l="1"/>
  <c r="JV19" i="12"/>
  <c r="JV17" i="12" s="1"/>
  <c r="KB19" i="12"/>
  <c r="KB17" i="12" s="1"/>
  <c r="JZ19" i="12"/>
  <c r="JZ17" i="12" s="1"/>
  <c r="KA19" i="12"/>
  <c r="KA17" i="12" s="1"/>
  <c r="KC17" i="12"/>
  <c r="JW19" i="12"/>
  <c r="JW17" i="12" s="1"/>
  <c r="JU19" i="12"/>
  <c r="JU17" i="12" s="1"/>
  <c r="HS19" i="12"/>
  <c r="HT17" i="12"/>
  <c r="HS17" i="12" s="1"/>
  <c r="L17" i="12"/>
  <c r="M17" i="12" s="1"/>
  <c r="CC19" i="12"/>
  <c r="Q17" i="12"/>
  <c r="BY19" i="12"/>
  <c r="KG17" i="12"/>
  <c r="KF17" i="12" s="1"/>
  <c r="G19" i="12"/>
  <c r="G17" i="12"/>
  <c r="Q19" i="12"/>
  <c r="CC17" i="12"/>
  <c r="BY17" i="12"/>
  <c r="FL17" i="12"/>
  <c r="FL19" i="12"/>
  <c r="CK17" i="12"/>
  <c r="CL17" i="12" s="1"/>
  <c r="CL19" i="12"/>
  <c r="GK19" i="12"/>
  <c r="GK17" i="12"/>
  <c r="EJ17" i="24" l="1"/>
  <c r="D33" i="24"/>
  <c r="D35" i="24"/>
  <c r="E23" i="24"/>
  <c r="D19" i="13"/>
  <c r="D20" i="13"/>
  <c r="E19" i="13"/>
  <c r="D18" i="13"/>
  <c r="E18" i="13"/>
  <c r="F18" i="13"/>
  <c r="D21" i="13"/>
  <c r="D23" i="13"/>
  <c r="D22" i="13"/>
  <c r="F19" i="13"/>
  <c r="G37" i="13"/>
  <c r="E21" i="13"/>
  <c r="F21" i="13"/>
  <c r="F22" i="24"/>
  <c r="F22" i="13"/>
  <c r="E23" i="13"/>
  <c r="F23" i="13"/>
  <c r="E22" i="24"/>
  <c r="E22" i="13"/>
  <c r="F23" i="24"/>
  <c r="E20" i="13"/>
  <c r="F20" i="13"/>
  <c r="G47" i="13"/>
  <c r="D34" i="24" l="1"/>
  <c r="G34" i="24" s="1"/>
  <c r="G35" i="24"/>
  <c r="G33" i="24"/>
  <c r="G18" i="13"/>
  <c r="G19" i="13"/>
  <c r="F21" i="24"/>
  <c r="D18" i="24"/>
  <c r="D20" i="24"/>
  <c r="D21" i="24"/>
  <c r="F20" i="24"/>
  <c r="G21" i="13"/>
  <c r="G23" i="13"/>
  <c r="G22" i="13"/>
  <c r="F17" i="13"/>
  <c r="G20" i="13"/>
  <c r="E17" i="13"/>
  <c r="D17" i="13"/>
  <c r="D23" i="24"/>
  <c r="G23" i="24" s="1"/>
  <c r="E21" i="24"/>
  <c r="F19" i="24"/>
  <c r="D22" i="24"/>
  <c r="G22" i="24" s="1"/>
  <c r="E20" i="24"/>
  <c r="E19" i="24"/>
  <c r="E18" i="24"/>
  <c r="F18" i="24"/>
  <c r="D32" i="24" l="1"/>
  <c r="G32" i="24" s="1"/>
  <c r="G17" i="13"/>
  <c r="D19" i="24"/>
  <c r="D17" i="24" s="1"/>
  <c r="G21" i="24"/>
  <c r="G20" i="24"/>
  <c r="E17" i="24"/>
  <c r="F17" i="24"/>
  <c r="G18" i="24"/>
  <c r="K20" i="13"/>
  <c r="H22" i="13"/>
  <c r="H22" i="24"/>
  <c r="I22" i="13"/>
  <c r="I22" i="24"/>
  <c r="H21" i="13"/>
  <c r="L22" i="13"/>
  <c r="M22" i="13" s="1"/>
  <c r="L19" i="13"/>
  <c r="M19" i="13" s="1"/>
  <c r="L20" i="13"/>
  <c r="M20" i="13" s="1"/>
  <c r="L23" i="13"/>
  <c r="M23" i="13" s="1"/>
  <c r="H18" i="13"/>
  <c r="K18" i="13"/>
  <c r="I18" i="13"/>
  <c r="J18" i="13"/>
  <c r="L21" i="13"/>
  <c r="M21" i="13" s="1"/>
  <c r="H23" i="13"/>
  <c r="I19" i="13"/>
  <c r="H23" i="24"/>
  <c r="H19" i="13"/>
  <c r="L18" i="13"/>
  <c r="M18" i="13" s="1"/>
  <c r="J19" i="13"/>
  <c r="L22" i="24"/>
  <c r="M22" i="24" s="1"/>
  <c r="K19" i="13"/>
  <c r="M37" i="13"/>
  <c r="J22" i="24"/>
  <c r="J23" i="13"/>
  <c r="I23" i="13"/>
  <c r="J22" i="13"/>
  <c r="K22" i="13"/>
  <c r="M47" i="13"/>
  <c r="K22" i="24"/>
  <c r="K21" i="13"/>
  <c r="K23" i="13"/>
  <c r="K23" i="24"/>
  <c r="H20" i="13"/>
  <c r="I21" i="13"/>
  <c r="H35" i="24"/>
  <c r="H34" i="24" s="1"/>
  <c r="H32" i="24" s="1"/>
  <c r="J21" i="13"/>
  <c r="J20" i="13"/>
  <c r="I20" i="13"/>
  <c r="G19" i="24" l="1"/>
  <c r="G17" i="24"/>
  <c r="J20" i="24"/>
  <c r="H21" i="24"/>
  <c r="K21" i="24"/>
  <c r="I20" i="24"/>
  <c r="I21" i="24"/>
  <c r="H18" i="24"/>
  <c r="J21" i="24"/>
  <c r="J18" i="24"/>
  <c r="J19" i="24"/>
  <c r="H20" i="24"/>
  <c r="H19" i="24"/>
  <c r="K19" i="24"/>
  <c r="K18" i="24"/>
  <c r="I19" i="24"/>
  <c r="L20" i="24"/>
  <c r="M20" i="24" s="1"/>
  <c r="L21" i="24"/>
  <c r="M21" i="24" s="1"/>
  <c r="L23" i="24"/>
  <c r="M23" i="24" s="1"/>
  <c r="L18" i="24"/>
  <c r="I18" i="24"/>
  <c r="J23" i="24"/>
  <c r="I23" i="24"/>
  <c r="H17" i="13"/>
  <c r="J17" i="13"/>
  <c r="I17" i="13"/>
  <c r="K17" i="13"/>
  <c r="L17" i="13"/>
  <c r="M17" i="13" s="1"/>
  <c r="K20" i="24"/>
  <c r="H17" i="24" l="1"/>
  <c r="J17" i="24"/>
  <c r="K17" i="24"/>
  <c r="M18" i="24"/>
  <c r="L19" i="24"/>
  <c r="M19" i="24" s="1"/>
  <c r="I17" i="24"/>
  <c r="L17" i="24" l="1"/>
  <c r="M17" i="24" s="1"/>
  <c r="O23" i="13"/>
  <c r="N22" i="24"/>
  <c r="P23" i="24"/>
  <c r="Q23" i="24" s="1"/>
  <c r="P20" i="13"/>
  <c r="Q20" i="13" s="1"/>
  <c r="O21" i="13"/>
  <c r="N20" i="13"/>
  <c r="N22" i="13"/>
  <c r="N18" i="13"/>
  <c r="P22" i="13"/>
  <c r="Q22" i="13" s="1"/>
  <c r="N19" i="13"/>
  <c r="P19" i="13"/>
  <c r="Q19" i="13" s="1"/>
  <c r="P22" i="24"/>
  <c r="Q22" i="24" s="1"/>
  <c r="P23" i="13"/>
  <c r="Q23" i="13" s="1"/>
  <c r="O22" i="24"/>
  <c r="N23" i="13"/>
  <c r="O18" i="13"/>
  <c r="O22" i="13"/>
  <c r="P18" i="13"/>
  <c r="O19" i="13"/>
  <c r="N21" i="13"/>
  <c r="Q37" i="13"/>
  <c r="P21" i="13"/>
  <c r="Q21" i="13" s="1"/>
  <c r="O20" i="13"/>
  <c r="Q47" i="13"/>
  <c r="N21" i="24" l="1"/>
  <c r="O20" i="24"/>
  <c r="P20" i="24"/>
  <c r="Q20" i="24" s="1"/>
  <c r="O19" i="24"/>
  <c r="P17" i="13"/>
  <c r="Q17" i="13" s="1"/>
  <c r="N17" i="13"/>
  <c r="O17" i="13"/>
  <c r="N20" i="24"/>
  <c r="Q18" i="13"/>
  <c r="N18" i="24"/>
  <c r="O21" i="24"/>
  <c r="O18" i="24"/>
  <c r="P18" i="24"/>
  <c r="N23" i="24"/>
  <c r="O23" i="24"/>
  <c r="N19" i="24"/>
  <c r="P21" i="24"/>
  <c r="Q21" i="24" s="1"/>
  <c r="O17" i="24" l="1"/>
  <c r="N17" i="24"/>
  <c r="Q18" i="24"/>
  <c r="P19" i="24"/>
  <c r="Q19" i="24" s="1"/>
  <c r="P17" i="24" l="1"/>
  <c r="Q17" i="24" s="1"/>
  <c r="R20" i="13"/>
  <c r="U20" i="13"/>
  <c r="AB20" i="13"/>
  <c r="AD22" i="24"/>
  <c r="AD22" i="13"/>
  <c r="R22" i="13"/>
  <c r="R22" i="24"/>
  <c r="T22" i="13"/>
  <c r="T22" i="24"/>
  <c r="T20" i="13"/>
  <c r="X21" i="13"/>
  <c r="AB22" i="13"/>
  <c r="AB22" i="24"/>
  <c r="V22" i="24"/>
  <c r="W22" i="13"/>
  <c r="W22" i="24"/>
  <c r="X22" i="13"/>
  <c r="V20" i="13"/>
  <c r="X22" i="24"/>
  <c r="Y18" i="13"/>
  <c r="V22" i="13"/>
  <c r="T19" i="13"/>
  <c r="AC21" i="13"/>
  <c r="AE22" i="13"/>
  <c r="AE22" i="24"/>
  <c r="AA22" i="13"/>
  <c r="AA22" i="24"/>
  <c r="S21" i="13"/>
  <c r="Z22" i="13"/>
  <c r="Z22" i="24"/>
  <c r="S19" i="13"/>
  <c r="U21" i="13"/>
  <c r="AE19" i="13"/>
  <c r="AA18" i="13"/>
  <c r="AF19" i="13"/>
  <c r="V23" i="24"/>
  <c r="AF18" i="13"/>
  <c r="Y22" i="24"/>
  <c r="V19" i="13"/>
  <c r="W19" i="13"/>
  <c r="AC19" i="13"/>
  <c r="R19" i="13"/>
  <c r="S18" i="13"/>
  <c r="U19" i="13"/>
  <c r="AC18" i="13"/>
  <c r="U18" i="13"/>
  <c r="R18" i="13"/>
  <c r="AD23" i="13"/>
  <c r="W18" i="13"/>
  <c r="AD23" i="24"/>
  <c r="Y23" i="24"/>
  <c r="Z19" i="13"/>
  <c r="X19" i="13"/>
  <c r="T18" i="13"/>
  <c r="Y19" i="13"/>
  <c r="Y23" i="13"/>
  <c r="AB18" i="13"/>
  <c r="U22" i="24"/>
  <c r="V23" i="13"/>
  <c r="V18" i="13"/>
  <c r="AB19" i="13"/>
  <c r="AB23" i="24"/>
  <c r="U22" i="13"/>
  <c r="AB23" i="13"/>
  <c r="W23" i="13"/>
  <c r="AF21" i="13"/>
  <c r="AF21" i="24"/>
  <c r="AD19" i="13"/>
  <c r="V21" i="13"/>
  <c r="Y22" i="13"/>
  <c r="S20" i="13"/>
  <c r="S22" i="13"/>
  <c r="AD18" i="13"/>
  <c r="AD21" i="13"/>
  <c r="S22" i="24"/>
  <c r="AE23" i="13"/>
  <c r="AC23" i="13"/>
  <c r="U23" i="13"/>
  <c r="AC23" i="24"/>
  <c r="U23" i="24"/>
  <c r="AE18" i="13"/>
  <c r="Z18" i="13"/>
  <c r="AF22" i="24"/>
  <c r="X23" i="13"/>
  <c r="X23" i="24"/>
  <c r="X18" i="13"/>
  <c r="Y21" i="13"/>
  <c r="Y20" i="13"/>
  <c r="X19" i="24"/>
  <c r="T21" i="24"/>
  <c r="T23" i="13"/>
  <c r="AC22" i="13"/>
  <c r="Z23" i="24"/>
  <c r="T23" i="24"/>
  <c r="AC22" i="24"/>
  <c r="T21" i="13"/>
  <c r="Z23" i="13"/>
  <c r="AA20" i="13"/>
  <c r="R21" i="24"/>
  <c r="AA19" i="13"/>
  <c r="X20" i="13"/>
  <c r="AD20" i="13"/>
  <c r="AE21" i="13"/>
  <c r="X20" i="24"/>
  <c r="AE21" i="24"/>
  <c r="AF22" i="13"/>
  <c r="R19" i="24"/>
  <c r="Z21" i="13"/>
  <c r="R23" i="24"/>
  <c r="AE20" i="13"/>
  <c r="W20" i="13"/>
  <c r="R23" i="13"/>
  <c r="AB21" i="13"/>
  <c r="AF23" i="24"/>
  <c r="W21" i="13"/>
  <c r="AF20" i="13"/>
  <c r="AA21" i="13"/>
  <c r="AC20" i="13"/>
  <c r="AA23" i="24"/>
  <c r="AA23" i="13"/>
  <c r="Z20" i="13"/>
  <c r="S23" i="24"/>
  <c r="AF23" i="13"/>
  <c r="R21" i="13"/>
  <c r="Z20" i="24"/>
  <c r="S23" i="13"/>
  <c r="S21" i="24" l="1"/>
  <c r="AA20" i="24"/>
  <c r="Z21" i="24"/>
  <c r="AB21" i="24"/>
  <c r="X18" i="24"/>
  <c r="AA19" i="24"/>
  <c r="W20" i="24"/>
  <c r="S18" i="24"/>
  <c r="T20" i="24"/>
  <c r="W21" i="24"/>
  <c r="Z19" i="24"/>
  <c r="AC19" i="24"/>
  <c r="AD19" i="24"/>
  <c r="U19" i="24"/>
  <c r="AE19" i="24"/>
  <c r="T17" i="13"/>
  <c r="AD17" i="13"/>
  <c r="AE20" i="24"/>
  <c r="Y19" i="24"/>
  <c r="S19" i="24"/>
  <c r="AD20" i="24"/>
  <c r="R18" i="24"/>
  <c r="Y20" i="24"/>
  <c r="V19" i="24"/>
  <c r="AF18" i="24"/>
  <c r="S20" i="24"/>
  <c r="AE18" i="24"/>
  <c r="T19" i="24"/>
  <c r="AA21" i="24"/>
  <c r="AB19" i="24"/>
  <c r="U18" i="24"/>
  <c r="AF20" i="24"/>
  <c r="Y21" i="24"/>
  <c r="V21" i="24"/>
  <c r="W18" i="24"/>
  <c r="W19" i="24"/>
  <c r="AB20" i="24"/>
  <c r="AD18" i="24"/>
  <c r="V20" i="24"/>
  <c r="AA18" i="24"/>
  <c r="AD21" i="24"/>
  <c r="U21" i="24"/>
  <c r="T18" i="24"/>
  <c r="AC20" i="24"/>
  <c r="Y18" i="24"/>
  <c r="AF17" i="13"/>
  <c r="V18" i="24"/>
  <c r="AC18" i="24"/>
  <c r="Z17" i="13"/>
  <c r="AE17" i="13"/>
  <c r="X17" i="13"/>
  <c r="AB17" i="13"/>
  <c r="S17" i="13"/>
  <c r="W23" i="24"/>
  <c r="Z18" i="24"/>
  <c r="AB18" i="24"/>
  <c r="W17" i="13"/>
  <c r="R17" i="13"/>
  <c r="U17" i="13"/>
  <c r="AE23" i="24"/>
  <c r="V17" i="13"/>
  <c r="AC17" i="13"/>
  <c r="AA17" i="13"/>
  <c r="AC21" i="24"/>
  <c r="Y17" i="13"/>
  <c r="X21" i="24"/>
  <c r="U20" i="24"/>
  <c r="R20" i="24"/>
  <c r="AF19" i="24"/>
  <c r="AG21" i="13"/>
  <c r="AG18" i="13"/>
  <c r="AG22" i="24"/>
  <c r="AG22" i="13"/>
  <c r="AG19" i="24"/>
  <c r="AG23" i="24"/>
  <c r="AG19" i="13"/>
  <c r="AG23" i="13"/>
  <c r="AG20" i="13"/>
  <c r="X17" i="24" l="1"/>
  <c r="S17" i="24"/>
  <c r="Z17" i="24"/>
  <c r="AA17" i="24"/>
  <c r="AE17" i="24"/>
  <c r="R17" i="24"/>
  <c r="T17" i="24"/>
  <c r="AC17" i="24"/>
  <c r="AF17" i="24"/>
  <c r="AB17" i="24"/>
  <c r="V17" i="24"/>
  <c r="W17" i="24"/>
  <c r="AD17" i="24"/>
  <c r="U17" i="24"/>
  <c r="Y17" i="24"/>
  <c r="AG20" i="24"/>
  <c r="AG21" i="24"/>
  <c r="AG17" i="13"/>
  <c r="AG18" i="24"/>
  <c r="AK22" i="13"/>
  <c r="AL22" i="13" s="1"/>
  <c r="AK23" i="13"/>
  <c r="AL23" i="13" s="1"/>
  <c r="AK19" i="13"/>
  <c r="AK20" i="13"/>
  <c r="AL20" i="13" s="1"/>
  <c r="AK18" i="13"/>
  <c r="AK22" i="24"/>
  <c r="AL22" i="24" s="1"/>
  <c r="AK21" i="13"/>
  <c r="AK23" i="24"/>
  <c r="AL23" i="24" s="1"/>
  <c r="AK33" i="24"/>
  <c r="AK32" i="24" l="1"/>
  <c r="AK18" i="24"/>
  <c r="AG17" i="24"/>
  <c r="AK20" i="24"/>
  <c r="AL20" i="24" s="1"/>
  <c r="AK21" i="24"/>
  <c r="AK17" i="13"/>
  <c r="AK19" i="24" l="1"/>
  <c r="AK17" i="24" l="1"/>
  <c r="AR19" i="24"/>
  <c r="AR19" i="13"/>
  <c r="AT20" i="13"/>
  <c r="AQ20" i="13"/>
  <c r="AO20" i="13"/>
  <c r="AT19" i="24"/>
  <c r="AO18" i="13"/>
  <c r="AU18" i="13"/>
  <c r="AQ21" i="13"/>
  <c r="AS21" i="13"/>
  <c r="AT19" i="13"/>
  <c r="AM21" i="13"/>
  <c r="AS20" i="13"/>
  <c r="AM22" i="13"/>
  <c r="AN21" i="13"/>
  <c r="AQ18" i="13"/>
  <c r="AO19" i="24"/>
  <c r="AM20" i="13"/>
  <c r="AO19" i="13"/>
  <c r="AM22" i="24"/>
  <c r="AN19" i="13"/>
  <c r="AO22" i="24"/>
  <c r="AN19" i="24"/>
  <c r="AN18" i="13"/>
  <c r="AO22" i="13"/>
  <c r="AQ22" i="13"/>
  <c r="AQ22" i="24"/>
  <c r="AT18" i="13"/>
  <c r="AM18" i="13"/>
  <c r="AP23" i="24"/>
  <c r="AP21" i="13"/>
  <c r="AU19" i="13"/>
  <c r="AT21" i="13"/>
  <c r="AO23" i="24"/>
  <c r="AT23" i="24"/>
  <c r="AU20" i="13"/>
  <c r="AV20" i="13" s="1"/>
  <c r="AO23" i="13"/>
  <c r="AT23" i="13"/>
  <c r="AN23" i="13"/>
  <c r="AS23" i="24"/>
  <c r="AS18" i="13"/>
  <c r="AN23" i="24"/>
  <c r="AR18" i="13"/>
  <c r="AU22" i="13"/>
  <c r="AV22" i="13" s="1"/>
  <c r="AU22" i="24"/>
  <c r="AV22" i="24" s="1"/>
  <c r="AR23" i="13"/>
  <c r="AP18" i="13"/>
  <c r="AR23" i="24"/>
  <c r="AP23" i="13"/>
  <c r="AU21" i="13"/>
  <c r="AS22" i="13"/>
  <c r="AS22" i="24"/>
  <c r="AO21" i="13"/>
  <c r="AN22" i="24"/>
  <c r="AS23" i="13"/>
  <c r="AU23" i="13"/>
  <c r="AV23" i="13" s="1"/>
  <c r="AR21" i="13"/>
  <c r="AN22" i="13"/>
  <c r="AP22" i="24"/>
  <c r="AP22" i="13"/>
  <c r="AQ23" i="13"/>
  <c r="AM23" i="24"/>
  <c r="AQ23" i="24"/>
  <c r="AM23" i="13"/>
  <c r="AT22" i="13"/>
  <c r="AT22" i="24"/>
  <c r="AR22" i="13"/>
  <c r="AR22" i="24"/>
  <c r="AR20" i="13"/>
  <c r="AP20" i="13"/>
  <c r="AP19" i="24"/>
  <c r="AN20" i="13"/>
  <c r="AP19" i="13"/>
  <c r="AQ19" i="13"/>
  <c r="AQ19" i="24"/>
  <c r="AS19" i="13"/>
  <c r="AS19" i="24"/>
  <c r="AM19" i="24"/>
  <c r="AM19" i="13"/>
  <c r="AU21" i="24" l="1"/>
  <c r="AT21" i="24"/>
  <c r="AP17" i="13"/>
  <c r="AP20" i="24"/>
  <c r="AN20" i="24"/>
  <c r="AR20" i="24"/>
  <c r="AR21" i="24"/>
  <c r="AS18" i="24"/>
  <c r="AO21" i="24"/>
  <c r="AR17" i="13"/>
  <c r="AS17" i="13"/>
  <c r="AU23" i="24"/>
  <c r="AV23" i="24" s="1"/>
  <c r="AN17" i="13"/>
  <c r="AU19" i="24"/>
  <c r="AN18" i="24"/>
  <c r="AM17" i="13"/>
  <c r="AT17" i="13"/>
  <c r="AM20" i="24"/>
  <c r="AP21" i="24"/>
  <c r="AM21" i="24"/>
  <c r="AQ17" i="13"/>
  <c r="AQ21" i="24"/>
  <c r="AS20" i="24"/>
  <c r="AO18" i="24"/>
  <c r="AS21" i="24"/>
  <c r="AU17" i="13"/>
  <c r="AN21" i="24"/>
  <c r="AQ20" i="24"/>
  <c r="AT18" i="24"/>
  <c r="AR18" i="24"/>
  <c r="AU18" i="24"/>
  <c r="AP18" i="24"/>
  <c r="AO20" i="24"/>
  <c r="AT20" i="24"/>
  <c r="AM18" i="24"/>
  <c r="AO17" i="13"/>
  <c r="AQ18" i="24"/>
  <c r="AU20" i="24"/>
  <c r="AV20" i="24" s="1"/>
  <c r="AM17" i="24" l="1"/>
  <c r="AP17" i="24"/>
  <c r="AO17" i="24"/>
  <c r="AR17" i="24"/>
  <c r="AN17" i="24"/>
  <c r="AQ17" i="24"/>
  <c r="AS17" i="24"/>
  <c r="AU17" i="24"/>
  <c r="AT17" i="24"/>
  <c r="AZ19" i="24"/>
  <c r="AZ19" i="13"/>
  <c r="AY19" i="13"/>
  <c r="AY19" i="24"/>
  <c r="AX22" i="13"/>
  <c r="AX22" i="24"/>
  <c r="AY23" i="13"/>
  <c r="AY23" i="24"/>
  <c r="AX19" i="24"/>
  <c r="AX19" i="13"/>
  <c r="AY22" i="24"/>
  <c r="AY22" i="13"/>
  <c r="AX23" i="13"/>
  <c r="AX23" i="24"/>
  <c r="AW21" i="13"/>
  <c r="BA19" i="13"/>
  <c r="AY18" i="13"/>
  <c r="AW22" i="24"/>
  <c r="AW22" i="13"/>
  <c r="BA21" i="13"/>
  <c r="AW19" i="13"/>
  <c r="BA18" i="13"/>
  <c r="BA20" i="13"/>
  <c r="BB20" i="13" s="1"/>
  <c r="AZ18" i="13"/>
  <c r="AX18" i="13"/>
  <c r="AZ22" i="24"/>
  <c r="AZ22" i="13"/>
  <c r="AW18" i="13"/>
  <c r="AW23" i="13"/>
  <c r="BA19" i="24"/>
  <c r="BA23" i="13"/>
  <c r="BB23" i="13" s="1"/>
  <c r="AZ21" i="13"/>
  <c r="AX21" i="13"/>
  <c r="AW20" i="13"/>
  <c r="AY21" i="13"/>
  <c r="AZ23" i="13"/>
  <c r="AZ23" i="24"/>
  <c r="BA22" i="13"/>
  <c r="AY20" i="13"/>
  <c r="AZ20" i="13"/>
  <c r="AX20" i="13"/>
  <c r="AX17" i="13" l="1"/>
  <c r="BA17" i="13"/>
  <c r="AZ20" i="24"/>
  <c r="AX21" i="24"/>
  <c r="AW20" i="24"/>
  <c r="AY20" i="24"/>
  <c r="AZ21" i="24"/>
  <c r="BA18" i="24"/>
  <c r="BA20" i="24"/>
  <c r="BB20" i="24" s="1"/>
  <c r="AX20" i="24"/>
  <c r="BA22" i="24"/>
  <c r="BB22" i="24" s="1"/>
  <c r="BA21" i="24"/>
  <c r="AY21" i="24"/>
  <c r="AZ18" i="24"/>
  <c r="AY18" i="24"/>
  <c r="AX18" i="24"/>
  <c r="BB22" i="13"/>
  <c r="AW17" i="13"/>
  <c r="BA23" i="24"/>
  <c r="BB23" i="24" s="1"/>
  <c r="AW23" i="24"/>
  <c r="AZ17" i="13"/>
  <c r="AY17" i="13"/>
  <c r="AZ17" i="24" l="1"/>
  <c r="AX17" i="24"/>
  <c r="AY17" i="24"/>
  <c r="BA17" i="24"/>
  <c r="BC23" i="24"/>
  <c r="BC23" i="13"/>
  <c r="BC21" i="13"/>
  <c r="BD20" i="13"/>
  <c r="BE22" i="24"/>
  <c r="BF22" i="24" s="1"/>
  <c r="BC20" i="13"/>
  <c r="BE18" i="13"/>
  <c r="BD21" i="13"/>
  <c r="BC18" i="13"/>
  <c r="BC22" i="24"/>
  <c r="BC19" i="13"/>
  <c r="BC22" i="13"/>
  <c r="BE20" i="13"/>
  <c r="BF20" i="13" s="1"/>
  <c r="BD18" i="13"/>
  <c r="BE21" i="13"/>
  <c r="BE19" i="13"/>
  <c r="BE22" i="13"/>
  <c r="BF22" i="13" s="1"/>
  <c r="BD23" i="24"/>
  <c r="BD23" i="13"/>
  <c r="BD22" i="13"/>
  <c r="BD22" i="24"/>
  <c r="BE23" i="13"/>
  <c r="BF23" i="13" s="1"/>
  <c r="BD19" i="24"/>
  <c r="BD19" i="13"/>
  <c r="BD18" i="24" l="1"/>
  <c r="BD17" i="13"/>
  <c r="BC17" i="13"/>
  <c r="BE23" i="24"/>
  <c r="BF23" i="24" s="1"/>
  <c r="BD21" i="24"/>
  <c r="BE20" i="24"/>
  <c r="BF20" i="24" s="1"/>
  <c r="BE18" i="24"/>
  <c r="BE17" i="13"/>
  <c r="BC20" i="24"/>
  <c r="BE21" i="24"/>
  <c r="BD20" i="24"/>
  <c r="BE19" i="24"/>
  <c r="BD17" i="24" l="1"/>
  <c r="BE17" i="24"/>
  <c r="BK19" i="13"/>
  <c r="BK19" i="24"/>
  <c r="BL20" i="13"/>
  <c r="BG19" i="24"/>
  <c r="BG19" i="13"/>
  <c r="BM23" i="24"/>
  <c r="BL23" i="24"/>
  <c r="BL23" i="13"/>
  <c r="BK23" i="24"/>
  <c r="BI23" i="13"/>
  <c r="BI23" i="24"/>
  <c r="BM23" i="13"/>
  <c r="BK23" i="13"/>
  <c r="BG22" i="24"/>
  <c r="BH19" i="24"/>
  <c r="BG22" i="13"/>
  <c r="BJ22" i="13"/>
  <c r="BJ22" i="24"/>
  <c r="BL22" i="13"/>
  <c r="BL22" i="24"/>
  <c r="BI18" i="13"/>
  <c r="BJ19" i="24"/>
  <c r="BH23" i="13"/>
  <c r="BH23" i="24"/>
  <c r="BJ19" i="13"/>
  <c r="BH19" i="13"/>
  <c r="BK21" i="13"/>
  <c r="BJ23" i="24"/>
  <c r="BK18" i="13"/>
  <c r="BH18" i="13"/>
  <c r="BJ21" i="13"/>
  <c r="BJ23" i="13"/>
  <c r="BH21" i="13"/>
  <c r="BH21" i="24"/>
  <c r="BG18" i="13"/>
  <c r="BH22" i="24"/>
  <c r="BH22" i="13"/>
  <c r="BG23" i="24"/>
  <c r="BG23" i="13"/>
  <c r="BI22" i="24"/>
  <c r="BI22" i="13"/>
  <c r="BM22" i="24"/>
  <c r="BM20" i="13"/>
  <c r="BJ18" i="13"/>
  <c r="BK22" i="13"/>
  <c r="BK22" i="24"/>
  <c r="BM22" i="13"/>
  <c r="BH20" i="24"/>
  <c r="BG21" i="13"/>
  <c r="BK20" i="13"/>
  <c r="BL21" i="13"/>
  <c r="BI19" i="13"/>
  <c r="BL19" i="13"/>
  <c r="BI19" i="24"/>
  <c r="BG20" i="13"/>
  <c r="BI20" i="13"/>
  <c r="BL18" i="13"/>
  <c r="BM19" i="13"/>
  <c r="BM19" i="24"/>
  <c r="BM18" i="13"/>
  <c r="BJ20" i="13"/>
  <c r="BI21" i="13"/>
  <c r="BH20" i="13"/>
  <c r="BM21" i="13"/>
  <c r="BM21" i="24" l="1"/>
  <c r="BH18" i="24"/>
  <c r="BH17" i="24" s="1"/>
  <c r="BG20" i="24"/>
  <c r="BL18" i="24"/>
  <c r="BM20" i="24"/>
  <c r="BL21" i="24"/>
  <c r="BI20" i="24"/>
  <c r="BM17" i="13"/>
  <c r="BJ17" i="13"/>
  <c r="BL17" i="13"/>
  <c r="BJ20" i="24"/>
  <c r="BM18" i="24"/>
  <c r="BI21" i="24"/>
  <c r="BK20" i="24"/>
  <c r="BG21" i="24"/>
  <c r="BJ21" i="24"/>
  <c r="BK18" i="24"/>
  <c r="BJ18" i="24"/>
  <c r="BL19" i="24"/>
  <c r="BG17" i="13"/>
  <c r="BI18" i="24"/>
  <c r="BG18" i="24"/>
  <c r="BH17" i="13"/>
  <c r="BK17" i="13"/>
  <c r="BI17" i="13"/>
  <c r="BK21" i="24"/>
  <c r="BL20" i="24"/>
  <c r="BW18" i="13"/>
  <c r="BQ21" i="13"/>
  <c r="BS20" i="13"/>
  <c r="BT21" i="13"/>
  <c r="BU20" i="13"/>
  <c r="BW21" i="13"/>
  <c r="BW20" i="13"/>
  <c r="BV20" i="13"/>
  <c r="BU19" i="24"/>
  <c r="BU19" i="13"/>
  <c r="BX23" i="24"/>
  <c r="BY23" i="24" s="1"/>
  <c r="BX20" i="13"/>
  <c r="BY20" i="13" s="1"/>
  <c r="BR20" i="13"/>
  <c r="BQ18" i="13"/>
  <c r="BW23" i="24"/>
  <c r="BX18" i="13"/>
  <c r="BY18" i="13" s="1"/>
  <c r="BQ23" i="24"/>
  <c r="BV18" i="13"/>
  <c r="BW23" i="13"/>
  <c r="BQ23" i="13"/>
  <c r="BT18" i="13"/>
  <c r="BU18" i="13"/>
  <c r="BQ20" i="13"/>
  <c r="BT23" i="24"/>
  <c r="BQ22" i="13"/>
  <c r="BV19" i="13"/>
  <c r="BS18" i="13"/>
  <c r="BT23" i="13"/>
  <c r="BQ22" i="24"/>
  <c r="BT20" i="13"/>
  <c r="BR18" i="13"/>
  <c r="BX19" i="13"/>
  <c r="BY19" i="13" s="1"/>
  <c r="BV19" i="24"/>
  <c r="BV22" i="13"/>
  <c r="BV22" i="24"/>
  <c r="BX19" i="24"/>
  <c r="BY19" i="24" s="1"/>
  <c r="BR21" i="13"/>
  <c r="BU23" i="24"/>
  <c r="BX22" i="13"/>
  <c r="BY22" i="13" s="1"/>
  <c r="BS21" i="13"/>
  <c r="BV23" i="24"/>
  <c r="BV21" i="13"/>
  <c r="BU21" i="13"/>
  <c r="BU23" i="13"/>
  <c r="BV23" i="13"/>
  <c r="BX21" i="13"/>
  <c r="BY21" i="13" s="1"/>
  <c r="BU22" i="13"/>
  <c r="BU22" i="24"/>
  <c r="BX23" i="13"/>
  <c r="BY23" i="13" s="1"/>
  <c r="BQ19" i="13"/>
  <c r="BY37" i="13"/>
  <c r="BQ19" i="24"/>
  <c r="BT22" i="24"/>
  <c r="BS23" i="24"/>
  <c r="BR22" i="24"/>
  <c r="BS23" i="13"/>
  <c r="BT19" i="24"/>
  <c r="BT22" i="13"/>
  <c r="BS22" i="24"/>
  <c r="BR19" i="24"/>
  <c r="BS22" i="13"/>
  <c r="BR22" i="13"/>
  <c r="BR19" i="13"/>
  <c r="BW22" i="13"/>
  <c r="BW22" i="24"/>
  <c r="BT19" i="13"/>
  <c r="BY47" i="13"/>
  <c r="BR23" i="13"/>
  <c r="BR23" i="24"/>
  <c r="BS19" i="24"/>
  <c r="BS19" i="13"/>
  <c r="BW19" i="24"/>
  <c r="BW19" i="13"/>
  <c r="BM17" i="24" l="1"/>
  <c r="BJ17" i="24"/>
  <c r="BQ20" i="24"/>
  <c r="BQ18" i="24"/>
  <c r="BI17" i="24"/>
  <c r="BG17" i="24"/>
  <c r="BL17" i="24"/>
  <c r="BV21" i="24"/>
  <c r="BK17" i="24"/>
  <c r="BR17" i="13"/>
  <c r="BU21" i="24"/>
  <c r="BS21" i="24"/>
  <c r="BW18" i="24"/>
  <c r="BS17" i="13"/>
  <c r="BR21" i="24"/>
  <c r="BT20" i="24"/>
  <c r="BU17" i="13"/>
  <c r="BX20" i="24"/>
  <c r="BY20" i="24" s="1"/>
  <c r="BT17" i="13"/>
  <c r="BX18" i="24"/>
  <c r="BW20" i="24"/>
  <c r="BX22" i="24"/>
  <c r="BY22" i="24" s="1"/>
  <c r="BV17" i="13"/>
  <c r="BY33" i="24"/>
  <c r="BU18" i="24"/>
  <c r="BQ17" i="13"/>
  <c r="BR20" i="24"/>
  <c r="BV20" i="24"/>
  <c r="BS18" i="24"/>
  <c r="BW17" i="13"/>
  <c r="BT21" i="24"/>
  <c r="BX21" i="24"/>
  <c r="BY21" i="24" s="1"/>
  <c r="BR18" i="24"/>
  <c r="BX17" i="13"/>
  <c r="BY17" i="13" s="1"/>
  <c r="BW21" i="24"/>
  <c r="BV18" i="24"/>
  <c r="BU20" i="24"/>
  <c r="BT18" i="24"/>
  <c r="BS20" i="24"/>
  <c r="BQ21" i="24"/>
  <c r="BQ17" i="24" l="1"/>
  <c r="BS17" i="24"/>
  <c r="BU17" i="24"/>
  <c r="BX17" i="24"/>
  <c r="BY17" i="24" s="1"/>
  <c r="BY18" i="24"/>
  <c r="BW17" i="24"/>
  <c r="BT17" i="24"/>
  <c r="BV17" i="24"/>
  <c r="BR17" i="24"/>
  <c r="CC47" i="13"/>
  <c r="CA21" i="13"/>
  <c r="BZ22" i="24"/>
  <c r="CB19" i="13"/>
  <c r="CC19" i="13" s="1"/>
  <c r="BZ22" i="13"/>
  <c r="CA18" i="13"/>
  <c r="CA22" i="13"/>
  <c r="CA22" i="24"/>
  <c r="CB21" i="13"/>
  <c r="CC21" i="13" s="1"/>
  <c r="CB22" i="13"/>
  <c r="CC22" i="13" s="1"/>
  <c r="CB23" i="13"/>
  <c r="CC23" i="13" s="1"/>
  <c r="CA23" i="13"/>
  <c r="CA23" i="24"/>
  <c r="CB20" i="13"/>
  <c r="CC20" i="13" s="1"/>
  <c r="BZ18" i="13"/>
  <c r="BZ19" i="13"/>
  <c r="CB18" i="13"/>
  <c r="CC18" i="13" s="1"/>
  <c r="CC37" i="13"/>
  <c r="BZ20" i="13"/>
  <c r="BZ23" i="13"/>
  <c r="CA20" i="13"/>
  <c r="CB23" i="24"/>
  <c r="CC23" i="24" s="1"/>
  <c r="CB19" i="24"/>
  <c r="CC19" i="24" s="1"/>
  <c r="CA19" i="13"/>
  <c r="BZ21" i="13"/>
  <c r="CA19" i="24"/>
  <c r="CB20" i="24"/>
  <c r="CC20" i="24" s="1"/>
  <c r="BZ20" i="24" l="1"/>
  <c r="BZ21" i="24"/>
  <c r="CA20" i="24"/>
  <c r="CB18" i="24"/>
  <c r="CC18" i="24" s="1"/>
  <c r="BZ19" i="24"/>
  <c r="BZ23" i="24"/>
  <c r="CB22" i="24"/>
  <c r="CC22" i="24" s="1"/>
  <c r="CA18" i="24"/>
  <c r="BZ18" i="24"/>
  <c r="CB21" i="24"/>
  <c r="CC21" i="24" s="1"/>
  <c r="CB17" i="13"/>
  <c r="CC17" i="13" s="1"/>
  <c r="BZ17" i="13"/>
  <c r="CA17" i="13"/>
  <c r="CA21" i="24"/>
  <c r="CA17" i="24" l="1"/>
  <c r="BZ17" i="24"/>
  <c r="CB17" i="24"/>
  <c r="CC17" i="24" s="1"/>
  <c r="CI20" i="13"/>
  <c r="CD20" i="13"/>
  <c r="CF18" i="13"/>
  <c r="CJ20" i="13"/>
  <c r="CG19" i="13"/>
  <c r="CG19" i="24"/>
  <c r="CE22" i="24"/>
  <c r="CH20" i="13"/>
  <c r="CE22" i="13"/>
  <c r="CF21" i="13"/>
  <c r="CE20" i="13"/>
  <c r="CG20" i="13"/>
  <c r="CE18" i="13"/>
  <c r="CE19" i="24"/>
  <c r="CF22" i="24"/>
  <c r="CK19" i="13"/>
  <c r="CL19" i="13" s="1"/>
  <c r="CH21" i="13"/>
  <c r="CH22" i="24"/>
  <c r="CI18" i="13"/>
  <c r="CD21" i="13"/>
  <c r="CH22" i="13"/>
  <c r="CK18" i="13"/>
  <c r="CI22" i="24"/>
  <c r="CI22" i="13"/>
  <c r="CF22" i="13"/>
  <c r="CE19" i="13"/>
  <c r="CH18" i="13"/>
  <c r="CD22" i="24"/>
  <c r="CL37" i="13"/>
  <c r="CK22" i="13"/>
  <c r="CL22" i="13" s="1"/>
  <c r="CI21" i="13"/>
  <c r="CK21" i="13"/>
  <c r="CL21" i="13" s="1"/>
  <c r="CF19" i="24"/>
  <c r="CJ23" i="13"/>
  <c r="CJ23" i="24"/>
  <c r="CJ18" i="13"/>
  <c r="CD18" i="13"/>
  <c r="CK20" i="13"/>
  <c r="CL20" i="13" s="1"/>
  <c r="CD22" i="13"/>
  <c r="CF23" i="24"/>
  <c r="CF23" i="13"/>
  <c r="CF19" i="13"/>
  <c r="CK23" i="13"/>
  <c r="CL23" i="13" s="1"/>
  <c r="CG18" i="13"/>
  <c r="CG22" i="13"/>
  <c r="CG22" i="24"/>
  <c r="CJ21" i="13"/>
  <c r="CG21" i="13"/>
  <c r="CK22" i="24"/>
  <c r="CL22" i="24" s="1"/>
  <c r="CJ22" i="24"/>
  <c r="CJ22" i="13"/>
  <c r="CF20" i="13"/>
  <c r="CH23" i="13"/>
  <c r="CG23" i="13"/>
  <c r="CH23" i="24"/>
  <c r="CD23" i="13"/>
  <c r="CG23" i="24"/>
  <c r="CD23" i="24"/>
  <c r="CE23" i="13"/>
  <c r="CE23" i="24"/>
  <c r="CI19" i="13"/>
  <c r="CI19" i="24"/>
  <c r="CL47" i="13"/>
  <c r="CJ19" i="13"/>
  <c r="CJ19" i="24"/>
  <c r="CD19" i="24"/>
  <c r="CD19" i="13"/>
  <c r="CI23" i="13"/>
  <c r="CI23" i="24"/>
  <c r="CE21" i="13"/>
  <c r="CH19" i="24"/>
  <c r="CH19" i="13"/>
  <c r="CD17" i="13" l="1"/>
  <c r="CE21" i="24"/>
  <c r="CJ21" i="24"/>
  <c r="CG21" i="24"/>
  <c r="CK19" i="24"/>
  <c r="CL19" i="24" s="1"/>
  <c r="CF20" i="24"/>
  <c r="CG17" i="13"/>
  <c r="CI21" i="24"/>
  <c r="CH18" i="24"/>
  <c r="CE17" i="13"/>
  <c r="CH17" i="13"/>
  <c r="CI18" i="24"/>
  <c r="CE20" i="24"/>
  <c r="CJ17" i="13"/>
  <c r="CD21" i="24"/>
  <c r="CK17" i="13"/>
  <c r="CL17" i="13" s="1"/>
  <c r="CL18" i="13"/>
  <c r="CI17" i="13"/>
  <c r="CD18" i="24"/>
  <c r="CH21" i="24"/>
  <c r="CG20" i="24"/>
  <c r="CH20" i="24"/>
  <c r="CG18" i="24"/>
  <c r="CG17" i="24" s="1"/>
  <c r="CE18" i="24"/>
  <c r="CF21" i="24"/>
  <c r="CK18" i="24"/>
  <c r="CF17" i="13"/>
  <c r="CI20" i="24"/>
  <c r="CF18" i="24"/>
  <c r="CD20" i="24"/>
  <c r="CJ20" i="24"/>
  <c r="CK21" i="24"/>
  <c r="CL21" i="24" s="1"/>
  <c r="CK20" i="24"/>
  <c r="CL20" i="24" s="1"/>
  <c r="CK23" i="24"/>
  <c r="CL23" i="24" s="1"/>
  <c r="CJ18" i="24"/>
  <c r="CJ17" i="24" l="1"/>
  <c r="CF17" i="24"/>
  <c r="CD17" i="24"/>
  <c r="CI17" i="24"/>
  <c r="CK17" i="24"/>
  <c r="CL17" i="24" s="1"/>
  <c r="CL18" i="24"/>
  <c r="CE17" i="24"/>
  <c r="CH17" i="24"/>
  <c r="CN22" i="13"/>
  <c r="CN22" i="24"/>
  <c r="CN19" i="24"/>
  <c r="CN19" i="13"/>
  <c r="CM19" i="24"/>
  <c r="CM23" i="13"/>
  <c r="CM19" i="13"/>
  <c r="CM23" i="24"/>
  <c r="CM18" i="13"/>
  <c r="CN23" i="13"/>
  <c r="CN23" i="24"/>
  <c r="CN18" i="13"/>
  <c r="CM22" i="24"/>
  <c r="CO23" i="24"/>
  <c r="CO19" i="24"/>
  <c r="CO23" i="13"/>
  <c r="CO19" i="13"/>
  <c r="CM22" i="13"/>
  <c r="CM21" i="13"/>
  <c r="CN20" i="13"/>
  <c r="CO18" i="13"/>
  <c r="CO20" i="13"/>
  <c r="CO22" i="24"/>
  <c r="CO22" i="13"/>
  <c r="CN21" i="13"/>
  <c r="CO21" i="13"/>
  <c r="CM20" i="13"/>
  <c r="CO21" i="24" l="1"/>
  <c r="CO18" i="24"/>
  <c r="CN21" i="24"/>
  <c r="CN18" i="24"/>
  <c r="CM20" i="24"/>
  <c r="CN20" i="24"/>
  <c r="CN17" i="24" s="1"/>
  <c r="CM21" i="24"/>
  <c r="CO20" i="24"/>
  <c r="CO17" i="13"/>
  <c r="CN17" i="13"/>
  <c r="CM18" i="24"/>
  <c r="CM17" i="13"/>
  <c r="DG19" i="24"/>
  <c r="CZ21" i="13"/>
  <c r="DG19" i="13"/>
  <c r="CZ20" i="13"/>
  <c r="CY21" i="13"/>
  <c r="DD21" i="13"/>
  <c r="CU21" i="13"/>
  <c r="CS20" i="13"/>
  <c r="DM22" i="24"/>
  <c r="CW20" i="13"/>
  <c r="DA23" i="24"/>
  <c r="DA21" i="13"/>
  <c r="DJ21" i="13"/>
  <c r="CV23" i="24"/>
  <c r="DM21" i="13"/>
  <c r="DA23" i="13"/>
  <c r="DB20" i="13"/>
  <c r="DG18" i="13"/>
  <c r="DA19" i="24"/>
  <c r="DM22" i="13"/>
  <c r="DH18" i="13"/>
  <c r="CW21" i="13"/>
  <c r="CU20" i="13"/>
  <c r="DL20" i="13"/>
  <c r="CX20" i="13"/>
  <c r="DI20" i="13"/>
  <c r="CT18" i="13"/>
  <c r="DE22" i="13"/>
  <c r="DH21" i="13"/>
  <c r="DL22" i="24"/>
  <c r="DE22" i="24"/>
  <c r="DK20" i="13"/>
  <c r="CV19" i="24"/>
  <c r="DF21" i="13"/>
  <c r="DL22" i="13"/>
  <c r="CU19" i="24"/>
  <c r="CV19" i="13"/>
  <c r="DF20" i="13"/>
  <c r="DA19" i="13"/>
  <c r="DH23" i="24"/>
  <c r="DD20" i="13"/>
  <c r="CU19" i="13"/>
  <c r="DH23" i="13"/>
  <c r="DK18" i="13"/>
  <c r="DE18" i="13"/>
  <c r="DA20" i="13"/>
  <c r="DI19" i="24"/>
  <c r="DJ20" i="13"/>
  <c r="DI21" i="13"/>
  <c r="DI19" i="13"/>
  <c r="DA22" i="24"/>
  <c r="DM19" i="13"/>
  <c r="CZ23" i="24"/>
  <c r="DM19" i="24"/>
  <c r="CU18" i="13"/>
  <c r="DE23" i="24"/>
  <c r="CY19" i="13"/>
  <c r="DC20" i="13"/>
  <c r="CY19" i="24"/>
  <c r="DI18" i="13"/>
  <c r="DG20" i="13"/>
  <c r="CW18" i="13"/>
  <c r="DK22" i="24"/>
  <c r="CZ23" i="13"/>
  <c r="CX21" i="13"/>
  <c r="DB18" i="13"/>
  <c r="CV21" i="13"/>
  <c r="CY22" i="13"/>
  <c r="CV23" i="13"/>
  <c r="DK22" i="13"/>
  <c r="CY22" i="24"/>
  <c r="CT22" i="24"/>
  <c r="DM20" i="13"/>
  <c r="DA22" i="13"/>
  <c r="DM18" i="13"/>
  <c r="CT22" i="13"/>
  <c r="CY20" i="13"/>
  <c r="DG21" i="13"/>
  <c r="CT20" i="13"/>
  <c r="DE23" i="13"/>
  <c r="DA18" i="13"/>
  <c r="DC22" i="24"/>
  <c r="DL18" i="13"/>
  <c r="CT23" i="13"/>
  <c r="CX18" i="13"/>
  <c r="CS18" i="13"/>
  <c r="DC22" i="13"/>
  <c r="CT23" i="24"/>
  <c r="DF22" i="24"/>
  <c r="DK21" i="13"/>
  <c r="DC23" i="13"/>
  <c r="CS23" i="24"/>
  <c r="DD22" i="13"/>
  <c r="DC23" i="24"/>
  <c r="DC18" i="13"/>
  <c r="DD22" i="24"/>
  <c r="CU22" i="13"/>
  <c r="CS23" i="13"/>
  <c r="DL23" i="13"/>
  <c r="CU22" i="24"/>
  <c r="DF22" i="13"/>
  <c r="DL23" i="24"/>
  <c r="DH20" i="13"/>
  <c r="DH22" i="24"/>
  <c r="DB21" i="13"/>
  <c r="CW23" i="24"/>
  <c r="DB23" i="24"/>
  <c r="CY18" i="13"/>
  <c r="CV18" i="13"/>
  <c r="DI23" i="13"/>
  <c r="CS22" i="24"/>
  <c r="DI22" i="24"/>
  <c r="DE20" i="13"/>
  <c r="DM23" i="24"/>
  <c r="CT21" i="13"/>
  <c r="DI23" i="24"/>
  <c r="DJ22" i="13"/>
  <c r="DL21" i="13"/>
  <c r="DD18" i="13"/>
  <c r="DI22" i="13"/>
  <c r="DM23" i="13"/>
  <c r="DG22" i="13"/>
  <c r="DJ22" i="24"/>
  <c r="CZ22" i="24"/>
  <c r="CW23" i="13"/>
  <c r="DG22" i="24"/>
  <c r="DH22" i="13"/>
  <c r="CS19" i="24"/>
  <c r="CZ18" i="13"/>
  <c r="DF18" i="13"/>
  <c r="CZ22" i="13"/>
  <c r="DE19" i="24"/>
  <c r="DK23" i="24"/>
  <c r="CX19" i="13"/>
  <c r="DB23" i="13"/>
  <c r="DK23" i="13"/>
  <c r="CX19" i="24"/>
  <c r="CS22" i="13"/>
  <c r="DJ23" i="24"/>
  <c r="CV22" i="24"/>
  <c r="DL19" i="24"/>
  <c r="DE21" i="13"/>
  <c r="CV22" i="13"/>
  <c r="DE19" i="13"/>
  <c r="DG23" i="24"/>
  <c r="DJ23" i="13"/>
  <c r="DF19" i="24"/>
  <c r="CX22" i="24"/>
  <c r="DF19" i="13"/>
  <c r="DB19" i="13"/>
  <c r="CX23" i="13"/>
  <c r="DB19" i="24"/>
  <c r="CX23" i="24"/>
  <c r="CX22" i="13"/>
  <c r="DD23" i="13"/>
  <c r="DL19" i="13"/>
  <c r="DJ18" i="13"/>
  <c r="DD23" i="24"/>
  <c r="CS19" i="13"/>
  <c r="DG23" i="13"/>
  <c r="CY23" i="13"/>
  <c r="CW22" i="24"/>
  <c r="CY23" i="24"/>
  <c r="DC21" i="13"/>
  <c r="DF23" i="24"/>
  <c r="CS21" i="13"/>
  <c r="DF23" i="13"/>
  <c r="DK19" i="24"/>
  <c r="DH19" i="24"/>
  <c r="DK19" i="13"/>
  <c r="CW22" i="13"/>
  <c r="DH19" i="13"/>
  <c r="CZ19" i="13"/>
  <c r="CZ19" i="24"/>
  <c r="CT19" i="13"/>
  <c r="CT19" i="24"/>
  <c r="DB22" i="24"/>
  <c r="CW19" i="24"/>
  <c r="CW19" i="13"/>
  <c r="CU23" i="24"/>
  <c r="DB22" i="13"/>
  <c r="DJ19" i="13"/>
  <c r="CU23" i="13"/>
  <c r="DD19" i="24"/>
  <c r="DJ19" i="24"/>
  <c r="DD19" i="13"/>
  <c r="CV20" i="13"/>
  <c r="DC19" i="13"/>
  <c r="DC19" i="24"/>
  <c r="CO17" i="24" l="1"/>
  <c r="CM17" i="24"/>
  <c r="DG20" i="24"/>
  <c r="DE20" i="24"/>
  <c r="CS21" i="24"/>
  <c r="DK18" i="24"/>
  <c r="CY20" i="24"/>
  <c r="CV17" i="13"/>
  <c r="DA17" i="13"/>
  <c r="DL17" i="13"/>
  <c r="DJ17" i="13"/>
  <c r="DM17" i="13"/>
  <c r="DC21" i="24"/>
  <c r="DL21" i="24"/>
  <c r="CV20" i="24"/>
  <c r="DK21" i="24"/>
  <c r="CX21" i="24"/>
  <c r="CT21" i="24"/>
  <c r="DG21" i="24"/>
  <c r="DE21" i="24"/>
  <c r="DF17" i="13"/>
  <c r="CZ17" i="13"/>
  <c r="CS17" i="13"/>
  <c r="DD17" i="13"/>
  <c r="DB21" i="24"/>
  <c r="CY17" i="13"/>
  <c r="DH20" i="24"/>
  <c r="DC17" i="13"/>
  <c r="DH18" i="24"/>
  <c r="DI17" i="13"/>
  <c r="DM20" i="24"/>
  <c r="DB17" i="13"/>
  <c r="CT20" i="24"/>
  <c r="CU18" i="24"/>
  <c r="CX17" i="13"/>
  <c r="CS18" i="24"/>
  <c r="CU17" i="13"/>
  <c r="CW17" i="13"/>
  <c r="CV21" i="24"/>
  <c r="DJ18" i="24"/>
  <c r="DH21" i="24"/>
  <c r="DF20" i="24"/>
  <c r="DA20" i="24"/>
  <c r="DE17" i="13"/>
  <c r="DB18" i="24"/>
  <c r="CX18" i="24"/>
  <c r="CZ18" i="24"/>
  <c r="DE18" i="24"/>
  <c r="DC20" i="24"/>
  <c r="DF21" i="24"/>
  <c r="CW18" i="24"/>
  <c r="DD20" i="24"/>
  <c r="DK17" i="13"/>
  <c r="CT18" i="24"/>
  <c r="DK20" i="24"/>
  <c r="DI21" i="24"/>
  <c r="DF18" i="24"/>
  <c r="DJ20" i="24"/>
  <c r="CW21" i="24"/>
  <c r="CU21" i="24"/>
  <c r="DA18" i="24"/>
  <c r="CX20" i="24"/>
  <c r="DM21" i="24"/>
  <c r="CU20" i="24"/>
  <c r="CS20" i="24"/>
  <c r="DG17" i="13"/>
  <c r="CT17" i="13"/>
  <c r="DI18" i="24"/>
  <c r="CY21" i="24"/>
  <c r="DI20" i="24"/>
  <c r="DD21" i="24"/>
  <c r="CZ20" i="24"/>
  <c r="DC18" i="24"/>
  <c r="CZ21" i="24"/>
  <c r="DL18" i="24"/>
  <c r="DJ21" i="24"/>
  <c r="DB20" i="24"/>
  <c r="DH17" i="13"/>
  <c r="CW20" i="24"/>
  <c r="DL20" i="24"/>
  <c r="DA21" i="24"/>
  <c r="DD18" i="24"/>
  <c r="CY18" i="24"/>
  <c r="DM18" i="24"/>
  <c r="DG18" i="24"/>
  <c r="CV18" i="24"/>
  <c r="DE17" i="24" l="1"/>
  <c r="DK17" i="24"/>
  <c r="CV17" i="24"/>
  <c r="DG17" i="24"/>
  <c r="DJ17" i="24"/>
  <c r="DD17" i="24"/>
  <c r="CT17" i="24"/>
  <c r="DA17" i="24"/>
  <c r="DH17" i="24"/>
  <c r="CW17" i="24"/>
  <c r="CU17" i="24"/>
  <c r="DI17" i="24"/>
  <c r="DL17" i="24"/>
  <c r="CS17" i="24"/>
  <c r="DM17" i="24"/>
  <c r="CY17" i="24"/>
  <c r="DC17" i="24"/>
  <c r="CZ17" i="24"/>
  <c r="CX17" i="24"/>
  <c r="DF17" i="24"/>
  <c r="DB17" i="24"/>
  <c r="DS23" i="24"/>
  <c r="DS23" i="13"/>
  <c r="DR19" i="24"/>
  <c r="DR20" i="13"/>
  <c r="DU19" i="13"/>
  <c r="DS19" i="13"/>
  <c r="DU19" i="24"/>
  <c r="DS19" i="24"/>
  <c r="DV20" i="13"/>
  <c r="DT19" i="24"/>
  <c r="DS22" i="24"/>
  <c r="DQ23" i="24"/>
  <c r="DT22" i="24"/>
  <c r="DT19" i="13"/>
  <c r="DR19" i="13"/>
  <c r="DW23" i="13"/>
  <c r="DX23" i="13" s="1"/>
  <c r="DQ23" i="13"/>
  <c r="DT22" i="13"/>
  <c r="DT21" i="13"/>
  <c r="DS22" i="13"/>
  <c r="DV19" i="24"/>
  <c r="DU22" i="24"/>
  <c r="DU22" i="13"/>
  <c r="DR21" i="13"/>
  <c r="DQ22" i="24"/>
  <c r="DW21" i="13"/>
  <c r="DV19" i="13"/>
  <c r="DQ22" i="13"/>
  <c r="DR22" i="13"/>
  <c r="DR22" i="24"/>
  <c r="DW20" i="13"/>
  <c r="DX20" i="13" s="1"/>
  <c r="DS21" i="13"/>
  <c r="DU20" i="13"/>
  <c r="DW18" i="13"/>
  <c r="DT23" i="13"/>
  <c r="DU23" i="13"/>
  <c r="DT23" i="24"/>
  <c r="DU21" i="13"/>
  <c r="DU23" i="24"/>
  <c r="DW22" i="13"/>
  <c r="DX22" i="13" s="1"/>
  <c r="DR18" i="13"/>
  <c r="DR23" i="24"/>
  <c r="DW19" i="13"/>
  <c r="DR23" i="13"/>
  <c r="DW22" i="24"/>
  <c r="DX22" i="24" s="1"/>
  <c r="DS18" i="13"/>
  <c r="DU18" i="13"/>
  <c r="DT20" i="13"/>
  <c r="DQ18" i="13"/>
  <c r="DT18" i="13"/>
  <c r="DV18" i="13"/>
  <c r="DQ20" i="13"/>
  <c r="DQ19" i="24"/>
  <c r="DQ21" i="13"/>
  <c r="DQ19" i="13"/>
  <c r="DV22" i="13"/>
  <c r="DV22" i="24"/>
  <c r="DV23" i="24"/>
  <c r="DV21" i="13"/>
  <c r="DV23" i="13"/>
  <c r="DS20" i="13"/>
  <c r="DS21" i="24" l="1"/>
  <c r="DW18" i="24"/>
  <c r="DW20" i="24"/>
  <c r="DX20" i="24" s="1"/>
  <c r="DQ21" i="24"/>
  <c r="DU21" i="24"/>
  <c r="DR20" i="24"/>
  <c r="DS17" i="13"/>
  <c r="DU17" i="13"/>
  <c r="DV21" i="24"/>
  <c r="DR17" i="13"/>
  <c r="DT17" i="13"/>
  <c r="DQ20" i="24"/>
  <c r="DW21" i="24"/>
  <c r="DT20" i="24"/>
  <c r="DW19" i="24"/>
  <c r="DU20" i="24"/>
  <c r="DT18" i="24"/>
  <c r="DS20" i="24"/>
  <c r="DR18" i="24"/>
  <c r="DU18" i="24"/>
  <c r="DS18" i="24"/>
  <c r="DV17" i="13"/>
  <c r="DW23" i="24"/>
  <c r="DX23" i="24" s="1"/>
  <c r="DQ18" i="24"/>
  <c r="DV18" i="24"/>
  <c r="DQ17" i="13"/>
  <c r="DW17" i="13"/>
  <c r="DR21" i="24"/>
  <c r="DT21" i="24"/>
  <c r="DV20" i="24"/>
  <c r="DQ17" i="24" l="1"/>
  <c r="DR17" i="24"/>
  <c r="DU17" i="24"/>
  <c r="DT17" i="24"/>
  <c r="DS17" i="24"/>
  <c r="DV17" i="24"/>
  <c r="DW17" i="24"/>
  <c r="EA47" i="24"/>
  <c r="EB47" i="24" s="1"/>
  <c r="EA41" i="24"/>
  <c r="DZ19" i="13"/>
  <c r="EA42" i="24"/>
  <c r="EB42" i="24" s="1"/>
  <c r="EA22" i="24"/>
  <c r="EB22" i="24" s="1"/>
  <c r="DY42" i="24"/>
  <c r="DY22" i="24"/>
  <c r="EA22" i="13"/>
  <c r="EB22" i="13" s="1"/>
  <c r="DY20" i="13"/>
  <c r="DY41" i="24"/>
  <c r="EA18" i="13"/>
  <c r="DY22" i="13"/>
  <c r="EA20" i="13"/>
  <c r="EB20" i="13" s="1"/>
  <c r="EA23" i="13"/>
  <c r="EB23" i="13" s="1"/>
  <c r="EA21" i="13"/>
  <c r="DZ18" i="13"/>
  <c r="EA46" i="24"/>
  <c r="DZ41" i="24"/>
  <c r="DY23" i="13"/>
  <c r="DZ23" i="13"/>
  <c r="EA48" i="24"/>
  <c r="EB48" i="24" s="1"/>
  <c r="DZ21" i="13"/>
  <c r="DY21" i="13"/>
  <c r="DY18" i="13"/>
  <c r="DZ43" i="24"/>
  <c r="DZ48" i="24"/>
  <c r="EA49" i="24"/>
  <c r="EB49" i="24" s="1"/>
  <c r="DY47" i="24"/>
  <c r="EA19" i="13"/>
  <c r="DZ22" i="13"/>
  <c r="DZ46" i="24"/>
  <c r="DZ22" i="24"/>
  <c r="DY46" i="24"/>
  <c r="DZ49" i="24"/>
  <c r="DY43" i="24"/>
  <c r="DY48" i="24"/>
  <c r="DZ50" i="24"/>
  <c r="DY50" i="24"/>
  <c r="EA44" i="24"/>
  <c r="EB44" i="24" s="1"/>
  <c r="DZ47" i="24"/>
  <c r="DY19" i="13"/>
  <c r="DZ42" i="24"/>
  <c r="EA43" i="24"/>
  <c r="EB43" i="24" s="1"/>
  <c r="DY44" i="24"/>
  <c r="DY49" i="24"/>
  <c r="EA50" i="24"/>
  <c r="EB50" i="24" s="1"/>
  <c r="DZ20" i="13"/>
  <c r="DZ44" i="24"/>
  <c r="EB46" i="24" l="1"/>
  <c r="EA45" i="24"/>
  <c r="EB41" i="24"/>
  <c r="EA40" i="24"/>
  <c r="DZ45" i="24"/>
  <c r="DZ19" i="24" s="1"/>
  <c r="DZ23" i="24"/>
  <c r="DZ40" i="24"/>
  <c r="DY23" i="24"/>
  <c r="DY40" i="24"/>
  <c r="DY45" i="24"/>
  <c r="DY19" i="24" s="1"/>
  <c r="DZ21" i="24"/>
  <c r="DZ20" i="24"/>
  <c r="DY17" i="13"/>
  <c r="DY21" i="24"/>
  <c r="EA18" i="24"/>
  <c r="DZ17" i="13"/>
  <c r="DZ18" i="24"/>
  <c r="EA21" i="24"/>
  <c r="EA17" i="13"/>
  <c r="DY20" i="24"/>
  <c r="DY18" i="24"/>
  <c r="EA20" i="24"/>
  <c r="EB20" i="24" s="1"/>
  <c r="EA23" i="24"/>
  <c r="EB23" i="24" s="1"/>
  <c r="DZ32" i="24" l="1"/>
  <c r="DY32" i="24"/>
  <c r="DY17" i="24"/>
  <c r="EB40" i="24"/>
  <c r="EA32" i="24"/>
  <c r="EB45" i="24"/>
  <c r="EA19" i="24"/>
  <c r="EA17" i="24" s="1"/>
  <c r="DZ17" i="24"/>
  <c r="EL22" i="24"/>
  <c r="EL22" i="13"/>
  <c r="EM22" i="13"/>
  <c r="EN22" i="13" s="1"/>
  <c r="EM23" i="13"/>
  <c r="EN23" i="13" s="1"/>
  <c r="EL19" i="24"/>
  <c r="EM23" i="24"/>
  <c r="EN23" i="24" s="1"/>
  <c r="EL19" i="13"/>
  <c r="EM20" i="13"/>
  <c r="EN20" i="13" s="1"/>
  <c r="EL18" i="13"/>
  <c r="EM21" i="13"/>
  <c r="EM18" i="13"/>
  <c r="EM22" i="24"/>
  <c r="EN22" i="24" s="1"/>
  <c r="EM19" i="24"/>
  <c r="EM19" i="13"/>
  <c r="EL23" i="24"/>
  <c r="EL21" i="13"/>
  <c r="EL23" i="13"/>
  <c r="EL20" i="13"/>
  <c r="EL21" i="24" l="1"/>
  <c r="EM20" i="24"/>
  <c r="EN20" i="24" s="1"/>
  <c r="EM21" i="24"/>
  <c r="EL18" i="24"/>
  <c r="EL20" i="24"/>
  <c r="EM18" i="24"/>
  <c r="EM17" i="13"/>
  <c r="EL17" i="13"/>
  <c r="EO21" i="13"/>
  <c r="EO23" i="13"/>
  <c r="EP23" i="13" s="1"/>
  <c r="EO19" i="13"/>
  <c r="EO22" i="13"/>
  <c r="EP22" i="13" s="1"/>
  <c r="EO20" i="13"/>
  <c r="EP20" i="13" s="1"/>
  <c r="EO18" i="13"/>
  <c r="EL17" i="24" l="1"/>
  <c r="EM17" i="24"/>
  <c r="EO17" i="13"/>
  <c r="EO22" i="24"/>
  <c r="EP22" i="24" s="1"/>
  <c r="EO20" i="24"/>
  <c r="EP20" i="24" s="1"/>
  <c r="EO18" i="24"/>
  <c r="EO19" i="24"/>
  <c r="EO21" i="24"/>
  <c r="EO23" i="24"/>
  <c r="EP23" i="24" s="1"/>
  <c r="EO17" i="24" l="1"/>
  <c r="FI23" i="24"/>
  <c r="FI23" i="13"/>
  <c r="FD20" i="13"/>
  <c r="FB20" i="13"/>
  <c r="FI19" i="24"/>
  <c r="ES23" i="24"/>
  <c r="EX19" i="13"/>
  <c r="FH19" i="13"/>
  <c r="ES22" i="24"/>
  <c r="EX23" i="24"/>
  <c r="EX19" i="24"/>
  <c r="FH19" i="24"/>
  <c r="EY19" i="13"/>
  <c r="EY19" i="24"/>
  <c r="EX23" i="13"/>
  <c r="FC22" i="13"/>
  <c r="FC23" i="13"/>
  <c r="FI19" i="13"/>
  <c r="FC22" i="24"/>
  <c r="FC23" i="24"/>
  <c r="ES22" i="13"/>
  <c r="FE23" i="24"/>
  <c r="FF23" i="13"/>
  <c r="EW21" i="13"/>
  <c r="FB19" i="24"/>
  <c r="FF23" i="24"/>
  <c r="FD19" i="13"/>
  <c r="EU20" i="13"/>
  <c r="FD19" i="24"/>
  <c r="FB19" i="13"/>
  <c r="ET22" i="24"/>
  <c r="ES23" i="13"/>
  <c r="FJ21" i="13"/>
  <c r="FB23" i="24"/>
  <c r="ET22" i="13"/>
  <c r="FH22" i="24"/>
  <c r="FA19" i="13"/>
  <c r="FH22" i="13"/>
  <c r="FA19" i="24"/>
  <c r="FH20" i="13"/>
  <c r="FA21" i="13"/>
  <c r="FC19" i="13"/>
  <c r="FA22" i="13"/>
  <c r="FC19" i="24"/>
  <c r="FA22" i="24"/>
  <c r="FG23" i="24"/>
  <c r="ES19" i="13"/>
  <c r="EU19" i="13"/>
  <c r="ES19" i="24"/>
  <c r="EU19" i="24"/>
  <c r="FE23" i="13"/>
  <c r="FB22" i="24"/>
  <c r="FE22" i="24"/>
  <c r="FG23" i="13"/>
  <c r="FD22" i="24"/>
  <c r="FE22" i="13"/>
  <c r="FB22" i="13"/>
  <c r="EZ23" i="24"/>
  <c r="FB23" i="13"/>
  <c r="EU22" i="24"/>
  <c r="EZ23" i="13"/>
  <c r="EW23" i="13"/>
  <c r="FG19" i="24"/>
  <c r="EW23" i="24"/>
  <c r="FJ23" i="24"/>
  <c r="FG19" i="13"/>
  <c r="EX21" i="13"/>
  <c r="EY22" i="13"/>
  <c r="EZ22" i="13"/>
  <c r="FA18" i="13"/>
  <c r="EY22" i="24"/>
  <c r="EZ22" i="24"/>
  <c r="FF19" i="13"/>
  <c r="EV21" i="13"/>
  <c r="FD22" i="13"/>
  <c r="FF19" i="24"/>
  <c r="EY21" i="13"/>
  <c r="FD18" i="13"/>
  <c r="EU22" i="13"/>
  <c r="ES21" i="13"/>
  <c r="FJ23" i="13"/>
  <c r="FD23" i="13"/>
  <c r="FD23" i="24"/>
  <c r="FA23" i="24"/>
  <c r="FH18" i="13"/>
  <c r="FJ22" i="13"/>
  <c r="FJ22" i="24"/>
  <c r="EV23" i="24"/>
  <c r="FE21" i="13"/>
  <c r="EV23" i="13"/>
  <c r="FF22" i="24"/>
  <c r="EU18" i="13"/>
  <c r="FF20" i="13"/>
  <c r="ET21" i="13"/>
  <c r="FC20" i="24"/>
  <c r="EY23" i="13"/>
  <c r="FC20" i="13"/>
  <c r="EV22" i="13"/>
  <c r="EY23" i="24"/>
  <c r="FB21" i="13"/>
  <c r="EV22" i="24"/>
  <c r="EX18" i="13"/>
  <c r="EZ18" i="13"/>
  <c r="FF21" i="13"/>
  <c r="FF22" i="13"/>
  <c r="EU21" i="13"/>
  <c r="FH21" i="13"/>
  <c r="FA23" i="13"/>
  <c r="FF18" i="13"/>
  <c r="EY18" i="13"/>
  <c r="EZ20" i="13"/>
  <c r="FC18" i="13"/>
  <c r="FE20" i="13"/>
  <c r="EU23" i="24"/>
  <c r="FG18" i="13"/>
  <c r="EU23" i="13"/>
  <c r="EV20" i="13"/>
  <c r="EW22" i="24"/>
  <c r="EW18" i="13"/>
  <c r="FJ18" i="13"/>
  <c r="ET20" i="13"/>
  <c r="FD21" i="13"/>
  <c r="FI22" i="13"/>
  <c r="ET23" i="24"/>
  <c r="ES20" i="13"/>
  <c r="FI22" i="24"/>
  <c r="FH23" i="13"/>
  <c r="FI18" i="13"/>
  <c r="EY20" i="24"/>
  <c r="ET23" i="13"/>
  <c r="FI21" i="13"/>
  <c r="EW22" i="13"/>
  <c r="FI20" i="13"/>
  <c r="ET18" i="13"/>
  <c r="FH23" i="24"/>
  <c r="EY20" i="13"/>
  <c r="FJ19" i="24"/>
  <c r="ET19" i="24"/>
  <c r="FJ20" i="24"/>
  <c r="FE19" i="24"/>
  <c r="EV18" i="13"/>
  <c r="ET19" i="13"/>
  <c r="ES18" i="13"/>
  <c r="FC21" i="13"/>
  <c r="FG22" i="13"/>
  <c r="FJ18" i="24"/>
  <c r="FB18" i="13"/>
  <c r="FG22" i="24"/>
  <c r="EW19" i="13"/>
  <c r="EV19" i="24"/>
  <c r="FJ19" i="13"/>
  <c r="EV19" i="13"/>
  <c r="EW19" i="24"/>
  <c r="EZ19" i="24"/>
  <c r="EW20" i="13"/>
  <c r="FG20" i="24"/>
  <c r="EX22" i="13"/>
  <c r="EZ19" i="13"/>
  <c r="FE18" i="13"/>
  <c r="EX22" i="24"/>
  <c r="FE19" i="13"/>
  <c r="FG20" i="13"/>
  <c r="FG21" i="13"/>
  <c r="FA20" i="13"/>
  <c r="FJ20" i="13"/>
  <c r="EZ21" i="13"/>
  <c r="EX20" i="13"/>
  <c r="FG21" i="24" l="1"/>
  <c r="FE20" i="24"/>
  <c r="EX20" i="24"/>
  <c r="ES20" i="24"/>
  <c r="FI18" i="24"/>
  <c r="EY18" i="24"/>
  <c r="FE21" i="24"/>
  <c r="ET21" i="24"/>
  <c r="EZ20" i="24"/>
  <c r="EU21" i="24"/>
  <c r="EX21" i="24"/>
  <c r="FA17" i="13"/>
  <c r="FB17" i="13"/>
  <c r="EZ21" i="24"/>
  <c r="FE17" i="13"/>
  <c r="FI20" i="24"/>
  <c r="EY17" i="13"/>
  <c r="FC17" i="13"/>
  <c r="ES17" i="13"/>
  <c r="ET17" i="13"/>
  <c r="EV17" i="13"/>
  <c r="FI17" i="13"/>
  <c r="EV20" i="24"/>
  <c r="FF20" i="24"/>
  <c r="EW20" i="24"/>
  <c r="FA18" i="24"/>
  <c r="FH21" i="24"/>
  <c r="ET18" i="24"/>
  <c r="EZ18" i="24"/>
  <c r="FD21" i="24"/>
  <c r="FH20" i="24"/>
  <c r="ES21" i="24"/>
  <c r="FB18" i="24"/>
  <c r="EY21" i="24"/>
  <c r="FF21" i="24"/>
  <c r="FA20" i="24"/>
  <c r="FC18" i="24"/>
  <c r="ES18" i="24"/>
  <c r="FC21" i="24"/>
  <c r="FI21" i="24"/>
  <c r="FE18" i="24"/>
  <c r="ET20" i="24"/>
  <c r="EV18" i="24"/>
  <c r="FF18" i="24"/>
  <c r="EX18" i="24"/>
  <c r="EW18" i="24"/>
  <c r="EZ17" i="13"/>
  <c r="FG18" i="24"/>
  <c r="FG17" i="13"/>
  <c r="FJ17" i="13"/>
  <c r="EW17" i="13"/>
  <c r="FH17" i="13"/>
  <c r="FB21" i="24"/>
  <c r="EU17" i="13"/>
  <c r="FD18" i="24"/>
  <c r="FF17" i="13"/>
  <c r="EX17" i="13"/>
  <c r="FH18" i="24"/>
  <c r="FD17" i="13"/>
  <c r="EU18" i="24"/>
  <c r="EV21" i="24"/>
  <c r="FA21" i="24"/>
  <c r="FB20" i="24"/>
  <c r="FJ21" i="24"/>
  <c r="FJ17" i="24" s="1"/>
  <c r="EU20" i="24"/>
  <c r="EW21" i="24"/>
  <c r="FD20" i="24"/>
  <c r="FG17" i="24" l="1"/>
  <c r="EZ17" i="24"/>
  <c r="EY17" i="24"/>
  <c r="FI17" i="24"/>
  <c r="FE17" i="24"/>
  <c r="EX17" i="24"/>
  <c r="FF17" i="24"/>
  <c r="FD17" i="24"/>
  <c r="ET17" i="24"/>
  <c r="FC17" i="24"/>
  <c r="FH17" i="24"/>
  <c r="ES17" i="24"/>
  <c r="FA17" i="24"/>
  <c r="FB17" i="24"/>
  <c r="EU17" i="24"/>
  <c r="EW17" i="24"/>
  <c r="EV17" i="24"/>
  <c r="FO18" i="13"/>
  <c r="FN22" i="24"/>
  <c r="FN20" i="13"/>
  <c r="FO23" i="24"/>
  <c r="FX21" i="13"/>
  <c r="FS20" i="13"/>
  <c r="FL47" i="13"/>
  <c r="FO20" i="13"/>
  <c r="FW18" i="13"/>
  <c r="FY21" i="13"/>
  <c r="FU19" i="24"/>
  <c r="FT22" i="24"/>
  <c r="GC21" i="13"/>
  <c r="FS19" i="24"/>
  <c r="FO21" i="13"/>
  <c r="FN23" i="24"/>
  <c r="FS19" i="13"/>
  <c r="FU19" i="13"/>
  <c r="FM21" i="13"/>
  <c r="GF20" i="13"/>
  <c r="GG20" i="13"/>
  <c r="FN22" i="13"/>
  <c r="GF22" i="24"/>
  <c r="FX20" i="13"/>
  <c r="GB20" i="13"/>
  <c r="GE20" i="13"/>
  <c r="FS22" i="13"/>
  <c r="FT20" i="13"/>
  <c r="FS22" i="24"/>
  <c r="GA21" i="13"/>
  <c r="GB23" i="13"/>
  <c r="GE21" i="13"/>
  <c r="FP21" i="13"/>
  <c r="FP20" i="13"/>
  <c r="FT22" i="13"/>
  <c r="FO23" i="13"/>
  <c r="GB23" i="24"/>
  <c r="GE18" i="13"/>
  <c r="GF22" i="13"/>
  <c r="FM19" i="13"/>
  <c r="FU21" i="13"/>
  <c r="FQ18" i="13"/>
  <c r="GF23" i="24"/>
  <c r="FN23" i="13"/>
  <c r="FR21" i="13"/>
  <c r="FZ19" i="13"/>
  <c r="FZ22" i="24"/>
  <c r="FX18" i="13"/>
  <c r="FZ19" i="24"/>
  <c r="FZ22" i="13"/>
  <c r="GF19" i="24"/>
  <c r="GE22" i="24"/>
  <c r="FM20" i="13"/>
  <c r="FS18" i="13"/>
  <c r="FM18" i="13"/>
  <c r="GC20" i="13"/>
  <c r="FP23" i="24"/>
  <c r="GA18" i="13"/>
  <c r="FM22" i="13"/>
  <c r="GE23" i="24"/>
  <c r="FQ22" i="13"/>
  <c r="GA23" i="24"/>
  <c r="FS23" i="24"/>
  <c r="FQ22" i="24"/>
  <c r="GA20" i="13"/>
  <c r="FP23" i="13"/>
  <c r="GD18" i="13"/>
  <c r="GG22" i="24"/>
  <c r="GE23" i="13"/>
  <c r="FL37" i="13"/>
  <c r="GA23" i="13"/>
  <c r="GG21" i="13"/>
  <c r="FY20" i="13"/>
  <c r="GG22" i="13"/>
  <c r="FM23" i="13"/>
  <c r="FV18" i="13"/>
  <c r="GE22" i="13"/>
  <c r="FN18" i="13"/>
  <c r="GD20" i="13"/>
  <c r="FS23" i="13"/>
  <c r="FU20" i="13"/>
  <c r="GE19" i="24"/>
  <c r="GA19" i="13"/>
  <c r="FZ23" i="13"/>
  <c r="GA19" i="24"/>
  <c r="GC18" i="13"/>
  <c r="GD22" i="24"/>
  <c r="FZ23" i="24"/>
  <c r="GC23" i="24"/>
  <c r="GF18" i="13"/>
  <c r="FZ21" i="13"/>
  <c r="FU18" i="13"/>
  <c r="FW19" i="24"/>
  <c r="FR18" i="13"/>
  <c r="FX23" i="13"/>
  <c r="FM23" i="24"/>
  <c r="FP18" i="13"/>
  <c r="FX23" i="24"/>
  <c r="FS21" i="13"/>
  <c r="FZ20" i="13"/>
  <c r="FV20" i="13"/>
  <c r="FQ23" i="13"/>
  <c r="FT18" i="13"/>
  <c r="FY19" i="24"/>
  <c r="FQ23" i="24"/>
  <c r="GG18" i="13"/>
  <c r="FR22" i="24"/>
  <c r="GD22" i="13"/>
  <c r="GD21" i="13"/>
  <c r="GB22" i="24"/>
  <c r="FR22" i="13"/>
  <c r="GB22" i="13"/>
  <c r="GE19" i="13"/>
  <c r="FY19" i="13"/>
  <c r="GF23" i="13"/>
  <c r="FW22" i="24"/>
  <c r="GB19" i="24"/>
  <c r="FX22" i="24"/>
  <c r="FN21" i="13"/>
  <c r="GC23" i="13"/>
  <c r="FU22" i="24"/>
  <c r="GF19" i="13"/>
  <c r="FX22" i="13"/>
  <c r="FT23" i="24"/>
  <c r="GD19" i="13"/>
  <c r="FW19" i="13"/>
  <c r="FU22" i="13"/>
  <c r="FW23" i="13"/>
  <c r="GB18" i="13"/>
  <c r="FT23" i="13"/>
  <c r="FY18" i="13"/>
  <c r="FW23" i="24"/>
  <c r="FZ18" i="13"/>
  <c r="FN19" i="13"/>
  <c r="FV22" i="24"/>
  <c r="FV23" i="24"/>
  <c r="FW21" i="13"/>
  <c r="FO22" i="13"/>
  <c r="FN19" i="24"/>
  <c r="GG23" i="13"/>
  <c r="FR20" i="13"/>
  <c r="FO22" i="24"/>
  <c r="GG23" i="24"/>
  <c r="FW22" i="13"/>
  <c r="FT21" i="13"/>
  <c r="FT19" i="24"/>
  <c r="GD19" i="24"/>
  <c r="FP19" i="24"/>
  <c r="FQ20" i="13"/>
  <c r="GF21" i="13"/>
  <c r="FP22" i="24"/>
  <c r="FT19" i="13"/>
  <c r="GB19" i="13"/>
  <c r="FR19" i="24"/>
  <c r="FP22" i="13"/>
  <c r="FV19" i="13"/>
  <c r="GD23" i="24"/>
  <c r="FV22" i="13"/>
  <c r="FQ19" i="13"/>
  <c r="FR19" i="13"/>
  <c r="FV21" i="13"/>
  <c r="FQ19" i="24"/>
  <c r="FW20" i="13"/>
  <c r="GD23" i="13"/>
  <c r="FP19" i="13"/>
  <c r="FV23" i="13"/>
  <c r="FO19" i="24"/>
  <c r="GC19" i="24"/>
  <c r="GB21" i="13"/>
  <c r="FO19" i="13"/>
  <c r="FU23" i="13"/>
  <c r="FU23" i="24"/>
  <c r="FY22" i="24"/>
  <c r="GC19" i="13"/>
  <c r="FQ21" i="13"/>
  <c r="FY23" i="24"/>
  <c r="FX19" i="24"/>
  <c r="GG19" i="13"/>
  <c r="FY22" i="13"/>
  <c r="GG19" i="24"/>
  <c r="FY23" i="13"/>
  <c r="FR23" i="13"/>
  <c r="GA22" i="24"/>
  <c r="FX19" i="13"/>
  <c r="GC22" i="13"/>
  <c r="FR23" i="24"/>
  <c r="GC22" i="24"/>
  <c r="GA22" i="13"/>
  <c r="FS21" i="24" l="1"/>
  <c r="FX21" i="24"/>
  <c r="GF21" i="24"/>
  <c r="FQ21" i="24"/>
  <c r="FZ17" i="13"/>
  <c r="FS17" i="13"/>
  <c r="FT17" i="13"/>
  <c r="GA18" i="24"/>
  <c r="FW18" i="24"/>
  <c r="GB21" i="24"/>
  <c r="FP20" i="24"/>
  <c r="FL23" i="24"/>
  <c r="FV19" i="24"/>
  <c r="FW20" i="24"/>
  <c r="GG21" i="24"/>
  <c r="FM21" i="24"/>
  <c r="FT21" i="24"/>
  <c r="FV21" i="24"/>
  <c r="GB17" i="13"/>
  <c r="FQ17" i="13"/>
  <c r="FR20" i="24"/>
  <c r="FY17" i="13"/>
  <c r="GD17" i="13"/>
  <c r="FV20" i="24"/>
  <c r="FP17" i="13"/>
  <c r="FQ20" i="24"/>
  <c r="GG17" i="13"/>
  <c r="FN18" i="24"/>
  <c r="FN21" i="24"/>
  <c r="FW21" i="24"/>
  <c r="GD21" i="24"/>
  <c r="FZ20" i="24"/>
  <c r="FU17" i="13"/>
  <c r="FV17" i="13"/>
  <c r="FL23" i="13"/>
  <c r="FP18" i="24"/>
  <c r="FT20" i="24"/>
  <c r="FZ18" i="24"/>
  <c r="FX17" i="13"/>
  <c r="FL19" i="13"/>
  <c r="FO18" i="24"/>
  <c r="FL18" i="13"/>
  <c r="GC17" i="13"/>
  <c r="FY20" i="24"/>
  <c r="FL20" i="13"/>
  <c r="FZ21" i="24"/>
  <c r="FU20" i="24"/>
  <c r="FL22" i="13"/>
  <c r="GA20" i="24"/>
  <c r="GA17" i="13"/>
  <c r="FN17" i="13"/>
  <c r="FV18" i="24"/>
  <c r="GB18" i="24"/>
  <c r="GF17" i="13"/>
  <c r="GC20" i="24"/>
  <c r="FU21" i="24"/>
  <c r="FR17" i="13"/>
  <c r="GD20" i="24"/>
  <c r="GE17" i="13"/>
  <c r="GB20" i="24"/>
  <c r="FS18" i="24"/>
  <c r="GG18" i="24"/>
  <c r="FY21" i="24"/>
  <c r="FR21" i="24"/>
  <c r="FY18" i="24"/>
  <c r="FO20" i="24"/>
  <c r="GE18" i="24"/>
  <c r="FM20" i="24"/>
  <c r="GC21" i="24"/>
  <c r="FX18" i="24"/>
  <c r="FP21" i="24"/>
  <c r="FN20" i="24"/>
  <c r="FX20" i="24"/>
  <c r="FW17" i="13"/>
  <c r="FL21" i="13"/>
  <c r="GG20" i="24"/>
  <c r="FU18" i="24"/>
  <c r="GC18" i="24"/>
  <c r="GF20" i="24"/>
  <c r="GD18" i="24"/>
  <c r="GE21" i="24"/>
  <c r="FO21" i="24"/>
  <c r="FM17" i="13"/>
  <c r="GE20" i="24"/>
  <c r="FS20" i="24"/>
  <c r="FO17" i="13"/>
  <c r="FM18" i="24"/>
  <c r="GA21" i="24"/>
  <c r="FR18" i="24"/>
  <c r="FM19" i="24"/>
  <c r="FL19" i="24" s="1"/>
  <c r="FQ18" i="24"/>
  <c r="FM22" i="24"/>
  <c r="FL22" i="24" s="1"/>
  <c r="FT18" i="24"/>
  <c r="GF18" i="24"/>
  <c r="FQ17" i="24" l="1"/>
  <c r="FW17" i="24"/>
  <c r="FL17" i="13"/>
  <c r="GD17" i="24"/>
  <c r="FS17" i="24"/>
  <c r="GA17" i="24"/>
  <c r="FL21" i="24"/>
  <c r="FY17" i="24"/>
  <c r="GB17" i="24"/>
  <c r="FV17" i="24"/>
  <c r="FT17" i="24"/>
  <c r="FZ17" i="24"/>
  <c r="FP17" i="24"/>
  <c r="GG17" i="24"/>
  <c r="FX17" i="24"/>
  <c r="FL18" i="24"/>
  <c r="FM17" i="24"/>
  <c r="FO17" i="24"/>
  <c r="FL20" i="24"/>
  <c r="FN17" i="24"/>
  <c r="FR17" i="24"/>
  <c r="GE17" i="24"/>
  <c r="GC17" i="24"/>
  <c r="GF17" i="24"/>
  <c r="FU17" i="24"/>
  <c r="FL17" i="24" l="1"/>
  <c r="GO18" i="13"/>
  <c r="GS21" i="13"/>
  <c r="GL23" i="24"/>
  <c r="GR20" i="13"/>
  <c r="GQ23" i="24"/>
  <c r="GO22" i="24"/>
  <c r="GS20" i="13"/>
  <c r="GV23" i="24"/>
  <c r="GX23" i="24" s="1"/>
  <c r="GV20" i="13"/>
  <c r="GX20" i="13" s="1"/>
  <c r="GQ23" i="13"/>
  <c r="GP19" i="24"/>
  <c r="GO20" i="13"/>
  <c r="GO22" i="13"/>
  <c r="GN21" i="13"/>
  <c r="GP19" i="13"/>
  <c r="GV23" i="13"/>
  <c r="GX23" i="13" s="1"/>
  <c r="GV22" i="13"/>
  <c r="GX22" i="13" s="1"/>
  <c r="GS22" i="24"/>
  <c r="GS22" i="13"/>
  <c r="GO23" i="24"/>
  <c r="GT23" i="13"/>
  <c r="GM18" i="13"/>
  <c r="GL21" i="13"/>
  <c r="GT23" i="24"/>
  <c r="GO23" i="13"/>
  <c r="GL22" i="13"/>
  <c r="GV18" i="13"/>
  <c r="GX18" i="13" s="1"/>
  <c r="GT21" i="13"/>
  <c r="GU21" i="13"/>
  <c r="GP18" i="13"/>
  <c r="GP20" i="13"/>
  <c r="GM20" i="13"/>
  <c r="GK37" i="13"/>
  <c r="GM19" i="13"/>
  <c r="GV19" i="13"/>
  <c r="GX19" i="13" s="1"/>
  <c r="GM19" i="24"/>
  <c r="GN23" i="24"/>
  <c r="GQ21" i="13"/>
  <c r="GK47" i="13"/>
  <c r="GS18" i="13"/>
  <c r="GN23" i="13"/>
  <c r="GL18" i="13"/>
  <c r="GP23" i="24"/>
  <c r="GL19" i="24"/>
  <c r="GQ20" i="13"/>
  <c r="GU18" i="13"/>
  <c r="GU23" i="24"/>
  <c r="GX37" i="13"/>
  <c r="GN18" i="13"/>
  <c r="GU23" i="13"/>
  <c r="GL20" i="13"/>
  <c r="GT20" i="13"/>
  <c r="GT19" i="24"/>
  <c r="GT22" i="13"/>
  <c r="GT22" i="24"/>
  <c r="GP23" i="13"/>
  <c r="GM21" i="13"/>
  <c r="GR18" i="13"/>
  <c r="GR23" i="13"/>
  <c r="GR21" i="13"/>
  <c r="GR23" i="24"/>
  <c r="GL19" i="13"/>
  <c r="GL23" i="13"/>
  <c r="GV22" i="24"/>
  <c r="GX22" i="24" s="1"/>
  <c r="GP21" i="13"/>
  <c r="GP22" i="24"/>
  <c r="GO19" i="24"/>
  <c r="GS19" i="24"/>
  <c r="GQ18" i="13"/>
  <c r="GV21" i="13"/>
  <c r="GX21" i="13" s="1"/>
  <c r="GQ22" i="24"/>
  <c r="GT18" i="13"/>
  <c r="GN22" i="13"/>
  <c r="GU19" i="24"/>
  <c r="GN22" i="24"/>
  <c r="GQ22" i="13"/>
  <c r="GU19" i="13"/>
  <c r="GQ19" i="24"/>
  <c r="GM23" i="24"/>
  <c r="GO21" i="13"/>
  <c r="GU22" i="24"/>
  <c r="GN20" i="13"/>
  <c r="GM23" i="13"/>
  <c r="GP22" i="13"/>
  <c r="GO19" i="13"/>
  <c r="GU22" i="13"/>
  <c r="GS19" i="13"/>
  <c r="GR19" i="24"/>
  <c r="GR22" i="13"/>
  <c r="GR19" i="13"/>
  <c r="GN19" i="24"/>
  <c r="GR22" i="24"/>
  <c r="GX47" i="13"/>
  <c r="GM22" i="13"/>
  <c r="GU20" i="13"/>
  <c r="GN19" i="13"/>
  <c r="GS23" i="24"/>
  <c r="GQ19" i="13"/>
  <c r="GT19" i="13"/>
  <c r="GM22" i="24"/>
  <c r="GS23" i="13"/>
  <c r="GP18" i="24" l="1"/>
  <c r="GU21" i="24"/>
  <c r="GL21" i="24"/>
  <c r="GS21" i="24"/>
  <c r="GM21" i="24"/>
  <c r="GO21" i="24"/>
  <c r="GO17" i="13"/>
  <c r="GT17" i="13"/>
  <c r="GK22" i="13"/>
  <c r="GL18" i="24"/>
  <c r="GV21" i="24"/>
  <c r="GX21" i="24" s="1"/>
  <c r="GQ18" i="24"/>
  <c r="GN20" i="24"/>
  <c r="GT20" i="24"/>
  <c r="GL20" i="24"/>
  <c r="GU20" i="24"/>
  <c r="GP21" i="24"/>
  <c r="GK19" i="13"/>
  <c r="GK20" i="13"/>
  <c r="GQ17" i="13"/>
  <c r="GR21" i="24"/>
  <c r="GR17" i="13"/>
  <c r="GK23" i="13"/>
  <c r="GN17" i="13"/>
  <c r="GQ20" i="24"/>
  <c r="GK18" i="13"/>
  <c r="GS17" i="13"/>
  <c r="GQ21" i="24"/>
  <c r="GU17" i="13"/>
  <c r="GK19" i="24"/>
  <c r="GP20" i="24"/>
  <c r="GP17" i="13"/>
  <c r="GK21" i="13"/>
  <c r="GM20" i="24"/>
  <c r="GM18" i="24"/>
  <c r="GT18" i="24"/>
  <c r="GN21" i="24"/>
  <c r="GL17" i="13"/>
  <c r="GV17" i="13"/>
  <c r="GX17" i="13" s="1"/>
  <c r="GT21" i="24"/>
  <c r="GK23" i="24"/>
  <c r="GM17" i="13"/>
  <c r="GS20" i="24"/>
  <c r="GU18" i="24"/>
  <c r="GR20" i="24"/>
  <c r="GO20" i="24"/>
  <c r="GN18" i="24"/>
  <c r="GV20" i="24"/>
  <c r="GX20" i="24" s="1"/>
  <c r="GV19" i="24"/>
  <c r="GX19" i="24" s="1"/>
  <c r="GO18" i="24"/>
  <c r="GV18" i="24"/>
  <c r="GL22" i="24"/>
  <c r="GK22" i="24" s="1"/>
  <c r="GS18" i="24"/>
  <c r="GR18" i="24"/>
  <c r="GM17" i="24" l="1"/>
  <c r="GS17" i="24"/>
  <c r="GU17" i="24"/>
  <c r="GP17" i="24"/>
  <c r="GK21" i="24"/>
  <c r="GL17" i="24"/>
  <c r="GN17" i="24"/>
  <c r="GQ17" i="24"/>
  <c r="GK20" i="24"/>
  <c r="GK18" i="24"/>
  <c r="GR17" i="24"/>
  <c r="GV17" i="24"/>
  <c r="GX17" i="24" s="1"/>
  <c r="GX18" i="24"/>
  <c r="GK17" i="13"/>
  <c r="GO17" i="24"/>
  <c r="GT17" i="24"/>
  <c r="GZ19" i="24"/>
  <c r="GZ19" i="13"/>
  <c r="HE19" i="24"/>
  <c r="HE19" i="13"/>
  <c r="HG19" i="24"/>
  <c r="HF19" i="24"/>
  <c r="GY22" i="24"/>
  <c r="HE21" i="13"/>
  <c r="HA19" i="24"/>
  <c r="HF19" i="13"/>
  <c r="HG19" i="13"/>
  <c r="HC22" i="24"/>
  <c r="HC22" i="13"/>
  <c r="HA21" i="13"/>
  <c r="HD22" i="13"/>
  <c r="HD22" i="24"/>
  <c r="HE22" i="13"/>
  <c r="HE22" i="24"/>
  <c r="HB20" i="13"/>
  <c r="HB18" i="13"/>
  <c r="HF23" i="24"/>
  <c r="HF22" i="24"/>
  <c r="HC23" i="24"/>
  <c r="HB22" i="13"/>
  <c r="GZ21" i="13"/>
  <c r="HA23" i="24"/>
  <c r="HE23" i="24"/>
  <c r="HF23" i="13"/>
  <c r="HE23" i="13"/>
  <c r="HA23" i="13"/>
  <c r="HA22" i="13"/>
  <c r="HA22" i="24"/>
  <c r="HD18" i="13"/>
  <c r="HA19" i="13"/>
  <c r="HF22" i="13"/>
  <c r="HB23" i="13"/>
  <c r="GY22" i="13"/>
  <c r="HB23" i="24"/>
  <c r="HC23" i="13"/>
  <c r="HB21" i="24"/>
  <c r="HC19" i="24"/>
  <c r="HC18" i="13"/>
  <c r="HD23" i="24"/>
  <c r="HE20" i="13"/>
  <c r="HC19" i="13"/>
  <c r="GZ23" i="13"/>
  <c r="GZ23" i="24"/>
  <c r="HD23" i="13"/>
  <c r="HC20" i="13"/>
  <c r="HB22" i="24"/>
  <c r="HG20" i="13"/>
  <c r="HB19" i="24"/>
  <c r="GZ22" i="13"/>
  <c r="GY21" i="13"/>
  <c r="HG23" i="13"/>
  <c r="HB19" i="13"/>
  <c r="HG22" i="24"/>
  <c r="GZ22" i="24"/>
  <c r="HG23" i="24"/>
  <c r="HF20" i="13"/>
  <c r="HD19" i="24"/>
  <c r="HG22" i="13"/>
  <c r="HE18" i="13"/>
  <c r="HC21" i="13"/>
  <c r="HD19" i="13"/>
  <c r="GY23" i="13"/>
  <c r="HD20" i="13"/>
  <c r="GY23" i="24"/>
  <c r="HB21" i="13"/>
  <c r="GY19" i="24"/>
  <c r="HG18" i="13"/>
  <c r="HG21" i="13"/>
  <c r="GZ18" i="13"/>
  <c r="GY19" i="13"/>
  <c r="GZ20" i="13"/>
  <c r="HA18" i="13"/>
  <c r="HA20" i="13"/>
  <c r="HF21" i="13"/>
  <c r="HA20" i="24"/>
  <c r="HD21" i="13"/>
  <c r="GY18" i="13"/>
  <c r="GY20" i="13"/>
  <c r="HF18" i="13"/>
  <c r="GZ17" i="13" l="1"/>
  <c r="HG20" i="24"/>
  <c r="HE17" i="13"/>
  <c r="HD18" i="24"/>
  <c r="HB20" i="24"/>
  <c r="HG17" i="13"/>
  <c r="HF17" i="13"/>
  <c r="GY17" i="13"/>
  <c r="GY21" i="24"/>
  <c r="HF21" i="24"/>
  <c r="HF18" i="24"/>
  <c r="HF20" i="24"/>
  <c r="GY18" i="24"/>
  <c r="GZ20" i="24"/>
  <c r="HD20" i="24"/>
  <c r="GK17" i="24"/>
  <c r="HC20" i="24"/>
  <c r="HD21" i="24"/>
  <c r="HA21" i="24"/>
  <c r="HE20" i="24"/>
  <c r="HG21" i="24"/>
  <c r="HC21" i="24"/>
  <c r="HB18" i="24"/>
  <c r="HE18" i="24"/>
  <c r="GY20" i="24"/>
  <c r="HA18" i="24"/>
  <c r="GZ21" i="24"/>
  <c r="HC18" i="24"/>
  <c r="HA17" i="13"/>
  <c r="HG18" i="24"/>
  <c r="HD17" i="13"/>
  <c r="GZ18" i="24"/>
  <c r="HC17" i="13"/>
  <c r="HB17" i="13"/>
  <c r="HE21" i="24"/>
  <c r="HL19" i="24"/>
  <c r="HN19" i="24"/>
  <c r="HQ18" i="13"/>
  <c r="HM20" i="13"/>
  <c r="HL19" i="13"/>
  <c r="HN18" i="13"/>
  <c r="HP18" i="13"/>
  <c r="HN20" i="13"/>
  <c r="HK20" i="13"/>
  <c r="HN19" i="13"/>
  <c r="HJ23" i="24"/>
  <c r="HJ23" i="13"/>
  <c r="HL18" i="13"/>
  <c r="HJ21" i="13"/>
  <c r="HL21" i="13"/>
  <c r="HJ18" i="13"/>
  <c r="HL20" i="13"/>
  <c r="HM23" i="24"/>
  <c r="HN21" i="13"/>
  <c r="HM22" i="24"/>
  <c r="HM21" i="13"/>
  <c r="HP23" i="24"/>
  <c r="HM23" i="13"/>
  <c r="HO23" i="24"/>
  <c r="HN23" i="13"/>
  <c r="HO21" i="13"/>
  <c r="HP22" i="24"/>
  <c r="HN23" i="24"/>
  <c r="HO23" i="13"/>
  <c r="HJ20" i="13"/>
  <c r="HK18" i="13"/>
  <c r="HP23" i="13"/>
  <c r="HO19" i="13"/>
  <c r="HJ22" i="13"/>
  <c r="HO19" i="24"/>
  <c r="HP22" i="13"/>
  <c r="HJ22" i="24"/>
  <c r="HK19" i="13"/>
  <c r="HQ21" i="13"/>
  <c r="HQ19" i="24"/>
  <c r="HK19" i="24"/>
  <c r="HN22" i="24"/>
  <c r="HK23" i="24"/>
  <c r="HK21" i="13"/>
  <c r="HP20" i="13"/>
  <c r="HM22" i="13"/>
  <c r="HK22" i="24"/>
  <c r="HN22" i="13"/>
  <c r="HL22" i="24"/>
  <c r="HO20" i="13"/>
  <c r="HK22" i="13"/>
  <c r="HM19" i="24"/>
  <c r="HJ19" i="13"/>
  <c r="HQ23" i="24"/>
  <c r="HJ19" i="24"/>
  <c r="HQ22" i="13"/>
  <c r="HM19" i="13"/>
  <c r="HQ23" i="13"/>
  <c r="HQ22" i="24"/>
  <c r="HO22" i="13"/>
  <c r="HQ20" i="13"/>
  <c r="HL22" i="13"/>
  <c r="HP21" i="13"/>
  <c r="HQ19" i="13"/>
  <c r="HO22" i="24"/>
  <c r="HP19" i="24"/>
  <c r="HP19" i="13"/>
  <c r="HK23" i="13"/>
  <c r="HO18" i="13"/>
  <c r="HL23" i="13"/>
  <c r="HL23" i="24"/>
  <c r="HM18" i="13"/>
  <c r="HB17" i="24" l="1"/>
  <c r="GY17" i="24"/>
  <c r="HK21" i="24"/>
  <c r="HF17" i="24"/>
  <c r="HM17" i="13"/>
  <c r="HO17" i="13"/>
  <c r="HQ21" i="24"/>
  <c r="HD17" i="24"/>
  <c r="HC17" i="24"/>
  <c r="HA17" i="24"/>
  <c r="HE17" i="24"/>
  <c r="HQ20" i="24"/>
  <c r="HG17" i="24"/>
  <c r="HL18" i="24"/>
  <c r="HP21" i="24"/>
  <c r="HM21" i="24"/>
  <c r="GZ17" i="24"/>
  <c r="HN18" i="24"/>
  <c r="HO21" i="24"/>
  <c r="HJ18" i="24"/>
  <c r="HJ20" i="24"/>
  <c r="HL20" i="24"/>
  <c r="HK17" i="13"/>
  <c r="HJ17" i="13"/>
  <c r="HK20" i="24"/>
  <c r="HL21" i="24"/>
  <c r="HO20" i="24"/>
  <c r="HJ21" i="24"/>
  <c r="HP17" i="13"/>
  <c r="HL17" i="13"/>
  <c r="HN17" i="13"/>
  <c r="HP20" i="24"/>
  <c r="HN20" i="24"/>
  <c r="HM18" i="24"/>
  <c r="HM20" i="24"/>
  <c r="HN21" i="24"/>
  <c r="HQ17" i="13"/>
  <c r="HO18" i="24"/>
  <c r="HP18" i="24"/>
  <c r="HQ18" i="24"/>
  <c r="HK18" i="24"/>
  <c r="HQ17" i="24" l="1"/>
  <c r="HK17" i="24"/>
  <c r="HP17" i="24"/>
  <c r="HL17" i="24"/>
  <c r="HO17" i="24"/>
  <c r="HN17" i="24"/>
  <c r="HM17" i="24"/>
  <c r="HJ17" i="24"/>
  <c r="HU19" i="24"/>
  <c r="IF22" i="13"/>
  <c r="IF22" i="24"/>
  <c r="IB22" i="13"/>
  <c r="IA19" i="24"/>
  <c r="HZ19" i="24"/>
  <c r="IA19" i="13"/>
  <c r="HZ19" i="13"/>
  <c r="HZ22" i="24"/>
  <c r="HZ22" i="13"/>
  <c r="HU19" i="13"/>
  <c r="HY22" i="24"/>
  <c r="IC21" i="13"/>
  <c r="HY22" i="13"/>
  <c r="HY19" i="13"/>
  <c r="HY19" i="24"/>
  <c r="IB22" i="24"/>
  <c r="IF20" i="13"/>
  <c r="HY23" i="13"/>
  <c r="HY23" i="24"/>
  <c r="IF19" i="24"/>
  <c r="HW22" i="13"/>
  <c r="IA20" i="13"/>
  <c r="HT23" i="13"/>
  <c r="ID22" i="13"/>
  <c r="IF23" i="24"/>
  <c r="IB19" i="24"/>
  <c r="ID22" i="24"/>
  <c r="IC23" i="13"/>
  <c r="HW19" i="24"/>
  <c r="IC23" i="24"/>
  <c r="HU18" i="13"/>
  <c r="IA22" i="13"/>
  <c r="HU20" i="13"/>
  <c r="IA22" i="24"/>
  <c r="HV22" i="13"/>
  <c r="HU23" i="13"/>
  <c r="ID19" i="13"/>
  <c r="HW19" i="13"/>
  <c r="HV22" i="24"/>
  <c r="ID19" i="24"/>
  <c r="IA18" i="13"/>
  <c r="IF19" i="13"/>
  <c r="IC20" i="13"/>
  <c r="IF23" i="13"/>
  <c r="HU23" i="24"/>
  <c r="IB19" i="13"/>
  <c r="HW22" i="24"/>
  <c r="IA23" i="24"/>
  <c r="IE18" i="13"/>
  <c r="IC19" i="24"/>
  <c r="IE23" i="24"/>
  <c r="HT18" i="13"/>
  <c r="HZ18" i="13"/>
  <c r="ID20" i="13"/>
  <c r="HY18" i="13"/>
  <c r="IE23" i="13"/>
  <c r="ID21" i="13"/>
  <c r="ID21" i="24"/>
  <c r="HY21" i="13"/>
  <c r="IC19" i="13"/>
  <c r="HW23" i="13"/>
  <c r="IB20" i="13"/>
  <c r="HW23" i="24"/>
  <c r="HU21" i="13"/>
  <c r="HT19" i="24"/>
  <c r="IA21" i="13"/>
  <c r="HW20" i="13"/>
  <c r="IA23" i="13"/>
  <c r="IE20" i="13"/>
  <c r="HT19" i="13"/>
  <c r="HT21" i="13"/>
  <c r="HY20" i="13"/>
  <c r="IB21" i="13"/>
  <c r="HS47" i="13"/>
  <c r="IF18" i="13"/>
  <c r="HW18" i="13"/>
  <c r="IB23" i="13"/>
  <c r="HV19" i="13"/>
  <c r="HW21" i="13"/>
  <c r="IE19" i="24"/>
  <c r="IB23" i="24"/>
  <c r="ID23" i="13"/>
  <c r="HV19" i="24"/>
  <c r="HZ23" i="13"/>
  <c r="IC18" i="13"/>
  <c r="ID23" i="24"/>
  <c r="HV23" i="13"/>
  <c r="IF21" i="24"/>
  <c r="IE19" i="13"/>
  <c r="HZ23" i="24"/>
  <c r="HV23" i="24"/>
  <c r="IB18" i="13"/>
  <c r="IF21" i="13"/>
  <c r="HT20" i="13"/>
  <c r="HU21" i="24"/>
  <c r="HV18" i="13"/>
  <c r="IC22" i="13"/>
  <c r="HZ21" i="13"/>
  <c r="IC22" i="24"/>
  <c r="HT23" i="24"/>
  <c r="IE22" i="13"/>
  <c r="HV20" i="13"/>
  <c r="HU22" i="13"/>
  <c r="IE22" i="24"/>
  <c r="HZ20" i="13"/>
  <c r="HU22" i="24"/>
  <c r="ID18" i="13"/>
  <c r="IE21" i="13"/>
  <c r="HT22" i="13"/>
  <c r="HV21" i="13"/>
  <c r="HS37" i="13"/>
  <c r="HS19" i="13" l="1"/>
  <c r="HW17" i="13"/>
  <c r="ID20" i="24"/>
  <c r="HW18" i="24"/>
  <c r="IB21" i="24"/>
  <c r="HY18" i="24"/>
  <c r="IC20" i="24"/>
  <c r="HZ20" i="24"/>
  <c r="HT18" i="24"/>
  <c r="IB17" i="13"/>
  <c r="HS20" i="13"/>
  <c r="IE20" i="24"/>
  <c r="IB18" i="24"/>
  <c r="ID17" i="13"/>
  <c r="IF17" i="13"/>
  <c r="HS22" i="13"/>
  <c r="HS18" i="13"/>
  <c r="HY17" i="13"/>
  <c r="HW20" i="24"/>
  <c r="HY20" i="24"/>
  <c r="HY21" i="24"/>
  <c r="HZ21" i="24"/>
  <c r="IA20" i="24"/>
  <c r="HT21" i="24"/>
  <c r="HV20" i="24"/>
  <c r="HW21" i="24"/>
  <c r="HU20" i="24"/>
  <c r="HT20" i="24"/>
  <c r="IB20" i="24"/>
  <c r="IC18" i="24"/>
  <c r="IC21" i="24"/>
  <c r="IE21" i="24"/>
  <c r="HS19" i="24"/>
  <c r="ID18" i="24"/>
  <c r="HS23" i="24"/>
  <c r="IE18" i="24"/>
  <c r="HV21" i="24"/>
  <c r="IA18" i="24"/>
  <c r="IF18" i="24"/>
  <c r="HV17" i="13"/>
  <c r="IC17" i="13"/>
  <c r="HS21" i="13"/>
  <c r="HZ18" i="24"/>
  <c r="HT22" i="24"/>
  <c r="HS22" i="24" s="1"/>
  <c r="HT17" i="13"/>
  <c r="HU18" i="24"/>
  <c r="IE17" i="13"/>
  <c r="IA21" i="24"/>
  <c r="HZ17" i="13"/>
  <c r="IA17" i="13"/>
  <c r="HV18" i="24"/>
  <c r="HU17" i="13"/>
  <c r="HS23" i="13"/>
  <c r="IF20" i="24"/>
  <c r="ID17" i="24" l="1"/>
  <c r="HW17" i="24"/>
  <c r="IB17" i="24"/>
  <c r="IF17" i="24"/>
  <c r="HY17" i="24"/>
  <c r="HZ17" i="24"/>
  <c r="HS20" i="24"/>
  <c r="HV17" i="24"/>
  <c r="HS21" i="24"/>
  <c r="HU17" i="24"/>
  <c r="IC17" i="24"/>
  <c r="IE17" i="24"/>
  <c r="IA17" i="24"/>
  <c r="HT17" i="24"/>
  <c r="HS17" i="13"/>
  <c r="HS18" i="24"/>
  <c r="IS23" i="24"/>
  <c r="JH18" i="13"/>
  <c r="IU20" i="13"/>
  <c r="IQ19" i="24"/>
  <c r="IT22" i="13"/>
  <c r="IQ19" i="13"/>
  <c r="IL23" i="24"/>
  <c r="IO18" i="13"/>
  <c r="JB19" i="24"/>
  <c r="IZ20" i="13"/>
  <c r="IL23" i="13"/>
  <c r="JH22" i="24"/>
  <c r="IJ18" i="13"/>
  <c r="IK19" i="24"/>
  <c r="JF19" i="24"/>
  <c r="IX18" i="13"/>
  <c r="IZ18" i="13"/>
  <c r="IS18" i="13"/>
  <c r="JF19" i="13"/>
  <c r="II20" i="13"/>
  <c r="JH22" i="13"/>
  <c r="IV18" i="13"/>
  <c r="IS23" i="13"/>
  <c r="IK22" i="24"/>
  <c r="IK19" i="13"/>
  <c r="IQ20" i="13"/>
  <c r="II21" i="13"/>
  <c r="IT22" i="24"/>
  <c r="JB19" i="13"/>
  <c r="JC20" i="13"/>
  <c r="IW22" i="24"/>
  <c r="IK22" i="13"/>
  <c r="IY19" i="13"/>
  <c r="JG23" i="13"/>
  <c r="IY19" i="24"/>
  <c r="IW20" i="13"/>
  <c r="JG23" i="24"/>
  <c r="IL21" i="13"/>
  <c r="JC18" i="13"/>
  <c r="IV20" i="13"/>
  <c r="IT20" i="13"/>
  <c r="IL20" i="13"/>
  <c r="IX22" i="13"/>
  <c r="IK18" i="13"/>
  <c r="IX22" i="24"/>
  <c r="IX21" i="13"/>
  <c r="JG18" i="13"/>
  <c r="IR21" i="13"/>
  <c r="JF21" i="13"/>
  <c r="IP19" i="13"/>
  <c r="IV21" i="13"/>
  <c r="IR18" i="13"/>
  <c r="JA18" i="13"/>
  <c r="IN23" i="13"/>
  <c r="IP19" i="24"/>
  <c r="JA20" i="13"/>
  <c r="IQ23" i="24"/>
  <c r="JB18" i="13"/>
  <c r="IN23" i="24"/>
  <c r="IO20" i="13"/>
  <c r="JE19" i="24"/>
  <c r="JH20" i="13"/>
  <c r="IT23" i="24"/>
  <c r="IQ23" i="13"/>
  <c r="IZ21" i="13"/>
  <c r="IM23" i="24"/>
  <c r="JE19" i="13"/>
  <c r="IR20" i="13"/>
  <c r="JE18" i="13"/>
  <c r="IU22" i="24"/>
  <c r="IM19" i="24"/>
  <c r="JG20" i="13"/>
  <c r="IP20" i="13"/>
  <c r="IK20" i="13"/>
  <c r="IO22" i="24"/>
  <c r="IY20" i="13"/>
  <c r="IU22" i="13"/>
  <c r="IW21" i="13"/>
  <c r="JF22" i="24"/>
  <c r="IP21" i="13"/>
  <c r="JD20" i="13"/>
  <c r="IJ19" i="13"/>
  <c r="JA22" i="13"/>
  <c r="IY22" i="24"/>
  <c r="JC23" i="24"/>
  <c r="JB21" i="13"/>
  <c r="IY18" i="13"/>
  <c r="IK21" i="13"/>
  <c r="JF22" i="13"/>
  <c r="JC23" i="13"/>
  <c r="IT23" i="13"/>
  <c r="IJ19" i="24"/>
  <c r="JA22" i="24"/>
  <c r="IO22" i="13"/>
  <c r="IY22" i="13"/>
  <c r="IM23" i="13"/>
  <c r="IN21" i="13"/>
  <c r="IW22" i="13"/>
  <c r="IN18" i="13"/>
  <c r="IV22" i="24"/>
  <c r="IY23" i="24"/>
  <c r="IK23" i="24"/>
  <c r="II23" i="13"/>
  <c r="JF20" i="13"/>
  <c r="JD22" i="13"/>
  <c r="IW23" i="24"/>
  <c r="II23" i="24"/>
  <c r="JD22" i="24"/>
  <c r="IY21" i="13"/>
  <c r="IV23" i="24"/>
  <c r="IT18" i="13"/>
  <c r="IX23" i="24"/>
  <c r="IU19" i="13"/>
  <c r="IU21" i="13"/>
  <c r="IQ22" i="24"/>
  <c r="JA19" i="24"/>
  <c r="IU19" i="24"/>
  <c r="IU18" i="13"/>
  <c r="IP22" i="13"/>
  <c r="JD18" i="13"/>
  <c r="IL18" i="13"/>
  <c r="JC19" i="24"/>
  <c r="IQ22" i="13"/>
  <c r="JG19" i="24"/>
  <c r="IP22" i="24"/>
  <c r="IM22" i="13"/>
  <c r="IM21" i="13"/>
  <c r="JA19" i="13"/>
  <c r="JE21" i="13"/>
  <c r="IZ22" i="13"/>
  <c r="JG19" i="13"/>
  <c r="II18" i="13"/>
  <c r="IW23" i="13"/>
  <c r="JC19" i="13"/>
  <c r="JB20" i="13"/>
  <c r="IZ22" i="24"/>
  <c r="IJ20" i="13"/>
  <c r="IY23" i="13"/>
  <c r="IU23" i="24"/>
  <c r="JG22" i="24"/>
  <c r="JB23" i="13"/>
  <c r="IS20" i="13"/>
  <c r="IJ21" i="13"/>
  <c r="JD23" i="24"/>
  <c r="IX23" i="13"/>
  <c r="JD21" i="13"/>
  <c r="JE20" i="13"/>
  <c r="IO21" i="13"/>
  <c r="JB23" i="24"/>
  <c r="JA23" i="24"/>
  <c r="IM19" i="13"/>
  <c r="II19" i="13"/>
  <c r="JA21" i="13"/>
  <c r="IZ23" i="13"/>
  <c r="IT21" i="13"/>
  <c r="JG22" i="13"/>
  <c r="IU23" i="13"/>
  <c r="JG21" i="13"/>
  <c r="IR22" i="24"/>
  <c r="IS22" i="13"/>
  <c r="IL22" i="13"/>
  <c r="II19" i="24"/>
  <c r="IZ23" i="24"/>
  <c r="IV23" i="13"/>
  <c r="JF23" i="13"/>
  <c r="IO23" i="13"/>
  <c r="JD23" i="13"/>
  <c r="IM20" i="13"/>
  <c r="IL22" i="24"/>
  <c r="JA23" i="13"/>
  <c r="IX20" i="13"/>
  <c r="JF23" i="24"/>
  <c r="IR22" i="13"/>
  <c r="IV22" i="13"/>
  <c r="IO23" i="24"/>
  <c r="IM22" i="24"/>
  <c r="IN20" i="13"/>
  <c r="IV19" i="24"/>
  <c r="IP23" i="24"/>
  <c r="IJ23" i="13"/>
  <c r="IJ23" i="24"/>
  <c r="IT19" i="13"/>
  <c r="II22" i="13"/>
  <c r="IT19" i="24"/>
  <c r="IJ22" i="24"/>
  <c r="II22" i="24"/>
  <c r="IW19" i="13"/>
  <c r="JE22" i="24"/>
  <c r="IR19" i="24"/>
  <c r="IW19" i="24"/>
  <c r="IM18" i="13"/>
  <c r="IQ21" i="13"/>
  <c r="JE22" i="13"/>
  <c r="IR19" i="13"/>
  <c r="IP18" i="13"/>
  <c r="IN19" i="24"/>
  <c r="IO19" i="13"/>
  <c r="IO19" i="24"/>
  <c r="JB22" i="13"/>
  <c r="JE23" i="13"/>
  <c r="JH19" i="24"/>
  <c r="JB22" i="24"/>
  <c r="JE23" i="24"/>
  <c r="JH23" i="13"/>
  <c r="IN19" i="13"/>
  <c r="IZ19" i="13"/>
  <c r="IR23" i="24"/>
  <c r="JC21" i="13"/>
  <c r="JH19" i="13"/>
  <c r="IS19" i="13"/>
  <c r="JH23" i="24"/>
  <c r="IZ19" i="24"/>
  <c r="JD19" i="24"/>
  <c r="JC21" i="24"/>
  <c r="IS21" i="13"/>
  <c r="IS19" i="24"/>
  <c r="IX19" i="13"/>
  <c r="IQ18" i="13"/>
  <c r="IR23" i="13"/>
  <c r="IJ22" i="13"/>
  <c r="IL19" i="13"/>
  <c r="IS22" i="24"/>
  <c r="JF18" i="13"/>
  <c r="IN22" i="13"/>
  <c r="IX19" i="24"/>
  <c r="IP23" i="13"/>
  <c r="IV19" i="13"/>
  <c r="JC22" i="13"/>
  <c r="IW18" i="13"/>
  <c r="IN22" i="24"/>
  <c r="JH21" i="13"/>
  <c r="JD19" i="13"/>
  <c r="IK23" i="13"/>
  <c r="JC22" i="24"/>
  <c r="IM17" i="13" l="1"/>
  <c r="IZ17" i="13"/>
  <c r="HS17" i="24"/>
  <c r="IS21" i="24"/>
  <c r="IV21" i="24"/>
  <c r="IO18" i="24"/>
  <c r="IO21" i="24"/>
  <c r="JA18" i="24"/>
  <c r="IU21" i="24"/>
  <c r="JF17" i="13"/>
  <c r="IX21" i="24"/>
  <c r="IQ17" i="13"/>
  <c r="IW17" i="13"/>
  <c r="IP17" i="13"/>
  <c r="IT17" i="13"/>
  <c r="IL17" i="13"/>
  <c r="IU17" i="13"/>
  <c r="II17" i="13"/>
  <c r="IT18" i="24"/>
  <c r="IJ21" i="24"/>
  <c r="JE21" i="24"/>
  <c r="JH21" i="24"/>
  <c r="IQ21" i="24"/>
  <c r="IY20" i="24"/>
  <c r="IK18" i="24"/>
  <c r="IL18" i="24"/>
  <c r="IM18" i="24"/>
  <c r="IV18" i="24"/>
  <c r="IM20" i="24"/>
  <c r="IS20" i="24"/>
  <c r="IP21" i="24"/>
  <c r="IT21" i="24"/>
  <c r="IL21" i="24"/>
  <c r="IZ20" i="24"/>
  <c r="JG21" i="24"/>
  <c r="IN21" i="24"/>
  <c r="IL19" i="24"/>
  <c r="IN17" i="13"/>
  <c r="JF20" i="24"/>
  <c r="JB20" i="24"/>
  <c r="IY18" i="24"/>
  <c r="IM21" i="24"/>
  <c r="IK17" i="13"/>
  <c r="JA21" i="24"/>
  <c r="IR18" i="24"/>
  <c r="IS18" i="24"/>
  <c r="IN20" i="24"/>
  <c r="IJ20" i="24"/>
  <c r="JD17" i="13"/>
  <c r="JH18" i="24"/>
  <c r="IX17" i="13"/>
  <c r="JE17" i="13"/>
  <c r="IR20" i="24"/>
  <c r="II20" i="24"/>
  <c r="IY17" i="13"/>
  <c r="JD20" i="24"/>
  <c r="IQ18" i="24"/>
  <c r="JD21" i="24"/>
  <c r="II21" i="24"/>
  <c r="JE18" i="24"/>
  <c r="IZ21" i="24"/>
  <c r="IQ20" i="24"/>
  <c r="JE20" i="24"/>
  <c r="IK20" i="24"/>
  <c r="IJ18" i="24"/>
  <c r="JB17" i="13"/>
  <c r="IP20" i="24"/>
  <c r="IR17" i="13"/>
  <c r="IV17" i="13"/>
  <c r="JA20" i="24"/>
  <c r="IJ17" i="13"/>
  <c r="JG20" i="24"/>
  <c r="II18" i="24"/>
  <c r="IY21" i="24"/>
  <c r="IW20" i="24"/>
  <c r="JF21" i="24"/>
  <c r="JH17" i="13"/>
  <c r="IO20" i="24"/>
  <c r="IU20" i="24"/>
  <c r="JB18" i="24"/>
  <c r="IP18" i="24"/>
  <c r="JA17" i="13"/>
  <c r="IX20" i="24"/>
  <c r="IW21" i="24"/>
  <c r="JB21" i="24"/>
  <c r="JF18" i="24"/>
  <c r="IX18" i="24"/>
  <c r="JC17" i="13"/>
  <c r="JC20" i="24"/>
  <c r="IW18" i="24"/>
  <c r="IR21" i="24"/>
  <c r="IT20" i="24"/>
  <c r="IK21" i="24"/>
  <c r="JG18" i="24"/>
  <c r="JG17" i="13"/>
  <c r="IL20" i="24"/>
  <c r="IS17" i="13"/>
  <c r="IO17" i="13"/>
  <c r="JH20" i="24"/>
  <c r="IV20" i="24"/>
  <c r="IU18" i="24"/>
  <c r="JD18" i="24"/>
  <c r="IN18" i="24"/>
  <c r="IZ18" i="24"/>
  <c r="JC18" i="24"/>
  <c r="IO17" i="24" l="1"/>
  <c r="JA17" i="24"/>
  <c r="IV17" i="24"/>
  <c r="IS17" i="24"/>
  <c r="IJ17" i="24"/>
  <c r="IZ17" i="24"/>
  <c r="JH17" i="24"/>
  <c r="IL17" i="24"/>
  <c r="IT17" i="24"/>
  <c r="IQ17" i="24"/>
  <c r="IK17" i="24"/>
  <c r="IP17" i="24"/>
  <c r="IM17" i="24"/>
  <c r="JC17" i="24"/>
  <c r="IR17" i="24"/>
  <c r="IY17" i="24"/>
  <c r="JB17" i="24"/>
  <c r="JG17" i="24"/>
  <c r="IN17" i="24"/>
  <c r="JD17" i="24"/>
  <c r="IX17" i="24"/>
  <c r="IW17" i="24"/>
  <c r="IU17" i="24"/>
  <c r="JF17" i="24"/>
  <c r="II17" i="24"/>
  <c r="JE17" i="24"/>
  <c r="JO18" i="13"/>
  <c r="JQ18" i="13"/>
  <c r="JK19" i="24"/>
  <c r="JU19" i="24"/>
  <c r="JN19" i="24"/>
  <c r="JU22" i="24"/>
  <c r="KC21" i="13"/>
  <c r="JY23" i="24"/>
  <c r="KA23" i="24"/>
  <c r="JN19" i="13"/>
  <c r="JL19" i="24"/>
  <c r="JW18" i="13"/>
  <c r="KA23" i="13"/>
  <c r="JU22" i="13"/>
  <c r="JU19" i="13"/>
  <c r="JS19" i="24"/>
  <c r="JL19" i="13"/>
  <c r="JO20" i="13"/>
  <c r="JY23" i="13"/>
  <c r="JS19" i="13"/>
  <c r="JR18" i="13"/>
  <c r="JK21" i="13"/>
  <c r="JN21" i="13"/>
  <c r="JU18" i="13"/>
  <c r="JY19" i="13"/>
  <c r="KA18" i="13"/>
  <c r="JM19" i="13"/>
  <c r="JY19" i="24"/>
  <c r="JM19" i="24"/>
  <c r="JX20" i="13"/>
  <c r="JR23" i="24"/>
  <c r="JW22" i="13"/>
  <c r="JW22" i="24"/>
  <c r="JS23" i="24"/>
  <c r="JL18" i="13"/>
  <c r="JR21" i="13"/>
  <c r="JK19" i="13"/>
  <c r="KD21" i="13"/>
  <c r="JV18" i="13"/>
  <c r="JX19" i="13"/>
  <c r="JP22" i="24"/>
  <c r="JS23" i="13"/>
  <c r="JX19" i="24"/>
  <c r="JX23" i="24"/>
  <c r="JZ21" i="13"/>
  <c r="JW19" i="24"/>
  <c r="JZ19" i="13"/>
  <c r="JR23" i="13"/>
  <c r="JT20" i="13"/>
  <c r="KB21" i="13"/>
  <c r="KA22" i="24"/>
  <c r="JP21" i="13"/>
  <c r="JR22" i="13"/>
  <c r="JR22" i="24"/>
  <c r="JY22" i="24"/>
  <c r="JT21" i="13"/>
  <c r="JP23" i="24"/>
  <c r="JM21" i="13"/>
  <c r="KA22" i="13"/>
  <c r="JZ23" i="13"/>
  <c r="JL22" i="13"/>
  <c r="JX23" i="13"/>
  <c r="JP23" i="13"/>
  <c r="KC23" i="13"/>
  <c r="JO21" i="13"/>
  <c r="JW21" i="24"/>
  <c r="JP19" i="24"/>
  <c r="JZ23" i="24"/>
  <c r="KD18" i="13"/>
  <c r="JZ19" i="24"/>
  <c r="JL22" i="24"/>
  <c r="JP19" i="13"/>
  <c r="KC23" i="24"/>
  <c r="JW21" i="13"/>
  <c r="JP22" i="13"/>
  <c r="JX18" i="13"/>
  <c r="KB18" i="13"/>
  <c r="JL23" i="24"/>
  <c r="JT19" i="24"/>
  <c r="JS22" i="24"/>
  <c r="KD19" i="24"/>
  <c r="JK20" i="24"/>
  <c r="JW23" i="24"/>
  <c r="JZ22" i="24"/>
  <c r="JN18" i="13"/>
  <c r="JM18" i="13"/>
  <c r="KD20" i="13"/>
  <c r="JM22" i="24"/>
  <c r="JK23" i="24"/>
  <c r="JV19" i="24"/>
  <c r="JU23" i="24"/>
  <c r="JK23" i="13"/>
  <c r="JV22" i="24"/>
  <c r="JW23" i="13"/>
  <c r="JP18" i="13"/>
  <c r="KC22" i="24"/>
  <c r="JY22" i="13"/>
  <c r="JV19" i="13"/>
  <c r="JV22" i="13"/>
  <c r="JP20" i="13"/>
  <c r="JL21" i="13"/>
  <c r="JK22" i="13"/>
  <c r="KC19" i="13"/>
  <c r="JQ21" i="13"/>
  <c r="JQ23" i="24"/>
  <c r="JY18" i="13"/>
  <c r="JO19" i="24"/>
  <c r="JK22" i="24"/>
  <c r="KC19" i="24"/>
  <c r="JS18" i="13"/>
  <c r="JN20" i="13"/>
  <c r="JN20" i="24"/>
  <c r="JS20" i="24"/>
  <c r="JY21" i="13"/>
  <c r="KA21" i="13"/>
  <c r="KC22" i="13"/>
  <c r="JO19" i="13"/>
  <c r="JM22" i="13"/>
  <c r="KD19" i="13"/>
  <c r="JS20" i="13"/>
  <c r="JO22" i="13"/>
  <c r="JT23" i="24"/>
  <c r="JO22" i="24"/>
  <c r="JM23" i="24"/>
  <c r="JV23" i="24"/>
  <c r="JT18" i="13"/>
  <c r="JW19" i="13"/>
  <c r="JV23" i="13"/>
  <c r="JU23" i="13"/>
  <c r="JU21" i="13"/>
  <c r="JX21" i="24"/>
  <c r="JR20" i="13"/>
  <c r="JN22" i="13"/>
  <c r="KB19" i="24"/>
  <c r="JM23" i="13"/>
  <c r="JQ20" i="13"/>
  <c r="JT23" i="13"/>
  <c r="JK18" i="13"/>
  <c r="JR20" i="24"/>
  <c r="JN22" i="24"/>
  <c r="JO23" i="13"/>
  <c r="KD23" i="24"/>
  <c r="JV21" i="24"/>
  <c r="JR19" i="13"/>
  <c r="JK20" i="13"/>
  <c r="JW20" i="13"/>
  <c r="JQ20" i="24"/>
  <c r="KB22" i="13"/>
  <c r="KD22" i="13"/>
  <c r="JL23" i="13"/>
  <c r="JO23" i="24"/>
  <c r="KA20" i="13"/>
  <c r="JR19" i="24"/>
  <c r="JQ22" i="13"/>
  <c r="KB19" i="13"/>
  <c r="JZ18" i="13"/>
  <c r="KA19" i="13"/>
  <c r="KB22" i="24"/>
  <c r="KC20" i="13"/>
  <c r="JQ22" i="24"/>
  <c r="JZ20" i="13"/>
  <c r="JT22" i="24"/>
  <c r="KD22" i="24"/>
  <c r="KD23" i="13"/>
  <c r="JV21" i="13"/>
  <c r="JL20" i="13"/>
  <c r="JX21" i="13"/>
  <c r="JU20" i="13"/>
  <c r="KA19" i="24"/>
  <c r="JN23" i="24"/>
  <c r="JQ19" i="13"/>
  <c r="JZ22" i="13"/>
  <c r="KB23" i="13"/>
  <c r="JS21" i="13"/>
  <c r="KB20" i="13"/>
  <c r="JX22" i="13"/>
  <c r="KC18" i="13"/>
  <c r="JS22" i="13"/>
  <c r="JM20" i="13"/>
  <c r="JN23" i="13"/>
  <c r="JQ19" i="24"/>
  <c r="JY20" i="13"/>
  <c r="JT22" i="13"/>
  <c r="JV20" i="13"/>
  <c r="KB23" i="24"/>
  <c r="JS21" i="24"/>
  <c r="JX22" i="24"/>
  <c r="JT19" i="13"/>
  <c r="JQ23" i="13"/>
  <c r="JQ21" i="24" l="1"/>
  <c r="JP21" i="24"/>
  <c r="JQ18" i="24"/>
  <c r="JY20" i="24"/>
  <c r="JL21" i="24"/>
  <c r="JP20" i="24"/>
  <c r="JK18" i="24"/>
  <c r="JZ20" i="24"/>
  <c r="JT20" i="24"/>
  <c r="KB21" i="24"/>
  <c r="JY21" i="24"/>
  <c r="KB20" i="24"/>
  <c r="JR18" i="24"/>
  <c r="KA21" i="24"/>
  <c r="JK17" i="13"/>
  <c r="JN17" i="13"/>
  <c r="JP17" i="13"/>
  <c r="KD20" i="24"/>
  <c r="JW20" i="24"/>
  <c r="JV20" i="24"/>
  <c r="JZ17" i="13"/>
  <c r="JY17" i="13"/>
  <c r="JX17" i="13"/>
  <c r="JS17" i="13"/>
  <c r="JT17" i="13"/>
  <c r="KC17" i="13"/>
  <c r="JX20" i="24"/>
  <c r="JM20" i="24"/>
  <c r="KC20" i="24"/>
  <c r="JL20" i="24"/>
  <c r="JU21" i="24"/>
  <c r="KA20" i="24"/>
  <c r="JO18" i="24"/>
  <c r="KD21" i="24"/>
  <c r="JW18" i="24"/>
  <c r="JU20" i="24"/>
  <c r="KC21" i="24"/>
  <c r="JZ18" i="24"/>
  <c r="KA18" i="24"/>
  <c r="JT21" i="24"/>
  <c r="KC18" i="24"/>
  <c r="JU18" i="24"/>
  <c r="JO21" i="24"/>
  <c r="JZ21" i="24"/>
  <c r="JN21" i="24"/>
  <c r="JK21" i="24"/>
  <c r="KB18" i="24"/>
  <c r="JM21" i="24"/>
  <c r="JO20" i="24"/>
  <c r="JM18" i="24"/>
  <c r="JQ17" i="24"/>
  <c r="KB17" i="13"/>
  <c r="JV17" i="13"/>
  <c r="JR17" i="13"/>
  <c r="JS18" i="24"/>
  <c r="JS17" i="24" s="1"/>
  <c r="JO17" i="13"/>
  <c r="JV18" i="24"/>
  <c r="KD17" i="13"/>
  <c r="JN18" i="24"/>
  <c r="JU17" i="13"/>
  <c r="JT18" i="24"/>
  <c r="JM17" i="13"/>
  <c r="KA17" i="13"/>
  <c r="JW17" i="13"/>
  <c r="JL18" i="24"/>
  <c r="JY18" i="24"/>
  <c r="JR21" i="24"/>
  <c r="JQ17" i="13"/>
  <c r="JX18" i="24"/>
  <c r="JL17" i="13"/>
  <c r="KD18" i="24"/>
  <c r="JP18" i="24"/>
  <c r="JP17" i="24" s="1"/>
  <c r="KG43" i="24"/>
  <c r="KF43" i="24" s="1"/>
  <c r="KG38" i="24"/>
  <c r="KF38" i="24" s="1"/>
  <c r="KG19" i="13"/>
  <c r="KF19" i="13" s="1"/>
  <c r="KJ22" i="24"/>
  <c r="KJ20" i="13"/>
  <c r="KG21" i="13"/>
  <c r="KF21" i="13" s="1"/>
  <c r="KI23" i="13"/>
  <c r="KJ22" i="13"/>
  <c r="KI18" i="13"/>
  <c r="KG44" i="24"/>
  <c r="KF44" i="24" s="1"/>
  <c r="KG50" i="24"/>
  <c r="KF50" i="24" s="1"/>
  <c r="KH18" i="13"/>
  <c r="KF37" i="13"/>
  <c r="KG35" i="24"/>
  <c r="KG49" i="24"/>
  <c r="KF49" i="24" s="1"/>
  <c r="KJ23" i="13"/>
  <c r="KI19" i="24"/>
  <c r="KG23" i="13"/>
  <c r="KF23" i="13" s="1"/>
  <c r="KJ23" i="24"/>
  <c r="KG22" i="13"/>
  <c r="KF22" i="13" s="1"/>
  <c r="KG48" i="24"/>
  <c r="KF48" i="24" s="1"/>
  <c r="KG18" i="13"/>
  <c r="KF18" i="13" s="1"/>
  <c r="KG37" i="24"/>
  <c r="KF37" i="24" s="1"/>
  <c r="KJ18" i="13"/>
  <c r="KJ19" i="24"/>
  <c r="KG33" i="24"/>
  <c r="KF33" i="24" s="1"/>
  <c r="KI19" i="13"/>
  <c r="KH23" i="24"/>
  <c r="KG42" i="24"/>
  <c r="KF42" i="24" s="1"/>
  <c r="KF47" i="13"/>
  <c r="KH20" i="13"/>
  <c r="KI21" i="13"/>
  <c r="KG36" i="24"/>
  <c r="KF36" i="24" s="1"/>
  <c r="KH19" i="24"/>
  <c r="KG47" i="24"/>
  <c r="KF47" i="24" s="1"/>
  <c r="KG20" i="13"/>
  <c r="KF20" i="13" s="1"/>
  <c r="KG46" i="24"/>
  <c r="KJ19" i="13"/>
  <c r="KI20" i="13"/>
  <c r="KG41" i="24"/>
  <c r="KH19" i="13"/>
  <c r="KG39" i="24"/>
  <c r="KH22" i="13"/>
  <c r="KI23" i="24"/>
  <c r="KI22" i="13"/>
  <c r="KJ21" i="13"/>
  <c r="KH22" i="24"/>
  <c r="KH21" i="13"/>
  <c r="KH23" i="13"/>
  <c r="KI22" i="24"/>
  <c r="JK17" i="24" l="1"/>
  <c r="KF46" i="24"/>
  <c r="KG45" i="24"/>
  <c r="KF35" i="24"/>
  <c r="KG34" i="24"/>
  <c r="KG22" i="24"/>
  <c r="KF22" i="24" s="1"/>
  <c r="KF39" i="24"/>
  <c r="KF41" i="24"/>
  <c r="KG40" i="24"/>
  <c r="KF40" i="24" s="1"/>
  <c r="JY17" i="24"/>
  <c r="JR17" i="24"/>
  <c r="JV17" i="24"/>
  <c r="JW17" i="24"/>
  <c r="KD17" i="24"/>
  <c r="KB17" i="24"/>
  <c r="KA17" i="24"/>
  <c r="JL17" i="24"/>
  <c r="KC17" i="24"/>
  <c r="JX17" i="24"/>
  <c r="JU17" i="24"/>
  <c r="KH21" i="24"/>
  <c r="JT17" i="24"/>
  <c r="JZ17" i="24"/>
  <c r="KI21" i="24"/>
  <c r="KI18" i="24"/>
  <c r="JO17" i="24"/>
  <c r="JM17" i="24"/>
  <c r="KI20" i="24"/>
  <c r="KJ18" i="24"/>
  <c r="KG18" i="24"/>
  <c r="KJ20" i="24"/>
  <c r="KJ21" i="24"/>
  <c r="JN17" i="24"/>
  <c r="KH20" i="24"/>
  <c r="KG23" i="24"/>
  <c r="KF23" i="24" s="1"/>
  <c r="KH17" i="13"/>
  <c r="KH18" i="24"/>
  <c r="KI17" i="13"/>
  <c r="KG21" i="24"/>
  <c r="KF21" i="24" s="1"/>
  <c r="KJ17" i="13"/>
  <c r="KG20" i="24"/>
  <c r="KF20" i="24" s="1"/>
  <c r="KG17" i="13"/>
  <c r="KF17" i="13" s="1"/>
  <c r="KV18" i="13"/>
  <c r="KY22" i="13"/>
  <c r="KY19" i="24"/>
  <c r="KN19" i="24"/>
  <c r="KM23" i="13"/>
  <c r="KQ23" i="24"/>
  <c r="KW18" i="13"/>
  <c r="KQ22" i="24"/>
  <c r="KS22" i="24"/>
  <c r="KM23" i="24"/>
  <c r="KU18" i="13"/>
  <c r="KM22" i="24"/>
  <c r="KS18" i="13"/>
  <c r="KZ20" i="13"/>
  <c r="KS23" i="24"/>
  <c r="KP18" i="13"/>
  <c r="KW21" i="13"/>
  <c r="KR23" i="24"/>
  <c r="KZ19" i="24"/>
  <c r="KZ18" i="13"/>
  <c r="KV22" i="13"/>
  <c r="LA18" i="13"/>
  <c r="KO23" i="24"/>
  <c r="KV23" i="24"/>
  <c r="KM20" i="13"/>
  <c r="KY19" i="13"/>
  <c r="KV22" i="24"/>
  <c r="KM18" i="13"/>
  <c r="KT21" i="13"/>
  <c r="KR22" i="24"/>
  <c r="KU20" i="13"/>
  <c r="KN20" i="13"/>
  <c r="KO19" i="24"/>
  <c r="KU22" i="24"/>
  <c r="KP22" i="13"/>
  <c r="KQ22" i="13"/>
  <c r="LA22" i="24"/>
  <c r="LB19" i="24"/>
  <c r="KZ22" i="24"/>
  <c r="KP22" i="24"/>
  <c r="KN18" i="13"/>
  <c r="KY22" i="24"/>
  <c r="KZ19" i="13"/>
  <c r="KV19" i="24"/>
  <c r="KO22" i="13"/>
  <c r="KW22" i="24"/>
  <c r="KR19" i="13"/>
  <c r="KP21" i="13"/>
  <c r="KM22" i="13"/>
  <c r="KU21" i="13"/>
  <c r="KZ22" i="13"/>
  <c r="KR20" i="13"/>
  <c r="KY20" i="13"/>
  <c r="KO22" i="24"/>
  <c r="KT19" i="24"/>
  <c r="KR19" i="24"/>
  <c r="KY23" i="24"/>
  <c r="KV19" i="13"/>
  <c r="KZ23" i="24"/>
  <c r="LB18" i="13"/>
  <c r="KQ21" i="13"/>
  <c r="KN22" i="13"/>
  <c r="LB21" i="13"/>
  <c r="KW23" i="24"/>
  <c r="KP23" i="13"/>
  <c r="KQ18" i="13"/>
  <c r="KW19" i="13"/>
  <c r="LB22" i="13"/>
  <c r="KN22" i="24"/>
  <c r="KS19" i="24"/>
  <c r="KT19" i="13"/>
  <c r="KP23" i="24"/>
  <c r="LA19" i="13"/>
  <c r="KW19" i="24"/>
  <c r="KY21" i="13"/>
  <c r="KZ21" i="13"/>
  <c r="KN19" i="13"/>
  <c r="KZ21" i="24"/>
  <c r="LB22" i="24"/>
  <c r="LA22" i="13"/>
  <c r="KT22" i="24"/>
  <c r="KO18" i="13"/>
  <c r="KN23" i="13"/>
  <c r="KM21" i="13"/>
  <c r="KV23" i="13"/>
  <c r="KW23" i="13"/>
  <c r="KM19" i="13"/>
  <c r="LA19" i="24"/>
  <c r="KO23" i="13"/>
  <c r="KN21" i="13"/>
  <c r="KZ23" i="13"/>
  <c r="KT22" i="13"/>
  <c r="LA20" i="13"/>
  <c r="KO19" i="13"/>
  <c r="KR18" i="13"/>
  <c r="KY18" i="13"/>
  <c r="KS21" i="13"/>
  <c r="KN23" i="24"/>
  <c r="KS19" i="13"/>
  <c r="LB23" i="24"/>
  <c r="KR21" i="13"/>
  <c r="KM19" i="24"/>
  <c r="KT18" i="13"/>
  <c r="KQ19" i="24"/>
  <c r="LA23" i="13"/>
  <c r="KP20" i="13"/>
  <c r="KP19" i="13"/>
  <c r="LB20" i="13"/>
  <c r="KQ20" i="13"/>
  <c r="KS23" i="13"/>
  <c r="KW22" i="13"/>
  <c r="KT23" i="13"/>
  <c r="LA23" i="24"/>
  <c r="KU19" i="13"/>
  <c r="KS22" i="13"/>
  <c r="KT20" i="13"/>
  <c r="KO21" i="13"/>
  <c r="LB19" i="13"/>
  <c r="KR22" i="13"/>
  <c r="KQ23" i="13"/>
  <c r="LA21" i="13"/>
  <c r="KW20" i="13"/>
  <c r="KP19" i="24"/>
  <c r="KU23" i="13"/>
  <c r="KR23" i="13"/>
  <c r="KU22" i="13"/>
  <c r="KU23" i="24"/>
  <c r="KY23" i="13"/>
  <c r="KO20" i="13"/>
  <c r="LB23" i="13"/>
  <c r="KS20" i="13"/>
  <c r="KV20" i="13"/>
  <c r="KT23" i="24"/>
  <c r="KV21" i="13"/>
  <c r="KQ19" i="13"/>
  <c r="KU19" i="24"/>
  <c r="KF34" i="24" l="1"/>
  <c r="KG32" i="24"/>
  <c r="KF32" i="24" s="1"/>
  <c r="KF45" i="24"/>
  <c r="KG19" i="24"/>
  <c r="KF19" i="24" s="1"/>
  <c r="KZ20" i="24"/>
  <c r="LB21" i="24"/>
  <c r="KR21" i="24"/>
  <c r="KV20" i="24"/>
  <c r="KU21" i="24"/>
  <c r="KO18" i="24"/>
  <c r="KQ21" i="24"/>
  <c r="KM18" i="24"/>
  <c r="LA17" i="13"/>
  <c r="KP17" i="13"/>
  <c r="KZ17" i="13"/>
  <c r="KU17" i="13"/>
  <c r="KS17" i="13"/>
  <c r="KV17" i="13"/>
  <c r="KN17" i="13"/>
  <c r="KQ17" i="13"/>
  <c r="LB17" i="13"/>
  <c r="KW17" i="13"/>
  <c r="KY17" i="13"/>
  <c r="KR17" i="13"/>
  <c r="KM17" i="13"/>
  <c r="KT17" i="13"/>
  <c r="KO17" i="13"/>
  <c r="KS21" i="24"/>
  <c r="KN21" i="24"/>
  <c r="KS20" i="24"/>
  <c r="KI17" i="24"/>
  <c r="KO21" i="24"/>
  <c r="KY21" i="24"/>
  <c r="KQ18" i="24"/>
  <c r="LA21" i="24"/>
  <c r="KM21" i="24"/>
  <c r="KW21" i="24"/>
  <c r="KG17" i="24"/>
  <c r="KF17" i="24" s="1"/>
  <c r="KJ17" i="24"/>
  <c r="KF18" i="24"/>
  <c r="KH17" i="24"/>
  <c r="KS18" i="24"/>
  <c r="KV21" i="24"/>
  <c r="KT18" i="24"/>
  <c r="KP20" i="24"/>
  <c r="LA20" i="24"/>
  <c r="LB20" i="24"/>
  <c r="KU20" i="24"/>
  <c r="KW18" i="24"/>
  <c r="KO20" i="24"/>
  <c r="KU18" i="24"/>
  <c r="KP21" i="24"/>
  <c r="KQ20" i="24"/>
  <c r="KM20" i="24"/>
  <c r="KZ18" i="24"/>
  <c r="KZ17" i="24" s="1"/>
  <c r="KT21" i="24"/>
  <c r="KN20" i="24"/>
  <c r="KY20" i="24"/>
  <c r="KW20" i="24"/>
  <c r="KT20" i="24"/>
  <c r="KN18" i="24"/>
  <c r="KY18" i="24"/>
  <c r="KR20" i="24"/>
  <c r="KV18" i="24"/>
  <c r="KP18" i="24"/>
  <c r="LA18" i="24"/>
  <c r="LB18" i="24"/>
  <c r="KR18" i="24"/>
  <c r="LK22" i="24"/>
  <c r="LN19" i="13"/>
  <c r="LJ19" i="13"/>
  <c r="LQ22" i="24"/>
  <c r="LE18" i="13"/>
  <c r="LR19" i="13"/>
  <c r="LO21" i="13"/>
  <c r="LQ22" i="13"/>
  <c r="LH18" i="13"/>
  <c r="LQ20" i="13"/>
  <c r="LJ18" i="13"/>
  <c r="LM18" i="13"/>
  <c r="LJ23" i="24"/>
  <c r="LL18" i="13"/>
  <c r="LM21" i="13"/>
  <c r="LG18" i="13"/>
  <c r="LJ22" i="24"/>
  <c r="LK20" i="13"/>
  <c r="LR22" i="24"/>
  <c r="LI20" i="13"/>
  <c r="LH19" i="13"/>
  <c r="LP19" i="13"/>
  <c r="LQ23" i="24"/>
  <c r="LG19" i="13"/>
  <c r="LF19" i="13"/>
  <c r="LO18" i="13"/>
  <c r="LF20" i="13"/>
  <c r="LN20" i="13"/>
  <c r="LM19" i="13"/>
  <c r="LR21" i="13"/>
  <c r="LF18" i="13"/>
  <c r="LO22" i="13"/>
  <c r="LI22" i="24"/>
  <c r="LQ23" i="13"/>
  <c r="LK23" i="13"/>
  <c r="LI23" i="24"/>
  <c r="LI19" i="13"/>
  <c r="LO22" i="24"/>
  <c r="LJ21" i="13"/>
  <c r="LO20" i="13"/>
  <c r="LK23" i="24"/>
  <c r="LO19" i="13"/>
  <c r="LI23" i="13"/>
  <c r="LP22" i="13"/>
  <c r="LE21" i="13"/>
  <c r="LI18" i="13"/>
  <c r="LI21" i="13"/>
  <c r="LR22" i="13"/>
  <c r="LE23" i="24"/>
  <c r="LQ21" i="13"/>
  <c r="LL23" i="13"/>
  <c r="LR18" i="13"/>
  <c r="LQ19" i="13"/>
  <c r="LL21" i="13"/>
  <c r="LP22" i="24"/>
  <c r="LH22" i="13"/>
  <c r="LJ22" i="13"/>
  <c r="LE22" i="13"/>
  <c r="LR23" i="13"/>
  <c r="LJ23" i="13"/>
  <c r="LR20" i="13"/>
  <c r="LE19" i="13"/>
  <c r="LF21" i="13"/>
  <c r="LH21" i="13"/>
  <c r="LH22" i="24"/>
  <c r="LL19" i="13"/>
  <c r="LK21" i="13"/>
  <c r="LE23" i="13"/>
  <c r="LI22" i="13"/>
  <c r="LK19" i="13"/>
  <c r="LE22" i="24"/>
  <c r="LP20" i="13"/>
  <c r="LG22" i="13"/>
  <c r="LN22" i="24"/>
  <c r="LQ18" i="13"/>
  <c r="LF23" i="13"/>
  <c r="LH20" i="13"/>
  <c r="LG20" i="13"/>
  <c r="LN18" i="13"/>
  <c r="LM20" i="13"/>
  <c r="LM22" i="24"/>
  <c r="LG22" i="24"/>
  <c r="LN23" i="13"/>
  <c r="LG23" i="13"/>
  <c r="LP18" i="13"/>
  <c r="LL22" i="13"/>
  <c r="LP21" i="13"/>
  <c r="LK18" i="13"/>
  <c r="LK22" i="13"/>
  <c r="LG21" i="13"/>
  <c r="LN21" i="13"/>
  <c r="LE20" i="13"/>
  <c r="LF23" i="24"/>
  <c r="LP23" i="13"/>
  <c r="LL20" i="13"/>
  <c r="LM22" i="13"/>
  <c r="LP23" i="24"/>
  <c r="LN22" i="13"/>
  <c r="LO23" i="13"/>
  <c r="LJ20" i="13"/>
  <c r="LH23" i="13"/>
  <c r="LN23" i="24"/>
  <c r="LM23" i="13"/>
  <c r="LG23" i="24"/>
  <c r="LF22" i="13"/>
  <c r="LL22" i="24"/>
  <c r="LF22" i="24"/>
  <c r="KO17" i="24" l="1"/>
  <c r="KU17" i="24"/>
  <c r="KQ17" i="24"/>
  <c r="LL21" i="24"/>
  <c r="KM17" i="24"/>
  <c r="KS17" i="24"/>
  <c r="LG20" i="24"/>
  <c r="LN17" i="13"/>
  <c r="LM21" i="24"/>
  <c r="LP17" i="13"/>
  <c r="LR17" i="13"/>
  <c r="LM17" i="13"/>
  <c r="LK17" i="13"/>
  <c r="LJ17" i="13"/>
  <c r="LL20" i="24"/>
  <c r="LO17" i="13"/>
  <c r="LG17" i="13"/>
  <c r="LE17" i="13"/>
  <c r="LL17" i="13"/>
  <c r="LH18" i="24"/>
  <c r="LH17" i="13"/>
  <c r="LQ17" i="13"/>
  <c r="LI17" i="13"/>
  <c r="LF17" i="13"/>
  <c r="KV17" i="24"/>
  <c r="LJ21" i="24"/>
  <c r="LA17" i="24"/>
  <c r="LB17" i="24"/>
  <c r="LQ19" i="24"/>
  <c r="KN17" i="24"/>
  <c r="KT17" i="24"/>
  <c r="KW17" i="24"/>
  <c r="LN19" i="24"/>
  <c r="LF20" i="24"/>
  <c r="KR17" i="24"/>
  <c r="LI19" i="24"/>
  <c r="LQ18" i="24"/>
  <c r="KP17" i="24"/>
  <c r="KY17" i="24"/>
  <c r="LP20" i="24"/>
  <c r="LR19" i="24"/>
  <c r="LP18" i="24"/>
  <c r="LQ21" i="24"/>
  <c r="LG19" i="24"/>
  <c r="LN18" i="24"/>
  <c r="LO20" i="24"/>
  <c r="LE20" i="24"/>
  <c r="LO19" i="24"/>
  <c r="LN20" i="24"/>
  <c r="LL19" i="24"/>
  <c r="LO21" i="24"/>
  <c r="LF18" i="24"/>
  <c r="LQ20" i="24"/>
  <c r="LP19" i="24"/>
  <c r="LE18" i="24"/>
  <c r="LG18" i="24"/>
  <c r="LF19" i="24"/>
  <c r="LF21" i="24"/>
  <c r="LJ20" i="24"/>
  <c r="LM20" i="24"/>
  <c r="LN21" i="24"/>
  <c r="LP21" i="24"/>
  <c r="LH20" i="24"/>
  <c r="LO23" i="24"/>
  <c r="LJ19" i="24"/>
  <c r="LK21" i="24"/>
  <c r="LH19" i="24"/>
  <c r="LI20" i="24"/>
  <c r="LH21" i="24"/>
  <c r="LE19" i="24"/>
  <c r="LM23" i="24"/>
  <c r="LM19" i="24"/>
  <c r="LR20" i="24"/>
  <c r="LH23" i="24"/>
  <c r="LK19" i="24"/>
  <c r="LR18" i="24"/>
  <c r="LK18" i="24"/>
  <c r="LI18" i="24"/>
  <c r="LL18" i="24"/>
  <c r="LO18" i="24"/>
  <c r="LM18" i="24"/>
  <c r="LI21" i="24"/>
  <c r="LK20" i="24"/>
  <c r="LL23" i="24"/>
  <c r="LR23" i="24"/>
  <c r="LE21" i="24"/>
  <c r="LJ18" i="24"/>
  <c r="LR21" i="24"/>
  <c r="LG21" i="24"/>
  <c r="LP17" i="24" l="1"/>
  <c r="LH17" i="24"/>
  <c r="LF17" i="24"/>
  <c r="LI17" i="24"/>
  <c r="LQ17" i="24"/>
  <c r="LK17" i="24"/>
  <c r="LL17" i="24"/>
  <c r="LG17" i="24"/>
  <c r="LR17" i="24"/>
  <c r="LE17" i="24"/>
  <c r="LM17" i="24"/>
  <c r="LJ17" i="24"/>
  <c r="LO17" i="24"/>
  <c r="LN17" i="24"/>
  <c r="AJ21" i="12" l="1"/>
  <c r="AL21" i="12" s="1"/>
  <c r="AL47" i="14"/>
  <c r="AJ21" i="13"/>
  <c r="AJ19" i="12"/>
  <c r="BB19" i="12" s="1"/>
  <c r="BB47" i="13"/>
  <c r="AL47" i="13"/>
  <c r="AV19" i="12" l="1"/>
  <c r="AL19" i="12"/>
  <c r="BF21" i="12"/>
  <c r="BF37" i="13"/>
  <c r="BB37" i="13"/>
  <c r="AL37" i="13"/>
  <c r="AV37" i="13"/>
  <c r="BF19" i="12"/>
  <c r="BB21" i="12"/>
  <c r="AL21" i="13"/>
  <c r="BF21" i="13"/>
  <c r="AV21" i="13"/>
  <c r="BB21" i="13"/>
  <c r="BB34" i="14"/>
  <c r="BF34" i="14"/>
  <c r="AL34" i="14"/>
  <c r="AV34" i="14"/>
  <c r="AL45" i="13"/>
  <c r="AJ19" i="13"/>
  <c r="BF47" i="13"/>
  <c r="AJ21" i="14"/>
  <c r="BC19" i="24"/>
  <c r="AV21" i="12"/>
  <c r="AV47" i="13"/>
  <c r="AJ21" i="24"/>
  <c r="AV47" i="14"/>
  <c r="AV37" i="14"/>
  <c r="AJ19" i="24"/>
  <c r="BF47" i="14"/>
  <c r="AL37" i="14"/>
  <c r="BB47" i="14"/>
  <c r="BF37" i="14"/>
  <c r="AL45" i="14"/>
  <c r="AJ19" i="14"/>
  <c r="BB37" i="14"/>
  <c r="BB45" i="13" l="1"/>
  <c r="BF45" i="13"/>
  <c r="AV45" i="13"/>
  <c r="AV45" i="14"/>
  <c r="BF45" i="14"/>
  <c r="BB45" i="14"/>
  <c r="AW21" i="24"/>
  <c r="BC21" i="24"/>
  <c r="BB19" i="14"/>
  <c r="AV19" i="14"/>
  <c r="BF19" i="14"/>
  <c r="AL19" i="14"/>
  <c r="AL19" i="13"/>
  <c r="BF19" i="13"/>
  <c r="BB19" i="13"/>
  <c r="AV19" i="13"/>
  <c r="AV34" i="13"/>
  <c r="BB34" i="13"/>
  <c r="BF34" i="13"/>
  <c r="AL34" i="13"/>
  <c r="BF19" i="24"/>
  <c r="AL19" i="24"/>
  <c r="AV19" i="24"/>
  <c r="BB19" i="24"/>
  <c r="AL21" i="14"/>
  <c r="AV21" i="14"/>
  <c r="BF21" i="14"/>
  <c r="BB21" i="14"/>
  <c r="AW19" i="24"/>
  <c r="AV21" i="24"/>
  <c r="BF21" i="24"/>
  <c r="BB21" i="24"/>
  <c r="AL21" i="24"/>
  <c r="CR21" i="16" l="1"/>
  <c r="CR21" i="14"/>
  <c r="CR21" i="24"/>
  <c r="CR21" i="13"/>
  <c r="CR21" i="15"/>
  <c r="CR21" i="12"/>
  <c r="EP37" i="14" l="1"/>
  <c r="DP21" i="13"/>
  <c r="DP21" i="12"/>
  <c r="EN21" i="12" s="1"/>
  <c r="DP21" i="16"/>
  <c r="EN37" i="15"/>
  <c r="EB37" i="16" l="1"/>
  <c r="DX21" i="12"/>
  <c r="DX21" i="16"/>
  <c r="EP21" i="16"/>
  <c r="EB21" i="16"/>
  <c r="EK21" i="16"/>
  <c r="EN21" i="16"/>
  <c r="DX21" i="13"/>
  <c r="EN21" i="13"/>
  <c r="EB21" i="13"/>
  <c r="EP21" i="13"/>
  <c r="EK21" i="13"/>
  <c r="EP21" i="12"/>
  <c r="EP37" i="13"/>
  <c r="DX37" i="13"/>
  <c r="EK37" i="13"/>
  <c r="DP21" i="14"/>
  <c r="EB37" i="13"/>
  <c r="EN37" i="13"/>
  <c r="EB37" i="15"/>
  <c r="EP37" i="16"/>
  <c r="EN37" i="16"/>
  <c r="DP21" i="24"/>
  <c r="EP34" i="14"/>
  <c r="DX37" i="16"/>
  <c r="EK37" i="14"/>
  <c r="EN34" i="14"/>
  <c r="EK37" i="16"/>
  <c r="EN37" i="14"/>
  <c r="DX34" i="14"/>
  <c r="EB21" i="12"/>
  <c r="DX37" i="15"/>
  <c r="DX37" i="14"/>
  <c r="EB34" i="14"/>
  <c r="EK37" i="15"/>
  <c r="EB37" i="14"/>
  <c r="EK34" i="14"/>
  <c r="EK21" i="12"/>
  <c r="EP37" i="15"/>
  <c r="DP21" i="15"/>
  <c r="DX34" i="16" l="1"/>
  <c r="EN34" i="16"/>
  <c r="EB34" i="16"/>
  <c r="EK34" i="16"/>
  <c r="EP34" i="16"/>
  <c r="EN34" i="13"/>
  <c r="EB34" i="13"/>
  <c r="EP34" i="13"/>
  <c r="DX34" i="13"/>
  <c r="EK34" i="13"/>
  <c r="EN21" i="15"/>
  <c r="EK21" i="15"/>
  <c r="EB21" i="15"/>
  <c r="DX21" i="15"/>
  <c r="EP21" i="15"/>
  <c r="EP21" i="14"/>
  <c r="EN21" i="14"/>
  <c r="EB21" i="14"/>
  <c r="DX21" i="14"/>
  <c r="EK21" i="14"/>
  <c r="EK21" i="24"/>
  <c r="EB21" i="24"/>
  <c r="DX21" i="24"/>
  <c r="EP21" i="24"/>
  <c r="EN21" i="24"/>
  <c r="DP19" i="12"/>
  <c r="EK19" i="12" s="1"/>
  <c r="EB19" i="12"/>
  <c r="EN45" i="13"/>
  <c r="EB45" i="13"/>
  <c r="EN47" i="13"/>
  <c r="EP45" i="13"/>
  <c r="EN47" i="16"/>
  <c r="EP47" i="15"/>
  <c r="EB47" i="14"/>
  <c r="EP19" i="12" l="1"/>
  <c r="EN19" i="12"/>
  <c r="DX19" i="12"/>
  <c r="EK45" i="13"/>
  <c r="DP19" i="16"/>
  <c r="EN19" i="16" s="1"/>
  <c r="DX45" i="13"/>
  <c r="EK47" i="15"/>
  <c r="DP19" i="24"/>
  <c r="EP47" i="16"/>
  <c r="DP19" i="13"/>
  <c r="EN47" i="15"/>
  <c r="DX47" i="16"/>
  <c r="DX47" i="15"/>
  <c r="EK47" i="16"/>
  <c r="EB47" i="15"/>
  <c r="EB47" i="16"/>
  <c r="DX47" i="14"/>
  <c r="EK47" i="13"/>
  <c r="EN47" i="14"/>
  <c r="EB47" i="13"/>
  <c r="EP47" i="14"/>
  <c r="DX47" i="13"/>
  <c r="EK47" i="14"/>
  <c r="EP47" i="13"/>
  <c r="EK19" i="16" l="1"/>
  <c r="DX19" i="16"/>
  <c r="EB19" i="16"/>
  <c r="DX45" i="16"/>
  <c r="EN45" i="16"/>
  <c r="EP45" i="16"/>
  <c r="EB45" i="16"/>
  <c r="EP19" i="16"/>
  <c r="EK45" i="16"/>
  <c r="EP19" i="24"/>
  <c r="EK19" i="24"/>
  <c r="EB19" i="24"/>
  <c r="EN19" i="24"/>
  <c r="DX19" i="24"/>
  <c r="DP19" i="15"/>
  <c r="DX45" i="14"/>
  <c r="EN45" i="14"/>
  <c r="DP19" i="14"/>
  <c r="EB45" i="14"/>
  <c r="EP45" i="14"/>
  <c r="EK45" i="14"/>
  <c r="EK19" i="13"/>
  <c r="EP19" i="13"/>
  <c r="DX19" i="13"/>
  <c r="EN19" i="13"/>
  <c r="EB19" i="13"/>
  <c r="EN19" i="14" l="1"/>
  <c r="EB19" i="14"/>
  <c r="DX19" i="14"/>
  <c r="EK19" i="14"/>
  <c r="EP19" i="14"/>
  <c r="EK19" i="15"/>
  <c r="EP19" i="15"/>
  <c r="EB19" i="15"/>
  <c r="EN19" i="15"/>
  <c r="DX19" i="15"/>
  <c r="CR19" i="12" l="1"/>
  <c r="CR19" i="13"/>
  <c r="CR19" i="24" l="1"/>
  <c r="CR19" i="14"/>
  <c r="CR19" i="16"/>
  <c r="CR19" i="15"/>
  <c r="BB33" i="13"/>
  <c r="BF18" i="12"/>
  <c r="AL18" i="12"/>
  <c r="AV18" i="12"/>
  <c r="AJ33" i="13"/>
  <c r="BF33" i="13" s="1"/>
  <c r="AJ18" i="13"/>
  <c r="AJ17" i="13" s="1"/>
  <c r="AL18" i="13"/>
  <c r="AJ33" i="18"/>
  <c r="AV33" i="18" s="1"/>
  <c r="AJ32" i="12"/>
  <c r="AJ33" i="15"/>
  <c r="AV33" i="15" s="1"/>
  <c r="AJ33" i="17"/>
  <c r="BB33" i="17" s="1"/>
  <c r="AJ33" i="16"/>
  <c r="BB33" i="16" s="1"/>
  <c r="AJ33" i="24"/>
  <c r="AJ18" i="12"/>
  <c r="AJ17" i="12" s="1"/>
  <c r="AJ33" i="14"/>
  <c r="AJ18" i="14" s="1"/>
  <c r="AJ32" i="14"/>
  <c r="AV32" i="14" s="1"/>
  <c r="BB32" i="14" l="1"/>
  <c r="BF32" i="14"/>
  <c r="AJ32" i="16"/>
  <c r="BF32" i="16" s="1"/>
  <c r="AJ18" i="24"/>
  <c r="AL18" i="24" s="1"/>
  <c r="AV33" i="24"/>
  <c r="AJ32" i="24"/>
  <c r="BB33" i="24"/>
  <c r="BF33" i="24"/>
  <c r="AL33" i="24"/>
  <c r="AJ18" i="18"/>
  <c r="BB33" i="18"/>
  <c r="BF33" i="18"/>
  <c r="AL33" i="18"/>
  <c r="AJ32" i="18"/>
  <c r="BB32" i="18" s="1"/>
  <c r="AV17" i="13"/>
  <c r="AL17" i="13"/>
  <c r="BF17" i="13"/>
  <c r="BB17" i="13"/>
  <c r="AJ17" i="14"/>
  <c r="BB18" i="14"/>
  <c r="AV18" i="14"/>
  <c r="AL18" i="14"/>
  <c r="BF18" i="14"/>
  <c r="BC18" i="24"/>
  <c r="BC17" i="24" s="1"/>
  <c r="BB18" i="24"/>
  <c r="AV18" i="24"/>
  <c r="BB17" i="12"/>
  <c r="AL17" i="12"/>
  <c r="AV17" i="12"/>
  <c r="BF17" i="12"/>
  <c r="BB18" i="18"/>
  <c r="AV18" i="18"/>
  <c r="BF18" i="18"/>
  <c r="AL18" i="18"/>
  <c r="AJ17" i="18"/>
  <c r="AJ32" i="15"/>
  <c r="AJ32" i="13"/>
  <c r="BB18" i="13"/>
  <c r="BB18" i="12"/>
  <c r="AJ32" i="17"/>
  <c r="AV18" i="13"/>
  <c r="AL33" i="16"/>
  <c r="BF18" i="13"/>
  <c r="AL33" i="15"/>
  <c r="AV33" i="16"/>
  <c r="AJ18" i="15"/>
  <c r="BF33" i="16"/>
  <c r="AJ18" i="16"/>
  <c r="AV32" i="16"/>
  <c r="BF32" i="18"/>
  <c r="AJ18" i="17"/>
  <c r="AL33" i="17"/>
  <c r="AL32" i="14"/>
  <c r="AV33" i="17"/>
  <c r="BF33" i="17"/>
  <c r="AV33" i="13"/>
  <c r="AL32" i="16"/>
  <c r="BB32" i="16"/>
  <c r="AL33" i="13"/>
  <c r="AV32" i="18" l="1"/>
  <c r="BF18" i="24"/>
  <c r="AJ17" i="24"/>
  <c r="AL17" i="24" s="1"/>
  <c r="AL32" i="18"/>
  <c r="BB32" i="24"/>
  <c r="AV32" i="24"/>
  <c r="BF32" i="24"/>
  <c r="AL32" i="24"/>
  <c r="AW18" i="24"/>
  <c r="AW17" i="24" s="1"/>
  <c r="BF17" i="24"/>
  <c r="BB17" i="24"/>
  <c r="AV17" i="24"/>
  <c r="AL32" i="13"/>
  <c r="AV32" i="13"/>
  <c r="BF32" i="13"/>
  <c r="BB32" i="13"/>
  <c r="BB18" i="15"/>
  <c r="AV18" i="15"/>
  <c r="AL18" i="15"/>
  <c r="BF18" i="15"/>
  <c r="AJ17" i="15"/>
  <c r="AJ17" i="16"/>
  <c r="AV18" i="16"/>
  <c r="BB18" i="16"/>
  <c r="BF18" i="16"/>
  <c r="AL18" i="16"/>
  <c r="BF18" i="17"/>
  <c r="AV18" i="17"/>
  <c r="AL18" i="17"/>
  <c r="BB18" i="17"/>
  <c r="AJ17" i="17"/>
  <c r="AL32" i="15"/>
  <c r="BF32" i="15"/>
  <c r="AV32" i="15"/>
  <c r="BB32" i="15"/>
  <c r="AV17" i="14"/>
  <c r="AL17" i="14"/>
  <c r="BB17" i="14"/>
  <c r="BF17" i="14"/>
  <c r="AV32" i="17"/>
  <c r="BB32" i="17"/>
  <c r="AL32" i="17"/>
  <c r="BF32" i="17"/>
  <c r="BF17" i="18"/>
  <c r="AV17" i="18"/>
  <c r="BB17" i="18"/>
  <c r="AL17" i="18"/>
  <c r="AV17" i="16" l="1"/>
  <c r="AL17" i="16"/>
  <c r="BF17" i="16"/>
  <c r="BB17" i="16"/>
  <c r="AL17" i="15"/>
  <c r="BB17" i="15"/>
  <c r="AV17" i="15"/>
  <c r="BF17" i="15"/>
  <c r="BB17" i="17"/>
  <c r="AV17" i="17"/>
  <c r="AL17" i="17"/>
  <c r="BF17" i="17"/>
  <c r="DP33" i="15"/>
  <c r="DP18" i="15" s="1"/>
  <c r="DP18" i="12"/>
  <c r="EB18" i="12" s="1"/>
  <c r="EK18" i="12"/>
  <c r="DP33" i="14"/>
  <c r="DP32" i="14" s="1"/>
  <c r="DP18" i="14"/>
  <c r="DP17" i="14" s="1"/>
  <c r="EB33" i="16"/>
  <c r="DP33" i="16"/>
  <c r="DX33" i="16" s="1"/>
  <c r="DP32" i="12"/>
  <c r="DP33" i="18"/>
  <c r="DP18" i="18" s="1"/>
  <c r="DP33" i="17"/>
  <c r="DX33" i="17" s="1"/>
  <c r="EK33" i="17"/>
  <c r="DP33" i="13"/>
  <c r="DP18" i="13" s="1"/>
  <c r="DP32" i="13"/>
  <c r="EP32" i="13" s="1"/>
  <c r="DP33" i="24"/>
  <c r="EP18" i="15" l="1"/>
  <c r="DP17" i="15"/>
  <c r="EN17" i="15" s="1"/>
  <c r="DP32" i="15"/>
  <c r="EN18" i="12"/>
  <c r="DX18" i="12"/>
  <c r="DP18" i="24"/>
  <c r="EP18" i="24" s="1"/>
  <c r="EK33" i="24"/>
  <c r="DP32" i="24"/>
  <c r="EB33" i="24"/>
  <c r="EN33" i="24"/>
  <c r="EP33" i="24"/>
  <c r="DP32" i="17"/>
  <c r="DX32" i="17" s="1"/>
  <c r="DP17" i="13"/>
  <c r="EK18" i="13"/>
  <c r="EN18" i="13"/>
  <c r="DX18" i="13"/>
  <c r="EP18" i="13"/>
  <c r="EB18" i="13"/>
  <c r="DX17" i="14"/>
  <c r="EB17" i="14"/>
  <c r="EK17" i="14"/>
  <c r="EP17" i="14"/>
  <c r="EN17" i="14"/>
  <c r="DP17" i="18"/>
  <c r="EN18" i="18"/>
  <c r="EB18" i="18"/>
  <c r="DX18" i="18"/>
  <c r="EP18" i="18"/>
  <c r="EK18" i="18"/>
  <c r="DX32" i="14"/>
  <c r="EB32" i="14"/>
  <c r="EP32" i="14"/>
  <c r="EK32" i="14"/>
  <c r="EN32" i="14"/>
  <c r="EK18" i="24"/>
  <c r="EB18" i="24"/>
  <c r="EN18" i="24"/>
  <c r="DP17" i="24"/>
  <c r="DX18" i="24"/>
  <c r="EB32" i="17"/>
  <c r="EK17" i="15"/>
  <c r="EP17" i="15"/>
  <c r="DX32" i="13"/>
  <c r="EN32" i="17"/>
  <c r="EB17" i="15"/>
  <c r="DP17" i="12"/>
  <c r="EN32" i="13"/>
  <c r="EP32" i="17"/>
  <c r="EP18" i="12"/>
  <c r="DX17" i="15"/>
  <c r="DX18" i="14"/>
  <c r="DX33" i="24"/>
  <c r="EB33" i="18"/>
  <c r="EP18" i="14"/>
  <c r="EK18" i="15"/>
  <c r="EB32" i="15"/>
  <c r="EB33" i="17"/>
  <c r="EK33" i="18"/>
  <c r="EK18" i="14"/>
  <c r="EK32" i="15"/>
  <c r="EN33" i="17"/>
  <c r="DP18" i="17"/>
  <c r="EP33" i="18"/>
  <c r="EB18" i="14"/>
  <c r="EN32" i="15"/>
  <c r="EP33" i="17"/>
  <c r="DP32" i="18"/>
  <c r="EK33" i="16"/>
  <c r="DX33" i="18"/>
  <c r="EN18" i="14"/>
  <c r="EN18" i="15"/>
  <c r="DP32" i="16"/>
  <c r="EK32" i="13"/>
  <c r="EN33" i="18"/>
  <c r="EB18" i="15"/>
  <c r="EB32" i="13"/>
  <c r="EK32" i="17"/>
  <c r="EN33" i="16"/>
  <c r="DX18" i="15"/>
  <c r="DP18" i="16"/>
  <c r="EP33" i="16"/>
  <c r="DX32" i="15" l="1"/>
  <c r="EP32" i="15"/>
  <c r="DX32" i="24"/>
  <c r="EN32" i="24"/>
  <c r="EP32" i="24"/>
  <c r="EK32" i="24"/>
  <c r="EB32" i="24"/>
  <c r="EP17" i="24"/>
  <c r="EN17" i="24"/>
  <c r="EK17" i="24"/>
  <c r="DX17" i="24"/>
  <c r="EB17" i="24"/>
  <c r="EB17" i="18"/>
  <c r="EP17" i="18"/>
  <c r="DX17" i="18"/>
  <c r="EN17" i="18"/>
  <c r="EK17" i="18"/>
  <c r="EN17" i="12"/>
  <c r="DX17" i="12"/>
  <c r="EP17" i="12"/>
  <c r="EK17" i="12"/>
  <c r="EB17" i="12"/>
  <c r="EK32" i="18"/>
  <c r="EP32" i="18"/>
  <c r="DX32" i="18"/>
  <c r="EB32" i="18"/>
  <c r="EN32" i="18"/>
  <c r="EN18" i="16"/>
  <c r="DX18" i="16"/>
  <c r="EP18" i="16"/>
  <c r="DP17" i="16"/>
  <c r="EK18" i="16"/>
  <c r="EB18" i="16"/>
  <c r="EN18" i="17"/>
  <c r="EP18" i="17"/>
  <c r="EK18" i="17"/>
  <c r="EB18" i="17"/>
  <c r="DP17" i="17"/>
  <c r="DX18" i="17"/>
  <c r="EN32" i="16"/>
  <c r="EK32" i="16"/>
  <c r="EB32" i="16"/>
  <c r="DX32" i="16"/>
  <c r="EP32" i="16"/>
  <c r="DX17" i="13"/>
  <c r="EP17" i="13"/>
  <c r="EN17" i="13"/>
  <c r="EB17" i="13"/>
  <c r="EK17" i="13"/>
  <c r="EB17" i="16" l="1"/>
  <c r="DX17" i="16"/>
  <c r="EK17" i="16"/>
  <c r="EN17" i="16"/>
  <c r="EP17" i="16"/>
  <c r="EK17" i="17"/>
  <c r="EP17" i="17"/>
  <c r="EN17" i="17"/>
  <c r="EB17" i="17"/>
  <c r="DX17" i="17"/>
  <c r="CR33" i="15"/>
  <c r="CR32" i="15" s="1"/>
  <c r="CR33" i="24"/>
  <c r="CR33" i="13"/>
  <c r="CR18" i="13" s="1"/>
  <c r="CR17" i="13" s="1"/>
  <c r="CR32" i="13"/>
  <c r="CR33" i="17"/>
  <c r="CR18" i="17" s="1"/>
  <c r="CR17" i="17" s="1"/>
  <c r="CR32" i="12"/>
  <c r="CR33" i="16"/>
  <c r="CR18" i="16" s="1"/>
  <c r="CR17" i="16" s="1"/>
  <c r="CR33" i="14"/>
  <c r="CR32" i="14" s="1"/>
  <c r="CR18" i="14"/>
  <c r="CR17" i="14" s="1"/>
  <c r="CR18" i="12"/>
  <c r="CR17" i="12"/>
  <c r="CR33" i="18"/>
  <c r="CR32" i="18" s="1"/>
  <c r="CR18" i="18" l="1"/>
  <c r="CR17" i="18" s="1"/>
  <c r="CR18" i="15"/>
  <c r="CR17" i="15" s="1"/>
  <c r="CR18" i="24"/>
  <c r="CR17" i="24" s="1"/>
  <c r="CR32" i="24"/>
  <c r="CR32" i="16"/>
  <c r="CR32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B12703AB-7B9C-48EF-88C4-E09749048D56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F795FD23-9F0F-4B4D-93BF-CCDE55112FA2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917AA58D-E6D5-462B-926A-67ED5ED80EB4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734608DA-C838-443A-A20C-0D87623438FB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75314AF8-852D-429F-9EDB-4B5A20E8EB92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DED65E64-AC91-4B0D-8689-DB887DD9CDFF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7A3269EE-14FA-4B56-8E1E-4B0A2BF85561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D7F2BFFB-DD44-4C9E-AF86-EE9A27EA5934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028B8E45-C6D2-4806-B759-CC6AA481C50C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0E62FD29-1BE7-4DFD-BE41-CDAEBA120A2D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6DFA3BFF-9EBE-4F89-89D1-F152588899D7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1C11B7B5-789C-40E4-A4B2-21221622FACF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9BAC984F-DB94-4B6B-89B6-855A668F2063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2D315BAC-B734-43F6-A419-B6BE4EA74DC8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LE13" authorId="0" shapeId="0" xr:uid="{3C81C2CE-165D-44B6-B576-9DEEE0E4BD99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E28" authorId="0" shapeId="0" xr:uid="{3B806C83-18A1-4747-9AC9-B3B80C33142D}">
      <text>
        <r>
          <rPr>
            <b/>
            <sz val="9"/>
            <color indexed="81"/>
            <rFont val="Tahoma"/>
            <family val="2"/>
          </rPr>
          <t>90746
lab=HEM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<sst xmlns="http://schemas.openxmlformats.org/spreadsheetml/2006/main" count="17259" uniqueCount="242">
  <si>
    <t>L.-</t>
  </si>
  <si>
    <t>AMBITO ADMINISTRATIVO</t>
  </si>
  <si>
    <t>BCG</t>
  </si>
  <si>
    <t>24H</t>
  </si>
  <si>
    <t>28D</t>
  </si>
  <si>
    <t>01M a 
11M, 29D</t>
  </si>
  <si>
    <t>1.-  Menores de 01 Año</t>
  </si>
  <si>
    <t>HvB</t>
  </si>
  <si>
    <t>12H</t>
  </si>
  <si>
    <t>Antipolio</t>
  </si>
  <si>
    <t>IPV</t>
  </si>
  <si>
    <t>APO</t>
  </si>
  <si>
    <t>1º</t>
  </si>
  <si>
    <t>2º</t>
  </si>
  <si>
    <t>3º</t>
  </si>
  <si>
    <t>Pentavalente</t>
  </si>
  <si>
    <t>Solo para reacciones adversas a Pentavalente</t>
  </si>
  <si>
    <t>Rotavirus</t>
  </si>
  <si>
    <t xml:space="preserve">Neumococo        </t>
  </si>
  <si>
    <t>Dt (p)</t>
  </si>
  <si>
    <t>HiB</t>
  </si>
  <si>
    <t>Influenza Estacional
(a partir de 07 meses)</t>
  </si>
  <si>
    <t>Antipolio (IPV) 
(Población en Riesgo)</t>
  </si>
  <si>
    <t>2.-  01 Año</t>
  </si>
  <si>
    <t>1Año, 11Meses, 29Días</t>
  </si>
  <si>
    <t>Neumococo</t>
  </si>
  <si>
    <t>SPR</t>
  </si>
  <si>
    <t>Influenza Estacional</t>
  </si>
  <si>
    <t>(Solo los que no completaron su esquema o no fueron vacunados)</t>
  </si>
  <si>
    <t>12 a 23 Meses</t>
  </si>
  <si>
    <t>15 Meses</t>
  </si>
  <si>
    <t>18 Meses</t>
  </si>
  <si>
    <t>Anti-
amarílica</t>
  </si>
  <si>
    <t>Ref.</t>
  </si>
  <si>
    <t>DPT</t>
  </si>
  <si>
    <t>Niños que no fueron vacunados oportunamente según Calendario</t>
  </si>
  <si>
    <t>Contacto
 de TB P</t>
  </si>
  <si>
    <t>3.- 02 Años</t>
  </si>
  <si>
    <t xml:space="preserve">Neumococo </t>
  </si>
  <si>
    <t>AMA (Los que viajan zonas endemicas)</t>
  </si>
  <si>
    <t>5.- 04 Años</t>
  </si>
  <si>
    <t>Contacto
de TB P</t>
  </si>
  <si>
    <t>Ref. DPT</t>
  </si>
  <si>
    <t>Ref. APO</t>
  </si>
  <si>
    <t>1.dT Adulto en Mujeres en Edad Reproductiva (M.E.F.) de 10 a 49 años</t>
  </si>
  <si>
    <t>Niñas de 10 a 11 años</t>
  </si>
  <si>
    <t>Adolescente de 12 a 17 años</t>
  </si>
  <si>
    <t>Jóvenes de 18 a 29 años</t>
  </si>
  <si>
    <t>Mujeres de 30 a 49 años</t>
  </si>
  <si>
    <t>No Gestantes</t>
  </si>
  <si>
    <t>Gestantes</t>
  </si>
  <si>
    <t>Mujeres de 50 a 59 años</t>
  </si>
  <si>
    <t>Mujeres de 60 años a +</t>
  </si>
  <si>
    <t>2. dT Adulto</t>
  </si>
  <si>
    <t>Varones en Riesgo</t>
  </si>
  <si>
    <t>10 - 11 Años</t>
  </si>
  <si>
    <t>12 - 17 Años</t>
  </si>
  <si>
    <t>18 - 29 Años</t>
  </si>
  <si>
    <t>30 - 59 Años</t>
  </si>
  <si>
    <t>60 a +</t>
  </si>
  <si>
    <t>Personas c/esquema completo  DPT o dT</t>
  </si>
  <si>
    <t>3.- Influenza Estacional en Otros Grupos (Mayores de 5 años)</t>
  </si>
  <si>
    <t>05 a 11</t>
  </si>
  <si>
    <t>12 a 17</t>
  </si>
  <si>
    <t>18 a 29</t>
  </si>
  <si>
    <t>30 a 49</t>
  </si>
  <si>
    <t>Otros Grupos en Riesgo</t>
  </si>
  <si>
    <t>Puerperas</t>
  </si>
  <si>
    <t>Personal de Salud</t>
  </si>
  <si>
    <t>Fenómeno del Niño</t>
  </si>
  <si>
    <t>Policia Nacional</t>
  </si>
  <si>
    <t>Fuerzas Armadas</t>
  </si>
  <si>
    <t>Bombe-ros</t>
  </si>
  <si>
    <t>Defensa Civil</t>
  </si>
  <si>
    <t>Estudiant Ciencia S.</t>
  </si>
  <si>
    <t>Cruz Roja</t>
  </si>
  <si>
    <t>Casa Reposo, de Rehabilitación y Albergues</t>
  </si>
  <si>
    <t>Heladas y Friaje</t>
  </si>
  <si>
    <t>Comunidades Nativas</t>
  </si>
  <si>
    <t>Otros</t>
  </si>
  <si>
    <t>4.- Sarampión Rubéola (SR)</t>
  </si>
  <si>
    <t>Niños o personas que no fueron vacunados</t>
  </si>
  <si>
    <t>Grupos de riesgo</t>
  </si>
  <si>
    <t>Personal  de Aeropuertos</t>
  </si>
  <si>
    <t>Personal  de Terrapuertos</t>
  </si>
  <si>
    <t>Zona de Frontera</t>
  </si>
  <si>
    <t>Particip. Eventos Masivos</t>
  </si>
  <si>
    <t>Pob viaja a zona endémica</t>
  </si>
  <si>
    <t>Pob. Indigena</t>
  </si>
  <si>
    <t>5.- Población de 05 a 59 Años: Vacunación contra la Hepatitis B</t>
  </si>
  <si>
    <t>De 05 a 11 Años</t>
  </si>
  <si>
    <t>De 12 a 17 Años</t>
  </si>
  <si>
    <t>De 18 a 29 Años</t>
  </si>
  <si>
    <t>De 30 a 59 Años</t>
  </si>
  <si>
    <t>De 60 a + Años</t>
  </si>
  <si>
    <t>5.- Personas en Riesgo: HVB ADULTO</t>
  </si>
  <si>
    <t>Otros Gpos en Riesgo</t>
  </si>
  <si>
    <t>DOSIS</t>
  </si>
  <si>
    <t>6.- Antiamarilica (Población no Vacunada y Persona que viaja a zonas endémicas)</t>
  </si>
  <si>
    <t>05 a 11 Años</t>
  </si>
  <si>
    <t>12 a 17 Años</t>
  </si>
  <si>
    <t>18 a 29 Años</t>
  </si>
  <si>
    <t>30 a 59 Años</t>
  </si>
  <si>
    <t>7.- Antipolio</t>
  </si>
  <si>
    <t>Niños que iniciaron esquema con APO</t>
  </si>
  <si>
    <t>Población que viaja a zonas endémicas de polio salvaje</t>
  </si>
  <si>
    <t>2 - 4 años</t>
  </si>
  <si>
    <t>5 años a más</t>
  </si>
  <si>
    <t>1°</t>
  </si>
  <si>
    <t>2°</t>
  </si>
  <si>
    <t>3°</t>
  </si>
  <si>
    <t>Red / Microred / EE.SS</t>
  </si>
  <si>
    <t>50 a 59</t>
  </si>
  <si>
    <t>Población de Riesgo o con Comorbilidad</t>
  </si>
  <si>
    <t>Sin Comorbilidad</t>
  </si>
  <si>
    <t>Mayores de 60 Años</t>
  </si>
  <si>
    <t>Serenazgo</t>
  </si>
  <si>
    <t>Persona Discapacitada</t>
  </si>
  <si>
    <t>Influenza
S/ Comorb</t>
  </si>
  <si>
    <t>Influenza
C/ Comorb</t>
  </si>
  <si>
    <t>Varicela</t>
  </si>
  <si>
    <t>8.- Varicela (Población inmunocompetente susceptible)</t>
  </si>
  <si>
    <t>Neumococo 
(Solo Niños No vacunados anteriormente)</t>
  </si>
  <si>
    <t>Dosis única</t>
  </si>
  <si>
    <t>Persona Privada de su Libertad</t>
  </si>
  <si>
    <t>Ref</t>
  </si>
  <si>
    <t>13295</t>
  </si>
  <si>
    <t xml:space="preserve">12193 </t>
  </si>
  <si>
    <t>M.R. ALTO INCLÁN</t>
  </si>
  <si>
    <t>M.R. LA PUNTA</t>
  </si>
  <si>
    <t>M.R. COCACHACRA</t>
  </si>
  <si>
    <t>TOTAL RED ISLAY</t>
  </si>
  <si>
    <t>HOSPITAL II MANUEL DE TORRES MUÑOZ ESSALUD</t>
  </si>
  <si>
    <t xml:space="preserve">C.S. ALTO INCLAN    </t>
  </si>
  <si>
    <t xml:space="preserve">C.S. MATARANI       </t>
  </si>
  <si>
    <t xml:space="preserve">C.S. LA PUNTA       </t>
  </si>
  <si>
    <t xml:space="preserve"> C.S. LA CURVA       </t>
  </si>
  <si>
    <t xml:space="preserve">C.S. COCACHACRA     </t>
  </si>
  <si>
    <t xml:space="preserve">P.S. VILLA LOURDES  </t>
  </si>
  <si>
    <t xml:space="preserve">P.S. MEJIA          </t>
  </si>
  <si>
    <t xml:space="preserve">P.S. ALTO ENSENADA  </t>
  </si>
  <si>
    <t xml:space="preserve">P.S. EL ARENAL      </t>
  </si>
  <si>
    <t xml:space="preserve">P.S. EL FISCAL      </t>
  </si>
  <si>
    <t xml:space="preserve">P.S. EL TORO        </t>
  </si>
  <si>
    <t xml:space="preserve">P.S. LA PASCANA     </t>
  </si>
  <si>
    <t xml:space="preserve">P.S. ESSALUD MATARANI   </t>
  </si>
  <si>
    <t>P.S. ESSALUD COCACHACRA</t>
  </si>
  <si>
    <t>POBL.</t>
  </si>
  <si>
    <t>COB.</t>
  </si>
  <si>
    <t>040200</t>
  </si>
  <si>
    <t>Prov. Islay</t>
  </si>
  <si>
    <t>040201</t>
  </si>
  <si>
    <t>Mollendo</t>
  </si>
  <si>
    <t>040202</t>
  </si>
  <si>
    <t>Cocachacra</t>
  </si>
  <si>
    <t>040203</t>
  </si>
  <si>
    <t>Deán Valdivia</t>
  </si>
  <si>
    <t>040204</t>
  </si>
  <si>
    <t>Islay</t>
  </si>
  <si>
    <t>040205</t>
  </si>
  <si>
    <t>Mejia</t>
  </si>
  <si>
    <t>040206</t>
  </si>
  <si>
    <t>Punta de Bombón</t>
  </si>
  <si>
    <t>UBIGEO</t>
  </si>
  <si>
    <t>COB. APO</t>
  </si>
  <si>
    <t>COB</t>
  </si>
  <si>
    <t xml:space="preserve">COB. </t>
  </si>
  <si>
    <t>ESTABLECIMIENTO</t>
  </si>
  <si>
    <t>CONSOLIDADO DE VACUNACIÓN Y SEGUIMIENTO DEL NIÑO Y DE LA NIÑA - RED DE SALUD ISLAY</t>
  </si>
  <si>
    <t>DISTRITO</t>
  </si>
  <si>
    <t>RENIPRES</t>
  </si>
  <si>
    <t>META</t>
  </si>
  <si>
    <t>TDaP EN MUJERES GESTANTES</t>
  </si>
  <si>
    <t>10 a 11 A</t>
  </si>
  <si>
    <t>12 a 17 A</t>
  </si>
  <si>
    <t>18 a 29 A</t>
  </si>
  <si>
    <t>30 a 49 A</t>
  </si>
  <si>
    <t>50 a 60A</t>
  </si>
  <si>
    <t>NEUMOCOCO
en Adultos</t>
  </si>
  <si>
    <t>60a + años</t>
  </si>
  <si>
    <t>Persona viviendo con VIH (5-59a)</t>
  </si>
  <si>
    <t>Pac. esplénicos y oncohematológicos (5-59a)</t>
  </si>
  <si>
    <t>% AVANCE</t>
  </si>
  <si>
    <t>%AVANCE</t>
  </si>
  <si>
    <t>VPH</t>
  </si>
  <si>
    <t>&lt; 09 AÑOS</t>
  </si>
  <si>
    <t>09 - 13 AÑOS</t>
  </si>
  <si>
    <t>14 A + AÑOS</t>
  </si>
  <si>
    <t>HOSPITAL II MANUEL DE TORRES MUÑOZ</t>
  </si>
  <si>
    <t>60 a más</t>
  </si>
  <si>
    <t>50 a mas</t>
  </si>
  <si>
    <t>DE 18 A 29A</t>
  </si>
  <si>
    <t>CON COMORBILIDAD</t>
  </si>
  <si>
    <t>SIN COMORBILIDAD</t>
  </si>
  <si>
    <t>DE 5 A11 AÑOS</t>
  </si>
  <si>
    <t>DE 12 A 17 AÑOS</t>
  </si>
  <si>
    <t>DE 30 A 49 AÑOS</t>
  </si>
  <si>
    <t>DE 50 A 59 AÑOS</t>
  </si>
  <si>
    <t xml:space="preserve">NEUMOCOCO
</t>
  </si>
  <si>
    <t>META (DE 60 AÑOS)</t>
  </si>
  <si>
    <t>REF. APO</t>
  </si>
  <si>
    <t>REF DPT</t>
  </si>
  <si>
    <t>PERSONAL DE SALUD</t>
  </si>
  <si>
    <t>NEUMOCOCO</t>
  </si>
  <si>
    <t>DT ACELULAR EN MUJERES GESTANTES</t>
  </si>
  <si>
    <t>3 AÑOS</t>
  </si>
  <si>
    <t>DT GESTANTES</t>
  </si>
  <si>
    <t>VARICELA 2DA DOSIS</t>
  </si>
  <si>
    <t>1 AÑO</t>
  </si>
  <si>
    <t>2 AÑOS</t>
  </si>
  <si>
    <t>4 AÑOS</t>
  </si>
  <si>
    <t>4.- 03 Años</t>
  </si>
  <si>
    <t>VACUNACIÓN CONTRA LA HEPATITIS B</t>
  </si>
  <si>
    <t>DOSIS DOBLES (PACIENTES CON HEMODIÁLISIS E IRC)</t>
  </si>
  <si>
    <t>IPV SIN RIESGO</t>
  </si>
  <si>
    <t>1° Dosis (Fem)</t>
  </si>
  <si>
    <t>2° Dosis (Fem)</t>
  </si>
  <si>
    <t>Dosis única (Masc)</t>
  </si>
  <si>
    <t>HEPATITIS A</t>
  </si>
  <si>
    <t>COB. PENTA</t>
  </si>
  <si>
    <t>ENERO 2024</t>
  </si>
  <si>
    <t>DA</t>
  </si>
  <si>
    <t>FEBRERO</t>
  </si>
  <si>
    <t xml:space="preserve">ACUMULADO </t>
  </si>
  <si>
    <t>ABRIL 2024</t>
  </si>
  <si>
    <t>MARZO 2024</t>
  </si>
  <si>
    <t>MAYO 2024</t>
  </si>
  <si>
    <t>JUNIO</t>
  </si>
  <si>
    <t>DU</t>
  </si>
  <si>
    <t>6- TABLA6</t>
  </si>
  <si>
    <t>DE 5 A 11</t>
  </si>
  <si>
    <t>DE 12 A 14</t>
  </si>
  <si>
    <t>DE 15 A 17</t>
  </si>
  <si>
    <t>DE 18 A 29</t>
  </si>
  <si>
    <t>DE 30 A59</t>
  </si>
  <si>
    <t>VARICELA (DOSIS ÚNICA)</t>
  </si>
  <si>
    <t>DE 12 A 17</t>
  </si>
  <si>
    <t xml:space="preserve">HEPATITIS A </t>
  </si>
  <si>
    <t>OCTUBRE</t>
  </si>
  <si>
    <t>NOVIEMBRE</t>
  </si>
  <si>
    <t>REF. APO/IPV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</si>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</sst>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\-??_ ;_ @_ "/>
    <numFmt numFmtId="165" formatCode="0.0"/>
  </numFmts>
  <fonts count="57" x14ac:knownFonts="1">
    <font>
      <sz val="10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4"/>
      <color rgb="FFFF0000"/>
      <name val="Calibri"/>
      <family val="2"/>
      <charset val="1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charset val="1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 Light"/>
      <family val="2"/>
      <scheme val="major"/>
    </font>
    <font>
      <b/>
      <sz val="14"/>
      <name val="Calibri"/>
      <family val="2"/>
    </font>
    <font>
      <sz val="14"/>
      <name val="Calibri"/>
      <family val="2"/>
    </font>
    <font>
      <sz val="12"/>
      <name val="Calibri"/>
      <family val="2"/>
    </font>
    <font>
      <sz val="14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charset val="1"/>
      <scheme val="minor"/>
    </font>
    <font>
      <sz val="14"/>
      <color rgb="FFFF0000"/>
      <name val="Calibri"/>
      <family val="2"/>
      <scheme val="minor"/>
    </font>
    <font>
      <sz val="1"/>
      <color theme="1"/>
      <name val="Calibri"/>
      <family val="2"/>
      <scheme val="minor"/>
    </font>
    <font>
      <sz val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0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sz val="20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24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">
    <xf numFmtId="0" fontId="0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8" fillId="0" borderId="0"/>
  </cellStyleXfs>
  <cellXfs count="1816">
    <xf numFmtId="0" fontId="0" fillId="0" borderId="0" xfId="0"/>
    <xf numFmtId="0" fontId="11" fillId="0" borderId="0" xfId="0" applyFont="1"/>
    <xf numFmtId="0" fontId="11" fillId="0" borderId="0" xfId="8" applyFont="1" applyAlignment="1">
      <alignment horizontal="left"/>
    </xf>
    <xf numFmtId="164" fontId="0" fillId="0" borderId="0" xfId="0" applyNumberFormat="1"/>
    <xf numFmtId="164" fontId="13" fillId="2" borderId="2" xfId="0" applyNumberFormat="1" applyFont="1" applyFill="1" applyBorder="1" applyAlignment="1">
      <alignment horizontal="center" vertical="center"/>
    </xf>
    <xf numFmtId="49" fontId="16" fillId="2" borderId="9" xfId="0" applyNumberFormat="1" applyFont="1" applyFill="1" applyBorder="1" applyAlignment="1">
      <alignment horizontal="center" vertical="center"/>
    </xf>
    <xf numFmtId="49" fontId="16" fillId="2" borderId="14" xfId="0" applyNumberFormat="1" applyFont="1" applyFill="1" applyBorder="1" applyAlignment="1">
      <alignment horizontal="center" vertical="center"/>
    </xf>
    <xf numFmtId="0" fontId="13" fillId="0" borderId="0" xfId="5" applyFont="1" applyAlignment="1">
      <alignment horizontal="center" vertical="center" wrapText="1"/>
    </xf>
    <xf numFmtId="164" fontId="13" fillId="0" borderId="0" xfId="5" applyNumberFormat="1" applyFont="1" applyAlignment="1">
      <alignment horizontal="left" vertical="center"/>
    </xf>
    <xf numFmtId="164" fontId="13" fillId="0" borderId="33" xfId="5" applyNumberFormat="1" applyFont="1" applyBorder="1" applyAlignment="1">
      <alignment horizontal="center" vertical="center"/>
    </xf>
    <xf numFmtId="164" fontId="13" fillId="0" borderId="14" xfId="5" applyNumberFormat="1" applyFont="1" applyBorder="1" applyAlignment="1">
      <alignment horizontal="center" vertical="center"/>
    </xf>
    <xf numFmtId="164" fontId="13" fillId="0" borderId="0" xfId="5" applyNumberFormat="1" applyFont="1" applyAlignment="1">
      <alignment horizontal="center" vertical="center"/>
    </xf>
    <xf numFmtId="0" fontId="13" fillId="0" borderId="0" xfId="5" applyFont="1" applyAlignment="1">
      <alignment horizontal="center" vertical="center"/>
    </xf>
    <xf numFmtId="164" fontId="10" fillId="0" borderId="0" xfId="5" applyNumberFormat="1" applyFont="1" applyAlignment="1">
      <alignment horizontal="center" vertical="center" wrapText="1"/>
    </xf>
    <xf numFmtId="164" fontId="13" fillId="0" borderId="7" xfId="5" applyNumberFormat="1" applyFont="1" applyBorder="1" applyAlignment="1">
      <alignment horizontal="center" vertical="center" wrapText="1"/>
    </xf>
    <xf numFmtId="164" fontId="13" fillId="0" borderId="4" xfId="5" applyNumberFormat="1" applyFont="1" applyBorder="1" applyAlignment="1">
      <alignment horizontal="center" vertical="center" wrapText="1"/>
    </xf>
    <xf numFmtId="164" fontId="15" fillId="0" borderId="6" xfId="5" applyNumberFormat="1" applyFont="1" applyBorder="1" applyAlignment="1">
      <alignment horizontal="center" vertical="center" wrapText="1"/>
    </xf>
    <xf numFmtId="164" fontId="15" fillId="0" borderId="0" xfId="5" applyNumberFormat="1" applyFont="1" applyAlignment="1">
      <alignment horizontal="center" vertical="center" wrapText="1"/>
    </xf>
    <xf numFmtId="164" fontId="13" fillId="0" borderId="22" xfId="5" applyNumberFormat="1" applyFont="1" applyBorder="1" applyAlignment="1">
      <alignment horizontal="center" vertical="center"/>
    </xf>
    <xf numFmtId="164" fontId="13" fillId="2" borderId="23" xfId="5" applyNumberFormat="1" applyFont="1" applyFill="1" applyBorder="1" applyAlignment="1">
      <alignment horizontal="center" vertical="center"/>
    </xf>
    <xf numFmtId="164" fontId="13" fillId="2" borderId="45" xfId="5" applyNumberFormat="1" applyFont="1" applyFill="1" applyBorder="1" applyAlignment="1">
      <alignment horizontal="center" vertical="center"/>
    </xf>
    <xf numFmtId="164" fontId="13" fillId="2" borderId="24" xfId="5" applyNumberFormat="1" applyFont="1" applyFill="1" applyBorder="1" applyAlignment="1">
      <alignment horizontal="center" vertical="center"/>
    </xf>
    <xf numFmtId="164" fontId="13" fillId="0" borderId="17" xfId="5" applyNumberFormat="1" applyFont="1" applyBorder="1" applyAlignment="1">
      <alignment horizontal="center" vertical="center"/>
    </xf>
    <xf numFmtId="164" fontId="13" fillId="2" borderId="16" xfId="5" applyNumberFormat="1" applyFont="1" applyFill="1" applyBorder="1" applyAlignment="1">
      <alignment horizontal="center" vertical="center"/>
    </xf>
    <xf numFmtId="164" fontId="13" fillId="0" borderId="16" xfId="5" applyNumberFormat="1" applyFont="1" applyBorder="1" applyAlignment="1">
      <alignment horizontal="center" vertical="center"/>
    </xf>
    <xf numFmtId="164" fontId="10" fillId="0" borderId="0" xfId="5" applyNumberFormat="1" applyFont="1" applyAlignment="1">
      <alignment horizontal="center" vertical="center"/>
    </xf>
    <xf numFmtId="164" fontId="13" fillId="0" borderId="22" xfId="4" applyNumberFormat="1" applyFont="1" applyBorder="1" applyAlignment="1">
      <alignment horizontal="center" vertical="center"/>
    </xf>
    <xf numFmtId="164" fontId="13" fillId="0" borderId="23" xfId="4" applyNumberFormat="1" applyFont="1" applyBorder="1" applyAlignment="1">
      <alignment horizontal="center" vertical="center"/>
    </xf>
    <xf numFmtId="164" fontId="13" fillId="0" borderId="24" xfId="4" applyNumberFormat="1" applyFont="1" applyBorder="1" applyAlignment="1">
      <alignment horizontal="center" vertical="center"/>
    </xf>
    <xf numFmtId="164" fontId="13" fillId="0" borderId="26" xfId="4" applyNumberFormat="1" applyFont="1" applyBorder="1" applyAlignment="1">
      <alignment horizontal="center" vertical="center"/>
    </xf>
    <xf numFmtId="164" fontId="13" fillId="0" borderId="48" xfId="4" applyNumberFormat="1" applyFont="1" applyBorder="1" applyAlignment="1">
      <alignment horizontal="center" vertical="center"/>
    </xf>
    <xf numFmtId="164" fontId="10" fillId="0" borderId="49" xfId="5" applyNumberFormat="1" applyFont="1" applyBorder="1" applyAlignment="1">
      <alignment horizontal="center" vertical="center" wrapText="1"/>
    </xf>
    <xf numFmtId="164" fontId="10" fillId="0" borderId="25" xfId="5" applyNumberFormat="1" applyFont="1" applyBorder="1" applyAlignment="1">
      <alignment horizontal="center" vertical="center"/>
    </xf>
    <xf numFmtId="164" fontId="10" fillId="0" borderId="50" xfId="5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49" fontId="16" fillId="2" borderId="0" xfId="0" applyNumberFormat="1" applyFont="1" applyFill="1" applyAlignment="1">
      <alignment horizontal="center" vertical="center"/>
    </xf>
    <xf numFmtId="0" fontId="13" fillId="0" borderId="0" xfId="5" applyFont="1" applyAlignment="1">
      <alignment vertical="center"/>
    </xf>
    <xf numFmtId="164" fontId="13" fillId="0" borderId="6" xfId="5" applyNumberFormat="1" applyFont="1" applyBorder="1" applyAlignment="1">
      <alignment horizontal="center" vertical="center" wrapText="1"/>
    </xf>
    <xf numFmtId="164" fontId="13" fillId="2" borderId="48" xfId="5" applyNumberFormat="1" applyFont="1" applyFill="1" applyBorder="1" applyAlignment="1">
      <alignment horizontal="center" vertical="center"/>
    </xf>
    <xf numFmtId="164" fontId="13" fillId="0" borderId="0" xfId="0" applyNumberFormat="1" applyFont="1" applyAlignment="1">
      <alignment horizontal="center"/>
    </xf>
    <xf numFmtId="164" fontId="13" fillId="0" borderId="46" xfId="5" applyNumberFormat="1" applyFont="1" applyBorder="1" applyAlignment="1">
      <alignment horizontal="center" vertical="center"/>
    </xf>
    <xf numFmtId="164" fontId="10" fillId="0" borderId="16" xfId="5" applyNumberFormat="1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164" fontId="24" fillId="0" borderId="0" xfId="0" applyNumberFormat="1" applyFont="1"/>
    <xf numFmtId="0" fontId="24" fillId="0" borderId="0" xfId="0" applyFont="1"/>
    <xf numFmtId="49" fontId="16" fillId="2" borderId="17" xfId="0" applyNumberFormat="1" applyFont="1" applyFill="1" applyBorder="1" applyAlignment="1">
      <alignment horizontal="center" vertical="center"/>
    </xf>
    <xf numFmtId="164" fontId="13" fillId="0" borderId="18" xfId="5" applyNumberFormat="1" applyFont="1" applyBorder="1" applyAlignment="1">
      <alignment horizontal="left" vertical="center"/>
    </xf>
    <xf numFmtId="164" fontId="13" fillId="0" borderId="46" xfId="4" applyNumberFormat="1" applyFont="1" applyBorder="1" applyAlignment="1">
      <alignment horizontal="center" vertical="center"/>
    </xf>
    <xf numFmtId="164" fontId="13" fillId="0" borderId="45" xfId="4" applyNumberFormat="1" applyFont="1" applyBorder="1" applyAlignment="1">
      <alignment horizontal="center" vertical="center"/>
    </xf>
    <xf numFmtId="164" fontId="13" fillId="0" borderId="52" xfId="4" applyNumberFormat="1" applyFont="1" applyBorder="1" applyAlignment="1">
      <alignment horizontal="center" vertical="center"/>
    </xf>
    <xf numFmtId="164" fontId="15" fillId="0" borderId="49" xfId="5" applyNumberFormat="1" applyFont="1" applyBorder="1" applyAlignment="1">
      <alignment horizontal="center" vertical="center" wrapText="1"/>
    </xf>
    <xf numFmtId="164" fontId="15" fillId="0" borderId="25" xfId="5" applyNumberFormat="1" applyFont="1" applyBorder="1" applyAlignment="1">
      <alignment horizontal="center" vertical="center" wrapText="1"/>
    </xf>
    <xf numFmtId="164" fontId="15" fillId="0" borderId="25" xfId="5" applyNumberFormat="1" applyFont="1" applyBorder="1" applyAlignment="1">
      <alignment horizontal="center" vertical="center"/>
    </xf>
    <xf numFmtId="164" fontId="15" fillId="0" borderId="50" xfId="5" applyNumberFormat="1" applyFont="1" applyBorder="1" applyAlignment="1">
      <alignment horizontal="center" vertical="center"/>
    </xf>
    <xf numFmtId="1" fontId="20" fillId="4" borderId="37" xfId="8" applyNumberFormat="1" applyFont="1" applyFill="1" applyBorder="1"/>
    <xf numFmtId="0" fontId="20" fillId="4" borderId="39" xfId="5" applyFont="1" applyFill="1" applyBorder="1" applyAlignment="1">
      <alignment horizontal="right" vertical="center"/>
    </xf>
    <xf numFmtId="0" fontId="20" fillId="4" borderId="41" xfId="5" applyFont="1" applyFill="1" applyBorder="1" applyAlignment="1">
      <alignment horizontal="center" vertical="center"/>
    </xf>
    <xf numFmtId="164" fontId="20" fillId="0" borderId="0" xfId="5" applyNumberFormat="1" applyFont="1" applyAlignment="1">
      <alignment horizontal="center" vertical="center"/>
    </xf>
    <xf numFmtId="164" fontId="22" fillId="0" borderId="0" xfId="5" applyNumberFormat="1" applyFont="1" applyAlignment="1">
      <alignment horizontal="center" vertical="center"/>
    </xf>
    <xf numFmtId="164" fontId="22" fillId="0" borderId="0" xfId="5" applyNumberFormat="1" applyFont="1" applyAlignment="1">
      <alignment horizontal="center" vertical="center" wrapText="1"/>
    </xf>
    <xf numFmtId="164" fontId="20" fillId="0" borderId="0" xfId="5" applyNumberFormat="1" applyFont="1" applyAlignment="1">
      <alignment horizontal="center" vertical="center" wrapText="1"/>
    </xf>
    <xf numFmtId="49" fontId="13" fillId="9" borderId="2" xfId="0" applyNumberFormat="1" applyFont="1" applyFill="1" applyBorder="1" applyAlignment="1">
      <alignment horizontal="center" vertical="center"/>
    </xf>
    <xf numFmtId="49" fontId="13" fillId="9" borderId="16" xfId="0" applyNumberFormat="1" applyFont="1" applyFill="1" applyBorder="1" applyAlignment="1">
      <alignment horizontal="center" vertical="center"/>
    </xf>
    <xf numFmtId="49" fontId="16" fillId="9" borderId="7" xfId="0" applyNumberFormat="1" applyFont="1" applyFill="1" applyBorder="1" applyAlignment="1">
      <alignment horizontal="center" vertical="center"/>
    </xf>
    <xf numFmtId="49" fontId="16" fillId="9" borderId="9" xfId="0" applyNumberFormat="1" applyFont="1" applyFill="1" applyBorder="1" applyAlignment="1">
      <alignment horizontal="center" vertical="center"/>
    </xf>
    <xf numFmtId="49" fontId="13" fillId="9" borderId="17" xfId="0" applyNumberFormat="1" applyFont="1" applyFill="1" applyBorder="1" applyAlignment="1">
      <alignment horizontal="center" vertical="center"/>
    </xf>
    <xf numFmtId="49" fontId="13" fillId="9" borderId="20" xfId="0" applyNumberFormat="1" applyFont="1" applyFill="1" applyBorder="1" applyAlignment="1">
      <alignment horizontal="center" vertical="center"/>
    </xf>
    <xf numFmtId="1" fontId="20" fillId="4" borderId="61" xfId="8" applyNumberFormat="1" applyFont="1" applyFill="1" applyBorder="1"/>
    <xf numFmtId="49" fontId="16" fillId="9" borderId="2" xfId="0" applyNumberFormat="1" applyFont="1" applyFill="1" applyBorder="1" applyAlignment="1">
      <alignment horizontal="center" vertical="center"/>
    </xf>
    <xf numFmtId="164" fontId="20" fillId="4" borderId="43" xfId="0" applyNumberFormat="1" applyFont="1" applyFill="1" applyBorder="1" applyAlignment="1">
      <alignment horizontal="center" vertical="center" wrapText="1"/>
    </xf>
    <xf numFmtId="1" fontId="20" fillId="4" borderId="27" xfId="8" applyNumberFormat="1" applyFont="1" applyFill="1" applyBorder="1"/>
    <xf numFmtId="0" fontId="20" fillId="4" borderId="62" xfId="5" applyFont="1" applyFill="1" applyBorder="1" applyAlignment="1">
      <alignment horizontal="right" vertical="center"/>
    </xf>
    <xf numFmtId="0" fontId="20" fillId="4" borderId="29" xfId="5" applyFont="1" applyFill="1" applyBorder="1" applyAlignment="1">
      <alignment horizontal="right" vertical="center"/>
    </xf>
    <xf numFmtId="164" fontId="13" fillId="0" borderId="4" xfId="5" applyNumberFormat="1" applyFont="1" applyBorder="1" applyAlignment="1">
      <alignment horizontal="center" vertical="center"/>
    </xf>
    <xf numFmtId="164" fontId="13" fillId="2" borderId="7" xfId="5" applyNumberFormat="1" applyFont="1" applyFill="1" applyBorder="1" applyAlignment="1">
      <alignment horizontal="center" vertical="center"/>
    </xf>
    <xf numFmtId="164" fontId="10" fillId="0" borderId="2" xfId="5" applyNumberFormat="1" applyFont="1" applyBorder="1" applyAlignment="1">
      <alignment horizontal="center" vertical="center"/>
    </xf>
    <xf numFmtId="164" fontId="21" fillId="0" borderId="49" xfId="5" applyNumberFormat="1" applyFont="1" applyBorder="1" applyAlignment="1">
      <alignment horizontal="center" vertical="center" wrapText="1"/>
    </xf>
    <xf numFmtId="164" fontId="23" fillId="0" borderId="52" xfId="5" applyNumberFormat="1" applyFont="1" applyBorder="1" applyAlignment="1">
      <alignment horizontal="center" vertical="center" wrapText="1"/>
    </xf>
    <xf numFmtId="164" fontId="13" fillId="0" borderId="2" xfId="5" applyNumberFormat="1" applyFont="1" applyBorder="1" applyAlignment="1">
      <alignment horizontal="center" vertical="center"/>
    </xf>
    <xf numFmtId="1" fontId="20" fillId="4" borderId="55" xfId="8" applyNumberFormat="1" applyFont="1" applyFill="1" applyBorder="1" applyAlignment="1">
      <alignment horizontal="center"/>
    </xf>
    <xf numFmtId="165" fontId="20" fillId="4" borderId="44" xfId="5" applyNumberFormat="1" applyFont="1" applyFill="1" applyBorder="1" applyAlignment="1">
      <alignment horizontal="center" vertical="center"/>
    </xf>
    <xf numFmtId="165" fontId="20" fillId="4" borderId="41" xfId="5" applyNumberFormat="1" applyFont="1" applyFill="1" applyBorder="1" applyAlignment="1">
      <alignment horizontal="center" vertical="center"/>
    </xf>
    <xf numFmtId="165" fontId="20" fillId="4" borderId="35" xfId="5" applyNumberFormat="1" applyFont="1" applyFill="1" applyBorder="1" applyAlignment="1">
      <alignment horizontal="center" vertical="center"/>
    </xf>
    <xf numFmtId="165" fontId="0" fillId="0" borderId="0" xfId="0" applyNumberFormat="1"/>
    <xf numFmtId="165" fontId="24" fillId="0" borderId="0" xfId="0" applyNumberFormat="1" applyFont="1"/>
    <xf numFmtId="165" fontId="11" fillId="2" borderId="0" xfId="0" applyNumberFormat="1" applyFont="1" applyFill="1" applyAlignment="1">
      <alignment horizontal="center" vertical="center"/>
    </xf>
    <xf numFmtId="165" fontId="13" fillId="0" borderId="18" xfId="5" applyNumberFormat="1" applyFont="1" applyBorder="1" applyAlignment="1">
      <alignment horizontal="center" vertical="center"/>
    </xf>
    <xf numFmtId="165" fontId="15" fillId="0" borderId="0" xfId="0" applyNumberFormat="1" applyFont="1" applyAlignment="1">
      <alignment wrapText="1"/>
    </xf>
    <xf numFmtId="165" fontId="13" fillId="2" borderId="2" xfId="5" applyNumberFormat="1" applyFont="1" applyFill="1" applyBorder="1" applyAlignment="1">
      <alignment horizontal="center" vertical="center"/>
    </xf>
    <xf numFmtId="165" fontId="15" fillId="0" borderId="7" xfId="0" applyNumberFormat="1" applyFont="1" applyBorder="1"/>
    <xf numFmtId="165" fontId="15" fillId="0" borderId="2" xfId="0" applyNumberFormat="1" applyFont="1" applyBorder="1"/>
    <xf numFmtId="165" fontId="13" fillId="0" borderId="0" xfId="0" applyNumberFormat="1" applyFont="1" applyAlignment="1">
      <alignment horizontal="center"/>
    </xf>
    <xf numFmtId="165" fontId="13" fillId="0" borderId="56" xfId="5" applyNumberFormat="1" applyFont="1" applyBorder="1" applyAlignment="1">
      <alignment vertical="center" wrapText="1"/>
    </xf>
    <xf numFmtId="165" fontId="13" fillId="0" borderId="16" xfId="5" applyNumberFormat="1" applyFont="1" applyBorder="1" applyAlignment="1">
      <alignment vertical="center" wrapText="1"/>
    </xf>
    <xf numFmtId="165" fontId="15" fillId="0" borderId="0" xfId="0" applyNumberFormat="1" applyFont="1" applyAlignment="1">
      <alignment horizontal="center"/>
    </xf>
    <xf numFmtId="165" fontId="15" fillId="0" borderId="0" xfId="0" applyNumberFormat="1" applyFont="1"/>
    <xf numFmtId="165" fontId="13" fillId="2" borderId="17" xfId="5" applyNumberFormat="1" applyFont="1" applyFill="1" applyBorder="1" applyAlignment="1">
      <alignment horizontal="center" vertical="center"/>
    </xf>
    <xf numFmtId="165" fontId="13" fillId="0" borderId="14" xfId="5" applyNumberFormat="1" applyFont="1" applyBorder="1" applyAlignment="1">
      <alignment horizontal="center" vertical="center"/>
    </xf>
    <xf numFmtId="0" fontId="27" fillId="4" borderId="34" xfId="0" applyFont="1" applyFill="1" applyBorder="1"/>
    <xf numFmtId="0" fontId="27" fillId="4" borderId="35" xfId="0" applyFont="1" applyFill="1" applyBorder="1" applyAlignment="1">
      <alignment horizontal="left" vertical="center"/>
    </xf>
    <xf numFmtId="0" fontId="27" fillId="9" borderId="35" xfId="0" applyFont="1" applyFill="1" applyBorder="1" applyAlignment="1">
      <alignment horizontal="center" vertical="center"/>
    </xf>
    <xf numFmtId="0" fontId="27" fillId="4" borderId="35" xfId="0" applyFont="1" applyFill="1" applyBorder="1" applyAlignment="1">
      <alignment horizontal="center" vertical="center"/>
    </xf>
    <xf numFmtId="165" fontId="20" fillId="4" borderId="35" xfId="5" applyNumberFormat="1" applyFont="1" applyFill="1" applyBorder="1" applyAlignment="1">
      <alignment horizontal="center" vertical="center" wrapText="1"/>
    </xf>
    <xf numFmtId="0" fontId="27" fillId="4" borderId="36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4" borderId="43" xfId="0" applyFont="1" applyFill="1" applyBorder="1" applyAlignment="1">
      <alignment horizontal="left" vertical="center"/>
    </xf>
    <xf numFmtId="0" fontId="27" fillId="9" borderId="41" xfId="0" applyFont="1" applyFill="1" applyBorder="1" applyAlignment="1">
      <alignment horizontal="center" vertical="center"/>
    </xf>
    <xf numFmtId="0" fontId="27" fillId="4" borderId="41" xfId="0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/>
    </xf>
    <xf numFmtId="0" fontId="27" fillId="4" borderId="37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center" vertical="center"/>
    </xf>
    <xf numFmtId="0" fontId="27" fillId="4" borderId="39" xfId="0" applyFont="1" applyFill="1" applyBorder="1" applyAlignment="1">
      <alignment horizontal="center" vertical="center"/>
    </xf>
    <xf numFmtId="0" fontId="27" fillId="4" borderId="68" xfId="0" applyFont="1" applyFill="1" applyBorder="1" applyAlignment="1">
      <alignment horizontal="left" vertical="center"/>
    </xf>
    <xf numFmtId="0" fontId="27" fillId="4" borderId="62" xfId="0" applyFont="1" applyFill="1" applyBorder="1" applyAlignment="1">
      <alignment horizontal="center" vertical="center"/>
    </xf>
    <xf numFmtId="0" fontId="27" fillId="4" borderId="64" xfId="0" applyFont="1" applyFill="1" applyBorder="1" applyAlignment="1">
      <alignment horizontal="center" vertical="center"/>
    </xf>
    <xf numFmtId="0" fontId="27" fillId="4" borderId="34" xfId="0" applyFont="1" applyFill="1" applyBorder="1" applyAlignment="1">
      <alignment horizontal="center" vertical="center"/>
    </xf>
    <xf numFmtId="0" fontId="28" fillId="0" borderId="43" xfId="0" applyFont="1" applyBorder="1"/>
    <xf numFmtId="0" fontId="28" fillId="0" borderId="41" xfId="8" applyFont="1" applyBorder="1"/>
    <xf numFmtId="0" fontId="28" fillId="9" borderId="41" xfId="0" applyFont="1" applyFill="1" applyBorder="1" applyAlignment="1">
      <alignment horizontal="center" vertical="center"/>
    </xf>
    <xf numFmtId="0" fontId="28" fillId="2" borderId="41" xfId="0" applyFont="1" applyFill="1" applyBorder="1" applyAlignment="1">
      <alignment horizontal="center" vertical="center"/>
    </xf>
    <xf numFmtId="165" fontId="20" fillId="0" borderId="41" xfId="5" applyNumberFormat="1" applyFont="1" applyBorder="1" applyAlignment="1">
      <alignment horizontal="center" vertical="center" wrapText="1"/>
    </xf>
    <xf numFmtId="165" fontId="20" fillId="0" borderId="44" xfId="5" applyNumberFormat="1" applyFont="1" applyBorder="1" applyAlignment="1">
      <alignment horizontal="center" vertical="center"/>
    </xf>
    <xf numFmtId="165" fontId="20" fillId="0" borderId="41" xfId="5" applyNumberFormat="1" applyFont="1" applyBorder="1" applyAlignment="1">
      <alignment horizontal="center" vertical="center"/>
    </xf>
    <xf numFmtId="0" fontId="28" fillId="2" borderId="42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43" xfId="8" applyFont="1" applyBorder="1"/>
    <xf numFmtId="165" fontId="20" fillId="2" borderId="41" xfId="5" applyNumberFormat="1" applyFont="1" applyFill="1" applyBorder="1" applyAlignment="1">
      <alignment horizontal="center" vertical="center"/>
    </xf>
    <xf numFmtId="0" fontId="20" fillId="2" borderId="41" xfId="5" applyFont="1" applyFill="1" applyBorder="1" applyAlignment="1">
      <alignment horizontal="center" vertical="center"/>
    </xf>
    <xf numFmtId="0" fontId="28" fillId="2" borderId="37" xfId="0" applyFont="1" applyFill="1" applyBorder="1" applyAlignment="1">
      <alignment horizontal="center" vertical="center"/>
    </xf>
    <xf numFmtId="0" fontId="28" fillId="2" borderId="39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28" fillId="0" borderId="41" xfId="8" applyFont="1" applyBorder="1" applyAlignment="1">
      <alignment horizontal="left"/>
    </xf>
    <xf numFmtId="0" fontId="28" fillId="0" borderId="43" xfId="8" applyFont="1" applyBorder="1" applyAlignment="1">
      <alignment horizontal="left"/>
    </xf>
    <xf numFmtId="0" fontId="28" fillId="0" borderId="58" xfId="0" applyFont="1" applyBorder="1"/>
    <xf numFmtId="0" fontId="28" fillId="0" borderId="59" xfId="8" applyFont="1" applyBorder="1" applyAlignment="1">
      <alignment horizontal="left"/>
    </xf>
    <xf numFmtId="0" fontId="28" fillId="9" borderId="59" xfId="0" applyFont="1" applyFill="1" applyBorder="1" applyAlignment="1">
      <alignment horizontal="center" vertical="center"/>
    </xf>
    <xf numFmtId="0" fontId="28" fillId="2" borderId="59" xfId="0" applyFont="1" applyFill="1" applyBorder="1" applyAlignment="1">
      <alignment horizontal="center" vertical="center"/>
    </xf>
    <xf numFmtId="165" fontId="20" fillId="0" borderId="59" xfId="5" applyNumberFormat="1" applyFont="1" applyBorder="1" applyAlignment="1">
      <alignment horizontal="center" vertical="center" wrapText="1"/>
    </xf>
    <xf numFmtId="165" fontId="20" fillId="0" borderId="69" xfId="5" applyNumberFormat="1" applyFont="1" applyBorder="1" applyAlignment="1">
      <alignment horizontal="center" vertical="center"/>
    </xf>
    <xf numFmtId="165" fontId="20" fillId="0" borderId="59" xfId="5" applyNumberFormat="1" applyFont="1" applyBorder="1" applyAlignment="1">
      <alignment horizontal="center" vertical="center"/>
    </xf>
    <xf numFmtId="0" fontId="28" fillId="2" borderId="60" xfId="0" applyFont="1" applyFill="1" applyBorder="1" applyAlignment="1">
      <alignment horizontal="center" vertical="center"/>
    </xf>
    <xf numFmtId="0" fontId="28" fillId="0" borderId="58" xfId="8" applyFont="1" applyBorder="1" applyAlignment="1">
      <alignment horizontal="left"/>
    </xf>
    <xf numFmtId="165" fontId="20" fillId="2" borderId="59" xfId="5" applyNumberFormat="1" applyFont="1" applyFill="1" applyBorder="1" applyAlignment="1">
      <alignment horizontal="center" vertical="center"/>
    </xf>
    <xf numFmtId="0" fontId="20" fillId="2" borderId="59" xfId="5" applyFont="1" applyFill="1" applyBorder="1" applyAlignment="1">
      <alignment horizontal="center" vertical="center"/>
    </xf>
    <xf numFmtId="0" fontId="28" fillId="2" borderId="65" xfId="0" applyFont="1" applyFill="1" applyBorder="1" applyAlignment="1">
      <alignment horizontal="center" vertical="center"/>
    </xf>
    <xf numFmtId="0" fontId="28" fillId="2" borderId="63" xfId="0" applyFont="1" applyFill="1" applyBorder="1" applyAlignment="1">
      <alignment horizontal="center" vertical="center"/>
    </xf>
    <xf numFmtId="0" fontId="28" fillId="2" borderId="58" xfId="0" applyFont="1" applyFill="1" applyBorder="1" applyAlignment="1">
      <alignment horizontal="center" vertical="center"/>
    </xf>
    <xf numFmtId="164" fontId="22" fillId="0" borderId="0" xfId="0" applyNumberFormat="1" applyFont="1"/>
    <xf numFmtId="164" fontId="22" fillId="5" borderId="43" xfId="0" applyNumberFormat="1" applyFont="1" applyFill="1" applyBorder="1"/>
    <xf numFmtId="0" fontId="20" fillId="5" borderId="37" xfId="0" applyFont="1" applyFill="1" applyBorder="1"/>
    <xf numFmtId="0" fontId="22" fillId="5" borderId="39" xfId="0" applyFont="1" applyFill="1" applyBorder="1" applyAlignment="1">
      <alignment horizontal="right"/>
    </xf>
    <xf numFmtId="165" fontId="20" fillId="5" borderId="41" xfId="5" applyNumberFormat="1" applyFont="1" applyFill="1" applyBorder="1" applyAlignment="1">
      <alignment horizontal="center" vertical="center"/>
    </xf>
    <xf numFmtId="0" fontId="22" fillId="5" borderId="67" xfId="0" applyFont="1" applyFill="1" applyBorder="1" applyAlignment="1">
      <alignment horizontal="right"/>
    </xf>
    <xf numFmtId="164" fontId="22" fillId="5" borderId="0" xfId="0" applyNumberFormat="1" applyFont="1" applyFill="1"/>
    <xf numFmtId="0" fontId="22" fillId="5" borderId="41" xfId="0" applyFont="1" applyFill="1" applyBorder="1" applyAlignment="1">
      <alignment horizontal="right"/>
    </xf>
    <xf numFmtId="0" fontId="22" fillId="5" borderId="43" xfId="0" applyFont="1" applyFill="1" applyBorder="1"/>
    <xf numFmtId="49" fontId="16" fillId="2" borderId="7" xfId="0" applyNumberFormat="1" applyFont="1" applyFill="1" applyBorder="1" applyAlignment="1">
      <alignment horizontal="center" vertical="center"/>
    </xf>
    <xf numFmtId="0" fontId="20" fillId="4" borderId="34" xfId="5" applyFont="1" applyFill="1" applyBorder="1" applyAlignment="1">
      <alignment horizontal="right" vertical="center"/>
    </xf>
    <xf numFmtId="0" fontId="22" fillId="5" borderId="43" xfId="0" applyFont="1" applyFill="1" applyBorder="1" applyAlignment="1">
      <alignment horizontal="right"/>
    </xf>
    <xf numFmtId="164" fontId="21" fillId="0" borderId="0" xfId="3" applyNumberFormat="1" applyFont="1" applyAlignment="1">
      <alignment horizontal="left" vertical="center" indent="1"/>
    </xf>
    <xf numFmtId="0" fontId="21" fillId="0" borderId="0" xfId="0" applyFont="1" applyAlignment="1">
      <alignment horizontal="left"/>
    </xf>
    <xf numFmtId="164" fontId="21" fillId="0" borderId="0" xfId="0" applyNumberFormat="1" applyFont="1"/>
    <xf numFmtId="165" fontId="21" fillId="0" borderId="0" xfId="0" applyNumberFormat="1" applyFont="1"/>
    <xf numFmtId="0" fontId="21" fillId="0" borderId="0" xfId="0" applyFont="1" applyAlignment="1">
      <alignment vertical="center"/>
    </xf>
    <xf numFmtId="0" fontId="21" fillId="0" borderId="0" xfId="0" applyFont="1"/>
    <xf numFmtId="164" fontId="26" fillId="0" borderId="0" xfId="0" applyNumberFormat="1" applyFont="1"/>
    <xf numFmtId="165" fontId="26" fillId="0" borderId="0" xfId="0" applyNumberFormat="1" applyFont="1"/>
    <xf numFmtId="0" fontId="26" fillId="0" borderId="0" xfId="0" applyFont="1" applyAlignment="1">
      <alignment vertical="center"/>
    </xf>
    <xf numFmtId="0" fontId="26" fillId="0" borderId="0" xfId="0" applyFont="1"/>
    <xf numFmtId="0" fontId="27" fillId="4" borderId="43" xfId="0" applyFont="1" applyFill="1" applyBorder="1" applyAlignment="1">
      <alignment horizontal="center" vertical="center"/>
    </xf>
    <xf numFmtId="0" fontId="20" fillId="4" borderId="28" xfId="5" applyFont="1" applyFill="1" applyBorder="1" applyAlignment="1">
      <alignment horizontal="right" vertical="center"/>
    </xf>
    <xf numFmtId="0" fontId="22" fillId="5" borderId="38" xfId="0" applyFont="1" applyFill="1" applyBorder="1" applyAlignment="1">
      <alignment horizontal="right"/>
    </xf>
    <xf numFmtId="0" fontId="22" fillId="0" borderId="42" xfId="0" applyFont="1" applyBorder="1" applyAlignment="1">
      <alignment horizontal="right"/>
    </xf>
    <xf numFmtId="0" fontId="12" fillId="0" borderId="42" xfId="0" applyFont="1" applyBorder="1" applyAlignment="1">
      <alignment horizontal="right"/>
    </xf>
    <xf numFmtId="0" fontId="20" fillId="4" borderId="41" xfId="5" applyFont="1" applyFill="1" applyBorder="1" applyAlignment="1">
      <alignment horizontal="right" vertical="center"/>
    </xf>
    <xf numFmtId="164" fontId="13" fillId="0" borderId="66" xfId="5" applyNumberFormat="1" applyFont="1" applyBorder="1" applyAlignment="1">
      <alignment horizontal="center" vertical="center" wrapText="1"/>
    </xf>
    <xf numFmtId="164" fontId="13" fillId="0" borderId="66" xfId="5" applyNumberFormat="1" applyFont="1" applyBorder="1" applyAlignment="1">
      <alignment horizontal="center" vertical="center"/>
    </xf>
    <xf numFmtId="0" fontId="20" fillId="4" borderId="43" xfId="5" applyFont="1" applyFill="1" applyBorder="1" applyAlignment="1">
      <alignment horizontal="right" vertical="center"/>
    </xf>
    <xf numFmtId="0" fontId="20" fillId="4" borderId="42" xfId="5" applyFont="1" applyFill="1" applyBorder="1" applyAlignment="1">
      <alignment horizontal="right" vertical="center"/>
    </xf>
    <xf numFmtId="0" fontId="22" fillId="5" borderId="42" xfId="0" applyFont="1" applyFill="1" applyBorder="1" applyAlignment="1">
      <alignment horizontal="right"/>
    </xf>
    <xf numFmtId="165" fontId="13" fillId="0" borderId="15" xfId="5" applyNumberFormat="1" applyFont="1" applyBorder="1" applyAlignment="1">
      <alignment horizontal="center" vertical="center"/>
    </xf>
    <xf numFmtId="0" fontId="20" fillId="10" borderId="43" xfId="5" applyFont="1" applyFill="1" applyBorder="1" applyAlignment="1">
      <alignment horizontal="right" vertical="center"/>
    </xf>
    <xf numFmtId="164" fontId="22" fillId="10" borderId="43" xfId="0" applyNumberFormat="1" applyFont="1" applyFill="1" applyBorder="1" applyAlignment="1">
      <alignment horizontal="right"/>
    </xf>
    <xf numFmtId="0" fontId="22" fillId="10" borderId="43" xfId="0" applyFont="1" applyFill="1" applyBorder="1" applyAlignment="1">
      <alignment horizontal="right"/>
    </xf>
    <xf numFmtId="164" fontId="13" fillId="0" borderId="52" xfId="5" applyNumberFormat="1" applyFont="1" applyBorder="1" applyAlignment="1">
      <alignment horizontal="center" vertical="center"/>
    </xf>
    <xf numFmtId="0" fontId="22" fillId="0" borderId="39" xfId="0" applyFont="1" applyBorder="1" applyAlignment="1">
      <alignment horizontal="right"/>
    </xf>
    <xf numFmtId="165" fontId="26" fillId="0" borderId="0" xfId="0" quotePrefix="1" applyNumberFormat="1" applyFont="1"/>
    <xf numFmtId="165" fontId="28" fillId="2" borderId="41" xfId="0" applyNumberFormat="1" applyFont="1" applyFill="1" applyBorder="1" applyAlignment="1">
      <alignment horizontal="center" vertical="center"/>
    </xf>
    <xf numFmtId="165" fontId="28" fillId="2" borderId="59" xfId="0" applyNumberFormat="1" applyFont="1" applyFill="1" applyBorder="1" applyAlignment="1">
      <alignment horizontal="center" vertical="center"/>
    </xf>
    <xf numFmtId="165" fontId="27" fillId="4" borderId="41" xfId="0" applyNumberFormat="1" applyFont="1" applyFill="1" applyBorder="1" applyAlignment="1">
      <alignment horizontal="center" vertical="center"/>
    </xf>
    <xf numFmtId="165" fontId="27" fillId="9" borderId="41" xfId="0" applyNumberFormat="1" applyFont="1" applyFill="1" applyBorder="1" applyAlignment="1">
      <alignment horizontal="center" vertical="center"/>
    </xf>
    <xf numFmtId="165" fontId="28" fillId="9" borderId="41" xfId="0" applyNumberFormat="1" applyFont="1" applyFill="1" applyBorder="1" applyAlignment="1">
      <alignment horizontal="center" vertical="center"/>
    </xf>
    <xf numFmtId="165" fontId="28" fillId="9" borderId="59" xfId="0" applyNumberFormat="1" applyFont="1" applyFill="1" applyBorder="1" applyAlignment="1">
      <alignment horizontal="center" vertical="center"/>
    </xf>
    <xf numFmtId="164" fontId="10" fillId="0" borderId="17" xfId="5" applyNumberFormat="1" applyFont="1" applyBorder="1" applyAlignment="1">
      <alignment horizontal="center" vertical="center" wrapText="1"/>
    </xf>
    <xf numFmtId="164" fontId="10" fillId="0" borderId="20" xfId="5" applyNumberFormat="1" applyFont="1" applyBorder="1" applyAlignment="1">
      <alignment horizontal="center" vertical="center" wrapText="1"/>
    </xf>
    <xf numFmtId="1" fontId="20" fillId="4" borderId="40" xfId="8" applyNumberFormat="1" applyFont="1" applyFill="1" applyBorder="1"/>
    <xf numFmtId="164" fontId="15" fillId="0" borderId="20" xfId="5" applyNumberFormat="1" applyFont="1" applyBorder="1" applyAlignment="1">
      <alignment horizontal="center" vertical="center" wrapText="1"/>
    </xf>
    <xf numFmtId="165" fontId="27" fillId="4" borderId="42" xfId="0" applyNumberFormat="1" applyFont="1" applyFill="1" applyBorder="1" applyAlignment="1">
      <alignment horizontal="center" vertical="center"/>
    </xf>
    <xf numFmtId="165" fontId="27" fillId="4" borderId="60" xfId="0" applyNumberFormat="1" applyFont="1" applyFill="1" applyBorder="1" applyAlignment="1">
      <alignment horizontal="center" vertical="center"/>
    </xf>
    <xf numFmtId="49" fontId="22" fillId="0" borderId="43" xfId="0" applyNumberFormat="1" applyFont="1" applyBorder="1" applyAlignment="1">
      <alignment horizontal="right"/>
    </xf>
    <xf numFmtId="0" fontId="22" fillId="0" borderId="37" xfId="0" applyFont="1" applyBorder="1" applyAlignment="1">
      <alignment horizontal="left" indent="2"/>
    </xf>
    <xf numFmtId="0" fontId="22" fillId="0" borderId="55" xfId="0" applyFont="1" applyBorder="1" applyAlignment="1">
      <alignment horizontal="center"/>
    </xf>
    <xf numFmtId="0" fontId="22" fillId="0" borderId="41" xfId="0" applyFont="1" applyBorder="1" applyAlignment="1">
      <alignment horizontal="right"/>
    </xf>
    <xf numFmtId="0" fontId="22" fillId="0" borderId="67" xfId="0" applyFont="1" applyBorder="1" applyAlignment="1">
      <alignment horizontal="right"/>
    </xf>
    <xf numFmtId="0" fontId="22" fillId="0" borderId="43" xfId="0" applyFont="1" applyBorder="1" applyAlignment="1">
      <alignment horizontal="right"/>
    </xf>
    <xf numFmtId="0" fontId="22" fillId="0" borderId="38" xfId="0" applyFont="1" applyBorder="1" applyAlignment="1">
      <alignment horizontal="right"/>
    </xf>
    <xf numFmtId="0" fontId="23" fillId="0" borderId="39" xfId="0" applyFont="1" applyBorder="1" applyAlignment="1">
      <alignment horizontal="right"/>
    </xf>
    <xf numFmtId="164" fontId="20" fillId="10" borderId="18" xfId="5" applyNumberFormat="1" applyFont="1" applyFill="1" applyBorder="1" applyAlignment="1">
      <alignment horizontal="center" vertical="center" textRotation="90" wrapText="1"/>
    </xf>
    <xf numFmtId="164" fontId="20" fillId="10" borderId="0" xfId="5" applyNumberFormat="1" applyFont="1" applyFill="1" applyAlignment="1">
      <alignment horizontal="center" vertical="center" textRotation="90" wrapText="1"/>
    </xf>
    <xf numFmtId="0" fontId="27" fillId="4" borderId="38" xfId="0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center" vertical="center"/>
    </xf>
    <xf numFmtId="0" fontId="28" fillId="2" borderId="31" xfId="0" applyFont="1" applyFill="1" applyBorder="1" applyAlignment="1">
      <alignment horizontal="center" vertical="center"/>
    </xf>
    <xf numFmtId="164" fontId="4" fillId="0" borderId="0" xfId="5" applyNumberFormat="1" applyFont="1" applyAlignment="1">
      <alignment vertical="center"/>
    </xf>
    <xf numFmtId="164" fontId="4" fillId="0" borderId="0" xfId="5" applyNumberFormat="1" applyFont="1" applyAlignment="1">
      <alignment horizontal="right" vertical="center"/>
    </xf>
    <xf numFmtId="164" fontId="4" fillId="0" borderId="18" xfId="5" applyNumberFormat="1" applyFont="1" applyBorder="1" applyAlignment="1">
      <alignment vertical="center"/>
    </xf>
    <xf numFmtId="164" fontId="4" fillId="0" borderId="18" xfId="5" applyNumberFormat="1" applyFont="1" applyBorder="1" applyAlignment="1">
      <alignment horizontal="right" vertical="center"/>
    </xf>
    <xf numFmtId="164" fontId="31" fillId="0" borderId="0" xfId="0" applyNumberFormat="1" applyFont="1"/>
    <xf numFmtId="165" fontId="31" fillId="0" borderId="0" xfId="0" applyNumberFormat="1" applyFont="1"/>
    <xf numFmtId="0" fontId="20" fillId="4" borderId="37" xfId="5" applyFont="1" applyFill="1" applyBorder="1" applyAlignment="1">
      <alignment horizontal="right" vertical="center"/>
    </xf>
    <xf numFmtId="164" fontId="22" fillId="0" borderId="41" xfId="0" applyNumberFormat="1" applyFont="1" applyBorder="1" applyAlignment="1">
      <alignment horizontal="right"/>
    </xf>
    <xf numFmtId="164" fontId="22" fillId="0" borderId="43" xfId="0" applyNumberFormat="1" applyFont="1" applyBorder="1" applyAlignment="1">
      <alignment horizontal="right"/>
    </xf>
    <xf numFmtId="164" fontId="22" fillId="0" borderId="42" xfId="0" applyNumberFormat="1" applyFont="1" applyBorder="1" applyAlignment="1">
      <alignment horizontal="right"/>
    </xf>
    <xf numFmtId="0" fontId="22" fillId="0" borderId="58" xfId="0" applyFont="1" applyBorder="1" applyAlignment="1">
      <alignment horizontal="right"/>
    </xf>
    <xf numFmtId="0" fontId="22" fillId="0" borderId="59" xfId="0" applyFont="1" applyBorder="1" applyAlignment="1">
      <alignment horizontal="right"/>
    </xf>
    <xf numFmtId="0" fontId="22" fillId="0" borderId="60" xfId="0" applyFont="1" applyBorder="1" applyAlignment="1">
      <alignment horizontal="right"/>
    </xf>
    <xf numFmtId="164" fontId="22" fillId="0" borderId="54" xfId="0" applyNumberFormat="1" applyFont="1" applyBorder="1" applyAlignment="1">
      <alignment horizontal="right"/>
    </xf>
    <xf numFmtId="164" fontId="22" fillId="0" borderId="44" xfId="0" applyNumberFormat="1" applyFont="1" applyBorder="1" applyAlignment="1">
      <alignment horizontal="right"/>
    </xf>
    <xf numFmtId="164" fontId="22" fillId="0" borderId="57" xfId="0" applyNumberFormat="1" applyFont="1" applyBorder="1" applyAlignment="1">
      <alignment horizontal="right"/>
    </xf>
    <xf numFmtId="0" fontId="22" fillId="0" borderId="70" xfId="0" applyFont="1" applyBorder="1"/>
    <xf numFmtId="0" fontId="22" fillId="0" borderId="56" xfId="0" applyFont="1" applyBorder="1"/>
    <xf numFmtId="164" fontId="22" fillId="0" borderId="68" xfId="0" applyNumberFormat="1" applyFont="1" applyBorder="1" applyAlignment="1">
      <alignment horizontal="right"/>
    </xf>
    <xf numFmtId="164" fontId="22" fillId="0" borderId="33" xfId="0" applyNumberFormat="1" applyFont="1" applyBorder="1" applyAlignment="1">
      <alignment horizontal="right"/>
    </xf>
    <xf numFmtId="0" fontId="22" fillId="0" borderId="40" xfId="0" applyFont="1" applyBorder="1"/>
    <xf numFmtId="0" fontId="22" fillId="0" borderId="55" xfId="0" applyFont="1" applyBorder="1"/>
    <xf numFmtId="0" fontId="22" fillId="0" borderId="43" xfId="0" applyFont="1" applyBorder="1"/>
    <xf numFmtId="49" fontId="22" fillId="0" borderId="43" xfId="0" quotePrefix="1" applyNumberFormat="1" applyFont="1" applyBorder="1" applyAlignment="1">
      <alignment horizontal="right"/>
    </xf>
    <xf numFmtId="0" fontId="12" fillId="0" borderId="37" xfId="0" applyFont="1" applyBorder="1" applyAlignment="1">
      <alignment horizontal="left" indent="2"/>
    </xf>
    <xf numFmtId="0" fontId="12" fillId="0" borderId="65" xfId="0" applyFont="1" applyBorder="1" applyAlignment="1">
      <alignment horizontal="left" indent="2"/>
    </xf>
    <xf numFmtId="0" fontId="22" fillId="0" borderId="63" xfId="0" applyFont="1" applyBorder="1" applyAlignment="1">
      <alignment horizontal="right"/>
    </xf>
    <xf numFmtId="0" fontId="22" fillId="0" borderId="32" xfId="0" applyFont="1" applyBorder="1" applyAlignment="1">
      <alignment horizontal="right"/>
    </xf>
    <xf numFmtId="165" fontId="20" fillId="4" borderId="23" xfId="5" applyNumberFormat="1" applyFont="1" applyFill="1" applyBorder="1" applyAlignment="1">
      <alignment horizontal="center" vertical="center"/>
    </xf>
    <xf numFmtId="0" fontId="20" fillId="4" borderId="46" xfId="5" applyFont="1" applyFill="1" applyBorder="1" applyAlignment="1">
      <alignment horizontal="right" vertical="center"/>
    </xf>
    <xf numFmtId="0" fontId="23" fillId="0" borderId="41" xfId="0" applyFont="1" applyBorder="1" applyAlignment="1">
      <alignment horizontal="right"/>
    </xf>
    <xf numFmtId="0" fontId="20" fillId="4" borderId="61" xfId="5" applyFont="1" applyFill="1" applyBorder="1" applyAlignment="1">
      <alignment horizontal="right" vertical="center"/>
    </xf>
    <xf numFmtId="0" fontId="22" fillId="0" borderId="41" xfId="0" applyFont="1" applyBorder="1"/>
    <xf numFmtId="164" fontId="12" fillId="0" borderId="0" xfId="5" applyNumberFormat="1" applyFont="1" applyAlignment="1">
      <alignment vertical="center"/>
    </xf>
    <xf numFmtId="164" fontId="13" fillId="0" borderId="41" xfId="5" applyNumberFormat="1" applyFont="1" applyBorder="1" applyAlignment="1">
      <alignment horizontal="center" vertical="center"/>
    </xf>
    <xf numFmtId="164" fontId="13" fillId="0" borderId="42" xfId="5" applyNumberFormat="1" applyFont="1" applyBorder="1" applyAlignment="1">
      <alignment horizontal="center" vertical="center"/>
    </xf>
    <xf numFmtId="164" fontId="13" fillId="0" borderId="43" xfId="5" applyNumberFormat="1" applyFont="1" applyBorder="1" applyAlignment="1">
      <alignment horizontal="center" vertical="center"/>
    </xf>
    <xf numFmtId="164" fontId="13" fillId="0" borderId="2" xfId="5" applyNumberFormat="1" applyFont="1" applyBorder="1" applyAlignment="1">
      <alignment horizontal="center" vertical="center" wrapText="1"/>
    </xf>
    <xf numFmtId="164" fontId="13" fillId="0" borderId="17" xfId="5" applyNumberFormat="1" applyFont="1" applyBorder="1" applyAlignment="1">
      <alignment horizontal="center" vertical="center" wrapText="1"/>
    </xf>
    <xf numFmtId="164" fontId="13" fillId="0" borderId="18" xfId="5" applyNumberFormat="1" applyFont="1" applyBorder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 wrapText="1"/>
    </xf>
    <xf numFmtId="0" fontId="13" fillId="0" borderId="2" xfId="5" applyFont="1" applyBorder="1" applyAlignment="1">
      <alignment horizontal="center" vertical="center"/>
    </xf>
    <xf numFmtId="164" fontId="15" fillId="0" borderId="16" xfId="5" applyNumberFormat="1" applyFont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 wrapText="1"/>
    </xf>
    <xf numFmtId="164" fontId="13" fillId="0" borderId="15" xfId="5" applyNumberFormat="1" applyFont="1" applyBorder="1" applyAlignment="1">
      <alignment horizontal="center" vertical="center"/>
    </xf>
    <xf numFmtId="3" fontId="13" fillId="0" borderId="0" xfId="5" applyNumberFormat="1" applyFont="1" applyAlignment="1">
      <alignment horizontal="center" vertical="center" wrapText="1"/>
    </xf>
    <xf numFmtId="164" fontId="10" fillId="0" borderId="25" xfId="5" applyNumberFormat="1" applyFont="1" applyBorder="1" applyAlignment="1">
      <alignment horizontal="center" vertical="center" wrapText="1"/>
    </xf>
    <xf numFmtId="0" fontId="13" fillId="10" borderId="14" xfId="5" applyFont="1" applyFill="1" applyBorder="1" applyAlignment="1">
      <alignment horizontal="center" vertical="center" wrapText="1"/>
    </xf>
    <xf numFmtId="164" fontId="13" fillId="2" borderId="22" xfId="5" applyNumberFormat="1" applyFont="1" applyFill="1" applyBorder="1" applyAlignment="1">
      <alignment horizontal="center" vertical="center"/>
    </xf>
    <xf numFmtId="164" fontId="13" fillId="0" borderId="45" xfId="5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26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/>
    </xf>
    <xf numFmtId="164" fontId="13" fillId="2" borderId="2" xfId="5" applyNumberFormat="1" applyFont="1" applyFill="1" applyBorder="1" applyAlignment="1">
      <alignment horizontal="center" vertical="center"/>
    </xf>
    <xf numFmtId="164" fontId="13" fillId="2" borderId="8" xfId="5" applyNumberFormat="1" applyFont="1" applyFill="1" applyBorder="1" applyAlignment="1">
      <alignment horizontal="center" vertical="center"/>
    </xf>
    <xf numFmtId="164" fontId="13" fillId="0" borderId="24" xfId="5" applyNumberFormat="1" applyFont="1" applyBorder="1" applyAlignment="1">
      <alignment horizontal="center" vertical="center"/>
    </xf>
    <xf numFmtId="164" fontId="3" fillId="0" borderId="18" xfId="5" applyNumberFormat="1" applyFont="1" applyBorder="1" applyAlignment="1">
      <alignment vertical="center"/>
    </xf>
    <xf numFmtId="0" fontId="22" fillId="10" borderId="58" xfId="0" applyFont="1" applyFill="1" applyBorder="1" applyAlignment="1">
      <alignment horizontal="right"/>
    </xf>
    <xf numFmtId="0" fontId="20" fillId="5" borderId="55" xfId="0" applyFont="1" applyFill="1" applyBorder="1"/>
    <xf numFmtId="0" fontId="22" fillId="0" borderId="55" xfId="0" applyFont="1" applyBorder="1" applyAlignment="1">
      <alignment horizontal="left" indent="2"/>
    </xf>
    <xf numFmtId="0" fontId="12" fillId="0" borderId="55" xfId="0" applyFont="1" applyBorder="1" applyAlignment="1">
      <alignment horizontal="left" indent="2"/>
    </xf>
    <xf numFmtId="0" fontId="12" fillId="0" borderId="72" xfId="0" applyFont="1" applyBorder="1" applyAlignment="1">
      <alignment horizontal="left" indent="2"/>
    </xf>
    <xf numFmtId="0" fontId="22" fillId="5" borderId="41" xfId="0" applyFont="1" applyFill="1" applyBorder="1"/>
    <xf numFmtId="0" fontId="13" fillId="4" borderId="41" xfId="0" applyFont="1" applyFill="1" applyBorder="1" applyAlignment="1">
      <alignment wrapText="1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13" fillId="4" borderId="39" xfId="0" applyFont="1" applyFill="1" applyBorder="1" applyAlignment="1">
      <alignment wrapText="1"/>
    </xf>
    <xf numFmtId="0" fontId="22" fillId="0" borderId="39" xfId="0" applyFont="1" applyBorder="1"/>
    <xf numFmtId="0" fontId="22" fillId="5" borderId="39" xfId="0" applyFont="1" applyFill="1" applyBorder="1"/>
    <xf numFmtId="0" fontId="22" fillId="4" borderId="39" xfId="0" applyFont="1" applyFill="1" applyBorder="1"/>
    <xf numFmtId="0" fontId="22" fillId="4" borderId="41" xfId="0" applyFont="1" applyFill="1" applyBorder="1"/>
    <xf numFmtId="164" fontId="20" fillId="4" borderId="34" xfId="5" applyNumberFormat="1" applyFont="1" applyFill="1" applyBorder="1" applyAlignment="1">
      <alignment horizontal="right" vertical="center"/>
    </xf>
    <xf numFmtId="164" fontId="1" fillId="0" borderId="0" xfId="5" applyNumberFormat="1" applyFont="1" applyAlignment="1">
      <alignment vertical="center"/>
    </xf>
    <xf numFmtId="49" fontId="1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 wrapText="1"/>
    </xf>
    <xf numFmtId="0" fontId="20" fillId="0" borderId="0" xfId="5" applyFont="1" applyAlignment="1">
      <alignment horizontal="right" vertical="center"/>
    </xf>
    <xf numFmtId="164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2" fontId="27" fillId="4" borderId="42" xfId="0" applyNumberFormat="1" applyFont="1" applyFill="1" applyBorder="1" applyAlignment="1">
      <alignment horizontal="center" vertical="center"/>
    </xf>
    <xf numFmtId="2" fontId="28" fillId="2" borderId="42" xfId="0" applyNumberFormat="1" applyFont="1" applyFill="1" applyBorder="1" applyAlignment="1">
      <alignment horizontal="center" vertical="center"/>
    </xf>
    <xf numFmtId="2" fontId="28" fillId="2" borderId="60" xfId="0" applyNumberFormat="1" applyFont="1" applyFill="1" applyBorder="1" applyAlignment="1">
      <alignment horizontal="center" vertical="center"/>
    </xf>
    <xf numFmtId="0" fontId="27" fillId="4" borderId="56" xfId="0" applyFont="1" applyFill="1" applyBorder="1" applyAlignment="1">
      <alignment horizontal="left" vertical="center"/>
    </xf>
    <xf numFmtId="0" fontId="28" fillId="0" borderId="55" xfId="8" applyFont="1" applyBorder="1"/>
    <xf numFmtId="0" fontId="28" fillId="0" borderId="55" xfId="8" applyFont="1" applyBorder="1" applyAlignment="1">
      <alignment horizontal="left"/>
    </xf>
    <xf numFmtId="0" fontId="28" fillId="0" borderId="72" xfId="8" applyFont="1" applyBorder="1" applyAlignment="1">
      <alignment horizontal="left"/>
    </xf>
    <xf numFmtId="0" fontId="12" fillId="0" borderId="41" xfId="0" applyFont="1" applyBorder="1" applyAlignment="1">
      <alignment horizontal="right"/>
    </xf>
    <xf numFmtId="0" fontId="12" fillId="0" borderId="43" xfId="0" applyFont="1" applyBorder="1" applyAlignment="1">
      <alignment horizontal="right"/>
    </xf>
    <xf numFmtId="0" fontId="22" fillId="0" borderId="31" xfId="0" applyFont="1" applyBorder="1" applyAlignment="1">
      <alignment horizontal="right"/>
    </xf>
    <xf numFmtId="0" fontId="20" fillId="9" borderId="42" xfId="5" applyFont="1" applyFill="1" applyBorder="1" applyAlignment="1">
      <alignment horizontal="right" vertical="center"/>
    </xf>
    <xf numFmtId="165" fontId="20" fillId="4" borderId="37" xfId="5" applyNumberFormat="1" applyFont="1" applyFill="1" applyBorder="1" applyAlignment="1">
      <alignment horizontal="center" vertical="center"/>
    </xf>
    <xf numFmtId="165" fontId="20" fillId="2" borderId="37" xfId="5" applyNumberFormat="1" applyFont="1" applyFill="1" applyBorder="1" applyAlignment="1">
      <alignment horizontal="center" vertical="center"/>
    </xf>
    <xf numFmtId="165" fontId="20" fillId="2" borderId="65" xfId="5" applyNumberFormat="1" applyFont="1" applyFill="1" applyBorder="1" applyAlignment="1">
      <alignment horizontal="center" vertical="center"/>
    </xf>
    <xf numFmtId="164" fontId="13" fillId="0" borderId="15" xfId="5" applyNumberFormat="1" applyFont="1" applyBorder="1" applyAlignment="1">
      <alignment horizontal="center" vertical="center" wrapText="1"/>
    </xf>
    <xf numFmtId="164" fontId="13" fillId="0" borderId="19" xfId="5" applyNumberFormat="1" applyFont="1" applyBorder="1" applyAlignment="1">
      <alignment horizontal="center" vertical="center"/>
    </xf>
    <xf numFmtId="0" fontId="27" fillId="4" borderId="67" xfId="0" applyFont="1" applyFill="1" applyBorder="1" applyAlignment="1">
      <alignment horizontal="center" vertical="center"/>
    </xf>
    <xf numFmtId="0" fontId="13" fillId="4" borderId="43" xfId="0" applyFont="1" applyFill="1" applyBorder="1" applyAlignment="1">
      <alignment wrapText="1"/>
    </xf>
    <xf numFmtId="0" fontId="13" fillId="4" borderId="42" xfId="0" applyFont="1" applyFill="1" applyBorder="1" applyAlignment="1">
      <alignment wrapText="1"/>
    </xf>
    <xf numFmtId="0" fontId="27" fillId="0" borderId="43" xfId="0" applyFont="1" applyBorder="1"/>
    <xf numFmtId="0" fontId="27" fillId="0" borderId="42" xfId="0" applyFont="1" applyBorder="1"/>
    <xf numFmtId="0" fontId="28" fillId="0" borderId="42" xfId="0" applyFont="1" applyBorder="1"/>
    <xf numFmtId="0" fontId="28" fillId="0" borderId="60" xfId="0" applyFont="1" applyBorder="1"/>
    <xf numFmtId="0" fontId="22" fillId="0" borderId="54" xfId="0" applyFont="1" applyBorder="1" applyAlignment="1">
      <alignment horizontal="right"/>
    </xf>
    <xf numFmtId="0" fontId="22" fillId="0" borderId="57" xfId="0" applyFont="1" applyBorder="1" applyAlignment="1">
      <alignment horizontal="right"/>
    </xf>
    <xf numFmtId="0" fontId="22" fillId="5" borderId="55" xfId="0" applyFont="1" applyFill="1" applyBorder="1" applyAlignment="1">
      <alignment horizontal="right"/>
    </xf>
    <xf numFmtId="0" fontId="20" fillId="4" borderId="40" xfId="5" applyFont="1" applyFill="1" applyBorder="1" applyAlignment="1">
      <alignment horizontal="right" vertical="center"/>
    </xf>
    <xf numFmtId="164" fontId="22" fillId="0" borderId="40" xfId="0" applyNumberFormat="1" applyFont="1" applyBorder="1" applyAlignment="1">
      <alignment horizontal="right"/>
    </xf>
    <xf numFmtId="0" fontId="22" fillId="5" borderId="40" xfId="0" applyFont="1" applyFill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2" fillId="0" borderId="30" xfId="0" applyFont="1" applyBorder="1" applyAlignment="1">
      <alignment horizontal="right"/>
    </xf>
    <xf numFmtId="0" fontId="33" fillId="0" borderId="43" xfId="0" applyFont="1" applyBorder="1" applyAlignment="1">
      <alignment horizontal="center"/>
    </xf>
    <xf numFmtId="0" fontId="33" fillId="0" borderId="42" xfId="0" applyFont="1" applyBorder="1" applyAlignment="1">
      <alignment horizontal="center"/>
    </xf>
    <xf numFmtId="0" fontId="33" fillId="0" borderId="41" xfId="0" applyFont="1" applyBorder="1" applyAlignment="1">
      <alignment horizontal="center" wrapText="1"/>
    </xf>
    <xf numFmtId="0" fontId="33" fillId="0" borderId="43" xfId="0" applyFont="1" applyBorder="1" applyAlignment="1">
      <alignment horizontal="center" wrapText="1"/>
    </xf>
    <xf numFmtId="0" fontId="33" fillId="0" borderId="42" xfId="0" applyFont="1" applyBorder="1" applyAlignment="1">
      <alignment horizontal="center" wrapText="1"/>
    </xf>
    <xf numFmtId="0" fontId="20" fillId="4" borderId="55" xfId="5" applyFont="1" applyFill="1" applyBorder="1" applyAlignment="1">
      <alignment horizontal="right" vertical="center"/>
    </xf>
    <xf numFmtId="0" fontId="28" fillId="0" borderId="43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165" fontId="28" fillId="0" borderId="41" xfId="0" applyNumberFormat="1" applyFont="1" applyBorder="1" applyAlignment="1">
      <alignment horizontal="center" vertical="center"/>
    </xf>
    <xf numFmtId="0" fontId="28" fillId="0" borderId="58" xfId="0" applyFont="1" applyBorder="1" applyAlignment="1">
      <alignment horizontal="center" vertical="center"/>
    </xf>
    <xf numFmtId="0" fontId="28" fillId="0" borderId="59" xfId="0" applyFont="1" applyBorder="1" applyAlignment="1">
      <alignment horizontal="center" vertical="center"/>
    </xf>
    <xf numFmtId="0" fontId="28" fillId="0" borderId="60" xfId="0" applyFont="1" applyBorder="1" applyAlignment="1">
      <alignment horizontal="center" vertical="center"/>
    </xf>
    <xf numFmtId="165" fontId="28" fillId="0" borderId="59" xfId="0" applyNumberFormat="1" applyFont="1" applyBorder="1" applyAlignment="1">
      <alignment horizontal="center" vertical="center"/>
    </xf>
    <xf numFmtId="0" fontId="13" fillId="0" borderId="39" xfId="0" applyFont="1" applyBorder="1" applyAlignment="1">
      <alignment wrapText="1"/>
    </xf>
    <xf numFmtId="0" fontId="13" fillId="0" borderId="41" xfId="0" applyFont="1" applyBorder="1" applyAlignment="1">
      <alignment wrapText="1"/>
    </xf>
    <xf numFmtId="165" fontId="11" fillId="0" borderId="0" xfId="0" applyNumberFormat="1" applyFont="1" applyAlignment="1">
      <alignment horizontal="center" vertical="center"/>
    </xf>
    <xf numFmtId="164" fontId="13" fillId="2" borderId="20" xfId="5" applyNumberFormat="1" applyFont="1" applyFill="1" applyBorder="1" applyAlignment="1">
      <alignment horizontal="center" vertical="center"/>
    </xf>
    <xf numFmtId="0" fontId="20" fillId="4" borderId="18" xfId="5" applyFont="1" applyFill="1" applyBorder="1" applyAlignment="1">
      <alignment horizontal="right" vertical="center"/>
    </xf>
    <xf numFmtId="0" fontId="22" fillId="5" borderId="37" xfId="0" applyFont="1" applyFill="1" applyBorder="1" applyAlignment="1">
      <alignment horizontal="right"/>
    </xf>
    <xf numFmtId="0" fontId="22" fillId="4" borderId="43" xfId="0" applyFont="1" applyFill="1" applyBorder="1"/>
    <xf numFmtId="0" fontId="22" fillId="4" borderId="42" xfId="0" applyFont="1" applyFill="1" applyBorder="1"/>
    <xf numFmtId="0" fontId="22" fillId="0" borderId="42" xfId="0" applyFont="1" applyBorder="1"/>
    <xf numFmtId="0" fontId="22" fillId="5" borderId="42" xfId="0" applyFont="1" applyFill="1" applyBorder="1"/>
    <xf numFmtId="0" fontId="22" fillId="0" borderId="58" xfId="0" applyFont="1" applyBorder="1"/>
    <xf numFmtId="0" fontId="22" fillId="0" borderId="60" xfId="0" applyFont="1" applyBorder="1"/>
    <xf numFmtId="0" fontId="13" fillId="0" borderId="68" xfId="0" applyFont="1" applyBorder="1" applyAlignment="1">
      <alignment wrapText="1"/>
    </xf>
    <xf numFmtId="0" fontId="13" fillId="0" borderId="73" xfId="0" applyFont="1" applyBorder="1" applyAlignment="1">
      <alignment wrapText="1"/>
    </xf>
    <xf numFmtId="0" fontId="20" fillId="4" borderId="19" xfId="5" applyFont="1" applyFill="1" applyBorder="1" applyAlignment="1">
      <alignment horizontal="right" vertical="center"/>
    </xf>
    <xf numFmtId="165" fontId="27" fillId="4" borderId="35" xfId="0" applyNumberFormat="1" applyFont="1" applyFill="1" applyBorder="1" applyAlignment="1">
      <alignment horizontal="center" vertical="center"/>
    </xf>
    <xf numFmtId="164" fontId="13" fillId="0" borderId="10" xfId="5" applyNumberFormat="1" applyFont="1" applyBorder="1" applyAlignment="1">
      <alignment horizontal="center" vertical="center"/>
    </xf>
    <xf numFmtId="0" fontId="27" fillId="4" borderId="41" xfId="0" applyFont="1" applyFill="1" applyBorder="1" applyAlignment="1">
      <alignment horizontal="left" vertical="center"/>
    </xf>
    <xf numFmtId="0" fontId="27" fillId="9" borderId="37" xfId="0" applyFont="1" applyFill="1" applyBorder="1" applyAlignment="1">
      <alignment horizontal="center" vertical="center"/>
    </xf>
    <xf numFmtId="0" fontId="28" fillId="9" borderId="37" xfId="0" applyFont="1" applyFill="1" applyBorder="1" applyAlignment="1">
      <alignment horizontal="center" vertical="center"/>
    </xf>
    <xf numFmtId="0" fontId="20" fillId="5" borderId="40" xfId="0" applyFont="1" applyFill="1" applyBorder="1"/>
    <xf numFmtId="0" fontId="20" fillId="9" borderId="55" xfId="0" applyFont="1" applyFill="1" applyBorder="1" applyAlignment="1">
      <alignment horizontal="center"/>
    </xf>
    <xf numFmtId="0" fontId="22" fillId="0" borderId="40" xfId="0" applyFont="1" applyBorder="1" applyAlignment="1">
      <alignment horizontal="left" indent="2"/>
    </xf>
    <xf numFmtId="0" fontId="22" fillId="9" borderId="55" xfId="0" applyFont="1" applyFill="1" applyBorder="1" applyAlignment="1">
      <alignment horizontal="center"/>
    </xf>
    <xf numFmtId="0" fontId="12" fillId="0" borderId="40" xfId="0" applyFont="1" applyBorder="1" applyAlignment="1">
      <alignment horizontal="left" indent="2"/>
    </xf>
    <xf numFmtId="0" fontId="12" fillId="9" borderId="55" xfId="0" applyFont="1" applyFill="1" applyBorder="1" applyAlignment="1">
      <alignment horizontal="center"/>
    </xf>
    <xf numFmtId="0" fontId="12" fillId="0" borderId="39" xfId="0" applyFont="1" applyBorder="1" applyAlignment="1">
      <alignment horizontal="right"/>
    </xf>
    <xf numFmtId="0" fontId="12" fillId="0" borderId="30" xfId="0" applyFont="1" applyBorder="1" applyAlignment="1">
      <alignment horizontal="left" indent="2"/>
    </xf>
    <xf numFmtId="0" fontId="12" fillId="9" borderId="72" xfId="0" applyFont="1" applyFill="1" applyBorder="1" applyAlignment="1">
      <alignment horizontal="center"/>
    </xf>
    <xf numFmtId="0" fontId="12" fillId="0" borderId="63" xfId="0" applyFont="1" applyBorder="1" applyAlignment="1">
      <alignment horizontal="right"/>
    </xf>
    <xf numFmtId="1" fontId="20" fillId="4" borderId="61" xfId="8" applyNumberFormat="1" applyFont="1" applyFill="1" applyBorder="1" applyAlignment="1">
      <alignment horizontal="center"/>
    </xf>
    <xf numFmtId="0" fontId="22" fillId="0" borderId="33" xfId="0" applyFont="1" applyBorder="1" applyAlignment="1">
      <alignment horizontal="right"/>
    </xf>
    <xf numFmtId="0" fontId="22" fillId="0" borderId="68" xfId="0" applyFont="1" applyBorder="1" applyAlignment="1">
      <alignment horizontal="right"/>
    </xf>
    <xf numFmtId="0" fontId="22" fillId="0" borderId="74" xfId="0" applyFont="1" applyBorder="1" applyAlignment="1">
      <alignment horizontal="right"/>
    </xf>
    <xf numFmtId="0" fontId="22" fillId="0" borderId="12" xfId="0" applyFont="1" applyBorder="1" applyAlignment="1">
      <alignment horizontal="right"/>
    </xf>
    <xf numFmtId="0" fontId="22" fillId="0" borderId="11" xfId="0" applyFont="1" applyBorder="1" applyAlignment="1">
      <alignment horizontal="right"/>
    </xf>
    <xf numFmtId="0" fontId="20" fillId="4" borderId="27" xfId="5" applyFont="1" applyFill="1" applyBorder="1" applyAlignment="1">
      <alignment horizontal="right" vertical="center"/>
    </xf>
    <xf numFmtId="0" fontId="22" fillId="0" borderId="1" xfId="0" applyFont="1" applyBorder="1" applyAlignment="1">
      <alignment horizontal="right"/>
    </xf>
    <xf numFmtId="165" fontId="20" fillId="0" borderId="42" xfId="5" applyNumberFormat="1" applyFont="1" applyBorder="1" applyAlignment="1">
      <alignment horizontal="center" vertical="center"/>
    </xf>
    <xf numFmtId="165" fontId="20" fillId="5" borderId="42" xfId="5" applyNumberFormat="1" applyFont="1" applyFill="1" applyBorder="1" applyAlignment="1">
      <alignment horizontal="center" vertical="center"/>
    </xf>
    <xf numFmtId="165" fontId="20" fillId="0" borderId="60" xfId="5" applyNumberFormat="1" applyFont="1" applyBorder="1" applyAlignment="1">
      <alignment horizontal="center" vertical="center"/>
    </xf>
    <xf numFmtId="0" fontId="20" fillId="4" borderId="22" xfId="5" applyFont="1" applyFill="1" applyBorder="1" applyAlignment="1">
      <alignment horizontal="right" vertical="center"/>
    </xf>
    <xf numFmtId="165" fontId="15" fillId="0" borderId="10" xfId="0" applyNumberFormat="1" applyFont="1" applyBorder="1" applyAlignment="1">
      <alignment horizontal="center"/>
    </xf>
    <xf numFmtId="164" fontId="13" fillId="2" borderId="17" xfId="5" applyNumberFormat="1" applyFont="1" applyFill="1" applyBorder="1" applyAlignment="1">
      <alignment horizontal="center" vertical="center" wrapText="1"/>
    </xf>
    <xf numFmtId="164" fontId="20" fillId="4" borderId="43" xfId="5" applyNumberFormat="1" applyFont="1" applyFill="1" applyBorder="1" applyAlignment="1">
      <alignment horizontal="right" vertical="center"/>
    </xf>
    <xf numFmtId="0" fontId="20" fillId="4" borderId="67" xfId="5" applyFont="1" applyFill="1" applyBorder="1" applyAlignment="1">
      <alignment horizontal="right" vertical="center"/>
    </xf>
    <xf numFmtId="165" fontId="15" fillId="0" borderId="10" xfId="0" applyNumberFormat="1" applyFont="1" applyBorder="1" applyAlignment="1">
      <alignment wrapText="1"/>
    </xf>
    <xf numFmtId="165" fontId="20" fillId="4" borderId="42" xfId="5" applyNumberFormat="1" applyFont="1" applyFill="1" applyBorder="1" applyAlignment="1">
      <alignment horizontal="center" vertical="center"/>
    </xf>
    <xf numFmtId="164" fontId="13" fillId="2" borderId="17" xfId="0" applyNumberFormat="1" applyFont="1" applyFill="1" applyBorder="1" applyAlignment="1">
      <alignment horizontal="center" vertical="center"/>
    </xf>
    <xf numFmtId="164" fontId="20" fillId="4" borderId="40" xfId="0" applyNumberFormat="1" applyFont="1" applyFill="1" applyBorder="1" applyAlignment="1">
      <alignment horizontal="center" vertical="center" wrapText="1"/>
    </xf>
    <xf numFmtId="49" fontId="22" fillId="0" borderId="70" xfId="0" applyNumberFormat="1" applyFont="1" applyBorder="1" applyAlignment="1">
      <alignment horizontal="right"/>
    </xf>
    <xf numFmtId="164" fontId="22" fillId="5" borderId="40" xfId="0" applyNumberFormat="1" applyFont="1" applyFill="1" applyBorder="1"/>
    <xf numFmtId="49" fontId="22" fillId="0" borderId="40" xfId="0" applyNumberFormat="1" applyFont="1" applyBorder="1" applyAlignment="1">
      <alignment horizontal="right"/>
    </xf>
    <xf numFmtId="0" fontId="22" fillId="5" borderId="40" xfId="0" applyFont="1" applyFill="1" applyBorder="1"/>
    <xf numFmtId="49" fontId="22" fillId="0" borderId="40" xfId="0" quotePrefix="1" applyNumberFormat="1" applyFont="1" applyBorder="1" applyAlignment="1">
      <alignment horizontal="right"/>
    </xf>
    <xf numFmtId="0" fontId="20" fillId="4" borderId="38" xfId="5" applyFont="1" applyFill="1" applyBorder="1" applyAlignment="1">
      <alignment horizontal="right" vertical="center"/>
    </xf>
    <xf numFmtId="165" fontId="13" fillId="0" borderId="10" xfId="5" applyNumberFormat="1" applyFont="1" applyBorder="1" applyAlignment="1">
      <alignment horizontal="center" vertical="center"/>
    </xf>
    <xf numFmtId="165" fontId="20" fillId="4" borderId="73" xfId="5" applyNumberFormat="1" applyFont="1" applyFill="1" applyBorder="1" applyAlignment="1">
      <alignment horizontal="center" vertical="center"/>
    </xf>
    <xf numFmtId="165" fontId="20" fillId="0" borderId="73" xfId="5" applyNumberFormat="1" applyFont="1" applyBorder="1" applyAlignment="1">
      <alignment horizontal="center" vertical="center"/>
    </xf>
    <xf numFmtId="165" fontId="20" fillId="5" borderId="73" xfId="5" applyNumberFormat="1" applyFont="1" applyFill="1" applyBorder="1" applyAlignment="1">
      <alignment horizontal="center" vertical="center"/>
    </xf>
    <xf numFmtId="165" fontId="20" fillId="0" borderId="13" xfId="5" applyNumberFormat="1" applyFont="1" applyBorder="1" applyAlignment="1">
      <alignment horizontal="center" vertical="center"/>
    </xf>
    <xf numFmtId="165" fontId="20" fillId="4" borderId="42" xfId="5" applyNumberFormat="1" applyFont="1" applyFill="1" applyBorder="1" applyAlignment="1">
      <alignment horizontal="center" vertical="center" wrapText="1"/>
    </xf>
    <xf numFmtId="165" fontId="20" fillId="0" borderId="42" xfId="5" applyNumberFormat="1" applyFont="1" applyBorder="1" applyAlignment="1">
      <alignment horizontal="center" vertical="center" wrapText="1"/>
    </xf>
    <xf numFmtId="165" fontId="20" fillId="5" borderId="42" xfId="5" applyNumberFormat="1" applyFont="1" applyFill="1" applyBorder="1" applyAlignment="1">
      <alignment horizontal="center" vertical="center" wrapText="1"/>
    </xf>
    <xf numFmtId="165" fontId="20" fillId="0" borderId="60" xfId="5" applyNumberFormat="1" applyFont="1" applyBorder="1" applyAlignment="1">
      <alignment horizontal="center" vertical="center" wrapText="1"/>
    </xf>
    <xf numFmtId="0" fontId="42" fillId="0" borderId="39" xfId="0" applyFont="1" applyBorder="1" applyAlignment="1">
      <alignment horizontal="right"/>
    </xf>
    <xf numFmtId="0" fontId="22" fillId="0" borderId="0" xfId="0" applyFont="1"/>
    <xf numFmtId="0" fontId="30" fillId="0" borderId="0" xfId="0" applyFont="1"/>
    <xf numFmtId="0" fontId="26" fillId="0" borderId="0" xfId="0" quotePrefix="1" applyFont="1"/>
    <xf numFmtId="0" fontId="41" fillId="5" borderId="39" xfId="0" applyFont="1" applyFill="1" applyBorder="1" applyAlignment="1">
      <alignment horizontal="right"/>
    </xf>
    <xf numFmtId="0" fontId="41" fillId="5" borderId="67" xfId="0" applyFont="1" applyFill="1" applyBorder="1" applyAlignment="1">
      <alignment horizontal="right"/>
    </xf>
    <xf numFmtId="0" fontId="41" fillId="0" borderId="39" xfId="0" applyFont="1" applyBorder="1" applyAlignment="1">
      <alignment horizontal="right"/>
    </xf>
    <xf numFmtId="0" fontId="41" fillId="0" borderId="67" xfId="0" applyFont="1" applyBorder="1" applyAlignment="1">
      <alignment horizontal="right"/>
    </xf>
    <xf numFmtId="0" fontId="41" fillId="0" borderId="55" xfId="0" applyFont="1" applyBorder="1" applyAlignment="1">
      <alignment horizontal="left" indent="2"/>
    </xf>
    <xf numFmtId="0" fontId="41" fillId="0" borderId="63" xfId="0" applyFont="1" applyBorder="1" applyAlignment="1">
      <alignment horizontal="right"/>
    </xf>
    <xf numFmtId="0" fontId="41" fillId="0" borderId="32" xfId="0" applyFont="1" applyBorder="1" applyAlignment="1">
      <alignment horizontal="right"/>
    </xf>
    <xf numFmtId="0" fontId="13" fillId="0" borderId="1" xfId="5" applyFont="1" applyBorder="1" applyAlignment="1">
      <alignment horizontal="center" vertical="center"/>
    </xf>
    <xf numFmtId="0" fontId="20" fillId="4" borderId="55" xfId="0" applyFont="1" applyFill="1" applyBorder="1" applyAlignment="1">
      <alignment horizontal="center"/>
    </xf>
    <xf numFmtId="164" fontId="22" fillId="4" borderId="43" xfId="0" applyNumberFormat="1" applyFont="1" applyFill="1" applyBorder="1" applyAlignment="1">
      <alignment horizontal="right"/>
    </xf>
    <xf numFmtId="0" fontId="22" fillId="4" borderId="43" xfId="0" applyFont="1" applyFill="1" applyBorder="1" applyAlignment="1">
      <alignment horizontal="right"/>
    </xf>
    <xf numFmtId="0" fontId="22" fillId="4" borderId="58" xfId="0" applyFont="1" applyFill="1" applyBorder="1" applyAlignment="1">
      <alignment horizontal="right"/>
    </xf>
    <xf numFmtId="164" fontId="13" fillId="0" borderId="7" xfId="5" applyNumberFormat="1" applyFont="1" applyBorder="1" applyAlignment="1">
      <alignment horizontal="center" vertical="center"/>
    </xf>
    <xf numFmtId="0" fontId="33" fillId="0" borderId="68" xfId="0" applyFont="1" applyBorder="1" applyAlignment="1">
      <alignment horizontal="center" wrapText="1"/>
    </xf>
    <xf numFmtId="0" fontId="33" fillId="0" borderId="44" xfId="0" applyFont="1" applyBorder="1" applyAlignment="1">
      <alignment horizontal="center" wrapText="1"/>
    </xf>
    <xf numFmtId="0" fontId="33" fillId="0" borderId="73" xfId="0" applyFont="1" applyBorder="1" applyAlignment="1">
      <alignment horizontal="center" wrapText="1"/>
    </xf>
    <xf numFmtId="0" fontId="22" fillId="0" borderId="63" xfId="0" applyFont="1" applyBorder="1"/>
    <xf numFmtId="0" fontId="22" fillId="0" borderId="59" xfId="0" applyFont="1" applyBorder="1"/>
    <xf numFmtId="0" fontId="28" fillId="2" borderId="25" xfId="0" applyFont="1" applyFill="1" applyBorder="1" applyAlignment="1">
      <alignment horizontal="center" vertical="center"/>
    </xf>
    <xf numFmtId="0" fontId="28" fillId="2" borderId="34" xfId="0" applyFont="1" applyFill="1" applyBorder="1" applyAlignment="1">
      <alignment horizontal="center" vertical="center"/>
    </xf>
    <xf numFmtId="0" fontId="28" fillId="4" borderId="43" xfId="0" applyFont="1" applyFill="1" applyBorder="1" applyAlignment="1">
      <alignment horizontal="left" vertical="center"/>
    </xf>
    <xf numFmtId="3" fontId="13" fillId="9" borderId="2" xfId="5" applyNumberFormat="1" applyFont="1" applyFill="1" applyBorder="1" applyAlignment="1">
      <alignment horizontal="center" vertical="center"/>
    </xf>
    <xf numFmtId="3" fontId="13" fillId="2" borderId="16" xfId="5" applyNumberFormat="1" applyFont="1" applyFill="1" applyBorder="1" applyAlignment="1">
      <alignment horizontal="center" vertical="center" wrapText="1"/>
    </xf>
    <xf numFmtId="3" fontId="13" fillId="2" borderId="8" xfId="5" applyNumberFormat="1" applyFont="1" applyFill="1" applyBorder="1" applyAlignment="1">
      <alignment horizontal="center" vertical="center" wrapText="1"/>
    </xf>
    <xf numFmtId="1" fontId="20" fillId="11" borderId="40" xfId="8" applyNumberFormat="1" applyFont="1" applyFill="1" applyBorder="1"/>
    <xf numFmtId="0" fontId="33" fillId="11" borderId="34" xfId="5" applyFont="1" applyFill="1" applyBorder="1" applyAlignment="1">
      <alignment horizontal="right" vertical="center"/>
    </xf>
    <xf numFmtId="0" fontId="33" fillId="11" borderId="61" xfId="5" applyFont="1" applyFill="1" applyBorder="1" applyAlignment="1">
      <alignment horizontal="right" vertical="center"/>
    </xf>
    <xf numFmtId="164" fontId="13" fillId="2" borderId="41" xfId="5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164" fontId="13" fillId="2" borderId="43" xfId="5" applyNumberFormat="1" applyFont="1" applyFill="1" applyBorder="1" applyAlignment="1">
      <alignment horizontal="center" vertical="center"/>
    </xf>
    <xf numFmtId="164" fontId="13" fillId="2" borderId="42" xfId="5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20" fillId="11" borderId="43" xfId="5" applyFont="1" applyFill="1" applyBorder="1" applyAlignment="1">
      <alignment horizontal="center" vertical="center"/>
    </xf>
    <xf numFmtId="0" fontId="41" fillId="0" borderId="41" xfId="0" applyFont="1" applyBorder="1" applyAlignment="1">
      <alignment horizontal="center"/>
    </xf>
    <xf numFmtId="0" fontId="41" fillId="0" borderId="42" xfId="0" applyFont="1" applyBorder="1" applyAlignment="1">
      <alignment horizontal="center"/>
    </xf>
    <xf numFmtId="0" fontId="22" fillId="5" borderId="43" xfId="0" applyFont="1" applyFill="1" applyBorder="1" applyAlignment="1">
      <alignment horizontal="center"/>
    </xf>
    <xf numFmtId="0" fontId="22" fillId="0" borderId="43" xfId="0" applyFont="1" applyBorder="1" applyAlignment="1">
      <alignment horizontal="center"/>
    </xf>
    <xf numFmtId="0" fontId="41" fillId="0" borderId="59" xfId="0" applyFont="1" applyBorder="1" applyAlignment="1">
      <alignment horizontal="center"/>
    </xf>
    <xf numFmtId="0" fontId="41" fillId="0" borderId="60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0" fillId="11" borderId="41" xfId="5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/>
    </xf>
    <xf numFmtId="0" fontId="20" fillId="11" borderId="42" xfId="5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/>
    </xf>
    <xf numFmtId="0" fontId="29" fillId="12" borderId="41" xfId="0" applyFont="1" applyFill="1" applyBorder="1" applyAlignment="1">
      <alignment horizontal="center"/>
    </xf>
    <xf numFmtId="0" fontId="29" fillId="12" borderId="42" xfId="0" applyFont="1" applyFill="1" applyBorder="1" applyAlignment="1">
      <alignment horizontal="center"/>
    </xf>
    <xf numFmtId="164" fontId="13" fillId="4" borderId="24" xfId="5" applyNumberFormat="1" applyFont="1" applyFill="1" applyBorder="1" applyAlignment="1">
      <alignment horizontal="center" vertical="center"/>
    </xf>
    <xf numFmtId="0" fontId="29" fillId="12" borderId="43" xfId="0" applyFont="1" applyFill="1" applyBorder="1" applyAlignment="1">
      <alignment horizontal="center"/>
    </xf>
    <xf numFmtId="164" fontId="13" fillId="0" borderId="10" xfId="0" applyNumberFormat="1" applyFont="1" applyBorder="1" applyAlignment="1">
      <alignment horizontal="center"/>
    </xf>
    <xf numFmtId="0" fontId="20" fillId="4" borderId="42" xfId="5" applyFont="1" applyFill="1" applyBorder="1" applyAlignment="1">
      <alignment horizontal="center" vertical="center"/>
    </xf>
    <xf numFmtId="0" fontId="20" fillId="2" borderId="42" xfId="5" applyFont="1" applyFill="1" applyBorder="1" applyAlignment="1">
      <alignment horizontal="center" vertical="center"/>
    </xf>
    <xf numFmtId="0" fontId="20" fillId="2" borderId="60" xfId="5" applyFont="1" applyFill="1" applyBorder="1" applyAlignment="1">
      <alignment horizontal="center" vertical="center"/>
    </xf>
    <xf numFmtId="49" fontId="13" fillId="9" borderId="18" xfId="0" applyNumberFormat="1" applyFont="1" applyFill="1" applyBorder="1" applyAlignment="1">
      <alignment horizontal="center" vertical="center"/>
    </xf>
    <xf numFmtId="49" fontId="13" fillId="9" borderId="0" xfId="0" applyNumberFormat="1" applyFont="1" applyFill="1" applyAlignment="1">
      <alignment horizontal="center" vertical="center"/>
    </xf>
    <xf numFmtId="0" fontId="27" fillId="9" borderId="39" xfId="0" applyFont="1" applyFill="1" applyBorder="1" applyAlignment="1">
      <alignment horizontal="center" vertical="center"/>
    </xf>
    <xf numFmtId="0" fontId="28" fillId="9" borderId="39" xfId="0" applyFont="1" applyFill="1" applyBorder="1" applyAlignment="1">
      <alignment horizontal="center" vertical="center"/>
    </xf>
    <xf numFmtId="0" fontId="28" fillId="9" borderId="63" xfId="0" applyFont="1" applyFill="1" applyBorder="1" applyAlignment="1">
      <alignment horizontal="center" vertical="center"/>
    </xf>
    <xf numFmtId="0" fontId="27" fillId="4" borderId="55" xfId="0" applyFont="1" applyFill="1" applyBorder="1" applyAlignment="1">
      <alignment horizontal="left" vertical="center"/>
    </xf>
    <xf numFmtId="165" fontId="20" fillId="2" borderId="42" xfId="5" applyNumberFormat="1" applyFont="1" applyFill="1" applyBorder="1" applyAlignment="1">
      <alignment horizontal="center" vertical="center"/>
    </xf>
    <xf numFmtId="165" fontId="20" fillId="2" borderId="60" xfId="5" applyNumberFormat="1" applyFont="1" applyFill="1" applyBorder="1" applyAlignment="1">
      <alignment horizontal="center" vertical="center"/>
    </xf>
    <xf numFmtId="165" fontId="13" fillId="0" borderId="10" xfId="0" applyNumberFormat="1" applyFont="1" applyBorder="1" applyAlignment="1">
      <alignment horizontal="center"/>
    </xf>
    <xf numFmtId="0" fontId="41" fillId="0" borderId="43" xfId="0" applyFont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41" fillId="5" borderId="43" xfId="0" applyFont="1" applyFill="1" applyBorder="1" applyAlignment="1">
      <alignment horizontal="right"/>
    </xf>
    <xf numFmtId="0" fontId="41" fillId="0" borderId="43" xfId="0" applyFont="1" applyBorder="1" applyAlignment="1">
      <alignment horizontal="right"/>
    </xf>
    <xf numFmtId="0" fontId="41" fillId="0" borderId="58" xfId="0" applyFont="1" applyBorder="1" applyAlignment="1">
      <alignment horizontal="right"/>
    </xf>
    <xf numFmtId="1" fontId="20" fillId="9" borderId="43" xfId="8" applyNumberFormat="1" applyFont="1" applyFill="1" applyBorder="1" applyAlignment="1">
      <alignment horizontal="right"/>
    </xf>
    <xf numFmtId="1" fontId="22" fillId="0" borderId="43" xfId="0" applyNumberFormat="1" applyFont="1" applyBorder="1" applyAlignment="1">
      <alignment horizontal="right"/>
    </xf>
    <xf numFmtId="1" fontId="20" fillId="5" borderId="43" xfId="0" applyNumberFormat="1" applyFont="1" applyFill="1" applyBorder="1" applyAlignment="1">
      <alignment horizontal="right"/>
    </xf>
    <xf numFmtId="1" fontId="22" fillId="0" borderId="58" xfId="0" applyNumberFormat="1" applyFont="1" applyBorder="1" applyAlignment="1">
      <alignment horizontal="right"/>
    </xf>
    <xf numFmtId="164" fontId="13" fillId="0" borderId="3" xfId="5" applyNumberFormat="1" applyFont="1" applyBorder="1" applyAlignment="1">
      <alignment horizontal="center" vertical="center" wrapText="1"/>
    </xf>
    <xf numFmtId="164" fontId="13" fillId="0" borderId="3" xfId="5" applyNumberFormat="1" applyFont="1" applyBorder="1" applyAlignment="1">
      <alignment horizontal="center" vertical="center"/>
    </xf>
    <xf numFmtId="0" fontId="27" fillId="9" borderId="64" xfId="0" applyFont="1" applyFill="1" applyBorder="1" applyAlignment="1">
      <alignment horizontal="center" vertical="center"/>
    </xf>
    <xf numFmtId="0" fontId="28" fillId="9" borderId="65" xfId="0" applyFont="1" applyFill="1" applyBorder="1" applyAlignment="1">
      <alignment horizontal="center" vertical="center"/>
    </xf>
    <xf numFmtId="165" fontId="20" fillId="4" borderId="36" xfId="5" applyNumberFormat="1" applyFont="1" applyFill="1" applyBorder="1" applyAlignment="1">
      <alignment horizontal="center" vertical="center" wrapText="1"/>
    </xf>
    <xf numFmtId="165" fontId="20" fillId="4" borderId="36" xfId="5" applyNumberFormat="1" applyFont="1" applyFill="1" applyBorder="1" applyAlignment="1">
      <alignment horizontal="center" vertical="center"/>
    </xf>
    <xf numFmtId="165" fontId="13" fillId="2" borderId="18" xfId="5" applyNumberFormat="1" applyFont="1" applyFill="1" applyBorder="1" applyAlignment="1">
      <alignment horizontal="center" vertical="center" wrapText="1"/>
    </xf>
    <xf numFmtId="165" fontId="20" fillId="4" borderId="28" xfId="5" applyNumberFormat="1" applyFont="1" applyFill="1" applyBorder="1" applyAlignment="1">
      <alignment horizontal="center" vertical="center"/>
    </xf>
    <xf numFmtId="165" fontId="20" fillId="0" borderId="33" xfId="5" applyNumberFormat="1" applyFont="1" applyBorder="1" applyAlignment="1">
      <alignment horizontal="center" vertical="center"/>
    </xf>
    <xf numFmtId="165" fontId="20" fillId="0" borderId="1" xfId="5" applyNumberFormat="1" applyFont="1" applyBorder="1" applyAlignment="1">
      <alignment horizontal="center" vertical="center"/>
    </xf>
    <xf numFmtId="0" fontId="29" fillId="13" borderId="68" xfId="0" applyFont="1" applyFill="1" applyBorder="1" applyAlignment="1">
      <alignment horizontal="center"/>
    </xf>
    <xf numFmtId="0" fontId="29" fillId="13" borderId="44" xfId="0" applyFont="1" applyFill="1" applyBorder="1" applyAlignment="1">
      <alignment horizontal="center"/>
    </xf>
    <xf numFmtId="0" fontId="29" fillId="13" borderId="73" xfId="0" applyFont="1" applyFill="1" applyBorder="1" applyAlignment="1">
      <alignment horizontal="center"/>
    </xf>
    <xf numFmtId="0" fontId="22" fillId="0" borderId="72" xfId="0" applyFont="1" applyBorder="1" applyAlignment="1">
      <alignment horizontal="center"/>
    </xf>
    <xf numFmtId="0" fontId="20" fillId="5" borderId="43" xfId="0" applyFont="1" applyFill="1" applyBorder="1" applyAlignment="1">
      <alignment horizontal="center"/>
    </xf>
    <xf numFmtId="0" fontId="20" fillId="5" borderId="41" xfId="0" applyFont="1" applyFill="1" applyBorder="1" applyAlignment="1">
      <alignment horizontal="center"/>
    </xf>
    <xf numFmtId="0" fontId="20" fillId="5" borderId="42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right"/>
    </xf>
    <xf numFmtId="0" fontId="0" fillId="0" borderId="0" xfId="0" applyFill="1"/>
    <xf numFmtId="0" fontId="34" fillId="0" borderId="0" xfId="0" applyFont="1" applyAlignment="1">
      <alignment horizontal="center" vertical="center"/>
    </xf>
    <xf numFmtId="0" fontId="20" fillId="11" borderId="44" xfId="5" applyFont="1" applyFill="1" applyBorder="1" applyAlignment="1">
      <alignment horizontal="center" vertical="center"/>
    </xf>
    <xf numFmtId="0" fontId="20" fillId="11" borderId="68" xfId="5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2" fillId="0" borderId="42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40" xfId="0" applyFont="1" applyBorder="1" applyAlignment="1">
      <alignment horizontal="left" indent="2"/>
    </xf>
    <xf numFmtId="165" fontId="20" fillId="0" borderId="42" xfId="5" applyNumberFormat="1" applyFont="1" applyFill="1" applyBorder="1" applyAlignment="1">
      <alignment horizontal="center" vertical="center" wrapText="1"/>
    </xf>
    <xf numFmtId="0" fontId="22" fillId="0" borderId="56" xfId="0" applyFont="1" applyBorder="1" applyAlignment="1">
      <alignment horizontal="center" vertical="center"/>
    </xf>
    <xf numFmtId="0" fontId="22" fillId="9" borderId="56" xfId="0" applyFont="1" applyFill="1" applyBorder="1" applyAlignment="1">
      <alignment horizontal="center" vertical="center"/>
    </xf>
    <xf numFmtId="0" fontId="41" fillId="0" borderId="43" xfId="0" applyFont="1" applyBorder="1" applyAlignment="1">
      <alignment horizontal="center" vertical="center"/>
    </xf>
    <xf numFmtId="0" fontId="41" fillId="0" borderId="41" xfId="0" applyFont="1" applyBorder="1" applyAlignment="1">
      <alignment horizontal="center" vertical="center"/>
    </xf>
    <xf numFmtId="0" fontId="41" fillId="0" borderId="42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64" fontId="22" fillId="0" borderId="54" xfId="0" applyNumberFormat="1" applyFont="1" applyBorder="1" applyAlignment="1">
      <alignment horizontal="center" vertical="center"/>
    </xf>
    <xf numFmtId="164" fontId="22" fillId="0" borderId="44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22" fillId="0" borderId="43" xfId="0" applyNumberFormat="1" applyFont="1" applyBorder="1" applyAlignment="1">
      <alignment horizontal="center" vertical="center"/>
    </xf>
    <xf numFmtId="164" fontId="22" fillId="0" borderId="68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22" fillId="0" borderId="33" xfId="0" applyNumberFormat="1" applyFont="1" applyBorder="1" applyAlignment="1">
      <alignment horizontal="center" vertical="center"/>
    </xf>
    <xf numFmtId="164" fontId="22" fillId="10" borderId="43" xfId="0" applyNumberFormat="1" applyFont="1" applyFill="1" applyBorder="1" applyAlignment="1">
      <alignment horizontal="center" vertical="center"/>
    </xf>
    <xf numFmtId="164" fontId="22" fillId="0" borderId="40" xfId="0" applyNumberFormat="1" applyFont="1" applyBorder="1" applyAlignment="1">
      <alignment horizontal="center" vertical="center"/>
    </xf>
    <xf numFmtId="0" fontId="22" fillId="0" borderId="70" xfId="0" applyFont="1" applyBorder="1" applyAlignment="1">
      <alignment horizontal="center" vertical="center" wrapText="1"/>
    </xf>
    <xf numFmtId="164" fontId="41" fillId="0" borderId="68" xfId="0" applyNumberFormat="1" applyFont="1" applyBorder="1" applyAlignment="1">
      <alignment horizontal="center" vertical="center"/>
    </xf>
    <xf numFmtId="164" fontId="41" fillId="0" borderId="54" xfId="0" applyNumberFormat="1" applyFont="1" applyBorder="1" applyAlignment="1">
      <alignment horizontal="center" vertical="center"/>
    </xf>
    <xf numFmtId="164" fontId="41" fillId="0" borderId="57" xfId="0" applyNumberFormat="1" applyFont="1" applyBorder="1" applyAlignment="1">
      <alignment horizontal="center" vertical="center"/>
    </xf>
    <xf numFmtId="0" fontId="46" fillId="0" borderId="43" xfId="0" applyFont="1" applyBorder="1" applyAlignment="1">
      <alignment horizontal="center"/>
    </xf>
    <xf numFmtId="0" fontId="22" fillId="0" borderId="38" xfId="0" applyFont="1" applyFill="1" applyBorder="1" applyAlignment="1">
      <alignment horizontal="right"/>
    </xf>
    <xf numFmtId="164" fontId="13" fillId="0" borderId="78" xfId="5" applyNumberFormat="1" applyFont="1" applyBorder="1" applyAlignment="1">
      <alignment horizontal="center" vertical="center"/>
    </xf>
    <xf numFmtId="0" fontId="27" fillId="4" borderId="70" xfId="0" applyFont="1" applyFill="1" applyBorder="1" applyAlignment="1">
      <alignment horizontal="left" vertical="center"/>
    </xf>
    <xf numFmtId="0" fontId="28" fillId="0" borderId="40" xfId="8" applyFont="1" applyBorder="1"/>
    <xf numFmtId="0" fontId="28" fillId="0" borderId="40" xfId="8" applyFont="1" applyBorder="1" applyAlignment="1">
      <alignment horizontal="left"/>
    </xf>
    <xf numFmtId="0" fontId="41" fillId="0" borderId="38" xfId="0" applyFont="1" applyBorder="1" applyAlignment="1">
      <alignment horizontal="right"/>
    </xf>
    <xf numFmtId="49" fontId="22" fillId="0" borderId="68" xfId="0" applyNumberFormat="1" applyFont="1" applyBorder="1" applyAlignment="1">
      <alignment horizontal="right" vertical="center"/>
    </xf>
    <xf numFmtId="0" fontId="22" fillId="0" borderId="53" xfId="0" applyFont="1" applyBorder="1" applyAlignment="1">
      <alignment vertical="center"/>
    </xf>
    <xf numFmtId="164" fontId="22" fillId="0" borderId="0" xfId="0" applyNumberFormat="1" applyFont="1" applyAlignment="1">
      <alignment vertical="center"/>
    </xf>
    <xf numFmtId="0" fontId="22" fillId="0" borderId="56" xfId="0" applyFont="1" applyBorder="1" applyAlignment="1">
      <alignment vertical="center"/>
    </xf>
    <xf numFmtId="164" fontId="22" fillId="0" borderId="43" xfId="0" applyNumberFormat="1" applyFont="1" applyBorder="1" applyAlignment="1">
      <alignment horizontal="right" vertical="center"/>
    </xf>
    <xf numFmtId="164" fontId="22" fillId="0" borderId="68" xfId="0" applyNumberFormat="1" applyFont="1" applyBorder="1" applyAlignment="1">
      <alignment horizontal="right" vertical="center"/>
    </xf>
    <xf numFmtId="164" fontId="22" fillId="10" borderId="43" xfId="0" applyNumberFormat="1" applyFont="1" applyFill="1" applyBorder="1" applyAlignment="1">
      <alignment horizontal="right" vertical="center"/>
    </xf>
    <xf numFmtId="164" fontId="22" fillId="0" borderId="0" xfId="0" applyNumberFormat="1" applyFont="1" applyAlignment="1">
      <alignment horizontal="right" vertical="center"/>
    </xf>
    <xf numFmtId="0" fontId="22" fillId="0" borderId="70" xfId="0" applyFont="1" applyBorder="1" applyAlignment="1">
      <alignment vertical="center" wrapText="1"/>
    </xf>
    <xf numFmtId="164" fontId="41" fillId="0" borderId="68" xfId="0" applyNumberFormat="1" applyFont="1" applyBorder="1" applyAlignment="1">
      <alignment horizontal="right" vertical="center"/>
    </xf>
    <xf numFmtId="164" fontId="41" fillId="0" borderId="54" xfId="0" applyNumberFormat="1" applyFont="1" applyBorder="1" applyAlignment="1">
      <alignment horizontal="right" vertical="center"/>
    </xf>
    <xf numFmtId="164" fontId="41" fillId="0" borderId="57" xfId="0" applyNumberFormat="1" applyFont="1" applyBorder="1" applyAlignment="1">
      <alignment horizontal="right" vertical="center"/>
    </xf>
    <xf numFmtId="164" fontId="26" fillId="0" borderId="0" xfId="0" applyNumberFormat="1" applyFont="1" applyFill="1"/>
    <xf numFmtId="164" fontId="47" fillId="0" borderId="20" xfId="5" applyNumberFormat="1" applyFont="1" applyBorder="1" applyAlignment="1">
      <alignment horizontal="center" vertical="center" wrapText="1"/>
    </xf>
    <xf numFmtId="164" fontId="47" fillId="0" borderId="16" xfId="5" applyNumberFormat="1" applyFont="1" applyBorder="1" applyAlignment="1">
      <alignment horizontal="center" vertical="center" wrapText="1"/>
    </xf>
    <xf numFmtId="0" fontId="48" fillId="0" borderId="0" xfId="0" applyFont="1" applyAlignment="1">
      <alignment vertical="center"/>
    </xf>
    <xf numFmtId="0" fontId="22" fillId="0" borderId="68" xfId="0" applyFont="1" applyBorder="1" applyAlignment="1">
      <alignment horizontal="right" vertical="center"/>
    </xf>
    <xf numFmtId="0" fontId="22" fillId="0" borderId="54" xfId="0" applyFont="1" applyBorder="1" applyAlignment="1">
      <alignment horizontal="right" vertical="center"/>
    </xf>
    <xf numFmtId="0" fontId="22" fillId="0" borderId="33" xfId="0" applyFont="1" applyBorder="1" applyAlignment="1">
      <alignment horizontal="right" vertical="center"/>
    </xf>
    <xf numFmtId="0" fontId="22" fillId="0" borderId="57" xfId="0" applyFont="1" applyBorder="1" applyAlignment="1">
      <alignment horizontal="right" vertical="center"/>
    </xf>
    <xf numFmtId="0" fontId="22" fillId="0" borderId="70" xfId="0" applyFont="1" applyBorder="1" applyAlignment="1">
      <alignment vertical="center"/>
    </xf>
    <xf numFmtId="1" fontId="22" fillId="0" borderId="43" xfId="0" applyNumberFormat="1" applyFont="1" applyBorder="1" applyAlignment="1">
      <alignment horizontal="right" vertical="center"/>
    </xf>
    <xf numFmtId="0" fontId="22" fillId="0" borderId="43" xfId="0" applyFont="1" applyBorder="1" applyAlignment="1">
      <alignment horizontal="right" vertical="center"/>
    </xf>
    <xf numFmtId="0" fontId="22" fillId="0" borderId="41" xfId="0" applyFont="1" applyBorder="1" applyAlignment="1">
      <alignment horizontal="right" vertical="center"/>
    </xf>
    <xf numFmtId="0" fontId="22" fillId="0" borderId="42" xfId="0" applyFont="1" applyBorder="1" applyAlignment="1">
      <alignment horizontal="right" vertical="center"/>
    </xf>
    <xf numFmtId="0" fontId="22" fillId="0" borderId="55" xfId="0" applyFont="1" applyBorder="1" applyAlignment="1">
      <alignment vertical="center"/>
    </xf>
    <xf numFmtId="0" fontId="22" fillId="0" borderId="40" xfId="0" applyFont="1" applyBorder="1" applyAlignment="1">
      <alignment horizontal="right" vertical="center"/>
    </xf>
    <xf numFmtId="0" fontId="13" fillId="0" borderId="17" xfId="5" applyFont="1" applyBorder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0" borderId="26" xfId="5" applyNumberFormat="1" applyFont="1" applyBorder="1" applyAlignment="1">
      <alignment horizontal="center" vertical="center"/>
    </xf>
    <xf numFmtId="164" fontId="13" fillId="0" borderId="41" xfId="5" applyNumberFormat="1" applyFont="1" applyBorder="1" applyAlignment="1">
      <alignment horizontal="center" vertical="center"/>
    </xf>
    <xf numFmtId="164" fontId="13" fillId="0" borderId="42" xfId="5" applyNumberFormat="1" applyFont="1" applyBorder="1" applyAlignment="1">
      <alignment horizontal="center" vertical="center"/>
    </xf>
    <xf numFmtId="164" fontId="13" fillId="0" borderId="17" xfId="5" applyNumberFormat="1" applyFont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4" fontId="13" fillId="2" borderId="17" xfId="5" applyNumberFormat="1" applyFont="1" applyFill="1" applyBorder="1" applyAlignment="1">
      <alignment horizontal="center" vertical="center"/>
    </xf>
    <xf numFmtId="3" fontId="13" fillId="0" borderId="0" xfId="5" applyNumberFormat="1" applyFont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26" xfId="5" applyNumberFormat="1" applyFont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0" fontId="13" fillId="0" borderId="17" xfId="5" applyFont="1" applyBorder="1" applyAlignment="1">
      <alignment horizontal="center" vertical="center"/>
    </xf>
    <xf numFmtId="164" fontId="13" fillId="0" borderId="43" xfId="5" applyNumberFormat="1" applyFont="1" applyBorder="1" applyAlignment="1">
      <alignment horizontal="center" vertical="center"/>
    </xf>
    <xf numFmtId="164" fontId="13" fillId="0" borderId="45" xfId="5" applyNumberFormat="1" applyFont="1" applyBorder="1" applyAlignment="1">
      <alignment horizontal="center" vertical="center"/>
    </xf>
    <xf numFmtId="164" fontId="13" fillId="0" borderId="0" xfId="5" applyNumberFormat="1" applyFont="1" applyAlignment="1">
      <alignment horizontal="center" vertical="center" wrapText="1"/>
    </xf>
    <xf numFmtId="0" fontId="13" fillId="0" borderId="1" xfId="5" applyFont="1" applyBorder="1" applyAlignment="1">
      <alignment horizontal="center" vertical="center"/>
    </xf>
    <xf numFmtId="164" fontId="13" fillId="0" borderId="24" xfId="5" applyNumberFormat="1" applyFont="1" applyBorder="1" applyAlignment="1">
      <alignment horizontal="center" vertical="center"/>
    </xf>
    <xf numFmtId="164" fontId="13" fillId="12" borderId="2" xfId="5" applyNumberFormat="1" applyFont="1" applyFill="1" applyBorder="1" applyAlignment="1">
      <alignment horizontal="center" vertical="center"/>
    </xf>
    <xf numFmtId="164" fontId="13" fillId="12" borderId="8" xfId="5" applyNumberFormat="1" applyFont="1" applyFill="1" applyBorder="1" applyAlignment="1">
      <alignment horizontal="center" vertical="center"/>
    </xf>
    <xf numFmtId="164" fontId="0" fillId="12" borderId="0" xfId="0" applyNumberFormat="1" applyFill="1"/>
    <xf numFmtId="0" fontId="27" fillId="12" borderId="41" xfId="0" applyFont="1" applyFill="1" applyBorder="1" applyAlignment="1">
      <alignment horizontal="center" vertical="center"/>
    </xf>
    <xf numFmtId="0" fontId="28" fillId="12" borderId="41" xfId="0" applyFont="1" applyFill="1" applyBorder="1" applyAlignment="1">
      <alignment horizontal="center" vertical="center"/>
    </xf>
    <xf numFmtId="0" fontId="28" fillId="12" borderId="59" xfId="0" applyFont="1" applyFill="1" applyBorder="1" applyAlignment="1">
      <alignment horizontal="center" vertical="center"/>
    </xf>
    <xf numFmtId="0" fontId="20" fillId="12" borderId="46" xfId="5" applyFont="1" applyFill="1" applyBorder="1" applyAlignment="1">
      <alignment horizontal="right" vertical="center"/>
    </xf>
    <xf numFmtId="164" fontId="22" fillId="12" borderId="41" xfId="0" applyNumberFormat="1" applyFont="1" applyFill="1" applyBorder="1" applyAlignment="1">
      <alignment horizontal="right"/>
    </xf>
    <xf numFmtId="0" fontId="22" fillId="12" borderId="41" xfId="0" applyFont="1" applyFill="1" applyBorder="1" applyAlignment="1">
      <alignment horizontal="right"/>
    </xf>
    <xf numFmtId="0" fontId="22" fillId="12" borderId="59" xfId="0" applyFont="1" applyFill="1" applyBorder="1" applyAlignment="1">
      <alignment horizontal="right"/>
    </xf>
    <xf numFmtId="164" fontId="20" fillId="0" borderId="22" xfId="5" applyNumberFormat="1" applyFont="1" applyBorder="1" applyAlignment="1">
      <alignment horizontal="center" vertical="center"/>
    </xf>
    <xf numFmtId="164" fontId="20" fillId="0" borderId="23" xfId="5" applyNumberFormat="1" applyFont="1" applyBorder="1" applyAlignment="1">
      <alignment horizontal="center" vertical="center"/>
    </xf>
    <xf numFmtId="164" fontId="20" fillId="0" borderId="45" xfId="5" applyNumberFormat="1" applyFont="1" applyBorder="1" applyAlignment="1">
      <alignment horizontal="center" vertical="center"/>
    </xf>
    <xf numFmtId="164" fontId="20" fillId="0" borderId="24" xfId="5" applyNumberFormat="1" applyFont="1" applyBorder="1" applyAlignment="1">
      <alignment horizontal="center" vertical="center"/>
    </xf>
    <xf numFmtId="164" fontId="20" fillId="12" borderId="43" xfId="5" applyNumberFormat="1" applyFont="1" applyFill="1" applyBorder="1" applyAlignment="1">
      <alignment horizontal="center" vertical="center"/>
    </xf>
    <xf numFmtId="164" fontId="20" fillId="12" borderId="41" xfId="5" applyNumberFormat="1" applyFont="1" applyFill="1" applyBorder="1" applyAlignment="1">
      <alignment horizontal="center" vertical="center"/>
    </xf>
    <xf numFmtId="164" fontId="20" fillId="12" borderId="42" xfId="5" applyNumberFormat="1" applyFont="1" applyFill="1" applyBorder="1" applyAlignment="1">
      <alignment horizontal="center" vertical="center"/>
    </xf>
    <xf numFmtId="0" fontId="33" fillId="13" borderId="68" xfId="0" applyFont="1" applyFill="1" applyBorder="1" applyAlignment="1">
      <alignment horizontal="center" vertical="center"/>
    </xf>
    <xf numFmtId="0" fontId="33" fillId="13" borderId="44" xfId="0" applyFont="1" applyFill="1" applyBorder="1" applyAlignment="1">
      <alignment horizontal="center" vertical="center"/>
    </xf>
    <xf numFmtId="0" fontId="33" fillId="13" borderId="73" xfId="0" applyFont="1" applyFill="1" applyBorder="1" applyAlignment="1">
      <alignment horizontal="center" vertical="center"/>
    </xf>
    <xf numFmtId="164" fontId="13" fillId="6" borderId="2" xfId="5" applyNumberFormat="1" applyFont="1" applyFill="1" applyBorder="1" applyAlignment="1">
      <alignment horizontal="center" vertical="center"/>
    </xf>
    <xf numFmtId="165" fontId="13" fillId="6" borderId="2" xfId="5" applyNumberFormat="1" applyFont="1" applyFill="1" applyBorder="1" applyAlignment="1">
      <alignment horizontal="center" vertical="center"/>
    </xf>
    <xf numFmtId="49" fontId="22" fillId="0" borderId="70" xfId="0" applyNumberFormat="1" applyFont="1" applyBorder="1" applyAlignment="1">
      <alignment horizontal="center" vertical="center"/>
    </xf>
    <xf numFmtId="0" fontId="22" fillId="0" borderId="70" xfId="0" applyFont="1" applyBorder="1" applyAlignment="1">
      <alignment horizontal="center" vertical="center"/>
    </xf>
    <xf numFmtId="164" fontId="22" fillId="12" borderId="41" xfId="0" applyNumberFormat="1" applyFont="1" applyFill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164" fontId="22" fillId="4" borderId="43" xfId="0" applyNumberFormat="1" applyFont="1" applyFill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164" fontId="0" fillId="0" borderId="0" xfId="0" applyNumberFormat="1" applyFill="1"/>
    <xf numFmtId="165" fontId="0" fillId="0" borderId="0" xfId="0" applyNumberFormat="1" applyFill="1"/>
    <xf numFmtId="0" fontId="34" fillId="0" borderId="0" xfId="0" applyFont="1" applyFill="1"/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  <xf numFmtId="164" fontId="31" fillId="0" borderId="0" xfId="0" applyNumberFormat="1" applyFont="1" applyFill="1"/>
    <xf numFmtId="165" fontId="31" fillId="0" borderId="0" xfId="0" applyNumberFormat="1" applyFont="1" applyFill="1"/>
    <xf numFmtId="165" fontId="21" fillId="0" borderId="0" xfId="0" applyNumberFormat="1" applyFont="1" applyFill="1"/>
    <xf numFmtId="164" fontId="21" fillId="0" borderId="0" xfId="0" applyNumberFormat="1" applyFont="1" applyFill="1"/>
    <xf numFmtId="165" fontId="26" fillId="0" borderId="0" xfId="0" applyNumberFormat="1" applyFont="1" applyFill="1"/>
    <xf numFmtId="165" fontId="24" fillId="0" borderId="0" xfId="0" applyNumberFormat="1" applyFont="1" applyFill="1"/>
    <xf numFmtId="164" fontId="24" fillId="0" borderId="0" xfId="0" applyNumberFormat="1" applyFont="1" applyFill="1"/>
    <xf numFmtId="0" fontId="11" fillId="0" borderId="0" xfId="0" applyFont="1" applyFill="1" applyAlignment="1">
      <alignment horizontal="center" vertical="center"/>
    </xf>
    <xf numFmtId="0" fontId="22" fillId="0" borderId="40" xfId="0" applyFont="1" applyFill="1" applyBorder="1"/>
    <xf numFmtId="0" fontId="22" fillId="0" borderId="40" xfId="0" applyFont="1" applyFill="1" applyBorder="1" applyAlignment="1">
      <alignment horizontal="left" indent="2"/>
    </xf>
    <xf numFmtId="0" fontId="22" fillId="0" borderId="43" xfId="0" applyFont="1" applyFill="1" applyBorder="1" applyAlignment="1">
      <alignment horizontal="right"/>
    </xf>
    <xf numFmtId="0" fontId="22" fillId="0" borderId="41" xfId="0" applyFont="1" applyFill="1" applyBorder="1" applyAlignment="1">
      <alignment horizontal="right"/>
    </xf>
    <xf numFmtId="165" fontId="20" fillId="0" borderId="73" xfId="5" applyNumberFormat="1" applyFont="1" applyFill="1" applyBorder="1" applyAlignment="1">
      <alignment horizontal="center" vertical="center"/>
    </xf>
    <xf numFmtId="165" fontId="20" fillId="0" borderId="42" xfId="5" applyNumberFormat="1" applyFont="1" applyFill="1" applyBorder="1" applyAlignment="1">
      <alignment horizontal="center" vertical="center"/>
    </xf>
    <xf numFmtId="0" fontId="22" fillId="0" borderId="67" xfId="0" applyFont="1" applyFill="1" applyBorder="1" applyAlignment="1">
      <alignment horizontal="right"/>
    </xf>
    <xf numFmtId="164" fontId="22" fillId="0" borderId="0" xfId="0" applyNumberFormat="1" applyFont="1" applyFill="1"/>
    <xf numFmtId="0" fontId="22" fillId="0" borderId="37" xfId="0" applyFont="1" applyFill="1" applyBorder="1" applyAlignment="1">
      <alignment horizontal="left" indent="2"/>
    </xf>
    <xf numFmtId="165" fontId="20" fillId="0" borderId="41" xfId="5" applyNumberFormat="1" applyFont="1" applyFill="1" applyBorder="1" applyAlignment="1">
      <alignment horizontal="center" vertical="center"/>
    </xf>
    <xf numFmtId="0" fontId="22" fillId="0" borderId="39" xfId="0" applyFont="1" applyFill="1" applyBorder="1"/>
    <xf numFmtId="0" fontId="22" fillId="0" borderId="41" xfId="0" applyFont="1" applyFill="1" applyBorder="1"/>
    <xf numFmtId="0" fontId="22" fillId="0" borderId="43" xfId="0" applyFont="1" applyFill="1" applyBorder="1"/>
    <xf numFmtId="0" fontId="22" fillId="0" borderId="42" xfId="0" applyFont="1" applyFill="1" applyBorder="1"/>
    <xf numFmtId="0" fontId="22" fillId="0" borderId="42" xfId="0" applyFont="1" applyFill="1" applyBorder="1" applyAlignment="1">
      <alignment horizontal="right"/>
    </xf>
    <xf numFmtId="0" fontId="22" fillId="0" borderId="0" xfId="0" applyFont="1" applyFill="1" applyAlignment="1">
      <alignment horizontal="right"/>
    </xf>
    <xf numFmtId="0" fontId="22" fillId="0" borderId="55" xfId="0" applyFont="1" applyFill="1" applyBorder="1" applyAlignment="1">
      <alignment horizontal="left" indent="2"/>
    </xf>
    <xf numFmtId="0" fontId="22" fillId="0" borderId="40" xfId="0" applyFont="1" applyFill="1" applyBorder="1" applyAlignment="1">
      <alignment horizontal="right"/>
    </xf>
    <xf numFmtId="0" fontId="41" fillId="0" borderId="0" xfId="0" applyFont="1" applyFill="1"/>
    <xf numFmtId="0" fontId="41" fillId="0" borderId="43" xfId="0" applyFont="1" applyFill="1" applyBorder="1" applyAlignment="1">
      <alignment horizontal="right"/>
    </xf>
    <xf numFmtId="0" fontId="41" fillId="0" borderId="39" xfId="0" applyFont="1" applyFill="1" applyBorder="1" applyAlignment="1">
      <alignment horizontal="right"/>
    </xf>
    <xf numFmtId="0" fontId="41" fillId="0" borderId="67" xfId="0" applyFont="1" applyFill="1" applyBorder="1" applyAlignment="1">
      <alignment horizontal="right"/>
    </xf>
    <xf numFmtId="0" fontId="41" fillId="0" borderId="43" xfId="0" applyFont="1" applyFill="1" applyBorder="1" applyAlignment="1">
      <alignment horizontal="center"/>
    </xf>
    <xf numFmtId="0" fontId="41" fillId="0" borderId="41" xfId="0" applyFont="1" applyFill="1" applyBorder="1" applyAlignment="1">
      <alignment horizontal="center"/>
    </xf>
    <xf numFmtId="0" fontId="41" fillId="0" borderId="42" xfId="0" applyFont="1" applyFill="1" applyBorder="1" applyAlignment="1">
      <alignment horizontal="center"/>
    </xf>
    <xf numFmtId="0" fontId="22" fillId="0" borderId="70" xfId="0" applyFont="1" applyBorder="1" applyAlignment="1">
      <alignment horizontal="left" vertical="center" wrapText="1"/>
    </xf>
    <xf numFmtId="0" fontId="22" fillId="0" borderId="56" xfId="0" applyFont="1" applyBorder="1" applyAlignment="1">
      <alignment horizontal="left" vertical="center"/>
    </xf>
    <xf numFmtId="164" fontId="13" fillId="0" borderId="2" xfId="5" applyNumberFormat="1" applyFont="1" applyFill="1" applyBorder="1" applyAlignment="1">
      <alignment horizontal="center" vertical="center"/>
    </xf>
    <xf numFmtId="164" fontId="13" fillId="0" borderId="8" xfId="5" applyNumberFormat="1" applyFont="1" applyFill="1" applyBorder="1" applyAlignment="1">
      <alignment horizontal="center" vertical="center"/>
    </xf>
    <xf numFmtId="0" fontId="27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59" xfId="0" applyFont="1" applyFill="1" applyBorder="1" applyAlignment="1">
      <alignment horizontal="center" vertical="center"/>
    </xf>
    <xf numFmtId="0" fontId="46" fillId="0" borderId="39" xfId="0" applyFont="1" applyBorder="1" applyAlignment="1">
      <alignment horizontal="right"/>
    </xf>
    <xf numFmtId="164" fontId="13" fillId="0" borderId="15" xfId="5" applyNumberFormat="1" applyFont="1" applyBorder="1" applyAlignment="1">
      <alignment horizontal="center" vertical="center"/>
    </xf>
    <xf numFmtId="164" fontId="13" fillId="0" borderId="2" xfId="5" applyNumberFormat="1" applyFont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 wrapText="1"/>
    </xf>
    <xf numFmtId="164" fontId="10" fillId="0" borderId="25" xfId="5" applyNumberFormat="1" applyFont="1" applyBorder="1" applyAlignment="1">
      <alignment horizontal="center" vertical="center" wrapText="1"/>
    </xf>
    <xf numFmtId="164" fontId="15" fillId="0" borderId="16" xfId="5" applyNumberFormat="1" applyFont="1" applyBorder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/>
    </xf>
    <xf numFmtId="164" fontId="13" fillId="2" borderId="20" xfId="5" applyNumberFormat="1" applyFont="1" applyFill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26" xfId="5" applyNumberFormat="1" applyFont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3" fillId="0" borderId="2" xfId="5" applyFont="1" applyBorder="1" applyAlignment="1">
      <alignment horizontal="center" vertical="center"/>
    </xf>
    <xf numFmtId="0" fontId="13" fillId="10" borderId="14" xfId="5" applyFont="1" applyFill="1" applyBorder="1" applyAlignment="1">
      <alignment horizontal="center" vertical="center" wrapText="1"/>
    </xf>
    <xf numFmtId="164" fontId="13" fillId="0" borderId="45" xfId="5" applyNumberFormat="1" applyFont="1" applyBorder="1" applyAlignment="1">
      <alignment horizontal="center" vertical="center"/>
    </xf>
    <xf numFmtId="164" fontId="13" fillId="0" borderId="18" xfId="5" applyNumberFormat="1" applyFont="1" applyBorder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 wrapText="1"/>
    </xf>
    <xf numFmtId="164" fontId="13" fillId="0" borderId="24" xfId="5" applyNumberFormat="1" applyFont="1" applyBorder="1" applyAlignment="1">
      <alignment horizontal="center" vertical="center"/>
    </xf>
    <xf numFmtId="164" fontId="13" fillId="0" borderId="14" xfId="5" applyNumberFormat="1" applyFont="1" applyBorder="1" applyAlignment="1">
      <alignment horizontal="center" vertical="center"/>
    </xf>
    <xf numFmtId="164" fontId="13" fillId="0" borderId="2" xfId="5" applyNumberFormat="1" applyFont="1" applyBorder="1" applyAlignment="1">
      <alignment horizontal="center" vertical="center" wrapText="1"/>
    </xf>
    <xf numFmtId="164" fontId="13" fillId="2" borderId="17" xfId="5" applyNumberFormat="1" applyFont="1" applyFill="1" applyBorder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164" fontId="15" fillId="0" borderId="16" xfId="5" applyNumberFormat="1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/>
    </xf>
    <xf numFmtId="164" fontId="13" fillId="0" borderId="25" xfId="5" applyNumberFormat="1" applyFont="1" applyBorder="1" applyAlignment="1">
      <alignment horizontal="center" vertical="center"/>
    </xf>
    <xf numFmtId="164" fontId="13" fillId="0" borderId="49" xfId="5" applyNumberFormat="1" applyFont="1" applyBorder="1" applyAlignment="1">
      <alignment horizontal="center" vertical="center"/>
    </xf>
    <xf numFmtId="164" fontId="13" fillId="0" borderId="50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 wrapText="1"/>
    </xf>
    <xf numFmtId="165" fontId="20" fillId="14" borderId="41" xfId="5" applyNumberFormat="1" applyFont="1" applyFill="1" applyBorder="1" applyAlignment="1">
      <alignment horizontal="center" vertical="center" wrapText="1"/>
    </xf>
    <xf numFmtId="165" fontId="20" fillId="14" borderId="59" xfId="5" applyNumberFormat="1" applyFont="1" applyFill="1" applyBorder="1" applyAlignment="1">
      <alignment horizontal="center" vertical="center" wrapText="1"/>
    </xf>
    <xf numFmtId="165" fontId="13" fillId="14" borderId="2" xfId="5" applyNumberFormat="1" applyFont="1" applyFill="1" applyBorder="1" applyAlignment="1">
      <alignment horizontal="center" vertical="center"/>
    </xf>
    <xf numFmtId="165" fontId="20" fillId="14" borderId="41" xfId="5" applyNumberFormat="1" applyFont="1" applyFill="1" applyBorder="1" applyAlignment="1">
      <alignment horizontal="center" vertical="center"/>
    </xf>
    <xf numFmtId="165" fontId="20" fillId="14" borderId="59" xfId="5" applyNumberFormat="1" applyFont="1" applyFill="1" applyBorder="1" applyAlignment="1">
      <alignment horizontal="center" vertical="center"/>
    </xf>
    <xf numFmtId="165" fontId="20" fillId="14" borderId="23" xfId="5" applyNumberFormat="1" applyFont="1" applyFill="1" applyBorder="1" applyAlignment="1">
      <alignment horizontal="center" vertical="center"/>
    </xf>
    <xf numFmtId="165" fontId="15" fillId="14" borderId="2" xfId="0" applyNumberFormat="1" applyFont="1" applyFill="1" applyBorder="1"/>
    <xf numFmtId="165" fontId="15" fillId="14" borderId="0" xfId="0" applyNumberFormat="1" applyFont="1" applyFill="1" applyAlignment="1">
      <alignment wrapText="1"/>
    </xf>
    <xf numFmtId="165" fontId="13" fillId="14" borderId="16" xfId="5" applyNumberFormat="1" applyFont="1" applyFill="1" applyBorder="1" applyAlignment="1">
      <alignment vertical="center" wrapText="1"/>
    </xf>
    <xf numFmtId="164" fontId="13" fillId="14" borderId="0" xfId="0" applyNumberFormat="1" applyFont="1" applyFill="1" applyAlignment="1">
      <alignment horizontal="center"/>
    </xf>
    <xf numFmtId="165" fontId="20" fillId="14" borderId="24" xfId="5" applyNumberFormat="1" applyFont="1" applyFill="1" applyBorder="1" applyAlignment="1">
      <alignment horizontal="center" vertical="center"/>
    </xf>
    <xf numFmtId="165" fontId="20" fillId="14" borderId="42" xfId="5" applyNumberFormat="1" applyFont="1" applyFill="1" applyBorder="1" applyAlignment="1">
      <alignment horizontal="center" vertical="center"/>
    </xf>
    <xf numFmtId="165" fontId="20" fillId="14" borderId="60" xfId="5" applyNumberFormat="1" applyFont="1" applyFill="1" applyBorder="1" applyAlignment="1">
      <alignment horizontal="center" vertical="center"/>
    </xf>
    <xf numFmtId="165" fontId="13" fillId="14" borderId="0" xfId="0" applyNumberFormat="1" applyFont="1" applyFill="1" applyAlignment="1">
      <alignment horizontal="center"/>
    </xf>
    <xf numFmtId="165" fontId="20" fillId="14" borderId="45" xfId="5" applyNumberFormat="1" applyFont="1" applyFill="1" applyBorder="1" applyAlignment="1">
      <alignment horizontal="center" vertical="center"/>
    </xf>
    <xf numFmtId="165" fontId="20" fillId="14" borderId="37" xfId="5" applyNumberFormat="1" applyFont="1" applyFill="1" applyBorder="1" applyAlignment="1">
      <alignment horizontal="center" vertical="center"/>
    </xf>
    <xf numFmtId="165" fontId="20" fillId="14" borderId="65" xfId="5" applyNumberFormat="1" applyFont="1" applyFill="1" applyBorder="1" applyAlignment="1">
      <alignment horizontal="center" vertical="center"/>
    </xf>
    <xf numFmtId="165" fontId="15" fillId="14" borderId="10" xfId="0" applyNumberFormat="1" applyFont="1" applyFill="1" applyBorder="1"/>
    <xf numFmtId="165" fontId="13" fillId="14" borderId="17" xfId="5" applyNumberFormat="1" applyFont="1" applyFill="1" applyBorder="1" applyAlignment="1">
      <alignment horizontal="center" vertical="center"/>
    </xf>
    <xf numFmtId="165" fontId="22" fillId="14" borderId="41" xfId="0" applyNumberFormat="1" applyFont="1" applyFill="1" applyBorder="1" applyAlignment="1">
      <alignment horizontal="right"/>
    </xf>
    <xf numFmtId="165" fontId="22" fillId="14" borderId="41" xfId="0" applyNumberFormat="1" applyFont="1" applyFill="1" applyBorder="1" applyAlignment="1">
      <alignment horizontal="right" vertical="center"/>
    </xf>
    <xf numFmtId="165" fontId="22" fillId="14" borderId="59" xfId="0" applyNumberFormat="1" applyFont="1" applyFill="1" applyBorder="1" applyAlignment="1">
      <alignment horizontal="right"/>
    </xf>
    <xf numFmtId="165" fontId="20" fillId="14" borderId="42" xfId="8" applyNumberFormat="1" applyFont="1" applyFill="1" applyBorder="1" applyAlignment="1">
      <alignment horizontal="right"/>
    </xf>
    <xf numFmtId="165" fontId="20" fillId="14" borderId="42" xfId="8" applyNumberFormat="1" applyFont="1" applyFill="1" applyBorder="1" applyAlignment="1">
      <alignment horizontal="right" vertical="center"/>
    </xf>
    <xf numFmtId="165" fontId="20" fillId="14" borderId="60" xfId="8" applyNumberFormat="1" applyFont="1" applyFill="1" applyBorder="1" applyAlignment="1">
      <alignment horizontal="right"/>
    </xf>
    <xf numFmtId="165" fontId="20" fillId="14" borderId="42" xfId="5" applyNumberFormat="1" applyFont="1" applyFill="1" applyBorder="1" applyAlignment="1">
      <alignment horizontal="right" vertical="center"/>
    </xf>
    <xf numFmtId="165" fontId="20" fillId="14" borderId="60" xfId="5" applyNumberFormat="1" applyFont="1" applyFill="1" applyBorder="1" applyAlignment="1">
      <alignment horizontal="right" vertical="center"/>
    </xf>
    <xf numFmtId="165" fontId="20" fillId="14" borderId="37" xfId="5" applyNumberFormat="1" applyFont="1" applyFill="1" applyBorder="1" applyAlignment="1">
      <alignment horizontal="right" vertical="center"/>
    </xf>
    <xf numFmtId="165" fontId="20" fillId="14" borderId="65" xfId="5" applyNumberFormat="1" applyFont="1" applyFill="1" applyBorder="1" applyAlignment="1">
      <alignment horizontal="right" vertical="center"/>
    </xf>
    <xf numFmtId="165" fontId="20" fillId="14" borderId="41" xfId="5" applyNumberFormat="1" applyFont="1" applyFill="1" applyBorder="1" applyAlignment="1">
      <alignment horizontal="right" vertical="center"/>
    </xf>
    <xf numFmtId="165" fontId="20" fillId="14" borderId="59" xfId="5" applyNumberFormat="1" applyFont="1" applyFill="1" applyBorder="1" applyAlignment="1">
      <alignment horizontal="right" vertical="center"/>
    </xf>
    <xf numFmtId="0" fontId="20" fillId="10" borderId="39" xfId="5" applyFont="1" applyFill="1" applyBorder="1" applyAlignment="1">
      <alignment horizontal="right" vertical="center"/>
    </xf>
    <xf numFmtId="164" fontId="22" fillId="10" borderId="39" xfId="0" applyNumberFormat="1" applyFont="1" applyFill="1" applyBorder="1" applyAlignment="1">
      <alignment horizontal="right" vertical="center"/>
    </xf>
    <xf numFmtId="0" fontId="22" fillId="10" borderId="39" xfId="0" applyFont="1" applyFill="1" applyBorder="1" applyAlignment="1">
      <alignment horizontal="right"/>
    </xf>
    <xf numFmtId="0" fontId="22" fillId="10" borderId="63" xfId="0" applyFont="1" applyFill="1" applyBorder="1" applyAlignment="1">
      <alignment horizontal="right"/>
    </xf>
    <xf numFmtId="164" fontId="13" fillId="0" borderId="5" xfId="5" applyNumberFormat="1" applyFont="1" applyBorder="1" applyAlignment="1">
      <alignment horizontal="center" vertical="center" wrapText="1"/>
    </xf>
    <xf numFmtId="0" fontId="20" fillId="12" borderId="19" xfId="5" applyFont="1" applyFill="1" applyBorder="1" applyAlignment="1">
      <alignment horizontal="right" vertical="center"/>
    </xf>
    <xf numFmtId="0" fontId="22" fillId="12" borderId="57" xfId="0" applyFont="1" applyFill="1" applyBorder="1" applyAlignment="1">
      <alignment horizontal="right" vertical="center"/>
    </xf>
    <xf numFmtId="0" fontId="22" fillId="12" borderId="42" xfId="0" applyFont="1" applyFill="1" applyBorder="1" applyAlignment="1">
      <alignment horizontal="right"/>
    </xf>
    <xf numFmtId="0" fontId="22" fillId="12" borderId="57" xfId="0" applyFont="1" applyFill="1" applyBorder="1" applyAlignment="1">
      <alignment horizontal="right"/>
    </xf>
    <xf numFmtId="0" fontId="22" fillId="12" borderId="11" xfId="0" applyFont="1" applyFill="1" applyBorder="1" applyAlignment="1">
      <alignment horizontal="right"/>
    </xf>
    <xf numFmtId="165" fontId="15" fillId="14" borderId="0" xfId="0" applyNumberFormat="1" applyFont="1" applyFill="1" applyBorder="1" applyAlignment="1">
      <alignment wrapText="1"/>
    </xf>
    <xf numFmtId="0" fontId="20" fillId="4" borderId="68" xfId="5" applyFont="1" applyFill="1" applyBorder="1" applyAlignment="1">
      <alignment horizontal="right" vertical="center"/>
    </xf>
    <xf numFmtId="0" fontId="20" fillId="4" borderId="54" xfId="5" applyFont="1" applyFill="1" applyBorder="1" applyAlignment="1">
      <alignment horizontal="right" vertical="center"/>
    </xf>
    <xf numFmtId="0" fontId="20" fillId="4" borderId="33" xfId="5" applyFont="1" applyFill="1" applyBorder="1" applyAlignment="1">
      <alignment horizontal="right" vertical="center"/>
    </xf>
    <xf numFmtId="0" fontId="20" fillId="4" borderId="44" xfId="5" applyFont="1" applyFill="1" applyBorder="1" applyAlignment="1">
      <alignment horizontal="right" vertical="center"/>
    </xf>
    <xf numFmtId="165" fontId="20" fillId="14" borderId="78" xfId="5" applyNumberFormat="1" applyFont="1" applyFill="1" applyBorder="1" applyAlignment="1">
      <alignment horizontal="center" vertical="center"/>
    </xf>
    <xf numFmtId="164" fontId="13" fillId="2" borderId="9" xfId="5" applyNumberFormat="1" applyFont="1" applyFill="1" applyBorder="1" applyAlignment="1">
      <alignment horizontal="center" vertical="center"/>
    </xf>
    <xf numFmtId="164" fontId="13" fillId="2" borderId="3" xfId="5" applyNumberFormat="1" applyFont="1" applyFill="1" applyBorder="1" applyAlignment="1">
      <alignment horizontal="center" vertical="center"/>
    </xf>
    <xf numFmtId="164" fontId="13" fillId="2" borderId="4" xfId="5" applyNumberFormat="1" applyFont="1" applyFill="1" applyBorder="1" applyAlignment="1">
      <alignment horizontal="center" vertical="center"/>
    </xf>
    <xf numFmtId="164" fontId="13" fillId="2" borderId="5" xfId="5" applyNumberFormat="1" applyFont="1" applyFill="1" applyBorder="1" applyAlignment="1">
      <alignment horizontal="center" vertical="center"/>
    </xf>
    <xf numFmtId="165" fontId="13" fillId="14" borderId="15" xfId="0" applyNumberFormat="1" applyFont="1" applyFill="1" applyBorder="1" applyAlignment="1">
      <alignment horizontal="center"/>
    </xf>
    <xf numFmtId="165" fontId="22" fillId="14" borderId="44" xfId="0" applyNumberFormat="1" applyFont="1" applyFill="1" applyBorder="1" applyAlignment="1">
      <alignment horizontal="right" vertical="center"/>
    </xf>
    <xf numFmtId="1" fontId="20" fillId="4" borderId="9" xfId="8" applyNumberFormat="1" applyFont="1" applyFill="1" applyBorder="1"/>
    <xf numFmtId="0" fontId="20" fillId="4" borderId="3" xfId="5" applyFont="1" applyFill="1" applyBorder="1" applyAlignment="1">
      <alignment horizontal="right" vertical="center"/>
    </xf>
    <xf numFmtId="0" fontId="20" fillId="4" borderId="9" xfId="5" applyFont="1" applyFill="1" applyBorder="1" applyAlignment="1">
      <alignment horizontal="right" vertical="center"/>
    </xf>
    <xf numFmtId="0" fontId="20" fillId="4" borderId="7" xfId="5" applyFont="1" applyFill="1" applyBorder="1" applyAlignment="1">
      <alignment horizontal="right" vertical="center"/>
    </xf>
    <xf numFmtId="0" fontId="20" fillId="4" borderId="66" xfId="5" applyFont="1" applyFill="1" applyBorder="1" applyAlignment="1">
      <alignment horizontal="right" vertical="center"/>
    </xf>
    <xf numFmtId="0" fontId="20" fillId="9" borderId="3" xfId="5" applyFont="1" applyFill="1" applyBorder="1" applyAlignment="1">
      <alignment horizontal="right" vertical="center"/>
    </xf>
    <xf numFmtId="165" fontId="22" fillId="14" borderId="4" xfId="0" applyNumberFormat="1" applyFont="1" applyFill="1" applyBorder="1" applyAlignment="1">
      <alignment horizontal="right"/>
    </xf>
    <xf numFmtId="164" fontId="20" fillId="4" borderId="3" xfId="5" applyNumberFormat="1" applyFont="1" applyFill="1" applyBorder="1" applyAlignment="1">
      <alignment horizontal="right" vertical="center"/>
    </xf>
    <xf numFmtId="165" fontId="20" fillId="14" borderId="44" xfId="5" applyNumberFormat="1" applyFont="1" applyFill="1" applyBorder="1" applyAlignment="1">
      <alignment horizontal="right" vertical="center"/>
    </xf>
    <xf numFmtId="0" fontId="22" fillId="0" borderId="44" xfId="0" applyFont="1" applyBorder="1" applyAlignment="1">
      <alignment horizontal="right" vertical="center"/>
    </xf>
    <xf numFmtId="0" fontId="22" fillId="0" borderId="73" xfId="0" applyFont="1" applyBorder="1" applyAlignment="1">
      <alignment horizontal="right" vertical="center"/>
    </xf>
    <xf numFmtId="1" fontId="20" fillId="4" borderId="7" xfId="8" applyNumberFormat="1" applyFont="1" applyFill="1" applyBorder="1"/>
    <xf numFmtId="0" fontId="20" fillId="4" borderId="15" xfId="5" applyFont="1" applyFill="1" applyBorder="1" applyAlignment="1">
      <alignment horizontal="right" vertical="center"/>
    </xf>
    <xf numFmtId="0" fontId="20" fillId="4" borderId="4" xfId="5" applyFont="1" applyFill="1" applyBorder="1" applyAlignment="1">
      <alignment horizontal="right" vertical="center"/>
    </xf>
    <xf numFmtId="0" fontId="20" fillId="4" borderId="5" xfId="5" applyFont="1" applyFill="1" applyBorder="1" applyAlignment="1">
      <alignment horizontal="right" vertical="center"/>
    </xf>
    <xf numFmtId="165" fontId="20" fillId="14" borderId="4" xfId="5" applyNumberFormat="1" applyFont="1" applyFill="1" applyBorder="1" applyAlignment="1">
      <alignment horizontal="right" vertical="center"/>
    </xf>
    <xf numFmtId="0" fontId="20" fillId="9" borderId="5" xfId="5" applyFont="1" applyFill="1" applyBorder="1" applyAlignment="1">
      <alignment horizontal="right" vertical="center"/>
    </xf>
    <xf numFmtId="0" fontId="33" fillId="0" borderId="49" xfId="0" applyFont="1" applyBorder="1" applyAlignment="1">
      <alignment horizontal="center"/>
    </xf>
    <xf numFmtId="0" fontId="33" fillId="0" borderId="50" xfId="0" applyFont="1" applyBorder="1" applyAlignment="1">
      <alignment horizontal="center"/>
    </xf>
    <xf numFmtId="0" fontId="33" fillId="0" borderId="49" xfId="0" applyFont="1" applyBorder="1" applyAlignment="1">
      <alignment horizontal="center" wrapText="1"/>
    </xf>
    <xf numFmtId="0" fontId="33" fillId="0" borderId="25" xfId="0" applyFont="1" applyBorder="1" applyAlignment="1">
      <alignment horizontal="center" wrapText="1"/>
    </xf>
    <xf numFmtId="0" fontId="33" fillId="0" borderId="50" xfId="0" applyFont="1" applyBorder="1" applyAlignment="1">
      <alignment horizontal="center" wrapText="1"/>
    </xf>
    <xf numFmtId="0" fontId="22" fillId="0" borderId="70" xfId="0" applyFont="1" applyBorder="1" applyAlignment="1">
      <alignment horizontal="right" vertical="center"/>
    </xf>
    <xf numFmtId="0" fontId="41" fillId="0" borderId="14" xfId="0" applyFont="1" applyBorder="1"/>
    <xf numFmtId="164" fontId="20" fillId="12" borderId="49" xfId="5" applyNumberFormat="1" applyFont="1" applyFill="1" applyBorder="1" applyAlignment="1">
      <alignment horizontal="center" vertical="center"/>
    </xf>
    <xf numFmtId="164" fontId="20" fillId="12" borderId="25" xfId="5" applyNumberFormat="1" applyFont="1" applyFill="1" applyBorder="1" applyAlignment="1">
      <alignment horizontal="center" vertical="center"/>
    </xf>
    <xf numFmtId="164" fontId="20" fillId="12" borderId="50" xfId="5" applyNumberFormat="1" applyFont="1" applyFill="1" applyBorder="1" applyAlignment="1">
      <alignment horizontal="center" vertical="center"/>
    </xf>
    <xf numFmtId="0" fontId="33" fillId="13" borderId="26" xfId="0" applyFont="1" applyFill="1" applyBorder="1" applyAlignment="1">
      <alignment horizontal="center" vertical="center"/>
    </xf>
    <xf numFmtId="0" fontId="33" fillId="13" borderId="48" xfId="0" applyFont="1" applyFill="1" applyBorder="1" applyAlignment="1">
      <alignment horizontal="center" vertical="center"/>
    </xf>
    <xf numFmtId="0" fontId="41" fillId="0" borderId="68" xfId="0" applyFont="1" applyBorder="1" applyAlignment="1">
      <alignment horizontal="center" vertical="center"/>
    </xf>
    <xf numFmtId="0" fontId="41" fillId="0" borderId="44" xfId="0" applyFont="1" applyBorder="1" applyAlignment="1">
      <alignment horizontal="center" vertical="center"/>
    </xf>
    <xf numFmtId="0" fontId="41" fillId="0" borderId="73" xfId="0" applyFont="1" applyBorder="1" applyAlignment="1">
      <alignment horizontal="center" vertical="center"/>
    </xf>
    <xf numFmtId="0" fontId="33" fillId="11" borderId="4" xfId="5" applyFont="1" applyFill="1" applyBorder="1" applyAlignment="1">
      <alignment horizontal="right" vertical="center"/>
    </xf>
    <xf numFmtId="0" fontId="20" fillId="11" borderId="4" xfId="5" applyFont="1" applyFill="1" applyBorder="1" applyAlignment="1">
      <alignment horizontal="center" vertical="center"/>
    </xf>
    <xf numFmtId="0" fontId="20" fillId="11" borderId="5" xfId="5" applyFont="1" applyFill="1" applyBorder="1" applyAlignment="1">
      <alignment horizontal="center" vertical="center"/>
    </xf>
    <xf numFmtId="0" fontId="33" fillId="11" borderId="6" xfId="5" applyFont="1" applyFill="1" applyBorder="1" applyAlignment="1">
      <alignment horizontal="right" vertical="center"/>
    </xf>
    <xf numFmtId="164" fontId="41" fillId="0" borderId="33" xfId="0" applyNumberFormat="1" applyFont="1" applyBorder="1" applyAlignment="1">
      <alignment horizontal="right" vertical="center"/>
    </xf>
    <xf numFmtId="0" fontId="41" fillId="5" borderId="38" xfId="0" applyFont="1" applyFill="1" applyBorder="1" applyAlignment="1">
      <alignment horizontal="right"/>
    </xf>
    <xf numFmtId="0" fontId="41" fillId="0" borderId="31" xfId="0" applyFont="1" applyBorder="1" applyAlignment="1">
      <alignment horizontal="right"/>
    </xf>
    <xf numFmtId="0" fontId="33" fillId="13" borderId="47" xfId="0" applyFont="1" applyFill="1" applyBorder="1" applyAlignment="1">
      <alignment horizontal="center" vertical="center"/>
    </xf>
    <xf numFmtId="0" fontId="20" fillId="11" borderId="66" xfId="5" applyFont="1" applyFill="1" applyBorder="1" applyAlignment="1">
      <alignment horizontal="center" vertical="center"/>
    </xf>
    <xf numFmtId="0" fontId="41" fillId="0" borderId="54" xfId="0" applyFont="1" applyBorder="1" applyAlignment="1">
      <alignment horizontal="center" vertical="center"/>
    </xf>
    <xf numFmtId="0" fontId="20" fillId="5" borderId="39" xfId="0" applyFont="1" applyFill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22" fillId="0" borderId="39" xfId="0" applyFont="1" applyBorder="1" applyAlignment="1">
      <alignment horizontal="center"/>
    </xf>
    <xf numFmtId="0" fontId="41" fillId="0" borderId="63" xfId="0" applyFont="1" applyBorder="1" applyAlignment="1">
      <alignment horizontal="center"/>
    </xf>
    <xf numFmtId="0" fontId="20" fillId="11" borderId="3" xfId="5" applyFont="1" applyFill="1" applyBorder="1" applyAlignment="1">
      <alignment horizontal="center" vertical="center"/>
    </xf>
    <xf numFmtId="164" fontId="20" fillId="0" borderId="46" xfId="5" applyNumberFormat="1" applyFont="1" applyBorder="1" applyAlignment="1">
      <alignment horizontal="center" vertical="center"/>
    </xf>
    <xf numFmtId="0" fontId="33" fillId="11" borderId="66" xfId="5" applyFont="1" applyFill="1" applyBorder="1" applyAlignment="1">
      <alignment horizontal="right" vertical="center"/>
    </xf>
    <xf numFmtId="1" fontId="20" fillId="11" borderId="7" xfId="8" applyNumberFormat="1" applyFont="1" applyFill="1" applyBorder="1"/>
    <xf numFmtId="0" fontId="22" fillId="0" borderId="56" xfId="0" applyFont="1" applyBorder="1" applyAlignment="1">
      <alignment vertical="center" wrapText="1"/>
    </xf>
    <xf numFmtId="17" fontId="26" fillId="0" borderId="0" xfId="0" quotePrefix="1" applyNumberFormat="1" applyFont="1"/>
    <xf numFmtId="0" fontId="22" fillId="4" borderId="68" xfId="0" applyFont="1" applyFill="1" applyBorder="1" applyAlignment="1">
      <alignment horizontal="right"/>
    </xf>
    <xf numFmtId="0" fontId="22" fillId="4" borderId="54" xfId="0" applyFont="1" applyFill="1" applyBorder="1" applyAlignment="1">
      <alignment horizontal="right"/>
    </xf>
    <xf numFmtId="164" fontId="13" fillId="0" borderId="24" xfId="5" applyNumberFormat="1" applyFont="1" applyBorder="1" applyAlignment="1">
      <alignment horizontal="center" vertical="center"/>
    </xf>
    <xf numFmtId="0" fontId="22" fillId="0" borderId="54" xfId="0" applyFont="1" applyFill="1" applyBorder="1" applyAlignment="1">
      <alignment horizontal="right"/>
    </xf>
    <xf numFmtId="0" fontId="22" fillId="0" borderId="57" xfId="0" applyFont="1" applyFill="1" applyBorder="1" applyAlignment="1">
      <alignment horizontal="right"/>
    </xf>
    <xf numFmtId="164" fontId="10" fillId="0" borderId="2" xfId="5" applyNumberFormat="1" applyFont="1" applyBorder="1" applyAlignment="1">
      <alignment horizontal="center" vertical="center" wrapText="1"/>
    </xf>
    <xf numFmtId="164" fontId="13" fillId="0" borderId="2" xfId="5" applyNumberFormat="1" applyFont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 wrapText="1"/>
    </xf>
    <xf numFmtId="164" fontId="10" fillId="0" borderId="25" xfId="5" applyNumberFormat="1" applyFont="1" applyBorder="1" applyAlignment="1">
      <alignment horizontal="center" vertical="center" wrapText="1"/>
    </xf>
    <xf numFmtId="164" fontId="15" fillId="0" borderId="16" xfId="5" applyNumberFormat="1" applyFont="1" applyBorder="1" applyAlignment="1">
      <alignment horizontal="center" vertical="center" wrapText="1"/>
    </xf>
    <xf numFmtId="164" fontId="13" fillId="0" borderId="15" xfId="5" applyNumberFormat="1" applyFont="1" applyBorder="1" applyAlignment="1">
      <alignment horizontal="center" vertical="center"/>
    </xf>
    <xf numFmtId="3" fontId="13" fillId="0" borderId="0" xfId="5" applyNumberFormat="1" applyFont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/>
    </xf>
    <xf numFmtId="164" fontId="13" fillId="2" borderId="20" xfId="5" applyNumberFormat="1" applyFont="1" applyFill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26" xfId="5" applyNumberFormat="1" applyFont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3" fillId="10" borderId="14" xfId="5" applyFont="1" applyFill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/>
    </xf>
    <xf numFmtId="164" fontId="13" fillId="0" borderId="25" xfId="5" applyNumberFormat="1" applyFont="1" applyBorder="1" applyAlignment="1">
      <alignment horizontal="center" vertical="center"/>
    </xf>
    <xf numFmtId="164" fontId="13" fillId="0" borderId="14" xfId="5" applyNumberFormat="1" applyFont="1" applyBorder="1" applyAlignment="1">
      <alignment horizontal="center" vertical="center"/>
    </xf>
    <xf numFmtId="164" fontId="13" fillId="0" borderId="49" xfId="5" applyNumberFormat="1" applyFont="1" applyBorder="1" applyAlignment="1">
      <alignment horizontal="center" vertical="center"/>
    </xf>
    <xf numFmtId="164" fontId="13" fillId="0" borderId="50" xfId="5" applyNumberFormat="1" applyFont="1" applyBorder="1" applyAlignment="1">
      <alignment horizontal="center" vertical="center"/>
    </xf>
    <xf numFmtId="164" fontId="13" fillId="0" borderId="18" xfId="5" applyNumberFormat="1" applyFont="1" applyBorder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 wrapText="1"/>
    </xf>
    <xf numFmtId="164" fontId="13" fillId="0" borderId="24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 wrapText="1"/>
    </xf>
    <xf numFmtId="164" fontId="13" fillId="0" borderId="45" xfId="5" applyNumberFormat="1" applyFont="1" applyBorder="1" applyAlignment="1">
      <alignment horizontal="center" vertical="center"/>
    </xf>
    <xf numFmtId="17" fontId="26" fillId="11" borderId="0" xfId="0" quotePrefix="1" applyNumberFormat="1" applyFont="1" applyFill="1"/>
    <xf numFmtId="165" fontId="20" fillId="14" borderId="44" xfId="5" applyNumberFormat="1" applyFont="1" applyFill="1" applyBorder="1" applyAlignment="1">
      <alignment horizontal="center" vertical="center"/>
    </xf>
    <xf numFmtId="1" fontId="20" fillId="4" borderId="7" xfId="8" applyNumberFormat="1" applyFont="1" applyFill="1" applyBorder="1" applyAlignment="1">
      <alignment horizontal="center"/>
    </xf>
    <xf numFmtId="165" fontId="20" fillId="14" borderId="4" xfId="5" applyNumberFormat="1" applyFont="1" applyFill="1" applyBorder="1" applyAlignment="1">
      <alignment horizontal="center" vertical="center"/>
    </xf>
    <xf numFmtId="0" fontId="20" fillId="4" borderId="14" xfId="5" applyFont="1" applyFill="1" applyBorder="1" applyAlignment="1">
      <alignment horizontal="right" vertical="center"/>
    </xf>
    <xf numFmtId="0" fontId="20" fillId="12" borderId="15" xfId="5" applyFont="1" applyFill="1" applyBorder="1" applyAlignment="1">
      <alignment horizontal="right" vertical="center"/>
    </xf>
    <xf numFmtId="0" fontId="13" fillId="4" borderId="79" xfId="0" applyFont="1" applyFill="1" applyBorder="1" applyAlignment="1">
      <alignment wrapText="1"/>
    </xf>
    <xf numFmtId="0" fontId="13" fillId="4" borderId="25" xfId="0" applyFont="1" applyFill="1" applyBorder="1" applyAlignment="1">
      <alignment wrapText="1"/>
    </xf>
    <xf numFmtId="165" fontId="20" fillId="14" borderId="73" xfId="5" applyNumberFormat="1" applyFont="1" applyFill="1" applyBorder="1" applyAlignment="1">
      <alignment horizontal="center" vertical="center"/>
    </xf>
    <xf numFmtId="165" fontId="20" fillId="14" borderId="5" xfId="5" applyNumberFormat="1" applyFont="1" applyFill="1" applyBorder="1" applyAlignment="1">
      <alignment horizontal="center" vertical="center"/>
    </xf>
    <xf numFmtId="0" fontId="22" fillId="4" borderId="66" xfId="0" applyFont="1" applyFill="1" applyBorder="1"/>
    <xf numFmtId="0" fontId="22" fillId="4" borderId="4" xfId="0" applyFont="1" applyFill="1" applyBorder="1"/>
    <xf numFmtId="164" fontId="13" fillId="0" borderId="2" xfId="5" applyNumberFormat="1" applyFont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 wrapText="1"/>
    </xf>
    <xf numFmtId="164" fontId="10" fillId="0" borderId="25" xfId="5" applyNumberFormat="1" applyFont="1" applyBorder="1" applyAlignment="1">
      <alignment horizontal="center" vertical="center" wrapText="1"/>
    </xf>
    <xf numFmtId="164" fontId="15" fillId="0" borderId="16" xfId="5" applyNumberFormat="1" applyFont="1" applyBorder="1" applyAlignment="1">
      <alignment horizontal="center" vertical="center" wrapText="1"/>
    </xf>
    <xf numFmtId="164" fontId="13" fillId="0" borderId="15" xfId="5" applyNumberFormat="1" applyFont="1" applyBorder="1" applyAlignment="1">
      <alignment horizontal="center" vertical="center"/>
    </xf>
    <xf numFmtId="3" fontId="13" fillId="0" borderId="0" xfId="5" applyNumberFormat="1" applyFont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/>
    </xf>
    <xf numFmtId="164" fontId="13" fillId="2" borderId="20" xfId="5" applyNumberFormat="1" applyFont="1" applyFill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26" xfId="5" applyNumberFormat="1" applyFont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3" fillId="10" borderId="14" xfId="5" applyFont="1" applyFill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/>
    </xf>
    <xf numFmtId="164" fontId="13" fillId="0" borderId="25" xfId="5" applyNumberFormat="1" applyFont="1" applyBorder="1" applyAlignment="1">
      <alignment horizontal="center" vertical="center"/>
    </xf>
    <xf numFmtId="164" fontId="13" fillId="0" borderId="14" xfId="5" applyNumberFormat="1" applyFont="1" applyBorder="1" applyAlignment="1">
      <alignment horizontal="center" vertical="center"/>
    </xf>
    <xf numFmtId="164" fontId="13" fillId="0" borderId="49" xfId="5" applyNumberFormat="1" applyFont="1" applyBorder="1" applyAlignment="1">
      <alignment horizontal="center" vertical="center"/>
    </xf>
    <xf numFmtId="164" fontId="13" fillId="0" borderId="50" xfId="5" applyNumberFormat="1" applyFont="1" applyBorder="1" applyAlignment="1">
      <alignment horizontal="center" vertical="center"/>
    </xf>
    <xf numFmtId="164" fontId="13" fillId="0" borderId="18" xfId="5" applyNumberFormat="1" applyFont="1" applyBorder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 wrapText="1"/>
    </xf>
    <xf numFmtId="164" fontId="13" fillId="0" borderId="24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/>
    </xf>
    <xf numFmtId="164" fontId="13" fillId="2" borderId="8" xfId="5" applyNumberFormat="1" applyFont="1" applyFill="1" applyBorder="1" applyAlignment="1">
      <alignment horizontal="center" vertical="center"/>
    </xf>
    <xf numFmtId="0" fontId="20" fillId="4" borderId="43" xfId="5" applyNumberFormat="1" applyFont="1" applyFill="1" applyBorder="1" applyAlignment="1">
      <alignment horizontal="right" vertical="center"/>
    </xf>
    <xf numFmtId="0" fontId="46" fillId="0" borderId="54" xfId="0" applyFont="1" applyBorder="1" applyAlignment="1">
      <alignment horizontal="right"/>
    </xf>
    <xf numFmtId="0" fontId="20" fillId="0" borderId="54" xfId="0" applyFont="1" applyBorder="1" applyAlignment="1">
      <alignment horizontal="right"/>
    </xf>
    <xf numFmtId="0" fontId="20" fillId="12" borderId="57" xfId="0" applyFont="1" applyFill="1" applyBorder="1" applyAlignment="1">
      <alignment horizontal="right"/>
    </xf>
    <xf numFmtId="0" fontId="22" fillId="0" borderId="68" xfId="0" applyNumberFormat="1" applyFont="1" applyBorder="1" applyAlignment="1">
      <alignment horizontal="right"/>
    </xf>
    <xf numFmtId="0" fontId="22" fillId="0" borderId="42" xfId="0" applyNumberFormat="1" applyFont="1" applyBorder="1" applyAlignment="1">
      <alignment horizontal="right" vertical="center"/>
    </xf>
    <xf numFmtId="0" fontId="41" fillId="0" borderId="54" xfId="0" applyNumberFormat="1" applyFont="1" applyBorder="1" applyAlignment="1">
      <alignment horizontal="right" vertical="center"/>
    </xf>
    <xf numFmtId="0" fontId="41" fillId="0" borderId="57" xfId="0" applyNumberFormat="1" applyFont="1" applyBorder="1" applyAlignment="1">
      <alignment horizontal="right" vertical="center"/>
    </xf>
    <xf numFmtId="0" fontId="41" fillId="0" borderId="43" xfId="0" applyNumberFormat="1" applyFont="1" applyBorder="1" applyAlignment="1">
      <alignment horizontal="center" vertical="center"/>
    </xf>
    <xf numFmtId="0" fontId="41" fillId="0" borderId="41" xfId="0" applyNumberFormat="1" applyFont="1" applyBorder="1" applyAlignment="1">
      <alignment horizontal="center" vertical="center"/>
    </xf>
    <xf numFmtId="0" fontId="41" fillId="0" borderId="42" xfId="0" applyNumberFormat="1" applyFont="1" applyBorder="1" applyAlignment="1">
      <alignment horizontal="center" vertical="center"/>
    </xf>
    <xf numFmtId="0" fontId="49" fillId="12" borderId="57" xfId="0" applyFont="1" applyFill="1" applyBorder="1" applyAlignment="1">
      <alignment horizontal="right"/>
    </xf>
    <xf numFmtId="0" fontId="42" fillId="0" borderId="68" xfId="0" applyFont="1" applyFill="1" applyBorder="1" applyAlignment="1">
      <alignment horizontal="right"/>
    </xf>
    <xf numFmtId="0" fontId="42" fillId="0" borderId="54" xfId="0" applyFont="1" applyFill="1" applyBorder="1" applyAlignment="1">
      <alignment horizontal="right"/>
    </xf>
    <xf numFmtId="0" fontId="46" fillId="0" borderId="68" xfId="0" applyFont="1" applyBorder="1" applyAlignment="1">
      <alignment horizontal="right"/>
    </xf>
    <xf numFmtId="164" fontId="13" fillId="2" borderId="46" xfId="5" applyNumberFormat="1" applyFont="1" applyFill="1" applyBorder="1" applyAlignment="1">
      <alignment horizontal="center" vertical="center"/>
    </xf>
    <xf numFmtId="165" fontId="20" fillId="6" borderId="73" xfId="5" applyNumberFormat="1" applyFont="1" applyFill="1" applyBorder="1" applyAlignment="1">
      <alignment horizontal="center" vertical="center"/>
    </xf>
    <xf numFmtId="165" fontId="20" fillId="6" borderId="13" xfId="5" applyNumberFormat="1" applyFont="1" applyFill="1" applyBorder="1" applyAlignment="1">
      <alignment horizontal="center" vertical="center"/>
    </xf>
    <xf numFmtId="165" fontId="13" fillId="6" borderId="2" xfId="5" applyNumberFormat="1" applyFont="1" applyFill="1" applyBorder="1" applyAlignment="1">
      <alignment vertical="center" wrapText="1"/>
    </xf>
    <xf numFmtId="165" fontId="13" fillId="6" borderId="8" xfId="5" applyNumberFormat="1" applyFont="1" applyFill="1" applyBorder="1" applyAlignment="1">
      <alignment vertical="center" wrapText="1"/>
    </xf>
    <xf numFmtId="164" fontId="13" fillId="4" borderId="45" xfId="5" applyNumberFormat="1" applyFont="1" applyFill="1" applyBorder="1" applyAlignment="1">
      <alignment horizontal="center" vertical="center"/>
    </xf>
    <xf numFmtId="165" fontId="20" fillId="6" borderId="42" xfId="5" applyNumberFormat="1" applyFont="1" applyFill="1" applyBorder="1" applyAlignment="1">
      <alignment horizontal="center" vertical="center"/>
    </xf>
    <xf numFmtId="165" fontId="20" fillId="6" borderId="60" xfId="5" applyNumberFormat="1" applyFont="1" applyFill="1" applyBorder="1" applyAlignment="1">
      <alignment horizontal="center" vertical="center"/>
    </xf>
    <xf numFmtId="165" fontId="15" fillId="6" borderId="10" xfId="0" applyNumberFormat="1" applyFont="1" applyFill="1" applyBorder="1" applyAlignment="1">
      <alignment wrapText="1"/>
    </xf>
    <xf numFmtId="0" fontId="50" fillId="0" borderId="54" xfId="0" applyFont="1" applyFill="1" applyBorder="1" applyAlignment="1">
      <alignment horizontal="right"/>
    </xf>
    <xf numFmtId="0" fontId="33" fillId="13" borderId="78" xfId="0" applyFont="1" applyFill="1" applyBorder="1" applyAlignment="1">
      <alignment horizontal="center" vertical="center"/>
    </xf>
    <xf numFmtId="0" fontId="20" fillId="11" borderId="6" xfId="5" applyFont="1" applyFill="1" applyBorder="1" applyAlignment="1">
      <alignment horizontal="center" vertical="center"/>
    </xf>
    <xf numFmtId="0" fontId="41" fillId="0" borderId="53" xfId="0" applyFont="1" applyBorder="1" applyAlignment="1">
      <alignment horizontal="center" vertical="center"/>
    </xf>
    <xf numFmtId="0" fontId="20" fillId="5" borderId="37" xfId="0" applyFont="1" applyFill="1" applyBorder="1" applyAlignment="1">
      <alignment horizontal="center"/>
    </xf>
    <xf numFmtId="0" fontId="41" fillId="0" borderId="37" xfId="0" applyFont="1" applyBorder="1" applyAlignment="1">
      <alignment horizontal="center"/>
    </xf>
    <xf numFmtId="0" fontId="41" fillId="0" borderId="65" xfId="0" applyFont="1" applyBorder="1" applyAlignment="1">
      <alignment horizontal="center"/>
    </xf>
    <xf numFmtId="0" fontId="29" fillId="15" borderId="41" xfId="0" applyFont="1" applyFill="1" applyBorder="1" applyAlignment="1">
      <alignment horizontal="center" wrapText="1"/>
    </xf>
    <xf numFmtId="0" fontId="29" fillId="15" borderId="43" xfId="0" applyFont="1" applyFill="1" applyBorder="1" applyAlignment="1">
      <alignment horizontal="center" wrapText="1"/>
    </xf>
    <xf numFmtId="0" fontId="41" fillId="0" borderId="42" xfId="0" applyFont="1" applyBorder="1"/>
    <xf numFmtId="0" fontId="41" fillId="0" borderId="60" xfId="0" applyFont="1" applyBorder="1"/>
    <xf numFmtId="164" fontId="20" fillId="15" borderId="49" xfId="5" applyNumberFormat="1" applyFont="1" applyFill="1" applyBorder="1" applyAlignment="1">
      <alignment horizontal="center" vertical="center"/>
    </xf>
    <xf numFmtId="164" fontId="20" fillId="15" borderId="25" xfId="5" applyNumberFormat="1" applyFont="1" applyFill="1" applyBorder="1" applyAlignment="1">
      <alignment horizontal="center" vertical="center"/>
    </xf>
    <xf numFmtId="0" fontId="41" fillId="0" borderId="73" xfId="0" applyFont="1" applyBorder="1" applyAlignment="1">
      <alignment vertical="center"/>
    </xf>
    <xf numFmtId="0" fontId="29" fillId="15" borderId="42" xfId="0" applyFont="1" applyFill="1" applyBorder="1" applyAlignment="1">
      <alignment wrapText="1"/>
    </xf>
    <xf numFmtId="0" fontId="29" fillId="15" borderId="50" xfId="0" applyFont="1" applyFill="1" applyBorder="1" applyAlignment="1">
      <alignment horizontal="center" vertical="center"/>
    </xf>
    <xf numFmtId="164" fontId="13" fillId="12" borderId="7" xfId="5" applyNumberFormat="1" applyFont="1" applyFill="1" applyBorder="1" applyAlignment="1">
      <alignment horizontal="center" vertical="center"/>
    </xf>
    <xf numFmtId="0" fontId="20" fillId="12" borderId="54" xfId="5" applyFont="1" applyFill="1" applyBorder="1" applyAlignment="1">
      <alignment horizontal="right" vertical="center"/>
    </xf>
    <xf numFmtId="0" fontId="22" fillId="12" borderId="54" xfId="0" applyFont="1" applyFill="1" applyBorder="1" applyAlignment="1">
      <alignment horizontal="right" vertical="center"/>
    </xf>
    <xf numFmtId="0" fontId="22" fillId="12" borderId="39" xfId="0" applyFont="1" applyFill="1" applyBorder="1" applyAlignment="1">
      <alignment horizontal="right"/>
    </xf>
    <xf numFmtId="0" fontId="22" fillId="12" borderId="54" xfId="0" applyFont="1" applyFill="1" applyBorder="1" applyAlignment="1">
      <alignment horizontal="right"/>
    </xf>
    <xf numFmtId="0" fontId="22" fillId="12" borderId="12" xfId="0" applyFont="1" applyFill="1" applyBorder="1" applyAlignment="1">
      <alignment horizontal="right"/>
    </xf>
    <xf numFmtId="0" fontId="46" fillId="0" borderId="33" xfId="0" applyFont="1" applyBorder="1" applyAlignment="1">
      <alignment horizontal="right"/>
    </xf>
    <xf numFmtId="0" fontId="51" fillId="0" borderId="54" xfId="0" applyFont="1" applyBorder="1" applyAlignment="1">
      <alignment horizontal="right"/>
    </xf>
    <xf numFmtId="164" fontId="13" fillId="7" borderId="22" xfId="5" applyNumberFormat="1" applyFont="1" applyFill="1" applyBorder="1" applyAlignment="1">
      <alignment horizontal="center" vertical="center"/>
    </xf>
    <xf numFmtId="164" fontId="13" fillId="7" borderId="24" xfId="5" applyNumberFormat="1" applyFont="1" applyFill="1" applyBorder="1" applyAlignment="1">
      <alignment horizontal="center" vertical="center"/>
    </xf>
    <xf numFmtId="0" fontId="20" fillId="7" borderId="66" xfId="5" applyFont="1" applyFill="1" applyBorder="1" applyAlignment="1">
      <alignment horizontal="right" vertical="center"/>
    </xf>
    <xf numFmtId="0" fontId="22" fillId="7" borderId="54" xfId="0" applyFont="1" applyFill="1" applyBorder="1" applyAlignment="1">
      <alignment horizontal="right" vertical="center"/>
    </xf>
    <xf numFmtId="0" fontId="22" fillId="7" borderId="39" xfId="0" applyFont="1" applyFill="1" applyBorder="1" applyAlignment="1">
      <alignment horizontal="right"/>
    </xf>
    <xf numFmtId="0" fontId="22" fillId="7" borderId="54" xfId="0" applyFont="1" applyFill="1" applyBorder="1" applyAlignment="1">
      <alignment horizontal="right"/>
    </xf>
    <xf numFmtId="0" fontId="22" fillId="7" borderId="12" xfId="0" applyFont="1" applyFill="1" applyBorder="1" applyAlignment="1">
      <alignment horizontal="right"/>
    </xf>
    <xf numFmtId="164" fontId="13" fillId="7" borderId="45" xfId="5" applyNumberFormat="1" applyFont="1" applyFill="1" applyBorder="1" applyAlignment="1">
      <alignment horizontal="center" vertical="center"/>
    </xf>
    <xf numFmtId="0" fontId="20" fillId="7" borderId="14" xfId="5" applyFont="1" applyFill="1" applyBorder="1" applyAlignment="1">
      <alignment horizontal="right" vertical="center"/>
    </xf>
    <xf numFmtId="0" fontId="22" fillId="7" borderId="33" xfId="0" applyFont="1" applyFill="1" applyBorder="1" applyAlignment="1">
      <alignment horizontal="right" vertical="center"/>
    </xf>
    <xf numFmtId="0" fontId="22" fillId="7" borderId="41" xfId="0" applyFont="1" applyFill="1" applyBorder="1" applyAlignment="1">
      <alignment horizontal="right"/>
    </xf>
    <xf numFmtId="0" fontId="22" fillId="7" borderId="37" xfId="0" applyFont="1" applyFill="1" applyBorder="1" applyAlignment="1">
      <alignment horizontal="right"/>
    </xf>
    <xf numFmtId="0" fontId="22" fillId="7" borderId="33" xfId="0" applyFont="1" applyFill="1" applyBorder="1" applyAlignment="1">
      <alignment horizontal="right"/>
    </xf>
    <xf numFmtId="0" fontId="22" fillId="7" borderId="1" xfId="0" applyFont="1" applyFill="1" applyBorder="1" applyAlignment="1">
      <alignment horizontal="right"/>
    </xf>
    <xf numFmtId="164" fontId="20" fillId="9" borderId="3" xfId="5" applyNumberFormat="1" applyFont="1" applyFill="1" applyBorder="1" applyAlignment="1">
      <alignment horizontal="right" vertical="center"/>
    </xf>
    <xf numFmtId="164" fontId="20" fillId="15" borderId="43" xfId="5" applyNumberFormat="1" applyFont="1" applyFill="1" applyBorder="1" applyAlignment="1">
      <alignment horizontal="center" vertical="center"/>
    </xf>
    <xf numFmtId="164" fontId="20" fillId="15" borderId="41" xfId="5" applyNumberFormat="1" applyFont="1" applyFill="1" applyBorder="1" applyAlignment="1">
      <alignment horizontal="center" vertical="center"/>
    </xf>
    <xf numFmtId="0" fontId="29" fillId="15" borderId="42" xfId="0" applyFont="1" applyFill="1" applyBorder="1" applyAlignment="1">
      <alignment horizontal="center" vertical="center"/>
    </xf>
    <xf numFmtId="0" fontId="29" fillId="12" borderId="37" xfId="0" applyFont="1" applyFill="1" applyBorder="1" applyAlignment="1">
      <alignment horizontal="center"/>
    </xf>
    <xf numFmtId="164" fontId="20" fillId="12" borderId="37" xfId="5" applyNumberFormat="1" applyFont="1" applyFill="1" applyBorder="1" applyAlignment="1">
      <alignment horizontal="center" vertical="center"/>
    </xf>
    <xf numFmtId="0" fontId="41" fillId="0" borderId="37" xfId="0" applyNumberFormat="1" applyFont="1" applyBorder="1" applyAlignment="1">
      <alignment horizontal="center" vertical="center"/>
    </xf>
    <xf numFmtId="0" fontId="33" fillId="13" borderId="41" xfId="0" applyFont="1" applyFill="1" applyBorder="1" applyAlignment="1">
      <alignment horizontal="center" vertical="center"/>
    </xf>
    <xf numFmtId="0" fontId="33" fillId="13" borderId="43" xfId="0" applyFont="1" applyFill="1" applyBorder="1" applyAlignment="1">
      <alignment horizontal="center" vertical="center"/>
    </xf>
    <xf numFmtId="0" fontId="29" fillId="13" borderId="53" xfId="0" applyFont="1" applyFill="1" applyBorder="1" applyAlignment="1">
      <alignment horizontal="center"/>
    </xf>
    <xf numFmtId="164" fontId="13" fillId="2" borderId="37" xfId="5" applyNumberFormat="1" applyFont="1" applyFill="1" applyBorder="1" applyAlignment="1">
      <alignment horizontal="center" vertical="center"/>
    </xf>
    <xf numFmtId="0" fontId="34" fillId="0" borderId="0" xfId="0" applyFont="1" applyBorder="1"/>
    <xf numFmtId="0" fontId="35" fillId="0" borderId="0" xfId="0" applyFont="1" applyBorder="1"/>
    <xf numFmtId="0" fontId="36" fillId="0" borderId="0" xfId="0" applyFont="1" applyBorder="1"/>
    <xf numFmtId="0" fontId="37" fillId="0" borderId="0" xfId="0" applyFont="1" applyBorder="1"/>
    <xf numFmtId="0" fontId="38" fillId="0" borderId="0" xfId="0" applyFont="1" applyBorder="1"/>
    <xf numFmtId="0" fontId="39" fillId="0" borderId="0" xfId="0" applyFont="1" applyBorder="1"/>
    <xf numFmtId="0" fontId="40" fillId="0" borderId="0" xfId="0" applyFont="1" applyBorder="1"/>
    <xf numFmtId="0" fontId="41" fillId="0" borderId="0" xfId="0" applyFont="1" applyBorder="1"/>
    <xf numFmtId="0" fontId="41" fillId="0" borderId="0" xfId="0" applyFont="1" applyBorder="1" applyAlignment="1">
      <alignment vertical="center"/>
    </xf>
    <xf numFmtId="0" fontId="33" fillId="13" borderId="52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right"/>
    </xf>
    <xf numFmtId="0" fontId="51" fillId="4" borderId="54" xfId="0" applyFont="1" applyFill="1" applyBorder="1" applyAlignment="1">
      <alignment horizontal="right"/>
    </xf>
    <xf numFmtId="164" fontId="13" fillId="2" borderId="2" xfId="5" applyNumberFormat="1" applyFont="1" applyFill="1" applyBorder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 wrapText="1"/>
    </xf>
    <xf numFmtId="164" fontId="13" fillId="0" borderId="2" xfId="5" applyNumberFormat="1" applyFont="1" applyBorder="1" applyAlignment="1">
      <alignment horizontal="center" vertical="center" wrapText="1"/>
    </xf>
    <xf numFmtId="164" fontId="13" fillId="2" borderId="17" xfId="5" applyNumberFormat="1" applyFont="1" applyFill="1" applyBorder="1" applyAlignment="1">
      <alignment horizontal="center" vertical="center"/>
    </xf>
    <xf numFmtId="164" fontId="13" fillId="2" borderId="20" xfId="5" applyNumberFormat="1" applyFont="1" applyFill="1" applyBorder="1" applyAlignment="1">
      <alignment horizontal="center" vertical="center"/>
    </xf>
    <xf numFmtId="3" fontId="13" fillId="0" borderId="0" xfId="5" applyNumberFormat="1" applyFont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26" xfId="5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64" fontId="13" fillId="0" borderId="15" xfId="5" applyNumberFormat="1" applyFont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164" fontId="10" fillId="0" borderId="25" xfId="5" applyNumberFormat="1" applyFont="1" applyBorder="1" applyAlignment="1">
      <alignment horizontal="center" vertical="center" wrapText="1"/>
    </xf>
    <xf numFmtId="164" fontId="15" fillId="0" borderId="16" xfId="5" applyNumberFormat="1" applyFont="1" applyBorder="1" applyAlignment="1">
      <alignment horizontal="center" vertical="center" wrapText="1"/>
    </xf>
    <xf numFmtId="164" fontId="13" fillId="2" borderId="17" xfId="5" applyNumberFormat="1" applyFont="1" applyFill="1" applyBorder="1" applyAlignment="1">
      <alignment horizontal="center" vertical="center" wrapText="1"/>
    </xf>
    <xf numFmtId="164" fontId="13" fillId="0" borderId="24" xfId="5" applyNumberFormat="1" applyFont="1" applyBorder="1" applyAlignment="1">
      <alignment horizontal="center" vertical="center"/>
    </xf>
    <xf numFmtId="164" fontId="13" fillId="0" borderId="18" xfId="5" applyNumberFormat="1" applyFont="1" applyBorder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 wrapText="1"/>
    </xf>
    <xf numFmtId="164" fontId="13" fillId="0" borderId="49" xfId="5" applyNumberFormat="1" applyFont="1" applyBorder="1" applyAlignment="1">
      <alignment horizontal="center" vertical="center"/>
    </xf>
    <xf numFmtId="164" fontId="13" fillId="0" borderId="25" xfId="5" applyNumberFormat="1" applyFont="1" applyBorder="1" applyAlignment="1">
      <alignment horizontal="center" vertical="center"/>
    </xf>
    <xf numFmtId="164" fontId="13" fillId="0" borderId="50" xfId="5" applyNumberFormat="1" applyFont="1" applyBorder="1" applyAlignment="1">
      <alignment horizontal="center" vertical="center"/>
    </xf>
    <xf numFmtId="164" fontId="13" fillId="0" borderId="14" xfId="5" applyNumberFormat="1" applyFont="1" applyBorder="1" applyAlignment="1">
      <alignment horizontal="center" vertical="center"/>
    </xf>
    <xf numFmtId="0" fontId="13" fillId="10" borderId="14" xfId="5" applyFont="1" applyFill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/>
    </xf>
    <xf numFmtId="164" fontId="13" fillId="2" borderId="2" xfId="5" applyNumberFormat="1" applyFont="1" applyFill="1" applyBorder="1" applyAlignment="1">
      <alignment horizontal="center" vertical="center"/>
    </xf>
    <xf numFmtId="164" fontId="13" fillId="2" borderId="8" xfId="5" applyNumberFormat="1" applyFont="1" applyFill="1" applyBorder="1" applyAlignment="1">
      <alignment horizontal="center" vertical="center"/>
    </xf>
    <xf numFmtId="49" fontId="16" fillId="2" borderId="9" xfId="0" applyNumberFormat="1" applyFont="1" applyFill="1" applyBorder="1" applyAlignment="1">
      <alignment horizontal="center" vertical="center"/>
    </xf>
    <xf numFmtId="49" fontId="16" fillId="2" borderId="14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right"/>
    </xf>
    <xf numFmtId="0" fontId="22" fillId="0" borderId="11" xfId="0" applyFont="1" applyFill="1" applyBorder="1" applyAlignment="1">
      <alignment horizontal="right"/>
    </xf>
    <xf numFmtId="164" fontId="13" fillId="2" borderId="50" xfId="5" applyNumberFormat="1" applyFont="1" applyFill="1" applyBorder="1" applyAlignment="1">
      <alignment horizontal="center" vertical="center"/>
    </xf>
    <xf numFmtId="164" fontId="13" fillId="2" borderId="55" xfId="5" applyNumberFormat="1" applyFont="1" applyFill="1" applyBorder="1" applyAlignment="1">
      <alignment horizontal="center" vertical="center"/>
    </xf>
    <xf numFmtId="0" fontId="27" fillId="4" borderId="61" xfId="0" applyFont="1" applyFill="1" applyBorder="1" applyAlignment="1">
      <alignment horizontal="center" vertical="center"/>
    </xf>
    <xf numFmtId="0" fontId="28" fillId="2" borderId="55" xfId="0" applyFont="1" applyFill="1" applyBorder="1" applyAlignment="1">
      <alignment horizontal="center" vertical="center"/>
    </xf>
    <xf numFmtId="0" fontId="28" fillId="2" borderId="72" xfId="0" applyFont="1" applyFill="1" applyBorder="1" applyAlignment="1">
      <alignment horizontal="center" vertical="center"/>
    </xf>
    <xf numFmtId="0" fontId="33" fillId="13" borderId="37" xfId="0" applyFont="1" applyFill="1" applyBorder="1" applyAlignment="1">
      <alignment horizontal="center" vertical="center"/>
    </xf>
    <xf numFmtId="0" fontId="20" fillId="11" borderId="9" xfId="5" applyFont="1" applyFill="1" applyBorder="1" applyAlignment="1">
      <alignment horizontal="center" vertical="center"/>
    </xf>
    <xf numFmtId="0" fontId="41" fillId="0" borderId="40" xfId="0" applyNumberFormat="1" applyFont="1" applyBorder="1" applyAlignment="1">
      <alignment horizontal="center" vertical="center"/>
    </xf>
    <xf numFmtId="0" fontId="20" fillId="5" borderId="40" xfId="0" applyFont="1" applyFill="1" applyBorder="1" applyAlignment="1">
      <alignment horizontal="center"/>
    </xf>
    <xf numFmtId="0" fontId="41" fillId="0" borderId="40" xfId="0" applyFont="1" applyBorder="1" applyAlignment="1">
      <alignment horizontal="center"/>
    </xf>
    <xf numFmtId="0" fontId="41" fillId="0" borderId="30" xfId="0" applyFont="1" applyBorder="1" applyAlignment="1">
      <alignment horizontal="center"/>
    </xf>
    <xf numFmtId="1" fontId="20" fillId="4" borderId="27" xfId="8" applyNumberFormat="1" applyFont="1" applyFill="1" applyBorder="1" applyAlignment="1">
      <alignment horizontal="center"/>
    </xf>
    <xf numFmtId="0" fontId="22" fillId="9" borderId="70" xfId="0" applyFont="1" applyFill="1" applyBorder="1" applyAlignment="1">
      <alignment horizontal="center" vertical="center"/>
    </xf>
    <xf numFmtId="0" fontId="20" fillId="9" borderId="40" xfId="0" applyFont="1" applyFill="1" applyBorder="1" applyAlignment="1">
      <alignment horizontal="center"/>
    </xf>
    <xf numFmtId="0" fontId="22" fillId="9" borderId="40" xfId="0" applyFont="1" applyFill="1" applyBorder="1" applyAlignment="1">
      <alignment horizontal="center"/>
    </xf>
    <xf numFmtId="0" fontId="12" fillId="9" borderId="40" xfId="0" applyFont="1" applyFill="1" applyBorder="1" applyAlignment="1">
      <alignment horizontal="center"/>
    </xf>
    <xf numFmtId="0" fontId="12" fillId="9" borderId="30" xfId="0" applyFont="1" applyFill="1" applyBorder="1" applyAlignment="1">
      <alignment horizontal="center"/>
    </xf>
    <xf numFmtId="0" fontId="13" fillId="0" borderId="54" xfId="0" applyFont="1" applyBorder="1" applyAlignment="1">
      <alignment wrapText="1"/>
    </xf>
    <xf numFmtId="0" fontId="41" fillId="0" borderId="54" xfId="0" applyFont="1" applyBorder="1" applyAlignment="1">
      <alignment horizontal="right"/>
    </xf>
    <xf numFmtId="0" fontId="41" fillId="0" borderId="57" xfId="0" applyFont="1" applyBorder="1" applyAlignment="1">
      <alignment horizontal="right"/>
    </xf>
    <xf numFmtId="0" fontId="52" fillId="0" borderId="54" xfId="0" applyFont="1" applyFill="1" applyBorder="1" applyAlignment="1">
      <alignment horizontal="right"/>
    </xf>
    <xf numFmtId="164" fontId="4" fillId="0" borderId="0" xfId="5" applyNumberFormat="1" applyFont="1" applyFill="1" applyAlignment="1">
      <alignment vertical="center"/>
    </xf>
    <xf numFmtId="0" fontId="13" fillId="0" borderId="0" xfId="5" applyFont="1" applyFill="1" applyAlignment="1">
      <alignment vertical="center"/>
    </xf>
    <xf numFmtId="164" fontId="10" fillId="0" borderId="0" xfId="5" applyNumberFormat="1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164" fontId="22" fillId="0" borderId="0" xfId="5" applyNumberFormat="1" applyFont="1" applyFill="1" applyAlignment="1">
      <alignment horizontal="center" vertical="center" wrapText="1"/>
    </xf>
    <xf numFmtId="164" fontId="22" fillId="0" borderId="0" xfId="0" applyNumberFormat="1" applyFont="1" applyFill="1" applyAlignment="1">
      <alignment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4" borderId="48" xfId="5" applyNumberFormat="1" applyFont="1" applyFill="1" applyBorder="1" applyAlignment="1">
      <alignment horizontal="center" vertical="center"/>
    </xf>
    <xf numFmtId="164" fontId="13" fillId="8" borderId="24" xfId="5" applyNumberFormat="1" applyFont="1" applyFill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0" borderId="2" xfId="5" applyNumberFormat="1" applyFont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 wrapText="1"/>
    </xf>
    <xf numFmtId="164" fontId="10" fillId="0" borderId="25" xfId="5" applyNumberFormat="1" applyFont="1" applyBorder="1" applyAlignment="1">
      <alignment horizontal="center" vertical="center" wrapText="1"/>
    </xf>
    <xf numFmtId="164" fontId="15" fillId="0" borderId="16" xfId="5" applyNumberFormat="1" applyFont="1" applyBorder="1" applyAlignment="1">
      <alignment horizontal="center" vertical="center" wrapText="1"/>
    </xf>
    <xf numFmtId="164" fontId="13" fillId="0" borderId="15" xfId="5" applyNumberFormat="1" applyFont="1" applyBorder="1" applyAlignment="1">
      <alignment horizontal="center" vertical="center"/>
    </xf>
    <xf numFmtId="3" fontId="13" fillId="0" borderId="0" xfId="5" applyNumberFormat="1" applyFont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/>
    </xf>
    <xf numFmtId="164" fontId="13" fillId="2" borderId="20" xfId="5" applyNumberFormat="1" applyFont="1" applyFill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26" xfId="5" applyNumberFormat="1" applyFont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3" fillId="10" borderId="14" xfId="5" applyFont="1" applyFill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/>
    </xf>
    <xf numFmtId="164" fontId="13" fillId="0" borderId="25" xfId="5" applyNumberFormat="1" applyFont="1" applyBorder="1" applyAlignment="1">
      <alignment horizontal="center" vertical="center"/>
    </xf>
    <xf numFmtId="164" fontId="13" fillId="0" borderId="14" xfId="5" applyNumberFormat="1" applyFont="1" applyBorder="1" applyAlignment="1">
      <alignment horizontal="center" vertical="center"/>
    </xf>
    <xf numFmtId="164" fontId="13" fillId="0" borderId="49" xfId="5" applyNumberFormat="1" applyFont="1" applyBorder="1" applyAlignment="1">
      <alignment horizontal="center" vertical="center"/>
    </xf>
    <xf numFmtId="164" fontId="13" fillId="0" borderId="50" xfId="5" applyNumberFormat="1" applyFont="1" applyBorder="1" applyAlignment="1">
      <alignment horizontal="center" vertical="center"/>
    </xf>
    <xf numFmtId="164" fontId="13" fillId="0" borderId="18" xfId="5" applyNumberFormat="1" applyFont="1" applyBorder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 wrapText="1"/>
    </xf>
    <xf numFmtId="164" fontId="13" fillId="0" borderId="24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/>
    </xf>
    <xf numFmtId="164" fontId="13" fillId="2" borderId="8" xfId="5" applyNumberFormat="1" applyFont="1" applyFill="1" applyBorder="1" applyAlignment="1">
      <alignment horizontal="center" vertical="center"/>
    </xf>
    <xf numFmtId="49" fontId="16" fillId="2" borderId="9" xfId="0" applyNumberFormat="1" applyFont="1" applyFill="1" applyBorder="1" applyAlignment="1">
      <alignment horizontal="center" vertical="center"/>
    </xf>
    <xf numFmtId="49" fontId="16" fillId="2" borderId="14" xfId="0" applyNumberFormat="1" applyFont="1" applyFill="1" applyBorder="1" applyAlignment="1">
      <alignment horizontal="center" vertical="center"/>
    </xf>
    <xf numFmtId="164" fontId="13" fillId="11" borderId="5" xfId="5" applyNumberFormat="1" applyFont="1" applyFill="1" applyBorder="1" applyAlignment="1">
      <alignment horizontal="center" vertical="center"/>
    </xf>
    <xf numFmtId="0" fontId="22" fillId="0" borderId="14" xfId="0" applyFont="1" applyBorder="1"/>
    <xf numFmtId="0" fontId="20" fillId="11" borderId="66" xfId="5" applyFont="1" applyFill="1" applyBorder="1" applyAlignment="1">
      <alignment horizontal="right" vertical="center"/>
    </xf>
    <xf numFmtId="0" fontId="20" fillId="11" borderId="4" xfId="5" applyFont="1" applyFill="1" applyBorder="1" applyAlignment="1">
      <alignment horizontal="right" vertical="center"/>
    </xf>
    <xf numFmtId="0" fontId="20" fillId="11" borderId="6" xfId="5" applyFont="1" applyFill="1" applyBorder="1" applyAlignment="1">
      <alignment horizontal="right" vertical="center"/>
    </xf>
    <xf numFmtId="0" fontId="22" fillId="0" borderId="0" xfId="0" applyFont="1" applyBorder="1"/>
    <xf numFmtId="0" fontId="22" fillId="0" borderId="41" xfId="0" applyFont="1" applyBorder="1" applyAlignment="1">
      <alignment horizontal="center"/>
    </xf>
    <xf numFmtId="0" fontId="22" fillId="0" borderId="42" xfId="0" applyFont="1" applyBorder="1" applyAlignment="1">
      <alignment horizontal="center"/>
    </xf>
    <xf numFmtId="0" fontId="23" fillId="0" borderId="54" xfId="0" applyFont="1" applyFill="1" applyBorder="1" applyAlignment="1">
      <alignment horizontal="right"/>
    </xf>
    <xf numFmtId="0" fontId="22" fillId="0" borderId="58" xfId="0" applyFont="1" applyBorder="1" applyAlignment="1">
      <alignment horizontal="center"/>
    </xf>
    <xf numFmtId="0" fontId="22" fillId="0" borderId="59" xfId="0" applyFont="1" applyBorder="1" applyAlignment="1">
      <alignment horizontal="center"/>
    </xf>
    <xf numFmtId="0" fontId="22" fillId="0" borderId="60" xfId="0" applyFont="1" applyBorder="1" applyAlignment="1">
      <alignment horizontal="center"/>
    </xf>
    <xf numFmtId="165" fontId="15" fillId="14" borderId="11" xfId="0" applyNumberFormat="1" applyFont="1" applyFill="1" applyBorder="1"/>
    <xf numFmtId="0" fontId="52" fillId="0" borderId="43" xfId="0" applyFont="1" applyFill="1" applyBorder="1" applyAlignment="1">
      <alignment horizontal="center"/>
    </xf>
    <xf numFmtId="0" fontId="53" fillId="0" borderId="68" xfId="0" applyFont="1" applyBorder="1" applyAlignment="1">
      <alignment horizontal="right"/>
    </xf>
    <xf numFmtId="0" fontId="46" fillId="0" borderId="57" xfId="0" applyFont="1" applyBorder="1" applyAlignment="1">
      <alignment horizontal="right"/>
    </xf>
    <xf numFmtId="0" fontId="46" fillId="12" borderId="57" xfId="0" applyFont="1" applyFill="1" applyBorder="1" applyAlignment="1">
      <alignment horizontal="right"/>
    </xf>
    <xf numFmtId="0" fontId="54" fillId="4" borderId="54" xfId="0" applyFont="1" applyFill="1" applyBorder="1" applyAlignment="1">
      <alignment horizontal="right"/>
    </xf>
    <xf numFmtId="0" fontId="56" fillId="4" borderId="54" xfId="0" applyFont="1" applyFill="1" applyBorder="1" applyAlignment="1">
      <alignment horizontal="right"/>
    </xf>
    <xf numFmtId="0" fontId="56" fillId="4" borderId="57" xfId="0" applyFont="1" applyFill="1" applyBorder="1" applyAlignment="1">
      <alignment horizontal="right"/>
    </xf>
    <xf numFmtId="0" fontId="55" fillId="4" borderId="54" xfId="0" applyFont="1" applyFill="1" applyBorder="1" applyAlignment="1">
      <alignment horizontal="right"/>
    </xf>
    <xf numFmtId="0" fontId="22" fillId="0" borderId="68" xfId="0" applyFont="1" applyFill="1" applyBorder="1" applyAlignment="1">
      <alignment horizontal="right"/>
    </xf>
    <xf numFmtId="164" fontId="15" fillId="0" borderId="50" xfId="5" applyNumberFormat="1" applyFont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0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11" xfId="0" applyBorder="1" applyAlignment="1">
      <alignment wrapText="1"/>
    </xf>
    <xf numFmtId="0" fontId="33" fillId="0" borderId="9" xfId="0" applyFont="1" applyBorder="1" applyAlignment="1">
      <alignment horizontal="center"/>
    </xf>
    <xf numFmtId="0" fontId="33" fillId="0" borderId="14" xfId="0" applyFont="1" applyBorder="1" applyAlignment="1">
      <alignment horizontal="center"/>
    </xf>
    <xf numFmtId="0" fontId="33" fillId="0" borderId="15" xfId="0" applyFont="1" applyBorder="1" applyAlignment="1">
      <alignment horizontal="center"/>
    </xf>
    <xf numFmtId="3" fontId="13" fillId="12" borderId="17" xfId="5" applyNumberFormat="1" applyFont="1" applyFill="1" applyBorder="1" applyAlignment="1">
      <alignment horizontal="center" vertical="center" wrapText="1"/>
    </xf>
    <xf numFmtId="3" fontId="13" fillId="12" borderId="18" xfId="5" applyNumberFormat="1" applyFont="1" applyFill="1" applyBorder="1" applyAlignment="1">
      <alignment horizontal="center" vertical="center" wrapText="1"/>
    </xf>
    <xf numFmtId="3" fontId="13" fillId="12" borderId="46" xfId="5" applyNumberFormat="1" applyFont="1" applyFill="1" applyBorder="1" applyAlignment="1">
      <alignment horizontal="center" vertical="center" wrapText="1"/>
    </xf>
    <xf numFmtId="3" fontId="13" fillId="12" borderId="20" xfId="5" applyNumberFormat="1" applyFont="1" applyFill="1" applyBorder="1" applyAlignment="1">
      <alignment horizontal="center" vertical="center" wrapText="1"/>
    </xf>
    <xf numFmtId="3" fontId="13" fillId="12" borderId="0" xfId="5" applyNumberFormat="1" applyFont="1" applyFill="1" applyBorder="1" applyAlignment="1">
      <alignment horizontal="center" vertical="center" wrapText="1"/>
    </xf>
    <xf numFmtId="3" fontId="13" fillId="12" borderId="47" xfId="5" applyNumberFormat="1" applyFont="1" applyFill="1" applyBorder="1" applyAlignment="1">
      <alignment horizontal="center" vertical="center" wrapText="1"/>
    </xf>
    <xf numFmtId="3" fontId="13" fillId="12" borderId="70" xfId="5" applyNumberFormat="1" applyFont="1" applyFill="1" applyBorder="1" applyAlignment="1">
      <alignment horizontal="center" vertical="center" wrapText="1"/>
    </xf>
    <xf numFmtId="3" fontId="13" fillId="12" borderId="33" xfId="5" applyNumberFormat="1" applyFont="1" applyFill="1" applyBorder="1" applyAlignment="1">
      <alignment horizontal="center" vertical="center" wrapText="1"/>
    </xf>
    <xf numFmtId="3" fontId="13" fillId="12" borderId="54" xfId="5" applyNumberFormat="1" applyFont="1" applyFill="1" applyBorder="1" applyAlignment="1">
      <alignment horizontal="center" vertical="center" wrapText="1"/>
    </xf>
    <xf numFmtId="0" fontId="32" fillId="8" borderId="35" xfId="0" applyFont="1" applyFill="1" applyBorder="1" applyAlignment="1">
      <alignment horizontal="center" vertical="center" wrapText="1"/>
    </xf>
    <xf numFmtId="0" fontId="32" fillId="8" borderId="36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2" fillId="8" borderId="42" xfId="0" applyFont="1" applyFill="1" applyBorder="1" applyAlignment="1">
      <alignment horizontal="center" vertical="center" wrapText="1"/>
    </xf>
    <xf numFmtId="0" fontId="33" fillId="0" borderId="27" xfId="0" applyFont="1" applyBorder="1" applyAlignment="1">
      <alignment horizontal="center" wrapText="1"/>
    </xf>
    <xf numFmtId="0" fontId="33" fillId="0" borderId="28" xfId="0" applyFont="1" applyBorder="1" applyAlignment="1">
      <alignment horizontal="center" wrapText="1"/>
    </xf>
    <xf numFmtId="0" fontId="33" fillId="0" borderId="29" xfId="0" applyFont="1" applyBorder="1" applyAlignment="1">
      <alignment horizontal="center" wrapText="1"/>
    </xf>
    <xf numFmtId="3" fontId="13" fillId="12" borderId="19" xfId="5" applyNumberFormat="1" applyFont="1" applyFill="1" applyBorder="1" applyAlignment="1">
      <alignment horizontal="center" vertical="center" wrapText="1"/>
    </xf>
    <xf numFmtId="3" fontId="13" fillId="12" borderId="0" xfId="5" applyNumberFormat="1" applyFont="1" applyFill="1" applyAlignment="1">
      <alignment horizontal="center" vertical="center" wrapText="1"/>
    </xf>
    <xf numFmtId="3" fontId="13" fillId="12" borderId="10" xfId="5" applyNumberFormat="1" applyFont="1" applyFill="1" applyBorder="1" applyAlignment="1">
      <alignment horizontal="center" vertical="center" wrapText="1"/>
    </xf>
    <xf numFmtId="3" fontId="13" fillId="12" borderId="57" xfId="5" applyNumberFormat="1" applyFont="1" applyFill="1" applyBorder="1" applyAlignment="1">
      <alignment horizontal="center" vertical="center" wrapText="1"/>
    </xf>
    <xf numFmtId="3" fontId="13" fillId="13" borderId="17" xfId="5" applyNumberFormat="1" applyFont="1" applyFill="1" applyBorder="1" applyAlignment="1">
      <alignment horizontal="center" vertical="center" wrapText="1"/>
    </xf>
    <xf numFmtId="3" fontId="13" fillId="13" borderId="18" xfId="5" applyNumberFormat="1" applyFont="1" applyFill="1" applyBorder="1" applyAlignment="1">
      <alignment horizontal="center" vertical="center" wrapText="1"/>
    </xf>
    <xf numFmtId="3" fontId="13" fillId="13" borderId="19" xfId="5" applyNumberFormat="1" applyFont="1" applyFill="1" applyBorder="1" applyAlignment="1">
      <alignment horizontal="center" vertical="center" wrapText="1"/>
    </xf>
    <xf numFmtId="3" fontId="13" fillId="13" borderId="20" xfId="5" applyNumberFormat="1" applyFont="1" applyFill="1" applyBorder="1" applyAlignment="1">
      <alignment horizontal="center" vertical="center" wrapText="1"/>
    </xf>
    <xf numFmtId="3" fontId="13" fillId="13" borderId="0" xfId="5" applyNumberFormat="1" applyFont="1" applyFill="1" applyBorder="1" applyAlignment="1">
      <alignment horizontal="center" vertical="center" wrapText="1"/>
    </xf>
    <xf numFmtId="3" fontId="13" fillId="13" borderId="10" xfId="5" applyNumberFormat="1" applyFont="1" applyFill="1" applyBorder="1" applyAlignment="1">
      <alignment horizontal="center" vertical="center" wrapText="1"/>
    </xf>
    <xf numFmtId="3" fontId="13" fillId="13" borderId="21" xfId="5" applyNumberFormat="1" applyFont="1" applyFill="1" applyBorder="1" applyAlignment="1">
      <alignment horizontal="center" vertical="center" wrapText="1"/>
    </xf>
    <xf numFmtId="3" fontId="13" fillId="13" borderId="1" xfId="5" applyNumberFormat="1" applyFont="1" applyFill="1" applyBorder="1" applyAlignment="1">
      <alignment horizontal="center" vertical="center" wrapText="1"/>
    </xf>
    <xf numFmtId="3" fontId="13" fillId="13" borderId="11" xfId="5" applyNumberFormat="1" applyFont="1" applyFill="1" applyBorder="1" applyAlignment="1">
      <alignment horizontal="center" vertical="center" wrapText="1"/>
    </xf>
    <xf numFmtId="3" fontId="13" fillId="2" borderId="9" xfId="5" applyNumberFormat="1" applyFont="1" applyFill="1" applyBorder="1" applyAlignment="1">
      <alignment horizontal="center" vertical="center" wrapText="1"/>
    </xf>
    <xf numFmtId="3" fontId="13" fillId="2" borderId="14" xfId="5" applyNumberFormat="1" applyFont="1" applyFill="1" applyBorder="1" applyAlignment="1">
      <alignment horizontal="center" vertical="center" wrapText="1"/>
    </xf>
    <xf numFmtId="3" fontId="13" fillId="2" borderId="15" xfId="5" applyNumberFormat="1" applyFont="1" applyFill="1" applyBorder="1" applyAlignment="1">
      <alignment horizontal="center" vertical="center" wrapText="1"/>
    </xf>
    <xf numFmtId="164" fontId="15" fillId="0" borderId="2" xfId="5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3" fillId="0" borderId="9" xfId="5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3" fillId="10" borderId="35" xfId="5" applyFont="1" applyFill="1" applyBorder="1" applyAlignment="1">
      <alignment horizontal="center" vertical="center" wrapText="1"/>
    </xf>
    <xf numFmtId="0" fontId="13" fillId="10" borderId="36" xfId="5" applyFont="1" applyFill="1" applyBorder="1" applyAlignment="1">
      <alignment horizontal="center" vertical="center" wrapText="1"/>
    </xf>
    <xf numFmtId="165" fontId="13" fillId="0" borderId="2" xfId="5" applyNumberFormat="1" applyFont="1" applyBorder="1" applyAlignment="1">
      <alignment horizontal="center" vertical="center" wrapText="1"/>
    </xf>
    <xf numFmtId="165" fontId="13" fillId="0" borderId="8" xfId="5" applyNumberFormat="1" applyFont="1" applyBorder="1" applyAlignment="1">
      <alignment horizontal="center" vertical="center" wrapText="1"/>
    </xf>
    <xf numFmtId="164" fontId="15" fillId="0" borderId="22" xfId="5" applyNumberFormat="1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164" fontId="20" fillId="10" borderId="42" xfId="5" applyNumberFormat="1" applyFont="1" applyFill="1" applyBorder="1" applyAlignment="1">
      <alignment horizontal="center" vertical="center" textRotation="90" wrapText="1"/>
    </xf>
    <xf numFmtId="0" fontId="13" fillId="0" borderId="17" xfId="5" applyFont="1" applyBorder="1" applyAlignment="1">
      <alignment horizontal="center" vertical="center" wrapText="1"/>
    </xf>
    <xf numFmtId="0" fontId="0" fillId="0" borderId="18" xfId="0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9" fillId="9" borderId="17" xfId="5" applyFont="1" applyFill="1" applyBorder="1" applyAlignment="1">
      <alignment horizontal="center" vertical="center" wrapText="1"/>
    </xf>
    <xf numFmtId="0" fontId="0" fillId="0" borderId="19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57" xfId="0" applyBorder="1" applyAlignment="1">
      <alignment vertical="center" wrapText="1"/>
    </xf>
    <xf numFmtId="0" fontId="13" fillId="7" borderId="17" xfId="5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3" fontId="13" fillId="9" borderId="14" xfId="5" applyNumberFormat="1" applyFont="1" applyFill="1" applyBorder="1" applyAlignment="1">
      <alignment horizontal="center" vertical="center"/>
    </xf>
    <xf numFmtId="0" fontId="13" fillId="0" borderId="17" xfId="0" applyFont="1" applyBorder="1" applyAlignment="1">
      <alignment horizontal="center" wrapText="1"/>
    </xf>
    <xf numFmtId="0" fontId="13" fillId="0" borderId="19" xfId="0" applyFont="1" applyBorder="1" applyAlignment="1">
      <alignment horizontal="center" wrapText="1"/>
    </xf>
    <xf numFmtId="0" fontId="13" fillId="0" borderId="20" xfId="0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0" fontId="13" fillId="0" borderId="21" xfId="0" applyFont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164" fontId="13" fillId="0" borderId="41" xfId="5" applyNumberFormat="1" applyFont="1" applyBorder="1" applyAlignment="1">
      <alignment horizontal="center" vertical="center"/>
    </xf>
    <xf numFmtId="164" fontId="13" fillId="0" borderId="43" xfId="5" applyNumberFormat="1" applyFont="1" applyBorder="1" applyAlignment="1">
      <alignment horizontal="center" vertical="center"/>
    </xf>
    <xf numFmtId="164" fontId="15" fillId="0" borderId="75" xfId="5" applyNumberFormat="1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164" fontId="13" fillId="0" borderId="19" xfId="5" applyNumberFormat="1" applyFont="1" applyBorder="1" applyAlignment="1">
      <alignment horizontal="center" vertical="center" wrapText="1"/>
    </xf>
    <xf numFmtId="164" fontId="13" fillId="0" borderId="10" xfId="5" applyNumberFormat="1" applyFont="1" applyBorder="1" applyAlignment="1">
      <alignment horizontal="center" vertical="center" wrapText="1"/>
    </xf>
    <xf numFmtId="0" fontId="0" fillId="0" borderId="20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164" fontId="13" fillId="0" borderId="2" xfId="5" applyNumberFormat="1" applyFont="1" applyBorder="1" applyAlignment="1">
      <alignment horizontal="center" vertical="center" wrapText="1"/>
    </xf>
    <xf numFmtId="164" fontId="13" fillId="0" borderId="16" xfId="5" applyNumberFormat="1" applyFont="1" applyBorder="1" applyAlignment="1">
      <alignment horizontal="center" vertical="center" wrapText="1"/>
    </xf>
    <xf numFmtId="164" fontId="13" fillId="0" borderId="8" xfId="5" applyNumberFormat="1" applyFont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 wrapText="1"/>
    </xf>
    <xf numFmtId="164" fontId="13" fillId="2" borderId="16" xfId="5" applyNumberFormat="1" applyFont="1" applyFill="1" applyBorder="1" applyAlignment="1">
      <alignment horizontal="center" vertical="center" wrapText="1"/>
    </xf>
    <xf numFmtId="164" fontId="13" fillId="2" borderId="8" xfId="5" applyNumberFormat="1" applyFont="1" applyFill="1" applyBorder="1" applyAlignment="1">
      <alignment horizontal="center" vertical="center" wrapText="1"/>
    </xf>
    <xf numFmtId="3" fontId="13" fillId="2" borderId="17" xfId="5" applyNumberFormat="1" applyFont="1" applyFill="1" applyBorder="1" applyAlignment="1">
      <alignment horizontal="center" vertical="center" wrapText="1"/>
    </xf>
    <xf numFmtId="3" fontId="13" fillId="2" borderId="18" xfId="5" applyNumberFormat="1" applyFont="1" applyFill="1" applyBorder="1" applyAlignment="1">
      <alignment horizontal="center" vertical="center" wrapText="1"/>
    </xf>
    <xf numFmtId="3" fontId="13" fillId="2" borderId="19" xfId="5" applyNumberFormat="1" applyFont="1" applyFill="1" applyBorder="1" applyAlignment="1">
      <alignment horizontal="center" vertical="center" wrapText="1"/>
    </xf>
    <xf numFmtId="3" fontId="13" fillId="2" borderId="21" xfId="5" applyNumberFormat="1" applyFont="1" applyFill="1" applyBorder="1" applyAlignment="1">
      <alignment horizontal="center" vertical="center" wrapText="1"/>
    </xf>
    <xf numFmtId="3" fontId="13" fillId="2" borderId="1" xfId="5" applyNumberFormat="1" applyFont="1" applyFill="1" applyBorder="1" applyAlignment="1">
      <alignment horizontal="center" vertical="center" wrapText="1"/>
    </xf>
    <xf numFmtId="3" fontId="13" fillId="2" borderId="11" xfId="5" applyNumberFormat="1" applyFont="1" applyFill="1" applyBorder="1" applyAlignment="1">
      <alignment horizontal="center" vertical="center" wrapText="1"/>
    </xf>
    <xf numFmtId="49" fontId="13" fillId="9" borderId="2" xfId="0" applyNumberFormat="1" applyFont="1" applyFill="1" applyBorder="1" applyAlignment="1">
      <alignment horizontal="center" vertical="center" wrapText="1"/>
    </xf>
    <xf numFmtId="0" fontId="13" fillId="0" borderId="14" xfId="5" applyFont="1" applyBorder="1" applyAlignment="1">
      <alignment horizontal="center" vertical="center"/>
    </xf>
    <xf numFmtId="0" fontId="13" fillId="0" borderId="15" xfId="5" applyFont="1" applyBorder="1" applyAlignment="1">
      <alignment horizontal="center" vertical="center"/>
    </xf>
    <xf numFmtId="0" fontId="13" fillId="0" borderId="9" xfId="5" applyFont="1" applyBorder="1" applyAlignment="1">
      <alignment horizontal="center" vertical="center"/>
    </xf>
    <xf numFmtId="0" fontId="13" fillId="0" borderId="18" xfId="5" applyFont="1" applyBorder="1" applyAlignment="1">
      <alignment horizontal="center" vertical="center"/>
    </xf>
    <xf numFmtId="164" fontId="10" fillId="0" borderId="25" xfId="5" applyNumberFormat="1" applyFont="1" applyBorder="1" applyAlignment="1">
      <alignment horizontal="center" vertical="center" wrapText="1"/>
    </xf>
    <xf numFmtId="164" fontId="10" fillId="0" borderId="69" xfId="5" applyNumberFormat="1" applyFont="1" applyBorder="1" applyAlignment="1">
      <alignment horizontal="center" vertical="center" wrapText="1"/>
    </xf>
    <xf numFmtId="164" fontId="10" fillId="0" borderId="50" xfId="5" applyNumberFormat="1" applyFont="1" applyBorder="1" applyAlignment="1">
      <alignment horizontal="center" vertical="center" wrapText="1"/>
    </xf>
    <xf numFmtId="164" fontId="10" fillId="0" borderId="13" xfId="5" applyNumberFormat="1" applyFont="1" applyBorder="1" applyAlignment="1">
      <alignment horizontal="center" vertical="center" wrapText="1"/>
    </xf>
    <xf numFmtId="164" fontId="2" fillId="0" borderId="41" xfId="5" applyNumberFormat="1" applyFont="1" applyBorder="1" applyAlignment="1">
      <alignment horizontal="center" vertical="center" wrapText="1"/>
    </xf>
    <xf numFmtId="164" fontId="30" fillId="9" borderId="41" xfId="4" applyNumberFormat="1" applyFont="1" applyFill="1" applyBorder="1" applyAlignment="1">
      <alignment horizontal="center" vertical="center" wrapText="1"/>
    </xf>
    <xf numFmtId="164" fontId="30" fillId="9" borderId="42" xfId="4" applyNumberFormat="1" applyFont="1" applyFill="1" applyBorder="1" applyAlignment="1">
      <alignment horizontal="center" vertical="center" wrapText="1"/>
    </xf>
    <xf numFmtId="0" fontId="13" fillId="0" borderId="17" xfId="5" applyFont="1" applyBorder="1" applyAlignment="1">
      <alignment horizontal="center" vertical="center"/>
    </xf>
    <xf numFmtId="164" fontId="10" fillId="0" borderId="48" xfId="5" applyNumberFormat="1" applyFont="1" applyBorder="1" applyAlignment="1">
      <alignment horizontal="center" vertical="center" wrapText="1"/>
    </xf>
    <xf numFmtId="49" fontId="13" fillId="9" borderId="25" xfId="0" applyNumberFormat="1" applyFont="1" applyFill="1" applyBorder="1" applyAlignment="1">
      <alignment horizontal="center" vertical="center"/>
    </xf>
    <xf numFmtId="49" fontId="13" fillId="9" borderId="26" xfId="0" applyNumberFormat="1" applyFont="1" applyFill="1" applyBorder="1" applyAlignment="1">
      <alignment horizontal="center" vertical="center"/>
    </xf>
    <xf numFmtId="49" fontId="13" fillId="9" borderId="44" xfId="0" applyNumberFormat="1" applyFont="1" applyFill="1" applyBorder="1" applyAlignment="1">
      <alignment horizontal="center" vertical="center"/>
    </xf>
    <xf numFmtId="0" fontId="13" fillId="9" borderId="65" xfId="5" applyFont="1" applyFill="1" applyBorder="1" applyAlignment="1">
      <alignment horizontal="center" vertical="center"/>
    </xf>
    <xf numFmtId="0" fontId="13" fillId="9" borderId="31" xfId="5" applyFont="1" applyFill="1" applyBorder="1" applyAlignment="1">
      <alignment horizontal="center" vertical="center"/>
    </xf>
    <xf numFmtId="0" fontId="13" fillId="9" borderId="63" xfId="5" applyFont="1" applyFill="1" applyBorder="1" applyAlignment="1">
      <alignment horizontal="center" vertical="center"/>
    </xf>
    <xf numFmtId="164" fontId="13" fillId="0" borderId="2" xfId="2" applyNumberFormat="1" applyFont="1" applyBorder="1" applyAlignment="1">
      <alignment horizontal="center" vertical="center" wrapText="1"/>
    </xf>
    <xf numFmtId="164" fontId="13" fillId="0" borderId="16" xfId="2" applyNumberFormat="1" applyFont="1" applyBorder="1" applyAlignment="1">
      <alignment horizontal="center" vertical="center" wrapText="1"/>
    </xf>
    <xf numFmtId="0" fontId="13" fillId="10" borderId="34" xfId="5" applyFont="1" applyFill="1" applyBorder="1" applyAlignment="1">
      <alignment horizontal="center" vertical="center"/>
    </xf>
    <xf numFmtId="0" fontId="13" fillId="10" borderId="43" xfId="5" applyFont="1" applyFill="1" applyBorder="1" applyAlignment="1">
      <alignment horizontal="center" vertical="center"/>
    </xf>
    <xf numFmtId="164" fontId="2" fillId="0" borderId="23" xfId="5" applyNumberFormat="1" applyFont="1" applyBorder="1" applyAlignment="1">
      <alignment horizontal="center" vertical="center" wrapText="1"/>
    </xf>
    <xf numFmtId="164" fontId="2" fillId="0" borderId="26" xfId="5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56" xfId="0" applyBorder="1" applyAlignment="1">
      <alignment horizontal="center" vertical="center" wrapText="1"/>
    </xf>
    <xf numFmtId="164" fontId="10" fillId="0" borderId="22" xfId="5" applyNumberFormat="1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3" fontId="13" fillId="9" borderId="9" xfId="5" applyNumberFormat="1" applyFont="1" applyFill="1" applyBorder="1" applyAlignment="1">
      <alignment horizontal="center" vertical="center"/>
    </xf>
    <xf numFmtId="3" fontId="15" fillId="0" borderId="41" xfId="5" applyNumberFormat="1" applyFont="1" applyBorder="1" applyAlignment="1">
      <alignment horizontal="center" vertical="center" wrapText="1"/>
    </xf>
    <xf numFmtId="3" fontId="15" fillId="0" borderId="42" xfId="5" applyNumberFormat="1" applyFont="1" applyBorder="1" applyAlignment="1">
      <alignment horizontal="center" vertical="center" wrapText="1"/>
    </xf>
    <xf numFmtId="164" fontId="15" fillId="0" borderId="16" xfId="5" applyNumberFormat="1" applyFont="1" applyBorder="1" applyAlignment="1">
      <alignment horizontal="center" vertical="center" wrapText="1"/>
    </xf>
    <xf numFmtId="164" fontId="13" fillId="0" borderId="23" xfId="5" applyNumberFormat="1" applyFont="1" applyBorder="1" applyAlignment="1">
      <alignment horizontal="center" vertical="center" wrapText="1"/>
    </xf>
    <xf numFmtId="164" fontId="13" fillId="0" borderId="26" xfId="5" applyNumberFormat="1" applyFont="1" applyBorder="1" applyAlignment="1">
      <alignment horizontal="center" vertical="center" wrapText="1"/>
    </xf>
    <xf numFmtId="0" fontId="13" fillId="0" borderId="30" xfId="4" applyFont="1" applyBorder="1" applyAlignment="1">
      <alignment horizontal="center" vertical="center"/>
    </xf>
    <xf numFmtId="0" fontId="13" fillId="0" borderId="31" xfId="4" quotePrefix="1" applyFont="1" applyBorder="1" applyAlignment="1">
      <alignment horizontal="center" vertical="center"/>
    </xf>
    <xf numFmtId="0" fontId="13" fillId="0" borderId="32" xfId="4" quotePrefix="1" applyFont="1" applyBorder="1" applyAlignment="1">
      <alignment horizontal="center" vertical="center"/>
    </xf>
    <xf numFmtId="164" fontId="13" fillId="0" borderId="41" xfId="5" applyNumberFormat="1" applyFont="1" applyBorder="1" applyAlignment="1">
      <alignment horizontal="center" vertical="center" wrapText="1"/>
    </xf>
    <xf numFmtId="164" fontId="13" fillId="0" borderId="43" xfId="5" applyNumberFormat="1" applyFont="1" applyBorder="1" applyAlignment="1">
      <alignment horizontal="center" vertical="center" wrapText="1"/>
    </xf>
    <xf numFmtId="3" fontId="13" fillId="2" borderId="17" xfId="5" applyNumberFormat="1" applyFont="1" applyFill="1" applyBorder="1" applyAlignment="1">
      <alignment horizontal="center" vertical="center"/>
    </xf>
    <xf numFmtId="3" fontId="13" fillId="2" borderId="18" xfId="5" applyNumberFormat="1" applyFont="1" applyFill="1" applyBorder="1" applyAlignment="1">
      <alignment horizontal="center" vertical="center"/>
    </xf>
    <xf numFmtId="3" fontId="13" fillId="2" borderId="21" xfId="5" applyNumberFormat="1" applyFont="1" applyFill="1" applyBorder="1" applyAlignment="1">
      <alignment horizontal="center" vertical="center"/>
    </xf>
    <xf numFmtId="3" fontId="13" fillId="2" borderId="1" xfId="5" applyNumberFormat="1" applyFont="1" applyFill="1" applyBorder="1" applyAlignment="1">
      <alignment horizontal="center" vertical="center"/>
    </xf>
    <xf numFmtId="164" fontId="13" fillId="0" borderId="9" xfId="5" applyNumberFormat="1" applyFont="1" applyBorder="1" applyAlignment="1">
      <alignment horizontal="center" vertical="center"/>
    </xf>
    <xf numFmtId="164" fontId="13" fillId="0" borderId="15" xfId="5" applyNumberFormat="1" applyFont="1" applyBorder="1" applyAlignment="1">
      <alignment horizontal="center" vertical="center"/>
    </xf>
    <xf numFmtId="0" fontId="13" fillId="0" borderId="20" xfId="5" applyFont="1" applyBorder="1" applyAlignment="1">
      <alignment horizontal="center" vertical="center"/>
    </xf>
    <xf numFmtId="0" fontId="13" fillId="0" borderId="21" xfId="5" applyFont="1" applyBorder="1" applyAlignment="1">
      <alignment horizontal="center" vertical="center"/>
    </xf>
    <xf numFmtId="49" fontId="13" fillId="0" borderId="43" xfId="5" applyNumberFormat="1" applyFont="1" applyBorder="1" applyAlignment="1">
      <alignment horizontal="center" vertical="center"/>
    </xf>
    <xf numFmtId="49" fontId="13" fillId="0" borderId="41" xfId="5" applyNumberFormat="1" applyFont="1" applyBorder="1" applyAlignment="1">
      <alignment horizontal="center" vertical="center"/>
    </xf>
    <xf numFmtId="0" fontId="33" fillId="0" borderId="27" xfId="0" applyFont="1" applyBorder="1" applyAlignment="1">
      <alignment horizontal="center"/>
    </xf>
    <xf numFmtId="0" fontId="33" fillId="0" borderId="28" xfId="0" applyFont="1" applyBorder="1" applyAlignment="1">
      <alignment horizontal="center"/>
    </xf>
    <xf numFmtId="0" fontId="33" fillId="0" borderId="29" xfId="0" applyFont="1" applyBorder="1" applyAlignment="1">
      <alignment horizontal="center"/>
    </xf>
    <xf numFmtId="0" fontId="33" fillId="0" borderId="40" xfId="0" applyFont="1" applyBorder="1" applyAlignment="1">
      <alignment horizontal="center" wrapText="1"/>
    </xf>
    <xf numFmtId="0" fontId="33" fillId="0" borderId="38" xfId="0" applyFont="1" applyBorder="1" applyAlignment="1">
      <alignment horizontal="center" wrapText="1"/>
    </xf>
    <xf numFmtId="0" fontId="33" fillId="0" borderId="67" xfId="0" applyFont="1" applyBorder="1" applyAlignment="1">
      <alignment horizontal="center" wrapText="1"/>
    </xf>
    <xf numFmtId="49" fontId="13" fillId="0" borderId="20" xfId="5" applyNumberFormat="1" applyFont="1" applyBorder="1" applyAlignment="1">
      <alignment horizontal="center" vertical="center"/>
    </xf>
    <xf numFmtId="49" fontId="13" fillId="0" borderId="0" xfId="5" applyNumberFormat="1" applyFont="1" applyAlignment="1">
      <alignment horizontal="center" vertical="center"/>
    </xf>
    <xf numFmtId="49" fontId="13" fillId="0" borderId="10" xfId="5" applyNumberFormat="1" applyFont="1" applyBorder="1" applyAlignment="1">
      <alignment horizontal="center" vertical="center"/>
    </xf>
    <xf numFmtId="49" fontId="13" fillId="0" borderId="21" xfId="5" applyNumberFormat="1" applyFont="1" applyBorder="1" applyAlignment="1">
      <alignment horizontal="center" vertical="center"/>
    </xf>
    <xf numFmtId="49" fontId="13" fillId="0" borderId="1" xfId="5" applyNumberFormat="1" applyFont="1" applyBorder="1" applyAlignment="1">
      <alignment horizontal="center" vertical="center"/>
    </xf>
    <xf numFmtId="49" fontId="13" fillId="0" borderId="11" xfId="5" applyNumberFormat="1" applyFont="1" applyBorder="1" applyAlignment="1">
      <alignment horizontal="center" vertical="center"/>
    </xf>
    <xf numFmtId="49" fontId="13" fillId="2" borderId="17" xfId="0" applyNumberFormat="1" applyFont="1" applyFill="1" applyBorder="1" applyAlignment="1">
      <alignment horizontal="center" vertical="center"/>
    </xf>
    <xf numFmtId="49" fontId="13" fillId="2" borderId="20" xfId="0" applyNumberFormat="1" applyFont="1" applyFill="1" applyBorder="1" applyAlignment="1">
      <alignment horizontal="center" vertical="center"/>
    </xf>
    <xf numFmtId="0" fontId="20" fillId="8" borderId="68" xfId="0" applyFont="1" applyFill="1" applyBorder="1" applyAlignment="1">
      <alignment horizontal="center" vertical="center" wrapText="1"/>
    </xf>
    <xf numFmtId="0" fontId="20" fillId="8" borderId="49" xfId="0" applyFont="1" applyFill="1" applyBorder="1" applyAlignment="1">
      <alignment horizontal="center" vertical="center" wrapText="1"/>
    </xf>
    <xf numFmtId="0" fontId="32" fillId="9" borderId="34" xfId="0" applyFont="1" applyFill="1" applyBorder="1" applyAlignment="1">
      <alignment horizontal="center" vertical="center" wrapText="1"/>
    </xf>
    <xf numFmtId="0" fontId="32" fillId="9" borderId="35" xfId="0" applyFont="1" applyFill="1" applyBorder="1" applyAlignment="1">
      <alignment horizontal="center" vertical="center" wrapText="1"/>
    </xf>
    <xf numFmtId="0" fontId="32" fillId="9" borderId="36" xfId="0" applyFont="1" applyFill="1" applyBorder="1" applyAlignment="1">
      <alignment horizontal="center" vertical="center" wrapText="1"/>
    </xf>
    <xf numFmtId="3" fontId="13" fillId="0" borderId="21" xfId="5" applyNumberFormat="1" applyFont="1" applyBorder="1" applyAlignment="1">
      <alignment horizontal="center" vertical="center"/>
    </xf>
    <xf numFmtId="3" fontId="13" fillId="0" borderId="12" xfId="5" applyNumberFormat="1" applyFont="1" applyBorder="1" applyAlignment="1">
      <alignment horizontal="center" vertical="center"/>
    </xf>
    <xf numFmtId="0" fontId="9" fillId="9" borderId="22" xfId="0" applyFont="1" applyFill="1" applyBorder="1" applyAlignment="1">
      <alignment horizontal="center" vertical="center" wrapText="1"/>
    </xf>
    <xf numFmtId="0" fontId="9" fillId="9" borderId="52" xfId="0" applyFont="1" applyFill="1" applyBorder="1" applyAlignment="1">
      <alignment horizontal="center" vertical="center" wrapText="1"/>
    </xf>
    <xf numFmtId="0" fontId="9" fillId="9" borderId="68" xfId="0" applyFont="1" applyFill="1" applyBorder="1" applyAlignment="1">
      <alignment horizontal="center" vertical="center" wrapText="1"/>
    </xf>
    <xf numFmtId="49" fontId="13" fillId="0" borderId="27" xfId="4" applyNumberFormat="1" applyFont="1" applyBorder="1" applyAlignment="1">
      <alignment horizontal="center" vertical="center" wrapText="1"/>
    </xf>
    <xf numFmtId="49" fontId="13" fillId="0" borderId="28" xfId="4" applyNumberFormat="1" applyFont="1" applyBorder="1" applyAlignment="1">
      <alignment horizontal="center" vertical="center" wrapText="1"/>
    </xf>
    <xf numFmtId="49" fontId="13" fillId="0" borderId="29" xfId="4" applyNumberFormat="1" applyFont="1" applyBorder="1" applyAlignment="1">
      <alignment horizontal="center" vertical="center" wrapText="1"/>
    </xf>
    <xf numFmtId="0" fontId="13" fillId="10" borderId="35" xfId="5" applyFont="1" applyFill="1" applyBorder="1" applyAlignment="1">
      <alignment horizontal="center" vertical="center"/>
    </xf>
    <xf numFmtId="0" fontId="13" fillId="10" borderId="41" xfId="5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3" fontId="13" fillId="6" borderId="17" xfId="5" applyNumberFormat="1" applyFont="1" applyFill="1" applyBorder="1" applyAlignment="1">
      <alignment horizontal="center" vertical="center" wrapText="1"/>
    </xf>
    <xf numFmtId="3" fontId="13" fillId="6" borderId="19" xfId="5" applyNumberFormat="1" applyFont="1" applyFill="1" applyBorder="1" applyAlignment="1">
      <alignment horizontal="center" vertical="center" wrapText="1"/>
    </xf>
    <xf numFmtId="3" fontId="13" fillId="6" borderId="20" xfId="5" applyNumberFormat="1" applyFont="1" applyFill="1" applyBorder="1" applyAlignment="1">
      <alignment horizontal="center" vertical="center" wrapText="1"/>
    </xf>
    <xf numFmtId="3" fontId="13" fillId="6" borderId="10" xfId="5" applyNumberFormat="1" applyFont="1" applyFill="1" applyBorder="1" applyAlignment="1">
      <alignment horizontal="center" vertical="center" wrapText="1"/>
    </xf>
    <xf numFmtId="3" fontId="13" fillId="6" borderId="21" xfId="5" applyNumberFormat="1" applyFont="1" applyFill="1" applyBorder="1" applyAlignment="1">
      <alignment horizontal="center" vertical="center" wrapText="1"/>
    </xf>
    <xf numFmtId="3" fontId="13" fillId="6" borderId="11" xfId="5" applyNumberFormat="1" applyFont="1" applyFill="1" applyBorder="1" applyAlignment="1">
      <alignment horizontal="center" vertical="center" wrapText="1"/>
    </xf>
    <xf numFmtId="3" fontId="13" fillId="2" borderId="9" xfId="5" applyNumberFormat="1" applyFont="1" applyFill="1" applyBorder="1" applyAlignment="1">
      <alignment horizontal="center" vertical="center"/>
    </xf>
    <xf numFmtId="3" fontId="13" fillId="2" borderId="14" xfId="5" applyNumberFormat="1" applyFont="1" applyFill="1" applyBorder="1" applyAlignment="1">
      <alignment horizontal="center" vertical="center"/>
    </xf>
    <xf numFmtId="3" fontId="13" fillId="2" borderId="19" xfId="5" applyNumberFormat="1" applyFont="1" applyFill="1" applyBorder="1" applyAlignment="1">
      <alignment horizontal="center" vertical="center"/>
    </xf>
    <xf numFmtId="3" fontId="13" fillId="2" borderId="11" xfId="5" applyNumberFormat="1" applyFont="1" applyFill="1" applyBorder="1" applyAlignment="1">
      <alignment horizontal="center" vertical="center"/>
    </xf>
    <xf numFmtId="3" fontId="13" fillId="0" borderId="17" xfId="5" applyNumberFormat="1" applyFont="1" applyBorder="1" applyAlignment="1">
      <alignment horizontal="center" vertical="center"/>
    </xf>
    <xf numFmtId="3" fontId="13" fillId="0" borderId="18" xfId="5" applyNumberFormat="1" applyFont="1" applyBorder="1" applyAlignment="1">
      <alignment horizontal="center" vertical="center"/>
    </xf>
    <xf numFmtId="3" fontId="13" fillId="0" borderId="1" xfId="5" applyNumberFormat="1" applyFont="1" applyBorder="1" applyAlignment="1">
      <alignment horizontal="center" vertical="center"/>
    </xf>
    <xf numFmtId="164" fontId="13" fillId="0" borderId="17" xfId="1" applyNumberFormat="1" applyFont="1" applyBorder="1" applyAlignment="1">
      <alignment horizontal="center" vertical="center" wrapText="1"/>
    </xf>
    <xf numFmtId="164" fontId="13" fillId="0" borderId="20" xfId="1" applyNumberFormat="1" applyFont="1" applyBorder="1" applyAlignment="1">
      <alignment horizontal="center" vertical="center" wrapText="1"/>
    </xf>
    <xf numFmtId="0" fontId="15" fillId="0" borderId="40" xfId="5" applyFont="1" applyBorder="1" applyAlignment="1">
      <alignment horizontal="center" vertical="center" wrapText="1"/>
    </xf>
    <xf numFmtId="0" fontId="15" fillId="0" borderId="39" xfId="5" applyFont="1" applyBorder="1" applyAlignment="1">
      <alignment horizontal="center" vertical="center" wrapText="1"/>
    </xf>
    <xf numFmtId="164" fontId="15" fillId="0" borderId="52" xfId="5" applyNumberFormat="1" applyFont="1" applyBorder="1" applyAlignment="1">
      <alignment horizontal="center" vertical="center" wrapText="1"/>
    </xf>
    <xf numFmtId="164" fontId="9" fillId="0" borderId="43" xfId="4" applyNumberFormat="1" applyFont="1" applyBorder="1" applyAlignment="1">
      <alignment horizontal="center" vertical="center" textRotation="90" wrapText="1"/>
    </xf>
    <xf numFmtId="164" fontId="9" fillId="0" borderId="49" xfId="4" applyNumberFormat="1" applyFont="1" applyBorder="1" applyAlignment="1">
      <alignment horizontal="center" vertical="center" textRotation="90" wrapText="1"/>
    </xf>
    <xf numFmtId="164" fontId="9" fillId="0" borderId="41" xfId="0" applyNumberFormat="1" applyFont="1" applyBorder="1" applyAlignment="1">
      <alignment horizontal="center" vertical="center" textRotation="90" wrapText="1"/>
    </xf>
    <xf numFmtId="164" fontId="9" fillId="0" borderId="25" xfId="0" applyNumberFormat="1" applyFont="1" applyBorder="1" applyAlignment="1">
      <alignment horizontal="center" vertical="center" textRotation="90" wrapText="1"/>
    </xf>
    <xf numFmtId="164" fontId="9" fillId="0" borderId="37" xfId="0" applyNumberFormat="1" applyFont="1" applyBorder="1" applyAlignment="1">
      <alignment horizontal="center" vertical="center" wrapText="1"/>
    </xf>
    <xf numFmtId="164" fontId="9" fillId="0" borderId="51" xfId="0" applyNumberFormat="1" applyFont="1" applyBorder="1" applyAlignment="1">
      <alignment horizontal="center" vertical="center" wrapText="1"/>
    </xf>
    <xf numFmtId="164" fontId="13" fillId="0" borderId="17" xfId="5" applyNumberFormat="1" applyFont="1" applyBorder="1" applyAlignment="1">
      <alignment horizontal="center" vertical="center" wrapText="1"/>
    </xf>
    <xf numFmtId="164" fontId="13" fillId="0" borderId="20" xfId="5" applyNumberFormat="1" applyFont="1" applyBorder="1" applyAlignment="1">
      <alignment horizontal="center" vertical="center" wrapText="1"/>
    </xf>
    <xf numFmtId="49" fontId="13" fillId="0" borderId="17" xfId="5" applyNumberFormat="1" applyFont="1" applyBorder="1" applyAlignment="1">
      <alignment horizontal="center" vertical="center"/>
    </xf>
    <xf numFmtId="49" fontId="13" fillId="0" borderId="18" xfId="5" applyNumberFormat="1" applyFont="1" applyBorder="1" applyAlignment="1">
      <alignment horizontal="center" vertical="center"/>
    </xf>
    <xf numFmtId="49" fontId="13" fillId="0" borderId="19" xfId="5" applyNumberFormat="1" applyFont="1" applyBorder="1" applyAlignment="1">
      <alignment horizontal="center" vertical="center"/>
    </xf>
    <xf numFmtId="0" fontId="20" fillId="8" borderId="56" xfId="0" applyFont="1" applyFill="1" applyBorder="1" applyAlignment="1">
      <alignment horizontal="center" vertical="center" wrapText="1"/>
    </xf>
    <xf numFmtId="0" fontId="20" fillId="8" borderId="71" xfId="0" applyFont="1" applyFill="1" applyBorder="1" applyAlignment="1">
      <alignment horizontal="center" vertical="center" wrapText="1"/>
    </xf>
    <xf numFmtId="0" fontId="13" fillId="0" borderId="44" xfId="5" quotePrefix="1" applyFont="1" applyBorder="1" applyAlignment="1">
      <alignment horizontal="center" vertical="center"/>
    </xf>
    <xf numFmtId="0" fontId="13" fillId="0" borderId="73" xfId="5" quotePrefix="1" applyFont="1" applyBorder="1" applyAlignment="1">
      <alignment horizontal="center" vertical="center"/>
    </xf>
    <xf numFmtId="0" fontId="20" fillId="9" borderId="23" xfId="0" applyFont="1" applyFill="1" applyBorder="1" applyAlignment="1">
      <alignment horizontal="center" vertical="center" wrapText="1"/>
    </xf>
    <xf numFmtId="0" fontId="20" fillId="9" borderId="26" xfId="0" applyFont="1" applyFill="1" applyBorder="1" applyAlignment="1">
      <alignment horizontal="center" vertical="center" wrapText="1"/>
    </xf>
    <xf numFmtId="0" fontId="20" fillId="9" borderId="44" xfId="0" applyFont="1" applyFill="1" applyBorder="1" applyAlignment="1">
      <alignment horizontal="center" vertical="center" wrapText="1"/>
    </xf>
    <xf numFmtId="49" fontId="29" fillId="9" borderId="36" xfId="0" applyNumberFormat="1" applyFont="1" applyFill="1" applyBorder="1" applyAlignment="1">
      <alignment horizontal="center" vertical="center" wrapText="1"/>
    </xf>
    <xf numFmtId="49" fontId="29" fillId="9" borderId="42" xfId="0" applyNumberFormat="1" applyFont="1" applyFill="1" applyBorder="1" applyAlignment="1">
      <alignment horizontal="center" vertical="center" wrapText="1"/>
    </xf>
    <xf numFmtId="49" fontId="29" fillId="8" borderId="35" xfId="0" applyNumberFormat="1" applyFont="1" applyFill="1" applyBorder="1" applyAlignment="1">
      <alignment horizontal="center" vertical="center" wrapText="1"/>
    </xf>
    <xf numFmtId="49" fontId="29" fillId="8" borderId="41" xfId="0" applyNumberFormat="1" applyFont="1" applyFill="1" applyBorder="1" applyAlignment="1">
      <alignment horizontal="center" vertical="center" wrapText="1"/>
    </xf>
    <xf numFmtId="49" fontId="29" fillId="8" borderId="36" xfId="0" applyNumberFormat="1" applyFont="1" applyFill="1" applyBorder="1" applyAlignment="1">
      <alignment horizontal="center" vertical="center" wrapText="1"/>
    </xf>
    <xf numFmtId="49" fontId="29" fillId="8" borderId="42" xfId="0" applyNumberFormat="1" applyFont="1" applyFill="1" applyBorder="1" applyAlignment="1">
      <alignment horizontal="center" vertical="center" wrapText="1"/>
    </xf>
    <xf numFmtId="49" fontId="29" fillId="8" borderId="34" xfId="0" applyNumberFormat="1" applyFont="1" applyFill="1" applyBorder="1" applyAlignment="1">
      <alignment horizontal="center" vertical="center" wrapText="1"/>
    </xf>
    <xf numFmtId="49" fontId="29" fillId="8" borderId="43" xfId="0" applyNumberFormat="1" applyFont="1" applyFill="1" applyBorder="1" applyAlignment="1">
      <alignment horizontal="center" vertical="center" wrapText="1"/>
    </xf>
    <xf numFmtId="0" fontId="13" fillId="0" borderId="68" xfId="5" quotePrefix="1" applyFont="1" applyBorder="1" applyAlignment="1">
      <alignment horizontal="center" vertical="center"/>
    </xf>
    <xf numFmtId="0" fontId="13" fillId="0" borderId="9" xfId="5" quotePrefix="1" applyFont="1" applyBorder="1" applyAlignment="1">
      <alignment horizontal="center" vertical="center"/>
    </xf>
    <xf numFmtId="0" fontId="13" fillId="0" borderId="14" xfId="5" quotePrefix="1" applyFont="1" applyBorder="1" applyAlignment="1">
      <alignment horizontal="center" vertical="center"/>
    </xf>
    <xf numFmtId="0" fontId="13" fillId="0" borderId="15" xfId="5" quotePrefix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 wrapText="1"/>
    </xf>
    <xf numFmtId="164" fontId="13" fillId="0" borderId="10" xfId="2" applyNumberFormat="1" applyFont="1" applyBorder="1" applyAlignment="1">
      <alignment horizontal="center" vertical="center" wrapText="1"/>
    </xf>
    <xf numFmtId="0" fontId="13" fillId="0" borderId="14" xfId="5" applyFont="1" applyBorder="1" applyAlignment="1">
      <alignment horizontal="center" vertical="center" wrapText="1"/>
    </xf>
    <xf numFmtId="0" fontId="13" fillId="0" borderId="15" xfId="5" applyFont="1" applyBorder="1" applyAlignment="1">
      <alignment horizontal="center" vertical="center" wrapText="1"/>
    </xf>
    <xf numFmtId="164" fontId="20" fillId="10" borderId="41" xfId="5" applyNumberFormat="1" applyFont="1" applyFill="1" applyBorder="1" applyAlignment="1">
      <alignment horizontal="center" vertical="center" textRotation="90" wrapText="1"/>
    </xf>
    <xf numFmtId="164" fontId="15" fillId="0" borderId="46" xfId="5" applyNumberFormat="1" applyFont="1" applyBorder="1" applyAlignment="1">
      <alignment horizontal="center" vertical="center" wrapText="1"/>
    </xf>
    <xf numFmtId="164" fontId="15" fillId="0" borderId="47" xfId="5" applyNumberFormat="1" applyFont="1" applyBorder="1" applyAlignment="1">
      <alignment horizontal="center" vertical="center" wrapText="1"/>
    </xf>
    <xf numFmtId="164" fontId="10" fillId="0" borderId="23" xfId="4" applyNumberFormat="1" applyFont="1" applyBorder="1" applyAlignment="1">
      <alignment horizontal="center" vertical="center" wrapText="1"/>
    </xf>
    <xf numFmtId="164" fontId="10" fillId="0" borderId="26" xfId="4" applyNumberFormat="1" applyFont="1" applyBorder="1" applyAlignment="1">
      <alignment horizontal="center" vertical="center" wrapText="1"/>
    </xf>
    <xf numFmtId="0" fontId="13" fillId="0" borderId="18" xfId="5" applyFont="1" applyBorder="1" applyAlignment="1">
      <alignment horizontal="center" vertical="center" wrapText="1"/>
    </xf>
    <xf numFmtId="0" fontId="13" fillId="0" borderId="19" xfId="5" applyFont="1" applyBorder="1" applyAlignment="1">
      <alignment horizontal="center" vertical="center" wrapText="1"/>
    </xf>
    <xf numFmtId="0" fontId="15" fillId="0" borderId="41" xfId="5" applyFont="1" applyBorder="1" applyAlignment="1">
      <alignment horizontal="center" vertical="center"/>
    </xf>
    <xf numFmtId="0" fontId="15" fillId="0" borderId="42" xfId="5" applyFont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49" fontId="13" fillId="2" borderId="16" xfId="0" applyNumberFormat="1" applyFont="1" applyFill="1" applyBorder="1" applyAlignment="1">
      <alignment horizontal="center" vertical="center"/>
    </xf>
    <xf numFmtId="3" fontId="13" fillId="0" borderId="17" xfId="5" applyNumberFormat="1" applyFont="1" applyBorder="1" applyAlignment="1">
      <alignment horizontal="center" vertical="center" wrapText="1"/>
    </xf>
    <xf numFmtId="3" fontId="13" fillId="0" borderId="18" xfId="5" applyNumberFormat="1" applyFont="1" applyBorder="1" applyAlignment="1">
      <alignment horizontal="center" vertical="center" wrapText="1"/>
    </xf>
    <xf numFmtId="3" fontId="13" fillId="0" borderId="19" xfId="5" applyNumberFormat="1" applyFont="1" applyBorder="1" applyAlignment="1">
      <alignment horizontal="center" vertical="center" wrapText="1"/>
    </xf>
    <xf numFmtId="3" fontId="13" fillId="0" borderId="20" xfId="5" applyNumberFormat="1" applyFont="1" applyBorder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 wrapText="1"/>
    </xf>
    <xf numFmtId="3" fontId="13" fillId="0" borderId="10" xfId="5" applyNumberFormat="1" applyFont="1" applyBorder="1" applyAlignment="1">
      <alignment horizontal="center" vertical="center" wrapText="1"/>
    </xf>
    <xf numFmtId="3" fontId="13" fillId="0" borderId="21" xfId="5" applyNumberFormat="1" applyFont="1" applyBorder="1" applyAlignment="1">
      <alignment horizontal="center" vertical="center" wrapText="1"/>
    </xf>
    <xf numFmtId="3" fontId="13" fillId="0" borderId="1" xfId="5" applyNumberFormat="1" applyFont="1" applyBorder="1" applyAlignment="1">
      <alignment horizontal="center" vertical="center" wrapText="1"/>
    </xf>
    <xf numFmtId="3" fontId="13" fillId="0" borderId="11" xfId="5" applyNumberFormat="1" applyFont="1" applyBorder="1" applyAlignment="1">
      <alignment horizontal="center" vertical="center" wrapText="1"/>
    </xf>
    <xf numFmtId="164" fontId="13" fillId="0" borderId="21" xfId="5" applyNumberFormat="1" applyFont="1" applyBorder="1" applyAlignment="1">
      <alignment horizontal="center" vertical="center" wrapText="1"/>
    </xf>
    <xf numFmtId="164" fontId="13" fillId="0" borderId="11" xfId="5" applyNumberFormat="1" applyFont="1" applyBorder="1" applyAlignment="1">
      <alignment horizontal="center" vertical="center" wrapText="1"/>
    </xf>
    <xf numFmtId="0" fontId="13" fillId="0" borderId="43" xfId="5" applyFont="1" applyBorder="1" applyAlignment="1">
      <alignment horizontal="center" vertical="center"/>
    </xf>
    <xf numFmtId="0" fontId="13" fillId="0" borderId="41" xfId="5" applyFont="1" applyBorder="1" applyAlignment="1">
      <alignment horizontal="center" vertical="center"/>
    </xf>
    <xf numFmtId="0" fontId="13" fillId="0" borderId="42" xfId="5" applyFont="1" applyBorder="1" applyAlignment="1">
      <alignment horizontal="center" vertical="center"/>
    </xf>
    <xf numFmtId="0" fontId="13" fillId="4" borderId="17" xfId="0" applyFont="1" applyFill="1" applyBorder="1" applyAlignment="1">
      <alignment horizontal="center" wrapText="1"/>
    </xf>
    <xf numFmtId="0" fontId="13" fillId="4" borderId="19" xfId="0" applyFont="1" applyFill="1" applyBorder="1" applyAlignment="1">
      <alignment horizontal="center" wrapText="1"/>
    </xf>
    <xf numFmtId="0" fontId="13" fillId="4" borderId="20" xfId="0" applyFont="1" applyFill="1" applyBorder="1" applyAlignment="1">
      <alignment horizontal="center" wrapText="1"/>
    </xf>
    <xf numFmtId="0" fontId="13" fillId="4" borderId="10" xfId="0" applyFont="1" applyFill="1" applyBorder="1" applyAlignment="1">
      <alignment horizontal="center" wrapText="1"/>
    </xf>
    <xf numFmtId="0" fontId="13" fillId="4" borderId="70" xfId="0" applyFont="1" applyFill="1" applyBorder="1" applyAlignment="1">
      <alignment horizontal="center" wrapText="1"/>
    </xf>
    <xf numFmtId="0" fontId="13" fillId="4" borderId="57" xfId="0" applyFont="1" applyFill="1" applyBorder="1" applyAlignment="1">
      <alignment horizontal="center" wrapText="1"/>
    </xf>
    <xf numFmtId="3" fontId="13" fillId="3" borderId="17" xfId="5" applyNumberFormat="1" applyFont="1" applyFill="1" applyBorder="1" applyAlignment="1">
      <alignment horizontal="center" vertical="center" wrapText="1"/>
    </xf>
    <xf numFmtId="3" fontId="13" fillId="3" borderId="18" xfId="5" applyNumberFormat="1" applyFont="1" applyFill="1" applyBorder="1" applyAlignment="1">
      <alignment horizontal="center" vertical="center" wrapText="1"/>
    </xf>
    <xf numFmtId="3" fontId="13" fillId="3" borderId="19" xfId="5" applyNumberFormat="1" applyFont="1" applyFill="1" applyBorder="1" applyAlignment="1">
      <alignment horizontal="center" vertical="center" wrapText="1"/>
    </xf>
    <xf numFmtId="3" fontId="13" fillId="3" borderId="20" xfId="5" applyNumberFormat="1" applyFont="1" applyFill="1" applyBorder="1" applyAlignment="1">
      <alignment horizontal="center" vertical="center" wrapText="1"/>
    </xf>
    <xf numFmtId="3" fontId="13" fillId="3" borderId="0" xfId="5" applyNumberFormat="1" applyFont="1" applyFill="1" applyAlignment="1">
      <alignment horizontal="center" vertical="center" wrapText="1"/>
    </xf>
    <xf numFmtId="3" fontId="13" fillId="3" borderId="10" xfId="5" applyNumberFormat="1" applyFont="1" applyFill="1" applyBorder="1" applyAlignment="1">
      <alignment horizontal="center" vertical="center" wrapText="1"/>
    </xf>
    <xf numFmtId="3" fontId="13" fillId="3" borderId="21" xfId="5" applyNumberFormat="1" applyFont="1" applyFill="1" applyBorder="1" applyAlignment="1">
      <alignment horizontal="center" vertical="center" wrapText="1"/>
    </xf>
    <xf numFmtId="3" fontId="13" fillId="3" borderId="1" xfId="5" applyNumberFormat="1" applyFont="1" applyFill="1" applyBorder="1" applyAlignment="1">
      <alignment horizontal="center" vertical="center" wrapText="1"/>
    </xf>
    <xf numFmtId="3" fontId="13" fillId="3" borderId="11" xfId="5" applyNumberFormat="1" applyFont="1" applyFill="1" applyBorder="1" applyAlignment="1">
      <alignment horizontal="center" vertical="center" wrapText="1"/>
    </xf>
    <xf numFmtId="0" fontId="13" fillId="9" borderId="6" xfId="5" applyFont="1" applyFill="1" applyBorder="1" applyAlignment="1">
      <alignment horizontal="center" vertical="center"/>
    </xf>
    <xf numFmtId="0" fontId="13" fillId="9" borderId="14" xfId="5" applyFont="1" applyFill="1" applyBorder="1" applyAlignment="1">
      <alignment horizontal="center" vertical="center"/>
    </xf>
    <xf numFmtId="0" fontId="13" fillId="9" borderId="66" xfId="5" applyFont="1" applyFill="1" applyBorder="1" applyAlignment="1">
      <alignment horizontal="center" vertical="center"/>
    </xf>
    <xf numFmtId="0" fontId="13" fillId="8" borderId="9" xfId="5" applyFont="1" applyFill="1" applyBorder="1" applyAlignment="1">
      <alignment horizontal="center" vertical="center"/>
    </xf>
    <xf numFmtId="0" fontId="13" fillId="8" borderId="14" xfId="5" applyFont="1" applyFill="1" applyBorder="1" applyAlignment="1">
      <alignment horizontal="center" vertical="center"/>
    </xf>
    <xf numFmtId="0" fontId="13" fillId="8" borderId="15" xfId="5" applyFont="1" applyFill="1" applyBorder="1" applyAlignment="1">
      <alignment horizontal="center" vertical="center"/>
    </xf>
    <xf numFmtId="0" fontId="13" fillId="10" borderId="41" xfId="5" applyFont="1" applyFill="1" applyBorder="1" applyAlignment="1">
      <alignment horizontal="center" vertical="center" wrapText="1"/>
    </xf>
    <xf numFmtId="164" fontId="13" fillId="10" borderId="36" xfId="1" applyNumberFormat="1" applyFont="1" applyFill="1" applyBorder="1" applyAlignment="1">
      <alignment horizontal="center" vertical="center" wrapText="1"/>
    </xf>
    <xf numFmtId="164" fontId="13" fillId="10" borderId="42" xfId="1" applyNumberFormat="1" applyFont="1" applyFill="1" applyBorder="1" applyAlignment="1">
      <alignment horizontal="center" vertical="center" wrapText="1"/>
    </xf>
    <xf numFmtId="164" fontId="13" fillId="10" borderId="34" xfId="1" applyNumberFormat="1" applyFont="1" applyFill="1" applyBorder="1" applyAlignment="1">
      <alignment horizontal="center" vertical="center" wrapText="1"/>
    </xf>
    <xf numFmtId="164" fontId="13" fillId="10" borderId="43" xfId="1" applyNumberFormat="1" applyFont="1" applyFill="1" applyBorder="1" applyAlignment="1">
      <alignment horizontal="center" vertical="center" wrapText="1"/>
    </xf>
    <xf numFmtId="0" fontId="15" fillId="0" borderId="27" xfId="5" applyFont="1" applyBorder="1" applyAlignment="1">
      <alignment horizontal="center" vertical="center" wrapText="1"/>
    </xf>
    <xf numFmtId="0" fontId="15" fillId="0" borderId="28" xfId="5" applyFont="1" applyBorder="1" applyAlignment="1">
      <alignment horizontal="center" vertical="center" wrapText="1"/>
    </xf>
    <xf numFmtId="0" fontId="15" fillId="0" borderId="29" xfId="5" applyFont="1" applyBorder="1" applyAlignment="1">
      <alignment horizontal="center" vertical="center" wrapText="1"/>
    </xf>
    <xf numFmtId="0" fontId="15" fillId="9" borderId="43" xfId="5" applyFont="1" applyFill="1" applyBorder="1" applyAlignment="1">
      <alignment horizontal="center" vertical="center" wrapText="1"/>
    </xf>
    <xf numFmtId="0" fontId="15" fillId="9" borderId="25" xfId="5" applyFont="1" applyFill="1" applyBorder="1" applyAlignment="1">
      <alignment horizontal="center" vertical="center" wrapText="1"/>
    </xf>
    <xf numFmtId="0" fontId="15" fillId="9" borderId="26" xfId="5" applyFont="1" applyFill="1" applyBorder="1" applyAlignment="1">
      <alignment horizontal="center" vertical="center" wrapText="1"/>
    </xf>
    <xf numFmtId="0" fontId="15" fillId="9" borderId="44" xfId="5" applyFont="1" applyFill="1" applyBorder="1" applyAlignment="1">
      <alignment horizontal="center" vertical="center" wrapText="1"/>
    </xf>
    <xf numFmtId="164" fontId="30" fillId="9" borderId="39" xfId="4" applyNumberFormat="1" applyFont="1" applyFill="1" applyBorder="1" applyAlignment="1">
      <alignment horizontal="center" vertical="center" wrapText="1"/>
    </xf>
    <xf numFmtId="0" fontId="13" fillId="6" borderId="34" xfId="5" applyFont="1" applyFill="1" applyBorder="1" applyAlignment="1">
      <alignment horizontal="center" vertical="center" wrapText="1"/>
    </xf>
    <xf numFmtId="0" fontId="13" fillId="6" borderId="35" xfId="5" applyFont="1" applyFill="1" applyBorder="1" applyAlignment="1">
      <alignment horizontal="center" vertical="center" wrapText="1"/>
    </xf>
    <xf numFmtId="0" fontId="13" fillId="6" borderId="36" xfId="5" applyFont="1" applyFill="1" applyBorder="1" applyAlignment="1">
      <alignment horizontal="center" vertical="center" wrapText="1"/>
    </xf>
    <xf numFmtId="0" fontId="10" fillId="0" borderId="40" xfId="5" applyFont="1" applyBorder="1" applyAlignment="1">
      <alignment horizontal="center" vertical="center"/>
    </xf>
    <xf numFmtId="0" fontId="10" fillId="0" borderId="38" xfId="5" applyFont="1" applyBorder="1" applyAlignment="1">
      <alignment horizontal="center" vertical="center"/>
    </xf>
    <xf numFmtId="164" fontId="30" fillId="9" borderId="41" xfId="0" applyNumberFormat="1" applyFont="1" applyFill="1" applyBorder="1" applyAlignment="1">
      <alignment horizontal="center" vertical="center" wrapText="1"/>
    </xf>
    <xf numFmtId="0" fontId="10" fillId="0" borderId="67" xfId="5" applyFont="1" applyBorder="1" applyAlignment="1">
      <alignment horizontal="center" vertical="center"/>
    </xf>
    <xf numFmtId="0" fontId="13" fillId="0" borderId="3" xfId="5" quotePrefix="1" applyFont="1" applyBorder="1" applyAlignment="1">
      <alignment horizontal="center" vertical="center"/>
    </xf>
    <xf numFmtId="0" fontId="13" fillId="0" borderId="4" xfId="5" quotePrefix="1" applyFont="1" applyBorder="1" applyAlignment="1">
      <alignment horizontal="center" vertical="center"/>
    </xf>
    <xf numFmtId="0" fontId="13" fillId="0" borderId="5" xfId="5" quotePrefix="1" applyFont="1" applyBorder="1" applyAlignment="1">
      <alignment horizontal="center" vertical="center"/>
    </xf>
    <xf numFmtId="3" fontId="13" fillId="0" borderId="20" xfId="5" applyNumberFormat="1" applyFont="1" applyBorder="1" applyAlignment="1">
      <alignment horizontal="center" vertical="center"/>
    </xf>
    <xf numFmtId="3" fontId="13" fillId="0" borderId="0" xfId="5" applyNumberFormat="1" applyFont="1" applyAlignment="1">
      <alignment horizontal="center" vertical="center"/>
    </xf>
    <xf numFmtId="164" fontId="13" fillId="0" borderId="48" xfId="5" applyNumberFormat="1" applyFont="1" applyBorder="1" applyAlignment="1">
      <alignment horizontal="center" vertical="center"/>
    </xf>
    <xf numFmtId="164" fontId="13" fillId="0" borderId="13" xfId="5" applyNumberFormat="1" applyFont="1" applyBorder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3" fontId="13" fillId="0" borderId="9" xfId="5" applyNumberFormat="1" applyFont="1" applyBorder="1" applyAlignment="1">
      <alignment horizontal="center" vertical="center"/>
    </xf>
    <xf numFmtId="3" fontId="13" fillId="0" borderId="14" xfId="5" applyNumberFormat="1" applyFont="1" applyBorder="1" applyAlignment="1">
      <alignment horizontal="center" vertical="center"/>
    </xf>
    <xf numFmtId="3" fontId="13" fillId="0" borderId="15" xfId="5" applyNumberFormat="1" applyFont="1" applyBorder="1" applyAlignment="1">
      <alignment horizontal="center" vertical="center"/>
    </xf>
    <xf numFmtId="3" fontId="19" fillId="2" borderId="9" xfId="5" applyNumberFormat="1" applyFont="1" applyFill="1" applyBorder="1" applyAlignment="1">
      <alignment horizontal="center" vertical="center" wrapText="1"/>
    </xf>
    <xf numFmtId="3" fontId="19" fillId="2" borderId="15" xfId="5" applyNumberFormat="1" applyFont="1" applyFill="1" applyBorder="1" applyAlignment="1">
      <alignment horizontal="center" vertical="center" wrapText="1"/>
    </xf>
    <xf numFmtId="3" fontId="13" fillId="2" borderId="20" xfId="5" applyNumberFormat="1" applyFont="1" applyFill="1" applyBorder="1" applyAlignment="1">
      <alignment horizontal="center" vertical="center"/>
    </xf>
    <xf numFmtId="3" fontId="13" fillId="2" borderId="0" xfId="5" applyNumberFormat="1" applyFont="1" applyFill="1" applyAlignment="1">
      <alignment horizontal="center" vertical="center"/>
    </xf>
    <xf numFmtId="164" fontId="13" fillId="6" borderId="17" xfId="5" applyNumberFormat="1" applyFont="1" applyFill="1" applyBorder="1" applyAlignment="1">
      <alignment horizontal="center" vertical="center"/>
    </xf>
    <xf numFmtId="164" fontId="13" fillId="6" borderId="19" xfId="5" applyNumberFormat="1" applyFont="1" applyFill="1" applyBorder="1" applyAlignment="1">
      <alignment horizontal="center" vertical="center"/>
    </xf>
    <xf numFmtId="164" fontId="13" fillId="6" borderId="21" xfId="5" applyNumberFormat="1" applyFont="1" applyFill="1" applyBorder="1" applyAlignment="1">
      <alignment horizontal="center" vertical="center"/>
    </xf>
    <xf numFmtId="164" fontId="13" fillId="6" borderId="11" xfId="5" applyNumberFormat="1" applyFont="1" applyFill="1" applyBorder="1" applyAlignment="1">
      <alignment horizontal="center" vertical="center"/>
    </xf>
    <xf numFmtId="3" fontId="13" fillId="2" borderId="10" xfId="5" applyNumberFormat="1" applyFont="1" applyFill="1" applyBorder="1" applyAlignment="1">
      <alignment horizontal="center" vertical="center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3" fillId="2" borderId="20" xfId="0" applyNumberFormat="1" applyFont="1" applyFill="1" applyBorder="1" applyAlignment="1">
      <alignment horizontal="center" vertical="center" wrapText="1"/>
    </xf>
    <xf numFmtId="164" fontId="13" fillId="2" borderId="18" xfId="5" applyNumberFormat="1" applyFont="1" applyFill="1" applyBorder="1" applyAlignment="1">
      <alignment horizontal="center" vertical="center"/>
    </xf>
    <xf numFmtId="164" fontId="13" fillId="2" borderId="0" xfId="5" applyNumberFormat="1" applyFont="1" applyFill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/>
    </xf>
    <xf numFmtId="164" fontId="13" fillId="2" borderId="20" xfId="5" applyNumberFormat="1" applyFont="1" applyFill="1" applyBorder="1" applyAlignment="1">
      <alignment horizontal="center" vertical="center"/>
    </xf>
    <xf numFmtId="3" fontId="15" fillId="2" borderId="17" xfId="5" applyNumberFormat="1" applyFont="1" applyFill="1" applyBorder="1" applyAlignment="1">
      <alignment horizontal="center" vertical="center" wrapText="1"/>
    </xf>
    <xf numFmtId="3" fontId="15" fillId="2" borderId="19" xfId="5" applyNumberFormat="1" applyFont="1" applyFill="1" applyBorder="1" applyAlignment="1">
      <alignment horizontal="center" vertical="center" wrapText="1"/>
    </xf>
    <xf numFmtId="3" fontId="15" fillId="2" borderId="21" xfId="5" applyNumberFormat="1" applyFont="1" applyFill="1" applyBorder="1" applyAlignment="1">
      <alignment horizontal="center" vertical="center" wrapText="1"/>
    </xf>
    <xf numFmtId="3" fontId="15" fillId="2" borderId="11" xfId="5" applyNumberFormat="1" applyFont="1" applyFill="1" applyBorder="1" applyAlignment="1">
      <alignment horizontal="center" vertical="center" wrapText="1"/>
    </xf>
    <xf numFmtId="164" fontId="13" fillId="2" borderId="22" xfId="5" applyNumberFormat="1" applyFont="1" applyFill="1" applyBorder="1" applyAlignment="1">
      <alignment horizontal="center" vertical="center"/>
    </xf>
    <xf numFmtId="164" fontId="13" fillId="2" borderId="52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26" xfId="5" applyNumberFormat="1" applyFont="1" applyBorder="1" applyAlignment="1">
      <alignment horizontal="center" vertical="center"/>
    </xf>
    <xf numFmtId="164" fontId="13" fillId="0" borderId="24" xfId="5" applyNumberFormat="1" applyFont="1" applyBorder="1" applyAlignment="1">
      <alignment horizontal="center" vertical="center" wrapText="1"/>
    </xf>
    <xf numFmtId="164" fontId="13" fillId="0" borderId="48" xfId="5" applyNumberFormat="1" applyFont="1" applyBorder="1" applyAlignment="1">
      <alignment horizontal="center" vertical="center" wrapText="1"/>
    </xf>
    <xf numFmtId="165" fontId="13" fillId="0" borderId="56" xfId="5" applyNumberFormat="1" applyFont="1" applyBorder="1" applyAlignment="1">
      <alignment horizontal="center" vertical="center" wrapText="1"/>
    </xf>
    <xf numFmtId="164" fontId="13" fillId="2" borderId="46" xfId="5" applyNumberFormat="1" applyFont="1" applyFill="1" applyBorder="1" applyAlignment="1">
      <alignment horizontal="center" vertical="center"/>
    </xf>
    <xf numFmtId="164" fontId="13" fillId="2" borderId="47" xfId="5" applyNumberFormat="1" applyFont="1" applyFill="1" applyBorder="1" applyAlignment="1">
      <alignment horizontal="center" vertical="center"/>
    </xf>
    <xf numFmtId="3" fontId="13" fillId="2" borderId="20" xfId="5" applyNumberFormat="1" applyFont="1" applyFill="1" applyBorder="1" applyAlignment="1">
      <alignment horizontal="center" vertical="center" wrapText="1"/>
    </xf>
    <xf numFmtId="3" fontId="13" fillId="2" borderId="0" xfId="5" applyNumberFormat="1" applyFont="1" applyFill="1" applyAlignment="1">
      <alignment horizontal="center" vertical="center" wrapText="1"/>
    </xf>
    <xf numFmtId="3" fontId="13" fillId="2" borderId="10" xfId="5" applyNumberFormat="1" applyFont="1" applyFill="1" applyBorder="1" applyAlignment="1">
      <alignment horizontal="center" vertical="center" wrapText="1"/>
    </xf>
    <xf numFmtId="3" fontId="13" fillId="9" borderId="18" xfId="5" applyNumberFormat="1" applyFont="1" applyFill="1" applyBorder="1" applyAlignment="1">
      <alignment horizontal="center" vertical="center"/>
    </xf>
    <xf numFmtId="3" fontId="13" fillId="9" borderId="19" xfId="5" applyNumberFormat="1" applyFont="1" applyFill="1" applyBorder="1" applyAlignment="1">
      <alignment horizontal="center" vertical="center"/>
    </xf>
    <xf numFmtId="3" fontId="13" fillId="9" borderId="15" xfId="5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164" fontId="25" fillId="0" borderId="0" xfId="0" applyNumberFormat="1" applyFont="1" applyAlignment="1">
      <alignment horizontal="left" wrapText="1" indent="1"/>
    </xf>
    <xf numFmtId="164" fontId="13" fillId="2" borderId="16" xfId="0" applyNumberFormat="1" applyFont="1" applyFill="1" applyBorder="1" applyAlignment="1">
      <alignment horizontal="center" vertical="center" wrapText="1"/>
    </xf>
    <xf numFmtId="0" fontId="33" fillId="9" borderId="25" xfId="0" applyFont="1" applyFill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37" xfId="0" applyFont="1" applyBorder="1" applyAlignment="1">
      <alignment horizontal="center" vertical="center" wrapText="1"/>
    </xf>
    <xf numFmtId="0" fontId="13" fillId="0" borderId="21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3" fillId="0" borderId="11" xfId="5" applyFont="1" applyBorder="1" applyAlignment="1">
      <alignment horizontal="center" vertical="center" wrapText="1"/>
    </xf>
    <xf numFmtId="0" fontId="13" fillId="0" borderId="34" xfId="5" applyFont="1" applyBorder="1" applyAlignment="1">
      <alignment horizontal="center" vertical="center"/>
    </xf>
    <xf numFmtId="0" fontId="13" fillId="0" borderId="35" xfId="5" applyFont="1" applyBorder="1" applyAlignment="1">
      <alignment horizontal="center" vertical="center"/>
    </xf>
    <xf numFmtId="0" fontId="13" fillId="0" borderId="36" xfId="5" applyFont="1" applyBorder="1" applyAlignment="1">
      <alignment horizontal="center" vertical="center"/>
    </xf>
    <xf numFmtId="164" fontId="13" fillId="0" borderId="42" xfId="5" applyNumberFormat="1" applyFont="1" applyBorder="1" applyAlignment="1">
      <alignment horizontal="center" vertical="center"/>
    </xf>
    <xf numFmtId="0" fontId="13" fillId="7" borderId="9" xfId="5" applyFont="1" applyFill="1" applyBorder="1" applyAlignment="1">
      <alignment horizontal="center" vertical="center"/>
    </xf>
    <xf numFmtId="0" fontId="13" fillId="7" borderId="14" xfId="5" applyFont="1" applyFill="1" applyBorder="1" applyAlignment="1">
      <alignment horizontal="center" vertical="center"/>
    </xf>
    <xf numFmtId="0" fontId="13" fillId="7" borderId="15" xfId="5" applyFont="1" applyFill="1" applyBorder="1" applyAlignment="1">
      <alignment horizontal="center" vertical="center"/>
    </xf>
    <xf numFmtId="0" fontId="33" fillId="0" borderId="34" xfId="0" applyFont="1" applyBorder="1" applyAlignment="1">
      <alignment horizontal="center"/>
    </xf>
    <xf numFmtId="0" fontId="33" fillId="0" borderId="36" xfId="0" applyFont="1" applyBorder="1" applyAlignment="1">
      <alignment horizontal="center"/>
    </xf>
    <xf numFmtId="0" fontId="33" fillId="0" borderId="35" xfId="0" applyFont="1" applyBorder="1" applyAlignment="1">
      <alignment horizontal="center"/>
    </xf>
    <xf numFmtId="0" fontId="13" fillId="0" borderId="19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/>
    </xf>
    <xf numFmtId="0" fontId="13" fillId="0" borderId="11" xfId="5" applyFont="1" applyBorder="1" applyAlignment="1">
      <alignment horizontal="center" vertical="center"/>
    </xf>
    <xf numFmtId="0" fontId="29" fillId="9" borderId="27" xfId="5" applyFont="1" applyFill="1" applyBorder="1" applyAlignment="1">
      <alignment horizontal="center" vertical="center"/>
    </xf>
    <xf numFmtId="0" fontId="29" fillId="9" borderId="28" xfId="5" applyFont="1" applyFill="1" applyBorder="1" applyAlignment="1">
      <alignment horizontal="center" vertical="center"/>
    </xf>
    <xf numFmtId="0" fontId="29" fillId="9" borderId="29" xfId="5" applyFont="1" applyFill="1" applyBorder="1" applyAlignment="1">
      <alignment horizontal="center" vertical="center"/>
    </xf>
    <xf numFmtId="165" fontId="13" fillId="0" borderId="0" xfId="5" applyNumberFormat="1" applyFont="1" applyAlignment="1">
      <alignment horizontal="center" vertical="center" wrapText="1"/>
    </xf>
    <xf numFmtId="165" fontId="13" fillId="0" borderId="1" xfId="5" applyNumberFormat="1" applyFont="1" applyBorder="1" applyAlignment="1">
      <alignment horizontal="center" vertical="center" wrapText="1"/>
    </xf>
    <xf numFmtId="0" fontId="13" fillId="10" borderId="14" xfId="5" applyFont="1" applyFill="1" applyBorder="1" applyAlignment="1">
      <alignment horizontal="center" vertical="center" wrapText="1"/>
    </xf>
    <xf numFmtId="0" fontId="13" fillId="10" borderId="15" xfId="5" applyFont="1" applyFill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/>
    </xf>
    <xf numFmtId="0" fontId="13" fillId="0" borderId="16" xfId="5" applyFont="1" applyBorder="1" applyAlignment="1">
      <alignment horizontal="center" vertical="center"/>
    </xf>
    <xf numFmtId="0" fontId="13" fillId="0" borderId="8" xfId="5" applyFont="1" applyBorder="1" applyAlignment="1">
      <alignment horizontal="center" vertical="center"/>
    </xf>
    <xf numFmtId="0" fontId="13" fillId="0" borderId="41" xfId="5" quotePrefix="1" applyFont="1" applyBorder="1" applyAlignment="1">
      <alignment horizontal="center" vertical="center"/>
    </xf>
    <xf numFmtId="164" fontId="13" fillId="0" borderId="25" xfId="5" applyNumberFormat="1" applyFont="1" applyBorder="1" applyAlignment="1">
      <alignment horizontal="center" vertical="center"/>
    </xf>
    <xf numFmtId="0" fontId="20" fillId="8" borderId="41" xfId="0" applyFont="1" applyFill="1" applyBorder="1" applyAlignment="1">
      <alignment horizontal="center" vertical="center" wrapText="1"/>
    </xf>
    <xf numFmtId="164" fontId="10" fillId="0" borderId="25" xfId="4" applyNumberFormat="1" applyFont="1" applyBorder="1" applyAlignment="1">
      <alignment horizontal="center" vertical="center" wrapText="1"/>
    </xf>
    <xf numFmtId="0" fontId="13" fillId="0" borderId="31" xfId="4" applyFont="1" applyBorder="1" applyAlignment="1">
      <alignment horizontal="center" vertical="center"/>
    </xf>
    <xf numFmtId="49" fontId="13" fillId="0" borderId="0" xfId="5" applyNumberFormat="1" applyFont="1" applyBorder="1" applyAlignment="1">
      <alignment horizontal="center" vertical="center"/>
    </xf>
    <xf numFmtId="164" fontId="13" fillId="0" borderId="49" xfId="5" applyNumberFormat="1" applyFont="1" applyBorder="1" applyAlignment="1">
      <alignment horizontal="center" vertical="center" wrapText="1"/>
    </xf>
    <xf numFmtId="164" fontId="13" fillId="0" borderId="25" xfId="5" applyNumberFormat="1" applyFont="1" applyBorder="1" applyAlignment="1">
      <alignment horizontal="center" vertical="center" wrapText="1"/>
    </xf>
    <xf numFmtId="49" fontId="29" fillId="9" borderId="50" xfId="0" applyNumberFormat="1" applyFont="1" applyFill="1" applyBorder="1" applyAlignment="1">
      <alignment horizontal="center" vertical="center" wrapText="1"/>
    </xf>
    <xf numFmtId="49" fontId="29" fillId="8" borderId="50" xfId="0" applyNumberFormat="1" applyFont="1" applyFill="1" applyBorder="1" applyAlignment="1">
      <alignment horizontal="center" vertical="center" wrapText="1"/>
    </xf>
    <xf numFmtId="49" fontId="29" fillId="8" borderId="49" xfId="0" applyNumberFormat="1" applyFont="1" applyFill="1" applyBorder="1" applyAlignment="1">
      <alignment horizontal="center" vertical="center" wrapText="1"/>
    </xf>
    <xf numFmtId="49" fontId="29" fillId="8" borderId="25" xfId="0" applyNumberFormat="1" applyFont="1" applyFill="1" applyBorder="1" applyAlignment="1">
      <alignment horizontal="center" vertical="center" wrapText="1"/>
    </xf>
    <xf numFmtId="0" fontId="33" fillId="9" borderId="3" xfId="0" applyFont="1" applyFill="1" applyBorder="1" applyAlignment="1">
      <alignment horizontal="center" vertical="center" wrapText="1"/>
    </xf>
    <xf numFmtId="0" fontId="33" fillId="9" borderId="4" xfId="0" applyFont="1" applyFill="1" applyBorder="1" applyAlignment="1">
      <alignment horizontal="center" vertical="center" wrapText="1"/>
    </xf>
    <xf numFmtId="0" fontId="33" fillId="9" borderId="5" xfId="0" applyFont="1" applyFill="1" applyBorder="1" applyAlignment="1">
      <alignment horizontal="center" vertical="center" wrapText="1"/>
    </xf>
    <xf numFmtId="164" fontId="13" fillId="0" borderId="2" xfId="1" applyNumberFormat="1" applyFont="1" applyBorder="1" applyAlignment="1">
      <alignment horizontal="center" vertical="center" wrapText="1"/>
    </xf>
    <xf numFmtId="164" fontId="13" fillId="0" borderId="16" xfId="1" applyNumberFormat="1" applyFont="1" applyBorder="1" applyAlignment="1">
      <alignment horizontal="center" vertical="center" wrapText="1"/>
    </xf>
    <xf numFmtId="164" fontId="9" fillId="0" borderId="42" xfId="0" applyNumberFormat="1" applyFont="1" applyBorder="1" applyAlignment="1">
      <alignment horizontal="center" vertical="center" wrapText="1"/>
    </xf>
    <xf numFmtId="164" fontId="9" fillId="0" borderId="50" xfId="0" applyNumberFormat="1" applyFont="1" applyBorder="1" applyAlignment="1">
      <alignment horizontal="center" vertical="center" wrapText="1"/>
    </xf>
    <xf numFmtId="0" fontId="13" fillId="10" borderId="62" xfId="5" applyFont="1" applyFill="1" applyBorder="1" applyAlignment="1">
      <alignment horizontal="center" vertical="center"/>
    </xf>
    <xf numFmtId="0" fontId="13" fillId="10" borderId="39" xfId="5" applyFont="1" applyFill="1" applyBorder="1" applyAlignment="1">
      <alignment horizontal="center" vertical="center"/>
    </xf>
    <xf numFmtId="164" fontId="20" fillId="10" borderId="43" xfId="5" applyNumberFormat="1" applyFont="1" applyFill="1" applyBorder="1" applyAlignment="1">
      <alignment horizontal="center" vertical="center" textRotation="90" wrapText="1"/>
    </xf>
    <xf numFmtId="0" fontId="20" fillId="0" borderId="36" xfId="0" applyFont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 wrapText="1"/>
    </xf>
    <xf numFmtId="49" fontId="13" fillId="9" borderId="22" xfId="0" applyNumberFormat="1" applyFont="1" applyFill="1" applyBorder="1" applyAlignment="1">
      <alignment horizontal="center" vertical="center"/>
    </xf>
    <xf numFmtId="49" fontId="13" fillId="9" borderId="52" xfId="0" applyNumberFormat="1" applyFont="1" applyFill="1" applyBorder="1" applyAlignment="1">
      <alignment horizontal="center" vertical="center"/>
    </xf>
    <xf numFmtId="49" fontId="13" fillId="9" borderId="68" xfId="0" applyNumberFormat="1" applyFont="1" applyFill="1" applyBorder="1" applyAlignment="1">
      <alignment horizontal="center" vertical="center"/>
    </xf>
    <xf numFmtId="49" fontId="13" fillId="9" borderId="24" xfId="0" applyNumberFormat="1" applyFont="1" applyFill="1" applyBorder="1" applyAlignment="1">
      <alignment horizontal="center" vertical="center"/>
    </xf>
    <xf numFmtId="49" fontId="13" fillId="9" borderId="48" xfId="0" applyNumberFormat="1" applyFont="1" applyFill="1" applyBorder="1" applyAlignment="1">
      <alignment horizontal="center" vertical="center"/>
    </xf>
    <xf numFmtId="49" fontId="13" fillId="9" borderId="73" xfId="0" applyNumberFormat="1" applyFont="1" applyFill="1" applyBorder="1" applyAlignment="1">
      <alignment horizontal="center" vertical="center"/>
    </xf>
    <xf numFmtId="0" fontId="13" fillId="9" borderId="9" xfId="5" applyFont="1" applyFill="1" applyBorder="1" applyAlignment="1">
      <alignment horizontal="center" vertical="center"/>
    </xf>
    <xf numFmtId="0" fontId="13" fillId="9" borderId="15" xfId="5" applyFont="1" applyFill="1" applyBorder="1" applyAlignment="1">
      <alignment horizontal="center" vertical="center"/>
    </xf>
    <xf numFmtId="0" fontId="13" fillId="10" borderId="64" xfId="5" applyFont="1" applyFill="1" applyBorder="1" applyAlignment="1">
      <alignment horizontal="center" vertical="center"/>
    </xf>
    <xf numFmtId="0" fontId="13" fillId="10" borderId="37" xfId="5" applyFont="1" applyFill="1" applyBorder="1" applyAlignment="1">
      <alignment horizontal="center" vertical="center"/>
    </xf>
    <xf numFmtId="0" fontId="13" fillId="10" borderId="34" xfId="5" applyFont="1" applyFill="1" applyBorder="1" applyAlignment="1">
      <alignment horizontal="center" vertical="center" wrapText="1"/>
    </xf>
    <xf numFmtId="164" fontId="30" fillId="9" borderId="50" xfId="4" applyNumberFormat="1" applyFont="1" applyFill="1" applyBorder="1" applyAlignment="1">
      <alignment horizontal="center" vertical="center" wrapText="1"/>
    </xf>
    <xf numFmtId="164" fontId="30" fillId="9" borderId="79" xfId="4" applyNumberFormat="1" applyFont="1" applyFill="1" applyBorder="1" applyAlignment="1">
      <alignment horizontal="center" vertical="center" wrapText="1"/>
    </xf>
    <xf numFmtId="164" fontId="30" fillId="9" borderId="25" xfId="0" applyNumberFormat="1" applyFont="1" applyFill="1" applyBorder="1" applyAlignment="1">
      <alignment horizontal="center" vertical="center" wrapText="1"/>
    </xf>
    <xf numFmtId="164" fontId="30" fillId="9" borderId="25" xfId="4" applyNumberFormat="1" applyFont="1" applyFill="1" applyBorder="1" applyAlignment="1">
      <alignment horizontal="center" vertical="center" wrapText="1"/>
    </xf>
    <xf numFmtId="164" fontId="13" fillId="2" borderId="20" xfId="5" applyNumberFormat="1" applyFont="1" applyFill="1" applyBorder="1" applyAlignment="1">
      <alignment horizontal="center" vertical="center" wrapText="1"/>
    </xf>
    <xf numFmtId="164" fontId="13" fillId="2" borderId="21" xfId="5" applyNumberFormat="1" applyFont="1" applyFill="1" applyBorder="1" applyAlignment="1">
      <alignment horizontal="center" vertical="center" wrapText="1"/>
    </xf>
    <xf numFmtId="164" fontId="13" fillId="0" borderId="14" xfId="5" applyNumberFormat="1" applyFont="1" applyBorder="1" applyAlignment="1">
      <alignment horizontal="center" vertical="center"/>
    </xf>
    <xf numFmtId="0" fontId="13" fillId="0" borderId="53" xfId="5" quotePrefix="1" applyFont="1" applyBorder="1" applyAlignment="1">
      <alignment horizontal="center" vertical="center"/>
    </xf>
    <xf numFmtId="164" fontId="13" fillId="0" borderId="49" xfId="5" applyNumberFormat="1" applyFont="1" applyBorder="1" applyAlignment="1">
      <alignment horizontal="center" vertical="center"/>
    </xf>
    <xf numFmtId="164" fontId="13" fillId="0" borderId="50" xfId="5" applyNumberFormat="1" applyFont="1" applyBorder="1" applyAlignment="1">
      <alignment horizontal="center" vertical="center"/>
    </xf>
    <xf numFmtId="0" fontId="20" fillId="8" borderId="42" xfId="0" applyFont="1" applyFill="1" applyBorder="1" applyAlignment="1">
      <alignment horizontal="center" vertical="center" wrapText="1"/>
    </xf>
    <xf numFmtId="0" fontId="20" fillId="8" borderId="43" xfId="0" applyFont="1" applyFill="1" applyBorder="1" applyAlignment="1">
      <alignment horizontal="center" vertical="center" wrapText="1"/>
    </xf>
    <xf numFmtId="0" fontId="10" fillId="0" borderId="40" xfId="5" applyFont="1" applyBorder="1" applyAlignment="1">
      <alignment horizontal="center" vertical="center" wrapText="1"/>
    </xf>
    <xf numFmtId="0" fontId="10" fillId="0" borderId="39" xfId="5" applyFont="1" applyBorder="1" applyAlignment="1">
      <alignment horizontal="center" vertical="center" wrapText="1"/>
    </xf>
    <xf numFmtId="3" fontId="10" fillId="0" borderId="41" xfId="5" applyNumberFormat="1" applyFont="1" applyBorder="1" applyAlignment="1">
      <alignment horizontal="center" vertical="center" wrapText="1"/>
    </xf>
    <xf numFmtId="3" fontId="10" fillId="0" borderId="42" xfId="5" applyNumberFormat="1" applyFont="1" applyBorder="1" applyAlignment="1">
      <alignment horizontal="center" vertical="center" wrapText="1"/>
    </xf>
    <xf numFmtId="0" fontId="29" fillId="9" borderId="34" xfId="0" applyFont="1" applyFill="1" applyBorder="1" applyAlignment="1">
      <alignment horizontal="center" vertical="center" wrapText="1"/>
    </xf>
    <xf numFmtId="0" fontId="29" fillId="9" borderId="35" xfId="0" applyFont="1" applyFill="1" applyBorder="1" applyAlignment="1">
      <alignment horizontal="center" vertical="center" wrapText="1"/>
    </xf>
    <xf numFmtId="0" fontId="29" fillId="9" borderId="36" xfId="0" applyFont="1" applyFill="1" applyBorder="1" applyAlignment="1">
      <alignment horizontal="center" vertical="center" wrapText="1"/>
    </xf>
    <xf numFmtId="164" fontId="13" fillId="0" borderId="18" xfId="5" applyNumberFormat="1" applyFont="1" applyBorder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 wrapText="1"/>
    </xf>
    <xf numFmtId="0" fontId="10" fillId="0" borderId="34" xfId="5" applyFont="1" applyBorder="1" applyAlignment="1">
      <alignment horizontal="center" vertical="center"/>
    </xf>
    <xf numFmtId="0" fontId="10" fillId="0" borderId="35" xfId="5" applyFont="1" applyBorder="1" applyAlignment="1">
      <alignment horizontal="center" vertical="center"/>
    </xf>
    <xf numFmtId="0" fontId="10" fillId="0" borderId="36" xfId="5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64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32" fillId="9" borderId="25" xfId="0" applyFont="1" applyFill="1" applyBorder="1" applyAlignment="1">
      <alignment horizontal="center" vertical="center" wrapText="1"/>
    </xf>
    <xf numFmtId="0" fontId="13" fillId="6" borderId="17" xfId="5" applyFont="1" applyFill="1" applyBorder="1" applyAlignment="1">
      <alignment horizontal="center" vertical="center" wrapText="1"/>
    </xf>
    <xf numFmtId="0" fontId="13" fillId="6" borderId="18" xfId="5" applyFont="1" applyFill="1" applyBorder="1" applyAlignment="1">
      <alignment horizontal="center" vertical="center" wrapText="1"/>
    </xf>
    <xf numFmtId="0" fontId="4" fillId="0" borderId="37" xfId="5" applyFont="1" applyBorder="1" applyAlignment="1">
      <alignment horizontal="center" vertical="center"/>
    </xf>
    <xf numFmtId="0" fontId="4" fillId="0" borderId="38" xfId="5" applyFont="1" applyBorder="1" applyAlignment="1">
      <alignment horizontal="center" vertical="center"/>
    </xf>
    <xf numFmtId="0" fontId="4" fillId="0" borderId="39" xfId="5" applyFont="1" applyBorder="1" applyAlignment="1">
      <alignment horizontal="center" vertical="center"/>
    </xf>
    <xf numFmtId="0" fontId="20" fillId="9" borderId="22" xfId="0" applyFont="1" applyFill="1" applyBorder="1" applyAlignment="1">
      <alignment horizontal="center" vertical="center" wrapText="1"/>
    </xf>
    <xf numFmtId="0" fontId="20" fillId="9" borderId="52" xfId="0" applyFont="1" applyFill="1" applyBorder="1" applyAlignment="1">
      <alignment horizontal="center" vertical="center" wrapText="1"/>
    </xf>
    <xf numFmtId="0" fontId="20" fillId="9" borderId="68" xfId="0" applyFont="1" applyFill="1" applyBorder="1" applyAlignment="1">
      <alignment horizontal="center" vertical="center" wrapText="1"/>
    </xf>
    <xf numFmtId="0" fontId="10" fillId="0" borderId="41" xfId="5" applyFont="1" applyBorder="1" applyAlignment="1">
      <alignment horizontal="center" vertical="center"/>
    </xf>
    <xf numFmtId="0" fontId="10" fillId="0" borderId="42" xfId="5" applyFont="1" applyBorder="1" applyAlignment="1">
      <alignment horizontal="center" vertical="center"/>
    </xf>
    <xf numFmtId="0" fontId="13" fillId="10" borderId="36" xfId="5" applyFont="1" applyFill="1" applyBorder="1" applyAlignment="1">
      <alignment horizontal="center" vertical="center"/>
    </xf>
    <xf numFmtId="0" fontId="13" fillId="10" borderId="42" xfId="5" applyFont="1" applyFill="1" applyBorder="1" applyAlignment="1">
      <alignment horizontal="center" vertical="center"/>
    </xf>
    <xf numFmtId="164" fontId="18" fillId="0" borderId="25" xfId="5" applyNumberFormat="1" applyFont="1" applyBorder="1" applyAlignment="1">
      <alignment horizontal="center" vertical="center" wrapText="1"/>
    </xf>
    <xf numFmtId="164" fontId="18" fillId="0" borderId="26" xfId="5" applyNumberFormat="1" applyFont="1" applyBorder="1" applyAlignment="1">
      <alignment horizontal="center" vertical="center" wrapText="1"/>
    </xf>
    <xf numFmtId="164" fontId="20" fillId="10" borderId="19" xfId="5" applyNumberFormat="1" applyFont="1" applyFill="1" applyBorder="1" applyAlignment="1">
      <alignment horizontal="center" vertical="center" textRotation="90" wrapText="1"/>
    </xf>
    <xf numFmtId="164" fontId="20" fillId="10" borderId="10" xfId="5" applyNumberFormat="1" applyFont="1" applyFill="1" applyBorder="1" applyAlignment="1">
      <alignment horizontal="center" vertical="center" textRotation="90" wrapText="1"/>
    </xf>
    <xf numFmtId="164" fontId="20" fillId="10" borderId="2" xfId="5" applyNumberFormat="1" applyFont="1" applyFill="1" applyBorder="1" applyAlignment="1">
      <alignment horizontal="center" vertical="center" textRotation="90" wrapText="1"/>
    </xf>
    <xf numFmtId="164" fontId="20" fillId="10" borderId="16" xfId="5" applyNumberFormat="1" applyFont="1" applyFill="1" applyBorder="1" applyAlignment="1">
      <alignment horizontal="center" vertical="center" textRotation="90" wrapText="1"/>
    </xf>
    <xf numFmtId="164" fontId="10" fillId="0" borderId="26" xfId="5" applyNumberFormat="1" applyFont="1" applyBorder="1" applyAlignment="1">
      <alignment horizontal="center" vertical="center" wrapText="1"/>
    </xf>
    <xf numFmtId="49" fontId="21" fillId="2" borderId="17" xfId="0" applyNumberFormat="1" applyFont="1" applyFill="1" applyBorder="1" applyAlignment="1">
      <alignment horizontal="center" vertical="center"/>
    </xf>
    <xf numFmtId="49" fontId="21" fillId="2" borderId="20" xfId="0" applyNumberFormat="1" applyFont="1" applyFill="1" applyBorder="1" applyAlignment="1">
      <alignment horizontal="center" vertical="center"/>
    </xf>
    <xf numFmtId="0" fontId="13" fillId="8" borderId="18" xfId="5" applyFont="1" applyFill="1" applyBorder="1" applyAlignment="1">
      <alignment horizontal="center" vertical="center"/>
    </xf>
    <xf numFmtId="164" fontId="13" fillId="0" borderId="24" xfId="5" applyNumberFormat="1" applyFont="1" applyBorder="1" applyAlignment="1">
      <alignment horizontal="center" vertical="center"/>
    </xf>
    <xf numFmtId="3" fontId="17" fillId="2" borderId="9" xfId="5" applyNumberFormat="1" applyFont="1" applyFill="1" applyBorder="1" applyAlignment="1">
      <alignment horizontal="center" vertical="center" wrapText="1"/>
    </xf>
    <xf numFmtId="3" fontId="17" fillId="2" borderId="15" xfId="5" applyNumberFormat="1" applyFont="1" applyFill="1" applyBorder="1" applyAlignment="1">
      <alignment horizontal="center" vertical="center" wrapText="1"/>
    </xf>
    <xf numFmtId="3" fontId="15" fillId="2" borderId="18" xfId="5" applyNumberFormat="1" applyFont="1" applyFill="1" applyBorder="1" applyAlignment="1">
      <alignment horizontal="center" vertical="center" wrapText="1"/>
    </xf>
    <xf numFmtId="3" fontId="15" fillId="2" borderId="1" xfId="5" applyNumberFormat="1" applyFont="1" applyFill="1" applyBorder="1" applyAlignment="1">
      <alignment horizontal="center" vertical="center" wrapText="1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16" xfId="0" applyNumberFormat="1" applyFont="1" applyFill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 wrapText="1"/>
    </xf>
    <xf numFmtId="0" fontId="13" fillId="0" borderId="70" xfId="0" applyFont="1" applyBorder="1" applyAlignment="1">
      <alignment horizontal="center" wrapText="1"/>
    </xf>
    <xf numFmtId="0" fontId="13" fillId="0" borderId="57" xfId="0" applyFont="1" applyBorder="1" applyAlignment="1">
      <alignment horizontal="center" wrapText="1"/>
    </xf>
    <xf numFmtId="3" fontId="13" fillId="2" borderId="15" xfId="5" applyNumberFormat="1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center" vertical="center" wrapText="1"/>
    </xf>
    <xf numFmtId="3" fontId="13" fillId="2" borderId="0" xfId="5" applyNumberFormat="1" applyFont="1" applyFill="1" applyBorder="1" applyAlignment="1">
      <alignment horizontal="center" vertical="center"/>
    </xf>
    <xf numFmtId="165" fontId="13" fillId="14" borderId="2" xfId="5" applyNumberFormat="1" applyFont="1" applyFill="1" applyBorder="1" applyAlignment="1">
      <alignment horizontal="center" vertical="center" wrapText="1"/>
    </xf>
    <xf numFmtId="165" fontId="13" fillId="14" borderId="56" xfId="5" applyNumberFormat="1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wrapText="1"/>
    </xf>
    <xf numFmtId="0" fontId="13" fillId="4" borderId="0" xfId="0" applyFont="1" applyFill="1" applyAlignment="1">
      <alignment horizontal="center" wrapText="1"/>
    </xf>
    <xf numFmtId="0" fontId="13" fillId="4" borderId="33" xfId="0" applyFont="1" applyFill="1" applyBorder="1" applyAlignment="1">
      <alignment horizontal="center" wrapText="1"/>
    </xf>
    <xf numFmtId="165" fontId="13" fillId="0" borderId="16" xfId="5" applyNumberFormat="1" applyFont="1" applyBorder="1" applyAlignment="1">
      <alignment horizontal="center" vertical="center" wrapText="1"/>
    </xf>
    <xf numFmtId="0" fontId="15" fillId="9" borderId="49" xfId="5" applyFont="1" applyFill="1" applyBorder="1" applyAlignment="1">
      <alignment horizontal="center" vertical="center" wrapText="1"/>
    </xf>
    <xf numFmtId="164" fontId="10" fillId="0" borderId="43" xfId="4" applyNumberFormat="1" applyFont="1" applyBorder="1" applyAlignment="1">
      <alignment horizontal="center" vertical="center" textRotation="90" wrapText="1"/>
    </xf>
    <xf numFmtId="164" fontId="10" fillId="0" borderId="49" xfId="4" applyNumberFormat="1" applyFont="1" applyBorder="1" applyAlignment="1">
      <alignment horizontal="center" vertical="center" textRotation="90" wrapText="1"/>
    </xf>
    <xf numFmtId="164" fontId="10" fillId="0" borderId="41" xfId="0" applyNumberFormat="1" applyFont="1" applyBorder="1" applyAlignment="1">
      <alignment horizontal="center" vertical="center" textRotation="90" wrapText="1"/>
    </xf>
    <xf numFmtId="164" fontId="10" fillId="0" borderId="25" xfId="0" applyNumberFormat="1" applyFont="1" applyBorder="1" applyAlignment="1">
      <alignment horizontal="center" vertical="center" textRotation="90" wrapText="1"/>
    </xf>
    <xf numFmtId="164" fontId="10" fillId="0" borderId="37" xfId="0" applyNumberFormat="1" applyFont="1" applyBorder="1" applyAlignment="1">
      <alignment horizontal="center" vertical="center" wrapText="1"/>
    </xf>
    <xf numFmtId="164" fontId="10" fillId="0" borderId="51" xfId="0" applyNumberFormat="1" applyFont="1" applyBorder="1" applyAlignment="1">
      <alignment horizontal="center" vertical="center" wrapText="1"/>
    </xf>
    <xf numFmtId="164" fontId="13" fillId="4" borderId="48" xfId="5" applyNumberFormat="1" applyFont="1" applyFill="1" applyBorder="1" applyAlignment="1">
      <alignment horizontal="center" vertical="center" wrapText="1"/>
    </xf>
    <xf numFmtId="164" fontId="13" fillId="4" borderId="13" xfId="5" applyNumberFormat="1" applyFont="1" applyFill="1" applyBorder="1" applyAlignment="1">
      <alignment horizontal="center" vertical="center" wrapText="1"/>
    </xf>
    <xf numFmtId="3" fontId="13" fillId="9" borderId="17" xfId="5" applyNumberFormat="1" applyFont="1" applyFill="1" applyBorder="1" applyAlignment="1">
      <alignment horizontal="center" vertical="center"/>
    </xf>
    <xf numFmtId="164" fontId="13" fillId="0" borderId="44" xfId="5" applyNumberFormat="1" applyFont="1" applyBorder="1" applyAlignment="1">
      <alignment horizontal="center" vertical="center"/>
    </xf>
    <xf numFmtId="0" fontId="20" fillId="8" borderId="25" xfId="0" applyFont="1" applyFill="1" applyBorder="1" applyAlignment="1">
      <alignment horizontal="center" vertical="center" wrapText="1"/>
    </xf>
    <xf numFmtId="0" fontId="20" fillId="8" borderId="44" xfId="0" applyFont="1" applyFill="1" applyBorder="1" applyAlignment="1">
      <alignment horizontal="center" vertical="center" wrapText="1"/>
    </xf>
    <xf numFmtId="164" fontId="13" fillId="0" borderId="68" xfId="5" applyNumberFormat="1" applyFont="1" applyBorder="1" applyAlignment="1">
      <alignment horizontal="center" vertical="center"/>
    </xf>
    <xf numFmtId="49" fontId="29" fillId="8" borderId="23" xfId="0" applyNumberFormat="1" applyFont="1" applyFill="1" applyBorder="1" applyAlignment="1">
      <alignment horizontal="center" vertical="center" wrapText="1"/>
    </xf>
    <xf numFmtId="49" fontId="29" fillId="8" borderId="26" xfId="0" applyNumberFormat="1" applyFont="1" applyFill="1" applyBorder="1" applyAlignment="1">
      <alignment horizontal="center" vertical="center" wrapText="1"/>
    </xf>
    <xf numFmtId="49" fontId="29" fillId="8" borderId="69" xfId="0" applyNumberFormat="1" applyFont="1" applyFill="1" applyBorder="1" applyAlignment="1">
      <alignment horizontal="center" vertical="center" wrapText="1"/>
    </xf>
    <xf numFmtId="0" fontId="20" fillId="9" borderId="74" xfId="0" applyFont="1" applyFill="1" applyBorder="1" applyAlignment="1">
      <alignment horizontal="center" vertical="center" wrapText="1"/>
    </xf>
    <xf numFmtId="0" fontId="20" fillId="9" borderId="69" xfId="0" applyFont="1" applyFill="1" applyBorder="1" applyAlignment="1">
      <alignment horizontal="center" vertical="center" wrapText="1"/>
    </xf>
    <xf numFmtId="49" fontId="29" fillId="9" borderId="24" xfId="0" applyNumberFormat="1" applyFont="1" applyFill="1" applyBorder="1" applyAlignment="1">
      <alignment horizontal="center" vertical="center" wrapText="1"/>
    </xf>
    <xf numFmtId="49" fontId="29" fillId="9" borderId="48" xfId="0" applyNumberFormat="1" applyFont="1" applyFill="1" applyBorder="1" applyAlignment="1">
      <alignment horizontal="center" vertical="center" wrapText="1"/>
    </xf>
    <xf numFmtId="49" fontId="29" fillId="9" borderId="13" xfId="0" applyNumberFormat="1" applyFont="1" applyFill="1" applyBorder="1" applyAlignment="1">
      <alignment horizontal="center" vertical="center" wrapText="1"/>
    </xf>
    <xf numFmtId="49" fontId="29" fillId="8" borderId="22" xfId="0" applyNumberFormat="1" applyFont="1" applyFill="1" applyBorder="1" applyAlignment="1">
      <alignment horizontal="center" vertical="center" wrapText="1"/>
    </xf>
    <xf numFmtId="49" fontId="29" fillId="8" borderId="52" xfId="0" applyNumberFormat="1" applyFont="1" applyFill="1" applyBorder="1" applyAlignment="1">
      <alignment horizontal="center" vertical="center" wrapText="1"/>
    </xf>
    <xf numFmtId="49" fontId="29" fillId="8" borderId="74" xfId="0" applyNumberFormat="1" applyFont="1" applyFill="1" applyBorder="1" applyAlignment="1">
      <alignment horizontal="center" vertical="center" wrapText="1"/>
    </xf>
    <xf numFmtId="0" fontId="29" fillId="9" borderId="27" xfId="0" applyFont="1" applyFill="1" applyBorder="1" applyAlignment="1">
      <alignment horizontal="center" vertical="center" wrapText="1"/>
    </xf>
    <xf numFmtId="0" fontId="29" fillId="9" borderId="28" xfId="0" applyFont="1" applyFill="1" applyBorder="1" applyAlignment="1">
      <alignment horizontal="center" vertical="center" wrapText="1"/>
    </xf>
    <xf numFmtId="0" fontId="29" fillId="9" borderId="29" xfId="0" applyFont="1" applyFill="1" applyBorder="1" applyAlignment="1">
      <alignment horizontal="center" vertical="center" wrapText="1"/>
    </xf>
    <xf numFmtId="0" fontId="13" fillId="0" borderId="64" xfId="5" quotePrefix="1" applyFont="1" applyBorder="1" applyAlignment="1">
      <alignment horizontal="center" vertical="center"/>
    </xf>
    <xf numFmtId="0" fontId="13" fillId="0" borderId="28" xfId="5" quotePrefix="1" applyFont="1" applyBorder="1" applyAlignment="1">
      <alignment horizontal="center" vertical="center"/>
    </xf>
    <xf numFmtId="0" fontId="13" fillId="0" borderId="62" xfId="5" quotePrefix="1" applyFont="1" applyBorder="1" applyAlignment="1">
      <alignment horizontal="center" vertical="center"/>
    </xf>
    <xf numFmtId="164" fontId="13" fillId="0" borderId="73" xfId="5" applyNumberFormat="1" applyFont="1" applyBorder="1" applyAlignment="1">
      <alignment horizontal="center" vertical="center"/>
    </xf>
    <xf numFmtId="49" fontId="29" fillId="8" borderId="24" xfId="0" applyNumberFormat="1" applyFont="1" applyFill="1" applyBorder="1" applyAlignment="1">
      <alignment horizontal="center" vertical="center" wrapText="1"/>
    </xf>
    <xf numFmtId="49" fontId="29" fillId="8" borderId="48" xfId="0" applyNumberFormat="1" applyFont="1" applyFill="1" applyBorder="1" applyAlignment="1">
      <alignment horizontal="center" vertical="center" wrapText="1"/>
    </xf>
    <xf numFmtId="49" fontId="29" fillId="8" borderId="13" xfId="0" applyNumberFormat="1" applyFont="1" applyFill="1" applyBorder="1" applyAlignment="1">
      <alignment horizontal="center" vertical="center" wrapText="1"/>
    </xf>
    <xf numFmtId="0" fontId="13" fillId="0" borderId="27" xfId="5" quotePrefix="1" applyFont="1" applyBorder="1" applyAlignment="1">
      <alignment horizontal="center" vertical="center"/>
    </xf>
    <xf numFmtId="0" fontId="20" fillId="8" borderId="50" xfId="0" applyFont="1" applyFill="1" applyBorder="1" applyAlignment="1">
      <alignment horizontal="center" vertical="center" wrapText="1"/>
    </xf>
    <xf numFmtId="0" fontId="20" fillId="8" borderId="73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70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57" xfId="0" applyFont="1" applyBorder="1" applyAlignment="1">
      <alignment horizontal="center" vertical="center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4" xfId="0" applyFont="1" applyFill="1" applyBorder="1" applyAlignment="1">
      <alignment horizontal="center" vertical="center" wrapText="1"/>
    </xf>
    <xf numFmtId="0" fontId="33" fillId="9" borderId="15" xfId="0" applyFont="1" applyFill="1" applyBorder="1" applyAlignment="1">
      <alignment horizontal="center" vertical="center" wrapText="1"/>
    </xf>
    <xf numFmtId="0" fontId="9" fillId="9" borderId="74" xfId="0" applyFont="1" applyFill="1" applyBorder="1" applyAlignment="1">
      <alignment horizontal="center" vertical="center" wrapText="1"/>
    </xf>
    <xf numFmtId="0" fontId="13" fillId="0" borderId="32" xfId="4" applyFont="1" applyBorder="1" applyAlignment="1">
      <alignment horizontal="center" vertical="center"/>
    </xf>
    <xf numFmtId="0" fontId="15" fillId="0" borderId="37" xfId="5" applyFont="1" applyBorder="1" applyAlignment="1">
      <alignment horizontal="center" vertical="center"/>
    </xf>
    <xf numFmtId="0" fontId="15" fillId="0" borderId="38" xfId="5" applyFont="1" applyBorder="1" applyAlignment="1">
      <alignment horizontal="center" vertical="center"/>
    </xf>
    <xf numFmtId="0" fontId="15" fillId="0" borderId="67" xfId="5" applyFont="1" applyBorder="1" applyAlignment="1">
      <alignment horizontal="center" vertical="center"/>
    </xf>
    <xf numFmtId="164" fontId="9" fillId="0" borderId="69" xfId="0" applyNumberFormat="1" applyFont="1" applyBorder="1" applyAlignment="1">
      <alignment horizontal="center" vertical="center" textRotation="90" wrapText="1"/>
    </xf>
    <xf numFmtId="0" fontId="20" fillId="8" borderId="8" xfId="0" applyFont="1" applyFill="1" applyBorder="1" applyAlignment="1">
      <alignment horizontal="center" vertical="center" wrapText="1"/>
    </xf>
    <xf numFmtId="164" fontId="13" fillId="0" borderId="13" xfId="5" applyNumberFormat="1" applyFont="1" applyBorder="1" applyAlignment="1">
      <alignment horizontal="center" vertical="center" wrapText="1"/>
    </xf>
    <xf numFmtId="164" fontId="15" fillId="0" borderId="56" xfId="5" applyNumberFormat="1" applyFont="1" applyBorder="1" applyAlignment="1">
      <alignment horizontal="center" vertical="center" wrapText="1"/>
    </xf>
    <xf numFmtId="0" fontId="13" fillId="0" borderId="27" xfId="5" applyFont="1" applyBorder="1" applyAlignment="1">
      <alignment horizontal="center" vertical="center"/>
    </xf>
    <xf numFmtId="0" fontId="13" fillId="0" borderId="28" xfId="5" applyFont="1" applyBorder="1" applyAlignment="1">
      <alignment horizontal="center" vertical="center"/>
    </xf>
    <xf numFmtId="0" fontId="13" fillId="0" borderId="29" xfId="5" applyFont="1" applyBorder="1" applyAlignment="1">
      <alignment horizontal="center" vertical="center"/>
    </xf>
    <xf numFmtId="164" fontId="20" fillId="10" borderId="49" xfId="5" applyNumberFormat="1" applyFont="1" applyFill="1" applyBorder="1" applyAlignment="1">
      <alignment horizontal="center" vertical="center" textRotation="90" wrapText="1"/>
    </xf>
    <xf numFmtId="164" fontId="20" fillId="10" borderId="68" xfId="5" applyNumberFormat="1" applyFont="1" applyFill="1" applyBorder="1" applyAlignment="1">
      <alignment horizontal="center" vertical="center" textRotation="90" wrapText="1"/>
    </xf>
    <xf numFmtId="164" fontId="20" fillId="10" borderId="25" xfId="5" applyNumberFormat="1" applyFont="1" applyFill="1" applyBorder="1" applyAlignment="1">
      <alignment horizontal="center" vertical="center" textRotation="90" wrapText="1"/>
    </xf>
    <xf numFmtId="164" fontId="20" fillId="10" borderId="44" xfId="5" applyNumberFormat="1" applyFont="1" applyFill="1" applyBorder="1" applyAlignment="1">
      <alignment horizontal="center" vertical="center" textRotation="90" wrapText="1"/>
    </xf>
    <xf numFmtId="0" fontId="15" fillId="9" borderId="52" xfId="5" applyFont="1" applyFill="1" applyBorder="1" applyAlignment="1">
      <alignment horizontal="center" vertical="center" wrapText="1"/>
    </xf>
    <xf numFmtId="0" fontId="15" fillId="9" borderId="74" xfId="5" applyFont="1" applyFill="1" applyBorder="1" applyAlignment="1">
      <alignment horizontal="center" vertical="center" wrapText="1"/>
    </xf>
    <xf numFmtId="164" fontId="30" fillId="9" borderId="26" xfId="0" applyNumberFormat="1" applyFont="1" applyFill="1" applyBorder="1" applyAlignment="1">
      <alignment horizontal="center" vertical="center" wrapText="1"/>
    </xf>
    <xf numFmtId="164" fontId="30" fillId="9" borderId="69" xfId="0" applyNumberFormat="1" applyFont="1" applyFill="1" applyBorder="1" applyAlignment="1">
      <alignment horizontal="center" vertical="center" wrapText="1"/>
    </xf>
    <xf numFmtId="164" fontId="30" fillId="9" borderId="26" xfId="4" applyNumberFormat="1" applyFont="1" applyFill="1" applyBorder="1" applyAlignment="1">
      <alignment horizontal="center" vertical="center" wrapText="1"/>
    </xf>
    <xf numFmtId="164" fontId="30" fillId="9" borderId="69" xfId="4" applyNumberFormat="1" applyFont="1" applyFill="1" applyBorder="1" applyAlignment="1">
      <alignment horizontal="center" vertical="center" wrapText="1"/>
    </xf>
    <xf numFmtId="0" fontId="13" fillId="10" borderId="22" xfId="5" applyFont="1" applyFill="1" applyBorder="1" applyAlignment="1">
      <alignment horizontal="center" vertical="center"/>
    </xf>
    <xf numFmtId="0" fontId="13" fillId="10" borderId="52" xfId="5" applyFont="1" applyFill="1" applyBorder="1" applyAlignment="1">
      <alignment horizontal="center" vertical="center"/>
    </xf>
    <xf numFmtId="0" fontId="13" fillId="10" borderId="68" xfId="5" applyFont="1" applyFill="1" applyBorder="1" applyAlignment="1">
      <alignment horizontal="center" vertical="center"/>
    </xf>
    <xf numFmtId="164" fontId="10" fillId="0" borderId="23" xfId="5" applyNumberFormat="1" applyFont="1" applyBorder="1" applyAlignment="1">
      <alignment horizontal="center" vertical="center" wrapText="1"/>
    </xf>
    <xf numFmtId="164" fontId="13" fillId="0" borderId="8" xfId="2" applyNumberFormat="1" applyFont="1" applyBorder="1" applyAlignment="1">
      <alignment horizontal="center" vertical="center" wrapText="1"/>
    </xf>
    <xf numFmtId="164" fontId="13" fillId="0" borderId="8" xfId="1" applyNumberFormat="1" applyFont="1" applyBorder="1" applyAlignment="1">
      <alignment horizontal="center" vertical="center" wrapText="1"/>
    </xf>
    <xf numFmtId="164" fontId="13" fillId="10" borderId="22" xfId="1" applyNumberFormat="1" applyFont="1" applyFill="1" applyBorder="1" applyAlignment="1">
      <alignment horizontal="center" vertical="center" wrapText="1"/>
    </xf>
    <xf numFmtId="164" fontId="13" fillId="10" borderId="52" xfId="1" applyNumberFormat="1" applyFont="1" applyFill="1" applyBorder="1" applyAlignment="1">
      <alignment horizontal="center" vertical="center" wrapText="1"/>
    </xf>
    <xf numFmtId="164" fontId="13" fillId="10" borderId="68" xfId="1" applyNumberFormat="1" applyFont="1" applyFill="1" applyBorder="1" applyAlignment="1">
      <alignment horizontal="center" vertical="center" wrapText="1"/>
    </xf>
    <xf numFmtId="0" fontId="13" fillId="10" borderId="23" xfId="5" applyFont="1" applyFill="1" applyBorder="1" applyAlignment="1">
      <alignment horizontal="center" vertical="center" wrapText="1"/>
    </xf>
    <xf numFmtId="0" fontId="13" fillId="10" borderId="26" xfId="5" applyFont="1" applyFill="1" applyBorder="1" applyAlignment="1">
      <alignment horizontal="center" vertical="center" wrapText="1"/>
    </xf>
    <xf numFmtId="0" fontId="13" fillId="10" borderId="44" xfId="5" applyFont="1" applyFill="1" applyBorder="1" applyAlignment="1">
      <alignment horizontal="center" vertical="center" wrapText="1"/>
    </xf>
    <xf numFmtId="164" fontId="13" fillId="0" borderId="56" xfId="5" applyNumberFormat="1" applyFont="1" applyBorder="1" applyAlignment="1">
      <alignment horizontal="center" vertical="center" wrapText="1"/>
    </xf>
    <xf numFmtId="164" fontId="20" fillId="10" borderId="56" xfId="5" applyNumberFormat="1" applyFont="1" applyFill="1" applyBorder="1" applyAlignment="1">
      <alignment horizontal="center" vertical="center" textRotation="90" wrapText="1"/>
    </xf>
    <xf numFmtId="164" fontId="15" fillId="0" borderId="19" xfId="5" applyNumberFormat="1" applyFont="1" applyBorder="1" applyAlignment="1">
      <alignment horizontal="center" vertical="center" wrapText="1"/>
    </xf>
    <xf numFmtId="164" fontId="15" fillId="0" borderId="57" xfId="5" applyNumberFormat="1" applyFont="1" applyBorder="1" applyAlignment="1">
      <alignment horizontal="center" vertical="center" wrapText="1"/>
    </xf>
    <xf numFmtId="164" fontId="15" fillId="0" borderId="68" xfId="5" applyNumberFormat="1" applyFont="1" applyBorder="1" applyAlignment="1">
      <alignment horizontal="center" vertical="center" wrapText="1"/>
    </xf>
    <xf numFmtId="164" fontId="10" fillId="0" borderId="44" xfId="4" applyNumberFormat="1" applyFont="1" applyBorder="1" applyAlignment="1">
      <alignment horizontal="center" vertical="center" wrapText="1"/>
    </xf>
    <xf numFmtId="164" fontId="10" fillId="0" borderId="24" xfId="4" applyNumberFormat="1" applyFont="1" applyBorder="1" applyAlignment="1">
      <alignment horizontal="center" vertical="center" wrapText="1"/>
    </xf>
    <xf numFmtId="164" fontId="10" fillId="0" borderId="73" xfId="4" applyNumberFormat="1" applyFont="1" applyBorder="1" applyAlignment="1">
      <alignment horizontal="center" vertical="center" wrapText="1"/>
    </xf>
    <xf numFmtId="49" fontId="21" fillId="2" borderId="22" xfId="0" applyNumberFormat="1" applyFont="1" applyFill="1" applyBorder="1" applyAlignment="1">
      <alignment horizontal="center" vertical="center"/>
    </xf>
    <xf numFmtId="49" fontId="21" fillId="2" borderId="52" xfId="0" applyNumberFormat="1" applyFont="1" applyFill="1" applyBorder="1" applyAlignment="1">
      <alignment horizontal="center" vertical="center"/>
    </xf>
    <xf numFmtId="49" fontId="21" fillId="2" borderId="68" xfId="0" applyNumberFormat="1" applyFont="1" applyFill="1" applyBorder="1" applyAlignment="1">
      <alignment horizontal="center" vertical="center"/>
    </xf>
    <xf numFmtId="49" fontId="13" fillId="9" borderId="50" xfId="0" applyNumberFormat="1" applyFont="1" applyFill="1" applyBorder="1" applyAlignment="1">
      <alignment horizontal="center" vertical="center"/>
    </xf>
    <xf numFmtId="0" fontId="13" fillId="10" borderId="9" xfId="5" applyFont="1" applyFill="1" applyBorder="1" applyAlignment="1">
      <alignment horizontal="center" vertical="center" wrapText="1"/>
    </xf>
    <xf numFmtId="0" fontId="13" fillId="10" borderId="24" xfId="5" applyFont="1" applyFill="1" applyBorder="1" applyAlignment="1">
      <alignment horizontal="center" vertical="center"/>
    </xf>
    <xf numFmtId="0" fontId="13" fillId="10" borderId="48" xfId="5" applyFont="1" applyFill="1" applyBorder="1" applyAlignment="1">
      <alignment horizontal="center" vertical="center"/>
    </xf>
    <xf numFmtId="0" fontId="13" fillId="10" borderId="73" xfId="5" applyFont="1" applyFill="1" applyBorder="1" applyAlignment="1">
      <alignment horizontal="center" vertical="center"/>
    </xf>
    <xf numFmtId="164" fontId="18" fillId="0" borderId="23" xfId="5" applyNumberFormat="1" applyFont="1" applyBorder="1" applyAlignment="1">
      <alignment horizontal="center" vertical="center" wrapText="1"/>
    </xf>
    <xf numFmtId="164" fontId="18" fillId="0" borderId="44" xfId="5" applyNumberFormat="1" applyFont="1" applyBorder="1" applyAlignment="1">
      <alignment horizontal="center" vertical="center" wrapText="1"/>
    </xf>
    <xf numFmtId="164" fontId="10" fillId="0" borderId="44" xfId="5" applyNumberFormat="1" applyFont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/>
    </xf>
    <xf numFmtId="164" fontId="13" fillId="2" borderId="8" xfId="5" applyNumberFormat="1" applyFont="1" applyFill="1" applyBorder="1" applyAlignment="1">
      <alignment horizontal="center" vertical="center"/>
    </xf>
    <xf numFmtId="3" fontId="13" fillId="2" borderId="0" xfId="5" applyNumberFormat="1" applyFont="1" applyFill="1" applyBorder="1" applyAlignment="1">
      <alignment horizontal="center" vertical="center" wrapText="1"/>
    </xf>
    <xf numFmtId="3" fontId="13" fillId="0" borderId="46" xfId="5" applyNumberFormat="1" applyFont="1" applyBorder="1" applyAlignment="1">
      <alignment horizontal="center" vertical="center"/>
    </xf>
    <xf numFmtId="164" fontId="13" fillId="2" borderId="8" xfId="0" applyNumberFormat="1" applyFont="1" applyFill="1" applyBorder="1" applyAlignment="1">
      <alignment horizontal="center" vertical="center" wrapText="1"/>
    </xf>
    <xf numFmtId="49" fontId="21" fillId="2" borderId="8" xfId="0" applyNumberFormat="1" applyFont="1" applyFill="1" applyBorder="1" applyAlignment="1">
      <alignment horizontal="center" vertical="center"/>
    </xf>
    <xf numFmtId="164" fontId="13" fillId="2" borderId="74" xfId="5" applyNumberFormat="1" applyFont="1" applyFill="1" applyBorder="1" applyAlignment="1">
      <alignment horizontal="center" vertical="center"/>
    </xf>
    <xf numFmtId="164" fontId="13" fillId="0" borderId="69" xfId="5" applyNumberFormat="1" applyFont="1" applyBorder="1" applyAlignment="1">
      <alignment horizontal="center" vertical="center"/>
    </xf>
    <xf numFmtId="3" fontId="13" fillId="0" borderId="0" xfId="5" applyNumberFormat="1" applyFont="1" applyBorder="1" applyAlignment="1">
      <alignment horizontal="center" vertical="center" wrapText="1"/>
    </xf>
    <xf numFmtId="164" fontId="13" fillId="2" borderId="56" xfId="0" applyNumberFormat="1" applyFont="1" applyFill="1" applyBorder="1" applyAlignment="1">
      <alignment horizontal="center" vertical="center" wrapText="1"/>
    </xf>
    <xf numFmtId="49" fontId="13" fillId="2" borderId="56" xfId="0" applyNumberFormat="1" applyFont="1" applyFill="1" applyBorder="1" applyAlignment="1">
      <alignment horizontal="center" vertical="center"/>
    </xf>
    <xf numFmtId="164" fontId="13" fillId="2" borderId="68" xfId="5" applyNumberFormat="1" applyFont="1" applyFill="1" applyBorder="1" applyAlignment="1">
      <alignment horizontal="center" vertical="center"/>
    </xf>
    <xf numFmtId="164" fontId="13" fillId="0" borderId="73" xfId="5" applyNumberFormat="1" applyFont="1" applyBorder="1" applyAlignment="1">
      <alignment horizontal="center" vertical="center" wrapText="1"/>
    </xf>
    <xf numFmtId="164" fontId="13" fillId="2" borderId="56" xfId="5" applyNumberFormat="1" applyFont="1" applyFill="1" applyBorder="1" applyAlignment="1">
      <alignment horizontal="center" vertical="center"/>
    </xf>
    <xf numFmtId="164" fontId="13" fillId="4" borderId="24" xfId="5" applyNumberFormat="1" applyFont="1" applyFill="1" applyBorder="1" applyAlignment="1">
      <alignment horizontal="center" vertical="center" wrapText="1"/>
    </xf>
    <xf numFmtId="3" fontId="13" fillId="0" borderId="66" xfId="5" applyNumberFormat="1" applyFont="1" applyBorder="1" applyAlignment="1">
      <alignment horizontal="center" vertical="center"/>
    </xf>
    <xf numFmtId="0" fontId="15" fillId="9" borderId="69" xfId="5" applyFont="1" applyFill="1" applyBorder="1" applyAlignment="1">
      <alignment horizontal="center" vertical="center" wrapText="1"/>
    </xf>
    <xf numFmtId="0" fontId="13" fillId="6" borderId="27" xfId="5" applyFont="1" applyFill="1" applyBorder="1" applyAlignment="1">
      <alignment horizontal="center" vertical="center" wrapText="1"/>
    </xf>
    <xf numFmtId="0" fontId="13" fillId="6" borderId="28" xfId="5" applyFont="1" applyFill="1" applyBorder="1" applyAlignment="1">
      <alignment horizontal="center" vertical="center" wrapText="1"/>
    </xf>
    <xf numFmtId="0" fontId="13" fillId="6" borderId="29" xfId="5" applyFont="1" applyFill="1" applyBorder="1" applyAlignment="1">
      <alignment horizontal="center" vertical="center" wrapText="1"/>
    </xf>
    <xf numFmtId="164" fontId="30" fillId="9" borderId="48" xfId="4" applyNumberFormat="1" applyFont="1" applyFill="1" applyBorder="1" applyAlignment="1">
      <alignment horizontal="center" vertical="center" wrapText="1"/>
    </xf>
    <xf numFmtId="164" fontId="30" fillId="9" borderId="13" xfId="4" applyNumberFormat="1" applyFont="1" applyFill="1" applyBorder="1" applyAlignment="1">
      <alignment horizontal="center" vertical="center" wrapText="1"/>
    </xf>
    <xf numFmtId="164" fontId="10" fillId="0" borderId="19" xfId="5" applyNumberFormat="1" applyFont="1" applyBorder="1" applyAlignment="1">
      <alignment horizontal="center" vertical="center" wrapText="1"/>
    </xf>
    <xf numFmtId="164" fontId="10" fillId="0" borderId="11" xfId="5" applyNumberFormat="1" applyFont="1" applyBorder="1" applyAlignment="1">
      <alignment horizontal="center" vertical="center" wrapText="1"/>
    </xf>
    <xf numFmtId="164" fontId="30" fillId="9" borderId="44" xfId="4" applyNumberFormat="1" applyFont="1" applyFill="1" applyBorder="1" applyAlignment="1">
      <alignment horizontal="center" vertical="center" wrapText="1"/>
    </xf>
    <xf numFmtId="164" fontId="13" fillId="0" borderId="56" xfId="2" applyNumberFormat="1" applyFont="1" applyBorder="1" applyAlignment="1">
      <alignment horizontal="center" vertical="center" wrapText="1"/>
    </xf>
    <xf numFmtId="49" fontId="21" fillId="2" borderId="56" xfId="0" applyNumberFormat="1" applyFont="1" applyFill="1" applyBorder="1" applyAlignment="1">
      <alignment horizontal="center" vertical="center"/>
    </xf>
    <xf numFmtId="3" fontId="13" fillId="3" borderId="0" xfId="5" applyNumberFormat="1" applyFont="1" applyFill="1" applyBorder="1" applyAlignment="1">
      <alignment horizontal="center" vertical="center" wrapText="1"/>
    </xf>
    <xf numFmtId="0" fontId="13" fillId="6" borderId="9" xfId="5" applyFont="1" applyFill="1" applyBorder="1" applyAlignment="1">
      <alignment horizontal="center" vertical="center" wrapText="1"/>
    </xf>
    <xf numFmtId="0" fontId="13" fillId="6" borderId="14" xfId="5" applyFont="1" applyFill="1" applyBorder="1" applyAlignment="1">
      <alignment horizontal="center" vertical="center" wrapText="1"/>
    </xf>
    <xf numFmtId="0" fontId="13" fillId="6" borderId="15" xfId="5" applyFont="1" applyFill="1" applyBorder="1" applyAlignment="1">
      <alignment horizontal="center" vertical="center" wrapText="1"/>
    </xf>
    <xf numFmtId="0" fontId="13" fillId="0" borderId="66" xfId="5" applyFont="1" applyBorder="1" applyAlignment="1">
      <alignment horizontal="center" vertical="center" wrapText="1"/>
    </xf>
    <xf numFmtId="0" fontId="10" fillId="0" borderId="27" xfId="5" applyFont="1" applyBorder="1" applyAlignment="1">
      <alignment horizontal="center" vertical="center"/>
    </xf>
    <xf numFmtId="0" fontId="10" fillId="0" borderId="28" xfId="5" applyFont="1" applyBorder="1" applyAlignment="1">
      <alignment horizontal="center" vertical="center"/>
    </xf>
    <xf numFmtId="0" fontId="10" fillId="0" borderId="29" xfId="5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70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32" fillId="9" borderId="65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center" wrapText="1"/>
    </xf>
    <xf numFmtId="0" fontId="32" fillId="9" borderId="63" xfId="0" applyFont="1" applyFill="1" applyBorder="1" applyAlignment="1">
      <alignment horizontal="center" vertical="center" wrapText="1"/>
    </xf>
    <xf numFmtId="3" fontId="13" fillId="0" borderId="19" xfId="5" applyNumberFormat="1" applyFont="1" applyBorder="1" applyAlignment="1">
      <alignment horizontal="center" vertical="center"/>
    </xf>
    <xf numFmtId="3" fontId="13" fillId="0" borderId="11" xfId="5" applyNumberFormat="1" applyFont="1" applyBorder="1" applyAlignment="1">
      <alignment horizontal="center" vertical="center"/>
    </xf>
    <xf numFmtId="0" fontId="4" fillId="0" borderId="64" xfId="5" applyFont="1" applyBorder="1" applyAlignment="1">
      <alignment horizontal="center" vertical="center"/>
    </xf>
    <xf numFmtId="0" fontId="4" fillId="0" borderId="28" xfId="5" applyFont="1" applyBorder="1" applyAlignment="1">
      <alignment horizontal="center" vertical="center"/>
    </xf>
    <xf numFmtId="0" fontId="4" fillId="0" borderId="62" xfId="5" applyFont="1" applyBorder="1" applyAlignment="1">
      <alignment horizontal="center" vertical="center"/>
    </xf>
    <xf numFmtId="0" fontId="4" fillId="0" borderId="29" xfId="5" applyFont="1" applyBorder="1" applyAlignment="1">
      <alignment horizontal="center" vertical="center"/>
    </xf>
    <xf numFmtId="164" fontId="30" fillId="9" borderId="73" xfId="4" applyNumberFormat="1" applyFont="1" applyFill="1" applyBorder="1" applyAlignment="1">
      <alignment horizontal="center" vertical="center" wrapText="1"/>
    </xf>
    <xf numFmtId="164" fontId="13" fillId="10" borderId="24" xfId="1" applyNumberFormat="1" applyFont="1" applyFill="1" applyBorder="1" applyAlignment="1">
      <alignment horizontal="center" vertical="center" wrapText="1"/>
    </xf>
    <xf numFmtId="164" fontId="13" fillId="10" borderId="48" xfId="1" applyNumberFormat="1" applyFont="1" applyFill="1" applyBorder="1" applyAlignment="1">
      <alignment horizontal="center" vertical="center" wrapText="1"/>
    </xf>
    <xf numFmtId="164" fontId="13" fillId="10" borderId="73" xfId="1" applyNumberFormat="1" applyFont="1" applyFill="1" applyBorder="1" applyAlignment="1">
      <alignment horizontal="center" vertical="center" wrapText="1"/>
    </xf>
    <xf numFmtId="164" fontId="13" fillId="0" borderId="56" xfId="1" applyNumberFormat="1" applyFont="1" applyBorder="1" applyAlignment="1">
      <alignment horizontal="center" vertical="center" wrapText="1"/>
    </xf>
    <xf numFmtId="164" fontId="10" fillId="0" borderId="24" xfId="5" applyNumberFormat="1" applyFont="1" applyBorder="1" applyAlignment="1">
      <alignment horizontal="center" vertical="center" wrapText="1"/>
    </xf>
    <xf numFmtId="164" fontId="10" fillId="0" borderId="73" xfId="5" applyNumberFormat="1" applyFont="1" applyBorder="1" applyAlignment="1">
      <alignment horizontal="center" vertical="center" wrapText="1"/>
    </xf>
    <xf numFmtId="0" fontId="15" fillId="9" borderId="68" xfId="5" applyFont="1" applyFill="1" applyBorder="1" applyAlignment="1">
      <alignment horizontal="center" vertical="center" wrapText="1"/>
    </xf>
    <xf numFmtId="164" fontId="30" fillId="9" borderId="44" xfId="0" applyNumberFormat="1" applyFont="1" applyFill="1" applyBorder="1" applyAlignment="1">
      <alignment horizontal="center" vertical="center" wrapText="1"/>
    </xf>
    <xf numFmtId="164" fontId="10" fillId="0" borderId="69" xfId="0" applyNumberFormat="1" applyFont="1" applyBorder="1" applyAlignment="1">
      <alignment horizontal="center" vertical="center" textRotation="90" wrapText="1"/>
    </xf>
    <xf numFmtId="164" fontId="13" fillId="0" borderId="22" xfId="5" applyNumberFormat="1" applyFont="1" applyBorder="1" applyAlignment="1">
      <alignment horizontal="center" vertical="center" wrapText="1"/>
    </xf>
    <xf numFmtId="164" fontId="13" fillId="0" borderId="74" xfId="5" applyNumberFormat="1" applyFont="1" applyBorder="1" applyAlignment="1">
      <alignment horizontal="center" vertical="center" wrapText="1"/>
    </xf>
    <xf numFmtId="164" fontId="13" fillId="0" borderId="69" xfId="5" applyNumberFormat="1" applyFont="1" applyBorder="1" applyAlignment="1">
      <alignment horizontal="center" vertical="center" wrapText="1"/>
    </xf>
    <xf numFmtId="164" fontId="10" fillId="0" borderId="50" xfId="0" applyNumberFormat="1" applyFont="1" applyBorder="1" applyAlignment="1">
      <alignment horizontal="center" vertical="center" wrapText="1"/>
    </xf>
    <xf numFmtId="164" fontId="10" fillId="0" borderId="13" xfId="0" applyNumberFormat="1" applyFont="1" applyBorder="1" applyAlignment="1">
      <alignment horizontal="center" vertical="center" wrapText="1"/>
    </xf>
    <xf numFmtId="164" fontId="10" fillId="0" borderId="74" xfId="4" applyNumberFormat="1" applyFont="1" applyBorder="1" applyAlignment="1">
      <alignment horizontal="center" vertical="center" textRotation="90" wrapText="1"/>
    </xf>
    <xf numFmtId="0" fontId="13" fillId="0" borderId="37" xfId="5" quotePrefix="1" applyFont="1" applyBorder="1" applyAlignment="1">
      <alignment horizontal="center" vertical="center"/>
    </xf>
    <xf numFmtId="0" fontId="13" fillId="0" borderId="39" xfId="5" quotePrefix="1" applyFont="1" applyBorder="1" applyAlignment="1">
      <alignment horizontal="center" vertical="center"/>
    </xf>
    <xf numFmtId="49" fontId="13" fillId="0" borderId="80" xfId="5" applyNumberFormat="1" applyFont="1" applyBorder="1" applyAlignment="1">
      <alignment horizontal="center" vertical="center"/>
    </xf>
    <xf numFmtId="49" fontId="13" fillId="0" borderId="81" xfId="5" applyNumberFormat="1" applyFont="1" applyBorder="1" applyAlignment="1">
      <alignment horizontal="center" vertical="center"/>
    </xf>
    <xf numFmtId="49" fontId="13" fillId="0" borderId="79" xfId="5" applyNumberFormat="1" applyFont="1" applyBorder="1" applyAlignment="1">
      <alignment horizontal="center" vertical="center"/>
    </xf>
    <xf numFmtId="49" fontId="13" fillId="0" borderId="70" xfId="5" applyNumberFormat="1" applyFont="1" applyBorder="1" applyAlignment="1">
      <alignment horizontal="center" vertical="center"/>
    </xf>
    <xf numFmtId="49" fontId="13" fillId="0" borderId="33" xfId="5" applyNumberFormat="1" applyFont="1" applyBorder="1" applyAlignment="1">
      <alignment horizontal="center" vertical="center"/>
    </xf>
    <xf numFmtId="49" fontId="13" fillId="0" borderId="54" xfId="5" applyNumberFormat="1" applyFont="1" applyBorder="1" applyAlignment="1">
      <alignment horizontal="center" vertical="center"/>
    </xf>
    <xf numFmtId="49" fontId="13" fillId="0" borderId="51" xfId="5" applyNumberFormat="1" applyFont="1" applyBorder="1" applyAlignment="1">
      <alignment horizontal="center" vertical="center"/>
    </xf>
    <xf numFmtId="49" fontId="13" fillId="0" borderId="82" xfId="5" applyNumberFormat="1" applyFont="1" applyBorder="1" applyAlignment="1">
      <alignment horizontal="center" vertical="center"/>
    </xf>
    <xf numFmtId="49" fontId="13" fillId="0" borderId="53" xfId="5" applyNumberFormat="1" applyFont="1" applyBorder="1" applyAlignment="1">
      <alignment horizontal="center" vertical="center"/>
    </xf>
    <xf numFmtId="49" fontId="13" fillId="0" borderId="57" xfId="5" applyNumberFormat="1" applyFont="1" applyBorder="1" applyAlignment="1">
      <alignment horizontal="center" vertical="center"/>
    </xf>
    <xf numFmtId="164" fontId="13" fillId="2" borderId="56" xfId="5" applyNumberFormat="1" applyFont="1" applyFill="1" applyBorder="1" applyAlignment="1">
      <alignment horizontal="center" vertical="center" wrapText="1"/>
    </xf>
    <xf numFmtId="0" fontId="13" fillId="0" borderId="66" xfId="5" applyFont="1" applyBorder="1" applyAlignment="1">
      <alignment horizontal="center" vertical="center"/>
    </xf>
    <xf numFmtId="0" fontId="4" fillId="0" borderId="65" xfId="5" applyFont="1" applyBorder="1" applyAlignment="1">
      <alignment horizontal="center" vertical="center"/>
    </xf>
    <xf numFmtId="0" fontId="4" fillId="0" borderId="31" xfId="5" applyFont="1" applyBorder="1" applyAlignment="1">
      <alignment horizontal="center" vertical="center"/>
    </xf>
    <xf numFmtId="0" fontId="4" fillId="0" borderId="63" xfId="5" applyFont="1" applyBorder="1" applyAlignment="1">
      <alignment horizontal="center" vertical="center"/>
    </xf>
    <xf numFmtId="0" fontId="4" fillId="0" borderId="32" xfId="5" applyFont="1" applyBorder="1" applyAlignment="1">
      <alignment horizontal="center" vertical="center"/>
    </xf>
    <xf numFmtId="164" fontId="9" fillId="0" borderId="74" xfId="4" applyNumberFormat="1" applyFont="1" applyBorder="1" applyAlignment="1">
      <alignment horizontal="center" vertical="center" textRotation="90" wrapText="1"/>
    </xf>
    <xf numFmtId="0" fontId="10" fillId="0" borderId="37" xfId="5" applyFont="1" applyBorder="1" applyAlignment="1">
      <alignment horizontal="center" vertical="center"/>
    </xf>
    <xf numFmtId="3" fontId="10" fillId="0" borderId="37" xfId="5" applyNumberFormat="1" applyFont="1" applyBorder="1" applyAlignment="1">
      <alignment horizontal="center" vertical="center" wrapText="1"/>
    </xf>
    <xf numFmtId="3" fontId="10" fillId="0" borderId="38" xfId="5" applyNumberFormat="1" applyFont="1" applyBorder="1" applyAlignment="1">
      <alignment horizontal="center" vertical="center" wrapText="1"/>
    </xf>
    <xf numFmtId="3" fontId="10" fillId="0" borderId="67" xfId="5" applyNumberFormat="1" applyFont="1" applyBorder="1" applyAlignment="1">
      <alignment horizontal="center" vertical="center" wrapText="1"/>
    </xf>
    <xf numFmtId="0" fontId="10" fillId="0" borderId="30" xfId="5" applyFont="1" applyBorder="1" applyAlignment="1">
      <alignment horizontal="center" vertical="center"/>
    </xf>
    <xf numFmtId="0" fontId="10" fillId="0" borderId="31" xfId="5" applyFont="1" applyBorder="1" applyAlignment="1">
      <alignment horizontal="center" vertical="center"/>
    </xf>
    <xf numFmtId="0" fontId="10" fillId="0" borderId="32" xfId="5" applyFont="1" applyBorder="1" applyAlignment="1">
      <alignment horizontal="center" vertical="center"/>
    </xf>
    <xf numFmtId="0" fontId="13" fillId="10" borderId="27" xfId="5" applyFont="1" applyFill="1" applyBorder="1" applyAlignment="1">
      <alignment horizontal="center" vertical="center" wrapText="1"/>
    </xf>
    <xf numFmtId="0" fontId="13" fillId="10" borderId="28" xfId="5" applyFont="1" applyFill="1" applyBorder="1" applyAlignment="1">
      <alignment horizontal="center" vertical="center" wrapText="1"/>
    </xf>
    <xf numFmtId="0" fontId="13" fillId="10" borderId="29" xfId="5" applyFont="1" applyFill="1" applyBorder="1" applyAlignment="1">
      <alignment horizontal="center" vertical="center" wrapText="1"/>
    </xf>
    <xf numFmtId="164" fontId="2" fillId="0" borderId="44" xfId="5" applyNumberFormat="1" applyFont="1" applyBorder="1" applyAlignment="1">
      <alignment horizontal="center" vertical="center" wrapText="1"/>
    </xf>
    <xf numFmtId="164" fontId="20" fillId="10" borderId="50" xfId="5" applyNumberFormat="1" applyFont="1" applyFill="1" applyBorder="1" applyAlignment="1">
      <alignment horizontal="center" vertical="center" textRotation="90" wrapText="1"/>
    </xf>
    <xf numFmtId="164" fontId="20" fillId="10" borderId="73" xfId="5" applyNumberFormat="1" applyFont="1" applyFill="1" applyBorder="1" applyAlignment="1">
      <alignment horizontal="center" vertical="center" textRotation="90" wrapText="1"/>
    </xf>
    <xf numFmtId="164" fontId="2" fillId="0" borderId="25" xfId="5" applyNumberFormat="1" applyFont="1" applyBorder="1" applyAlignment="1">
      <alignment horizontal="center" vertical="center" wrapText="1"/>
    </xf>
    <xf numFmtId="164" fontId="13" fillId="0" borderId="50" xfId="5" applyNumberFormat="1" applyFont="1" applyBorder="1" applyAlignment="1">
      <alignment horizontal="center" vertical="center" wrapText="1"/>
    </xf>
    <xf numFmtId="164" fontId="9" fillId="0" borderId="13" xfId="0" applyNumberFormat="1" applyFont="1" applyBorder="1" applyAlignment="1">
      <alignment horizontal="center" vertical="center" wrapText="1"/>
    </xf>
    <xf numFmtId="0" fontId="13" fillId="0" borderId="40" xfId="5" applyFont="1" applyBorder="1" applyAlignment="1">
      <alignment horizontal="center" vertical="center"/>
    </xf>
    <xf numFmtId="0" fontId="13" fillId="0" borderId="38" xfId="5" applyFont="1" applyBorder="1" applyAlignment="1">
      <alignment horizontal="center" vertical="center"/>
    </xf>
    <xf numFmtId="0" fontId="13" fillId="0" borderId="67" xfId="5" applyFont="1" applyBorder="1" applyAlignment="1">
      <alignment horizontal="center" vertical="center"/>
    </xf>
    <xf numFmtId="0" fontId="32" fillId="8" borderId="45" xfId="0" applyFont="1" applyFill="1" applyBorder="1" applyAlignment="1">
      <alignment horizontal="center" vertical="center" wrapText="1"/>
    </xf>
    <xf numFmtId="0" fontId="32" fillId="8" borderId="18" xfId="0" applyFont="1" applyFill="1" applyBorder="1" applyAlignment="1">
      <alignment horizontal="center" vertical="center" wrapText="1"/>
    </xf>
    <xf numFmtId="0" fontId="32" fillId="8" borderId="19" xfId="0" applyFont="1" applyFill="1" applyBorder="1" applyAlignment="1">
      <alignment horizontal="center" vertical="center" wrapText="1"/>
    </xf>
    <xf numFmtId="0" fontId="32" fillId="8" borderId="78" xfId="0" applyFont="1" applyFill="1" applyBorder="1" applyAlignment="1">
      <alignment horizontal="center" vertical="center" wrapText="1"/>
    </xf>
    <xf numFmtId="0" fontId="32" fillId="8" borderId="0" xfId="0" applyFont="1" applyFill="1" applyBorder="1" applyAlignment="1">
      <alignment horizontal="center" vertical="center" wrapText="1"/>
    </xf>
    <xf numFmtId="0" fontId="32" fillId="8" borderId="10" xfId="0" applyFont="1" applyFill="1" applyBorder="1" applyAlignment="1">
      <alignment horizontal="center" vertical="center" wrapText="1"/>
    </xf>
    <xf numFmtId="0" fontId="32" fillId="8" borderId="53" xfId="0" applyFont="1" applyFill="1" applyBorder="1" applyAlignment="1">
      <alignment horizontal="center" vertical="center" wrapText="1"/>
    </xf>
    <xf numFmtId="0" fontId="32" fillId="8" borderId="33" xfId="0" applyFont="1" applyFill="1" applyBorder="1" applyAlignment="1">
      <alignment horizontal="center" vertical="center" wrapText="1"/>
    </xf>
    <xf numFmtId="0" fontId="32" fillId="8" borderId="57" xfId="0" applyFont="1" applyFill="1" applyBorder="1" applyAlignment="1">
      <alignment horizontal="center" vertical="center" wrapText="1"/>
    </xf>
    <xf numFmtId="3" fontId="15" fillId="0" borderId="37" xfId="5" applyNumberFormat="1" applyFont="1" applyBorder="1" applyAlignment="1">
      <alignment horizontal="center" vertical="center" wrapText="1"/>
    </xf>
    <xf numFmtId="3" fontId="15" fillId="0" borderId="38" xfId="5" applyNumberFormat="1" applyFont="1" applyBorder="1" applyAlignment="1">
      <alignment horizontal="center" vertical="center" wrapText="1"/>
    </xf>
    <xf numFmtId="3" fontId="15" fillId="0" borderId="67" xfId="5" applyNumberFormat="1" applyFont="1" applyBorder="1" applyAlignment="1">
      <alignment horizontal="center" vertical="center" wrapText="1"/>
    </xf>
    <xf numFmtId="0" fontId="32" fillId="9" borderId="27" xfId="0" applyFont="1" applyFill="1" applyBorder="1" applyAlignment="1">
      <alignment horizontal="center" vertical="center" wrapText="1"/>
    </xf>
    <xf numFmtId="0" fontId="32" fillId="9" borderId="28" xfId="0" applyFont="1" applyFill="1" applyBorder="1" applyAlignment="1">
      <alignment horizontal="center" vertical="center" wrapText="1"/>
    </xf>
    <xf numFmtId="0" fontId="32" fillId="9" borderId="29" xfId="0" applyFont="1" applyFill="1" applyBorder="1" applyAlignment="1">
      <alignment horizontal="center" vertical="center" wrapText="1"/>
    </xf>
    <xf numFmtId="0" fontId="13" fillId="0" borderId="29" xfId="5" quotePrefix="1" applyFont="1" applyBorder="1" applyAlignment="1">
      <alignment horizontal="center" vertical="center"/>
    </xf>
    <xf numFmtId="164" fontId="13" fillId="4" borderId="83" xfId="5" applyNumberFormat="1" applyFont="1" applyFill="1" applyBorder="1" applyAlignment="1">
      <alignment horizontal="center" vertical="center" wrapText="1"/>
    </xf>
    <xf numFmtId="49" fontId="16" fillId="2" borderId="9" xfId="0" applyNumberFormat="1" applyFont="1" applyFill="1" applyBorder="1" applyAlignment="1">
      <alignment horizontal="center" vertical="center"/>
    </xf>
    <xf numFmtId="49" fontId="16" fillId="2" borderId="14" xfId="0" applyNumberFormat="1" applyFont="1" applyFill="1" applyBorder="1" applyAlignment="1">
      <alignment horizontal="center" vertical="center"/>
    </xf>
    <xf numFmtId="49" fontId="16" fillId="2" borderId="15" xfId="0" applyNumberFormat="1" applyFont="1" applyFill="1" applyBorder="1" applyAlignment="1">
      <alignment horizontal="center" vertical="center"/>
    </xf>
    <xf numFmtId="3" fontId="13" fillId="15" borderId="34" xfId="5" applyNumberFormat="1" applyFont="1" applyFill="1" applyBorder="1" applyAlignment="1">
      <alignment horizontal="center" vertical="center" wrapText="1"/>
    </xf>
    <xf numFmtId="3" fontId="13" fillId="15" borderId="35" xfId="5" applyNumberFormat="1" applyFont="1" applyFill="1" applyBorder="1" applyAlignment="1">
      <alignment horizontal="center" vertical="center" wrapText="1"/>
    </xf>
    <xf numFmtId="3" fontId="13" fillId="15" borderId="36" xfId="5" applyNumberFormat="1" applyFont="1" applyFill="1" applyBorder="1" applyAlignment="1">
      <alignment horizontal="center" vertical="center" wrapText="1"/>
    </xf>
    <xf numFmtId="3" fontId="13" fillId="15" borderId="43" xfId="5" applyNumberFormat="1" applyFont="1" applyFill="1" applyBorder="1" applyAlignment="1">
      <alignment horizontal="center" vertical="center" wrapText="1"/>
    </xf>
    <xf numFmtId="3" fontId="13" fillId="15" borderId="41" xfId="5" applyNumberFormat="1" applyFont="1" applyFill="1" applyBorder="1" applyAlignment="1">
      <alignment horizontal="center" vertical="center" wrapText="1"/>
    </xf>
    <xf numFmtId="3" fontId="13" fillId="15" borderId="42" xfId="5" applyNumberFormat="1" applyFont="1" applyFill="1" applyBorder="1" applyAlignment="1">
      <alignment horizontal="center" vertical="center" wrapText="1"/>
    </xf>
    <xf numFmtId="3" fontId="13" fillId="7" borderId="17" xfId="5" applyNumberFormat="1" applyFont="1" applyFill="1" applyBorder="1" applyAlignment="1">
      <alignment horizontal="center" vertical="center"/>
    </xf>
    <xf numFmtId="3" fontId="13" fillId="7" borderId="19" xfId="5" applyNumberFormat="1" applyFont="1" applyFill="1" applyBorder="1" applyAlignment="1">
      <alignment horizontal="center" vertical="center"/>
    </xf>
    <xf numFmtId="3" fontId="13" fillId="7" borderId="21" xfId="5" applyNumberFormat="1" applyFont="1" applyFill="1" applyBorder="1" applyAlignment="1">
      <alignment horizontal="center" vertical="center"/>
    </xf>
    <xf numFmtId="3" fontId="13" fillId="7" borderId="11" xfId="5" applyNumberFormat="1" applyFont="1" applyFill="1" applyBorder="1" applyAlignment="1">
      <alignment horizontal="center" vertical="center"/>
    </xf>
    <xf numFmtId="164" fontId="13" fillId="12" borderId="2" xfId="5" applyNumberFormat="1" applyFont="1" applyFill="1" applyBorder="1" applyAlignment="1">
      <alignment horizontal="center" vertical="center" wrapText="1"/>
    </xf>
    <xf numFmtId="164" fontId="13" fillId="12" borderId="16" xfId="5" applyNumberFormat="1" applyFont="1" applyFill="1" applyBorder="1" applyAlignment="1">
      <alignment horizontal="center" vertical="center" wrapText="1"/>
    </xf>
    <xf numFmtId="164" fontId="13" fillId="12" borderId="8" xfId="5" applyNumberFormat="1" applyFont="1" applyFill="1" applyBorder="1" applyAlignment="1">
      <alignment horizontal="center" vertical="center" wrapText="1"/>
    </xf>
    <xf numFmtId="0" fontId="32" fillId="8" borderId="17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2" fillId="8" borderId="70" xfId="0" applyFont="1" applyFill="1" applyBorder="1" applyAlignment="1">
      <alignment horizontal="center" vertical="center" wrapText="1"/>
    </xf>
    <xf numFmtId="0" fontId="13" fillId="0" borderId="18" xfId="0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3" fontId="13" fillId="13" borderId="34" xfId="5" applyNumberFormat="1" applyFont="1" applyFill="1" applyBorder="1" applyAlignment="1">
      <alignment horizontal="center" vertical="center" wrapText="1"/>
    </xf>
    <xf numFmtId="3" fontId="13" fillId="13" borderId="35" xfId="5" applyNumberFormat="1" applyFont="1" applyFill="1" applyBorder="1" applyAlignment="1">
      <alignment horizontal="center" vertical="center" wrapText="1"/>
    </xf>
    <xf numFmtId="3" fontId="13" fillId="13" borderId="64" xfId="5" applyNumberFormat="1" applyFont="1" applyFill="1" applyBorder="1" applyAlignment="1">
      <alignment horizontal="center" vertical="center" wrapText="1"/>
    </xf>
    <xf numFmtId="3" fontId="13" fillId="13" borderId="43" xfId="5" applyNumberFormat="1" applyFont="1" applyFill="1" applyBorder="1" applyAlignment="1">
      <alignment horizontal="center" vertical="center" wrapText="1"/>
    </xf>
    <xf numFmtId="3" fontId="13" fillId="13" borderId="41" xfId="5" applyNumberFormat="1" applyFont="1" applyFill="1" applyBorder="1" applyAlignment="1">
      <alignment horizontal="center" vertical="center" wrapText="1"/>
    </xf>
    <xf numFmtId="3" fontId="13" fillId="13" borderId="37" xfId="5" applyNumberFormat="1" applyFont="1" applyFill="1" applyBorder="1" applyAlignment="1">
      <alignment horizontal="center" vertical="center" wrapText="1"/>
    </xf>
    <xf numFmtId="164" fontId="2" fillId="0" borderId="62" xfId="5" applyNumberFormat="1" applyFont="1" applyBorder="1" applyAlignment="1">
      <alignment horizontal="center" vertical="center" wrapText="1"/>
    </xf>
    <xf numFmtId="164" fontId="2" fillId="0" borderId="39" xfId="5" applyNumberFormat="1" applyFont="1" applyBorder="1" applyAlignment="1">
      <alignment horizontal="center" vertical="center" wrapText="1"/>
    </xf>
  </cellXfs>
  <cellStyles count="9">
    <cellStyle name="Normal" xfId="0" builtinId="0"/>
    <cellStyle name="Normal 12" xfId="1" xr:uid="{00000000-0005-0000-0000-000001000000}"/>
    <cellStyle name="Normal 2" xfId="2" xr:uid="{00000000-0005-0000-0000-000002000000}"/>
    <cellStyle name="Normal 2 2" xfId="3" xr:uid="{00000000-0005-0000-0000-000003000000}"/>
    <cellStyle name="Normal 2 2 2" xfId="6" xr:uid="{00000000-0005-0000-0000-000004000000}"/>
    <cellStyle name="Normal 45" xfId="4" xr:uid="{00000000-0005-0000-0000-000005000000}"/>
    <cellStyle name="Normal 47" xfId="5" xr:uid="{00000000-0005-0000-0000-000006000000}"/>
    <cellStyle name="Normal 47 2" xfId="7" xr:uid="{00000000-0005-0000-0000-000007000000}"/>
    <cellStyle name="Normal_Hoja1" xfId="8" xr:uid="{00000000-0005-0000-0000-000008000000}"/>
  </cellStyles>
  <dxfs count="0"/>
  <tableStyles count="0" defaultTableStyle="TableStyleMedium2" defaultPivotStyle="PivotStyleLight16"/>
  <colors>
    <mruColors>
      <color rgb="FF66FFFF"/>
      <color rgb="FF0000CC"/>
      <color rgb="FFCC330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640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D492068D-458D-47F8-A61F-6337EDBF3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52EFCB9C-F6D3-4FC8-8EC2-107D5B314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58FEC2E3-2DB7-43BA-BF64-95621B4F5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EBDD105A-69DD-40D4-9483-E8B4BCAEB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AA32854E-B73A-4344-98D7-8FD939C3A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B496DBE5-910D-4CF3-8379-A461F5AAF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E8501253-0DED-40ED-8B2A-5269F4F1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8DA4EF23-7099-485D-A0A5-C1B4DE9FE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FAF01F2F-B3A5-4ACD-836C-C80215A1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D573365-5FEE-431A-889C-E567279EC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A41B7644-E1FB-4677-A00C-FE377C331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CD096AE6-1E74-40E9-B1F0-294BD5E0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EF81E15B-C814-44D6-BA08-2BD3256E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D7C2B8E9-EBB3-46D2-A132-B9686CC01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50F60D94-FB86-4EF4-BBBC-15FCD1F6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684E20DA-53DB-4844-8CD9-E638692C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3A42A2B-2F21-448D-B54A-0510B4D0D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398021B8-904E-4FAB-AFFB-08E62230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3FF15B70-BAD1-4D2B-93FB-FCAF743BF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8C923DCA-838F-4C06-839A-470901C5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80AB4DF4-CBA6-43EC-BA15-BFC6D25AB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F14E368D-0F58-438B-986C-B50589BA8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95927F45-41D4-475F-861B-5A4FC1CC9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92C1FB8E-549A-4B04-89DD-3D864CC2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54E62D4-5305-426A-B242-A27EE3ABC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16D48F78-6F92-4E8E-9564-FAE1FEFB9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E037046A-31E9-4147-8E16-FBCAD603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B28022DF-7360-454F-99AD-783202982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13856B5E-BAEA-4078-A6FC-BCAA1E3B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2D3E384C-7196-441C-85A6-9D4DD5BFD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8DF06B90-876B-4B00-9566-B9CDBC3A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0A0B7DA-F3BD-4707-BD44-AD3A74BBC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DD0DACBE-79D5-46BD-886A-112041E03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0E0D792B-8B3B-4C50-A252-5017B7B1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0A82977F-28C1-4AB2-99CB-FAC90417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BA3DED7A-920E-4D27-B284-A62B058C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99025C04-A02E-41FC-84DA-552DA8268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1523C41C-5EB9-47D9-90DF-5C52B04C5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0DE5D7E6-F8EB-4778-8A52-995139AAC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FE2B36B0-34C1-4906-89E8-06A5BEA92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5500B449-CEFD-457E-8439-A63DAD25B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51DDB1B9-9086-456E-B0A0-0ADAFAAB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815A4DA2-9ECE-4E31-8E2F-94B2CF203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2168DD66-EFF2-4F7F-9A81-5A4F57E76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5CF9348C-72FB-4C92-8748-CDAF72AC6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6BC39A05-665D-4F26-AF3D-923A5AF45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B420E4D7-B98E-475A-A9AC-BFC6ED839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164FF389-8E1F-41DD-90F1-B25EA52B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D5ECD5B5-6729-46A1-B2AE-18FF2EAF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17BDBE09-2AEE-48F3-B4A2-6CAA9078D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843AD1DD-99C3-4FBB-B9BC-7468E7841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D3EC225B-31A3-46FC-8264-BDAA35BB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467A52FD-A6B8-4E76-A235-705400976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F492B16C-952C-4145-AA9B-865B74622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BC277D10-E965-4732-A8D4-6E0913756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B2F32C3C-63C1-4609-8435-C363D729C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D364F6D1-79A9-4B36-88AA-552401122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EB03139A-19B3-4930-8713-5386AC80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AF8240E6-2E8E-4421-9D13-FF488AE55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5FF0D992-87C2-4BB1-8807-3752BDC4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F023E411-6CB6-4960-BC5E-CC16F2BB8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0145715B-07A3-4A54-9089-7696FE1B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54D9F9F0-B6AC-450C-ACC7-7BE11CAB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799682F5-52CF-4A79-A392-70757C0F1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61F0A355-43C5-4BE5-BB56-4BF072B0C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0C9D7FDA-92E4-4C75-A45A-152C5886E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DA228BED-B128-4771-B680-E83CC551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1D3A1F9C-CF38-427A-903C-981F78B0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0533C532-5EC5-48C0-AE38-6D2B2EE2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F01487F9-9487-4FC0-BB67-A4E7DCC14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247C00DE-3FB0-4FD6-BD42-E9B9035D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8AFAEF47-E54A-4773-9B0F-B8F460573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007467E5-3E14-4954-9B85-04489FBF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5054C6B1-C993-40BE-814B-498260B58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05E69A98-B924-4233-AB97-22B2F891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90CB640C-CC09-40F5-800A-966D6125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8C2B754F-EF77-4876-B012-65D899DE3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5BF320B7-A303-45DF-8067-08070195A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E84FE759-6604-4957-8913-9818362A4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B33FFEE6-14FE-4D14-9C9E-9712FC9F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389CDBE8-8CA6-4918-94E0-369058842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FB202179-2551-4293-BC7D-748D1F62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70230709-4A0B-432B-BD32-23764EA6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6FB5FA37-F960-4876-83DA-1E3DE120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48A34ADF-D4D6-4495-B30C-CD1CD9DF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E96637F6-62C8-4595-9CCB-C06968BFC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2F3D13A9-363B-4CC4-A3F8-8D995F677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21B6848C-359B-4784-9930-85C565E6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44E11D51-C26E-4B5D-B45F-1ECE8E6E6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716E23F9-50E5-41CC-9235-05BFBE84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47681EA6-1325-4072-A47A-16EEE4B19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8900DE2C-DAD6-42BA-8626-9E29570D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A40AC54A-E12A-4C87-820E-C2412DA4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4660CD97-FF1E-4275-9522-368484D17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03675736-C06E-4E53-A3DE-FAA6BE09B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468AD599-CE7C-4CBF-B04F-914C5A8E9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BB553664-8477-46E3-B6C2-95A25B678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7DE0AC21-7A51-4C49-BA87-A7A8BFFB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AE71A7F0-80BD-48F8-851C-9D90EE66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D2A3FA24-4EAD-4D32-94F2-42900CD5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B8845D35-D826-4228-A84D-40202BA40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BA6CD455-5BE1-418A-B27B-76D6B62AA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1881D769-9FC6-405D-BB76-FBF6FA7E4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91062A7F-15FD-442A-857F-F11CB1C53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B249C738-67ED-432F-81B5-136ABD05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2ABBBDDD-EDEF-4D0A-B308-2C27970CC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94046B6D-74FE-4CF6-A650-7CC3A56E7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D4799D2D-2625-46BE-A6AF-AA956AC8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7DB55F54-2313-4340-8B03-F09109AA0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id="{D9A3504E-A7C6-4BE5-B262-72AC20AB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9AB4FCC0-004D-4219-A681-42B6EF17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id="{3BFD0C29-188D-4A3F-9131-125CD0FF3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E4F12118-5BA2-4DB8-9DD3-360BDE3BE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231F4E80-3B32-4E4A-84DF-FDB327356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89FB1A68-5CD2-491C-8593-082C46DF9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CE46EDEB-9591-4046-9014-D64370426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36FA8E99-10AA-4613-8D52-C0A9A103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2C793204-9D0D-452E-98D0-E9E79D0F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417594B5-93BE-45DC-ACC8-48C9158C2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1B77B772-F9CD-4909-B0C3-24B64FBD0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F17F21CA-8877-4672-BBCC-E8C28788D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57392DB7-B8AD-46EC-8F3F-C057FBBC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EDA0C593-F19A-40FD-ADBE-8A38D6BC4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6BBEDA23-5C71-41D9-A36E-2CF65E785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C467D9F2-B0E7-4057-AC36-2B43E888F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id="{9237E07B-A15A-4333-98B3-51F41EE2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830D152E-3C59-4E32-8041-34899161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76BE993D-5966-4F13-84C7-2192440F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D3B6BF57-25C8-4A8C-8845-C4332978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FB27A531-924A-4B71-97BA-F43D28CCF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0E0F9570-847A-4DB8-AB5D-E542FEBF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845A62F8-B0CD-4E03-B661-A46A7BB52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id="{231D9BB6-75E5-491F-BBD7-E2AD4C2D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id="{DCA37776-C389-4D18-9281-3AEB16FA9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31E94E79-1601-4C11-8F47-95504F508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id="{DD7DC9B1-0BBB-40F6-8EE7-0C5E7295E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3407C10A-3785-4FBF-A634-2B7404EED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id="{65B615BD-FD8B-4F54-B943-A4073197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DE0F389D-7F7D-4B76-8B1B-24E9301B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id="{0752976B-A928-4C3C-BA2D-29924967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id="{BC0797B5-F474-4498-89A9-4BDF45C64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id="{AB2DDD7D-5D17-47D3-92AA-D006FAF4F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id="{5EFB3997-B728-4FB7-9A22-FCD4DA1B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id="{3FA08274-E77D-4CE4-8838-86D3A499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id="{5AA07751-86B0-4F4C-BC9E-D28B471E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id="{1E52C4A5-2B9D-4E7F-981A-A3AFB4AF1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6A880799-6974-4E92-90A3-63F29D64E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id="{81C97F01-8306-4328-8233-783BD7ED8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id="{A896D653-9919-4ACB-A02B-7CDADEF66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id="{26F4BF8E-9BFE-42A5-A480-FDCD7CE07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id="{D31F5213-374A-4538-A661-168C3D1E7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id="{0D57A8AE-E6A9-45E1-86E4-B0F25A0C9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id="{B39F6A4E-F1D5-4E4A-8350-D8CB09526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id="{B22361F9-40BB-4DAB-800F-C954A7A29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id="{F43903F7-972C-4A49-B7C5-933BB602A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943D8F34-244D-45D9-B683-EB423AC5C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id="{7510EE23-E139-4A54-A90F-B1B2677E0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id="{7EC87D04-ACC2-4A41-81D7-8E69ED560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id="{3F589145-E7B5-4D19-8E78-5B2A8DECF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id="{ED95179F-22C0-4504-90DC-315CA4F7A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id="{D335FE55-F31C-4C34-9DFF-C46F5968B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id="{4ACAD354-E0EB-4617-9023-85A558FB1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id="{3B47E8F5-7C69-48E8-AF14-AC605C623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4" name="Imagen 213">
          <a:extLst>
            <a:ext uri="{FF2B5EF4-FFF2-40B4-BE49-F238E27FC236}">
              <a16:creationId xmlns:a16="http://schemas.microsoft.com/office/drawing/2014/main" id="{FEC349C8-AD35-4BFA-A370-A9502D993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id="{F2869CB4-495A-4EB2-9AF9-8E6BAD410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id="{31FD77C3-2736-456C-9883-C8AD1606E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id="{C71A0E13-0234-4B61-B6A9-2C12773D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id="{DBB0E8B0-1B0D-43D3-BB9E-18130B2C5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id="{8321992A-B7B5-4BC7-B9BC-B992C49D9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" name="Imagen 219">
          <a:extLst>
            <a:ext uri="{FF2B5EF4-FFF2-40B4-BE49-F238E27FC236}">
              <a16:creationId xmlns:a16="http://schemas.microsoft.com/office/drawing/2014/main" id="{B7D85B36-62A0-47E2-9C4E-AFF682960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id="{7709CCAD-BEAA-499F-861C-E2A741DF1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" name="Imagen 221">
          <a:extLst>
            <a:ext uri="{FF2B5EF4-FFF2-40B4-BE49-F238E27FC236}">
              <a16:creationId xmlns:a16="http://schemas.microsoft.com/office/drawing/2014/main" id="{979FDE92-6753-4652-A528-820F9E131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id="{532E63C7-BDB8-42DF-A55B-7A2467F0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id="{CE2F3B71-5780-43A3-BBB0-3453BB7A6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id="{37075008-CB00-4963-9DF9-D61073BF2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id="{599135A0-86DC-46EE-A672-6A8C3D1B0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id="{5EBC1E92-0FB5-4FCF-BFA4-93CC46113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id="{8CF4526C-7190-496B-BC01-4F52263E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id="{0CEAFF98-A193-40CE-B8EA-79F1CE8A6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id="{1615F863-19AD-4A8A-A00F-1B036AE55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id="{F06A0CD0-5954-40BB-B81B-8C58A566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id="{89A77E19-4043-4923-AF20-AAF62AD7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id="{56F0E47F-FEC8-4E42-846B-2B2A66222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4" name="Imagen 233">
          <a:extLst>
            <a:ext uri="{FF2B5EF4-FFF2-40B4-BE49-F238E27FC236}">
              <a16:creationId xmlns:a16="http://schemas.microsoft.com/office/drawing/2014/main" id="{F4ED6BC5-11F0-4659-B46B-176AD827B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id="{C7694F39-2177-4BC8-A8E2-AA9F0078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id="{F283F813-D048-4D8A-A2BD-03AB53E1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id="{755521D5-B027-48A1-BABA-ABA13D6D5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8" name="Imagen 237">
          <a:extLst>
            <a:ext uri="{FF2B5EF4-FFF2-40B4-BE49-F238E27FC236}">
              <a16:creationId xmlns:a16="http://schemas.microsoft.com/office/drawing/2014/main" id="{F6E4ECC4-EC91-4A28-AA8F-4D1E62F4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id="{4BB30F37-B400-44AA-B102-F9E61EC16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id="{7A256B93-3E8C-4B07-BDFE-AAC2DB977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id="{9129D2FF-8584-448B-9F0F-041E5CD95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2" name="Imagen 241">
          <a:extLst>
            <a:ext uri="{FF2B5EF4-FFF2-40B4-BE49-F238E27FC236}">
              <a16:creationId xmlns:a16="http://schemas.microsoft.com/office/drawing/2014/main" id="{39FFE645-4D7E-43BB-947C-F98F25E9A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id="{977F4C32-BE43-4F96-82BC-9360DC62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id="{C14EC2F9-7204-43D8-9AD1-84A9B7DF0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5" name="Imagen 244">
          <a:extLst>
            <a:ext uri="{FF2B5EF4-FFF2-40B4-BE49-F238E27FC236}">
              <a16:creationId xmlns:a16="http://schemas.microsoft.com/office/drawing/2014/main" id="{3A687118-E5D5-4EBA-AFF7-4A7ACBDB8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6" name="Imagen 245">
          <a:extLst>
            <a:ext uri="{FF2B5EF4-FFF2-40B4-BE49-F238E27FC236}">
              <a16:creationId xmlns:a16="http://schemas.microsoft.com/office/drawing/2014/main" id="{619F160F-6620-4E1D-834A-212D57D2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id="{5FABCE5F-9BE3-466A-B36A-85C1CCE84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id="{EA67CC05-55E2-4F19-B2CB-26EFA1DE4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id="{C1398DCC-DB05-44CC-B15F-AB65DAFE9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0" name="Imagen 249">
          <a:extLst>
            <a:ext uri="{FF2B5EF4-FFF2-40B4-BE49-F238E27FC236}">
              <a16:creationId xmlns:a16="http://schemas.microsoft.com/office/drawing/2014/main" id="{FE5CF07A-B92B-4F52-8C1B-3012DFC40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id="{037B69F4-2C64-4D44-8DE3-F5DC5A26C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2" name="Imagen 251">
          <a:extLst>
            <a:ext uri="{FF2B5EF4-FFF2-40B4-BE49-F238E27FC236}">
              <a16:creationId xmlns:a16="http://schemas.microsoft.com/office/drawing/2014/main" id="{E6A94364-A204-4A84-B821-FDF3CE82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id="{060272DF-BD8B-4012-B42F-20921E2A3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4" name="Imagen 253">
          <a:extLst>
            <a:ext uri="{FF2B5EF4-FFF2-40B4-BE49-F238E27FC236}">
              <a16:creationId xmlns:a16="http://schemas.microsoft.com/office/drawing/2014/main" id="{1A5BFC95-4E08-465B-B68F-050BC6DC9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id="{6888DE24-59A2-490F-9CCF-39ECAB9B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id="{511ECEC5-A377-49A7-BFA4-B813D8BE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7" name="Imagen 256">
          <a:extLst>
            <a:ext uri="{FF2B5EF4-FFF2-40B4-BE49-F238E27FC236}">
              <a16:creationId xmlns:a16="http://schemas.microsoft.com/office/drawing/2014/main" id="{39F02F64-B806-4063-B003-E329CEB91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8" name="Imagen 257">
          <a:extLst>
            <a:ext uri="{FF2B5EF4-FFF2-40B4-BE49-F238E27FC236}">
              <a16:creationId xmlns:a16="http://schemas.microsoft.com/office/drawing/2014/main" id="{2400AC75-D208-4026-886A-C0EB83206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9" name="Imagen 258">
          <a:extLst>
            <a:ext uri="{FF2B5EF4-FFF2-40B4-BE49-F238E27FC236}">
              <a16:creationId xmlns:a16="http://schemas.microsoft.com/office/drawing/2014/main" id="{A996781E-3F12-4C36-A53B-566CCDA70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id="{4837D374-D207-4A10-BBF9-F0F68ED74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id="{C01997CB-5F2E-403F-815B-91498668C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id="{77A8920A-8FA1-44A2-8743-69FB6718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id="{0CC781A3-F156-4F3D-9185-BFD13C9C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5EA3EDFC-557C-4994-A621-1D274284C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id="{33B4011F-0F80-43E9-9A85-D1BCBD2BA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id="{C58ECCE5-8E3B-44B8-8567-79A0B1C82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id="{542DBE6C-72D0-4CB9-93A8-FF204613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id="{2C6A5BD9-3E8D-450D-B8D4-B4D27212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id="{D7BE3D2A-8307-4FAD-98AA-060E0A5AB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id="{19E25155-17DE-4007-B177-1D3601BFE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id="{9F4D98AA-FDAB-4E7F-B6AF-EAD24CEF4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id="{1FC06F3D-C648-4D84-AA67-BE17BE6D2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id="{6E2B642F-85E3-4A5A-9904-3B61FAC1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id="{C3FC8BE2-7FC9-4A58-9F45-8288DCD7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id="{E5D377CF-472C-4C2E-BBB2-8B32BA96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id="{A2550824-CC71-4367-BC06-E05DC5F69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id="{E5A820A9-D4B4-42DD-AEE1-9F4CAB1CC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id="{C9722CBF-D233-485A-803D-485725FDB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id="{9BCA4BD7-0B43-4399-8494-7A1481AC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id="{DB9E77D2-F5E6-45EC-98B7-F97B54AE9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id="{12A0DFDA-3721-4F0D-B7E5-FD36A7407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id="{E131F78B-6D69-464E-BBC6-3ABA7E3B0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id="{98567DDB-5083-44AD-BF3B-2877DAEB0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id="{DB5FCFC4-2A92-4BD1-845B-1282DD0FF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id="{448B1D42-927C-458A-8C79-1847D51A3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id="{2F6D3D19-ED6D-470D-8774-F1E8C609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id="{ED990676-3BE7-4852-BD69-0BAD22C9C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id="{C04F4ABC-8CF7-4072-9C53-05BD46EE1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FA6C9426-DDB7-4C12-B8B6-109A12E2C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id="{831C1337-F5DE-4716-B844-29F909714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DE8D9B04-93A6-4DC7-A138-CD3ABE43D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2" name="Imagen 291">
          <a:extLst>
            <a:ext uri="{FF2B5EF4-FFF2-40B4-BE49-F238E27FC236}">
              <a16:creationId xmlns:a16="http://schemas.microsoft.com/office/drawing/2014/main" id="{50E98E94-4E87-4709-88DB-F640CA55C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id="{1E803C85-D4F9-4183-9D51-EE31D847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id="{93139916-7E52-49BF-8442-9D3F475D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5" name="Imagen 294">
          <a:extLst>
            <a:ext uri="{FF2B5EF4-FFF2-40B4-BE49-F238E27FC236}">
              <a16:creationId xmlns:a16="http://schemas.microsoft.com/office/drawing/2014/main" id="{F7A44553-529B-48CF-96D9-C1B61F1F1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id="{9DC1FB56-8039-42CB-9B12-A37F3DDE0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id="{3F1E6563-95A6-4C26-BC0B-770BF75B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8" name="Imagen 297">
          <a:extLst>
            <a:ext uri="{FF2B5EF4-FFF2-40B4-BE49-F238E27FC236}">
              <a16:creationId xmlns:a16="http://schemas.microsoft.com/office/drawing/2014/main" id="{C1B16B22-64F0-4A06-A6B7-B3C4B6C33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id="{D7C5D04F-0552-465B-BB88-434D76B00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id="{CBE4BEB5-8DAE-4446-A4C7-D796442C9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id="{91C656FF-7810-4AE7-8DF4-808DE7A91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id="{16DDBECE-3605-4EF8-9E92-ABFDF9BD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id="{7C8E50AC-FE06-4677-B84C-604B8471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id="{7D0B35E7-3A0C-4C35-8C9E-8021CB88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id="{087658BD-DD41-4772-B264-F4D632DBB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id="{1EA201E7-6DF5-421C-A7A0-F55CD7DE5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id="{4E301067-9A12-42A7-BDF8-AB7B2826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id="{DE84A6EC-792A-4562-A720-D74F3541E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id="{9A65DF24-4B0D-448D-8E0F-499AB1AF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id="{3F4DCF89-2F64-4001-AAFA-93CD10858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id="{56F824F2-D4A1-436C-90A8-940053A9B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id="{84DFDDCD-81F6-4CB3-8FE1-4D3F93BBB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id="{1FB0E9F9-9B35-42A4-A9BA-C82344650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id="{5477901D-5BF7-48B1-9009-67BC6D76E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id="{C7C0E4BB-727C-4BD2-A6E8-9BD0B9B0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id="{98245519-2DF0-40DA-A7A3-625F21DE7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id="{DF45EEC6-6A59-4821-9544-1D299F45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id="{B3AD9B28-00CF-4948-8F09-90CA2C995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id="{65AD4E5F-B4B3-4325-8F02-42C3668BF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id="{6A692417-E9B9-4865-9F9D-9A20169D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id="{05CFE588-80E9-48B2-975B-BF8409C2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id="{270C3403-B442-4CFB-BF8E-C24F2123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id="{FDE6BC43-7D24-4AE7-85CB-450B5A11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id="{8A6F48EA-D889-409A-88E6-545586FC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id="{A420A6BF-088D-40EF-B81A-6D2CB263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id="{A6B4A595-1F0C-4242-9583-650271EAE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id="{ECBD8A1B-0445-4987-8F93-CB7874CE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id="{CCA60293-3CA9-4F51-9FFB-BFF97665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id="{1E62BBF9-B19E-4AEF-8B51-98A5D3358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0" name="Imagen 329">
          <a:extLst>
            <a:ext uri="{FF2B5EF4-FFF2-40B4-BE49-F238E27FC236}">
              <a16:creationId xmlns:a16="http://schemas.microsoft.com/office/drawing/2014/main" id="{5D8B4A78-C2D9-4AD1-93A4-EC9E7CD98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1" name="Imagen 330">
          <a:extLst>
            <a:ext uri="{FF2B5EF4-FFF2-40B4-BE49-F238E27FC236}">
              <a16:creationId xmlns:a16="http://schemas.microsoft.com/office/drawing/2014/main" id="{DD96D69A-B109-4892-8CAE-37C1DB561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2" name="Imagen 331">
          <a:extLst>
            <a:ext uri="{FF2B5EF4-FFF2-40B4-BE49-F238E27FC236}">
              <a16:creationId xmlns:a16="http://schemas.microsoft.com/office/drawing/2014/main" id="{B410C953-DF28-4B3C-8279-ADBB3EEE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63DF8390-919C-43CE-B2FF-D5AA911C3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4" name="Imagen 333">
          <a:extLst>
            <a:ext uri="{FF2B5EF4-FFF2-40B4-BE49-F238E27FC236}">
              <a16:creationId xmlns:a16="http://schemas.microsoft.com/office/drawing/2014/main" id="{19CF9683-15CF-425E-9713-6263A5DF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id="{90196AD1-1E79-4752-A24C-28CF05CBA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6" name="Imagen 335">
          <a:extLst>
            <a:ext uri="{FF2B5EF4-FFF2-40B4-BE49-F238E27FC236}">
              <a16:creationId xmlns:a16="http://schemas.microsoft.com/office/drawing/2014/main" id="{10F74253-FBEC-4F59-8C67-30A3333C6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7" name="Imagen 336">
          <a:extLst>
            <a:ext uri="{FF2B5EF4-FFF2-40B4-BE49-F238E27FC236}">
              <a16:creationId xmlns:a16="http://schemas.microsoft.com/office/drawing/2014/main" id="{1871D9BE-7D97-4754-9DE1-ECB1A05B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8" name="Imagen 337">
          <a:extLst>
            <a:ext uri="{FF2B5EF4-FFF2-40B4-BE49-F238E27FC236}">
              <a16:creationId xmlns:a16="http://schemas.microsoft.com/office/drawing/2014/main" id="{DDDCB85A-6B4D-496D-9727-5917A896F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id="{64817774-FE2B-4CD1-90EC-DAE8B21F4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id="{A308F74C-8631-4393-A381-C239B8E5D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id="{8B518895-FFC6-427D-BE37-8624E8A9E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2" name="Imagen 341">
          <a:extLst>
            <a:ext uri="{FF2B5EF4-FFF2-40B4-BE49-F238E27FC236}">
              <a16:creationId xmlns:a16="http://schemas.microsoft.com/office/drawing/2014/main" id="{C975C968-9DFB-44A8-B367-0F5F98A40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3" name="Imagen 342">
          <a:extLst>
            <a:ext uri="{FF2B5EF4-FFF2-40B4-BE49-F238E27FC236}">
              <a16:creationId xmlns:a16="http://schemas.microsoft.com/office/drawing/2014/main" id="{F838E3E9-59D4-40E0-96C8-F55BB673E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4" name="Imagen 343">
          <a:extLst>
            <a:ext uri="{FF2B5EF4-FFF2-40B4-BE49-F238E27FC236}">
              <a16:creationId xmlns:a16="http://schemas.microsoft.com/office/drawing/2014/main" id="{F79BD014-7940-4B4B-9819-ACAB43B6F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id="{0D9E5559-0CEF-43DB-97E6-C3935D8FE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6" name="Imagen 345">
          <a:extLst>
            <a:ext uri="{FF2B5EF4-FFF2-40B4-BE49-F238E27FC236}">
              <a16:creationId xmlns:a16="http://schemas.microsoft.com/office/drawing/2014/main" id="{340C07C1-818A-4F08-A3E8-794D5E72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id="{0A736EB3-CFD6-42BE-A73C-D2D66CAD7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8" name="Imagen 347">
          <a:extLst>
            <a:ext uri="{FF2B5EF4-FFF2-40B4-BE49-F238E27FC236}">
              <a16:creationId xmlns:a16="http://schemas.microsoft.com/office/drawing/2014/main" id="{3997EBFE-CE55-4A52-98C6-39199707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id="{86F6E46B-AA5C-455D-8AA9-8261273D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0" name="Imagen 349">
          <a:extLst>
            <a:ext uri="{FF2B5EF4-FFF2-40B4-BE49-F238E27FC236}">
              <a16:creationId xmlns:a16="http://schemas.microsoft.com/office/drawing/2014/main" id="{EF1FC8EA-7D74-4542-968E-F79DDAA8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CAE644EB-07AF-4317-ABAC-0DBA5F50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2" name="Imagen 351">
          <a:extLst>
            <a:ext uri="{FF2B5EF4-FFF2-40B4-BE49-F238E27FC236}">
              <a16:creationId xmlns:a16="http://schemas.microsoft.com/office/drawing/2014/main" id="{3E701608-DDDF-4C90-B821-66198E5D4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id="{6976FE0D-F56B-4132-B69F-4F70A15AF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4" name="Imagen 353">
          <a:extLst>
            <a:ext uri="{FF2B5EF4-FFF2-40B4-BE49-F238E27FC236}">
              <a16:creationId xmlns:a16="http://schemas.microsoft.com/office/drawing/2014/main" id="{8837685D-64DC-4D1D-84A7-0566E187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35A557E9-6D91-4CB7-972C-8FCB5C062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id="{94980E9E-DA0E-485C-AC54-60A219D7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CE392D51-9592-4E8B-9782-915DFF1E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id="{6B8B5FDA-235B-4D20-B218-B3D5C906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C39F542C-910C-4B71-B73C-3D190F20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0" name="Imagen 359">
          <a:extLst>
            <a:ext uri="{FF2B5EF4-FFF2-40B4-BE49-F238E27FC236}">
              <a16:creationId xmlns:a16="http://schemas.microsoft.com/office/drawing/2014/main" id="{027BAE68-A596-4710-950A-9150B30D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EC05278F-E363-4E1F-A008-B2CB9243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2" name="Imagen 361">
          <a:extLst>
            <a:ext uri="{FF2B5EF4-FFF2-40B4-BE49-F238E27FC236}">
              <a16:creationId xmlns:a16="http://schemas.microsoft.com/office/drawing/2014/main" id="{39AFAA0E-7AF7-45C3-A257-388BE7100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B6705ABC-16E8-42AC-AF7F-59C937138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4" name="Imagen 363">
          <a:extLst>
            <a:ext uri="{FF2B5EF4-FFF2-40B4-BE49-F238E27FC236}">
              <a16:creationId xmlns:a16="http://schemas.microsoft.com/office/drawing/2014/main" id="{AB978D84-9035-4866-9EEC-710AF6526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4F5C907A-D19B-41CE-82CB-4A058085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6" name="Imagen 365">
          <a:extLst>
            <a:ext uri="{FF2B5EF4-FFF2-40B4-BE49-F238E27FC236}">
              <a16:creationId xmlns:a16="http://schemas.microsoft.com/office/drawing/2014/main" id="{62F9490E-3264-4C64-9BAA-EC1C0580B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EF1E6D90-8BB8-4196-8ACB-1B2F7AD7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68" name="Imagen 367">
          <a:extLst>
            <a:ext uri="{FF2B5EF4-FFF2-40B4-BE49-F238E27FC236}">
              <a16:creationId xmlns:a16="http://schemas.microsoft.com/office/drawing/2014/main" id="{9888C4DC-8C05-46B3-9E7C-37D2221CF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F9FB05CB-3408-4663-88FF-7A5FB3E60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0" name="Imagen 369">
          <a:extLst>
            <a:ext uri="{FF2B5EF4-FFF2-40B4-BE49-F238E27FC236}">
              <a16:creationId xmlns:a16="http://schemas.microsoft.com/office/drawing/2014/main" id="{13AA433F-EF31-405F-AEE2-349F873F8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1" name="Imagen 370">
          <a:extLst>
            <a:ext uri="{FF2B5EF4-FFF2-40B4-BE49-F238E27FC236}">
              <a16:creationId xmlns:a16="http://schemas.microsoft.com/office/drawing/2014/main" id="{7232F2C2-DC25-4520-B060-8E943CE6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2" name="Imagen 371">
          <a:extLst>
            <a:ext uri="{FF2B5EF4-FFF2-40B4-BE49-F238E27FC236}">
              <a16:creationId xmlns:a16="http://schemas.microsoft.com/office/drawing/2014/main" id="{B8E13F75-64CB-4789-B270-698C6E82C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3" name="Imagen 372">
          <a:extLst>
            <a:ext uri="{FF2B5EF4-FFF2-40B4-BE49-F238E27FC236}">
              <a16:creationId xmlns:a16="http://schemas.microsoft.com/office/drawing/2014/main" id="{A05BB059-794D-4792-963D-8E040DB1A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4" name="Imagen 373">
          <a:extLst>
            <a:ext uri="{FF2B5EF4-FFF2-40B4-BE49-F238E27FC236}">
              <a16:creationId xmlns:a16="http://schemas.microsoft.com/office/drawing/2014/main" id="{34AFF186-8150-497B-831F-FBA20E95A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5" name="Imagen 374">
          <a:extLst>
            <a:ext uri="{FF2B5EF4-FFF2-40B4-BE49-F238E27FC236}">
              <a16:creationId xmlns:a16="http://schemas.microsoft.com/office/drawing/2014/main" id="{E5B391B4-3483-4303-A6AC-F15469D8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6" name="Imagen 375">
          <a:extLst>
            <a:ext uri="{FF2B5EF4-FFF2-40B4-BE49-F238E27FC236}">
              <a16:creationId xmlns:a16="http://schemas.microsoft.com/office/drawing/2014/main" id="{6EA680C9-6B87-4A04-86EB-171A8AE9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7" name="Imagen 376">
          <a:extLst>
            <a:ext uri="{FF2B5EF4-FFF2-40B4-BE49-F238E27FC236}">
              <a16:creationId xmlns:a16="http://schemas.microsoft.com/office/drawing/2014/main" id="{EC33F705-F956-4768-8AD5-44788716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8" name="Imagen 377">
          <a:extLst>
            <a:ext uri="{FF2B5EF4-FFF2-40B4-BE49-F238E27FC236}">
              <a16:creationId xmlns:a16="http://schemas.microsoft.com/office/drawing/2014/main" id="{1BF4CA38-8373-41AB-BC91-FBA7CB017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9" name="Imagen 378">
          <a:extLst>
            <a:ext uri="{FF2B5EF4-FFF2-40B4-BE49-F238E27FC236}">
              <a16:creationId xmlns:a16="http://schemas.microsoft.com/office/drawing/2014/main" id="{DF06CC56-E356-4E49-98A0-2335EDDF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0" name="Imagen 379">
          <a:extLst>
            <a:ext uri="{FF2B5EF4-FFF2-40B4-BE49-F238E27FC236}">
              <a16:creationId xmlns:a16="http://schemas.microsoft.com/office/drawing/2014/main" id="{C482329F-E06A-4FA3-ADC9-D2C49DE03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1" name="Imagen 380">
          <a:extLst>
            <a:ext uri="{FF2B5EF4-FFF2-40B4-BE49-F238E27FC236}">
              <a16:creationId xmlns:a16="http://schemas.microsoft.com/office/drawing/2014/main" id="{95ED1D67-89CE-431D-907B-748D5FEF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2" name="Imagen 381">
          <a:extLst>
            <a:ext uri="{FF2B5EF4-FFF2-40B4-BE49-F238E27FC236}">
              <a16:creationId xmlns:a16="http://schemas.microsoft.com/office/drawing/2014/main" id="{325FB8BA-F703-4ADD-9FAB-3766773A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3" name="Imagen 382">
          <a:extLst>
            <a:ext uri="{FF2B5EF4-FFF2-40B4-BE49-F238E27FC236}">
              <a16:creationId xmlns:a16="http://schemas.microsoft.com/office/drawing/2014/main" id="{ECB88D93-F83E-4D28-AC0D-90A4CA4A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id="{DE10CD51-60BB-47BC-83E9-8CEDA0AA3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id="{A1A10372-2596-4958-BD97-1D014ACC7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6" name="Imagen 385">
          <a:extLst>
            <a:ext uri="{FF2B5EF4-FFF2-40B4-BE49-F238E27FC236}">
              <a16:creationId xmlns:a16="http://schemas.microsoft.com/office/drawing/2014/main" id="{7028DE7B-32EA-4177-916C-74E69486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7" name="Imagen 386">
          <a:extLst>
            <a:ext uri="{FF2B5EF4-FFF2-40B4-BE49-F238E27FC236}">
              <a16:creationId xmlns:a16="http://schemas.microsoft.com/office/drawing/2014/main" id="{98E65A54-BF53-4CF6-9C8B-B7FEE0ABB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8" name="Imagen 387">
          <a:extLst>
            <a:ext uri="{FF2B5EF4-FFF2-40B4-BE49-F238E27FC236}">
              <a16:creationId xmlns:a16="http://schemas.microsoft.com/office/drawing/2014/main" id="{FBB0DFF6-6D4D-41DD-B695-322CE5B36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9" name="Imagen 388">
          <a:extLst>
            <a:ext uri="{FF2B5EF4-FFF2-40B4-BE49-F238E27FC236}">
              <a16:creationId xmlns:a16="http://schemas.microsoft.com/office/drawing/2014/main" id="{67B1561E-7396-42A9-9C1C-9AEE8235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0" name="Imagen 389">
          <a:extLst>
            <a:ext uri="{FF2B5EF4-FFF2-40B4-BE49-F238E27FC236}">
              <a16:creationId xmlns:a16="http://schemas.microsoft.com/office/drawing/2014/main" id="{03041716-CD74-4E77-8578-E4589D2C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1" name="Imagen 390">
          <a:extLst>
            <a:ext uri="{FF2B5EF4-FFF2-40B4-BE49-F238E27FC236}">
              <a16:creationId xmlns:a16="http://schemas.microsoft.com/office/drawing/2014/main" id="{2E739078-1158-4A52-B180-ABC633DB4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2" name="Imagen 391">
          <a:extLst>
            <a:ext uri="{FF2B5EF4-FFF2-40B4-BE49-F238E27FC236}">
              <a16:creationId xmlns:a16="http://schemas.microsoft.com/office/drawing/2014/main" id="{91ECBEEB-9FA9-41E8-AFE3-631A822BE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id="{B8016BBA-20F9-4511-BE09-7396EE56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4" name="Imagen 393">
          <a:extLst>
            <a:ext uri="{FF2B5EF4-FFF2-40B4-BE49-F238E27FC236}">
              <a16:creationId xmlns:a16="http://schemas.microsoft.com/office/drawing/2014/main" id="{EB58567B-9EE1-4775-B685-F17CAAA24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id="{5BAAA3A9-2A42-4EDB-BC0C-2AACDD29B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6" name="Imagen 395">
          <a:extLst>
            <a:ext uri="{FF2B5EF4-FFF2-40B4-BE49-F238E27FC236}">
              <a16:creationId xmlns:a16="http://schemas.microsoft.com/office/drawing/2014/main" id="{9E46349A-EF0C-4B62-ADF1-7ABA54726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7" name="Imagen 396">
          <a:extLst>
            <a:ext uri="{FF2B5EF4-FFF2-40B4-BE49-F238E27FC236}">
              <a16:creationId xmlns:a16="http://schemas.microsoft.com/office/drawing/2014/main" id="{99C6448D-98AC-43F1-A54F-95F1AEA3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8" name="Imagen 397">
          <a:extLst>
            <a:ext uri="{FF2B5EF4-FFF2-40B4-BE49-F238E27FC236}">
              <a16:creationId xmlns:a16="http://schemas.microsoft.com/office/drawing/2014/main" id="{C0705748-6C03-44C9-8249-A3F0C6062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id="{83025BFD-0511-410C-859A-4028A2EEE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0" name="Imagen 399">
          <a:extLst>
            <a:ext uri="{FF2B5EF4-FFF2-40B4-BE49-F238E27FC236}">
              <a16:creationId xmlns:a16="http://schemas.microsoft.com/office/drawing/2014/main" id="{ABD214C1-D829-4438-A460-874E34E3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id="{51EF15D5-60DE-4E58-A7BE-6E10631E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2" name="Imagen 401">
          <a:extLst>
            <a:ext uri="{FF2B5EF4-FFF2-40B4-BE49-F238E27FC236}">
              <a16:creationId xmlns:a16="http://schemas.microsoft.com/office/drawing/2014/main" id="{58853104-0D39-4805-942C-3581F301D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3" name="Imagen 402">
          <a:extLst>
            <a:ext uri="{FF2B5EF4-FFF2-40B4-BE49-F238E27FC236}">
              <a16:creationId xmlns:a16="http://schemas.microsoft.com/office/drawing/2014/main" id="{CDFCEBF5-ADAA-4230-91B0-9F42630CB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4" name="Imagen 403">
          <a:extLst>
            <a:ext uri="{FF2B5EF4-FFF2-40B4-BE49-F238E27FC236}">
              <a16:creationId xmlns:a16="http://schemas.microsoft.com/office/drawing/2014/main" id="{9CED7BE1-08F9-493F-8220-ABA650DD2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5" name="Imagen 404">
          <a:extLst>
            <a:ext uri="{FF2B5EF4-FFF2-40B4-BE49-F238E27FC236}">
              <a16:creationId xmlns:a16="http://schemas.microsoft.com/office/drawing/2014/main" id="{3C2B5927-D5E7-47FE-81BA-6404138D8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6" name="Imagen 405">
          <a:extLst>
            <a:ext uri="{FF2B5EF4-FFF2-40B4-BE49-F238E27FC236}">
              <a16:creationId xmlns:a16="http://schemas.microsoft.com/office/drawing/2014/main" id="{0ED34823-5776-4083-B7F9-EA1F9E2F6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id="{E8355297-2C6E-487B-8914-399CDFA89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8" name="Imagen 407">
          <a:extLst>
            <a:ext uri="{FF2B5EF4-FFF2-40B4-BE49-F238E27FC236}">
              <a16:creationId xmlns:a16="http://schemas.microsoft.com/office/drawing/2014/main" id="{7FE183CF-F2FC-4FE3-AA81-B04B565AF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9" name="Imagen 408">
          <a:extLst>
            <a:ext uri="{FF2B5EF4-FFF2-40B4-BE49-F238E27FC236}">
              <a16:creationId xmlns:a16="http://schemas.microsoft.com/office/drawing/2014/main" id="{FD182946-9C8F-45AF-8C5C-6BACB3EB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0" name="Imagen 409">
          <a:extLst>
            <a:ext uri="{FF2B5EF4-FFF2-40B4-BE49-F238E27FC236}">
              <a16:creationId xmlns:a16="http://schemas.microsoft.com/office/drawing/2014/main" id="{4BE5EB60-C1DC-47CE-8AC4-153121A2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1" name="Imagen 410">
          <a:extLst>
            <a:ext uri="{FF2B5EF4-FFF2-40B4-BE49-F238E27FC236}">
              <a16:creationId xmlns:a16="http://schemas.microsoft.com/office/drawing/2014/main" id="{7E007AF7-AC6D-43A3-AF29-E5A795AF2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2" name="Imagen 411">
          <a:extLst>
            <a:ext uri="{FF2B5EF4-FFF2-40B4-BE49-F238E27FC236}">
              <a16:creationId xmlns:a16="http://schemas.microsoft.com/office/drawing/2014/main" id="{C68653D3-C12A-4679-B9DA-B60DAA511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3" name="Imagen 412">
          <a:extLst>
            <a:ext uri="{FF2B5EF4-FFF2-40B4-BE49-F238E27FC236}">
              <a16:creationId xmlns:a16="http://schemas.microsoft.com/office/drawing/2014/main" id="{23FB66A2-3A20-464F-8747-7B7ADFE5E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4" name="Imagen 413">
          <a:extLst>
            <a:ext uri="{FF2B5EF4-FFF2-40B4-BE49-F238E27FC236}">
              <a16:creationId xmlns:a16="http://schemas.microsoft.com/office/drawing/2014/main" id="{9606380D-EF4C-45EB-8C21-A4F344AFB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id="{DAFCEFE7-486D-4CA4-8DD7-ECB9F85A2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6" name="Imagen 415">
          <a:extLst>
            <a:ext uri="{FF2B5EF4-FFF2-40B4-BE49-F238E27FC236}">
              <a16:creationId xmlns:a16="http://schemas.microsoft.com/office/drawing/2014/main" id="{94E7A62A-4AE3-487A-975C-FC2F93232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7" name="Imagen 416">
          <a:extLst>
            <a:ext uri="{FF2B5EF4-FFF2-40B4-BE49-F238E27FC236}">
              <a16:creationId xmlns:a16="http://schemas.microsoft.com/office/drawing/2014/main" id="{5C6BE55F-8B49-4213-AABF-EDF2C646B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8" name="Imagen 417">
          <a:extLst>
            <a:ext uri="{FF2B5EF4-FFF2-40B4-BE49-F238E27FC236}">
              <a16:creationId xmlns:a16="http://schemas.microsoft.com/office/drawing/2014/main" id="{C52AF178-7337-483D-99EE-0674A56B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9" name="Imagen 418">
          <a:extLst>
            <a:ext uri="{FF2B5EF4-FFF2-40B4-BE49-F238E27FC236}">
              <a16:creationId xmlns:a16="http://schemas.microsoft.com/office/drawing/2014/main" id="{B70C73A2-713F-4977-95FC-F50DF34B8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0" name="Imagen 419">
          <a:extLst>
            <a:ext uri="{FF2B5EF4-FFF2-40B4-BE49-F238E27FC236}">
              <a16:creationId xmlns:a16="http://schemas.microsoft.com/office/drawing/2014/main" id="{2CF6A0C6-9C90-4AE0-A7C0-285D7274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1" name="Imagen 420">
          <a:extLst>
            <a:ext uri="{FF2B5EF4-FFF2-40B4-BE49-F238E27FC236}">
              <a16:creationId xmlns:a16="http://schemas.microsoft.com/office/drawing/2014/main" id="{5F53AEDB-54B2-442F-AAA7-07E31FEE2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2" name="Imagen 421">
          <a:extLst>
            <a:ext uri="{FF2B5EF4-FFF2-40B4-BE49-F238E27FC236}">
              <a16:creationId xmlns:a16="http://schemas.microsoft.com/office/drawing/2014/main" id="{CE5F82F8-5F0A-41AA-990B-3B36E9560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3" name="Imagen 422">
          <a:extLst>
            <a:ext uri="{FF2B5EF4-FFF2-40B4-BE49-F238E27FC236}">
              <a16:creationId xmlns:a16="http://schemas.microsoft.com/office/drawing/2014/main" id="{D952A7B1-2495-460D-BDB4-B230B55A6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4" name="Imagen 423">
          <a:extLst>
            <a:ext uri="{FF2B5EF4-FFF2-40B4-BE49-F238E27FC236}">
              <a16:creationId xmlns:a16="http://schemas.microsoft.com/office/drawing/2014/main" id="{AB7CB8C7-961B-4657-B212-FC6FC07C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5" name="Imagen 424">
          <a:extLst>
            <a:ext uri="{FF2B5EF4-FFF2-40B4-BE49-F238E27FC236}">
              <a16:creationId xmlns:a16="http://schemas.microsoft.com/office/drawing/2014/main" id="{89511C1A-69C3-4620-BC12-E815243F6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6" name="Imagen 425">
          <a:extLst>
            <a:ext uri="{FF2B5EF4-FFF2-40B4-BE49-F238E27FC236}">
              <a16:creationId xmlns:a16="http://schemas.microsoft.com/office/drawing/2014/main" id="{509597C2-9EA3-4249-BBC1-62D2141D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7" name="Imagen 426">
          <a:extLst>
            <a:ext uri="{FF2B5EF4-FFF2-40B4-BE49-F238E27FC236}">
              <a16:creationId xmlns:a16="http://schemas.microsoft.com/office/drawing/2014/main" id="{F6B22345-BF42-440E-8C55-5F0FEB6B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8" name="Imagen 427">
          <a:extLst>
            <a:ext uri="{FF2B5EF4-FFF2-40B4-BE49-F238E27FC236}">
              <a16:creationId xmlns:a16="http://schemas.microsoft.com/office/drawing/2014/main" id="{0681E0B0-5F7F-47F8-AC95-8D790E86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9" name="Imagen 428">
          <a:extLst>
            <a:ext uri="{FF2B5EF4-FFF2-40B4-BE49-F238E27FC236}">
              <a16:creationId xmlns:a16="http://schemas.microsoft.com/office/drawing/2014/main" id="{7F80B3C9-9EF3-4788-9647-71988A23A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0" name="Imagen 429">
          <a:extLst>
            <a:ext uri="{FF2B5EF4-FFF2-40B4-BE49-F238E27FC236}">
              <a16:creationId xmlns:a16="http://schemas.microsoft.com/office/drawing/2014/main" id="{7002F01D-3AAF-4B09-ADE9-A37528557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id="{6CCD06BD-053A-4128-AA34-F5800A47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2" name="Imagen 431">
          <a:extLst>
            <a:ext uri="{FF2B5EF4-FFF2-40B4-BE49-F238E27FC236}">
              <a16:creationId xmlns:a16="http://schemas.microsoft.com/office/drawing/2014/main" id="{383542B5-383D-48CF-BB33-8E4C9406A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3" name="Imagen 432">
          <a:extLst>
            <a:ext uri="{FF2B5EF4-FFF2-40B4-BE49-F238E27FC236}">
              <a16:creationId xmlns:a16="http://schemas.microsoft.com/office/drawing/2014/main" id="{6E635EFA-B522-42C2-8167-66241C47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4" name="Imagen 433">
          <a:extLst>
            <a:ext uri="{FF2B5EF4-FFF2-40B4-BE49-F238E27FC236}">
              <a16:creationId xmlns:a16="http://schemas.microsoft.com/office/drawing/2014/main" id="{77472B82-67B1-4430-A907-985CD878B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5" name="Imagen 434">
          <a:extLst>
            <a:ext uri="{FF2B5EF4-FFF2-40B4-BE49-F238E27FC236}">
              <a16:creationId xmlns:a16="http://schemas.microsoft.com/office/drawing/2014/main" id="{385CABA7-1C87-4599-B58A-A614BF781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6" name="Imagen 435">
          <a:extLst>
            <a:ext uri="{FF2B5EF4-FFF2-40B4-BE49-F238E27FC236}">
              <a16:creationId xmlns:a16="http://schemas.microsoft.com/office/drawing/2014/main" id="{C7F92F8B-4FA9-4237-9CD5-69967E72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7" name="Imagen 436">
          <a:extLst>
            <a:ext uri="{FF2B5EF4-FFF2-40B4-BE49-F238E27FC236}">
              <a16:creationId xmlns:a16="http://schemas.microsoft.com/office/drawing/2014/main" id="{E5542044-7218-4EDA-8DAD-641F8762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8" name="Imagen 437">
          <a:extLst>
            <a:ext uri="{FF2B5EF4-FFF2-40B4-BE49-F238E27FC236}">
              <a16:creationId xmlns:a16="http://schemas.microsoft.com/office/drawing/2014/main" id="{A283233A-EC86-45DE-9FED-34AD5A06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9" name="Imagen 438">
          <a:extLst>
            <a:ext uri="{FF2B5EF4-FFF2-40B4-BE49-F238E27FC236}">
              <a16:creationId xmlns:a16="http://schemas.microsoft.com/office/drawing/2014/main" id="{FBD3E6F2-0A54-4C74-BD9D-CD313DD3B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0" name="Imagen 439">
          <a:extLst>
            <a:ext uri="{FF2B5EF4-FFF2-40B4-BE49-F238E27FC236}">
              <a16:creationId xmlns:a16="http://schemas.microsoft.com/office/drawing/2014/main" id="{E58E34B3-B117-4722-95E4-754F306C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id="{5A18760E-5420-4167-A7E3-DAC15F980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2" name="Imagen 441">
          <a:extLst>
            <a:ext uri="{FF2B5EF4-FFF2-40B4-BE49-F238E27FC236}">
              <a16:creationId xmlns:a16="http://schemas.microsoft.com/office/drawing/2014/main" id="{C3D902D0-A36B-4AFB-ABAD-6BC10E4F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3" name="Imagen 442">
          <a:extLst>
            <a:ext uri="{FF2B5EF4-FFF2-40B4-BE49-F238E27FC236}">
              <a16:creationId xmlns:a16="http://schemas.microsoft.com/office/drawing/2014/main" id="{55326B0D-452E-4182-AC5D-E89FF890B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4" name="Imagen 443">
          <a:extLst>
            <a:ext uri="{FF2B5EF4-FFF2-40B4-BE49-F238E27FC236}">
              <a16:creationId xmlns:a16="http://schemas.microsoft.com/office/drawing/2014/main" id="{7A535AA8-4D27-4CB6-A37B-89004EEEE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5" name="Imagen 444">
          <a:extLst>
            <a:ext uri="{FF2B5EF4-FFF2-40B4-BE49-F238E27FC236}">
              <a16:creationId xmlns:a16="http://schemas.microsoft.com/office/drawing/2014/main" id="{964E1197-A183-421F-A358-058F5DB5D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6" name="Imagen 445">
          <a:extLst>
            <a:ext uri="{FF2B5EF4-FFF2-40B4-BE49-F238E27FC236}">
              <a16:creationId xmlns:a16="http://schemas.microsoft.com/office/drawing/2014/main" id="{A77DDBC6-3E80-459D-A7A9-358F7B6F4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7" name="Imagen 446">
          <a:extLst>
            <a:ext uri="{FF2B5EF4-FFF2-40B4-BE49-F238E27FC236}">
              <a16:creationId xmlns:a16="http://schemas.microsoft.com/office/drawing/2014/main" id="{79356BA5-3ECE-4C19-9663-11FCD604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8" name="Imagen 447">
          <a:extLst>
            <a:ext uri="{FF2B5EF4-FFF2-40B4-BE49-F238E27FC236}">
              <a16:creationId xmlns:a16="http://schemas.microsoft.com/office/drawing/2014/main" id="{47C4BC6B-9BC4-4B31-B895-33571CB7B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9" name="Imagen 448">
          <a:extLst>
            <a:ext uri="{FF2B5EF4-FFF2-40B4-BE49-F238E27FC236}">
              <a16:creationId xmlns:a16="http://schemas.microsoft.com/office/drawing/2014/main" id="{644968CF-FDD0-4481-8F67-839FB714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0" name="Imagen 449">
          <a:extLst>
            <a:ext uri="{FF2B5EF4-FFF2-40B4-BE49-F238E27FC236}">
              <a16:creationId xmlns:a16="http://schemas.microsoft.com/office/drawing/2014/main" id="{90A01880-0C3E-4573-9668-7C3ACEF79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1" name="Imagen 450">
          <a:extLst>
            <a:ext uri="{FF2B5EF4-FFF2-40B4-BE49-F238E27FC236}">
              <a16:creationId xmlns:a16="http://schemas.microsoft.com/office/drawing/2014/main" id="{47E6A7FE-9F62-4318-88EA-CF1FB1C7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2" name="Imagen 451">
          <a:extLst>
            <a:ext uri="{FF2B5EF4-FFF2-40B4-BE49-F238E27FC236}">
              <a16:creationId xmlns:a16="http://schemas.microsoft.com/office/drawing/2014/main" id="{B0A914EF-1771-4605-BF2D-4E621148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3" name="Imagen 452">
          <a:extLst>
            <a:ext uri="{FF2B5EF4-FFF2-40B4-BE49-F238E27FC236}">
              <a16:creationId xmlns:a16="http://schemas.microsoft.com/office/drawing/2014/main" id="{B787C36F-3E8B-44D3-9BFC-2562F96D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4" name="Imagen 453">
          <a:extLst>
            <a:ext uri="{FF2B5EF4-FFF2-40B4-BE49-F238E27FC236}">
              <a16:creationId xmlns:a16="http://schemas.microsoft.com/office/drawing/2014/main" id="{7FAF83FA-DD7D-4F01-BAF9-A93BBABEF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5" name="Imagen 454">
          <a:extLst>
            <a:ext uri="{FF2B5EF4-FFF2-40B4-BE49-F238E27FC236}">
              <a16:creationId xmlns:a16="http://schemas.microsoft.com/office/drawing/2014/main" id="{C38E2401-A475-4DA4-9D62-F037D22A1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6" name="Imagen 455">
          <a:extLst>
            <a:ext uri="{FF2B5EF4-FFF2-40B4-BE49-F238E27FC236}">
              <a16:creationId xmlns:a16="http://schemas.microsoft.com/office/drawing/2014/main" id="{3E8C3BAE-5DB4-4CF7-B9B3-974C497E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7" name="Imagen 456">
          <a:extLst>
            <a:ext uri="{FF2B5EF4-FFF2-40B4-BE49-F238E27FC236}">
              <a16:creationId xmlns:a16="http://schemas.microsoft.com/office/drawing/2014/main" id="{5B1EAD07-19E3-417F-848A-EAEEE316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8" name="Imagen 457">
          <a:extLst>
            <a:ext uri="{FF2B5EF4-FFF2-40B4-BE49-F238E27FC236}">
              <a16:creationId xmlns:a16="http://schemas.microsoft.com/office/drawing/2014/main" id="{DB3658B5-5622-4E69-AD15-F773E2BB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9" name="Imagen 458">
          <a:extLst>
            <a:ext uri="{FF2B5EF4-FFF2-40B4-BE49-F238E27FC236}">
              <a16:creationId xmlns:a16="http://schemas.microsoft.com/office/drawing/2014/main" id="{A1ABAB58-30A5-4885-8B56-69A085BA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0" name="Imagen 459">
          <a:extLst>
            <a:ext uri="{FF2B5EF4-FFF2-40B4-BE49-F238E27FC236}">
              <a16:creationId xmlns:a16="http://schemas.microsoft.com/office/drawing/2014/main" id="{8801B4CC-BA9D-4D09-B4AC-61CBFF21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1" name="Imagen 460">
          <a:extLst>
            <a:ext uri="{FF2B5EF4-FFF2-40B4-BE49-F238E27FC236}">
              <a16:creationId xmlns:a16="http://schemas.microsoft.com/office/drawing/2014/main" id="{EE585AC1-199B-4D65-AB6C-98050197E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2" name="Imagen 461">
          <a:extLst>
            <a:ext uri="{FF2B5EF4-FFF2-40B4-BE49-F238E27FC236}">
              <a16:creationId xmlns:a16="http://schemas.microsoft.com/office/drawing/2014/main" id="{09490DEA-8ECB-4E5B-8673-49813BAA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3" name="Imagen 462">
          <a:extLst>
            <a:ext uri="{FF2B5EF4-FFF2-40B4-BE49-F238E27FC236}">
              <a16:creationId xmlns:a16="http://schemas.microsoft.com/office/drawing/2014/main" id="{DC3FF281-44F8-47CF-BD42-6554553AE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4" name="Imagen 463">
          <a:extLst>
            <a:ext uri="{FF2B5EF4-FFF2-40B4-BE49-F238E27FC236}">
              <a16:creationId xmlns:a16="http://schemas.microsoft.com/office/drawing/2014/main" id="{ACE4030D-DF0F-4C63-A811-C8B7FDCE4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5" name="Imagen 464">
          <a:extLst>
            <a:ext uri="{FF2B5EF4-FFF2-40B4-BE49-F238E27FC236}">
              <a16:creationId xmlns:a16="http://schemas.microsoft.com/office/drawing/2014/main" id="{841AC56E-03C6-417F-83CC-4038D1CB8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6" name="Imagen 465">
          <a:extLst>
            <a:ext uri="{FF2B5EF4-FFF2-40B4-BE49-F238E27FC236}">
              <a16:creationId xmlns:a16="http://schemas.microsoft.com/office/drawing/2014/main" id="{E78188A6-A1C5-4225-9EB8-FF0C263C2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7" name="Imagen 466">
          <a:extLst>
            <a:ext uri="{FF2B5EF4-FFF2-40B4-BE49-F238E27FC236}">
              <a16:creationId xmlns:a16="http://schemas.microsoft.com/office/drawing/2014/main" id="{15399619-F2FB-417C-8924-89BD8309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8" name="Imagen 467">
          <a:extLst>
            <a:ext uri="{FF2B5EF4-FFF2-40B4-BE49-F238E27FC236}">
              <a16:creationId xmlns:a16="http://schemas.microsoft.com/office/drawing/2014/main" id="{AA9F5040-3D75-4D54-8899-231FFF094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9" name="Imagen 468">
          <a:extLst>
            <a:ext uri="{FF2B5EF4-FFF2-40B4-BE49-F238E27FC236}">
              <a16:creationId xmlns:a16="http://schemas.microsoft.com/office/drawing/2014/main" id="{E502853E-F76B-47C0-BE10-CAD581F7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0" name="Imagen 469">
          <a:extLst>
            <a:ext uri="{FF2B5EF4-FFF2-40B4-BE49-F238E27FC236}">
              <a16:creationId xmlns:a16="http://schemas.microsoft.com/office/drawing/2014/main" id="{09882A7A-C531-47A2-B4EA-4CDE5915E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1" name="Imagen 470">
          <a:extLst>
            <a:ext uri="{FF2B5EF4-FFF2-40B4-BE49-F238E27FC236}">
              <a16:creationId xmlns:a16="http://schemas.microsoft.com/office/drawing/2014/main" id="{D810D76E-0741-40D0-85CE-F0E9D5B55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2" name="Imagen 471">
          <a:extLst>
            <a:ext uri="{FF2B5EF4-FFF2-40B4-BE49-F238E27FC236}">
              <a16:creationId xmlns:a16="http://schemas.microsoft.com/office/drawing/2014/main" id="{1FDAC7D1-4F0E-4214-84BD-6FDC2BBF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3" name="Imagen 472">
          <a:extLst>
            <a:ext uri="{FF2B5EF4-FFF2-40B4-BE49-F238E27FC236}">
              <a16:creationId xmlns:a16="http://schemas.microsoft.com/office/drawing/2014/main" id="{2B133CAE-044F-445B-BEB6-C22B87E2D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4" name="Imagen 473">
          <a:extLst>
            <a:ext uri="{FF2B5EF4-FFF2-40B4-BE49-F238E27FC236}">
              <a16:creationId xmlns:a16="http://schemas.microsoft.com/office/drawing/2014/main" id="{BA468475-3205-45AA-9091-1F050A57D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5" name="Imagen 474">
          <a:extLst>
            <a:ext uri="{FF2B5EF4-FFF2-40B4-BE49-F238E27FC236}">
              <a16:creationId xmlns:a16="http://schemas.microsoft.com/office/drawing/2014/main" id="{32B0BC5F-A440-48C7-AF87-19D52925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6" name="Imagen 475">
          <a:extLst>
            <a:ext uri="{FF2B5EF4-FFF2-40B4-BE49-F238E27FC236}">
              <a16:creationId xmlns:a16="http://schemas.microsoft.com/office/drawing/2014/main" id="{28D11D7F-9F64-4D74-B92D-343605B8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7" name="Imagen 476">
          <a:extLst>
            <a:ext uri="{FF2B5EF4-FFF2-40B4-BE49-F238E27FC236}">
              <a16:creationId xmlns:a16="http://schemas.microsoft.com/office/drawing/2014/main" id="{DBE12755-6381-45DD-AA60-3B873D4B5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8" name="Imagen 477">
          <a:extLst>
            <a:ext uri="{FF2B5EF4-FFF2-40B4-BE49-F238E27FC236}">
              <a16:creationId xmlns:a16="http://schemas.microsoft.com/office/drawing/2014/main" id="{58D441A4-1A77-4687-B703-3A72D0969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9" name="Imagen 478">
          <a:extLst>
            <a:ext uri="{FF2B5EF4-FFF2-40B4-BE49-F238E27FC236}">
              <a16:creationId xmlns:a16="http://schemas.microsoft.com/office/drawing/2014/main" id="{027551E3-35F9-4A60-AAFF-004A945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0" name="Imagen 479">
          <a:extLst>
            <a:ext uri="{FF2B5EF4-FFF2-40B4-BE49-F238E27FC236}">
              <a16:creationId xmlns:a16="http://schemas.microsoft.com/office/drawing/2014/main" id="{1E184878-1357-457A-A31E-BA2007B7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1" name="Imagen 480">
          <a:extLst>
            <a:ext uri="{FF2B5EF4-FFF2-40B4-BE49-F238E27FC236}">
              <a16:creationId xmlns:a16="http://schemas.microsoft.com/office/drawing/2014/main" id="{C33BE001-C7E6-49F6-ADD2-E30827512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2" name="Imagen 481">
          <a:extLst>
            <a:ext uri="{FF2B5EF4-FFF2-40B4-BE49-F238E27FC236}">
              <a16:creationId xmlns:a16="http://schemas.microsoft.com/office/drawing/2014/main" id="{16F6158B-D294-457A-8319-AF08A4C3F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3" name="Imagen 482">
          <a:extLst>
            <a:ext uri="{FF2B5EF4-FFF2-40B4-BE49-F238E27FC236}">
              <a16:creationId xmlns:a16="http://schemas.microsoft.com/office/drawing/2014/main" id="{BA141EB9-82ED-4794-89AF-B97C856A0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4" name="Imagen 483">
          <a:extLst>
            <a:ext uri="{FF2B5EF4-FFF2-40B4-BE49-F238E27FC236}">
              <a16:creationId xmlns:a16="http://schemas.microsoft.com/office/drawing/2014/main" id="{3AC2291C-0AE8-4810-9107-6E07979A0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5" name="Imagen 484">
          <a:extLst>
            <a:ext uri="{FF2B5EF4-FFF2-40B4-BE49-F238E27FC236}">
              <a16:creationId xmlns:a16="http://schemas.microsoft.com/office/drawing/2014/main" id="{2CED796F-6BF3-4FCC-B934-46D06150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6" name="Imagen 485">
          <a:extLst>
            <a:ext uri="{FF2B5EF4-FFF2-40B4-BE49-F238E27FC236}">
              <a16:creationId xmlns:a16="http://schemas.microsoft.com/office/drawing/2014/main" id="{FB3C0063-808D-4EE2-B993-9402CA0B7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7" name="Imagen 486">
          <a:extLst>
            <a:ext uri="{FF2B5EF4-FFF2-40B4-BE49-F238E27FC236}">
              <a16:creationId xmlns:a16="http://schemas.microsoft.com/office/drawing/2014/main" id="{D082DC3D-6CEA-410E-A9B9-FB942260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8" name="Imagen 487">
          <a:extLst>
            <a:ext uri="{FF2B5EF4-FFF2-40B4-BE49-F238E27FC236}">
              <a16:creationId xmlns:a16="http://schemas.microsoft.com/office/drawing/2014/main" id="{57D41E75-036F-4697-98A6-25597C42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9" name="Imagen 488">
          <a:extLst>
            <a:ext uri="{FF2B5EF4-FFF2-40B4-BE49-F238E27FC236}">
              <a16:creationId xmlns:a16="http://schemas.microsoft.com/office/drawing/2014/main" id="{A3860714-56BF-4792-8F91-8ECDD7356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0" name="Imagen 489">
          <a:extLst>
            <a:ext uri="{FF2B5EF4-FFF2-40B4-BE49-F238E27FC236}">
              <a16:creationId xmlns:a16="http://schemas.microsoft.com/office/drawing/2014/main" id="{10EDFFC9-CB50-4626-A16D-024C76435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1" name="Imagen 490">
          <a:extLst>
            <a:ext uri="{FF2B5EF4-FFF2-40B4-BE49-F238E27FC236}">
              <a16:creationId xmlns:a16="http://schemas.microsoft.com/office/drawing/2014/main" id="{6E919453-769F-465F-B2F7-1C6BCB88A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2" name="Imagen 491">
          <a:extLst>
            <a:ext uri="{FF2B5EF4-FFF2-40B4-BE49-F238E27FC236}">
              <a16:creationId xmlns:a16="http://schemas.microsoft.com/office/drawing/2014/main" id="{50E1EDCE-FDE0-4BEA-93E4-70B0CF5EE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3" name="Imagen 492">
          <a:extLst>
            <a:ext uri="{FF2B5EF4-FFF2-40B4-BE49-F238E27FC236}">
              <a16:creationId xmlns:a16="http://schemas.microsoft.com/office/drawing/2014/main" id="{E838EED2-66F1-478C-B4C6-7A92F9A55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4" name="Imagen 493">
          <a:extLst>
            <a:ext uri="{FF2B5EF4-FFF2-40B4-BE49-F238E27FC236}">
              <a16:creationId xmlns:a16="http://schemas.microsoft.com/office/drawing/2014/main" id="{054612E8-C4AA-496E-B99D-E99C04F0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5" name="Imagen 494">
          <a:extLst>
            <a:ext uri="{FF2B5EF4-FFF2-40B4-BE49-F238E27FC236}">
              <a16:creationId xmlns:a16="http://schemas.microsoft.com/office/drawing/2014/main" id="{9E9E288C-7637-4474-8F42-02EBFD53D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6" name="Imagen 495">
          <a:extLst>
            <a:ext uri="{FF2B5EF4-FFF2-40B4-BE49-F238E27FC236}">
              <a16:creationId xmlns:a16="http://schemas.microsoft.com/office/drawing/2014/main" id="{9E4CC136-E66C-4458-B224-399CC106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7" name="Imagen 496">
          <a:extLst>
            <a:ext uri="{FF2B5EF4-FFF2-40B4-BE49-F238E27FC236}">
              <a16:creationId xmlns:a16="http://schemas.microsoft.com/office/drawing/2014/main" id="{94DA6279-ABE6-433D-AE58-96B48A22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8" name="Imagen 497">
          <a:extLst>
            <a:ext uri="{FF2B5EF4-FFF2-40B4-BE49-F238E27FC236}">
              <a16:creationId xmlns:a16="http://schemas.microsoft.com/office/drawing/2014/main" id="{8DEE5D23-1A9B-4DC8-B470-8D973C33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9" name="Imagen 498">
          <a:extLst>
            <a:ext uri="{FF2B5EF4-FFF2-40B4-BE49-F238E27FC236}">
              <a16:creationId xmlns:a16="http://schemas.microsoft.com/office/drawing/2014/main" id="{9E5D509B-50D0-4C9E-844E-F07FB47B4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0" name="Imagen 499">
          <a:extLst>
            <a:ext uri="{FF2B5EF4-FFF2-40B4-BE49-F238E27FC236}">
              <a16:creationId xmlns:a16="http://schemas.microsoft.com/office/drawing/2014/main" id="{AE105FBB-69C6-4E12-991B-FADD25F9A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1" name="Imagen 500">
          <a:extLst>
            <a:ext uri="{FF2B5EF4-FFF2-40B4-BE49-F238E27FC236}">
              <a16:creationId xmlns:a16="http://schemas.microsoft.com/office/drawing/2014/main" id="{4F8008C9-A5C5-4885-B7F7-6D4E7ED9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2" name="Imagen 501">
          <a:extLst>
            <a:ext uri="{FF2B5EF4-FFF2-40B4-BE49-F238E27FC236}">
              <a16:creationId xmlns:a16="http://schemas.microsoft.com/office/drawing/2014/main" id="{ACE41778-029F-4970-A8CD-5B1CEACFD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3" name="Imagen 502">
          <a:extLst>
            <a:ext uri="{FF2B5EF4-FFF2-40B4-BE49-F238E27FC236}">
              <a16:creationId xmlns:a16="http://schemas.microsoft.com/office/drawing/2014/main" id="{9F76FFD3-DE04-4984-A826-DEC291DEE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4" name="Imagen 503">
          <a:extLst>
            <a:ext uri="{FF2B5EF4-FFF2-40B4-BE49-F238E27FC236}">
              <a16:creationId xmlns:a16="http://schemas.microsoft.com/office/drawing/2014/main" id="{52BA1CF7-7D70-41C5-B86D-927DAE554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5" name="Imagen 504">
          <a:extLst>
            <a:ext uri="{FF2B5EF4-FFF2-40B4-BE49-F238E27FC236}">
              <a16:creationId xmlns:a16="http://schemas.microsoft.com/office/drawing/2014/main" id="{FE8F4AB4-5E41-42A8-A114-036C78A70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6" name="Imagen 505">
          <a:extLst>
            <a:ext uri="{FF2B5EF4-FFF2-40B4-BE49-F238E27FC236}">
              <a16:creationId xmlns:a16="http://schemas.microsoft.com/office/drawing/2014/main" id="{00A4B15A-A02A-4A7E-AFAE-918760F96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7" name="Imagen 506">
          <a:extLst>
            <a:ext uri="{FF2B5EF4-FFF2-40B4-BE49-F238E27FC236}">
              <a16:creationId xmlns:a16="http://schemas.microsoft.com/office/drawing/2014/main" id="{0F4AC8A5-D378-41B1-AD4A-46E3314EC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08" name="Imagen 507">
          <a:extLst>
            <a:ext uri="{FF2B5EF4-FFF2-40B4-BE49-F238E27FC236}">
              <a16:creationId xmlns:a16="http://schemas.microsoft.com/office/drawing/2014/main" id="{80AEA2AB-E135-43D2-9530-AE0A9266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09" name="Imagen 508">
          <a:extLst>
            <a:ext uri="{FF2B5EF4-FFF2-40B4-BE49-F238E27FC236}">
              <a16:creationId xmlns:a16="http://schemas.microsoft.com/office/drawing/2014/main" id="{B74A110B-1E22-48FD-B64C-D825D20E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0" name="Imagen 509">
          <a:extLst>
            <a:ext uri="{FF2B5EF4-FFF2-40B4-BE49-F238E27FC236}">
              <a16:creationId xmlns:a16="http://schemas.microsoft.com/office/drawing/2014/main" id="{4429DAE3-8867-43A7-B4BC-C23AE5E09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1" name="Imagen 510">
          <a:extLst>
            <a:ext uri="{FF2B5EF4-FFF2-40B4-BE49-F238E27FC236}">
              <a16:creationId xmlns:a16="http://schemas.microsoft.com/office/drawing/2014/main" id="{5DBED1B2-61A6-4B4C-AFEF-6C2D5B72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2" name="Imagen 511">
          <a:extLst>
            <a:ext uri="{FF2B5EF4-FFF2-40B4-BE49-F238E27FC236}">
              <a16:creationId xmlns:a16="http://schemas.microsoft.com/office/drawing/2014/main" id="{61D79CD9-0ACA-418C-9E0B-6CF6BD319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3" name="Imagen 512">
          <a:extLst>
            <a:ext uri="{FF2B5EF4-FFF2-40B4-BE49-F238E27FC236}">
              <a16:creationId xmlns:a16="http://schemas.microsoft.com/office/drawing/2014/main" id="{CD919C5E-BE59-462D-A9B0-42D8AD50B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4" name="Imagen 513">
          <a:extLst>
            <a:ext uri="{FF2B5EF4-FFF2-40B4-BE49-F238E27FC236}">
              <a16:creationId xmlns:a16="http://schemas.microsoft.com/office/drawing/2014/main" id="{4D4175C1-7D60-44EA-A580-EA9C20E5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5" name="Imagen 514">
          <a:extLst>
            <a:ext uri="{FF2B5EF4-FFF2-40B4-BE49-F238E27FC236}">
              <a16:creationId xmlns:a16="http://schemas.microsoft.com/office/drawing/2014/main" id="{9BB200DA-AA67-4703-AE5F-2B6A4067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6" name="Imagen 515">
          <a:extLst>
            <a:ext uri="{FF2B5EF4-FFF2-40B4-BE49-F238E27FC236}">
              <a16:creationId xmlns:a16="http://schemas.microsoft.com/office/drawing/2014/main" id="{88D68107-2560-44D4-93D8-F59D001C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7" name="Imagen 516">
          <a:extLst>
            <a:ext uri="{FF2B5EF4-FFF2-40B4-BE49-F238E27FC236}">
              <a16:creationId xmlns:a16="http://schemas.microsoft.com/office/drawing/2014/main" id="{EFA33B1C-2525-4B7D-AF14-2667D3194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8" name="Imagen 517">
          <a:extLst>
            <a:ext uri="{FF2B5EF4-FFF2-40B4-BE49-F238E27FC236}">
              <a16:creationId xmlns:a16="http://schemas.microsoft.com/office/drawing/2014/main" id="{AC1E71AD-F7ED-46BF-A030-62EC5A45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9" name="Imagen 518">
          <a:extLst>
            <a:ext uri="{FF2B5EF4-FFF2-40B4-BE49-F238E27FC236}">
              <a16:creationId xmlns:a16="http://schemas.microsoft.com/office/drawing/2014/main" id="{E91F082F-3719-4744-8936-EF7ACF302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0" name="Imagen 519">
          <a:extLst>
            <a:ext uri="{FF2B5EF4-FFF2-40B4-BE49-F238E27FC236}">
              <a16:creationId xmlns:a16="http://schemas.microsoft.com/office/drawing/2014/main" id="{325C78EE-3FBF-44DE-BC91-2D22A4CE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1" name="Imagen 520">
          <a:extLst>
            <a:ext uri="{FF2B5EF4-FFF2-40B4-BE49-F238E27FC236}">
              <a16:creationId xmlns:a16="http://schemas.microsoft.com/office/drawing/2014/main" id="{D8335E4D-0B6C-4847-A4B3-6E99AF940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2" name="Imagen 521">
          <a:extLst>
            <a:ext uri="{FF2B5EF4-FFF2-40B4-BE49-F238E27FC236}">
              <a16:creationId xmlns:a16="http://schemas.microsoft.com/office/drawing/2014/main" id="{2AE4D436-4F3E-40EB-8157-561705E60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3" name="Imagen 522">
          <a:extLst>
            <a:ext uri="{FF2B5EF4-FFF2-40B4-BE49-F238E27FC236}">
              <a16:creationId xmlns:a16="http://schemas.microsoft.com/office/drawing/2014/main" id="{81682321-8610-4C47-9B58-ED2FC0CB7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4" name="Imagen 523">
          <a:extLst>
            <a:ext uri="{FF2B5EF4-FFF2-40B4-BE49-F238E27FC236}">
              <a16:creationId xmlns:a16="http://schemas.microsoft.com/office/drawing/2014/main" id="{8C6B67AE-E143-4F49-BCF3-0D0BB6D58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5" name="Imagen 524">
          <a:extLst>
            <a:ext uri="{FF2B5EF4-FFF2-40B4-BE49-F238E27FC236}">
              <a16:creationId xmlns:a16="http://schemas.microsoft.com/office/drawing/2014/main" id="{F8160A80-2650-44BE-A608-F1A717092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6" name="Imagen 525">
          <a:extLst>
            <a:ext uri="{FF2B5EF4-FFF2-40B4-BE49-F238E27FC236}">
              <a16:creationId xmlns:a16="http://schemas.microsoft.com/office/drawing/2014/main" id="{D5D6A2BE-95AF-4657-A243-1836CCCD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7" name="Imagen 526">
          <a:extLst>
            <a:ext uri="{FF2B5EF4-FFF2-40B4-BE49-F238E27FC236}">
              <a16:creationId xmlns:a16="http://schemas.microsoft.com/office/drawing/2014/main" id="{9871FF9B-FD87-4FB1-96EB-E763D8CFF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8" name="Imagen 527">
          <a:extLst>
            <a:ext uri="{FF2B5EF4-FFF2-40B4-BE49-F238E27FC236}">
              <a16:creationId xmlns:a16="http://schemas.microsoft.com/office/drawing/2014/main" id="{F089262D-5919-458B-A41E-607A8D9D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9" name="Imagen 528">
          <a:extLst>
            <a:ext uri="{FF2B5EF4-FFF2-40B4-BE49-F238E27FC236}">
              <a16:creationId xmlns:a16="http://schemas.microsoft.com/office/drawing/2014/main" id="{8FE3B627-BDF1-4FF6-AC00-AC6B9537E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0" name="Imagen 529">
          <a:extLst>
            <a:ext uri="{FF2B5EF4-FFF2-40B4-BE49-F238E27FC236}">
              <a16:creationId xmlns:a16="http://schemas.microsoft.com/office/drawing/2014/main" id="{B591809D-FBAB-4E40-AF47-58A712891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1" name="Imagen 530">
          <a:extLst>
            <a:ext uri="{FF2B5EF4-FFF2-40B4-BE49-F238E27FC236}">
              <a16:creationId xmlns:a16="http://schemas.microsoft.com/office/drawing/2014/main" id="{871AA4FE-60A6-4D7D-9C36-37C8B49D2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2" name="Imagen 531">
          <a:extLst>
            <a:ext uri="{FF2B5EF4-FFF2-40B4-BE49-F238E27FC236}">
              <a16:creationId xmlns:a16="http://schemas.microsoft.com/office/drawing/2014/main" id="{4CA41A29-DB20-4ABE-80AC-E037A7A62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3" name="Imagen 532">
          <a:extLst>
            <a:ext uri="{FF2B5EF4-FFF2-40B4-BE49-F238E27FC236}">
              <a16:creationId xmlns:a16="http://schemas.microsoft.com/office/drawing/2014/main" id="{92C3E943-6B5F-409D-8373-C65D62AC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4" name="Imagen 533">
          <a:extLst>
            <a:ext uri="{FF2B5EF4-FFF2-40B4-BE49-F238E27FC236}">
              <a16:creationId xmlns:a16="http://schemas.microsoft.com/office/drawing/2014/main" id="{7A3413E5-0A9B-433F-BF68-CAE16288B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5" name="Imagen 534">
          <a:extLst>
            <a:ext uri="{FF2B5EF4-FFF2-40B4-BE49-F238E27FC236}">
              <a16:creationId xmlns:a16="http://schemas.microsoft.com/office/drawing/2014/main" id="{C9DC108E-3048-49B0-97C4-723074C8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6" name="Imagen 535">
          <a:extLst>
            <a:ext uri="{FF2B5EF4-FFF2-40B4-BE49-F238E27FC236}">
              <a16:creationId xmlns:a16="http://schemas.microsoft.com/office/drawing/2014/main" id="{DDE37777-A2FE-4726-B532-4724CD2F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7" name="Imagen 536">
          <a:extLst>
            <a:ext uri="{FF2B5EF4-FFF2-40B4-BE49-F238E27FC236}">
              <a16:creationId xmlns:a16="http://schemas.microsoft.com/office/drawing/2014/main" id="{37BF2DEB-C843-4949-A9F3-F39E423B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8" name="Imagen 537">
          <a:extLst>
            <a:ext uri="{FF2B5EF4-FFF2-40B4-BE49-F238E27FC236}">
              <a16:creationId xmlns:a16="http://schemas.microsoft.com/office/drawing/2014/main" id="{42D00F19-67EE-46DB-A58C-A0C4FDEAE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9" name="Imagen 538">
          <a:extLst>
            <a:ext uri="{FF2B5EF4-FFF2-40B4-BE49-F238E27FC236}">
              <a16:creationId xmlns:a16="http://schemas.microsoft.com/office/drawing/2014/main" id="{DF9E01A7-871E-49F3-BB48-754A4DD1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0" name="Imagen 539">
          <a:extLst>
            <a:ext uri="{FF2B5EF4-FFF2-40B4-BE49-F238E27FC236}">
              <a16:creationId xmlns:a16="http://schemas.microsoft.com/office/drawing/2014/main" id="{2AF34265-E740-44A7-8076-10EF4182E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1" name="Imagen 540">
          <a:extLst>
            <a:ext uri="{FF2B5EF4-FFF2-40B4-BE49-F238E27FC236}">
              <a16:creationId xmlns:a16="http://schemas.microsoft.com/office/drawing/2014/main" id="{4A4E7BFB-DD0C-458F-A6EA-97EC2E7D8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2" name="Imagen 541">
          <a:extLst>
            <a:ext uri="{FF2B5EF4-FFF2-40B4-BE49-F238E27FC236}">
              <a16:creationId xmlns:a16="http://schemas.microsoft.com/office/drawing/2014/main" id="{BD0EFA7F-1DDA-43D0-B556-6D7B893D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3" name="Imagen 542">
          <a:extLst>
            <a:ext uri="{FF2B5EF4-FFF2-40B4-BE49-F238E27FC236}">
              <a16:creationId xmlns:a16="http://schemas.microsoft.com/office/drawing/2014/main" id="{BD0E8AC7-2DAD-47FE-80E3-45F1A4B9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4" name="Imagen 543">
          <a:extLst>
            <a:ext uri="{FF2B5EF4-FFF2-40B4-BE49-F238E27FC236}">
              <a16:creationId xmlns:a16="http://schemas.microsoft.com/office/drawing/2014/main" id="{EB2C644D-C4C3-4F9E-90D3-A615A8148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5" name="Imagen 544">
          <a:extLst>
            <a:ext uri="{FF2B5EF4-FFF2-40B4-BE49-F238E27FC236}">
              <a16:creationId xmlns:a16="http://schemas.microsoft.com/office/drawing/2014/main" id="{1FAEE03F-53F5-4172-9AF7-989393CA2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6" name="Imagen 545">
          <a:extLst>
            <a:ext uri="{FF2B5EF4-FFF2-40B4-BE49-F238E27FC236}">
              <a16:creationId xmlns:a16="http://schemas.microsoft.com/office/drawing/2014/main" id="{12C7305A-0E30-4BE2-AC8F-7C057D6BC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7" name="Imagen 546">
          <a:extLst>
            <a:ext uri="{FF2B5EF4-FFF2-40B4-BE49-F238E27FC236}">
              <a16:creationId xmlns:a16="http://schemas.microsoft.com/office/drawing/2014/main" id="{80CBFD07-27FD-42BD-961C-36504D78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8" name="Imagen 547">
          <a:extLst>
            <a:ext uri="{FF2B5EF4-FFF2-40B4-BE49-F238E27FC236}">
              <a16:creationId xmlns:a16="http://schemas.microsoft.com/office/drawing/2014/main" id="{A01BD42F-AE76-4DE4-BE22-AC9D68D5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9" name="Imagen 548">
          <a:extLst>
            <a:ext uri="{FF2B5EF4-FFF2-40B4-BE49-F238E27FC236}">
              <a16:creationId xmlns:a16="http://schemas.microsoft.com/office/drawing/2014/main" id="{61431922-B056-41B2-9F24-F0021213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0" name="Imagen 549">
          <a:extLst>
            <a:ext uri="{FF2B5EF4-FFF2-40B4-BE49-F238E27FC236}">
              <a16:creationId xmlns:a16="http://schemas.microsoft.com/office/drawing/2014/main" id="{B81C4D78-1256-49FD-A649-7CF9508C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1" name="Imagen 550">
          <a:extLst>
            <a:ext uri="{FF2B5EF4-FFF2-40B4-BE49-F238E27FC236}">
              <a16:creationId xmlns:a16="http://schemas.microsoft.com/office/drawing/2014/main" id="{01550A1E-B27F-4E4C-AA91-C6F1344B0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2" name="Imagen 551">
          <a:extLst>
            <a:ext uri="{FF2B5EF4-FFF2-40B4-BE49-F238E27FC236}">
              <a16:creationId xmlns:a16="http://schemas.microsoft.com/office/drawing/2014/main" id="{056756DD-D3D0-4587-A4F1-9C191CD6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3" name="Imagen 552">
          <a:extLst>
            <a:ext uri="{FF2B5EF4-FFF2-40B4-BE49-F238E27FC236}">
              <a16:creationId xmlns:a16="http://schemas.microsoft.com/office/drawing/2014/main" id="{A24E37E1-711A-4F86-913D-FCDFB52D5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4" name="Imagen 553">
          <a:extLst>
            <a:ext uri="{FF2B5EF4-FFF2-40B4-BE49-F238E27FC236}">
              <a16:creationId xmlns:a16="http://schemas.microsoft.com/office/drawing/2014/main" id="{B90C61EC-B991-4A01-B310-368DB5903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5" name="Imagen 554">
          <a:extLst>
            <a:ext uri="{FF2B5EF4-FFF2-40B4-BE49-F238E27FC236}">
              <a16:creationId xmlns:a16="http://schemas.microsoft.com/office/drawing/2014/main" id="{66C263AA-B497-44DC-9BE0-2DE815698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6" name="Imagen 555">
          <a:extLst>
            <a:ext uri="{FF2B5EF4-FFF2-40B4-BE49-F238E27FC236}">
              <a16:creationId xmlns:a16="http://schemas.microsoft.com/office/drawing/2014/main" id="{B8410FAF-5835-4173-85D8-717ADBCF9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7" name="Imagen 556">
          <a:extLst>
            <a:ext uri="{FF2B5EF4-FFF2-40B4-BE49-F238E27FC236}">
              <a16:creationId xmlns:a16="http://schemas.microsoft.com/office/drawing/2014/main" id="{794B72CE-A733-4CBE-9A8D-3B80EE05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8" name="Imagen 557">
          <a:extLst>
            <a:ext uri="{FF2B5EF4-FFF2-40B4-BE49-F238E27FC236}">
              <a16:creationId xmlns:a16="http://schemas.microsoft.com/office/drawing/2014/main" id="{F5D928C3-13A4-4031-832D-0EDAE06D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9" name="Imagen 558">
          <a:extLst>
            <a:ext uri="{FF2B5EF4-FFF2-40B4-BE49-F238E27FC236}">
              <a16:creationId xmlns:a16="http://schemas.microsoft.com/office/drawing/2014/main" id="{3AB52111-7DAC-45D2-9A6E-5A63B982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0" name="Imagen 559">
          <a:extLst>
            <a:ext uri="{FF2B5EF4-FFF2-40B4-BE49-F238E27FC236}">
              <a16:creationId xmlns:a16="http://schemas.microsoft.com/office/drawing/2014/main" id="{FF9D3744-41E0-4A80-8D5A-FDA3780E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1" name="Imagen 560">
          <a:extLst>
            <a:ext uri="{FF2B5EF4-FFF2-40B4-BE49-F238E27FC236}">
              <a16:creationId xmlns:a16="http://schemas.microsoft.com/office/drawing/2014/main" id="{C411BC84-66B0-4B2B-B1FE-9CEC90754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2" name="Imagen 561">
          <a:extLst>
            <a:ext uri="{FF2B5EF4-FFF2-40B4-BE49-F238E27FC236}">
              <a16:creationId xmlns:a16="http://schemas.microsoft.com/office/drawing/2014/main" id="{C113EBC1-7895-4AAA-9AEE-4F50C0016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3" name="Imagen 562">
          <a:extLst>
            <a:ext uri="{FF2B5EF4-FFF2-40B4-BE49-F238E27FC236}">
              <a16:creationId xmlns:a16="http://schemas.microsoft.com/office/drawing/2014/main" id="{DA13CE75-9FAC-4FB5-8E0E-7E66B3E3C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4" name="Imagen 563">
          <a:extLst>
            <a:ext uri="{FF2B5EF4-FFF2-40B4-BE49-F238E27FC236}">
              <a16:creationId xmlns:a16="http://schemas.microsoft.com/office/drawing/2014/main" id="{99AFE645-9B38-450A-ADE5-5FCF7FCFD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5" name="Imagen 564">
          <a:extLst>
            <a:ext uri="{FF2B5EF4-FFF2-40B4-BE49-F238E27FC236}">
              <a16:creationId xmlns:a16="http://schemas.microsoft.com/office/drawing/2014/main" id="{ED493E22-2DDA-4CD3-A7DD-BCDA9788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6" name="Imagen 565">
          <a:extLst>
            <a:ext uri="{FF2B5EF4-FFF2-40B4-BE49-F238E27FC236}">
              <a16:creationId xmlns:a16="http://schemas.microsoft.com/office/drawing/2014/main" id="{47AB53E3-1FB5-4FDC-9318-CCA0BF787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7" name="Imagen 566">
          <a:extLst>
            <a:ext uri="{FF2B5EF4-FFF2-40B4-BE49-F238E27FC236}">
              <a16:creationId xmlns:a16="http://schemas.microsoft.com/office/drawing/2014/main" id="{FB5A41A2-4674-4675-AB04-B6CF5C96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8" name="Imagen 567">
          <a:extLst>
            <a:ext uri="{FF2B5EF4-FFF2-40B4-BE49-F238E27FC236}">
              <a16:creationId xmlns:a16="http://schemas.microsoft.com/office/drawing/2014/main" id="{35E16425-97A5-431B-AA50-D3E1CEC6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9" name="Imagen 568">
          <a:extLst>
            <a:ext uri="{FF2B5EF4-FFF2-40B4-BE49-F238E27FC236}">
              <a16:creationId xmlns:a16="http://schemas.microsoft.com/office/drawing/2014/main" id="{8262355A-1168-49E9-AEBD-6E91FCD5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0" name="Imagen 569">
          <a:extLst>
            <a:ext uri="{FF2B5EF4-FFF2-40B4-BE49-F238E27FC236}">
              <a16:creationId xmlns:a16="http://schemas.microsoft.com/office/drawing/2014/main" id="{D1ED35DC-2D4A-4D25-95AD-1359450A5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1" name="Imagen 570">
          <a:extLst>
            <a:ext uri="{FF2B5EF4-FFF2-40B4-BE49-F238E27FC236}">
              <a16:creationId xmlns:a16="http://schemas.microsoft.com/office/drawing/2014/main" id="{E98139A2-C125-4C17-8433-FAEEF9F1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2" name="Imagen 571">
          <a:extLst>
            <a:ext uri="{FF2B5EF4-FFF2-40B4-BE49-F238E27FC236}">
              <a16:creationId xmlns:a16="http://schemas.microsoft.com/office/drawing/2014/main" id="{3C8FC293-B902-4F2D-A330-E1778FDE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3" name="Imagen 572">
          <a:extLst>
            <a:ext uri="{FF2B5EF4-FFF2-40B4-BE49-F238E27FC236}">
              <a16:creationId xmlns:a16="http://schemas.microsoft.com/office/drawing/2014/main" id="{B947A01C-73E0-4DEE-87A2-94636A41F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4" name="Imagen 573">
          <a:extLst>
            <a:ext uri="{FF2B5EF4-FFF2-40B4-BE49-F238E27FC236}">
              <a16:creationId xmlns:a16="http://schemas.microsoft.com/office/drawing/2014/main" id="{FE805678-EE56-4119-B539-DF05E8607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5" name="Imagen 574">
          <a:extLst>
            <a:ext uri="{FF2B5EF4-FFF2-40B4-BE49-F238E27FC236}">
              <a16:creationId xmlns:a16="http://schemas.microsoft.com/office/drawing/2014/main" id="{D8C61BA7-340D-4260-81B3-375784F28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6" name="Imagen 575">
          <a:extLst>
            <a:ext uri="{FF2B5EF4-FFF2-40B4-BE49-F238E27FC236}">
              <a16:creationId xmlns:a16="http://schemas.microsoft.com/office/drawing/2014/main" id="{B81E3450-2FAF-4BB2-BA72-535D8EC63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7" name="Imagen 576">
          <a:extLst>
            <a:ext uri="{FF2B5EF4-FFF2-40B4-BE49-F238E27FC236}">
              <a16:creationId xmlns:a16="http://schemas.microsoft.com/office/drawing/2014/main" id="{029D4C6F-8305-4F57-A93A-10BA5F8EC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8" name="Imagen 577">
          <a:extLst>
            <a:ext uri="{FF2B5EF4-FFF2-40B4-BE49-F238E27FC236}">
              <a16:creationId xmlns:a16="http://schemas.microsoft.com/office/drawing/2014/main" id="{8B640676-3F0D-45AD-8BB7-C3349CEC1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79" name="Imagen 578">
          <a:extLst>
            <a:ext uri="{FF2B5EF4-FFF2-40B4-BE49-F238E27FC236}">
              <a16:creationId xmlns:a16="http://schemas.microsoft.com/office/drawing/2014/main" id="{535BB111-A4D2-4B08-AA08-FB9BC5DED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0" name="Imagen 579">
          <a:extLst>
            <a:ext uri="{FF2B5EF4-FFF2-40B4-BE49-F238E27FC236}">
              <a16:creationId xmlns:a16="http://schemas.microsoft.com/office/drawing/2014/main" id="{15E49C17-B51B-4F06-9B09-C6DACC0F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1" name="Imagen 580">
          <a:extLst>
            <a:ext uri="{FF2B5EF4-FFF2-40B4-BE49-F238E27FC236}">
              <a16:creationId xmlns:a16="http://schemas.microsoft.com/office/drawing/2014/main" id="{E0F1322A-59FB-4F9D-A6ED-965165E3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2" name="Imagen 581">
          <a:extLst>
            <a:ext uri="{FF2B5EF4-FFF2-40B4-BE49-F238E27FC236}">
              <a16:creationId xmlns:a16="http://schemas.microsoft.com/office/drawing/2014/main" id="{AAB1121E-FBC0-4D59-B50F-36F33E108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3" name="Imagen 582">
          <a:extLst>
            <a:ext uri="{FF2B5EF4-FFF2-40B4-BE49-F238E27FC236}">
              <a16:creationId xmlns:a16="http://schemas.microsoft.com/office/drawing/2014/main" id="{31F0DD0E-5C3B-4CCA-A8B2-AFB83D62E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4" name="Imagen 583">
          <a:extLst>
            <a:ext uri="{FF2B5EF4-FFF2-40B4-BE49-F238E27FC236}">
              <a16:creationId xmlns:a16="http://schemas.microsoft.com/office/drawing/2014/main" id="{9B41C40E-4795-43B2-8031-EE7F78821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5" name="Imagen 584">
          <a:extLst>
            <a:ext uri="{FF2B5EF4-FFF2-40B4-BE49-F238E27FC236}">
              <a16:creationId xmlns:a16="http://schemas.microsoft.com/office/drawing/2014/main" id="{097E310D-4E09-4542-9561-6D5C56A9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6" name="Imagen 585">
          <a:extLst>
            <a:ext uri="{FF2B5EF4-FFF2-40B4-BE49-F238E27FC236}">
              <a16:creationId xmlns:a16="http://schemas.microsoft.com/office/drawing/2014/main" id="{E955CDE3-D461-484F-A79F-B35317F96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7" name="Imagen 586">
          <a:extLst>
            <a:ext uri="{FF2B5EF4-FFF2-40B4-BE49-F238E27FC236}">
              <a16:creationId xmlns:a16="http://schemas.microsoft.com/office/drawing/2014/main" id="{F7C2493C-6BA3-4BF5-B4A8-D372C1383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8" name="Imagen 587">
          <a:extLst>
            <a:ext uri="{FF2B5EF4-FFF2-40B4-BE49-F238E27FC236}">
              <a16:creationId xmlns:a16="http://schemas.microsoft.com/office/drawing/2014/main" id="{57B6B4B9-F861-416A-A6BB-52EA9162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9" name="Imagen 588">
          <a:extLst>
            <a:ext uri="{FF2B5EF4-FFF2-40B4-BE49-F238E27FC236}">
              <a16:creationId xmlns:a16="http://schemas.microsoft.com/office/drawing/2014/main" id="{2E823886-B41C-4236-9695-015C1F0D0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0" name="Imagen 589">
          <a:extLst>
            <a:ext uri="{FF2B5EF4-FFF2-40B4-BE49-F238E27FC236}">
              <a16:creationId xmlns:a16="http://schemas.microsoft.com/office/drawing/2014/main" id="{1D253CC2-32BC-4F72-8C29-7F1612DDD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1" name="Imagen 590">
          <a:extLst>
            <a:ext uri="{FF2B5EF4-FFF2-40B4-BE49-F238E27FC236}">
              <a16:creationId xmlns:a16="http://schemas.microsoft.com/office/drawing/2014/main" id="{B8A0D773-729A-4DE9-B8F4-66F92393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2" name="Imagen 591">
          <a:extLst>
            <a:ext uri="{FF2B5EF4-FFF2-40B4-BE49-F238E27FC236}">
              <a16:creationId xmlns:a16="http://schemas.microsoft.com/office/drawing/2014/main" id="{CEEAEEF2-7877-49D0-A8F8-831825433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3" name="Imagen 592">
          <a:extLst>
            <a:ext uri="{FF2B5EF4-FFF2-40B4-BE49-F238E27FC236}">
              <a16:creationId xmlns:a16="http://schemas.microsoft.com/office/drawing/2014/main" id="{C8114DE9-BE29-4A87-A656-1975782BD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4" name="Imagen 593">
          <a:extLst>
            <a:ext uri="{FF2B5EF4-FFF2-40B4-BE49-F238E27FC236}">
              <a16:creationId xmlns:a16="http://schemas.microsoft.com/office/drawing/2014/main" id="{B8D3B099-BD2D-472A-ACD1-93A646611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5" name="Imagen 594">
          <a:extLst>
            <a:ext uri="{FF2B5EF4-FFF2-40B4-BE49-F238E27FC236}">
              <a16:creationId xmlns:a16="http://schemas.microsoft.com/office/drawing/2014/main" id="{DF7E8D57-77FB-4A4D-BED1-E87AAD7B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6" name="Imagen 595">
          <a:extLst>
            <a:ext uri="{FF2B5EF4-FFF2-40B4-BE49-F238E27FC236}">
              <a16:creationId xmlns:a16="http://schemas.microsoft.com/office/drawing/2014/main" id="{BB3F1AA7-DD62-4697-8E39-262D8B7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7" name="Imagen 596">
          <a:extLst>
            <a:ext uri="{FF2B5EF4-FFF2-40B4-BE49-F238E27FC236}">
              <a16:creationId xmlns:a16="http://schemas.microsoft.com/office/drawing/2014/main" id="{775752BF-4C7E-44E3-8620-7C3B15E9A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8" name="Imagen 597">
          <a:extLst>
            <a:ext uri="{FF2B5EF4-FFF2-40B4-BE49-F238E27FC236}">
              <a16:creationId xmlns:a16="http://schemas.microsoft.com/office/drawing/2014/main" id="{D4656D39-D1BD-4F93-A08A-135E58C15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9" name="Imagen 598">
          <a:extLst>
            <a:ext uri="{FF2B5EF4-FFF2-40B4-BE49-F238E27FC236}">
              <a16:creationId xmlns:a16="http://schemas.microsoft.com/office/drawing/2014/main" id="{1F133389-E650-4493-83AD-4ABBE244F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0" name="Imagen 599">
          <a:extLst>
            <a:ext uri="{FF2B5EF4-FFF2-40B4-BE49-F238E27FC236}">
              <a16:creationId xmlns:a16="http://schemas.microsoft.com/office/drawing/2014/main" id="{C18F444B-B1A6-464A-A07F-A4E727F9A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1" name="Imagen 600">
          <a:extLst>
            <a:ext uri="{FF2B5EF4-FFF2-40B4-BE49-F238E27FC236}">
              <a16:creationId xmlns:a16="http://schemas.microsoft.com/office/drawing/2014/main" id="{77529076-4D49-4380-9B4D-B71EA403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2" name="Imagen 601">
          <a:extLst>
            <a:ext uri="{FF2B5EF4-FFF2-40B4-BE49-F238E27FC236}">
              <a16:creationId xmlns:a16="http://schemas.microsoft.com/office/drawing/2014/main" id="{279DCD9E-878B-49AD-B540-C712A96A0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3" name="Imagen 602">
          <a:extLst>
            <a:ext uri="{FF2B5EF4-FFF2-40B4-BE49-F238E27FC236}">
              <a16:creationId xmlns:a16="http://schemas.microsoft.com/office/drawing/2014/main" id="{FA9C6D91-DAB6-4D2B-A28B-C0B89A4D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4" name="Imagen 603">
          <a:extLst>
            <a:ext uri="{FF2B5EF4-FFF2-40B4-BE49-F238E27FC236}">
              <a16:creationId xmlns:a16="http://schemas.microsoft.com/office/drawing/2014/main" id="{9AABC6E0-B38E-4240-AB6A-AEC83D74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5" name="Imagen 604">
          <a:extLst>
            <a:ext uri="{FF2B5EF4-FFF2-40B4-BE49-F238E27FC236}">
              <a16:creationId xmlns:a16="http://schemas.microsoft.com/office/drawing/2014/main" id="{8C3E01E9-FB17-491B-86BD-D13207C72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6" name="Imagen 605">
          <a:extLst>
            <a:ext uri="{FF2B5EF4-FFF2-40B4-BE49-F238E27FC236}">
              <a16:creationId xmlns:a16="http://schemas.microsoft.com/office/drawing/2014/main" id="{BB9AD705-E9EF-4B2D-A478-E9C6BA8F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7" name="Imagen 606">
          <a:extLst>
            <a:ext uri="{FF2B5EF4-FFF2-40B4-BE49-F238E27FC236}">
              <a16:creationId xmlns:a16="http://schemas.microsoft.com/office/drawing/2014/main" id="{5B9612E2-6E81-46BB-B2B1-1A48E3755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8" name="Imagen 607">
          <a:extLst>
            <a:ext uri="{FF2B5EF4-FFF2-40B4-BE49-F238E27FC236}">
              <a16:creationId xmlns:a16="http://schemas.microsoft.com/office/drawing/2014/main" id="{1402FA31-4C11-435F-8D51-D08EE12A4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9" name="Imagen 608">
          <a:extLst>
            <a:ext uri="{FF2B5EF4-FFF2-40B4-BE49-F238E27FC236}">
              <a16:creationId xmlns:a16="http://schemas.microsoft.com/office/drawing/2014/main" id="{BAACADEA-CC7E-454B-B17B-5088DFA2D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0" name="Imagen 609">
          <a:extLst>
            <a:ext uri="{FF2B5EF4-FFF2-40B4-BE49-F238E27FC236}">
              <a16:creationId xmlns:a16="http://schemas.microsoft.com/office/drawing/2014/main" id="{FA41CEF2-B2A3-4CFE-9CA9-0762042F0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1" name="Imagen 610">
          <a:extLst>
            <a:ext uri="{FF2B5EF4-FFF2-40B4-BE49-F238E27FC236}">
              <a16:creationId xmlns:a16="http://schemas.microsoft.com/office/drawing/2014/main" id="{AB3B7237-5200-428C-B6AA-476AF5D4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2" name="Imagen 611">
          <a:extLst>
            <a:ext uri="{FF2B5EF4-FFF2-40B4-BE49-F238E27FC236}">
              <a16:creationId xmlns:a16="http://schemas.microsoft.com/office/drawing/2014/main" id="{62BD86B9-4981-467B-ABF6-6EA2F31B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3" name="Imagen 612">
          <a:extLst>
            <a:ext uri="{FF2B5EF4-FFF2-40B4-BE49-F238E27FC236}">
              <a16:creationId xmlns:a16="http://schemas.microsoft.com/office/drawing/2014/main" id="{9FCACD23-6CBB-47D8-B2C9-714667E1E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4" name="Imagen 613">
          <a:extLst>
            <a:ext uri="{FF2B5EF4-FFF2-40B4-BE49-F238E27FC236}">
              <a16:creationId xmlns:a16="http://schemas.microsoft.com/office/drawing/2014/main" id="{AB7CF781-10BB-4D56-BEC1-5404F98F0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5" name="Imagen 614">
          <a:extLst>
            <a:ext uri="{FF2B5EF4-FFF2-40B4-BE49-F238E27FC236}">
              <a16:creationId xmlns:a16="http://schemas.microsoft.com/office/drawing/2014/main" id="{CED22BEA-AC5F-436F-89C4-84EC5390D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6" name="Imagen 615">
          <a:extLst>
            <a:ext uri="{FF2B5EF4-FFF2-40B4-BE49-F238E27FC236}">
              <a16:creationId xmlns:a16="http://schemas.microsoft.com/office/drawing/2014/main" id="{1B6F08A9-707A-4E8D-BF3C-C686C724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7" name="Imagen 616">
          <a:extLst>
            <a:ext uri="{FF2B5EF4-FFF2-40B4-BE49-F238E27FC236}">
              <a16:creationId xmlns:a16="http://schemas.microsoft.com/office/drawing/2014/main" id="{FD7364D8-2B1E-4068-BBEB-A5F0B76D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8" name="Imagen 617">
          <a:extLst>
            <a:ext uri="{FF2B5EF4-FFF2-40B4-BE49-F238E27FC236}">
              <a16:creationId xmlns:a16="http://schemas.microsoft.com/office/drawing/2014/main" id="{8FA41D5C-4B10-4176-A176-7189EE31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9" name="Imagen 618">
          <a:extLst>
            <a:ext uri="{FF2B5EF4-FFF2-40B4-BE49-F238E27FC236}">
              <a16:creationId xmlns:a16="http://schemas.microsoft.com/office/drawing/2014/main" id="{8A60FC7C-32F7-4F55-9222-6B4DEC38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0" name="Imagen 619">
          <a:extLst>
            <a:ext uri="{FF2B5EF4-FFF2-40B4-BE49-F238E27FC236}">
              <a16:creationId xmlns:a16="http://schemas.microsoft.com/office/drawing/2014/main" id="{95552BB8-B859-4282-992B-CC034B45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1" name="Imagen 620">
          <a:extLst>
            <a:ext uri="{FF2B5EF4-FFF2-40B4-BE49-F238E27FC236}">
              <a16:creationId xmlns:a16="http://schemas.microsoft.com/office/drawing/2014/main" id="{E489610E-3B41-426C-ABAF-1588ED3A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2" name="Imagen 621">
          <a:extLst>
            <a:ext uri="{FF2B5EF4-FFF2-40B4-BE49-F238E27FC236}">
              <a16:creationId xmlns:a16="http://schemas.microsoft.com/office/drawing/2014/main" id="{921F0E75-5D39-4FC7-99AA-7C2D075F7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3" name="Imagen 622">
          <a:extLst>
            <a:ext uri="{FF2B5EF4-FFF2-40B4-BE49-F238E27FC236}">
              <a16:creationId xmlns:a16="http://schemas.microsoft.com/office/drawing/2014/main" id="{58E85DCE-1055-4365-847D-1A712C839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4" name="Imagen 623">
          <a:extLst>
            <a:ext uri="{FF2B5EF4-FFF2-40B4-BE49-F238E27FC236}">
              <a16:creationId xmlns:a16="http://schemas.microsoft.com/office/drawing/2014/main" id="{589C3B67-ECEE-485B-A63B-ED5E4A71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5" name="Imagen 624">
          <a:extLst>
            <a:ext uri="{FF2B5EF4-FFF2-40B4-BE49-F238E27FC236}">
              <a16:creationId xmlns:a16="http://schemas.microsoft.com/office/drawing/2014/main" id="{A4A8355A-111A-4B9C-87DE-91187F0D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6" name="Imagen 625">
          <a:extLst>
            <a:ext uri="{FF2B5EF4-FFF2-40B4-BE49-F238E27FC236}">
              <a16:creationId xmlns:a16="http://schemas.microsoft.com/office/drawing/2014/main" id="{20CB6884-997D-4022-8171-26CD3175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7" name="Imagen 626">
          <a:extLst>
            <a:ext uri="{FF2B5EF4-FFF2-40B4-BE49-F238E27FC236}">
              <a16:creationId xmlns:a16="http://schemas.microsoft.com/office/drawing/2014/main" id="{5AA88C12-A05F-4BDE-A0DD-BE6391E8A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8" name="Imagen 627">
          <a:extLst>
            <a:ext uri="{FF2B5EF4-FFF2-40B4-BE49-F238E27FC236}">
              <a16:creationId xmlns:a16="http://schemas.microsoft.com/office/drawing/2014/main" id="{BCB7DECA-3F4C-4366-B6BF-DC9D8A91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9" name="Imagen 628">
          <a:extLst>
            <a:ext uri="{FF2B5EF4-FFF2-40B4-BE49-F238E27FC236}">
              <a16:creationId xmlns:a16="http://schemas.microsoft.com/office/drawing/2014/main" id="{2CD4E8B6-98C2-482E-BB42-B1B2A2A00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0" name="Imagen 629">
          <a:extLst>
            <a:ext uri="{FF2B5EF4-FFF2-40B4-BE49-F238E27FC236}">
              <a16:creationId xmlns:a16="http://schemas.microsoft.com/office/drawing/2014/main" id="{037E0624-34A8-4658-81FD-5CBA33F0C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1" name="Imagen 630">
          <a:extLst>
            <a:ext uri="{FF2B5EF4-FFF2-40B4-BE49-F238E27FC236}">
              <a16:creationId xmlns:a16="http://schemas.microsoft.com/office/drawing/2014/main" id="{DC0EC9A9-D0C1-43A2-A1EB-A7F0338C3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2" name="Imagen 631">
          <a:extLst>
            <a:ext uri="{FF2B5EF4-FFF2-40B4-BE49-F238E27FC236}">
              <a16:creationId xmlns:a16="http://schemas.microsoft.com/office/drawing/2014/main" id="{A4BC3F43-A7E2-45B0-AA05-A6CAE214F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3" name="Imagen 632">
          <a:extLst>
            <a:ext uri="{FF2B5EF4-FFF2-40B4-BE49-F238E27FC236}">
              <a16:creationId xmlns:a16="http://schemas.microsoft.com/office/drawing/2014/main" id="{5033966E-516F-4DD6-8C7E-EB920BDD4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4" name="Imagen 633">
          <a:extLst>
            <a:ext uri="{FF2B5EF4-FFF2-40B4-BE49-F238E27FC236}">
              <a16:creationId xmlns:a16="http://schemas.microsoft.com/office/drawing/2014/main" id="{BE04C396-2E74-4D2B-B138-3BCDCCF45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5" name="Imagen 634">
          <a:extLst>
            <a:ext uri="{FF2B5EF4-FFF2-40B4-BE49-F238E27FC236}">
              <a16:creationId xmlns:a16="http://schemas.microsoft.com/office/drawing/2014/main" id="{C6FAC3AC-8733-4877-A202-3C135FE6D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6" name="Imagen 635">
          <a:extLst>
            <a:ext uri="{FF2B5EF4-FFF2-40B4-BE49-F238E27FC236}">
              <a16:creationId xmlns:a16="http://schemas.microsoft.com/office/drawing/2014/main" id="{30FB5ABD-7FD5-4E4A-8208-EB103AE5D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7" name="Imagen 636">
          <a:extLst>
            <a:ext uri="{FF2B5EF4-FFF2-40B4-BE49-F238E27FC236}">
              <a16:creationId xmlns:a16="http://schemas.microsoft.com/office/drawing/2014/main" id="{827ED60D-A669-474F-A9B8-CC4E0FFE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8" name="Imagen 637">
          <a:extLst>
            <a:ext uri="{FF2B5EF4-FFF2-40B4-BE49-F238E27FC236}">
              <a16:creationId xmlns:a16="http://schemas.microsoft.com/office/drawing/2014/main" id="{632456D9-C555-461A-8625-B7A66FB4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9" name="Imagen 638">
          <a:extLst>
            <a:ext uri="{FF2B5EF4-FFF2-40B4-BE49-F238E27FC236}">
              <a16:creationId xmlns:a16="http://schemas.microsoft.com/office/drawing/2014/main" id="{2B2CABCA-94ED-4C11-86DC-A6121AE67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0" name="Imagen 639">
          <a:extLst>
            <a:ext uri="{FF2B5EF4-FFF2-40B4-BE49-F238E27FC236}">
              <a16:creationId xmlns:a16="http://schemas.microsoft.com/office/drawing/2014/main" id="{0522C626-0C6D-4AB3-8E14-3E7BB5285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1" name="Imagen 640">
          <a:extLst>
            <a:ext uri="{FF2B5EF4-FFF2-40B4-BE49-F238E27FC236}">
              <a16:creationId xmlns:a16="http://schemas.microsoft.com/office/drawing/2014/main" id="{544D32FA-C4E5-4C41-B539-033E512EA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2" name="Imagen 641">
          <a:extLst>
            <a:ext uri="{FF2B5EF4-FFF2-40B4-BE49-F238E27FC236}">
              <a16:creationId xmlns:a16="http://schemas.microsoft.com/office/drawing/2014/main" id="{10702EAE-DAE7-4196-AC5A-50287D99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3" name="Imagen 642">
          <a:extLst>
            <a:ext uri="{FF2B5EF4-FFF2-40B4-BE49-F238E27FC236}">
              <a16:creationId xmlns:a16="http://schemas.microsoft.com/office/drawing/2014/main" id="{5E0EAD97-2EC1-4AA8-AB04-5D7B6DC4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4" name="Imagen 643">
          <a:extLst>
            <a:ext uri="{FF2B5EF4-FFF2-40B4-BE49-F238E27FC236}">
              <a16:creationId xmlns:a16="http://schemas.microsoft.com/office/drawing/2014/main" id="{A1952F87-9E7D-48B9-9D2A-6B95658DB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5" name="Imagen 644">
          <a:extLst>
            <a:ext uri="{FF2B5EF4-FFF2-40B4-BE49-F238E27FC236}">
              <a16:creationId xmlns:a16="http://schemas.microsoft.com/office/drawing/2014/main" id="{1BC6D0A4-42F9-4BC2-8280-26C6738E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6" name="Imagen 645">
          <a:extLst>
            <a:ext uri="{FF2B5EF4-FFF2-40B4-BE49-F238E27FC236}">
              <a16:creationId xmlns:a16="http://schemas.microsoft.com/office/drawing/2014/main" id="{E12D5D97-53AB-449B-8CCA-CF27EC6FD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7" name="Imagen 646">
          <a:extLst>
            <a:ext uri="{FF2B5EF4-FFF2-40B4-BE49-F238E27FC236}">
              <a16:creationId xmlns:a16="http://schemas.microsoft.com/office/drawing/2014/main" id="{34E26CAE-26B1-4D43-A2CC-B9103318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8" name="Imagen 647">
          <a:extLst>
            <a:ext uri="{FF2B5EF4-FFF2-40B4-BE49-F238E27FC236}">
              <a16:creationId xmlns:a16="http://schemas.microsoft.com/office/drawing/2014/main" id="{408435E0-AD7A-4840-A567-2480974AF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9" name="Imagen 648">
          <a:extLst>
            <a:ext uri="{FF2B5EF4-FFF2-40B4-BE49-F238E27FC236}">
              <a16:creationId xmlns:a16="http://schemas.microsoft.com/office/drawing/2014/main" id="{9519C591-3E58-4796-BA94-2DC0AF330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0" name="Imagen 649">
          <a:extLst>
            <a:ext uri="{FF2B5EF4-FFF2-40B4-BE49-F238E27FC236}">
              <a16:creationId xmlns:a16="http://schemas.microsoft.com/office/drawing/2014/main" id="{340D7424-5568-401A-9E5B-8D672F857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1" name="Imagen 650">
          <a:extLst>
            <a:ext uri="{FF2B5EF4-FFF2-40B4-BE49-F238E27FC236}">
              <a16:creationId xmlns:a16="http://schemas.microsoft.com/office/drawing/2014/main" id="{BD0DD4E5-584F-44DD-A83E-600D83F97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2" name="Imagen 651">
          <a:extLst>
            <a:ext uri="{FF2B5EF4-FFF2-40B4-BE49-F238E27FC236}">
              <a16:creationId xmlns:a16="http://schemas.microsoft.com/office/drawing/2014/main" id="{FE66D93C-DA56-448D-9474-3DDDD60BA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3" name="Imagen 652">
          <a:extLst>
            <a:ext uri="{FF2B5EF4-FFF2-40B4-BE49-F238E27FC236}">
              <a16:creationId xmlns:a16="http://schemas.microsoft.com/office/drawing/2014/main" id="{3E85EB25-C0A1-47CD-B8D3-442DC3D9D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4" name="Imagen 653">
          <a:extLst>
            <a:ext uri="{FF2B5EF4-FFF2-40B4-BE49-F238E27FC236}">
              <a16:creationId xmlns:a16="http://schemas.microsoft.com/office/drawing/2014/main" id="{B857A616-F767-4EC4-92CF-07859338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5" name="Imagen 654">
          <a:extLst>
            <a:ext uri="{FF2B5EF4-FFF2-40B4-BE49-F238E27FC236}">
              <a16:creationId xmlns:a16="http://schemas.microsoft.com/office/drawing/2014/main" id="{9312D736-3ABE-4E2D-B8B2-5DC31804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6" name="Imagen 655">
          <a:extLst>
            <a:ext uri="{FF2B5EF4-FFF2-40B4-BE49-F238E27FC236}">
              <a16:creationId xmlns:a16="http://schemas.microsoft.com/office/drawing/2014/main" id="{8D79E27C-9DCC-42B9-A8B5-FA8B3A66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7" name="Imagen 656">
          <a:extLst>
            <a:ext uri="{FF2B5EF4-FFF2-40B4-BE49-F238E27FC236}">
              <a16:creationId xmlns:a16="http://schemas.microsoft.com/office/drawing/2014/main" id="{A96685C4-351C-45A6-A439-04766086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8" name="Imagen 657">
          <a:extLst>
            <a:ext uri="{FF2B5EF4-FFF2-40B4-BE49-F238E27FC236}">
              <a16:creationId xmlns:a16="http://schemas.microsoft.com/office/drawing/2014/main" id="{E3C8CCF6-2598-42A3-AADE-562AEE97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9" name="Imagen 658">
          <a:extLst>
            <a:ext uri="{FF2B5EF4-FFF2-40B4-BE49-F238E27FC236}">
              <a16:creationId xmlns:a16="http://schemas.microsoft.com/office/drawing/2014/main" id="{44BDC9D4-0C79-4562-BC17-8358FF562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0" name="Imagen 659">
          <a:extLst>
            <a:ext uri="{FF2B5EF4-FFF2-40B4-BE49-F238E27FC236}">
              <a16:creationId xmlns:a16="http://schemas.microsoft.com/office/drawing/2014/main" id="{EEBD60A8-F059-4FD8-BAA3-D2F43654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1" name="Imagen 660">
          <a:extLst>
            <a:ext uri="{FF2B5EF4-FFF2-40B4-BE49-F238E27FC236}">
              <a16:creationId xmlns:a16="http://schemas.microsoft.com/office/drawing/2014/main" id="{215698A6-91C9-482A-BF5D-339978FAD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2" name="Imagen 661">
          <a:extLst>
            <a:ext uri="{FF2B5EF4-FFF2-40B4-BE49-F238E27FC236}">
              <a16:creationId xmlns:a16="http://schemas.microsoft.com/office/drawing/2014/main" id="{1279445A-CDE4-4BF9-8132-28F36550B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3" name="Imagen 662">
          <a:extLst>
            <a:ext uri="{FF2B5EF4-FFF2-40B4-BE49-F238E27FC236}">
              <a16:creationId xmlns:a16="http://schemas.microsoft.com/office/drawing/2014/main" id="{6B9F40D8-0EF0-4902-956C-C89B6111B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4" name="Imagen 663">
          <a:extLst>
            <a:ext uri="{FF2B5EF4-FFF2-40B4-BE49-F238E27FC236}">
              <a16:creationId xmlns:a16="http://schemas.microsoft.com/office/drawing/2014/main" id="{644E11F8-8063-4C64-8413-23042BFB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5" name="Imagen 664">
          <a:extLst>
            <a:ext uri="{FF2B5EF4-FFF2-40B4-BE49-F238E27FC236}">
              <a16:creationId xmlns:a16="http://schemas.microsoft.com/office/drawing/2014/main" id="{5E8E5F02-033B-4787-97DE-705ABDFED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6" name="Imagen 665">
          <a:extLst>
            <a:ext uri="{FF2B5EF4-FFF2-40B4-BE49-F238E27FC236}">
              <a16:creationId xmlns:a16="http://schemas.microsoft.com/office/drawing/2014/main" id="{0161EF4C-4347-446D-BB33-C3671D6E7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7" name="Imagen 666">
          <a:extLst>
            <a:ext uri="{FF2B5EF4-FFF2-40B4-BE49-F238E27FC236}">
              <a16:creationId xmlns:a16="http://schemas.microsoft.com/office/drawing/2014/main" id="{9210FB91-C758-4B4B-B060-2C45233C9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8" name="Imagen 667">
          <a:extLst>
            <a:ext uri="{FF2B5EF4-FFF2-40B4-BE49-F238E27FC236}">
              <a16:creationId xmlns:a16="http://schemas.microsoft.com/office/drawing/2014/main" id="{0B17AB08-F132-4E20-92F2-A9431D80F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69" name="Imagen 668">
          <a:extLst>
            <a:ext uri="{FF2B5EF4-FFF2-40B4-BE49-F238E27FC236}">
              <a16:creationId xmlns:a16="http://schemas.microsoft.com/office/drawing/2014/main" id="{E66D806C-5375-41CE-8425-683756BE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0" name="Imagen 669">
          <a:extLst>
            <a:ext uri="{FF2B5EF4-FFF2-40B4-BE49-F238E27FC236}">
              <a16:creationId xmlns:a16="http://schemas.microsoft.com/office/drawing/2014/main" id="{9ACB96B5-5D3C-41F4-B610-7B48E0F36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1" name="Imagen 670">
          <a:extLst>
            <a:ext uri="{FF2B5EF4-FFF2-40B4-BE49-F238E27FC236}">
              <a16:creationId xmlns:a16="http://schemas.microsoft.com/office/drawing/2014/main" id="{DAE1AC66-11BB-4903-BA99-F86FAD32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2" name="Imagen 671">
          <a:extLst>
            <a:ext uri="{FF2B5EF4-FFF2-40B4-BE49-F238E27FC236}">
              <a16:creationId xmlns:a16="http://schemas.microsoft.com/office/drawing/2014/main" id="{5170E3D6-E0F5-4B1B-B233-5C748DEFE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3" name="Imagen 672">
          <a:extLst>
            <a:ext uri="{FF2B5EF4-FFF2-40B4-BE49-F238E27FC236}">
              <a16:creationId xmlns:a16="http://schemas.microsoft.com/office/drawing/2014/main" id="{ACE5B94F-0E1C-4260-948C-C4679C7DE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4" name="Imagen 673">
          <a:extLst>
            <a:ext uri="{FF2B5EF4-FFF2-40B4-BE49-F238E27FC236}">
              <a16:creationId xmlns:a16="http://schemas.microsoft.com/office/drawing/2014/main" id="{AAD7338B-6D9F-4E27-9AAA-E5BD488B6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5" name="Imagen 674">
          <a:extLst>
            <a:ext uri="{FF2B5EF4-FFF2-40B4-BE49-F238E27FC236}">
              <a16:creationId xmlns:a16="http://schemas.microsoft.com/office/drawing/2014/main" id="{91326835-B4A7-4AD4-879A-EAA5C17B6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6" name="Imagen 675">
          <a:extLst>
            <a:ext uri="{FF2B5EF4-FFF2-40B4-BE49-F238E27FC236}">
              <a16:creationId xmlns:a16="http://schemas.microsoft.com/office/drawing/2014/main" id="{10BC604B-B7D1-4CD2-8D2C-A924049E9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7" name="Imagen 676">
          <a:extLst>
            <a:ext uri="{FF2B5EF4-FFF2-40B4-BE49-F238E27FC236}">
              <a16:creationId xmlns:a16="http://schemas.microsoft.com/office/drawing/2014/main" id="{D46EA11C-ADFA-4194-9EFB-54411935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8" name="Imagen 677">
          <a:extLst>
            <a:ext uri="{FF2B5EF4-FFF2-40B4-BE49-F238E27FC236}">
              <a16:creationId xmlns:a16="http://schemas.microsoft.com/office/drawing/2014/main" id="{9444CB78-C8DF-4915-94DE-2DAC0590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9" name="Imagen 678">
          <a:extLst>
            <a:ext uri="{FF2B5EF4-FFF2-40B4-BE49-F238E27FC236}">
              <a16:creationId xmlns:a16="http://schemas.microsoft.com/office/drawing/2014/main" id="{E36CB5B8-067A-4AD5-B6D2-5E82FB793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0" name="Imagen 679">
          <a:extLst>
            <a:ext uri="{FF2B5EF4-FFF2-40B4-BE49-F238E27FC236}">
              <a16:creationId xmlns:a16="http://schemas.microsoft.com/office/drawing/2014/main" id="{F668319E-CFD2-4C17-AD09-D3B5B35FE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1" name="Imagen 680">
          <a:extLst>
            <a:ext uri="{FF2B5EF4-FFF2-40B4-BE49-F238E27FC236}">
              <a16:creationId xmlns:a16="http://schemas.microsoft.com/office/drawing/2014/main" id="{29EB7873-DD98-493D-9C69-5FAD9E1E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2" name="Imagen 681">
          <a:extLst>
            <a:ext uri="{FF2B5EF4-FFF2-40B4-BE49-F238E27FC236}">
              <a16:creationId xmlns:a16="http://schemas.microsoft.com/office/drawing/2014/main" id="{4151C825-B64F-4591-BF8E-1CD4A601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3" name="Imagen 682">
          <a:extLst>
            <a:ext uri="{FF2B5EF4-FFF2-40B4-BE49-F238E27FC236}">
              <a16:creationId xmlns:a16="http://schemas.microsoft.com/office/drawing/2014/main" id="{D1BA674E-01D0-4D4D-8212-19482D61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4" name="Imagen 683">
          <a:extLst>
            <a:ext uri="{FF2B5EF4-FFF2-40B4-BE49-F238E27FC236}">
              <a16:creationId xmlns:a16="http://schemas.microsoft.com/office/drawing/2014/main" id="{FED4DEBC-44E1-41FC-B922-2B95A9C3D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5" name="Imagen 684">
          <a:extLst>
            <a:ext uri="{FF2B5EF4-FFF2-40B4-BE49-F238E27FC236}">
              <a16:creationId xmlns:a16="http://schemas.microsoft.com/office/drawing/2014/main" id="{D050B2C8-4EB9-47FB-AD1B-2CE932387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6" name="Imagen 685">
          <a:extLst>
            <a:ext uri="{FF2B5EF4-FFF2-40B4-BE49-F238E27FC236}">
              <a16:creationId xmlns:a16="http://schemas.microsoft.com/office/drawing/2014/main" id="{7B1B8190-4D43-4309-95D2-B49B07C5A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7" name="Imagen 686">
          <a:extLst>
            <a:ext uri="{FF2B5EF4-FFF2-40B4-BE49-F238E27FC236}">
              <a16:creationId xmlns:a16="http://schemas.microsoft.com/office/drawing/2014/main" id="{01D59600-6CBC-42FE-A883-A5EC99BA8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8" name="Imagen 687">
          <a:extLst>
            <a:ext uri="{FF2B5EF4-FFF2-40B4-BE49-F238E27FC236}">
              <a16:creationId xmlns:a16="http://schemas.microsoft.com/office/drawing/2014/main" id="{7F8C2E26-426F-4288-86D1-F6870ED6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9" name="Imagen 688">
          <a:extLst>
            <a:ext uri="{FF2B5EF4-FFF2-40B4-BE49-F238E27FC236}">
              <a16:creationId xmlns:a16="http://schemas.microsoft.com/office/drawing/2014/main" id="{3D1F0253-1796-4AD5-90AC-EF71E2E82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0" name="Imagen 689">
          <a:extLst>
            <a:ext uri="{FF2B5EF4-FFF2-40B4-BE49-F238E27FC236}">
              <a16:creationId xmlns:a16="http://schemas.microsoft.com/office/drawing/2014/main" id="{A6A8A6DE-00BD-4911-AD46-9CACC330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1" name="Imagen 690">
          <a:extLst>
            <a:ext uri="{FF2B5EF4-FFF2-40B4-BE49-F238E27FC236}">
              <a16:creationId xmlns:a16="http://schemas.microsoft.com/office/drawing/2014/main" id="{05309B2C-BA21-4917-8BA2-166D57764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2" name="Imagen 691">
          <a:extLst>
            <a:ext uri="{FF2B5EF4-FFF2-40B4-BE49-F238E27FC236}">
              <a16:creationId xmlns:a16="http://schemas.microsoft.com/office/drawing/2014/main" id="{A5A93AC9-E8FF-447C-8028-75810F507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3" name="Imagen 692">
          <a:extLst>
            <a:ext uri="{FF2B5EF4-FFF2-40B4-BE49-F238E27FC236}">
              <a16:creationId xmlns:a16="http://schemas.microsoft.com/office/drawing/2014/main" id="{23F8CB75-AB20-464C-9B8F-1F8AEAFA8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4" name="Imagen 693">
          <a:extLst>
            <a:ext uri="{FF2B5EF4-FFF2-40B4-BE49-F238E27FC236}">
              <a16:creationId xmlns:a16="http://schemas.microsoft.com/office/drawing/2014/main" id="{FAAB49F0-7E60-4BEB-A183-751A7AA2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5" name="Imagen 694">
          <a:extLst>
            <a:ext uri="{FF2B5EF4-FFF2-40B4-BE49-F238E27FC236}">
              <a16:creationId xmlns:a16="http://schemas.microsoft.com/office/drawing/2014/main" id="{D11317C6-97B1-47FD-AF02-AEB18A0D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6" name="Imagen 695">
          <a:extLst>
            <a:ext uri="{FF2B5EF4-FFF2-40B4-BE49-F238E27FC236}">
              <a16:creationId xmlns:a16="http://schemas.microsoft.com/office/drawing/2014/main" id="{EB7F04AD-06CB-42C6-9ABD-AD920473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7" name="Imagen 696">
          <a:extLst>
            <a:ext uri="{FF2B5EF4-FFF2-40B4-BE49-F238E27FC236}">
              <a16:creationId xmlns:a16="http://schemas.microsoft.com/office/drawing/2014/main" id="{D5C9AE54-4F62-48E6-B4AF-61099D22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8" name="Imagen 697">
          <a:extLst>
            <a:ext uri="{FF2B5EF4-FFF2-40B4-BE49-F238E27FC236}">
              <a16:creationId xmlns:a16="http://schemas.microsoft.com/office/drawing/2014/main" id="{7A1730C4-97C6-4D7A-BD7B-8DAC60E58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9" name="Imagen 698">
          <a:extLst>
            <a:ext uri="{FF2B5EF4-FFF2-40B4-BE49-F238E27FC236}">
              <a16:creationId xmlns:a16="http://schemas.microsoft.com/office/drawing/2014/main" id="{0423DC6E-A9AD-49B6-9FD1-F682D9CE3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0" name="Imagen 699">
          <a:extLst>
            <a:ext uri="{FF2B5EF4-FFF2-40B4-BE49-F238E27FC236}">
              <a16:creationId xmlns:a16="http://schemas.microsoft.com/office/drawing/2014/main" id="{A5C3C8C8-9EB2-45EC-96E7-18E73ABF2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1" name="Imagen 700">
          <a:extLst>
            <a:ext uri="{FF2B5EF4-FFF2-40B4-BE49-F238E27FC236}">
              <a16:creationId xmlns:a16="http://schemas.microsoft.com/office/drawing/2014/main" id="{7692B178-1905-46EC-8EFD-1A6A4A05B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2" name="Imagen 701">
          <a:extLst>
            <a:ext uri="{FF2B5EF4-FFF2-40B4-BE49-F238E27FC236}">
              <a16:creationId xmlns:a16="http://schemas.microsoft.com/office/drawing/2014/main" id="{085FC9F5-12C2-48CC-924C-5D7B2623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3" name="Imagen 702">
          <a:extLst>
            <a:ext uri="{FF2B5EF4-FFF2-40B4-BE49-F238E27FC236}">
              <a16:creationId xmlns:a16="http://schemas.microsoft.com/office/drawing/2014/main" id="{BBCBAEE9-327D-475E-B20E-037DF22C3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4" name="Imagen 703">
          <a:extLst>
            <a:ext uri="{FF2B5EF4-FFF2-40B4-BE49-F238E27FC236}">
              <a16:creationId xmlns:a16="http://schemas.microsoft.com/office/drawing/2014/main" id="{3E9EEF1E-912E-473A-838F-536A5BFF8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5" name="Imagen 704">
          <a:extLst>
            <a:ext uri="{FF2B5EF4-FFF2-40B4-BE49-F238E27FC236}">
              <a16:creationId xmlns:a16="http://schemas.microsoft.com/office/drawing/2014/main" id="{C07AC17E-CE61-485A-A6BF-2CA8ECE9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6" name="Imagen 705">
          <a:extLst>
            <a:ext uri="{FF2B5EF4-FFF2-40B4-BE49-F238E27FC236}">
              <a16:creationId xmlns:a16="http://schemas.microsoft.com/office/drawing/2014/main" id="{200025A7-415B-4F75-B636-105FC006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7" name="Imagen 706">
          <a:extLst>
            <a:ext uri="{FF2B5EF4-FFF2-40B4-BE49-F238E27FC236}">
              <a16:creationId xmlns:a16="http://schemas.microsoft.com/office/drawing/2014/main" id="{A4EE6345-B45C-4795-B73D-FFD097ECB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8" name="Imagen 707">
          <a:extLst>
            <a:ext uri="{FF2B5EF4-FFF2-40B4-BE49-F238E27FC236}">
              <a16:creationId xmlns:a16="http://schemas.microsoft.com/office/drawing/2014/main" id="{580D4BD8-5CAB-4401-9AE6-485227D7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9" name="Imagen 708">
          <a:extLst>
            <a:ext uri="{FF2B5EF4-FFF2-40B4-BE49-F238E27FC236}">
              <a16:creationId xmlns:a16="http://schemas.microsoft.com/office/drawing/2014/main" id="{AF69411B-E5BA-44C3-9346-F27CDF92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0" name="Imagen 709">
          <a:extLst>
            <a:ext uri="{FF2B5EF4-FFF2-40B4-BE49-F238E27FC236}">
              <a16:creationId xmlns:a16="http://schemas.microsoft.com/office/drawing/2014/main" id="{2DA4FDAB-4DAD-40D0-9249-B438413E9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1" name="Imagen 710">
          <a:extLst>
            <a:ext uri="{FF2B5EF4-FFF2-40B4-BE49-F238E27FC236}">
              <a16:creationId xmlns:a16="http://schemas.microsoft.com/office/drawing/2014/main" id="{A5EED941-47AC-42E7-A042-F22887C2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2" name="Imagen 711">
          <a:extLst>
            <a:ext uri="{FF2B5EF4-FFF2-40B4-BE49-F238E27FC236}">
              <a16:creationId xmlns:a16="http://schemas.microsoft.com/office/drawing/2014/main" id="{8209C797-2CA3-4A55-BBC3-F633ACFB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3" name="Imagen 712">
          <a:extLst>
            <a:ext uri="{FF2B5EF4-FFF2-40B4-BE49-F238E27FC236}">
              <a16:creationId xmlns:a16="http://schemas.microsoft.com/office/drawing/2014/main" id="{F1632C24-049F-4425-93C6-1D5E5EB03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4" name="Imagen 713">
          <a:extLst>
            <a:ext uri="{FF2B5EF4-FFF2-40B4-BE49-F238E27FC236}">
              <a16:creationId xmlns:a16="http://schemas.microsoft.com/office/drawing/2014/main" id="{387B3775-938E-4C44-B2F4-BF5EDA90D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5" name="Imagen 714">
          <a:extLst>
            <a:ext uri="{FF2B5EF4-FFF2-40B4-BE49-F238E27FC236}">
              <a16:creationId xmlns:a16="http://schemas.microsoft.com/office/drawing/2014/main" id="{9795D894-53FF-49C8-8772-44D45C2EF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6" name="Imagen 715">
          <a:extLst>
            <a:ext uri="{FF2B5EF4-FFF2-40B4-BE49-F238E27FC236}">
              <a16:creationId xmlns:a16="http://schemas.microsoft.com/office/drawing/2014/main" id="{458D41C2-FC49-4D39-B61E-9BC7A7F1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7" name="Imagen 716">
          <a:extLst>
            <a:ext uri="{FF2B5EF4-FFF2-40B4-BE49-F238E27FC236}">
              <a16:creationId xmlns:a16="http://schemas.microsoft.com/office/drawing/2014/main" id="{B56BB3CC-77E9-48E7-8DCC-66C9FA47D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8" name="Imagen 717">
          <a:extLst>
            <a:ext uri="{FF2B5EF4-FFF2-40B4-BE49-F238E27FC236}">
              <a16:creationId xmlns:a16="http://schemas.microsoft.com/office/drawing/2014/main" id="{015E5024-BDE4-498C-B441-1897EC5F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19" name="Imagen 718">
          <a:extLst>
            <a:ext uri="{FF2B5EF4-FFF2-40B4-BE49-F238E27FC236}">
              <a16:creationId xmlns:a16="http://schemas.microsoft.com/office/drawing/2014/main" id="{CF98391B-7DC2-4726-8300-6E36284EE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0" name="Imagen 719">
          <a:extLst>
            <a:ext uri="{FF2B5EF4-FFF2-40B4-BE49-F238E27FC236}">
              <a16:creationId xmlns:a16="http://schemas.microsoft.com/office/drawing/2014/main" id="{4923DB0C-4A07-4423-BB21-C1EC42D32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1" name="Imagen 720">
          <a:extLst>
            <a:ext uri="{FF2B5EF4-FFF2-40B4-BE49-F238E27FC236}">
              <a16:creationId xmlns:a16="http://schemas.microsoft.com/office/drawing/2014/main" id="{50193C32-3E9F-4F6B-B8D9-A33F9B2E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2" name="Imagen 721">
          <a:extLst>
            <a:ext uri="{FF2B5EF4-FFF2-40B4-BE49-F238E27FC236}">
              <a16:creationId xmlns:a16="http://schemas.microsoft.com/office/drawing/2014/main" id="{B351B417-2403-4FD2-B7CE-78DCD5E27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3" name="Imagen 722">
          <a:extLst>
            <a:ext uri="{FF2B5EF4-FFF2-40B4-BE49-F238E27FC236}">
              <a16:creationId xmlns:a16="http://schemas.microsoft.com/office/drawing/2014/main" id="{09909058-3D22-4350-930E-332F88163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4" name="Imagen 723">
          <a:extLst>
            <a:ext uri="{FF2B5EF4-FFF2-40B4-BE49-F238E27FC236}">
              <a16:creationId xmlns:a16="http://schemas.microsoft.com/office/drawing/2014/main" id="{F94F1401-658A-4FEB-AA2F-9F6073B83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5" name="Imagen 724">
          <a:extLst>
            <a:ext uri="{FF2B5EF4-FFF2-40B4-BE49-F238E27FC236}">
              <a16:creationId xmlns:a16="http://schemas.microsoft.com/office/drawing/2014/main" id="{7B8F2E7F-01EB-485C-8AE3-35FD7592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6" name="Imagen 725">
          <a:extLst>
            <a:ext uri="{FF2B5EF4-FFF2-40B4-BE49-F238E27FC236}">
              <a16:creationId xmlns:a16="http://schemas.microsoft.com/office/drawing/2014/main" id="{E9BB2D0D-136A-48E2-919F-B508A753B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7" name="Imagen 726">
          <a:extLst>
            <a:ext uri="{FF2B5EF4-FFF2-40B4-BE49-F238E27FC236}">
              <a16:creationId xmlns:a16="http://schemas.microsoft.com/office/drawing/2014/main" id="{D39F635A-7AD4-4459-9311-C8782DBFD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28" name="Imagen 727">
          <a:extLst>
            <a:ext uri="{FF2B5EF4-FFF2-40B4-BE49-F238E27FC236}">
              <a16:creationId xmlns:a16="http://schemas.microsoft.com/office/drawing/2014/main" id="{5D07F1FE-B565-4B70-842A-9BB8E907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29" name="Imagen 728">
          <a:extLst>
            <a:ext uri="{FF2B5EF4-FFF2-40B4-BE49-F238E27FC236}">
              <a16:creationId xmlns:a16="http://schemas.microsoft.com/office/drawing/2014/main" id="{B63804C2-B120-4763-922F-89938B2E3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0" name="Imagen 729">
          <a:extLst>
            <a:ext uri="{FF2B5EF4-FFF2-40B4-BE49-F238E27FC236}">
              <a16:creationId xmlns:a16="http://schemas.microsoft.com/office/drawing/2014/main" id="{168ACC8C-8C4D-4E81-B04A-46FB925D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1" name="Imagen 730">
          <a:extLst>
            <a:ext uri="{FF2B5EF4-FFF2-40B4-BE49-F238E27FC236}">
              <a16:creationId xmlns:a16="http://schemas.microsoft.com/office/drawing/2014/main" id="{D77CFC17-FFA4-4A99-83B1-0BD123007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2" name="Imagen 731">
          <a:extLst>
            <a:ext uri="{FF2B5EF4-FFF2-40B4-BE49-F238E27FC236}">
              <a16:creationId xmlns:a16="http://schemas.microsoft.com/office/drawing/2014/main" id="{E8DED265-8ABA-42A2-85D7-8C4CF19CB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3" name="Imagen 732">
          <a:extLst>
            <a:ext uri="{FF2B5EF4-FFF2-40B4-BE49-F238E27FC236}">
              <a16:creationId xmlns:a16="http://schemas.microsoft.com/office/drawing/2014/main" id="{9C449862-F721-48B4-9D5A-DF8930914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4" name="Imagen 733">
          <a:extLst>
            <a:ext uri="{FF2B5EF4-FFF2-40B4-BE49-F238E27FC236}">
              <a16:creationId xmlns:a16="http://schemas.microsoft.com/office/drawing/2014/main" id="{D7F4000E-06C1-4610-B2AB-6E2D77F3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5" name="Imagen 734">
          <a:extLst>
            <a:ext uri="{FF2B5EF4-FFF2-40B4-BE49-F238E27FC236}">
              <a16:creationId xmlns:a16="http://schemas.microsoft.com/office/drawing/2014/main" id="{E545239A-AAB8-4049-ACB1-D59C585A9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6" name="Imagen 735">
          <a:extLst>
            <a:ext uri="{FF2B5EF4-FFF2-40B4-BE49-F238E27FC236}">
              <a16:creationId xmlns:a16="http://schemas.microsoft.com/office/drawing/2014/main" id="{8A29B00B-1380-4C0F-B886-F02F86AA5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7" name="Imagen 736">
          <a:extLst>
            <a:ext uri="{FF2B5EF4-FFF2-40B4-BE49-F238E27FC236}">
              <a16:creationId xmlns:a16="http://schemas.microsoft.com/office/drawing/2014/main" id="{EF01C632-569B-4B60-986C-BC48FE93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8" name="Imagen 737">
          <a:extLst>
            <a:ext uri="{FF2B5EF4-FFF2-40B4-BE49-F238E27FC236}">
              <a16:creationId xmlns:a16="http://schemas.microsoft.com/office/drawing/2014/main" id="{CD6E3728-0DBB-4EC5-8168-408C9CF68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9" name="Imagen 738">
          <a:extLst>
            <a:ext uri="{FF2B5EF4-FFF2-40B4-BE49-F238E27FC236}">
              <a16:creationId xmlns:a16="http://schemas.microsoft.com/office/drawing/2014/main" id="{68F47198-2DF8-4C7B-9C0E-E054DD0DF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0" name="Imagen 739">
          <a:extLst>
            <a:ext uri="{FF2B5EF4-FFF2-40B4-BE49-F238E27FC236}">
              <a16:creationId xmlns:a16="http://schemas.microsoft.com/office/drawing/2014/main" id="{6D5414A9-5754-42ED-9033-C7ED4BF13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1" name="Imagen 740">
          <a:extLst>
            <a:ext uri="{FF2B5EF4-FFF2-40B4-BE49-F238E27FC236}">
              <a16:creationId xmlns:a16="http://schemas.microsoft.com/office/drawing/2014/main" id="{07FBCD78-1F86-492C-8C2D-476495EA3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2" name="Imagen 741">
          <a:extLst>
            <a:ext uri="{FF2B5EF4-FFF2-40B4-BE49-F238E27FC236}">
              <a16:creationId xmlns:a16="http://schemas.microsoft.com/office/drawing/2014/main" id="{863C6C06-C91B-4054-969D-120B67980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3" name="Imagen 742">
          <a:extLst>
            <a:ext uri="{FF2B5EF4-FFF2-40B4-BE49-F238E27FC236}">
              <a16:creationId xmlns:a16="http://schemas.microsoft.com/office/drawing/2014/main" id="{29AC56F8-D68A-4EEC-844D-1C1244BE8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4" name="Imagen 743">
          <a:extLst>
            <a:ext uri="{FF2B5EF4-FFF2-40B4-BE49-F238E27FC236}">
              <a16:creationId xmlns:a16="http://schemas.microsoft.com/office/drawing/2014/main" id="{8ACB9A14-1001-48ED-8A53-BCD04B76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5" name="Imagen 744">
          <a:extLst>
            <a:ext uri="{FF2B5EF4-FFF2-40B4-BE49-F238E27FC236}">
              <a16:creationId xmlns:a16="http://schemas.microsoft.com/office/drawing/2014/main" id="{4E802E31-42E3-49BD-BEEE-2D8122539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6" name="Imagen 745">
          <a:extLst>
            <a:ext uri="{FF2B5EF4-FFF2-40B4-BE49-F238E27FC236}">
              <a16:creationId xmlns:a16="http://schemas.microsoft.com/office/drawing/2014/main" id="{3B107D98-6809-4BFA-8B91-F646D5C78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7" name="Imagen 746">
          <a:extLst>
            <a:ext uri="{FF2B5EF4-FFF2-40B4-BE49-F238E27FC236}">
              <a16:creationId xmlns:a16="http://schemas.microsoft.com/office/drawing/2014/main" id="{934FD441-4FF9-4DAC-9418-79D77C71B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8" name="Imagen 747">
          <a:extLst>
            <a:ext uri="{FF2B5EF4-FFF2-40B4-BE49-F238E27FC236}">
              <a16:creationId xmlns:a16="http://schemas.microsoft.com/office/drawing/2014/main" id="{26C9630C-4CAD-4BDD-B1CE-2EB15B23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9" name="Imagen 748">
          <a:extLst>
            <a:ext uri="{FF2B5EF4-FFF2-40B4-BE49-F238E27FC236}">
              <a16:creationId xmlns:a16="http://schemas.microsoft.com/office/drawing/2014/main" id="{1605E647-5A4B-499F-901F-2D42969B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0" name="Imagen 749">
          <a:extLst>
            <a:ext uri="{FF2B5EF4-FFF2-40B4-BE49-F238E27FC236}">
              <a16:creationId xmlns:a16="http://schemas.microsoft.com/office/drawing/2014/main" id="{C39E8060-1378-43D2-8098-43199C84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1" name="Imagen 750">
          <a:extLst>
            <a:ext uri="{FF2B5EF4-FFF2-40B4-BE49-F238E27FC236}">
              <a16:creationId xmlns:a16="http://schemas.microsoft.com/office/drawing/2014/main" id="{410D3880-9DA8-4189-A26F-AD7A91C40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2" name="Imagen 751">
          <a:extLst>
            <a:ext uri="{FF2B5EF4-FFF2-40B4-BE49-F238E27FC236}">
              <a16:creationId xmlns:a16="http://schemas.microsoft.com/office/drawing/2014/main" id="{109DC046-DAC4-44D2-AA26-12D303C3E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3" name="Imagen 752">
          <a:extLst>
            <a:ext uri="{FF2B5EF4-FFF2-40B4-BE49-F238E27FC236}">
              <a16:creationId xmlns:a16="http://schemas.microsoft.com/office/drawing/2014/main" id="{AB7C93BC-CA24-419C-BCFA-3A10057C8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4" name="Imagen 753">
          <a:extLst>
            <a:ext uri="{FF2B5EF4-FFF2-40B4-BE49-F238E27FC236}">
              <a16:creationId xmlns:a16="http://schemas.microsoft.com/office/drawing/2014/main" id="{77F66707-58DE-41FF-9F26-BF782876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5" name="Imagen 754">
          <a:extLst>
            <a:ext uri="{FF2B5EF4-FFF2-40B4-BE49-F238E27FC236}">
              <a16:creationId xmlns:a16="http://schemas.microsoft.com/office/drawing/2014/main" id="{40F5A506-2AD3-412F-BBF4-076890B8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6" name="Imagen 755">
          <a:extLst>
            <a:ext uri="{FF2B5EF4-FFF2-40B4-BE49-F238E27FC236}">
              <a16:creationId xmlns:a16="http://schemas.microsoft.com/office/drawing/2014/main" id="{6B45722E-55F1-47C3-9E59-57ACA8566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7" name="Imagen 756">
          <a:extLst>
            <a:ext uri="{FF2B5EF4-FFF2-40B4-BE49-F238E27FC236}">
              <a16:creationId xmlns:a16="http://schemas.microsoft.com/office/drawing/2014/main" id="{7925CCC3-7172-4CDD-B987-1F49E12AE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8" name="Imagen 757">
          <a:extLst>
            <a:ext uri="{FF2B5EF4-FFF2-40B4-BE49-F238E27FC236}">
              <a16:creationId xmlns:a16="http://schemas.microsoft.com/office/drawing/2014/main" id="{6910E3D8-E029-4EA3-81EA-ABA9CC852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9" name="Imagen 758">
          <a:extLst>
            <a:ext uri="{FF2B5EF4-FFF2-40B4-BE49-F238E27FC236}">
              <a16:creationId xmlns:a16="http://schemas.microsoft.com/office/drawing/2014/main" id="{61270541-C699-4246-808B-CDF23AA9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0" name="Imagen 759">
          <a:extLst>
            <a:ext uri="{FF2B5EF4-FFF2-40B4-BE49-F238E27FC236}">
              <a16:creationId xmlns:a16="http://schemas.microsoft.com/office/drawing/2014/main" id="{5C393C77-5910-4B67-8C6E-DB24EADE3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1" name="Imagen 760">
          <a:extLst>
            <a:ext uri="{FF2B5EF4-FFF2-40B4-BE49-F238E27FC236}">
              <a16:creationId xmlns:a16="http://schemas.microsoft.com/office/drawing/2014/main" id="{C316F07C-535A-4FB4-A02E-5B84D1061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2" name="Imagen 761">
          <a:extLst>
            <a:ext uri="{FF2B5EF4-FFF2-40B4-BE49-F238E27FC236}">
              <a16:creationId xmlns:a16="http://schemas.microsoft.com/office/drawing/2014/main" id="{6A981390-20E0-4713-BF2F-5782AB822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3" name="Imagen 762">
          <a:extLst>
            <a:ext uri="{FF2B5EF4-FFF2-40B4-BE49-F238E27FC236}">
              <a16:creationId xmlns:a16="http://schemas.microsoft.com/office/drawing/2014/main" id="{D231B6DF-1AEF-4FEA-93BF-470C4F3E1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4" name="Imagen 763">
          <a:extLst>
            <a:ext uri="{FF2B5EF4-FFF2-40B4-BE49-F238E27FC236}">
              <a16:creationId xmlns:a16="http://schemas.microsoft.com/office/drawing/2014/main" id="{E493E279-F00A-40C4-A9B4-4F4D7BFD2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5" name="Imagen 764">
          <a:extLst>
            <a:ext uri="{FF2B5EF4-FFF2-40B4-BE49-F238E27FC236}">
              <a16:creationId xmlns:a16="http://schemas.microsoft.com/office/drawing/2014/main" id="{3BFF2C68-FDE5-44B7-871D-E8447BDE8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6" name="Imagen 765">
          <a:extLst>
            <a:ext uri="{FF2B5EF4-FFF2-40B4-BE49-F238E27FC236}">
              <a16:creationId xmlns:a16="http://schemas.microsoft.com/office/drawing/2014/main" id="{B22E0FF2-27DE-414B-86EA-1FC2E4218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7" name="Imagen 766">
          <a:extLst>
            <a:ext uri="{FF2B5EF4-FFF2-40B4-BE49-F238E27FC236}">
              <a16:creationId xmlns:a16="http://schemas.microsoft.com/office/drawing/2014/main" id="{48F86473-7404-4A9C-AAAB-DDBBA956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8" name="Imagen 767">
          <a:extLst>
            <a:ext uri="{FF2B5EF4-FFF2-40B4-BE49-F238E27FC236}">
              <a16:creationId xmlns:a16="http://schemas.microsoft.com/office/drawing/2014/main" id="{9FDF7115-894F-478D-92E9-5EEEF2721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9" name="Imagen 768">
          <a:extLst>
            <a:ext uri="{FF2B5EF4-FFF2-40B4-BE49-F238E27FC236}">
              <a16:creationId xmlns:a16="http://schemas.microsoft.com/office/drawing/2014/main" id="{F4C606B8-363A-4286-B051-A2E5330A6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0" name="Imagen 769">
          <a:extLst>
            <a:ext uri="{FF2B5EF4-FFF2-40B4-BE49-F238E27FC236}">
              <a16:creationId xmlns:a16="http://schemas.microsoft.com/office/drawing/2014/main" id="{CB3D84DF-AD13-4B67-AE19-361F2957B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1" name="Imagen 770">
          <a:extLst>
            <a:ext uri="{FF2B5EF4-FFF2-40B4-BE49-F238E27FC236}">
              <a16:creationId xmlns:a16="http://schemas.microsoft.com/office/drawing/2014/main" id="{BD3BA15E-4423-4FC3-A43E-1A0431B7D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2" name="Imagen 771">
          <a:extLst>
            <a:ext uri="{FF2B5EF4-FFF2-40B4-BE49-F238E27FC236}">
              <a16:creationId xmlns:a16="http://schemas.microsoft.com/office/drawing/2014/main" id="{CF13B291-9D14-4383-A0FC-D3036C93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3" name="Imagen 772">
          <a:extLst>
            <a:ext uri="{FF2B5EF4-FFF2-40B4-BE49-F238E27FC236}">
              <a16:creationId xmlns:a16="http://schemas.microsoft.com/office/drawing/2014/main" id="{F10F8718-EBCD-447D-9CEC-2FD1FE50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4" name="Imagen 773">
          <a:extLst>
            <a:ext uri="{FF2B5EF4-FFF2-40B4-BE49-F238E27FC236}">
              <a16:creationId xmlns:a16="http://schemas.microsoft.com/office/drawing/2014/main" id="{593FB470-357B-4841-8CCE-762932A8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5" name="Imagen 774">
          <a:extLst>
            <a:ext uri="{FF2B5EF4-FFF2-40B4-BE49-F238E27FC236}">
              <a16:creationId xmlns:a16="http://schemas.microsoft.com/office/drawing/2014/main" id="{9FE89EEF-BD38-47F9-9B4B-C1D43C2DE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6" name="Imagen 775">
          <a:extLst>
            <a:ext uri="{FF2B5EF4-FFF2-40B4-BE49-F238E27FC236}">
              <a16:creationId xmlns:a16="http://schemas.microsoft.com/office/drawing/2014/main" id="{57D0B046-9277-4E74-A8B6-E8E749045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7" name="Imagen 776">
          <a:extLst>
            <a:ext uri="{FF2B5EF4-FFF2-40B4-BE49-F238E27FC236}">
              <a16:creationId xmlns:a16="http://schemas.microsoft.com/office/drawing/2014/main" id="{3CA87E36-2447-403E-AC56-2CA4D5664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8" name="Imagen 777">
          <a:extLst>
            <a:ext uri="{FF2B5EF4-FFF2-40B4-BE49-F238E27FC236}">
              <a16:creationId xmlns:a16="http://schemas.microsoft.com/office/drawing/2014/main" id="{47297DDD-8B46-4A85-9CF2-49B3438D9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9" name="Imagen 778">
          <a:extLst>
            <a:ext uri="{FF2B5EF4-FFF2-40B4-BE49-F238E27FC236}">
              <a16:creationId xmlns:a16="http://schemas.microsoft.com/office/drawing/2014/main" id="{20933883-49B5-4933-9FA6-743D9E2F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0" name="Imagen 779">
          <a:extLst>
            <a:ext uri="{FF2B5EF4-FFF2-40B4-BE49-F238E27FC236}">
              <a16:creationId xmlns:a16="http://schemas.microsoft.com/office/drawing/2014/main" id="{006EB475-F95A-4E06-9930-45ED2725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1" name="Imagen 780">
          <a:extLst>
            <a:ext uri="{FF2B5EF4-FFF2-40B4-BE49-F238E27FC236}">
              <a16:creationId xmlns:a16="http://schemas.microsoft.com/office/drawing/2014/main" id="{0ECB7AAB-044F-4318-85B5-4E2CFCA4E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2" name="Imagen 781">
          <a:extLst>
            <a:ext uri="{FF2B5EF4-FFF2-40B4-BE49-F238E27FC236}">
              <a16:creationId xmlns:a16="http://schemas.microsoft.com/office/drawing/2014/main" id="{1B8107E4-5775-4809-BA6D-CE135B098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3" name="Imagen 782">
          <a:extLst>
            <a:ext uri="{FF2B5EF4-FFF2-40B4-BE49-F238E27FC236}">
              <a16:creationId xmlns:a16="http://schemas.microsoft.com/office/drawing/2014/main" id="{FCA186EE-E817-4740-9658-C3D24644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4" name="Imagen 783">
          <a:extLst>
            <a:ext uri="{FF2B5EF4-FFF2-40B4-BE49-F238E27FC236}">
              <a16:creationId xmlns:a16="http://schemas.microsoft.com/office/drawing/2014/main" id="{420EEAAF-2ABE-4536-BEAC-F502BE10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5" name="Imagen 784">
          <a:extLst>
            <a:ext uri="{FF2B5EF4-FFF2-40B4-BE49-F238E27FC236}">
              <a16:creationId xmlns:a16="http://schemas.microsoft.com/office/drawing/2014/main" id="{C8164879-1005-416F-9A64-B5BBB03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6" name="Imagen 785">
          <a:extLst>
            <a:ext uri="{FF2B5EF4-FFF2-40B4-BE49-F238E27FC236}">
              <a16:creationId xmlns:a16="http://schemas.microsoft.com/office/drawing/2014/main" id="{5DE22F15-3C37-4632-92E8-83A529389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7" name="Imagen 786">
          <a:extLst>
            <a:ext uri="{FF2B5EF4-FFF2-40B4-BE49-F238E27FC236}">
              <a16:creationId xmlns:a16="http://schemas.microsoft.com/office/drawing/2014/main" id="{1E3B8A0B-5270-4B28-8D87-2C8791806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8" name="Imagen 787">
          <a:extLst>
            <a:ext uri="{FF2B5EF4-FFF2-40B4-BE49-F238E27FC236}">
              <a16:creationId xmlns:a16="http://schemas.microsoft.com/office/drawing/2014/main" id="{AA286625-D977-4313-B8E5-98A13DBFA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9" name="Imagen 788">
          <a:extLst>
            <a:ext uri="{FF2B5EF4-FFF2-40B4-BE49-F238E27FC236}">
              <a16:creationId xmlns:a16="http://schemas.microsoft.com/office/drawing/2014/main" id="{7D08F12F-878D-4959-96BB-96EB6D3AD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0" name="Imagen 789">
          <a:extLst>
            <a:ext uri="{FF2B5EF4-FFF2-40B4-BE49-F238E27FC236}">
              <a16:creationId xmlns:a16="http://schemas.microsoft.com/office/drawing/2014/main" id="{6BF7F0FA-EA68-4FE2-9D39-EFD63F01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1" name="Imagen 790">
          <a:extLst>
            <a:ext uri="{FF2B5EF4-FFF2-40B4-BE49-F238E27FC236}">
              <a16:creationId xmlns:a16="http://schemas.microsoft.com/office/drawing/2014/main" id="{402B23B2-582F-4948-9DFF-4E44CF5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2" name="Imagen 791">
          <a:extLst>
            <a:ext uri="{FF2B5EF4-FFF2-40B4-BE49-F238E27FC236}">
              <a16:creationId xmlns:a16="http://schemas.microsoft.com/office/drawing/2014/main" id="{5DA3AD3E-4903-434F-9E13-E1BC3AE74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3" name="Imagen 792">
          <a:extLst>
            <a:ext uri="{FF2B5EF4-FFF2-40B4-BE49-F238E27FC236}">
              <a16:creationId xmlns:a16="http://schemas.microsoft.com/office/drawing/2014/main" id="{AA97F173-18E3-4EF0-8F45-1EA7FE20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4" name="Imagen 793">
          <a:extLst>
            <a:ext uri="{FF2B5EF4-FFF2-40B4-BE49-F238E27FC236}">
              <a16:creationId xmlns:a16="http://schemas.microsoft.com/office/drawing/2014/main" id="{5775D213-3267-4C6C-9047-DFEB10DD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5" name="Imagen 794">
          <a:extLst>
            <a:ext uri="{FF2B5EF4-FFF2-40B4-BE49-F238E27FC236}">
              <a16:creationId xmlns:a16="http://schemas.microsoft.com/office/drawing/2014/main" id="{FE5D14F0-D2BE-477B-9DBB-A76E8FB90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6" name="Imagen 795">
          <a:extLst>
            <a:ext uri="{FF2B5EF4-FFF2-40B4-BE49-F238E27FC236}">
              <a16:creationId xmlns:a16="http://schemas.microsoft.com/office/drawing/2014/main" id="{0C501833-F919-4B7C-97A7-F8808B898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7" name="Imagen 796">
          <a:extLst>
            <a:ext uri="{FF2B5EF4-FFF2-40B4-BE49-F238E27FC236}">
              <a16:creationId xmlns:a16="http://schemas.microsoft.com/office/drawing/2014/main" id="{077A2497-719F-4A5A-A474-0A7694521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8" name="Imagen 797">
          <a:extLst>
            <a:ext uri="{FF2B5EF4-FFF2-40B4-BE49-F238E27FC236}">
              <a16:creationId xmlns:a16="http://schemas.microsoft.com/office/drawing/2014/main" id="{37717DF8-BEDA-407B-90BF-FDC5B9F0F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9" name="Imagen 798">
          <a:extLst>
            <a:ext uri="{FF2B5EF4-FFF2-40B4-BE49-F238E27FC236}">
              <a16:creationId xmlns:a16="http://schemas.microsoft.com/office/drawing/2014/main" id="{8564C98A-1599-4FAD-ADA0-F6BBC4BE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0" name="Imagen 799">
          <a:extLst>
            <a:ext uri="{FF2B5EF4-FFF2-40B4-BE49-F238E27FC236}">
              <a16:creationId xmlns:a16="http://schemas.microsoft.com/office/drawing/2014/main" id="{C37FF812-4ED1-4C30-9D70-019140F59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1" name="Imagen 800">
          <a:extLst>
            <a:ext uri="{FF2B5EF4-FFF2-40B4-BE49-F238E27FC236}">
              <a16:creationId xmlns:a16="http://schemas.microsoft.com/office/drawing/2014/main" id="{AFF703A7-CC9A-429A-83F5-2CF98452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2" name="Imagen 801">
          <a:extLst>
            <a:ext uri="{FF2B5EF4-FFF2-40B4-BE49-F238E27FC236}">
              <a16:creationId xmlns:a16="http://schemas.microsoft.com/office/drawing/2014/main" id="{BE66A0C4-12CB-46E4-B5A6-737F5811B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3" name="Imagen 802">
          <a:extLst>
            <a:ext uri="{FF2B5EF4-FFF2-40B4-BE49-F238E27FC236}">
              <a16:creationId xmlns:a16="http://schemas.microsoft.com/office/drawing/2014/main" id="{85AACE5C-88CF-4BD3-9272-09FA84D8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4" name="Imagen 803">
          <a:extLst>
            <a:ext uri="{FF2B5EF4-FFF2-40B4-BE49-F238E27FC236}">
              <a16:creationId xmlns:a16="http://schemas.microsoft.com/office/drawing/2014/main" id="{A4417CA0-C8E1-43CF-A545-75D82AAED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5" name="Imagen 804">
          <a:extLst>
            <a:ext uri="{FF2B5EF4-FFF2-40B4-BE49-F238E27FC236}">
              <a16:creationId xmlns:a16="http://schemas.microsoft.com/office/drawing/2014/main" id="{CB197CE1-D091-4019-A092-4151F13FB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6" name="Imagen 805">
          <a:extLst>
            <a:ext uri="{FF2B5EF4-FFF2-40B4-BE49-F238E27FC236}">
              <a16:creationId xmlns:a16="http://schemas.microsoft.com/office/drawing/2014/main" id="{9F301B75-FAA3-41AB-B994-E4247AF51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7" name="Imagen 806">
          <a:extLst>
            <a:ext uri="{FF2B5EF4-FFF2-40B4-BE49-F238E27FC236}">
              <a16:creationId xmlns:a16="http://schemas.microsoft.com/office/drawing/2014/main" id="{FD66E123-DC55-44A3-8599-D985184DA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8" name="Imagen 807">
          <a:extLst>
            <a:ext uri="{FF2B5EF4-FFF2-40B4-BE49-F238E27FC236}">
              <a16:creationId xmlns:a16="http://schemas.microsoft.com/office/drawing/2014/main" id="{55DAD3CB-726A-4F64-9B2A-96ED8747A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9" name="Imagen 808">
          <a:extLst>
            <a:ext uri="{FF2B5EF4-FFF2-40B4-BE49-F238E27FC236}">
              <a16:creationId xmlns:a16="http://schemas.microsoft.com/office/drawing/2014/main" id="{EE434AE3-8D7D-4835-AC42-8D027A0C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0" name="Imagen 809">
          <a:extLst>
            <a:ext uri="{FF2B5EF4-FFF2-40B4-BE49-F238E27FC236}">
              <a16:creationId xmlns:a16="http://schemas.microsoft.com/office/drawing/2014/main" id="{2DC5F021-6BDF-4FB0-B18C-C23C7A25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1" name="Imagen 810">
          <a:extLst>
            <a:ext uri="{FF2B5EF4-FFF2-40B4-BE49-F238E27FC236}">
              <a16:creationId xmlns:a16="http://schemas.microsoft.com/office/drawing/2014/main" id="{10B86BA1-C97B-48BC-9A4E-21D914A00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2" name="Imagen 811">
          <a:extLst>
            <a:ext uri="{FF2B5EF4-FFF2-40B4-BE49-F238E27FC236}">
              <a16:creationId xmlns:a16="http://schemas.microsoft.com/office/drawing/2014/main" id="{B60647E5-6FED-457C-93D7-E790CCE1C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3" name="Imagen 812">
          <a:extLst>
            <a:ext uri="{FF2B5EF4-FFF2-40B4-BE49-F238E27FC236}">
              <a16:creationId xmlns:a16="http://schemas.microsoft.com/office/drawing/2014/main" id="{F4BFDC4E-45E1-402F-8DBB-C1CF9E881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4" name="Imagen 813">
          <a:extLst>
            <a:ext uri="{FF2B5EF4-FFF2-40B4-BE49-F238E27FC236}">
              <a16:creationId xmlns:a16="http://schemas.microsoft.com/office/drawing/2014/main" id="{6A82E785-9EEF-408A-9D3A-E7CE5DCAD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5" name="Imagen 814">
          <a:extLst>
            <a:ext uri="{FF2B5EF4-FFF2-40B4-BE49-F238E27FC236}">
              <a16:creationId xmlns:a16="http://schemas.microsoft.com/office/drawing/2014/main" id="{4A0917D5-7424-490F-B858-37F2ECE06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6" name="Imagen 815">
          <a:extLst>
            <a:ext uri="{FF2B5EF4-FFF2-40B4-BE49-F238E27FC236}">
              <a16:creationId xmlns:a16="http://schemas.microsoft.com/office/drawing/2014/main" id="{F4B83154-7698-4930-B05A-F813E082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7" name="Imagen 816">
          <a:extLst>
            <a:ext uri="{FF2B5EF4-FFF2-40B4-BE49-F238E27FC236}">
              <a16:creationId xmlns:a16="http://schemas.microsoft.com/office/drawing/2014/main" id="{C342BB69-E8E1-422B-8913-D9D85A8C7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8" name="Imagen 817">
          <a:extLst>
            <a:ext uri="{FF2B5EF4-FFF2-40B4-BE49-F238E27FC236}">
              <a16:creationId xmlns:a16="http://schemas.microsoft.com/office/drawing/2014/main" id="{6F8C86CC-B06A-4E9D-9C27-9A564CAF9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9" name="Imagen 818">
          <a:extLst>
            <a:ext uri="{FF2B5EF4-FFF2-40B4-BE49-F238E27FC236}">
              <a16:creationId xmlns:a16="http://schemas.microsoft.com/office/drawing/2014/main" id="{1DDD2B72-B37D-421A-9638-48F86B038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0" name="Imagen 819">
          <a:extLst>
            <a:ext uri="{FF2B5EF4-FFF2-40B4-BE49-F238E27FC236}">
              <a16:creationId xmlns:a16="http://schemas.microsoft.com/office/drawing/2014/main" id="{77EB52E8-5F3E-4AD3-AFDF-DCAC91E6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1" name="Imagen 820">
          <a:extLst>
            <a:ext uri="{FF2B5EF4-FFF2-40B4-BE49-F238E27FC236}">
              <a16:creationId xmlns:a16="http://schemas.microsoft.com/office/drawing/2014/main" id="{0AD15662-5399-49CD-BB75-4F9A77F6D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2" name="Imagen 821">
          <a:extLst>
            <a:ext uri="{FF2B5EF4-FFF2-40B4-BE49-F238E27FC236}">
              <a16:creationId xmlns:a16="http://schemas.microsoft.com/office/drawing/2014/main" id="{19B9EAC9-FE4C-4717-90A2-EEF380E49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3" name="Imagen 822">
          <a:extLst>
            <a:ext uri="{FF2B5EF4-FFF2-40B4-BE49-F238E27FC236}">
              <a16:creationId xmlns:a16="http://schemas.microsoft.com/office/drawing/2014/main" id="{541BEE95-824B-46CD-AA51-3CCBE684E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4" name="Imagen 823">
          <a:extLst>
            <a:ext uri="{FF2B5EF4-FFF2-40B4-BE49-F238E27FC236}">
              <a16:creationId xmlns:a16="http://schemas.microsoft.com/office/drawing/2014/main" id="{83249EB5-94C2-4CC6-9A1E-8B097C8D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5" name="Imagen 824">
          <a:extLst>
            <a:ext uri="{FF2B5EF4-FFF2-40B4-BE49-F238E27FC236}">
              <a16:creationId xmlns:a16="http://schemas.microsoft.com/office/drawing/2014/main" id="{988D15CD-7222-4B45-AF18-5047D6E9D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6" name="Imagen 825">
          <a:extLst>
            <a:ext uri="{FF2B5EF4-FFF2-40B4-BE49-F238E27FC236}">
              <a16:creationId xmlns:a16="http://schemas.microsoft.com/office/drawing/2014/main" id="{B0336A53-B210-47D0-BC07-F472639E9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7" name="Imagen 826">
          <a:extLst>
            <a:ext uri="{FF2B5EF4-FFF2-40B4-BE49-F238E27FC236}">
              <a16:creationId xmlns:a16="http://schemas.microsoft.com/office/drawing/2014/main" id="{82A1D6FB-BB2B-4B2F-9CD0-33DA08C6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8" name="Imagen 827">
          <a:extLst>
            <a:ext uri="{FF2B5EF4-FFF2-40B4-BE49-F238E27FC236}">
              <a16:creationId xmlns:a16="http://schemas.microsoft.com/office/drawing/2014/main" id="{1977EBD6-A0FB-45E0-8225-203D05575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9" name="Imagen 828">
          <a:extLst>
            <a:ext uri="{FF2B5EF4-FFF2-40B4-BE49-F238E27FC236}">
              <a16:creationId xmlns:a16="http://schemas.microsoft.com/office/drawing/2014/main" id="{59CADC95-EE5A-4C79-9AD5-E5763D19D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30" name="Imagen 829">
          <a:extLst>
            <a:ext uri="{FF2B5EF4-FFF2-40B4-BE49-F238E27FC236}">
              <a16:creationId xmlns:a16="http://schemas.microsoft.com/office/drawing/2014/main" id="{FC9BD10B-A2CB-4485-B965-54D3BDF9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31" name="Imagen 830">
          <a:extLst>
            <a:ext uri="{FF2B5EF4-FFF2-40B4-BE49-F238E27FC236}">
              <a16:creationId xmlns:a16="http://schemas.microsoft.com/office/drawing/2014/main" id="{8917D148-BA65-4539-81EE-79E9CAF8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2" name="Imagen 831">
          <a:extLst>
            <a:ext uri="{FF2B5EF4-FFF2-40B4-BE49-F238E27FC236}">
              <a16:creationId xmlns:a16="http://schemas.microsoft.com/office/drawing/2014/main" id="{243AB24B-0333-497F-BA5D-828FF1459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3" name="Imagen 832">
          <a:extLst>
            <a:ext uri="{FF2B5EF4-FFF2-40B4-BE49-F238E27FC236}">
              <a16:creationId xmlns:a16="http://schemas.microsoft.com/office/drawing/2014/main" id="{39379D25-E9D8-4EC7-8A3C-2BB73377A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4" name="Imagen 833">
          <a:extLst>
            <a:ext uri="{FF2B5EF4-FFF2-40B4-BE49-F238E27FC236}">
              <a16:creationId xmlns:a16="http://schemas.microsoft.com/office/drawing/2014/main" id="{14EAD410-EE79-4DF1-B9DB-E02B0F85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5" name="Imagen 834">
          <a:extLst>
            <a:ext uri="{FF2B5EF4-FFF2-40B4-BE49-F238E27FC236}">
              <a16:creationId xmlns:a16="http://schemas.microsoft.com/office/drawing/2014/main" id="{82F4A68B-B256-40D6-AE7D-3B3CCAC5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6" name="Imagen 835">
          <a:extLst>
            <a:ext uri="{FF2B5EF4-FFF2-40B4-BE49-F238E27FC236}">
              <a16:creationId xmlns:a16="http://schemas.microsoft.com/office/drawing/2014/main" id="{F7443DBD-7D98-4641-9509-4B99F65B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7" name="Imagen 836">
          <a:extLst>
            <a:ext uri="{FF2B5EF4-FFF2-40B4-BE49-F238E27FC236}">
              <a16:creationId xmlns:a16="http://schemas.microsoft.com/office/drawing/2014/main" id="{24B1645B-BE06-44F8-86B7-D79169BD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8" name="Imagen 837">
          <a:extLst>
            <a:ext uri="{FF2B5EF4-FFF2-40B4-BE49-F238E27FC236}">
              <a16:creationId xmlns:a16="http://schemas.microsoft.com/office/drawing/2014/main" id="{BB7DA031-5C2F-49F1-8343-9F00EE2BF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9" name="Imagen 838">
          <a:extLst>
            <a:ext uri="{FF2B5EF4-FFF2-40B4-BE49-F238E27FC236}">
              <a16:creationId xmlns:a16="http://schemas.microsoft.com/office/drawing/2014/main" id="{69A7023F-AF4D-477E-8EF5-FC88156B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0" name="Imagen 839">
          <a:extLst>
            <a:ext uri="{FF2B5EF4-FFF2-40B4-BE49-F238E27FC236}">
              <a16:creationId xmlns:a16="http://schemas.microsoft.com/office/drawing/2014/main" id="{02CCA034-DDF3-43CE-AECD-C07DD5109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1" name="Imagen 840">
          <a:extLst>
            <a:ext uri="{FF2B5EF4-FFF2-40B4-BE49-F238E27FC236}">
              <a16:creationId xmlns:a16="http://schemas.microsoft.com/office/drawing/2014/main" id="{6826366A-CCE7-4BBA-B6E0-05BD91628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2" name="Imagen 841">
          <a:extLst>
            <a:ext uri="{FF2B5EF4-FFF2-40B4-BE49-F238E27FC236}">
              <a16:creationId xmlns:a16="http://schemas.microsoft.com/office/drawing/2014/main" id="{B14DF16C-85AC-4475-A47B-2DE570189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3" name="Imagen 842">
          <a:extLst>
            <a:ext uri="{FF2B5EF4-FFF2-40B4-BE49-F238E27FC236}">
              <a16:creationId xmlns:a16="http://schemas.microsoft.com/office/drawing/2014/main" id="{C99C4982-E059-4990-9E85-49385643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4" name="Imagen 843">
          <a:extLst>
            <a:ext uri="{FF2B5EF4-FFF2-40B4-BE49-F238E27FC236}">
              <a16:creationId xmlns:a16="http://schemas.microsoft.com/office/drawing/2014/main" id="{5BCD3DB9-FAAC-497F-8F1D-2B209AC4A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5" name="Imagen 844">
          <a:extLst>
            <a:ext uri="{FF2B5EF4-FFF2-40B4-BE49-F238E27FC236}">
              <a16:creationId xmlns:a16="http://schemas.microsoft.com/office/drawing/2014/main" id="{52E8A569-C9AC-4E38-A46D-7A5FBC676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6" name="Imagen 845">
          <a:extLst>
            <a:ext uri="{FF2B5EF4-FFF2-40B4-BE49-F238E27FC236}">
              <a16:creationId xmlns:a16="http://schemas.microsoft.com/office/drawing/2014/main" id="{934736F8-C194-4598-A7DD-0BDD6980F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7" name="Imagen 846">
          <a:extLst>
            <a:ext uri="{FF2B5EF4-FFF2-40B4-BE49-F238E27FC236}">
              <a16:creationId xmlns:a16="http://schemas.microsoft.com/office/drawing/2014/main" id="{B02344BF-9AB1-4D48-BBCA-6098B8E01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8" name="Imagen 847">
          <a:extLst>
            <a:ext uri="{FF2B5EF4-FFF2-40B4-BE49-F238E27FC236}">
              <a16:creationId xmlns:a16="http://schemas.microsoft.com/office/drawing/2014/main" id="{DFA9C34A-C3F9-443E-AF70-1CE907CD7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9" name="Imagen 848">
          <a:extLst>
            <a:ext uri="{FF2B5EF4-FFF2-40B4-BE49-F238E27FC236}">
              <a16:creationId xmlns:a16="http://schemas.microsoft.com/office/drawing/2014/main" id="{FE4EFFF7-6551-472D-8A6F-15CE3294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0" name="Imagen 849">
          <a:extLst>
            <a:ext uri="{FF2B5EF4-FFF2-40B4-BE49-F238E27FC236}">
              <a16:creationId xmlns:a16="http://schemas.microsoft.com/office/drawing/2014/main" id="{DBA2264B-D910-4747-B7CB-972FB64C4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1" name="Imagen 850">
          <a:extLst>
            <a:ext uri="{FF2B5EF4-FFF2-40B4-BE49-F238E27FC236}">
              <a16:creationId xmlns:a16="http://schemas.microsoft.com/office/drawing/2014/main" id="{5DA3F440-E4B5-4E46-BBEF-C0ADE5D10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2" name="Imagen 851">
          <a:extLst>
            <a:ext uri="{FF2B5EF4-FFF2-40B4-BE49-F238E27FC236}">
              <a16:creationId xmlns:a16="http://schemas.microsoft.com/office/drawing/2014/main" id="{A95C36AE-49F8-4D24-9CEC-898964B00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3" name="Imagen 852">
          <a:extLst>
            <a:ext uri="{FF2B5EF4-FFF2-40B4-BE49-F238E27FC236}">
              <a16:creationId xmlns:a16="http://schemas.microsoft.com/office/drawing/2014/main" id="{F3256C46-7FE4-4855-95BC-AB9374D5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4" name="Imagen 853">
          <a:extLst>
            <a:ext uri="{FF2B5EF4-FFF2-40B4-BE49-F238E27FC236}">
              <a16:creationId xmlns:a16="http://schemas.microsoft.com/office/drawing/2014/main" id="{6DAC6592-6491-4AF9-8FD9-AD6452F6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5" name="Imagen 854">
          <a:extLst>
            <a:ext uri="{FF2B5EF4-FFF2-40B4-BE49-F238E27FC236}">
              <a16:creationId xmlns:a16="http://schemas.microsoft.com/office/drawing/2014/main" id="{003072D3-BBCF-4D55-BD8C-8993A6CB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6" name="Imagen 855">
          <a:extLst>
            <a:ext uri="{FF2B5EF4-FFF2-40B4-BE49-F238E27FC236}">
              <a16:creationId xmlns:a16="http://schemas.microsoft.com/office/drawing/2014/main" id="{351FA67B-3A88-43E7-A9E9-38F9B95C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7" name="Imagen 856">
          <a:extLst>
            <a:ext uri="{FF2B5EF4-FFF2-40B4-BE49-F238E27FC236}">
              <a16:creationId xmlns:a16="http://schemas.microsoft.com/office/drawing/2014/main" id="{1619F433-25FA-45FD-B542-D3A2C857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8" name="Imagen 857">
          <a:extLst>
            <a:ext uri="{FF2B5EF4-FFF2-40B4-BE49-F238E27FC236}">
              <a16:creationId xmlns:a16="http://schemas.microsoft.com/office/drawing/2014/main" id="{76524C34-D8BE-48F4-A2AB-FE49A803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9" name="Imagen 858">
          <a:extLst>
            <a:ext uri="{FF2B5EF4-FFF2-40B4-BE49-F238E27FC236}">
              <a16:creationId xmlns:a16="http://schemas.microsoft.com/office/drawing/2014/main" id="{F7ADA58D-F24D-442B-A5CA-CF7D4FC8A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0" name="Imagen 859">
          <a:extLst>
            <a:ext uri="{FF2B5EF4-FFF2-40B4-BE49-F238E27FC236}">
              <a16:creationId xmlns:a16="http://schemas.microsoft.com/office/drawing/2014/main" id="{43629997-05D3-45F2-AB67-CDE296A8C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1" name="Imagen 860">
          <a:extLst>
            <a:ext uri="{FF2B5EF4-FFF2-40B4-BE49-F238E27FC236}">
              <a16:creationId xmlns:a16="http://schemas.microsoft.com/office/drawing/2014/main" id="{C30AB6B6-369A-47C6-A57B-4162B31D8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2" name="Imagen 861">
          <a:extLst>
            <a:ext uri="{FF2B5EF4-FFF2-40B4-BE49-F238E27FC236}">
              <a16:creationId xmlns:a16="http://schemas.microsoft.com/office/drawing/2014/main" id="{8E279A97-20AA-4DB2-8B65-1260C030A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3" name="Imagen 862">
          <a:extLst>
            <a:ext uri="{FF2B5EF4-FFF2-40B4-BE49-F238E27FC236}">
              <a16:creationId xmlns:a16="http://schemas.microsoft.com/office/drawing/2014/main" id="{D8A45FCF-01B4-4310-A6A2-145D18642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4" name="Imagen 863">
          <a:extLst>
            <a:ext uri="{FF2B5EF4-FFF2-40B4-BE49-F238E27FC236}">
              <a16:creationId xmlns:a16="http://schemas.microsoft.com/office/drawing/2014/main" id="{8ECF9CF4-194C-4C25-ABD7-D7CB95245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5" name="Imagen 864">
          <a:extLst>
            <a:ext uri="{FF2B5EF4-FFF2-40B4-BE49-F238E27FC236}">
              <a16:creationId xmlns:a16="http://schemas.microsoft.com/office/drawing/2014/main" id="{AFB2E328-98CA-4D17-88CC-9285E434C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6" name="Imagen 865">
          <a:extLst>
            <a:ext uri="{FF2B5EF4-FFF2-40B4-BE49-F238E27FC236}">
              <a16:creationId xmlns:a16="http://schemas.microsoft.com/office/drawing/2014/main" id="{93C90C61-CC14-44D0-952C-7B43239E4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7" name="Imagen 866">
          <a:extLst>
            <a:ext uri="{FF2B5EF4-FFF2-40B4-BE49-F238E27FC236}">
              <a16:creationId xmlns:a16="http://schemas.microsoft.com/office/drawing/2014/main" id="{549B3440-2488-441F-8B3B-8E742E8B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8" name="Imagen 867">
          <a:extLst>
            <a:ext uri="{FF2B5EF4-FFF2-40B4-BE49-F238E27FC236}">
              <a16:creationId xmlns:a16="http://schemas.microsoft.com/office/drawing/2014/main" id="{3D89F672-39D6-43E8-B3A2-D441BEE0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9" name="Imagen 868">
          <a:extLst>
            <a:ext uri="{FF2B5EF4-FFF2-40B4-BE49-F238E27FC236}">
              <a16:creationId xmlns:a16="http://schemas.microsoft.com/office/drawing/2014/main" id="{3655B310-8FE6-4635-8A99-84E88E052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0" name="Imagen 869">
          <a:extLst>
            <a:ext uri="{FF2B5EF4-FFF2-40B4-BE49-F238E27FC236}">
              <a16:creationId xmlns:a16="http://schemas.microsoft.com/office/drawing/2014/main" id="{A913CB50-54DE-426F-ADCB-BC016D1A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1" name="Imagen 870">
          <a:extLst>
            <a:ext uri="{FF2B5EF4-FFF2-40B4-BE49-F238E27FC236}">
              <a16:creationId xmlns:a16="http://schemas.microsoft.com/office/drawing/2014/main" id="{B3B1FB02-141B-46E9-8118-93B28EC6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2" name="Imagen 871">
          <a:extLst>
            <a:ext uri="{FF2B5EF4-FFF2-40B4-BE49-F238E27FC236}">
              <a16:creationId xmlns:a16="http://schemas.microsoft.com/office/drawing/2014/main" id="{063CC034-D9FE-40DF-B968-F12CE2419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3" name="Imagen 872">
          <a:extLst>
            <a:ext uri="{FF2B5EF4-FFF2-40B4-BE49-F238E27FC236}">
              <a16:creationId xmlns:a16="http://schemas.microsoft.com/office/drawing/2014/main" id="{AA3AF252-E812-44B7-BFB8-B1F462625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4" name="Imagen 873">
          <a:extLst>
            <a:ext uri="{FF2B5EF4-FFF2-40B4-BE49-F238E27FC236}">
              <a16:creationId xmlns:a16="http://schemas.microsoft.com/office/drawing/2014/main" id="{1988B65F-3395-4F5F-8C83-ACEF8427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5" name="Imagen 874">
          <a:extLst>
            <a:ext uri="{FF2B5EF4-FFF2-40B4-BE49-F238E27FC236}">
              <a16:creationId xmlns:a16="http://schemas.microsoft.com/office/drawing/2014/main" id="{5BA7690F-79FA-4BCD-A718-34E81D5C2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6" name="Imagen 875">
          <a:extLst>
            <a:ext uri="{FF2B5EF4-FFF2-40B4-BE49-F238E27FC236}">
              <a16:creationId xmlns:a16="http://schemas.microsoft.com/office/drawing/2014/main" id="{19898967-3679-43A8-AC7C-385D325A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7" name="Imagen 876">
          <a:extLst>
            <a:ext uri="{FF2B5EF4-FFF2-40B4-BE49-F238E27FC236}">
              <a16:creationId xmlns:a16="http://schemas.microsoft.com/office/drawing/2014/main" id="{3139C9F0-78B0-410B-BDF8-943CACDE4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8" name="Imagen 877">
          <a:extLst>
            <a:ext uri="{FF2B5EF4-FFF2-40B4-BE49-F238E27FC236}">
              <a16:creationId xmlns:a16="http://schemas.microsoft.com/office/drawing/2014/main" id="{C76B44BF-5960-4B9A-ABEF-252F268D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79" name="Imagen 878">
          <a:extLst>
            <a:ext uri="{FF2B5EF4-FFF2-40B4-BE49-F238E27FC236}">
              <a16:creationId xmlns:a16="http://schemas.microsoft.com/office/drawing/2014/main" id="{0AAFF93F-43E2-45B8-9883-C2A5D34B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0" name="Imagen 879">
          <a:extLst>
            <a:ext uri="{FF2B5EF4-FFF2-40B4-BE49-F238E27FC236}">
              <a16:creationId xmlns:a16="http://schemas.microsoft.com/office/drawing/2014/main" id="{6BE58079-B828-4BBB-8024-2E758289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1" name="Imagen 880">
          <a:extLst>
            <a:ext uri="{FF2B5EF4-FFF2-40B4-BE49-F238E27FC236}">
              <a16:creationId xmlns:a16="http://schemas.microsoft.com/office/drawing/2014/main" id="{4793B018-C578-46B9-81AC-17EDD522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2" name="Imagen 881">
          <a:extLst>
            <a:ext uri="{FF2B5EF4-FFF2-40B4-BE49-F238E27FC236}">
              <a16:creationId xmlns:a16="http://schemas.microsoft.com/office/drawing/2014/main" id="{A8E55319-2D13-4D16-9111-E670E1D4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3" name="Imagen 882">
          <a:extLst>
            <a:ext uri="{FF2B5EF4-FFF2-40B4-BE49-F238E27FC236}">
              <a16:creationId xmlns:a16="http://schemas.microsoft.com/office/drawing/2014/main" id="{15D9A7CD-9301-4CB7-ACF4-562B03F6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4" name="Imagen 883">
          <a:extLst>
            <a:ext uri="{FF2B5EF4-FFF2-40B4-BE49-F238E27FC236}">
              <a16:creationId xmlns:a16="http://schemas.microsoft.com/office/drawing/2014/main" id="{93896170-11AD-4533-BF35-3415278FF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5" name="Imagen 884">
          <a:extLst>
            <a:ext uri="{FF2B5EF4-FFF2-40B4-BE49-F238E27FC236}">
              <a16:creationId xmlns:a16="http://schemas.microsoft.com/office/drawing/2014/main" id="{1A754774-B568-4EBA-96C6-61488A4B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6" name="Imagen 885">
          <a:extLst>
            <a:ext uri="{FF2B5EF4-FFF2-40B4-BE49-F238E27FC236}">
              <a16:creationId xmlns:a16="http://schemas.microsoft.com/office/drawing/2014/main" id="{5BB94B8F-A50B-4558-B42B-A1299FE17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7" name="Imagen 886">
          <a:extLst>
            <a:ext uri="{FF2B5EF4-FFF2-40B4-BE49-F238E27FC236}">
              <a16:creationId xmlns:a16="http://schemas.microsoft.com/office/drawing/2014/main" id="{9760BFDE-5F9D-4840-B686-9F462E5CC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8" name="Imagen 887">
          <a:extLst>
            <a:ext uri="{FF2B5EF4-FFF2-40B4-BE49-F238E27FC236}">
              <a16:creationId xmlns:a16="http://schemas.microsoft.com/office/drawing/2014/main" id="{EF4328B5-86AA-4014-86A6-59E64C9F2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9" name="Imagen 888">
          <a:extLst>
            <a:ext uri="{FF2B5EF4-FFF2-40B4-BE49-F238E27FC236}">
              <a16:creationId xmlns:a16="http://schemas.microsoft.com/office/drawing/2014/main" id="{A65C527F-CCDE-4A5F-8EEA-DD700C642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90" name="Imagen 889">
          <a:extLst>
            <a:ext uri="{FF2B5EF4-FFF2-40B4-BE49-F238E27FC236}">
              <a16:creationId xmlns:a16="http://schemas.microsoft.com/office/drawing/2014/main" id="{3A9AE392-F04C-4CFB-9D8E-690BC69FF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1" name="Imagen 890">
          <a:extLst>
            <a:ext uri="{FF2B5EF4-FFF2-40B4-BE49-F238E27FC236}">
              <a16:creationId xmlns:a16="http://schemas.microsoft.com/office/drawing/2014/main" id="{80268005-3147-4E53-9F41-7B8AB99C9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2" name="Imagen 891">
          <a:extLst>
            <a:ext uri="{FF2B5EF4-FFF2-40B4-BE49-F238E27FC236}">
              <a16:creationId xmlns:a16="http://schemas.microsoft.com/office/drawing/2014/main" id="{D9B741F5-E8CC-4723-B043-D0158D5E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3" name="Imagen 892">
          <a:extLst>
            <a:ext uri="{FF2B5EF4-FFF2-40B4-BE49-F238E27FC236}">
              <a16:creationId xmlns:a16="http://schemas.microsoft.com/office/drawing/2014/main" id="{855C1709-B947-4A5C-815C-7E03EC246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4" name="Imagen 893">
          <a:extLst>
            <a:ext uri="{FF2B5EF4-FFF2-40B4-BE49-F238E27FC236}">
              <a16:creationId xmlns:a16="http://schemas.microsoft.com/office/drawing/2014/main" id="{DA72BB9B-967A-4D5B-A6D7-8191220D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5" name="Imagen 894">
          <a:extLst>
            <a:ext uri="{FF2B5EF4-FFF2-40B4-BE49-F238E27FC236}">
              <a16:creationId xmlns:a16="http://schemas.microsoft.com/office/drawing/2014/main" id="{D46F642D-F54E-4725-B5FB-A4835D0FD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6" name="Imagen 895">
          <a:extLst>
            <a:ext uri="{FF2B5EF4-FFF2-40B4-BE49-F238E27FC236}">
              <a16:creationId xmlns:a16="http://schemas.microsoft.com/office/drawing/2014/main" id="{E35FD0C0-9495-46DA-9867-F30FD583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7" name="Imagen 896">
          <a:extLst>
            <a:ext uri="{FF2B5EF4-FFF2-40B4-BE49-F238E27FC236}">
              <a16:creationId xmlns:a16="http://schemas.microsoft.com/office/drawing/2014/main" id="{FE9CA759-4024-4362-BFE2-C920E631B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8" name="Imagen 897">
          <a:extLst>
            <a:ext uri="{FF2B5EF4-FFF2-40B4-BE49-F238E27FC236}">
              <a16:creationId xmlns:a16="http://schemas.microsoft.com/office/drawing/2014/main" id="{64B60905-C246-4580-B17B-55ABB0EE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9" name="Imagen 898">
          <a:extLst>
            <a:ext uri="{FF2B5EF4-FFF2-40B4-BE49-F238E27FC236}">
              <a16:creationId xmlns:a16="http://schemas.microsoft.com/office/drawing/2014/main" id="{F400B652-7427-43C8-A716-3B5E0ADBA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0" name="Imagen 899">
          <a:extLst>
            <a:ext uri="{FF2B5EF4-FFF2-40B4-BE49-F238E27FC236}">
              <a16:creationId xmlns:a16="http://schemas.microsoft.com/office/drawing/2014/main" id="{7FB67E65-7C72-46D7-956B-4121A68F4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1" name="Imagen 900">
          <a:extLst>
            <a:ext uri="{FF2B5EF4-FFF2-40B4-BE49-F238E27FC236}">
              <a16:creationId xmlns:a16="http://schemas.microsoft.com/office/drawing/2014/main" id="{ABC7B77C-2C13-4D9E-9060-E8E7334F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2" name="Imagen 901">
          <a:extLst>
            <a:ext uri="{FF2B5EF4-FFF2-40B4-BE49-F238E27FC236}">
              <a16:creationId xmlns:a16="http://schemas.microsoft.com/office/drawing/2014/main" id="{8E78BF58-D894-4318-A366-ABBA706BD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3" name="Imagen 902">
          <a:extLst>
            <a:ext uri="{FF2B5EF4-FFF2-40B4-BE49-F238E27FC236}">
              <a16:creationId xmlns:a16="http://schemas.microsoft.com/office/drawing/2014/main" id="{8AFFF987-8F67-44A4-8DF5-97CE627F8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4" name="Imagen 903">
          <a:extLst>
            <a:ext uri="{FF2B5EF4-FFF2-40B4-BE49-F238E27FC236}">
              <a16:creationId xmlns:a16="http://schemas.microsoft.com/office/drawing/2014/main" id="{41BC1ACB-96C5-46B6-9123-AA3870C1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5" name="Imagen 904">
          <a:extLst>
            <a:ext uri="{FF2B5EF4-FFF2-40B4-BE49-F238E27FC236}">
              <a16:creationId xmlns:a16="http://schemas.microsoft.com/office/drawing/2014/main" id="{8D93F250-58FC-42B5-A6B3-1CE08986D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6" name="Imagen 905">
          <a:extLst>
            <a:ext uri="{FF2B5EF4-FFF2-40B4-BE49-F238E27FC236}">
              <a16:creationId xmlns:a16="http://schemas.microsoft.com/office/drawing/2014/main" id="{63CDAB37-EEC5-4386-9164-99986F243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7" name="Imagen 906">
          <a:extLst>
            <a:ext uri="{FF2B5EF4-FFF2-40B4-BE49-F238E27FC236}">
              <a16:creationId xmlns:a16="http://schemas.microsoft.com/office/drawing/2014/main" id="{C3D31C47-9451-42F7-A51E-9D6D362E3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8" name="Imagen 907">
          <a:extLst>
            <a:ext uri="{FF2B5EF4-FFF2-40B4-BE49-F238E27FC236}">
              <a16:creationId xmlns:a16="http://schemas.microsoft.com/office/drawing/2014/main" id="{3F884774-9A61-49F3-93DA-1575C055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9" name="Imagen 908">
          <a:extLst>
            <a:ext uri="{FF2B5EF4-FFF2-40B4-BE49-F238E27FC236}">
              <a16:creationId xmlns:a16="http://schemas.microsoft.com/office/drawing/2014/main" id="{3DFBE21C-525F-450E-AB19-519FD96B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0" name="Imagen 909">
          <a:extLst>
            <a:ext uri="{FF2B5EF4-FFF2-40B4-BE49-F238E27FC236}">
              <a16:creationId xmlns:a16="http://schemas.microsoft.com/office/drawing/2014/main" id="{7E092C09-2A76-4C40-89AA-84B31B83F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1" name="Imagen 910">
          <a:extLst>
            <a:ext uri="{FF2B5EF4-FFF2-40B4-BE49-F238E27FC236}">
              <a16:creationId xmlns:a16="http://schemas.microsoft.com/office/drawing/2014/main" id="{49EB8904-1D80-43A0-8417-1810604F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2" name="Imagen 911">
          <a:extLst>
            <a:ext uri="{FF2B5EF4-FFF2-40B4-BE49-F238E27FC236}">
              <a16:creationId xmlns:a16="http://schemas.microsoft.com/office/drawing/2014/main" id="{558F7835-A9F2-473C-82F1-0243FB62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3" name="Imagen 912">
          <a:extLst>
            <a:ext uri="{FF2B5EF4-FFF2-40B4-BE49-F238E27FC236}">
              <a16:creationId xmlns:a16="http://schemas.microsoft.com/office/drawing/2014/main" id="{E8F68EDF-7832-40C4-B756-44A92DF8D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4" name="Imagen 913">
          <a:extLst>
            <a:ext uri="{FF2B5EF4-FFF2-40B4-BE49-F238E27FC236}">
              <a16:creationId xmlns:a16="http://schemas.microsoft.com/office/drawing/2014/main" id="{6CB1E14B-3DD0-43CD-8A0A-0F290473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5" name="Imagen 914">
          <a:extLst>
            <a:ext uri="{FF2B5EF4-FFF2-40B4-BE49-F238E27FC236}">
              <a16:creationId xmlns:a16="http://schemas.microsoft.com/office/drawing/2014/main" id="{40C47E41-3A83-4E1D-949E-45E752A8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6" name="Imagen 915">
          <a:extLst>
            <a:ext uri="{FF2B5EF4-FFF2-40B4-BE49-F238E27FC236}">
              <a16:creationId xmlns:a16="http://schemas.microsoft.com/office/drawing/2014/main" id="{8059032A-7011-4DFD-9F16-B9F095BA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7" name="Imagen 916">
          <a:extLst>
            <a:ext uri="{FF2B5EF4-FFF2-40B4-BE49-F238E27FC236}">
              <a16:creationId xmlns:a16="http://schemas.microsoft.com/office/drawing/2014/main" id="{A7E75260-3AD6-483A-A2B9-9F524541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8" name="Imagen 917">
          <a:extLst>
            <a:ext uri="{FF2B5EF4-FFF2-40B4-BE49-F238E27FC236}">
              <a16:creationId xmlns:a16="http://schemas.microsoft.com/office/drawing/2014/main" id="{0A0DA037-E385-42FA-9053-24BE7B1E7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9" name="Imagen 918">
          <a:extLst>
            <a:ext uri="{FF2B5EF4-FFF2-40B4-BE49-F238E27FC236}">
              <a16:creationId xmlns:a16="http://schemas.microsoft.com/office/drawing/2014/main" id="{4B029260-EFC3-47F8-BA5F-0DD814491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0" name="Imagen 919">
          <a:extLst>
            <a:ext uri="{FF2B5EF4-FFF2-40B4-BE49-F238E27FC236}">
              <a16:creationId xmlns:a16="http://schemas.microsoft.com/office/drawing/2014/main" id="{6773A079-0849-4FA9-93FA-3475304AA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1" name="Imagen 920">
          <a:extLst>
            <a:ext uri="{FF2B5EF4-FFF2-40B4-BE49-F238E27FC236}">
              <a16:creationId xmlns:a16="http://schemas.microsoft.com/office/drawing/2014/main" id="{D12F29E2-8153-4AED-A0EF-B9677A8A4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2" name="Imagen 921">
          <a:extLst>
            <a:ext uri="{FF2B5EF4-FFF2-40B4-BE49-F238E27FC236}">
              <a16:creationId xmlns:a16="http://schemas.microsoft.com/office/drawing/2014/main" id="{2DB0EF03-C7AE-407C-B073-885A37EFE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3" name="Imagen 922">
          <a:extLst>
            <a:ext uri="{FF2B5EF4-FFF2-40B4-BE49-F238E27FC236}">
              <a16:creationId xmlns:a16="http://schemas.microsoft.com/office/drawing/2014/main" id="{C219547C-6470-44D1-AD9C-95DEC4AAF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4" name="Imagen 923">
          <a:extLst>
            <a:ext uri="{FF2B5EF4-FFF2-40B4-BE49-F238E27FC236}">
              <a16:creationId xmlns:a16="http://schemas.microsoft.com/office/drawing/2014/main" id="{8715A895-C619-4B69-AAA3-11E49C87E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5" name="Imagen 924">
          <a:extLst>
            <a:ext uri="{FF2B5EF4-FFF2-40B4-BE49-F238E27FC236}">
              <a16:creationId xmlns:a16="http://schemas.microsoft.com/office/drawing/2014/main" id="{D0418BB3-C4E1-45F9-94CF-DDF27011F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6" name="Imagen 925">
          <a:extLst>
            <a:ext uri="{FF2B5EF4-FFF2-40B4-BE49-F238E27FC236}">
              <a16:creationId xmlns:a16="http://schemas.microsoft.com/office/drawing/2014/main" id="{B8850213-8DE6-44D8-83D3-1841FF9B0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7" name="Imagen 926">
          <a:extLst>
            <a:ext uri="{FF2B5EF4-FFF2-40B4-BE49-F238E27FC236}">
              <a16:creationId xmlns:a16="http://schemas.microsoft.com/office/drawing/2014/main" id="{285993F0-8DD1-460D-8193-E5892EB01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8" name="Imagen 927">
          <a:extLst>
            <a:ext uri="{FF2B5EF4-FFF2-40B4-BE49-F238E27FC236}">
              <a16:creationId xmlns:a16="http://schemas.microsoft.com/office/drawing/2014/main" id="{204E488A-B0CA-4BC4-BE75-015C59EA9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9" name="Imagen 928">
          <a:extLst>
            <a:ext uri="{FF2B5EF4-FFF2-40B4-BE49-F238E27FC236}">
              <a16:creationId xmlns:a16="http://schemas.microsoft.com/office/drawing/2014/main" id="{5239B6AD-30E9-4075-8933-AAC146B62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0" name="Imagen 929">
          <a:extLst>
            <a:ext uri="{FF2B5EF4-FFF2-40B4-BE49-F238E27FC236}">
              <a16:creationId xmlns:a16="http://schemas.microsoft.com/office/drawing/2014/main" id="{858D33FD-75C3-473E-9621-6B9423F3B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1" name="Imagen 930">
          <a:extLst>
            <a:ext uri="{FF2B5EF4-FFF2-40B4-BE49-F238E27FC236}">
              <a16:creationId xmlns:a16="http://schemas.microsoft.com/office/drawing/2014/main" id="{6A697858-AF10-4A02-A8DA-506E93F4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2" name="Imagen 931">
          <a:extLst>
            <a:ext uri="{FF2B5EF4-FFF2-40B4-BE49-F238E27FC236}">
              <a16:creationId xmlns:a16="http://schemas.microsoft.com/office/drawing/2014/main" id="{D560D625-9D9F-4A3F-9BE1-68F52CD6A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3" name="Imagen 932">
          <a:extLst>
            <a:ext uri="{FF2B5EF4-FFF2-40B4-BE49-F238E27FC236}">
              <a16:creationId xmlns:a16="http://schemas.microsoft.com/office/drawing/2014/main" id="{222D3444-BB18-4AA6-9131-338B6E7F1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4" name="Imagen 933">
          <a:extLst>
            <a:ext uri="{FF2B5EF4-FFF2-40B4-BE49-F238E27FC236}">
              <a16:creationId xmlns:a16="http://schemas.microsoft.com/office/drawing/2014/main" id="{EE8C0FAD-4194-45BB-903D-6E4102D3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5" name="Imagen 934">
          <a:extLst>
            <a:ext uri="{FF2B5EF4-FFF2-40B4-BE49-F238E27FC236}">
              <a16:creationId xmlns:a16="http://schemas.microsoft.com/office/drawing/2014/main" id="{C5A437A8-8E2E-4A5E-A872-F04835060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6" name="Imagen 935">
          <a:extLst>
            <a:ext uri="{FF2B5EF4-FFF2-40B4-BE49-F238E27FC236}">
              <a16:creationId xmlns:a16="http://schemas.microsoft.com/office/drawing/2014/main" id="{B2730DA3-82D2-4997-945E-09B2AA3A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7" name="Imagen 936">
          <a:extLst>
            <a:ext uri="{FF2B5EF4-FFF2-40B4-BE49-F238E27FC236}">
              <a16:creationId xmlns:a16="http://schemas.microsoft.com/office/drawing/2014/main" id="{EBA072FE-1783-44CB-BF11-5C1CAE22E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8" name="Imagen 937">
          <a:extLst>
            <a:ext uri="{FF2B5EF4-FFF2-40B4-BE49-F238E27FC236}">
              <a16:creationId xmlns:a16="http://schemas.microsoft.com/office/drawing/2014/main" id="{2388E86D-F2DC-4C1B-871D-C7D40FC6A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9" name="Imagen 938">
          <a:extLst>
            <a:ext uri="{FF2B5EF4-FFF2-40B4-BE49-F238E27FC236}">
              <a16:creationId xmlns:a16="http://schemas.microsoft.com/office/drawing/2014/main" id="{856EFBDD-753D-4C12-A761-D9202B7CE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0" name="Imagen 939">
          <a:extLst>
            <a:ext uri="{FF2B5EF4-FFF2-40B4-BE49-F238E27FC236}">
              <a16:creationId xmlns:a16="http://schemas.microsoft.com/office/drawing/2014/main" id="{014C67C0-A69C-425E-86F1-3E5D3690C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1" name="Imagen 940">
          <a:extLst>
            <a:ext uri="{FF2B5EF4-FFF2-40B4-BE49-F238E27FC236}">
              <a16:creationId xmlns:a16="http://schemas.microsoft.com/office/drawing/2014/main" id="{14604784-9640-4D00-BEAC-579077F3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2" name="Imagen 941">
          <a:extLst>
            <a:ext uri="{FF2B5EF4-FFF2-40B4-BE49-F238E27FC236}">
              <a16:creationId xmlns:a16="http://schemas.microsoft.com/office/drawing/2014/main" id="{2F1D8C7E-9869-446C-B84F-08BF768BB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3" name="Imagen 942">
          <a:extLst>
            <a:ext uri="{FF2B5EF4-FFF2-40B4-BE49-F238E27FC236}">
              <a16:creationId xmlns:a16="http://schemas.microsoft.com/office/drawing/2014/main" id="{BF8ABD4D-E8C7-4303-9552-1C57B9D8C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4" name="Imagen 943">
          <a:extLst>
            <a:ext uri="{FF2B5EF4-FFF2-40B4-BE49-F238E27FC236}">
              <a16:creationId xmlns:a16="http://schemas.microsoft.com/office/drawing/2014/main" id="{1960E97C-FDE8-48DD-8B10-09282DEB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5" name="Imagen 944">
          <a:extLst>
            <a:ext uri="{FF2B5EF4-FFF2-40B4-BE49-F238E27FC236}">
              <a16:creationId xmlns:a16="http://schemas.microsoft.com/office/drawing/2014/main" id="{489C420C-8803-4460-B3F1-73C0826A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6" name="Imagen 945">
          <a:extLst>
            <a:ext uri="{FF2B5EF4-FFF2-40B4-BE49-F238E27FC236}">
              <a16:creationId xmlns:a16="http://schemas.microsoft.com/office/drawing/2014/main" id="{1D729555-B4FB-45D8-91F4-CDC5376A3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7" name="Imagen 946">
          <a:extLst>
            <a:ext uri="{FF2B5EF4-FFF2-40B4-BE49-F238E27FC236}">
              <a16:creationId xmlns:a16="http://schemas.microsoft.com/office/drawing/2014/main" id="{5D64BEA3-4EDC-4988-A1A9-28E59A6D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8" name="Imagen 947">
          <a:extLst>
            <a:ext uri="{FF2B5EF4-FFF2-40B4-BE49-F238E27FC236}">
              <a16:creationId xmlns:a16="http://schemas.microsoft.com/office/drawing/2014/main" id="{5A22C8D9-C42E-41AD-AB16-FFE6CCBE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9" name="Imagen 948">
          <a:extLst>
            <a:ext uri="{FF2B5EF4-FFF2-40B4-BE49-F238E27FC236}">
              <a16:creationId xmlns:a16="http://schemas.microsoft.com/office/drawing/2014/main" id="{501E2D88-5BA0-441F-AB23-265C60D36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0" name="Imagen 949">
          <a:extLst>
            <a:ext uri="{FF2B5EF4-FFF2-40B4-BE49-F238E27FC236}">
              <a16:creationId xmlns:a16="http://schemas.microsoft.com/office/drawing/2014/main" id="{52DDA671-BEB1-4762-9C2F-4940030DD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1" name="Imagen 950">
          <a:extLst>
            <a:ext uri="{FF2B5EF4-FFF2-40B4-BE49-F238E27FC236}">
              <a16:creationId xmlns:a16="http://schemas.microsoft.com/office/drawing/2014/main" id="{903F8CDB-37A9-4F11-8489-6684DE00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2" name="Imagen 951">
          <a:extLst>
            <a:ext uri="{FF2B5EF4-FFF2-40B4-BE49-F238E27FC236}">
              <a16:creationId xmlns:a16="http://schemas.microsoft.com/office/drawing/2014/main" id="{C4545F15-4061-40A1-838A-C696D0C3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3" name="Imagen 952">
          <a:extLst>
            <a:ext uri="{FF2B5EF4-FFF2-40B4-BE49-F238E27FC236}">
              <a16:creationId xmlns:a16="http://schemas.microsoft.com/office/drawing/2014/main" id="{5168C011-2038-4AB8-81A0-771C1AB7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4" name="Imagen 953">
          <a:extLst>
            <a:ext uri="{FF2B5EF4-FFF2-40B4-BE49-F238E27FC236}">
              <a16:creationId xmlns:a16="http://schemas.microsoft.com/office/drawing/2014/main" id="{69A61E53-9631-4AB1-82BD-4BB6AE69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5" name="Imagen 954">
          <a:extLst>
            <a:ext uri="{FF2B5EF4-FFF2-40B4-BE49-F238E27FC236}">
              <a16:creationId xmlns:a16="http://schemas.microsoft.com/office/drawing/2014/main" id="{12979C07-101A-4836-B4B4-6D4981DF5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6" name="Imagen 955">
          <a:extLst>
            <a:ext uri="{FF2B5EF4-FFF2-40B4-BE49-F238E27FC236}">
              <a16:creationId xmlns:a16="http://schemas.microsoft.com/office/drawing/2014/main" id="{34546707-5579-4330-ABCF-AA02C3CEC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7" name="Imagen 956">
          <a:extLst>
            <a:ext uri="{FF2B5EF4-FFF2-40B4-BE49-F238E27FC236}">
              <a16:creationId xmlns:a16="http://schemas.microsoft.com/office/drawing/2014/main" id="{57A3A6DF-7AFC-40AD-9EE0-5EB02ACD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8" name="Imagen 957">
          <a:extLst>
            <a:ext uri="{FF2B5EF4-FFF2-40B4-BE49-F238E27FC236}">
              <a16:creationId xmlns:a16="http://schemas.microsoft.com/office/drawing/2014/main" id="{9446D004-6C77-4566-8B67-0F9F0A2D4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9" name="Imagen 958">
          <a:extLst>
            <a:ext uri="{FF2B5EF4-FFF2-40B4-BE49-F238E27FC236}">
              <a16:creationId xmlns:a16="http://schemas.microsoft.com/office/drawing/2014/main" id="{903EE977-0BD2-4378-A263-AC3B3F93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0" name="Imagen 959">
          <a:extLst>
            <a:ext uri="{FF2B5EF4-FFF2-40B4-BE49-F238E27FC236}">
              <a16:creationId xmlns:a16="http://schemas.microsoft.com/office/drawing/2014/main" id="{81A9E357-1068-4A63-AF54-FA8E08BAE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1" name="Imagen 960">
          <a:extLst>
            <a:ext uri="{FF2B5EF4-FFF2-40B4-BE49-F238E27FC236}">
              <a16:creationId xmlns:a16="http://schemas.microsoft.com/office/drawing/2014/main" id="{E24DB90D-DECA-47C2-B6E4-A0EC521C9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2" name="Imagen 961">
          <a:extLst>
            <a:ext uri="{FF2B5EF4-FFF2-40B4-BE49-F238E27FC236}">
              <a16:creationId xmlns:a16="http://schemas.microsoft.com/office/drawing/2014/main" id="{15FDB98A-5D94-4DB3-AE67-A6F9F85F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3" name="Imagen 962">
          <a:extLst>
            <a:ext uri="{FF2B5EF4-FFF2-40B4-BE49-F238E27FC236}">
              <a16:creationId xmlns:a16="http://schemas.microsoft.com/office/drawing/2014/main" id="{73CD890D-F175-4D42-AF23-757707ACB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4" name="Imagen 963">
          <a:extLst>
            <a:ext uri="{FF2B5EF4-FFF2-40B4-BE49-F238E27FC236}">
              <a16:creationId xmlns:a16="http://schemas.microsoft.com/office/drawing/2014/main" id="{CED77DB1-F520-4723-909C-D117E9D9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5" name="Imagen 964">
          <a:extLst>
            <a:ext uri="{FF2B5EF4-FFF2-40B4-BE49-F238E27FC236}">
              <a16:creationId xmlns:a16="http://schemas.microsoft.com/office/drawing/2014/main" id="{CEDCEC3C-81BD-4FA0-BF78-8357A0DE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6" name="Imagen 965">
          <a:extLst>
            <a:ext uri="{FF2B5EF4-FFF2-40B4-BE49-F238E27FC236}">
              <a16:creationId xmlns:a16="http://schemas.microsoft.com/office/drawing/2014/main" id="{ED2FFCEE-E0CE-410C-9000-864795D43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7" name="Imagen 966">
          <a:extLst>
            <a:ext uri="{FF2B5EF4-FFF2-40B4-BE49-F238E27FC236}">
              <a16:creationId xmlns:a16="http://schemas.microsoft.com/office/drawing/2014/main" id="{C0DA530F-E57C-4296-BE79-6CE31F86F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8" name="Imagen 967">
          <a:extLst>
            <a:ext uri="{FF2B5EF4-FFF2-40B4-BE49-F238E27FC236}">
              <a16:creationId xmlns:a16="http://schemas.microsoft.com/office/drawing/2014/main" id="{307E166B-35FD-4264-B4CA-1F1970985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9" name="Imagen 968">
          <a:extLst>
            <a:ext uri="{FF2B5EF4-FFF2-40B4-BE49-F238E27FC236}">
              <a16:creationId xmlns:a16="http://schemas.microsoft.com/office/drawing/2014/main" id="{B82A1C94-54B4-433A-854F-1FC18080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70" name="Imagen 969">
          <a:extLst>
            <a:ext uri="{FF2B5EF4-FFF2-40B4-BE49-F238E27FC236}">
              <a16:creationId xmlns:a16="http://schemas.microsoft.com/office/drawing/2014/main" id="{9D339416-2FA6-4BE8-8E45-4E092BE10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71" name="Imagen 970">
          <a:extLst>
            <a:ext uri="{FF2B5EF4-FFF2-40B4-BE49-F238E27FC236}">
              <a16:creationId xmlns:a16="http://schemas.microsoft.com/office/drawing/2014/main" id="{CEAE3DA8-52CD-4566-AAD4-0FA805C5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2" name="Imagen 971">
          <a:extLst>
            <a:ext uri="{FF2B5EF4-FFF2-40B4-BE49-F238E27FC236}">
              <a16:creationId xmlns:a16="http://schemas.microsoft.com/office/drawing/2014/main" id="{CCEBA86F-3228-4ACB-87D9-B058BB79E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3" name="Imagen 972">
          <a:extLst>
            <a:ext uri="{FF2B5EF4-FFF2-40B4-BE49-F238E27FC236}">
              <a16:creationId xmlns:a16="http://schemas.microsoft.com/office/drawing/2014/main" id="{A1087BAA-82E0-4CB5-B904-95216787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4" name="Imagen 973">
          <a:extLst>
            <a:ext uri="{FF2B5EF4-FFF2-40B4-BE49-F238E27FC236}">
              <a16:creationId xmlns:a16="http://schemas.microsoft.com/office/drawing/2014/main" id="{B025FB34-F503-4216-9259-1AA7A66FE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5" name="Imagen 974">
          <a:extLst>
            <a:ext uri="{FF2B5EF4-FFF2-40B4-BE49-F238E27FC236}">
              <a16:creationId xmlns:a16="http://schemas.microsoft.com/office/drawing/2014/main" id="{BEF4924F-81A5-4315-864A-9074D6631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6" name="Imagen 975">
          <a:extLst>
            <a:ext uri="{FF2B5EF4-FFF2-40B4-BE49-F238E27FC236}">
              <a16:creationId xmlns:a16="http://schemas.microsoft.com/office/drawing/2014/main" id="{DE7F75DC-AE5C-4D6A-B96E-7BDA5985E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7" name="Imagen 976">
          <a:extLst>
            <a:ext uri="{FF2B5EF4-FFF2-40B4-BE49-F238E27FC236}">
              <a16:creationId xmlns:a16="http://schemas.microsoft.com/office/drawing/2014/main" id="{094FB1D1-735E-495E-944B-34C3AA72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78" name="Imagen 977">
          <a:extLst>
            <a:ext uri="{FF2B5EF4-FFF2-40B4-BE49-F238E27FC236}">
              <a16:creationId xmlns:a16="http://schemas.microsoft.com/office/drawing/2014/main" id="{214FB737-D6DC-4BFB-A738-F9987FF4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79" name="Imagen 978">
          <a:extLst>
            <a:ext uri="{FF2B5EF4-FFF2-40B4-BE49-F238E27FC236}">
              <a16:creationId xmlns:a16="http://schemas.microsoft.com/office/drawing/2014/main" id="{372B1820-42B3-482C-AA2C-B572D526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0" name="Imagen 979">
          <a:extLst>
            <a:ext uri="{FF2B5EF4-FFF2-40B4-BE49-F238E27FC236}">
              <a16:creationId xmlns:a16="http://schemas.microsoft.com/office/drawing/2014/main" id="{4805BABC-1EA4-40A0-B0DA-F59A38E3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1" name="Imagen 980">
          <a:extLst>
            <a:ext uri="{FF2B5EF4-FFF2-40B4-BE49-F238E27FC236}">
              <a16:creationId xmlns:a16="http://schemas.microsoft.com/office/drawing/2014/main" id="{CF0B856D-97F4-42B7-A0B3-A898EDCE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2" name="Imagen 981">
          <a:extLst>
            <a:ext uri="{FF2B5EF4-FFF2-40B4-BE49-F238E27FC236}">
              <a16:creationId xmlns:a16="http://schemas.microsoft.com/office/drawing/2014/main" id="{76B07E68-EA02-4542-8096-14AF77DA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3" name="Imagen 982">
          <a:extLst>
            <a:ext uri="{FF2B5EF4-FFF2-40B4-BE49-F238E27FC236}">
              <a16:creationId xmlns:a16="http://schemas.microsoft.com/office/drawing/2014/main" id="{90C81BB0-71E1-49C2-BC5D-6FB3D113D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4" name="Imagen 983">
          <a:extLst>
            <a:ext uri="{FF2B5EF4-FFF2-40B4-BE49-F238E27FC236}">
              <a16:creationId xmlns:a16="http://schemas.microsoft.com/office/drawing/2014/main" id="{FC704659-54CA-4A83-8791-D3F3B53FD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5" name="Imagen 984">
          <a:extLst>
            <a:ext uri="{FF2B5EF4-FFF2-40B4-BE49-F238E27FC236}">
              <a16:creationId xmlns:a16="http://schemas.microsoft.com/office/drawing/2014/main" id="{D817D79E-E83A-44DE-A604-7CDDDD511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6" name="Imagen 985">
          <a:extLst>
            <a:ext uri="{FF2B5EF4-FFF2-40B4-BE49-F238E27FC236}">
              <a16:creationId xmlns:a16="http://schemas.microsoft.com/office/drawing/2014/main" id="{8BC066A3-BA11-445F-845A-BD2A8C134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7" name="Imagen 986">
          <a:extLst>
            <a:ext uri="{FF2B5EF4-FFF2-40B4-BE49-F238E27FC236}">
              <a16:creationId xmlns:a16="http://schemas.microsoft.com/office/drawing/2014/main" id="{EF5831CF-A155-45D7-AC2A-7BCBBF23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8" name="Imagen 987">
          <a:extLst>
            <a:ext uri="{FF2B5EF4-FFF2-40B4-BE49-F238E27FC236}">
              <a16:creationId xmlns:a16="http://schemas.microsoft.com/office/drawing/2014/main" id="{9130505C-B803-4FD6-AE6E-C60E2A315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9" name="Imagen 988">
          <a:extLst>
            <a:ext uri="{FF2B5EF4-FFF2-40B4-BE49-F238E27FC236}">
              <a16:creationId xmlns:a16="http://schemas.microsoft.com/office/drawing/2014/main" id="{948744B4-24C6-40D3-A338-63F41E25F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0" name="Imagen 989">
          <a:extLst>
            <a:ext uri="{FF2B5EF4-FFF2-40B4-BE49-F238E27FC236}">
              <a16:creationId xmlns:a16="http://schemas.microsoft.com/office/drawing/2014/main" id="{D78865B6-A685-4F27-91B1-FB596B2A3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1" name="Imagen 990">
          <a:extLst>
            <a:ext uri="{FF2B5EF4-FFF2-40B4-BE49-F238E27FC236}">
              <a16:creationId xmlns:a16="http://schemas.microsoft.com/office/drawing/2014/main" id="{1B77E738-CEED-49D8-AB9B-FAC0FE48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2" name="Imagen 991">
          <a:extLst>
            <a:ext uri="{FF2B5EF4-FFF2-40B4-BE49-F238E27FC236}">
              <a16:creationId xmlns:a16="http://schemas.microsoft.com/office/drawing/2014/main" id="{65A42BE6-55DC-45DC-A31A-E1F738611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3" name="Imagen 992">
          <a:extLst>
            <a:ext uri="{FF2B5EF4-FFF2-40B4-BE49-F238E27FC236}">
              <a16:creationId xmlns:a16="http://schemas.microsoft.com/office/drawing/2014/main" id="{6576C5F4-793A-40FB-A534-822FB181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4" name="Imagen 993">
          <a:extLst>
            <a:ext uri="{FF2B5EF4-FFF2-40B4-BE49-F238E27FC236}">
              <a16:creationId xmlns:a16="http://schemas.microsoft.com/office/drawing/2014/main" id="{FBBE4346-C6F5-4F54-8B1A-20AC474A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5" name="Imagen 994">
          <a:extLst>
            <a:ext uri="{FF2B5EF4-FFF2-40B4-BE49-F238E27FC236}">
              <a16:creationId xmlns:a16="http://schemas.microsoft.com/office/drawing/2014/main" id="{51834F0E-1C76-4322-A737-A61A57041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6" name="Imagen 995">
          <a:extLst>
            <a:ext uri="{FF2B5EF4-FFF2-40B4-BE49-F238E27FC236}">
              <a16:creationId xmlns:a16="http://schemas.microsoft.com/office/drawing/2014/main" id="{2AD04796-A3DF-49E3-A954-63205591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7" name="Imagen 996">
          <a:extLst>
            <a:ext uri="{FF2B5EF4-FFF2-40B4-BE49-F238E27FC236}">
              <a16:creationId xmlns:a16="http://schemas.microsoft.com/office/drawing/2014/main" id="{CD832EAB-D386-4CD8-AF43-5CB312BBB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8" name="Imagen 997">
          <a:extLst>
            <a:ext uri="{FF2B5EF4-FFF2-40B4-BE49-F238E27FC236}">
              <a16:creationId xmlns:a16="http://schemas.microsoft.com/office/drawing/2014/main" id="{65915F1D-345F-4363-BF83-9BB5CD77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9" name="Imagen 998">
          <a:extLst>
            <a:ext uri="{FF2B5EF4-FFF2-40B4-BE49-F238E27FC236}">
              <a16:creationId xmlns:a16="http://schemas.microsoft.com/office/drawing/2014/main" id="{33746BFC-00E5-46F2-B096-B9478C66A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0" name="Imagen 999">
          <a:extLst>
            <a:ext uri="{FF2B5EF4-FFF2-40B4-BE49-F238E27FC236}">
              <a16:creationId xmlns:a16="http://schemas.microsoft.com/office/drawing/2014/main" id="{C9ECFCBD-EBD5-4A0E-B146-E822546C4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1" name="Imagen 1000">
          <a:extLst>
            <a:ext uri="{FF2B5EF4-FFF2-40B4-BE49-F238E27FC236}">
              <a16:creationId xmlns:a16="http://schemas.microsoft.com/office/drawing/2014/main" id="{59F2868C-788E-4CA7-B018-E6EAD56AE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2" name="Imagen 1001">
          <a:extLst>
            <a:ext uri="{FF2B5EF4-FFF2-40B4-BE49-F238E27FC236}">
              <a16:creationId xmlns:a16="http://schemas.microsoft.com/office/drawing/2014/main" id="{352B8658-3C6F-4353-B38E-742F7D285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3" name="Imagen 1002">
          <a:extLst>
            <a:ext uri="{FF2B5EF4-FFF2-40B4-BE49-F238E27FC236}">
              <a16:creationId xmlns:a16="http://schemas.microsoft.com/office/drawing/2014/main" id="{07556C71-3B53-49B3-A6B2-D723B2B7D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4" name="Imagen 1003">
          <a:extLst>
            <a:ext uri="{FF2B5EF4-FFF2-40B4-BE49-F238E27FC236}">
              <a16:creationId xmlns:a16="http://schemas.microsoft.com/office/drawing/2014/main" id="{834FFB51-AFF0-4BFB-8F55-54DC30796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5" name="Imagen 1004">
          <a:extLst>
            <a:ext uri="{FF2B5EF4-FFF2-40B4-BE49-F238E27FC236}">
              <a16:creationId xmlns:a16="http://schemas.microsoft.com/office/drawing/2014/main" id="{47B2F3BC-4A8E-499B-8D06-45F1C502C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6" name="Imagen 1005">
          <a:extLst>
            <a:ext uri="{FF2B5EF4-FFF2-40B4-BE49-F238E27FC236}">
              <a16:creationId xmlns:a16="http://schemas.microsoft.com/office/drawing/2014/main" id="{0CE7224A-4843-405F-9F0D-4D9107ABE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7" name="Imagen 1006">
          <a:extLst>
            <a:ext uri="{FF2B5EF4-FFF2-40B4-BE49-F238E27FC236}">
              <a16:creationId xmlns:a16="http://schemas.microsoft.com/office/drawing/2014/main" id="{DD0BA764-04C7-42A6-A656-882316CAE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8" name="Imagen 1007">
          <a:extLst>
            <a:ext uri="{FF2B5EF4-FFF2-40B4-BE49-F238E27FC236}">
              <a16:creationId xmlns:a16="http://schemas.microsoft.com/office/drawing/2014/main" id="{075A1284-2B5B-4D85-9EED-B9126E82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9" name="Imagen 1008">
          <a:extLst>
            <a:ext uri="{FF2B5EF4-FFF2-40B4-BE49-F238E27FC236}">
              <a16:creationId xmlns:a16="http://schemas.microsoft.com/office/drawing/2014/main" id="{214963C7-E8A6-4701-96F1-EB902602D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0" name="Imagen 1009">
          <a:extLst>
            <a:ext uri="{FF2B5EF4-FFF2-40B4-BE49-F238E27FC236}">
              <a16:creationId xmlns:a16="http://schemas.microsoft.com/office/drawing/2014/main" id="{CE266AD3-85F6-4E30-BCE9-4CB267F2C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1" name="Imagen 1010">
          <a:extLst>
            <a:ext uri="{FF2B5EF4-FFF2-40B4-BE49-F238E27FC236}">
              <a16:creationId xmlns:a16="http://schemas.microsoft.com/office/drawing/2014/main" id="{76025739-8DF7-4AD6-9D1F-E06574333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2" name="Imagen 1011">
          <a:extLst>
            <a:ext uri="{FF2B5EF4-FFF2-40B4-BE49-F238E27FC236}">
              <a16:creationId xmlns:a16="http://schemas.microsoft.com/office/drawing/2014/main" id="{825B5B68-D105-4C2D-A4B6-C4D6A7966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3" name="Imagen 1012">
          <a:extLst>
            <a:ext uri="{FF2B5EF4-FFF2-40B4-BE49-F238E27FC236}">
              <a16:creationId xmlns:a16="http://schemas.microsoft.com/office/drawing/2014/main" id="{4F56F220-0462-4F24-AEFA-377398561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4" name="Imagen 1013">
          <a:extLst>
            <a:ext uri="{FF2B5EF4-FFF2-40B4-BE49-F238E27FC236}">
              <a16:creationId xmlns:a16="http://schemas.microsoft.com/office/drawing/2014/main" id="{7B988C7A-FFE6-40CF-88E1-94528878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5" name="Imagen 1014">
          <a:extLst>
            <a:ext uri="{FF2B5EF4-FFF2-40B4-BE49-F238E27FC236}">
              <a16:creationId xmlns:a16="http://schemas.microsoft.com/office/drawing/2014/main" id="{61E2CEF0-839E-4DD2-9F8A-EFA00FE8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6" name="Imagen 1015">
          <a:extLst>
            <a:ext uri="{FF2B5EF4-FFF2-40B4-BE49-F238E27FC236}">
              <a16:creationId xmlns:a16="http://schemas.microsoft.com/office/drawing/2014/main" id="{21264D54-04EF-4A4C-82A5-789612082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7" name="Imagen 1016">
          <a:extLst>
            <a:ext uri="{FF2B5EF4-FFF2-40B4-BE49-F238E27FC236}">
              <a16:creationId xmlns:a16="http://schemas.microsoft.com/office/drawing/2014/main" id="{8D76887E-FA2A-426D-BCC5-3FBCC16C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8" name="Imagen 1017">
          <a:extLst>
            <a:ext uri="{FF2B5EF4-FFF2-40B4-BE49-F238E27FC236}">
              <a16:creationId xmlns:a16="http://schemas.microsoft.com/office/drawing/2014/main" id="{B81AB375-0B26-4FBF-AE05-AEB236E6F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9" name="Imagen 1018">
          <a:extLst>
            <a:ext uri="{FF2B5EF4-FFF2-40B4-BE49-F238E27FC236}">
              <a16:creationId xmlns:a16="http://schemas.microsoft.com/office/drawing/2014/main" id="{3807DB2E-A7C0-405E-8760-77C285590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0" name="Imagen 1019">
          <a:extLst>
            <a:ext uri="{FF2B5EF4-FFF2-40B4-BE49-F238E27FC236}">
              <a16:creationId xmlns:a16="http://schemas.microsoft.com/office/drawing/2014/main" id="{166D8895-6464-4A2C-9DB5-C69F02989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1" name="Imagen 1020">
          <a:extLst>
            <a:ext uri="{FF2B5EF4-FFF2-40B4-BE49-F238E27FC236}">
              <a16:creationId xmlns:a16="http://schemas.microsoft.com/office/drawing/2014/main" id="{C666ACAC-9A76-4E84-AE53-A73B57CD3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2" name="Imagen 1021">
          <a:extLst>
            <a:ext uri="{FF2B5EF4-FFF2-40B4-BE49-F238E27FC236}">
              <a16:creationId xmlns:a16="http://schemas.microsoft.com/office/drawing/2014/main" id="{7F5CA223-5747-4521-897C-F8AF2FFA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3" name="Imagen 1022">
          <a:extLst>
            <a:ext uri="{FF2B5EF4-FFF2-40B4-BE49-F238E27FC236}">
              <a16:creationId xmlns:a16="http://schemas.microsoft.com/office/drawing/2014/main" id="{DE7EE69B-9E97-498C-A285-B81B074E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04C2BC8D-FBD1-4056-8A28-D5BF85948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073E7E3D-871F-4359-8F30-01844A178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6" name="Imagen 1025">
          <a:extLst>
            <a:ext uri="{FF2B5EF4-FFF2-40B4-BE49-F238E27FC236}">
              <a16:creationId xmlns:a16="http://schemas.microsoft.com/office/drawing/2014/main" id="{14CABFAC-4118-4F6C-A6E3-53E92D00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2551FB29-EEDF-4ABA-8CD6-20EC089DD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8" name="Imagen 1027">
          <a:extLst>
            <a:ext uri="{FF2B5EF4-FFF2-40B4-BE49-F238E27FC236}">
              <a16:creationId xmlns:a16="http://schemas.microsoft.com/office/drawing/2014/main" id="{1A6DD551-AB2F-4786-83EA-B358FF4B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9" name="Imagen 1028">
          <a:extLst>
            <a:ext uri="{FF2B5EF4-FFF2-40B4-BE49-F238E27FC236}">
              <a16:creationId xmlns:a16="http://schemas.microsoft.com/office/drawing/2014/main" id="{3DB4A964-0B64-4B68-944F-C15D26F7E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6CB6FF9E-978B-46F9-838A-50C4E3152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1" name="Imagen 1030">
          <a:extLst>
            <a:ext uri="{FF2B5EF4-FFF2-40B4-BE49-F238E27FC236}">
              <a16:creationId xmlns:a16="http://schemas.microsoft.com/office/drawing/2014/main" id="{D0992FBD-A1AF-4C44-91FA-2670AA59D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2" name="Imagen 1031">
          <a:extLst>
            <a:ext uri="{FF2B5EF4-FFF2-40B4-BE49-F238E27FC236}">
              <a16:creationId xmlns:a16="http://schemas.microsoft.com/office/drawing/2014/main" id="{60CFA8E6-D974-4CF2-A2D0-B53AF4351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3" name="Imagen 1032">
          <a:extLst>
            <a:ext uri="{FF2B5EF4-FFF2-40B4-BE49-F238E27FC236}">
              <a16:creationId xmlns:a16="http://schemas.microsoft.com/office/drawing/2014/main" id="{84CC54CD-DE5C-4B14-B735-695BB7E20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4" name="Imagen 1033">
          <a:extLst>
            <a:ext uri="{FF2B5EF4-FFF2-40B4-BE49-F238E27FC236}">
              <a16:creationId xmlns:a16="http://schemas.microsoft.com/office/drawing/2014/main" id="{204B2E0A-7BD2-43EF-AB81-4864FF5C3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842393AE-EDF7-4DDA-87A0-C45CA35E6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79A566CD-8477-4D18-9557-8EAF7A72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69369CB0-7581-4CB1-95DA-FB78E619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9F84E9AA-C907-4C7C-83AA-5C69EF30C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9" name="Imagen 1038">
          <a:extLst>
            <a:ext uri="{FF2B5EF4-FFF2-40B4-BE49-F238E27FC236}">
              <a16:creationId xmlns:a16="http://schemas.microsoft.com/office/drawing/2014/main" id="{806CB914-A4F5-4F7B-8530-9EF9668B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791AC26D-CDAB-45BC-8558-0C8F511AD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id="{348D6AD8-670E-4D9B-B03F-38CED6E8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2" name="Imagen 1041">
          <a:extLst>
            <a:ext uri="{FF2B5EF4-FFF2-40B4-BE49-F238E27FC236}">
              <a16:creationId xmlns:a16="http://schemas.microsoft.com/office/drawing/2014/main" id="{C0ED3156-5505-4C21-BA13-4EE706A9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3" name="Imagen 1042">
          <a:extLst>
            <a:ext uri="{FF2B5EF4-FFF2-40B4-BE49-F238E27FC236}">
              <a16:creationId xmlns:a16="http://schemas.microsoft.com/office/drawing/2014/main" id="{4BEF46F5-3724-43E2-BA08-2CECF53B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4" name="Imagen 1043">
          <a:extLst>
            <a:ext uri="{FF2B5EF4-FFF2-40B4-BE49-F238E27FC236}">
              <a16:creationId xmlns:a16="http://schemas.microsoft.com/office/drawing/2014/main" id="{7ACFC1DF-F964-4743-9EB2-F6CF2CD30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id="{4ED51176-0A67-4F66-9F55-FBEDBFF3A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6" name="Imagen 1045">
          <a:extLst>
            <a:ext uri="{FF2B5EF4-FFF2-40B4-BE49-F238E27FC236}">
              <a16:creationId xmlns:a16="http://schemas.microsoft.com/office/drawing/2014/main" id="{7C3C7133-44B4-4703-AA96-1254C949A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7" name="Imagen 1046">
          <a:extLst>
            <a:ext uri="{FF2B5EF4-FFF2-40B4-BE49-F238E27FC236}">
              <a16:creationId xmlns:a16="http://schemas.microsoft.com/office/drawing/2014/main" id="{A0974472-D0DA-4576-8389-C879D3D4D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8" name="Imagen 1047">
          <a:extLst>
            <a:ext uri="{FF2B5EF4-FFF2-40B4-BE49-F238E27FC236}">
              <a16:creationId xmlns:a16="http://schemas.microsoft.com/office/drawing/2014/main" id="{C4ED1F94-4CFB-4B55-B936-BE8CEA457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9" name="Imagen 1048">
          <a:extLst>
            <a:ext uri="{FF2B5EF4-FFF2-40B4-BE49-F238E27FC236}">
              <a16:creationId xmlns:a16="http://schemas.microsoft.com/office/drawing/2014/main" id="{0827BB41-3E04-49F5-AEA7-0E73A358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0" name="Imagen 1049">
          <a:extLst>
            <a:ext uri="{FF2B5EF4-FFF2-40B4-BE49-F238E27FC236}">
              <a16:creationId xmlns:a16="http://schemas.microsoft.com/office/drawing/2014/main" id="{11A6EA08-5F0B-478C-9ED8-49903728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1" name="Imagen 1050">
          <a:extLst>
            <a:ext uri="{FF2B5EF4-FFF2-40B4-BE49-F238E27FC236}">
              <a16:creationId xmlns:a16="http://schemas.microsoft.com/office/drawing/2014/main" id="{67B454EB-341F-435F-8545-E65ED7E82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2" name="Imagen 1051">
          <a:extLst>
            <a:ext uri="{FF2B5EF4-FFF2-40B4-BE49-F238E27FC236}">
              <a16:creationId xmlns:a16="http://schemas.microsoft.com/office/drawing/2014/main" id="{1313B0E2-A406-48B1-9869-38AB84728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3" name="Imagen 1052">
          <a:extLst>
            <a:ext uri="{FF2B5EF4-FFF2-40B4-BE49-F238E27FC236}">
              <a16:creationId xmlns:a16="http://schemas.microsoft.com/office/drawing/2014/main" id="{E3766AEB-4AFD-478C-9EA8-782114520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4" name="Imagen 1053">
          <a:extLst>
            <a:ext uri="{FF2B5EF4-FFF2-40B4-BE49-F238E27FC236}">
              <a16:creationId xmlns:a16="http://schemas.microsoft.com/office/drawing/2014/main" id="{84F48885-39DA-42DA-AE45-E23171D67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5" name="Imagen 1054">
          <a:extLst>
            <a:ext uri="{FF2B5EF4-FFF2-40B4-BE49-F238E27FC236}">
              <a16:creationId xmlns:a16="http://schemas.microsoft.com/office/drawing/2014/main" id="{C3E75E17-B4A2-485B-9F2B-B4918C28B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6" name="Imagen 1055">
          <a:extLst>
            <a:ext uri="{FF2B5EF4-FFF2-40B4-BE49-F238E27FC236}">
              <a16:creationId xmlns:a16="http://schemas.microsoft.com/office/drawing/2014/main" id="{28A3F87B-DE06-4A3B-A7A1-29816500A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7" name="Imagen 1056">
          <a:extLst>
            <a:ext uri="{FF2B5EF4-FFF2-40B4-BE49-F238E27FC236}">
              <a16:creationId xmlns:a16="http://schemas.microsoft.com/office/drawing/2014/main" id="{54D08AF1-2EB1-4FAB-B143-0EB27ADF2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8" name="Imagen 1057">
          <a:extLst>
            <a:ext uri="{FF2B5EF4-FFF2-40B4-BE49-F238E27FC236}">
              <a16:creationId xmlns:a16="http://schemas.microsoft.com/office/drawing/2014/main" id="{82FC7F15-AE5E-46D7-957E-859447482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9" name="Imagen 1058">
          <a:extLst>
            <a:ext uri="{FF2B5EF4-FFF2-40B4-BE49-F238E27FC236}">
              <a16:creationId xmlns:a16="http://schemas.microsoft.com/office/drawing/2014/main" id="{11E600C6-DEDC-4B96-9607-4BEA4E6AD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0" name="Imagen 1059">
          <a:extLst>
            <a:ext uri="{FF2B5EF4-FFF2-40B4-BE49-F238E27FC236}">
              <a16:creationId xmlns:a16="http://schemas.microsoft.com/office/drawing/2014/main" id="{5DA7AE25-3CFD-46EA-83C4-BCECC85D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1" name="Imagen 1060">
          <a:extLst>
            <a:ext uri="{FF2B5EF4-FFF2-40B4-BE49-F238E27FC236}">
              <a16:creationId xmlns:a16="http://schemas.microsoft.com/office/drawing/2014/main" id="{A1F885ED-FAEF-4931-930A-86315929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2" name="Imagen 1061">
          <a:extLst>
            <a:ext uri="{FF2B5EF4-FFF2-40B4-BE49-F238E27FC236}">
              <a16:creationId xmlns:a16="http://schemas.microsoft.com/office/drawing/2014/main" id="{8EBD13CF-B666-4634-9BE3-F84BA6C2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3" name="Imagen 1062">
          <a:extLst>
            <a:ext uri="{FF2B5EF4-FFF2-40B4-BE49-F238E27FC236}">
              <a16:creationId xmlns:a16="http://schemas.microsoft.com/office/drawing/2014/main" id="{C8475AF5-5FAE-4838-97AA-8880F516C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4" name="Imagen 1063">
          <a:extLst>
            <a:ext uri="{FF2B5EF4-FFF2-40B4-BE49-F238E27FC236}">
              <a16:creationId xmlns:a16="http://schemas.microsoft.com/office/drawing/2014/main" id="{8C6E40A6-B8BC-4DA5-A167-C41654900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5" name="Imagen 1064">
          <a:extLst>
            <a:ext uri="{FF2B5EF4-FFF2-40B4-BE49-F238E27FC236}">
              <a16:creationId xmlns:a16="http://schemas.microsoft.com/office/drawing/2014/main" id="{452381D0-B148-489F-AB8C-9A5D295C1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6" name="Imagen 1065">
          <a:extLst>
            <a:ext uri="{FF2B5EF4-FFF2-40B4-BE49-F238E27FC236}">
              <a16:creationId xmlns:a16="http://schemas.microsoft.com/office/drawing/2014/main" id="{23C26589-148D-46D3-B24E-D1F3C601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7" name="Imagen 1066">
          <a:extLst>
            <a:ext uri="{FF2B5EF4-FFF2-40B4-BE49-F238E27FC236}">
              <a16:creationId xmlns:a16="http://schemas.microsoft.com/office/drawing/2014/main" id="{9BD7B0AC-0349-484A-9E4E-A142A0131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8" name="Imagen 1067">
          <a:extLst>
            <a:ext uri="{FF2B5EF4-FFF2-40B4-BE49-F238E27FC236}">
              <a16:creationId xmlns:a16="http://schemas.microsoft.com/office/drawing/2014/main" id="{8F73142D-1570-45D1-ADFA-5A3477D24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9" name="Imagen 1068">
          <a:extLst>
            <a:ext uri="{FF2B5EF4-FFF2-40B4-BE49-F238E27FC236}">
              <a16:creationId xmlns:a16="http://schemas.microsoft.com/office/drawing/2014/main" id="{B856314C-3B03-40B5-8EF5-FD8D94A29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0" name="Imagen 1069">
          <a:extLst>
            <a:ext uri="{FF2B5EF4-FFF2-40B4-BE49-F238E27FC236}">
              <a16:creationId xmlns:a16="http://schemas.microsoft.com/office/drawing/2014/main" id="{4CCC5F52-77FB-493B-BF0F-E71A4E9F4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1" name="Imagen 1070">
          <a:extLst>
            <a:ext uri="{FF2B5EF4-FFF2-40B4-BE49-F238E27FC236}">
              <a16:creationId xmlns:a16="http://schemas.microsoft.com/office/drawing/2014/main" id="{76CF9689-96D9-4708-B69B-CB9D30BB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2" name="Imagen 1071">
          <a:extLst>
            <a:ext uri="{FF2B5EF4-FFF2-40B4-BE49-F238E27FC236}">
              <a16:creationId xmlns:a16="http://schemas.microsoft.com/office/drawing/2014/main" id="{8BC97F86-57A3-48D3-9FED-827B84BE7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3" name="Imagen 1072">
          <a:extLst>
            <a:ext uri="{FF2B5EF4-FFF2-40B4-BE49-F238E27FC236}">
              <a16:creationId xmlns:a16="http://schemas.microsoft.com/office/drawing/2014/main" id="{D51BEFF7-A2F3-4995-AE21-FD44BC8D3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4" name="Imagen 1073">
          <a:extLst>
            <a:ext uri="{FF2B5EF4-FFF2-40B4-BE49-F238E27FC236}">
              <a16:creationId xmlns:a16="http://schemas.microsoft.com/office/drawing/2014/main" id="{73796AEE-78BD-4959-9BD2-0CDBCACAD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5" name="Imagen 1074">
          <a:extLst>
            <a:ext uri="{FF2B5EF4-FFF2-40B4-BE49-F238E27FC236}">
              <a16:creationId xmlns:a16="http://schemas.microsoft.com/office/drawing/2014/main" id="{EE398379-4A81-425E-9E6F-9E5A3B777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6" name="Imagen 1075">
          <a:extLst>
            <a:ext uri="{FF2B5EF4-FFF2-40B4-BE49-F238E27FC236}">
              <a16:creationId xmlns:a16="http://schemas.microsoft.com/office/drawing/2014/main" id="{59BCE83D-B044-4534-9B35-D702B55E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7" name="Imagen 1076">
          <a:extLst>
            <a:ext uri="{FF2B5EF4-FFF2-40B4-BE49-F238E27FC236}">
              <a16:creationId xmlns:a16="http://schemas.microsoft.com/office/drawing/2014/main" id="{5EF724BD-CCDF-4707-AF3D-182CDCCFC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8" name="Imagen 1077">
          <a:extLst>
            <a:ext uri="{FF2B5EF4-FFF2-40B4-BE49-F238E27FC236}">
              <a16:creationId xmlns:a16="http://schemas.microsoft.com/office/drawing/2014/main" id="{4C583686-A710-45A2-BEB4-33580700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9" name="Imagen 1078">
          <a:extLst>
            <a:ext uri="{FF2B5EF4-FFF2-40B4-BE49-F238E27FC236}">
              <a16:creationId xmlns:a16="http://schemas.microsoft.com/office/drawing/2014/main" id="{167DCC87-E1D2-454D-BE5B-57CC5126A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0" name="Imagen 1079">
          <a:extLst>
            <a:ext uri="{FF2B5EF4-FFF2-40B4-BE49-F238E27FC236}">
              <a16:creationId xmlns:a16="http://schemas.microsoft.com/office/drawing/2014/main" id="{8226577D-7DEF-477A-BEDB-20FB8AE7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1" name="Imagen 1080">
          <a:extLst>
            <a:ext uri="{FF2B5EF4-FFF2-40B4-BE49-F238E27FC236}">
              <a16:creationId xmlns:a16="http://schemas.microsoft.com/office/drawing/2014/main" id="{52A257F6-950F-4F48-8C3A-010E2BF9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2" name="Imagen 1081">
          <a:extLst>
            <a:ext uri="{FF2B5EF4-FFF2-40B4-BE49-F238E27FC236}">
              <a16:creationId xmlns:a16="http://schemas.microsoft.com/office/drawing/2014/main" id="{1410E23A-8663-41EF-80D2-245804D2A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3" name="Imagen 1082">
          <a:extLst>
            <a:ext uri="{FF2B5EF4-FFF2-40B4-BE49-F238E27FC236}">
              <a16:creationId xmlns:a16="http://schemas.microsoft.com/office/drawing/2014/main" id="{5CF4E9F4-50CB-4061-9C1F-7F80D1CF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4" name="Imagen 1083">
          <a:extLst>
            <a:ext uri="{FF2B5EF4-FFF2-40B4-BE49-F238E27FC236}">
              <a16:creationId xmlns:a16="http://schemas.microsoft.com/office/drawing/2014/main" id="{DCC2757B-5FAA-40EB-AB72-52D83E2EB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5" name="Imagen 1084">
          <a:extLst>
            <a:ext uri="{FF2B5EF4-FFF2-40B4-BE49-F238E27FC236}">
              <a16:creationId xmlns:a16="http://schemas.microsoft.com/office/drawing/2014/main" id="{4C438FD9-1CCE-43C6-A8B3-EA61B4C77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6" name="Imagen 1085">
          <a:extLst>
            <a:ext uri="{FF2B5EF4-FFF2-40B4-BE49-F238E27FC236}">
              <a16:creationId xmlns:a16="http://schemas.microsoft.com/office/drawing/2014/main" id="{234B17B8-7C69-4A66-BD5C-D277FF06E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7" name="Imagen 1086">
          <a:extLst>
            <a:ext uri="{FF2B5EF4-FFF2-40B4-BE49-F238E27FC236}">
              <a16:creationId xmlns:a16="http://schemas.microsoft.com/office/drawing/2014/main" id="{B96F3E90-60B1-4D1E-8336-86D611E8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8" name="Imagen 1087">
          <a:extLst>
            <a:ext uri="{FF2B5EF4-FFF2-40B4-BE49-F238E27FC236}">
              <a16:creationId xmlns:a16="http://schemas.microsoft.com/office/drawing/2014/main" id="{34CF956F-F02D-430E-8380-68775D15A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9" name="Imagen 1088">
          <a:extLst>
            <a:ext uri="{FF2B5EF4-FFF2-40B4-BE49-F238E27FC236}">
              <a16:creationId xmlns:a16="http://schemas.microsoft.com/office/drawing/2014/main" id="{5932D604-713E-4679-BDB9-A02EFDC71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0" name="Imagen 1089">
          <a:extLst>
            <a:ext uri="{FF2B5EF4-FFF2-40B4-BE49-F238E27FC236}">
              <a16:creationId xmlns:a16="http://schemas.microsoft.com/office/drawing/2014/main" id="{BBFD53BC-A7E2-4E0E-B49A-0D42BD67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1" name="Imagen 1090">
          <a:extLst>
            <a:ext uri="{FF2B5EF4-FFF2-40B4-BE49-F238E27FC236}">
              <a16:creationId xmlns:a16="http://schemas.microsoft.com/office/drawing/2014/main" id="{175E42B6-151D-44F8-8543-E7CCE2067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2" name="Imagen 1091">
          <a:extLst>
            <a:ext uri="{FF2B5EF4-FFF2-40B4-BE49-F238E27FC236}">
              <a16:creationId xmlns:a16="http://schemas.microsoft.com/office/drawing/2014/main" id="{C2BE4348-0C24-499D-A480-BAA272A15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3" name="Imagen 1092">
          <a:extLst>
            <a:ext uri="{FF2B5EF4-FFF2-40B4-BE49-F238E27FC236}">
              <a16:creationId xmlns:a16="http://schemas.microsoft.com/office/drawing/2014/main" id="{37D36E2F-D632-45A9-93E6-506C9C539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4" name="Imagen 1093">
          <a:extLst>
            <a:ext uri="{FF2B5EF4-FFF2-40B4-BE49-F238E27FC236}">
              <a16:creationId xmlns:a16="http://schemas.microsoft.com/office/drawing/2014/main" id="{0D490BD4-7BFD-41BE-940A-949F0218F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5" name="Imagen 1094">
          <a:extLst>
            <a:ext uri="{FF2B5EF4-FFF2-40B4-BE49-F238E27FC236}">
              <a16:creationId xmlns:a16="http://schemas.microsoft.com/office/drawing/2014/main" id="{9ED978AB-57F2-43F0-9701-4895D6715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6" name="Imagen 1095">
          <a:extLst>
            <a:ext uri="{FF2B5EF4-FFF2-40B4-BE49-F238E27FC236}">
              <a16:creationId xmlns:a16="http://schemas.microsoft.com/office/drawing/2014/main" id="{51B95809-26CE-43EF-9E4F-FA779DEEC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7" name="Imagen 1096">
          <a:extLst>
            <a:ext uri="{FF2B5EF4-FFF2-40B4-BE49-F238E27FC236}">
              <a16:creationId xmlns:a16="http://schemas.microsoft.com/office/drawing/2014/main" id="{8ACD3512-CFD4-4CB5-B28F-D4A55EA6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8" name="Imagen 1097">
          <a:extLst>
            <a:ext uri="{FF2B5EF4-FFF2-40B4-BE49-F238E27FC236}">
              <a16:creationId xmlns:a16="http://schemas.microsoft.com/office/drawing/2014/main" id="{0E1E4E67-D784-40F0-8B1A-324B7A3C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9" name="Imagen 1098">
          <a:extLst>
            <a:ext uri="{FF2B5EF4-FFF2-40B4-BE49-F238E27FC236}">
              <a16:creationId xmlns:a16="http://schemas.microsoft.com/office/drawing/2014/main" id="{9A6EDDBE-5E37-4E54-A6B9-02E8E2F11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0" name="Imagen 1099">
          <a:extLst>
            <a:ext uri="{FF2B5EF4-FFF2-40B4-BE49-F238E27FC236}">
              <a16:creationId xmlns:a16="http://schemas.microsoft.com/office/drawing/2014/main" id="{BE05A78F-BFCE-4341-BEED-F2FE2A0A3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1" name="Imagen 1100">
          <a:extLst>
            <a:ext uri="{FF2B5EF4-FFF2-40B4-BE49-F238E27FC236}">
              <a16:creationId xmlns:a16="http://schemas.microsoft.com/office/drawing/2014/main" id="{50C82740-8907-4A90-B457-5B7CD7453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2" name="Imagen 1101">
          <a:extLst>
            <a:ext uri="{FF2B5EF4-FFF2-40B4-BE49-F238E27FC236}">
              <a16:creationId xmlns:a16="http://schemas.microsoft.com/office/drawing/2014/main" id="{4BFEB8D9-1C3A-4EC7-BD40-34F235BA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3" name="Imagen 1102">
          <a:extLst>
            <a:ext uri="{FF2B5EF4-FFF2-40B4-BE49-F238E27FC236}">
              <a16:creationId xmlns:a16="http://schemas.microsoft.com/office/drawing/2014/main" id="{F7A03E67-FE0D-4FEA-A2CA-31B979BA5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4" name="Imagen 1103">
          <a:extLst>
            <a:ext uri="{FF2B5EF4-FFF2-40B4-BE49-F238E27FC236}">
              <a16:creationId xmlns:a16="http://schemas.microsoft.com/office/drawing/2014/main" id="{7453417D-0FF6-4A6C-A0A9-2F427991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5" name="Imagen 1104">
          <a:extLst>
            <a:ext uri="{FF2B5EF4-FFF2-40B4-BE49-F238E27FC236}">
              <a16:creationId xmlns:a16="http://schemas.microsoft.com/office/drawing/2014/main" id="{98EAE259-07E1-40A2-B5B8-EDFDB44C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6" name="Imagen 1105">
          <a:extLst>
            <a:ext uri="{FF2B5EF4-FFF2-40B4-BE49-F238E27FC236}">
              <a16:creationId xmlns:a16="http://schemas.microsoft.com/office/drawing/2014/main" id="{98213D50-FCBD-4A01-B69E-32F61449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7" name="Imagen 1106">
          <a:extLst>
            <a:ext uri="{FF2B5EF4-FFF2-40B4-BE49-F238E27FC236}">
              <a16:creationId xmlns:a16="http://schemas.microsoft.com/office/drawing/2014/main" id="{27CDC329-BE5C-42AD-8EAC-0115BE82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8" name="Imagen 1107">
          <a:extLst>
            <a:ext uri="{FF2B5EF4-FFF2-40B4-BE49-F238E27FC236}">
              <a16:creationId xmlns:a16="http://schemas.microsoft.com/office/drawing/2014/main" id="{BD64E0AB-41DD-4E7B-8CD7-BA63AEBB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9" name="Imagen 1108">
          <a:extLst>
            <a:ext uri="{FF2B5EF4-FFF2-40B4-BE49-F238E27FC236}">
              <a16:creationId xmlns:a16="http://schemas.microsoft.com/office/drawing/2014/main" id="{1CC5FF03-223C-41F8-BDA5-B4B2A8E4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0" name="Imagen 1109">
          <a:extLst>
            <a:ext uri="{FF2B5EF4-FFF2-40B4-BE49-F238E27FC236}">
              <a16:creationId xmlns:a16="http://schemas.microsoft.com/office/drawing/2014/main" id="{3C99C046-C2CF-4FEB-AE15-A6C5D98C8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1" name="Imagen 1110">
          <a:extLst>
            <a:ext uri="{FF2B5EF4-FFF2-40B4-BE49-F238E27FC236}">
              <a16:creationId xmlns:a16="http://schemas.microsoft.com/office/drawing/2014/main" id="{40D4CD19-3588-4FE4-959E-441361EF0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2" name="Imagen 1111">
          <a:extLst>
            <a:ext uri="{FF2B5EF4-FFF2-40B4-BE49-F238E27FC236}">
              <a16:creationId xmlns:a16="http://schemas.microsoft.com/office/drawing/2014/main" id="{B7A5DF32-3D63-44D5-87E1-2AF24DC53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3" name="Imagen 1112">
          <a:extLst>
            <a:ext uri="{FF2B5EF4-FFF2-40B4-BE49-F238E27FC236}">
              <a16:creationId xmlns:a16="http://schemas.microsoft.com/office/drawing/2014/main" id="{C73A3E3F-209F-4E66-A5EC-3AAD995A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4" name="Imagen 1113">
          <a:extLst>
            <a:ext uri="{FF2B5EF4-FFF2-40B4-BE49-F238E27FC236}">
              <a16:creationId xmlns:a16="http://schemas.microsoft.com/office/drawing/2014/main" id="{BD2E5886-3B0E-400B-9E52-74BA1F81F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5" name="Imagen 1114">
          <a:extLst>
            <a:ext uri="{FF2B5EF4-FFF2-40B4-BE49-F238E27FC236}">
              <a16:creationId xmlns:a16="http://schemas.microsoft.com/office/drawing/2014/main" id="{4707BE5A-0041-4A0E-84CA-C728FDF1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6" name="Imagen 1115">
          <a:extLst>
            <a:ext uri="{FF2B5EF4-FFF2-40B4-BE49-F238E27FC236}">
              <a16:creationId xmlns:a16="http://schemas.microsoft.com/office/drawing/2014/main" id="{166628ED-A016-4593-BAE1-D087F01C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7" name="Imagen 1116">
          <a:extLst>
            <a:ext uri="{FF2B5EF4-FFF2-40B4-BE49-F238E27FC236}">
              <a16:creationId xmlns:a16="http://schemas.microsoft.com/office/drawing/2014/main" id="{A359EE22-1C1C-4BC8-BD9E-7292813E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8" name="Imagen 1117">
          <a:extLst>
            <a:ext uri="{FF2B5EF4-FFF2-40B4-BE49-F238E27FC236}">
              <a16:creationId xmlns:a16="http://schemas.microsoft.com/office/drawing/2014/main" id="{1D3B3DB5-FD6C-42E8-A255-CF613826D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9" name="Imagen 1118">
          <a:extLst>
            <a:ext uri="{FF2B5EF4-FFF2-40B4-BE49-F238E27FC236}">
              <a16:creationId xmlns:a16="http://schemas.microsoft.com/office/drawing/2014/main" id="{481A14EE-1724-455E-9835-103647BEF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0" name="Imagen 1119">
          <a:extLst>
            <a:ext uri="{FF2B5EF4-FFF2-40B4-BE49-F238E27FC236}">
              <a16:creationId xmlns:a16="http://schemas.microsoft.com/office/drawing/2014/main" id="{E8A77CC7-BB88-49F7-89EB-4CE75DB3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1" name="Imagen 1120">
          <a:extLst>
            <a:ext uri="{FF2B5EF4-FFF2-40B4-BE49-F238E27FC236}">
              <a16:creationId xmlns:a16="http://schemas.microsoft.com/office/drawing/2014/main" id="{D5343626-AC43-46CD-AF8B-BB1BC84D2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2" name="Imagen 1121">
          <a:extLst>
            <a:ext uri="{FF2B5EF4-FFF2-40B4-BE49-F238E27FC236}">
              <a16:creationId xmlns:a16="http://schemas.microsoft.com/office/drawing/2014/main" id="{D5B77953-9837-484B-ABA2-DF857DFC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3" name="Imagen 1122">
          <a:extLst>
            <a:ext uri="{FF2B5EF4-FFF2-40B4-BE49-F238E27FC236}">
              <a16:creationId xmlns:a16="http://schemas.microsoft.com/office/drawing/2014/main" id="{41760C6D-DCA5-4F24-9725-1D7F6A246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4" name="Imagen 1123">
          <a:extLst>
            <a:ext uri="{FF2B5EF4-FFF2-40B4-BE49-F238E27FC236}">
              <a16:creationId xmlns:a16="http://schemas.microsoft.com/office/drawing/2014/main" id="{28D000A6-58C1-4E51-BB9F-4AD122533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5" name="Imagen 1124">
          <a:extLst>
            <a:ext uri="{FF2B5EF4-FFF2-40B4-BE49-F238E27FC236}">
              <a16:creationId xmlns:a16="http://schemas.microsoft.com/office/drawing/2014/main" id="{E274B7C2-E7E9-42AF-B247-70AEC8452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6" name="Imagen 1125">
          <a:extLst>
            <a:ext uri="{FF2B5EF4-FFF2-40B4-BE49-F238E27FC236}">
              <a16:creationId xmlns:a16="http://schemas.microsoft.com/office/drawing/2014/main" id="{E5FE115D-E607-454A-9223-DB86716DC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7" name="Imagen 1126">
          <a:extLst>
            <a:ext uri="{FF2B5EF4-FFF2-40B4-BE49-F238E27FC236}">
              <a16:creationId xmlns:a16="http://schemas.microsoft.com/office/drawing/2014/main" id="{919B0EE1-377D-4D33-8936-0110B82CA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28" name="Imagen 1127">
          <a:extLst>
            <a:ext uri="{FF2B5EF4-FFF2-40B4-BE49-F238E27FC236}">
              <a16:creationId xmlns:a16="http://schemas.microsoft.com/office/drawing/2014/main" id="{86DBC3ED-4998-4044-979B-20C2372F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29" name="Imagen 1128">
          <a:extLst>
            <a:ext uri="{FF2B5EF4-FFF2-40B4-BE49-F238E27FC236}">
              <a16:creationId xmlns:a16="http://schemas.microsoft.com/office/drawing/2014/main" id="{E0F19A56-5679-41C4-A11F-41CD05F31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0" name="Imagen 1129">
          <a:extLst>
            <a:ext uri="{FF2B5EF4-FFF2-40B4-BE49-F238E27FC236}">
              <a16:creationId xmlns:a16="http://schemas.microsoft.com/office/drawing/2014/main" id="{6510B006-152F-4D9A-94FD-09601F61E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1" name="Imagen 1130">
          <a:extLst>
            <a:ext uri="{FF2B5EF4-FFF2-40B4-BE49-F238E27FC236}">
              <a16:creationId xmlns:a16="http://schemas.microsoft.com/office/drawing/2014/main" id="{88A05E35-B764-4CC8-8ABC-5CD8E41A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2" name="Imagen 1131">
          <a:extLst>
            <a:ext uri="{FF2B5EF4-FFF2-40B4-BE49-F238E27FC236}">
              <a16:creationId xmlns:a16="http://schemas.microsoft.com/office/drawing/2014/main" id="{A2D867A0-7FFA-4F6F-A631-F4A7AEC07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3" name="Imagen 1132">
          <a:extLst>
            <a:ext uri="{FF2B5EF4-FFF2-40B4-BE49-F238E27FC236}">
              <a16:creationId xmlns:a16="http://schemas.microsoft.com/office/drawing/2014/main" id="{2EA045AF-7E38-4568-A943-4FC609C5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4" name="Imagen 1133">
          <a:extLst>
            <a:ext uri="{FF2B5EF4-FFF2-40B4-BE49-F238E27FC236}">
              <a16:creationId xmlns:a16="http://schemas.microsoft.com/office/drawing/2014/main" id="{00861F26-C5BF-4275-8BD6-986315A6F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5" name="Imagen 1134">
          <a:extLst>
            <a:ext uri="{FF2B5EF4-FFF2-40B4-BE49-F238E27FC236}">
              <a16:creationId xmlns:a16="http://schemas.microsoft.com/office/drawing/2014/main" id="{A449901E-A88A-41F0-9874-355F3DCA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6" name="Imagen 1135">
          <a:extLst>
            <a:ext uri="{FF2B5EF4-FFF2-40B4-BE49-F238E27FC236}">
              <a16:creationId xmlns:a16="http://schemas.microsoft.com/office/drawing/2014/main" id="{9BA19C16-6F2E-4F37-8DCE-482C32794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7" name="Imagen 1136">
          <a:extLst>
            <a:ext uri="{FF2B5EF4-FFF2-40B4-BE49-F238E27FC236}">
              <a16:creationId xmlns:a16="http://schemas.microsoft.com/office/drawing/2014/main" id="{B33C9428-0FD2-4CB6-93E0-1B6025188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8" name="Imagen 1137">
          <a:extLst>
            <a:ext uri="{FF2B5EF4-FFF2-40B4-BE49-F238E27FC236}">
              <a16:creationId xmlns:a16="http://schemas.microsoft.com/office/drawing/2014/main" id="{FCD0D71B-6884-4BDC-93E2-381C57B72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9" name="Imagen 1138">
          <a:extLst>
            <a:ext uri="{FF2B5EF4-FFF2-40B4-BE49-F238E27FC236}">
              <a16:creationId xmlns:a16="http://schemas.microsoft.com/office/drawing/2014/main" id="{10338672-DDD1-4D54-9E31-4EC0C541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0" name="Imagen 1139">
          <a:extLst>
            <a:ext uri="{FF2B5EF4-FFF2-40B4-BE49-F238E27FC236}">
              <a16:creationId xmlns:a16="http://schemas.microsoft.com/office/drawing/2014/main" id="{0E979F43-DB6F-4F2D-B633-8D23C2769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1" name="Imagen 1140">
          <a:extLst>
            <a:ext uri="{FF2B5EF4-FFF2-40B4-BE49-F238E27FC236}">
              <a16:creationId xmlns:a16="http://schemas.microsoft.com/office/drawing/2014/main" id="{97C01657-FF58-4DF3-A0DC-CCEF22E59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2" name="Imagen 1141">
          <a:extLst>
            <a:ext uri="{FF2B5EF4-FFF2-40B4-BE49-F238E27FC236}">
              <a16:creationId xmlns:a16="http://schemas.microsoft.com/office/drawing/2014/main" id="{F34FB0A1-54D4-479C-9C41-474AEE63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3" name="Imagen 1142">
          <a:extLst>
            <a:ext uri="{FF2B5EF4-FFF2-40B4-BE49-F238E27FC236}">
              <a16:creationId xmlns:a16="http://schemas.microsoft.com/office/drawing/2014/main" id="{0E3FF5DD-EA2B-427D-8F30-C4BB5385C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4" name="Imagen 1143">
          <a:extLst>
            <a:ext uri="{FF2B5EF4-FFF2-40B4-BE49-F238E27FC236}">
              <a16:creationId xmlns:a16="http://schemas.microsoft.com/office/drawing/2014/main" id="{BA01351E-BCA0-4E9B-BB72-D1EFFB26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5" name="Imagen 1144">
          <a:extLst>
            <a:ext uri="{FF2B5EF4-FFF2-40B4-BE49-F238E27FC236}">
              <a16:creationId xmlns:a16="http://schemas.microsoft.com/office/drawing/2014/main" id="{95B073C1-3A92-4360-8048-602252901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6" name="Imagen 1145">
          <a:extLst>
            <a:ext uri="{FF2B5EF4-FFF2-40B4-BE49-F238E27FC236}">
              <a16:creationId xmlns:a16="http://schemas.microsoft.com/office/drawing/2014/main" id="{047E3C65-4DF5-41E0-9D04-2D8BD4352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7" name="Imagen 1146">
          <a:extLst>
            <a:ext uri="{FF2B5EF4-FFF2-40B4-BE49-F238E27FC236}">
              <a16:creationId xmlns:a16="http://schemas.microsoft.com/office/drawing/2014/main" id="{8814F573-E276-484C-B9B2-4934BBFC7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8" name="Imagen 1147">
          <a:extLst>
            <a:ext uri="{FF2B5EF4-FFF2-40B4-BE49-F238E27FC236}">
              <a16:creationId xmlns:a16="http://schemas.microsoft.com/office/drawing/2014/main" id="{2CD80AF1-0605-4E3B-A65A-E28C736F5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9" name="Imagen 1148">
          <a:extLst>
            <a:ext uri="{FF2B5EF4-FFF2-40B4-BE49-F238E27FC236}">
              <a16:creationId xmlns:a16="http://schemas.microsoft.com/office/drawing/2014/main" id="{8219F05F-DAAE-43A9-9DCB-F14E85B0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0" name="Imagen 1149">
          <a:extLst>
            <a:ext uri="{FF2B5EF4-FFF2-40B4-BE49-F238E27FC236}">
              <a16:creationId xmlns:a16="http://schemas.microsoft.com/office/drawing/2014/main" id="{11207A03-B2C7-4FAA-9E1F-4DE78D53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1" name="Imagen 1150">
          <a:extLst>
            <a:ext uri="{FF2B5EF4-FFF2-40B4-BE49-F238E27FC236}">
              <a16:creationId xmlns:a16="http://schemas.microsoft.com/office/drawing/2014/main" id="{BD61AB9E-DBDA-4FAB-B244-638B26B6F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2" name="Imagen 1151">
          <a:extLst>
            <a:ext uri="{FF2B5EF4-FFF2-40B4-BE49-F238E27FC236}">
              <a16:creationId xmlns:a16="http://schemas.microsoft.com/office/drawing/2014/main" id="{CCE34101-B748-47D1-93EB-ADB23841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3" name="Imagen 1152">
          <a:extLst>
            <a:ext uri="{FF2B5EF4-FFF2-40B4-BE49-F238E27FC236}">
              <a16:creationId xmlns:a16="http://schemas.microsoft.com/office/drawing/2014/main" id="{28E0BA21-7C4F-480C-87AB-CC0F4E238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4" name="Imagen 1153">
          <a:extLst>
            <a:ext uri="{FF2B5EF4-FFF2-40B4-BE49-F238E27FC236}">
              <a16:creationId xmlns:a16="http://schemas.microsoft.com/office/drawing/2014/main" id="{7C386392-60EA-4968-98E3-E8CECE1A8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5" name="Imagen 1154">
          <a:extLst>
            <a:ext uri="{FF2B5EF4-FFF2-40B4-BE49-F238E27FC236}">
              <a16:creationId xmlns:a16="http://schemas.microsoft.com/office/drawing/2014/main" id="{442DF048-1C5F-4D6C-8EE2-E23C4483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6" name="Imagen 1155">
          <a:extLst>
            <a:ext uri="{FF2B5EF4-FFF2-40B4-BE49-F238E27FC236}">
              <a16:creationId xmlns:a16="http://schemas.microsoft.com/office/drawing/2014/main" id="{99594602-E644-46E9-A037-8725DDC6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7" name="Imagen 1156">
          <a:extLst>
            <a:ext uri="{FF2B5EF4-FFF2-40B4-BE49-F238E27FC236}">
              <a16:creationId xmlns:a16="http://schemas.microsoft.com/office/drawing/2014/main" id="{E1C6C844-4FFE-4BEB-B0EB-509B4769F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8" name="Imagen 1157">
          <a:extLst>
            <a:ext uri="{FF2B5EF4-FFF2-40B4-BE49-F238E27FC236}">
              <a16:creationId xmlns:a16="http://schemas.microsoft.com/office/drawing/2014/main" id="{65D9EAEC-5D25-4574-A86C-ACA91A752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9" name="Imagen 1158">
          <a:extLst>
            <a:ext uri="{FF2B5EF4-FFF2-40B4-BE49-F238E27FC236}">
              <a16:creationId xmlns:a16="http://schemas.microsoft.com/office/drawing/2014/main" id="{E42F7016-5707-4C35-B366-43262110B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0" name="Imagen 1159">
          <a:extLst>
            <a:ext uri="{FF2B5EF4-FFF2-40B4-BE49-F238E27FC236}">
              <a16:creationId xmlns:a16="http://schemas.microsoft.com/office/drawing/2014/main" id="{275610B3-F4D7-4394-96CA-CE40196FF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1" name="Imagen 1160">
          <a:extLst>
            <a:ext uri="{FF2B5EF4-FFF2-40B4-BE49-F238E27FC236}">
              <a16:creationId xmlns:a16="http://schemas.microsoft.com/office/drawing/2014/main" id="{86DEA86A-0589-4CB6-A564-F3C9BFA3F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2" name="Imagen 1161">
          <a:extLst>
            <a:ext uri="{FF2B5EF4-FFF2-40B4-BE49-F238E27FC236}">
              <a16:creationId xmlns:a16="http://schemas.microsoft.com/office/drawing/2014/main" id="{8AC78A60-D2BA-4778-94CD-3B0A73811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3" name="Imagen 1162">
          <a:extLst>
            <a:ext uri="{FF2B5EF4-FFF2-40B4-BE49-F238E27FC236}">
              <a16:creationId xmlns:a16="http://schemas.microsoft.com/office/drawing/2014/main" id="{30A3106E-36BC-44E2-8BBC-B3FA76C2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4" name="Imagen 1163">
          <a:extLst>
            <a:ext uri="{FF2B5EF4-FFF2-40B4-BE49-F238E27FC236}">
              <a16:creationId xmlns:a16="http://schemas.microsoft.com/office/drawing/2014/main" id="{6FD20367-B85A-4C07-A5DF-3CC9F0AE3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5" name="Imagen 1164">
          <a:extLst>
            <a:ext uri="{FF2B5EF4-FFF2-40B4-BE49-F238E27FC236}">
              <a16:creationId xmlns:a16="http://schemas.microsoft.com/office/drawing/2014/main" id="{E8FC4DC6-0FC9-47AA-BE1B-616815D4B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6" name="Imagen 1165">
          <a:extLst>
            <a:ext uri="{FF2B5EF4-FFF2-40B4-BE49-F238E27FC236}">
              <a16:creationId xmlns:a16="http://schemas.microsoft.com/office/drawing/2014/main" id="{1F83AC49-0185-45F2-98A4-B5E019FC1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7" name="Imagen 1166">
          <a:extLst>
            <a:ext uri="{FF2B5EF4-FFF2-40B4-BE49-F238E27FC236}">
              <a16:creationId xmlns:a16="http://schemas.microsoft.com/office/drawing/2014/main" id="{58B8E559-B42A-4CC3-9679-5068A287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8" name="Imagen 1167">
          <a:extLst>
            <a:ext uri="{FF2B5EF4-FFF2-40B4-BE49-F238E27FC236}">
              <a16:creationId xmlns:a16="http://schemas.microsoft.com/office/drawing/2014/main" id="{1BE850AB-74D8-4A98-8EDC-76C356EC7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9" name="Imagen 1168">
          <a:extLst>
            <a:ext uri="{FF2B5EF4-FFF2-40B4-BE49-F238E27FC236}">
              <a16:creationId xmlns:a16="http://schemas.microsoft.com/office/drawing/2014/main" id="{157ABC52-165B-41B3-941D-6B73D5106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70" name="Imagen 1169">
          <a:extLst>
            <a:ext uri="{FF2B5EF4-FFF2-40B4-BE49-F238E27FC236}">
              <a16:creationId xmlns:a16="http://schemas.microsoft.com/office/drawing/2014/main" id="{05950B24-1697-4890-9B9A-9D1C63BE1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71" name="Imagen 1170">
          <a:extLst>
            <a:ext uri="{FF2B5EF4-FFF2-40B4-BE49-F238E27FC236}">
              <a16:creationId xmlns:a16="http://schemas.microsoft.com/office/drawing/2014/main" id="{8F66081E-C976-48EE-9603-8A98CAFB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2" name="Imagen 1171">
          <a:extLst>
            <a:ext uri="{FF2B5EF4-FFF2-40B4-BE49-F238E27FC236}">
              <a16:creationId xmlns:a16="http://schemas.microsoft.com/office/drawing/2014/main" id="{01E16930-A64A-4BAE-ACE5-44D2D5AEE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3" name="Imagen 1172">
          <a:extLst>
            <a:ext uri="{FF2B5EF4-FFF2-40B4-BE49-F238E27FC236}">
              <a16:creationId xmlns:a16="http://schemas.microsoft.com/office/drawing/2014/main" id="{DFA394BA-E285-408C-8BB7-18C6C6A42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4" name="Imagen 1173">
          <a:extLst>
            <a:ext uri="{FF2B5EF4-FFF2-40B4-BE49-F238E27FC236}">
              <a16:creationId xmlns:a16="http://schemas.microsoft.com/office/drawing/2014/main" id="{453899A6-EF67-4A80-9DEE-7B445A2D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5" name="Imagen 1174">
          <a:extLst>
            <a:ext uri="{FF2B5EF4-FFF2-40B4-BE49-F238E27FC236}">
              <a16:creationId xmlns:a16="http://schemas.microsoft.com/office/drawing/2014/main" id="{3780E90B-2770-4CF4-8987-D14B8EB1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6" name="Imagen 1175">
          <a:extLst>
            <a:ext uri="{FF2B5EF4-FFF2-40B4-BE49-F238E27FC236}">
              <a16:creationId xmlns:a16="http://schemas.microsoft.com/office/drawing/2014/main" id="{102DEFA5-4838-46BF-85CA-C1F3FDE16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7" name="Imagen 1176">
          <a:extLst>
            <a:ext uri="{FF2B5EF4-FFF2-40B4-BE49-F238E27FC236}">
              <a16:creationId xmlns:a16="http://schemas.microsoft.com/office/drawing/2014/main" id="{BC004911-E9F1-494E-92B3-09A26090A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8" name="Imagen 1177">
          <a:extLst>
            <a:ext uri="{FF2B5EF4-FFF2-40B4-BE49-F238E27FC236}">
              <a16:creationId xmlns:a16="http://schemas.microsoft.com/office/drawing/2014/main" id="{39CE4A3B-BD70-4D87-9CF7-BCF50F29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9" name="Imagen 1178">
          <a:extLst>
            <a:ext uri="{FF2B5EF4-FFF2-40B4-BE49-F238E27FC236}">
              <a16:creationId xmlns:a16="http://schemas.microsoft.com/office/drawing/2014/main" id="{B198BC83-3ACC-446D-87DC-5E80D343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80" name="Imagen 1179">
          <a:extLst>
            <a:ext uri="{FF2B5EF4-FFF2-40B4-BE49-F238E27FC236}">
              <a16:creationId xmlns:a16="http://schemas.microsoft.com/office/drawing/2014/main" id="{F5E16141-6629-4216-A84A-B95B18B0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1" name="Imagen 1180">
          <a:extLst>
            <a:ext uri="{FF2B5EF4-FFF2-40B4-BE49-F238E27FC236}">
              <a16:creationId xmlns:a16="http://schemas.microsoft.com/office/drawing/2014/main" id="{2FBF229B-C456-43FE-88F2-5A7533F9E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2" name="Imagen 1181">
          <a:extLst>
            <a:ext uri="{FF2B5EF4-FFF2-40B4-BE49-F238E27FC236}">
              <a16:creationId xmlns:a16="http://schemas.microsoft.com/office/drawing/2014/main" id="{367326F1-6914-434E-803B-2E9C68BFF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3" name="Imagen 1182">
          <a:extLst>
            <a:ext uri="{FF2B5EF4-FFF2-40B4-BE49-F238E27FC236}">
              <a16:creationId xmlns:a16="http://schemas.microsoft.com/office/drawing/2014/main" id="{5268452A-C6D1-4968-BF54-DC7B19727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4" name="Imagen 1183">
          <a:extLst>
            <a:ext uri="{FF2B5EF4-FFF2-40B4-BE49-F238E27FC236}">
              <a16:creationId xmlns:a16="http://schemas.microsoft.com/office/drawing/2014/main" id="{49C705E0-2AAE-45D1-AE03-5DE7E683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5" name="Imagen 1184">
          <a:extLst>
            <a:ext uri="{FF2B5EF4-FFF2-40B4-BE49-F238E27FC236}">
              <a16:creationId xmlns:a16="http://schemas.microsoft.com/office/drawing/2014/main" id="{92B39F05-DC73-4798-A75B-6BEBB672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6" name="Imagen 1185">
          <a:extLst>
            <a:ext uri="{FF2B5EF4-FFF2-40B4-BE49-F238E27FC236}">
              <a16:creationId xmlns:a16="http://schemas.microsoft.com/office/drawing/2014/main" id="{93AFCE48-88A8-456C-B73A-9AC5F9816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7" name="Imagen 1186">
          <a:extLst>
            <a:ext uri="{FF2B5EF4-FFF2-40B4-BE49-F238E27FC236}">
              <a16:creationId xmlns:a16="http://schemas.microsoft.com/office/drawing/2014/main" id="{D50700D9-2C8C-4193-B7F5-6ECCDA7C7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8" name="Imagen 1187">
          <a:extLst>
            <a:ext uri="{FF2B5EF4-FFF2-40B4-BE49-F238E27FC236}">
              <a16:creationId xmlns:a16="http://schemas.microsoft.com/office/drawing/2014/main" id="{1DF2FECD-9DFF-4381-82B1-AF4455BA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9" name="Imagen 1188">
          <a:extLst>
            <a:ext uri="{FF2B5EF4-FFF2-40B4-BE49-F238E27FC236}">
              <a16:creationId xmlns:a16="http://schemas.microsoft.com/office/drawing/2014/main" id="{C18F7B59-8EEB-4A3C-9129-A1C014F02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0" name="Imagen 1189">
          <a:extLst>
            <a:ext uri="{FF2B5EF4-FFF2-40B4-BE49-F238E27FC236}">
              <a16:creationId xmlns:a16="http://schemas.microsoft.com/office/drawing/2014/main" id="{D8097412-CC0B-4BB7-8699-7FED05757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1" name="Imagen 1190">
          <a:extLst>
            <a:ext uri="{FF2B5EF4-FFF2-40B4-BE49-F238E27FC236}">
              <a16:creationId xmlns:a16="http://schemas.microsoft.com/office/drawing/2014/main" id="{ACE6F32C-8D19-46E0-A357-ACD64BFDE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2" name="Imagen 1191">
          <a:extLst>
            <a:ext uri="{FF2B5EF4-FFF2-40B4-BE49-F238E27FC236}">
              <a16:creationId xmlns:a16="http://schemas.microsoft.com/office/drawing/2014/main" id="{26ADE8E8-BFBD-4C94-9ED8-6E496F46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3" name="Imagen 1192">
          <a:extLst>
            <a:ext uri="{FF2B5EF4-FFF2-40B4-BE49-F238E27FC236}">
              <a16:creationId xmlns:a16="http://schemas.microsoft.com/office/drawing/2014/main" id="{5271BDF5-54AB-438B-8A7E-A3A6A57A8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4" name="Imagen 1193">
          <a:extLst>
            <a:ext uri="{FF2B5EF4-FFF2-40B4-BE49-F238E27FC236}">
              <a16:creationId xmlns:a16="http://schemas.microsoft.com/office/drawing/2014/main" id="{A6144528-25E1-4298-897C-3A2102DC1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5" name="Imagen 1194">
          <a:extLst>
            <a:ext uri="{FF2B5EF4-FFF2-40B4-BE49-F238E27FC236}">
              <a16:creationId xmlns:a16="http://schemas.microsoft.com/office/drawing/2014/main" id="{2FF9321B-C12A-42FB-8DD5-BC64D0F7B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6" name="Imagen 1195">
          <a:extLst>
            <a:ext uri="{FF2B5EF4-FFF2-40B4-BE49-F238E27FC236}">
              <a16:creationId xmlns:a16="http://schemas.microsoft.com/office/drawing/2014/main" id="{5F019BE1-EC7F-45AD-97F0-D5B044D20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7" name="Imagen 1196">
          <a:extLst>
            <a:ext uri="{FF2B5EF4-FFF2-40B4-BE49-F238E27FC236}">
              <a16:creationId xmlns:a16="http://schemas.microsoft.com/office/drawing/2014/main" id="{47E79EAC-C812-461E-96B6-068D752E1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8" name="Imagen 1197">
          <a:extLst>
            <a:ext uri="{FF2B5EF4-FFF2-40B4-BE49-F238E27FC236}">
              <a16:creationId xmlns:a16="http://schemas.microsoft.com/office/drawing/2014/main" id="{B1337678-0C25-408F-9CDE-AADCFD11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9" name="Imagen 1198">
          <a:extLst>
            <a:ext uri="{FF2B5EF4-FFF2-40B4-BE49-F238E27FC236}">
              <a16:creationId xmlns:a16="http://schemas.microsoft.com/office/drawing/2014/main" id="{9B73F9F9-96F2-480E-8ED9-38AB000BB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0" name="Imagen 1199">
          <a:extLst>
            <a:ext uri="{FF2B5EF4-FFF2-40B4-BE49-F238E27FC236}">
              <a16:creationId xmlns:a16="http://schemas.microsoft.com/office/drawing/2014/main" id="{4D95A5D0-5FDB-490C-98E3-52FD68044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1" name="Imagen 1200">
          <a:extLst>
            <a:ext uri="{FF2B5EF4-FFF2-40B4-BE49-F238E27FC236}">
              <a16:creationId xmlns:a16="http://schemas.microsoft.com/office/drawing/2014/main" id="{C3F7CA45-30FC-496C-9206-0D33CDEC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2" name="Imagen 1201">
          <a:extLst>
            <a:ext uri="{FF2B5EF4-FFF2-40B4-BE49-F238E27FC236}">
              <a16:creationId xmlns:a16="http://schemas.microsoft.com/office/drawing/2014/main" id="{999CCBDA-6225-405B-9216-B72BAAAF7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3" name="Imagen 1202">
          <a:extLst>
            <a:ext uri="{FF2B5EF4-FFF2-40B4-BE49-F238E27FC236}">
              <a16:creationId xmlns:a16="http://schemas.microsoft.com/office/drawing/2014/main" id="{E022C642-8B07-4D26-8839-25C10F8F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4" name="Imagen 1203">
          <a:extLst>
            <a:ext uri="{FF2B5EF4-FFF2-40B4-BE49-F238E27FC236}">
              <a16:creationId xmlns:a16="http://schemas.microsoft.com/office/drawing/2014/main" id="{1672AB97-C507-4BF3-8E44-EBE509B9C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5" name="Imagen 1204">
          <a:extLst>
            <a:ext uri="{FF2B5EF4-FFF2-40B4-BE49-F238E27FC236}">
              <a16:creationId xmlns:a16="http://schemas.microsoft.com/office/drawing/2014/main" id="{CABBF792-C156-44F1-B7E5-A1134E3C8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6" name="Imagen 1205">
          <a:extLst>
            <a:ext uri="{FF2B5EF4-FFF2-40B4-BE49-F238E27FC236}">
              <a16:creationId xmlns:a16="http://schemas.microsoft.com/office/drawing/2014/main" id="{1CE9B8BD-64E3-4669-B7DB-2D6CDC1E6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7" name="Imagen 1206">
          <a:extLst>
            <a:ext uri="{FF2B5EF4-FFF2-40B4-BE49-F238E27FC236}">
              <a16:creationId xmlns:a16="http://schemas.microsoft.com/office/drawing/2014/main" id="{8F39A809-1273-4F9A-B8B9-1AB021BE3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8" name="Imagen 1207">
          <a:extLst>
            <a:ext uri="{FF2B5EF4-FFF2-40B4-BE49-F238E27FC236}">
              <a16:creationId xmlns:a16="http://schemas.microsoft.com/office/drawing/2014/main" id="{3B4CC44B-46B9-41D1-83B0-27804F0D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9" name="Imagen 1208">
          <a:extLst>
            <a:ext uri="{FF2B5EF4-FFF2-40B4-BE49-F238E27FC236}">
              <a16:creationId xmlns:a16="http://schemas.microsoft.com/office/drawing/2014/main" id="{D5B69495-DC33-43BD-924E-F98FA57A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0" name="Imagen 1209">
          <a:extLst>
            <a:ext uri="{FF2B5EF4-FFF2-40B4-BE49-F238E27FC236}">
              <a16:creationId xmlns:a16="http://schemas.microsoft.com/office/drawing/2014/main" id="{2856DEA6-7D4A-4786-96EF-7CC44231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1" name="Imagen 1210">
          <a:extLst>
            <a:ext uri="{FF2B5EF4-FFF2-40B4-BE49-F238E27FC236}">
              <a16:creationId xmlns:a16="http://schemas.microsoft.com/office/drawing/2014/main" id="{4878105F-3BD9-4312-BF32-761EE3575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2" name="Imagen 1211">
          <a:extLst>
            <a:ext uri="{FF2B5EF4-FFF2-40B4-BE49-F238E27FC236}">
              <a16:creationId xmlns:a16="http://schemas.microsoft.com/office/drawing/2014/main" id="{1F6B91DD-EC85-449A-A7B3-CAA53A42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3" name="Imagen 1212">
          <a:extLst>
            <a:ext uri="{FF2B5EF4-FFF2-40B4-BE49-F238E27FC236}">
              <a16:creationId xmlns:a16="http://schemas.microsoft.com/office/drawing/2014/main" id="{100D744B-CF4C-4730-BF1B-A05348BC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4" name="Imagen 1213">
          <a:extLst>
            <a:ext uri="{FF2B5EF4-FFF2-40B4-BE49-F238E27FC236}">
              <a16:creationId xmlns:a16="http://schemas.microsoft.com/office/drawing/2014/main" id="{3AEF0747-23F0-41BA-A342-524A88BE4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5" name="Imagen 1214">
          <a:extLst>
            <a:ext uri="{FF2B5EF4-FFF2-40B4-BE49-F238E27FC236}">
              <a16:creationId xmlns:a16="http://schemas.microsoft.com/office/drawing/2014/main" id="{A456260C-1D7C-4E0D-8378-DED45D68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6" name="Imagen 1215">
          <a:extLst>
            <a:ext uri="{FF2B5EF4-FFF2-40B4-BE49-F238E27FC236}">
              <a16:creationId xmlns:a16="http://schemas.microsoft.com/office/drawing/2014/main" id="{055B400A-CEF8-4D9F-8894-132705EFD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7" name="Imagen 1216">
          <a:extLst>
            <a:ext uri="{FF2B5EF4-FFF2-40B4-BE49-F238E27FC236}">
              <a16:creationId xmlns:a16="http://schemas.microsoft.com/office/drawing/2014/main" id="{EDF585E2-ACC1-4C82-9280-BC97FA4AF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8" name="Imagen 1217">
          <a:extLst>
            <a:ext uri="{FF2B5EF4-FFF2-40B4-BE49-F238E27FC236}">
              <a16:creationId xmlns:a16="http://schemas.microsoft.com/office/drawing/2014/main" id="{813117F6-182F-4568-8F6F-4279AB92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9" name="Imagen 1218">
          <a:extLst>
            <a:ext uri="{FF2B5EF4-FFF2-40B4-BE49-F238E27FC236}">
              <a16:creationId xmlns:a16="http://schemas.microsoft.com/office/drawing/2014/main" id="{5CB95013-D6FE-4AD3-95BE-507C60F9E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0" name="Imagen 1219">
          <a:extLst>
            <a:ext uri="{FF2B5EF4-FFF2-40B4-BE49-F238E27FC236}">
              <a16:creationId xmlns:a16="http://schemas.microsoft.com/office/drawing/2014/main" id="{AC242555-A3C5-465A-9A40-DAD89F269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1" name="Imagen 1220">
          <a:extLst>
            <a:ext uri="{FF2B5EF4-FFF2-40B4-BE49-F238E27FC236}">
              <a16:creationId xmlns:a16="http://schemas.microsoft.com/office/drawing/2014/main" id="{DE8D5E6F-A0C7-4BCF-94A9-CE729E18D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2" name="Imagen 1221">
          <a:extLst>
            <a:ext uri="{FF2B5EF4-FFF2-40B4-BE49-F238E27FC236}">
              <a16:creationId xmlns:a16="http://schemas.microsoft.com/office/drawing/2014/main" id="{A35F3A62-CB0E-4363-B8F4-53580F1D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3" name="Imagen 1222">
          <a:extLst>
            <a:ext uri="{FF2B5EF4-FFF2-40B4-BE49-F238E27FC236}">
              <a16:creationId xmlns:a16="http://schemas.microsoft.com/office/drawing/2014/main" id="{67E6F794-8F5D-4F34-8841-539178B66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4" name="Imagen 1223">
          <a:extLst>
            <a:ext uri="{FF2B5EF4-FFF2-40B4-BE49-F238E27FC236}">
              <a16:creationId xmlns:a16="http://schemas.microsoft.com/office/drawing/2014/main" id="{2F43618D-8132-45D0-9D28-167A7B357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5" name="Imagen 1224">
          <a:extLst>
            <a:ext uri="{FF2B5EF4-FFF2-40B4-BE49-F238E27FC236}">
              <a16:creationId xmlns:a16="http://schemas.microsoft.com/office/drawing/2014/main" id="{1D21D673-9773-4732-BBC7-8F4026F75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6" name="Imagen 1225">
          <a:extLst>
            <a:ext uri="{FF2B5EF4-FFF2-40B4-BE49-F238E27FC236}">
              <a16:creationId xmlns:a16="http://schemas.microsoft.com/office/drawing/2014/main" id="{43835646-6724-46B2-AAA5-761025205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7" name="Imagen 1226">
          <a:extLst>
            <a:ext uri="{FF2B5EF4-FFF2-40B4-BE49-F238E27FC236}">
              <a16:creationId xmlns:a16="http://schemas.microsoft.com/office/drawing/2014/main" id="{343F9106-4072-4463-AD10-F88717649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8" name="Imagen 1227">
          <a:extLst>
            <a:ext uri="{FF2B5EF4-FFF2-40B4-BE49-F238E27FC236}">
              <a16:creationId xmlns:a16="http://schemas.microsoft.com/office/drawing/2014/main" id="{2DC4FEAA-8BB3-4342-B0F6-EDFDC16F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9" name="Imagen 1228">
          <a:extLst>
            <a:ext uri="{FF2B5EF4-FFF2-40B4-BE49-F238E27FC236}">
              <a16:creationId xmlns:a16="http://schemas.microsoft.com/office/drawing/2014/main" id="{7F10E673-7D0D-46B2-B0AE-B795A22C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0" name="Imagen 1229">
          <a:extLst>
            <a:ext uri="{FF2B5EF4-FFF2-40B4-BE49-F238E27FC236}">
              <a16:creationId xmlns:a16="http://schemas.microsoft.com/office/drawing/2014/main" id="{FB812035-FA73-4442-A915-1F85B8164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1" name="Imagen 1230">
          <a:extLst>
            <a:ext uri="{FF2B5EF4-FFF2-40B4-BE49-F238E27FC236}">
              <a16:creationId xmlns:a16="http://schemas.microsoft.com/office/drawing/2014/main" id="{F39F4D72-520F-442E-98D3-A2F81512A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2" name="Imagen 1231">
          <a:extLst>
            <a:ext uri="{FF2B5EF4-FFF2-40B4-BE49-F238E27FC236}">
              <a16:creationId xmlns:a16="http://schemas.microsoft.com/office/drawing/2014/main" id="{70D5152A-1000-430A-94D5-686C53B6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3" name="Imagen 1232">
          <a:extLst>
            <a:ext uri="{FF2B5EF4-FFF2-40B4-BE49-F238E27FC236}">
              <a16:creationId xmlns:a16="http://schemas.microsoft.com/office/drawing/2014/main" id="{6BE9E67B-17B4-4538-B2FE-91077B4B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4" name="Imagen 1233">
          <a:extLst>
            <a:ext uri="{FF2B5EF4-FFF2-40B4-BE49-F238E27FC236}">
              <a16:creationId xmlns:a16="http://schemas.microsoft.com/office/drawing/2014/main" id="{B9C95A1C-B0F5-4416-9156-03BCC172E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5" name="Imagen 1234">
          <a:extLst>
            <a:ext uri="{FF2B5EF4-FFF2-40B4-BE49-F238E27FC236}">
              <a16:creationId xmlns:a16="http://schemas.microsoft.com/office/drawing/2014/main" id="{EE6E842E-3E6B-4D09-B312-2688036CC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6" name="Imagen 1235">
          <a:extLst>
            <a:ext uri="{FF2B5EF4-FFF2-40B4-BE49-F238E27FC236}">
              <a16:creationId xmlns:a16="http://schemas.microsoft.com/office/drawing/2014/main" id="{C9F83A0B-3753-4817-B03E-FA51917D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7" name="Imagen 1236">
          <a:extLst>
            <a:ext uri="{FF2B5EF4-FFF2-40B4-BE49-F238E27FC236}">
              <a16:creationId xmlns:a16="http://schemas.microsoft.com/office/drawing/2014/main" id="{8FD35337-982C-4BB5-9F17-FCA0B157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8" name="Imagen 1237">
          <a:extLst>
            <a:ext uri="{FF2B5EF4-FFF2-40B4-BE49-F238E27FC236}">
              <a16:creationId xmlns:a16="http://schemas.microsoft.com/office/drawing/2014/main" id="{B6E9889C-2A15-476E-A7AE-FAAB30E6D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9" name="Imagen 1238">
          <a:extLst>
            <a:ext uri="{FF2B5EF4-FFF2-40B4-BE49-F238E27FC236}">
              <a16:creationId xmlns:a16="http://schemas.microsoft.com/office/drawing/2014/main" id="{085E5904-4183-40CE-A3C7-50857AB55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0" name="Imagen 1239">
          <a:extLst>
            <a:ext uri="{FF2B5EF4-FFF2-40B4-BE49-F238E27FC236}">
              <a16:creationId xmlns:a16="http://schemas.microsoft.com/office/drawing/2014/main" id="{D1511E19-167E-4A19-9353-D9711F166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1" name="Imagen 1240">
          <a:extLst>
            <a:ext uri="{FF2B5EF4-FFF2-40B4-BE49-F238E27FC236}">
              <a16:creationId xmlns:a16="http://schemas.microsoft.com/office/drawing/2014/main" id="{8F25D195-6A47-4C29-A399-E803848C2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2" name="Imagen 1241">
          <a:extLst>
            <a:ext uri="{FF2B5EF4-FFF2-40B4-BE49-F238E27FC236}">
              <a16:creationId xmlns:a16="http://schemas.microsoft.com/office/drawing/2014/main" id="{AF3A2ED5-F5C1-4874-A518-2B273054B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3" name="Imagen 1242">
          <a:extLst>
            <a:ext uri="{FF2B5EF4-FFF2-40B4-BE49-F238E27FC236}">
              <a16:creationId xmlns:a16="http://schemas.microsoft.com/office/drawing/2014/main" id="{66BCF39E-D5D5-4551-A98C-5C0F690A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4" name="Imagen 1243">
          <a:extLst>
            <a:ext uri="{FF2B5EF4-FFF2-40B4-BE49-F238E27FC236}">
              <a16:creationId xmlns:a16="http://schemas.microsoft.com/office/drawing/2014/main" id="{57309041-B81A-40EF-AD75-7C874810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5" name="Imagen 1244">
          <a:extLst>
            <a:ext uri="{FF2B5EF4-FFF2-40B4-BE49-F238E27FC236}">
              <a16:creationId xmlns:a16="http://schemas.microsoft.com/office/drawing/2014/main" id="{F1798190-B1E8-4966-AFDD-A5FABFE06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6" name="Imagen 1245">
          <a:extLst>
            <a:ext uri="{FF2B5EF4-FFF2-40B4-BE49-F238E27FC236}">
              <a16:creationId xmlns:a16="http://schemas.microsoft.com/office/drawing/2014/main" id="{FE1D6183-1117-4B40-97A8-8AC551515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7" name="Imagen 1246">
          <a:extLst>
            <a:ext uri="{FF2B5EF4-FFF2-40B4-BE49-F238E27FC236}">
              <a16:creationId xmlns:a16="http://schemas.microsoft.com/office/drawing/2014/main" id="{A1C25A65-AE42-4590-AAAE-6B18CFBC6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8" name="Imagen 1247">
          <a:extLst>
            <a:ext uri="{FF2B5EF4-FFF2-40B4-BE49-F238E27FC236}">
              <a16:creationId xmlns:a16="http://schemas.microsoft.com/office/drawing/2014/main" id="{6F912015-5DF7-4F3F-860B-ACAA6C45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9" name="Imagen 1248">
          <a:extLst>
            <a:ext uri="{FF2B5EF4-FFF2-40B4-BE49-F238E27FC236}">
              <a16:creationId xmlns:a16="http://schemas.microsoft.com/office/drawing/2014/main" id="{2601238A-CFD7-4508-983F-25D83B6FB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0" name="Imagen 1249">
          <a:extLst>
            <a:ext uri="{FF2B5EF4-FFF2-40B4-BE49-F238E27FC236}">
              <a16:creationId xmlns:a16="http://schemas.microsoft.com/office/drawing/2014/main" id="{264A9D02-CAF0-42DD-8022-CB8141D3F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1" name="Imagen 1250">
          <a:extLst>
            <a:ext uri="{FF2B5EF4-FFF2-40B4-BE49-F238E27FC236}">
              <a16:creationId xmlns:a16="http://schemas.microsoft.com/office/drawing/2014/main" id="{DDB80E20-A609-450E-8905-89B6B727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2" name="Imagen 1251">
          <a:extLst>
            <a:ext uri="{FF2B5EF4-FFF2-40B4-BE49-F238E27FC236}">
              <a16:creationId xmlns:a16="http://schemas.microsoft.com/office/drawing/2014/main" id="{5F80E55D-8FAD-426C-AE92-C62A5193A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3" name="Imagen 1252">
          <a:extLst>
            <a:ext uri="{FF2B5EF4-FFF2-40B4-BE49-F238E27FC236}">
              <a16:creationId xmlns:a16="http://schemas.microsoft.com/office/drawing/2014/main" id="{64A753B8-C071-4967-A140-E57B298D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4" name="Imagen 1253">
          <a:extLst>
            <a:ext uri="{FF2B5EF4-FFF2-40B4-BE49-F238E27FC236}">
              <a16:creationId xmlns:a16="http://schemas.microsoft.com/office/drawing/2014/main" id="{A27D8A56-C9A0-4C4B-A889-CD0EFDBD3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5" name="Imagen 1254">
          <a:extLst>
            <a:ext uri="{FF2B5EF4-FFF2-40B4-BE49-F238E27FC236}">
              <a16:creationId xmlns:a16="http://schemas.microsoft.com/office/drawing/2014/main" id="{9324B031-78A3-4792-9214-D0584BC8E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6" name="Imagen 1255">
          <a:extLst>
            <a:ext uri="{FF2B5EF4-FFF2-40B4-BE49-F238E27FC236}">
              <a16:creationId xmlns:a16="http://schemas.microsoft.com/office/drawing/2014/main" id="{D8EAC081-1F58-4323-89DF-B8065A5C6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7" name="Imagen 1256">
          <a:extLst>
            <a:ext uri="{FF2B5EF4-FFF2-40B4-BE49-F238E27FC236}">
              <a16:creationId xmlns:a16="http://schemas.microsoft.com/office/drawing/2014/main" id="{4703D670-C089-40B8-A243-2056E609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8" name="Imagen 1257">
          <a:extLst>
            <a:ext uri="{FF2B5EF4-FFF2-40B4-BE49-F238E27FC236}">
              <a16:creationId xmlns:a16="http://schemas.microsoft.com/office/drawing/2014/main" id="{318B1607-5D10-4C06-BE44-8B55764B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9" name="Imagen 1258">
          <a:extLst>
            <a:ext uri="{FF2B5EF4-FFF2-40B4-BE49-F238E27FC236}">
              <a16:creationId xmlns:a16="http://schemas.microsoft.com/office/drawing/2014/main" id="{FC1B8A33-E8DA-4105-A4BB-A072F3A14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0" name="Imagen 1259">
          <a:extLst>
            <a:ext uri="{FF2B5EF4-FFF2-40B4-BE49-F238E27FC236}">
              <a16:creationId xmlns:a16="http://schemas.microsoft.com/office/drawing/2014/main" id="{AB10DDA9-2B07-4223-B2FB-208793522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1" name="Imagen 1260">
          <a:extLst>
            <a:ext uri="{FF2B5EF4-FFF2-40B4-BE49-F238E27FC236}">
              <a16:creationId xmlns:a16="http://schemas.microsoft.com/office/drawing/2014/main" id="{830F48D4-8D7E-4A94-BA35-40CF8AE8C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2" name="Imagen 1261">
          <a:extLst>
            <a:ext uri="{FF2B5EF4-FFF2-40B4-BE49-F238E27FC236}">
              <a16:creationId xmlns:a16="http://schemas.microsoft.com/office/drawing/2014/main" id="{D23BB8BB-FF20-4459-9C49-FB2AD39A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3" name="Imagen 1262">
          <a:extLst>
            <a:ext uri="{FF2B5EF4-FFF2-40B4-BE49-F238E27FC236}">
              <a16:creationId xmlns:a16="http://schemas.microsoft.com/office/drawing/2014/main" id="{873CA1B2-3255-4C91-AEAC-09FC3A2B6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4" name="Imagen 1263">
          <a:extLst>
            <a:ext uri="{FF2B5EF4-FFF2-40B4-BE49-F238E27FC236}">
              <a16:creationId xmlns:a16="http://schemas.microsoft.com/office/drawing/2014/main" id="{5008DDAE-F6DA-4079-A064-0AE72F87B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5" name="Imagen 1264">
          <a:extLst>
            <a:ext uri="{FF2B5EF4-FFF2-40B4-BE49-F238E27FC236}">
              <a16:creationId xmlns:a16="http://schemas.microsoft.com/office/drawing/2014/main" id="{56A2EB25-9933-440A-AF49-6DDDFC65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6" name="Imagen 1265">
          <a:extLst>
            <a:ext uri="{FF2B5EF4-FFF2-40B4-BE49-F238E27FC236}">
              <a16:creationId xmlns:a16="http://schemas.microsoft.com/office/drawing/2014/main" id="{14052575-421B-49E8-B412-BDAD0CDB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7" name="Imagen 1266">
          <a:extLst>
            <a:ext uri="{FF2B5EF4-FFF2-40B4-BE49-F238E27FC236}">
              <a16:creationId xmlns:a16="http://schemas.microsoft.com/office/drawing/2014/main" id="{D7DEDEAE-C83A-4AAD-A22F-B5512147C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68" name="Imagen 1267">
          <a:extLst>
            <a:ext uri="{FF2B5EF4-FFF2-40B4-BE49-F238E27FC236}">
              <a16:creationId xmlns:a16="http://schemas.microsoft.com/office/drawing/2014/main" id="{7E2DA008-AC41-450C-8559-7179DDB3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69" name="Imagen 1268">
          <a:extLst>
            <a:ext uri="{FF2B5EF4-FFF2-40B4-BE49-F238E27FC236}">
              <a16:creationId xmlns:a16="http://schemas.microsoft.com/office/drawing/2014/main" id="{DE3FB547-F14D-494B-9197-7E5CE0EC9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0" name="Imagen 1269">
          <a:extLst>
            <a:ext uri="{FF2B5EF4-FFF2-40B4-BE49-F238E27FC236}">
              <a16:creationId xmlns:a16="http://schemas.microsoft.com/office/drawing/2014/main" id="{AEB60717-94CB-46A3-BCE5-6B269DAE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1" name="Imagen 1270">
          <a:extLst>
            <a:ext uri="{FF2B5EF4-FFF2-40B4-BE49-F238E27FC236}">
              <a16:creationId xmlns:a16="http://schemas.microsoft.com/office/drawing/2014/main" id="{817FF635-E23E-4A83-AB5B-D439B6C40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2" name="Imagen 1271">
          <a:extLst>
            <a:ext uri="{FF2B5EF4-FFF2-40B4-BE49-F238E27FC236}">
              <a16:creationId xmlns:a16="http://schemas.microsoft.com/office/drawing/2014/main" id="{F7CC7E14-5F2D-4998-A7A4-D7CAFBD63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3" name="Imagen 1272">
          <a:extLst>
            <a:ext uri="{FF2B5EF4-FFF2-40B4-BE49-F238E27FC236}">
              <a16:creationId xmlns:a16="http://schemas.microsoft.com/office/drawing/2014/main" id="{340CD6E1-AC12-4024-934F-6B75FB16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4" name="Imagen 1273">
          <a:extLst>
            <a:ext uri="{FF2B5EF4-FFF2-40B4-BE49-F238E27FC236}">
              <a16:creationId xmlns:a16="http://schemas.microsoft.com/office/drawing/2014/main" id="{D9682A39-0A52-416D-A44A-4766AA4AD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5" name="Imagen 1274">
          <a:extLst>
            <a:ext uri="{FF2B5EF4-FFF2-40B4-BE49-F238E27FC236}">
              <a16:creationId xmlns:a16="http://schemas.microsoft.com/office/drawing/2014/main" id="{67529EC8-3022-405D-B162-797915F2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6" name="Imagen 1275">
          <a:extLst>
            <a:ext uri="{FF2B5EF4-FFF2-40B4-BE49-F238E27FC236}">
              <a16:creationId xmlns:a16="http://schemas.microsoft.com/office/drawing/2014/main" id="{0DDF847E-F0DC-498A-99A7-EE9B800EF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7" name="Imagen 1276">
          <a:extLst>
            <a:ext uri="{FF2B5EF4-FFF2-40B4-BE49-F238E27FC236}">
              <a16:creationId xmlns:a16="http://schemas.microsoft.com/office/drawing/2014/main" id="{455B2A24-9410-4619-B6AE-1D8263F51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8" name="Imagen 1277">
          <a:extLst>
            <a:ext uri="{FF2B5EF4-FFF2-40B4-BE49-F238E27FC236}">
              <a16:creationId xmlns:a16="http://schemas.microsoft.com/office/drawing/2014/main" id="{1AE7264E-A4B7-42C5-928D-593239C28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9" name="Imagen 1278">
          <a:extLst>
            <a:ext uri="{FF2B5EF4-FFF2-40B4-BE49-F238E27FC236}">
              <a16:creationId xmlns:a16="http://schemas.microsoft.com/office/drawing/2014/main" id="{6BD6B356-77BF-4247-8146-2A9CA9F9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0" name="Imagen 1279">
          <a:extLst>
            <a:ext uri="{FF2B5EF4-FFF2-40B4-BE49-F238E27FC236}">
              <a16:creationId xmlns:a16="http://schemas.microsoft.com/office/drawing/2014/main" id="{74420D7F-87BA-4110-9A33-80138C42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1" name="Imagen 1280">
          <a:extLst>
            <a:ext uri="{FF2B5EF4-FFF2-40B4-BE49-F238E27FC236}">
              <a16:creationId xmlns:a16="http://schemas.microsoft.com/office/drawing/2014/main" id="{2BD28226-950E-46A0-8670-317CE1915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2" name="Imagen 1281">
          <a:extLst>
            <a:ext uri="{FF2B5EF4-FFF2-40B4-BE49-F238E27FC236}">
              <a16:creationId xmlns:a16="http://schemas.microsoft.com/office/drawing/2014/main" id="{45CE25E7-BD4B-4C58-B555-017F28DB3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3" name="Imagen 1282">
          <a:extLst>
            <a:ext uri="{FF2B5EF4-FFF2-40B4-BE49-F238E27FC236}">
              <a16:creationId xmlns:a16="http://schemas.microsoft.com/office/drawing/2014/main" id="{A645D31D-26DC-4CBC-B2B7-BF4518B1A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4" name="Imagen 1283">
          <a:extLst>
            <a:ext uri="{FF2B5EF4-FFF2-40B4-BE49-F238E27FC236}">
              <a16:creationId xmlns:a16="http://schemas.microsoft.com/office/drawing/2014/main" id="{85B4F56B-F848-4AD2-9F91-01F917A6B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5" name="Imagen 1284">
          <a:extLst>
            <a:ext uri="{FF2B5EF4-FFF2-40B4-BE49-F238E27FC236}">
              <a16:creationId xmlns:a16="http://schemas.microsoft.com/office/drawing/2014/main" id="{7B6F216B-D8F4-4971-9B35-8130C6BB2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6" name="Imagen 1285">
          <a:extLst>
            <a:ext uri="{FF2B5EF4-FFF2-40B4-BE49-F238E27FC236}">
              <a16:creationId xmlns:a16="http://schemas.microsoft.com/office/drawing/2014/main" id="{94A9BF01-06D0-43C0-9024-564F2AEB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7" name="Imagen 1286">
          <a:extLst>
            <a:ext uri="{FF2B5EF4-FFF2-40B4-BE49-F238E27FC236}">
              <a16:creationId xmlns:a16="http://schemas.microsoft.com/office/drawing/2014/main" id="{1B944EFD-530F-4D56-A4B3-DB55220CA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8" name="Imagen 1287">
          <a:extLst>
            <a:ext uri="{FF2B5EF4-FFF2-40B4-BE49-F238E27FC236}">
              <a16:creationId xmlns:a16="http://schemas.microsoft.com/office/drawing/2014/main" id="{79C8BBEB-70DF-4BC8-B8DB-610272019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9" name="Imagen 1288">
          <a:extLst>
            <a:ext uri="{FF2B5EF4-FFF2-40B4-BE49-F238E27FC236}">
              <a16:creationId xmlns:a16="http://schemas.microsoft.com/office/drawing/2014/main" id="{6440AA94-C2E4-430F-BD76-A2532E13F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0" name="Imagen 1289">
          <a:extLst>
            <a:ext uri="{FF2B5EF4-FFF2-40B4-BE49-F238E27FC236}">
              <a16:creationId xmlns:a16="http://schemas.microsoft.com/office/drawing/2014/main" id="{CA06AA39-FDC4-4FBB-8482-40D57EBE1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1" name="Imagen 1290">
          <a:extLst>
            <a:ext uri="{FF2B5EF4-FFF2-40B4-BE49-F238E27FC236}">
              <a16:creationId xmlns:a16="http://schemas.microsoft.com/office/drawing/2014/main" id="{E5AB45EF-F22B-41C5-BE9E-0FE2F38A4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2" name="Imagen 1291">
          <a:extLst>
            <a:ext uri="{FF2B5EF4-FFF2-40B4-BE49-F238E27FC236}">
              <a16:creationId xmlns:a16="http://schemas.microsoft.com/office/drawing/2014/main" id="{661134F7-B585-4FB6-B381-A57C15E3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3" name="Imagen 1292">
          <a:extLst>
            <a:ext uri="{FF2B5EF4-FFF2-40B4-BE49-F238E27FC236}">
              <a16:creationId xmlns:a16="http://schemas.microsoft.com/office/drawing/2014/main" id="{B9995DB7-0DA9-4A8E-B21B-AB26B54F3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4" name="Imagen 1293">
          <a:extLst>
            <a:ext uri="{FF2B5EF4-FFF2-40B4-BE49-F238E27FC236}">
              <a16:creationId xmlns:a16="http://schemas.microsoft.com/office/drawing/2014/main" id="{0B6A30B5-97D7-4EE6-B3AB-503977D89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5" name="Imagen 1294">
          <a:extLst>
            <a:ext uri="{FF2B5EF4-FFF2-40B4-BE49-F238E27FC236}">
              <a16:creationId xmlns:a16="http://schemas.microsoft.com/office/drawing/2014/main" id="{2AFC5F02-CEB7-4460-823C-9A15519C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6" name="Imagen 1295">
          <a:extLst>
            <a:ext uri="{FF2B5EF4-FFF2-40B4-BE49-F238E27FC236}">
              <a16:creationId xmlns:a16="http://schemas.microsoft.com/office/drawing/2014/main" id="{DBDBBC5C-60C5-4635-95F3-3782E2258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7" name="Imagen 1296">
          <a:extLst>
            <a:ext uri="{FF2B5EF4-FFF2-40B4-BE49-F238E27FC236}">
              <a16:creationId xmlns:a16="http://schemas.microsoft.com/office/drawing/2014/main" id="{1C45E1F3-8E11-4949-8648-B1D6E54B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8" name="Imagen 1297">
          <a:extLst>
            <a:ext uri="{FF2B5EF4-FFF2-40B4-BE49-F238E27FC236}">
              <a16:creationId xmlns:a16="http://schemas.microsoft.com/office/drawing/2014/main" id="{E3483588-89B1-4DE2-90E5-5B1D90908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9" name="Imagen 1298">
          <a:extLst>
            <a:ext uri="{FF2B5EF4-FFF2-40B4-BE49-F238E27FC236}">
              <a16:creationId xmlns:a16="http://schemas.microsoft.com/office/drawing/2014/main" id="{A409A27A-7DB0-4A21-AAA7-5D34B32EA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0" name="Imagen 1299">
          <a:extLst>
            <a:ext uri="{FF2B5EF4-FFF2-40B4-BE49-F238E27FC236}">
              <a16:creationId xmlns:a16="http://schemas.microsoft.com/office/drawing/2014/main" id="{BCD17AC9-2EF0-40D3-BDEB-F22B68BE9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1" name="Imagen 1300">
          <a:extLst>
            <a:ext uri="{FF2B5EF4-FFF2-40B4-BE49-F238E27FC236}">
              <a16:creationId xmlns:a16="http://schemas.microsoft.com/office/drawing/2014/main" id="{641D5EEB-6D09-40E4-989E-60F9C9656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2" name="Imagen 1301">
          <a:extLst>
            <a:ext uri="{FF2B5EF4-FFF2-40B4-BE49-F238E27FC236}">
              <a16:creationId xmlns:a16="http://schemas.microsoft.com/office/drawing/2014/main" id="{127B0480-D958-4E14-B278-29C0F2FC8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3" name="Imagen 1302">
          <a:extLst>
            <a:ext uri="{FF2B5EF4-FFF2-40B4-BE49-F238E27FC236}">
              <a16:creationId xmlns:a16="http://schemas.microsoft.com/office/drawing/2014/main" id="{9E7E03F2-F4AF-4912-8B45-B165ADFD3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4" name="Imagen 1303">
          <a:extLst>
            <a:ext uri="{FF2B5EF4-FFF2-40B4-BE49-F238E27FC236}">
              <a16:creationId xmlns:a16="http://schemas.microsoft.com/office/drawing/2014/main" id="{6B529CAB-D85B-4ADF-8956-01E39789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5" name="Imagen 1304">
          <a:extLst>
            <a:ext uri="{FF2B5EF4-FFF2-40B4-BE49-F238E27FC236}">
              <a16:creationId xmlns:a16="http://schemas.microsoft.com/office/drawing/2014/main" id="{3B2A4395-2FC8-4855-BD52-BC9FC920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6" name="Imagen 1305">
          <a:extLst>
            <a:ext uri="{FF2B5EF4-FFF2-40B4-BE49-F238E27FC236}">
              <a16:creationId xmlns:a16="http://schemas.microsoft.com/office/drawing/2014/main" id="{90D37950-DE53-444A-A309-D1E1C910E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7" name="Imagen 1306">
          <a:extLst>
            <a:ext uri="{FF2B5EF4-FFF2-40B4-BE49-F238E27FC236}">
              <a16:creationId xmlns:a16="http://schemas.microsoft.com/office/drawing/2014/main" id="{A21F8C33-A234-45F9-A40D-B5080F108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8" name="Imagen 1307">
          <a:extLst>
            <a:ext uri="{FF2B5EF4-FFF2-40B4-BE49-F238E27FC236}">
              <a16:creationId xmlns:a16="http://schemas.microsoft.com/office/drawing/2014/main" id="{F9A3C90B-64E1-4C48-8BE3-A5D5DB2EF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9" name="Imagen 1308">
          <a:extLst>
            <a:ext uri="{FF2B5EF4-FFF2-40B4-BE49-F238E27FC236}">
              <a16:creationId xmlns:a16="http://schemas.microsoft.com/office/drawing/2014/main" id="{F508D31F-50B7-4CCB-8876-A7468BF80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0" name="Imagen 1309">
          <a:extLst>
            <a:ext uri="{FF2B5EF4-FFF2-40B4-BE49-F238E27FC236}">
              <a16:creationId xmlns:a16="http://schemas.microsoft.com/office/drawing/2014/main" id="{9F861793-9CE1-4A0A-871D-9523D7F1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1" name="Imagen 1310">
          <a:extLst>
            <a:ext uri="{FF2B5EF4-FFF2-40B4-BE49-F238E27FC236}">
              <a16:creationId xmlns:a16="http://schemas.microsoft.com/office/drawing/2014/main" id="{3800F3F3-9BFB-49BE-913B-E9E60717E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2" name="Imagen 1311">
          <a:extLst>
            <a:ext uri="{FF2B5EF4-FFF2-40B4-BE49-F238E27FC236}">
              <a16:creationId xmlns:a16="http://schemas.microsoft.com/office/drawing/2014/main" id="{206B54D4-52C4-426E-9130-C38164E4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3" name="Imagen 1312">
          <a:extLst>
            <a:ext uri="{FF2B5EF4-FFF2-40B4-BE49-F238E27FC236}">
              <a16:creationId xmlns:a16="http://schemas.microsoft.com/office/drawing/2014/main" id="{598158A8-7EB2-403D-B815-6D471894B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4" name="Imagen 1313">
          <a:extLst>
            <a:ext uri="{FF2B5EF4-FFF2-40B4-BE49-F238E27FC236}">
              <a16:creationId xmlns:a16="http://schemas.microsoft.com/office/drawing/2014/main" id="{CE64EFC3-ECEE-4B28-88D0-D35A0C5F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5" name="Imagen 1314">
          <a:extLst>
            <a:ext uri="{FF2B5EF4-FFF2-40B4-BE49-F238E27FC236}">
              <a16:creationId xmlns:a16="http://schemas.microsoft.com/office/drawing/2014/main" id="{DBC5FA27-2396-45C4-87B0-7AF98890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6" name="Imagen 1315">
          <a:extLst>
            <a:ext uri="{FF2B5EF4-FFF2-40B4-BE49-F238E27FC236}">
              <a16:creationId xmlns:a16="http://schemas.microsoft.com/office/drawing/2014/main" id="{D986A5F0-7B3D-4AF1-BEE2-D3720535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7" name="Imagen 1316">
          <a:extLst>
            <a:ext uri="{FF2B5EF4-FFF2-40B4-BE49-F238E27FC236}">
              <a16:creationId xmlns:a16="http://schemas.microsoft.com/office/drawing/2014/main" id="{E33964BD-CCC9-44A9-9927-B42463DA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8" name="Imagen 1317">
          <a:extLst>
            <a:ext uri="{FF2B5EF4-FFF2-40B4-BE49-F238E27FC236}">
              <a16:creationId xmlns:a16="http://schemas.microsoft.com/office/drawing/2014/main" id="{9EF41F07-D29C-4F2E-B765-CBF143E2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9" name="Imagen 1318">
          <a:extLst>
            <a:ext uri="{FF2B5EF4-FFF2-40B4-BE49-F238E27FC236}">
              <a16:creationId xmlns:a16="http://schemas.microsoft.com/office/drawing/2014/main" id="{4F01AD92-B9A2-4384-81C6-471112B5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0" name="Imagen 1319">
          <a:extLst>
            <a:ext uri="{FF2B5EF4-FFF2-40B4-BE49-F238E27FC236}">
              <a16:creationId xmlns:a16="http://schemas.microsoft.com/office/drawing/2014/main" id="{286AB356-507F-4E4B-B9E2-D9C62A50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1" name="Imagen 1320">
          <a:extLst>
            <a:ext uri="{FF2B5EF4-FFF2-40B4-BE49-F238E27FC236}">
              <a16:creationId xmlns:a16="http://schemas.microsoft.com/office/drawing/2014/main" id="{B17C5331-ED0D-4FE4-9F44-47B2B9421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2" name="Imagen 1321">
          <a:extLst>
            <a:ext uri="{FF2B5EF4-FFF2-40B4-BE49-F238E27FC236}">
              <a16:creationId xmlns:a16="http://schemas.microsoft.com/office/drawing/2014/main" id="{0735CA11-E099-470E-A707-2C3E3A6D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3" name="Imagen 1322">
          <a:extLst>
            <a:ext uri="{FF2B5EF4-FFF2-40B4-BE49-F238E27FC236}">
              <a16:creationId xmlns:a16="http://schemas.microsoft.com/office/drawing/2014/main" id="{AF3FBED2-17D9-4EA3-9159-A665139A6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4" name="Imagen 1323">
          <a:extLst>
            <a:ext uri="{FF2B5EF4-FFF2-40B4-BE49-F238E27FC236}">
              <a16:creationId xmlns:a16="http://schemas.microsoft.com/office/drawing/2014/main" id="{C5D6210B-8872-4F2D-B397-363A5552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5" name="Imagen 1324">
          <a:extLst>
            <a:ext uri="{FF2B5EF4-FFF2-40B4-BE49-F238E27FC236}">
              <a16:creationId xmlns:a16="http://schemas.microsoft.com/office/drawing/2014/main" id="{BC359822-F60F-45EF-A2C2-C32868241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6" name="Imagen 1325">
          <a:extLst>
            <a:ext uri="{FF2B5EF4-FFF2-40B4-BE49-F238E27FC236}">
              <a16:creationId xmlns:a16="http://schemas.microsoft.com/office/drawing/2014/main" id="{8FFB5111-B01B-4BA1-9756-65A2B987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27" name="Imagen 1326">
          <a:extLst>
            <a:ext uri="{FF2B5EF4-FFF2-40B4-BE49-F238E27FC236}">
              <a16:creationId xmlns:a16="http://schemas.microsoft.com/office/drawing/2014/main" id="{3E799E52-C537-436A-986B-B58C6ED61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28" name="Imagen 1327">
          <a:extLst>
            <a:ext uri="{FF2B5EF4-FFF2-40B4-BE49-F238E27FC236}">
              <a16:creationId xmlns:a16="http://schemas.microsoft.com/office/drawing/2014/main" id="{5D335691-B515-4FAE-A7D9-B7F412CA3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29" name="Imagen 1328">
          <a:extLst>
            <a:ext uri="{FF2B5EF4-FFF2-40B4-BE49-F238E27FC236}">
              <a16:creationId xmlns:a16="http://schemas.microsoft.com/office/drawing/2014/main" id="{3ECFD804-C4AB-403E-B5B2-3758FC08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30" name="Imagen 1329">
          <a:extLst>
            <a:ext uri="{FF2B5EF4-FFF2-40B4-BE49-F238E27FC236}">
              <a16:creationId xmlns:a16="http://schemas.microsoft.com/office/drawing/2014/main" id="{5CA4A581-627C-4448-9056-F819A09B6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31" name="Imagen 1330">
          <a:extLst>
            <a:ext uri="{FF2B5EF4-FFF2-40B4-BE49-F238E27FC236}">
              <a16:creationId xmlns:a16="http://schemas.microsoft.com/office/drawing/2014/main" id="{C9C3CF28-35D5-4A98-BEED-3ADA19A8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32" name="Imagen 1331">
          <a:extLst>
            <a:ext uri="{FF2B5EF4-FFF2-40B4-BE49-F238E27FC236}">
              <a16:creationId xmlns:a16="http://schemas.microsoft.com/office/drawing/2014/main" id="{C67644BE-FED0-4422-BC9B-ADC50FCBC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3" name="Imagen 1332">
          <a:extLst>
            <a:ext uri="{FF2B5EF4-FFF2-40B4-BE49-F238E27FC236}">
              <a16:creationId xmlns:a16="http://schemas.microsoft.com/office/drawing/2014/main" id="{3922E9FC-5408-4A58-B629-7619A7493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4" name="Imagen 1333">
          <a:extLst>
            <a:ext uri="{FF2B5EF4-FFF2-40B4-BE49-F238E27FC236}">
              <a16:creationId xmlns:a16="http://schemas.microsoft.com/office/drawing/2014/main" id="{A335296C-DDD3-479F-87AF-C31C02246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5" name="Imagen 1334">
          <a:extLst>
            <a:ext uri="{FF2B5EF4-FFF2-40B4-BE49-F238E27FC236}">
              <a16:creationId xmlns:a16="http://schemas.microsoft.com/office/drawing/2014/main" id="{5F94CBD4-8595-4853-B4BF-0B04095BC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6" name="Imagen 1335">
          <a:extLst>
            <a:ext uri="{FF2B5EF4-FFF2-40B4-BE49-F238E27FC236}">
              <a16:creationId xmlns:a16="http://schemas.microsoft.com/office/drawing/2014/main" id="{1D99B0A2-EEE5-4C3A-BA48-3DC6B2E2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7" name="Imagen 1336">
          <a:extLst>
            <a:ext uri="{FF2B5EF4-FFF2-40B4-BE49-F238E27FC236}">
              <a16:creationId xmlns:a16="http://schemas.microsoft.com/office/drawing/2014/main" id="{C955BD7E-ABA4-424E-8F0D-24A95A5B7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8" name="Imagen 1337">
          <a:extLst>
            <a:ext uri="{FF2B5EF4-FFF2-40B4-BE49-F238E27FC236}">
              <a16:creationId xmlns:a16="http://schemas.microsoft.com/office/drawing/2014/main" id="{842008F4-DAE7-4F7B-A01C-548E01242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9" name="Imagen 1338">
          <a:extLst>
            <a:ext uri="{FF2B5EF4-FFF2-40B4-BE49-F238E27FC236}">
              <a16:creationId xmlns:a16="http://schemas.microsoft.com/office/drawing/2014/main" id="{40933A2F-B70E-4B71-ABB3-ED37CE76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0" name="Imagen 1339">
          <a:extLst>
            <a:ext uri="{FF2B5EF4-FFF2-40B4-BE49-F238E27FC236}">
              <a16:creationId xmlns:a16="http://schemas.microsoft.com/office/drawing/2014/main" id="{A949C945-8D48-4FBD-8351-44C6AE550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1" name="Imagen 1340">
          <a:extLst>
            <a:ext uri="{FF2B5EF4-FFF2-40B4-BE49-F238E27FC236}">
              <a16:creationId xmlns:a16="http://schemas.microsoft.com/office/drawing/2014/main" id="{B16BCF5D-8A23-41A5-92D4-3BFBF040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2" name="Imagen 1341">
          <a:extLst>
            <a:ext uri="{FF2B5EF4-FFF2-40B4-BE49-F238E27FC236}">
              <a16:creationId xmlns:a16="http://schemas.microsoft.com/office/drawing/2014/main" id="{E8A477F4-DEF6-4F2A-BE98-61F78AFB8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3" name="Imagen 1342">
          <a:extLst>
            <a:ext uri="{FF2B5EF4-FFF2-40B4-BE49-F238E27FC236}">
              <a16:creationId xmlns:a16="http://schemas.microsoft.com/office/drawing/2014/main" id="{9C35A893-D9DE-4B0D-A99C-558181B65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4" name="Imagen 1343">
          <a:extLst>
            <a:ext uri="{FF2B5EF4-FFF2-40B4-BE49-F238E27FC236}">
              <a16:creationId xmlns:a16="http://schemas.microsoft.com/office/drawing/2014/main" id="{023D416C-CE91-46F8-B2BF-00534227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5" name="Imagen 1344">
          <a:extLst>
            <a:ext uri="{FF2B5EF4-FFF2-40B4-BE49-F238E27FC236}">
              <a16:creationId xmlns:a16="http://schemas.microsoft.com/office/drawing/2014/main" id="{9E888B90-18A3-4A86-A695-E28BD24F7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6" name="Imagen 1345">
          <a:extLst>
            <a:ext uri="{FF2B5EF4-FFF2-40B4-BE49-F238E27FC236}">
              <a16:creationId xmlns:a16="http://schemas.microsoft.com/office/drawing/2014/main" id="{1B7F389C-2A64-4466-963A-B0DEAD42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7" name="Imagen 1346">
          <a:extLst>
            <a:ext uri="{FF2B5EF4-FFF2-40B4-BE49-F238E27FC236}">
              <a16:creationId xmlns:a16="http://schemas.microsoft.com/office/drawing/2014/main" id="{6CF73B87-AFB2-4798-953C-4FCE9304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8" name="Imagen 1347">
          <a:extLst>
            <a:ext uri="{FF2B5EF4-FFF2-40B4-BE49-F238E27FC236}">
              <a16:creationId xmlns:a16="http://schemas.microsoft.com/office/drawing/2014/main" id="{F3F2A31B-4CDC-4D77-91CC-16A051E3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9" name="Imagen 1348">
          <a:extLst>
            <a:ext uri="{FF2B5EF4-FFF2-40B4-BE49-F238E27FC236}">
              <a16:creationId xmlns:a16="http://schemas.microsoft.com/office/drawing/2014/main" id="{CC96DA50-AEC3-45CF-8DB3-A1290C099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0" name="Imagen 1349">
          <a:extLst>
            <a:ext uri="{FF2B5EF4-FFF2-40B4-BE49-F238E27FC236}">
              <a16:creationId xmlns:a16="http://schemas.microsoft.com/office/drawing/2014/main" id="{89BC712E-6559-472C-9F6B-CB9E1E84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1" name="Imagen 1350">
          <a:extLst>
            <a:ext uri="{FF2B5EF4-FFF2-40B4-BE49-F238E27FC236}">
              <a16:creationId xmlns:a16="http://schemas.microsoft.com/office/drawing/2014/main" id="{01A6B4AF-DDC0-4691-AD10-F08A4C775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2" name="Imagen 1351">
          <a:extLst>
            <a:ext uri="{FF2B5EF4-FFF2-40B4-BE49-F238E27FC236}">
              <a16:creationId xmlns:a16="http://schemas.microsoft.com/office/drawing/2014/main" id="{93A5B2BC-4BBA-4201-9075-F04725BF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3" name="Imagen 1352">
          <a:extLst>
            <a:ext uri="{FF2B5EF4-FFF2-40B4-BE49-F238E27FC236}">
              <a16:creationId xmlns:a16="http://schemas.microsoft.com/office/drawing/2014/main" id="{71429A47-D665-4C50-9A5C-DF12DC67D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4" name="Imagen 1353">
          <a:extLst>
            <a:ext uri="{FF2B5EF4-FFF2-40B4-BE49-F238E27FC236}">
              <a16:creationId xmlns:a16="http://schemas.microsoft.com/office/drawing/2014/main" id="{4BD1F2FB-F580-45C7-BC92-820ED90F0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5" name="Imagen 1354">
          <a:extLst>
            <a:ext uri="{FF2B5EF4-FFF2-40B4-BE49-F238E27FC236}">
              <a16:creationId xmlns:a16="http://schemas.microsoft.com/office/drawing/2014/main" id="{A997FD75-BE12-45FF-8F64-2228DD8E2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6" name="Imagen 1355">
          <a:extLst>
            <a:ext uri="{FF2B5EF4-FFF2-40B4-BE49-F238E27FC236}">
              <a16:creationId xmlns:a16="http://schemas.microsoft.com/office/drawing/2014/main" id="{C3F906E9-CF85-4369-9680-A03BF542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7" name="Imagen 1356">
          <a:extLst>
            <a:ext uri="{FF2B5EF4-FFF2-40B4-BE49-F238E27FC236}">
              <a16:creationId xmlns:a16="http://schemas.microsoft.com/office/drawing/2014/main" id="{67CA67C4-3DA4-4C0F-8F81-B03B0559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8" name="Imagen 1357">
          <a:extLst>
            <a:ext uri="{FF2B5EF4-FFF2-40B4-BE49-F238E27FC236}">
              <a16:creationId xmlns:a16="http://schemas.microsoft.com/office/drawing/2014/main" id="{952F4508-7F8F-4F51-A728-AE0900428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9" name="Imagen 1358">
          <a:extLst>
            <a:ext uri="{FF2B5EF4-FFF2-40B4-BE49-F238E27FC236}">
              <a16:creationId xmlns:a16="http://schemas.microsoft.com/office/drawing/2014/main" id="{B0833DE6-2592-4A48-9B85-5D54C73D9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0" name="Imagen 1359">
          <a:extLst>
            <a:ext uri="{FF2B5EF4-FFF2-40B4-BE49-F238E27FC236}">
              <a16:creationId xmlns:a16="http://schemas.microsoft.com/office/drawing/2014/main" id="{501EAAD9-D1C8-45B7-984B-85DDE6DA5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1" name="Imagen 1360">
          <a:extLst>
            <a:ext uri="{FF2B5EF4-FFF2-40B4-BE49-F238E27FC236}">
              <a16:creationId xmlns:a16="http://schemas.microsoft.com/office/drawing/2014/main" id="{D1509C24-820D-4E0F-8080-76F99C6F4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2" name="Imagen 1361">
          <a:extLst>
            <a:ext uri="{FF2B5EF4-FFF2-40B4-BE49-F238E27FC236}">
              <a16:creationId xmlns:a16="http://schemas.microsoft.com/office/drawing/2014/main" id="{631355B1-9B71-4117-9B7B-E0C77C52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3" name="Imagen 1362">
          <a:extLst>
            <a:ext uri="{FF2B5EF4-FFF2-40B4-BE49-F238E27FC236}">
              <a16:creationId xmlns:a16="http://schemas.microsoft.com/office/drawing/2014/main" id="{DABA9419-9B96-4213-B053-051B5421E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4" name="Imagen 1363">
          <a:extLst>
            <a:ext uri="{FF2B5EF4-FFF2-40B4-BE49-F238E27FC236}">
              <a16:creationId xmlns:a16="http://schemas.microsoft.com/office/drawing/2014/main" id="{A1D94889-0416-4533-9C45-A783F2B23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5" name="Imagen 1364">
          <a:extLst>
            <a:ext uri="{FF2B5EF4-FFF2-40B4-BE49-F238E27FC236}">
              <a16:creationId xmlns:a16="http://schemas.microsoft.com/office/drawing/2014/main" id="{D4875D5C-A83B-4C92-A52C-EB3BB8917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6" name="Imagen 1365">
          <a:extLst>
            <a:ext uri="{FF2B5EF4-FFF2-40B4-BE49-F238E27FC236}">
              <a16:creationId xmlns:a16="http://schemas.microsoft.com/office/drawing/2014/main" id="{7960CCFE-F346-44ED-885B-F55243178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7" name="Imagen 1366">
          <a:extLst>
            <a:ext uri="{FF2B5EF4-FFF2-40B4-BE49-F238E27FC236}">
              <a16:creationId xmlns:a16="http://schemas.microsoft.com/office/drawing/2014/main" id="{4F477A93-3E67-4EA5-80C4-F9C73F417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8" name="Imagen 1367">
          <a:extLst>
            <a:ext uri="{FF2B5EF4-FFF2-40B4-BE49-F238E27FC236}">
              <a16:creationId xmlns:a16="http://schemas.microsoft.com/office/drawing/2014/main" id="{E1FECAE8-2234-4593-9774-4AD5350B5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9" name="Imagen 1368">
          <a:extLst>
            <a:ext uri="{FF2B5EF4-FFF2-40B4-BE49-F238E27FC236}">
              <a16:creationId xmlns:a16="http://schemas.microsoft.com/office/drawing/2014/main" id="{C570DB08-5460-4C51-927A-C73515B5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0" name="Imagen 1369">
          <a:extLst>
            <a:ext uri="{FF2B5EF4-FFF2-40B4-BE49-F238E27FC236}">
              <a16:creationId xmlns:a16="http://schemas.microsoft.com/office/drawing/2014/main" id="{2D517B96-C3CD-4FC9-B350-D454C0E9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1" name="Imagen 1370">
          <a:extLst>
            <a:ext uri="{FF2B5EF4-FFF2-40B4-BE49-F238E27FC236}">
              <a16:creationId xmlns:a16="http://schemas.microsoft.com/office/drawing/2014/main" id="{85E7933A-40EA-4A2F-9D33-BF9452592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2" name="Imagen 1371">
          <a:extLst>
            <a:ext uri="{FF2B5EF4-FFF2-40B4-BE49-F238E27FC236}">
              <a16:creationId xmlns:a16="http://schemas.microsoft.com/office/drawing/2014/main" id="{83815484-911E-4F23-9B09-417F0ABB3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3" name="Imagen 1372">
          <a:extLst>
            <a:ext uri="{FF2B5EF4-FFF2-40B4-BE49-F238E27FC236}">
              <a16:creationId xmlns:a16="http://schemas.microsoft.com/office/drawing/2014/main" id="{C9954931-62B2-4E27-B506-A215FD61D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4" name="Imagen 1373">
          <a:extLst>
            <a:ext uri="{FF2B5EF4-FFF2-40B4-BE49-F238E27FC236}">
              <a16:creationId xmlns:a16="http://schemas.microsoft.com/office/drawing/2014/main" id="{D246EA32-8DE6-4B7F-A00F-D3D054020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5" name="Imagen 1374">
          <a:extLst>
            <a:ext uri="{FF2B5EF4-FFF2-40B4-BE49-F238E27FC236}">
              <a16:creationId xmlns:a16="http://schemas.microsoft.com/office/drawing/2014/main" id="{DF7A98FD-8713-4CCF-A08A-FB8A764AB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6" name="Imagen 1375">
          <a:extLst>
            <a:ext uri="{FF2B5EF4-FFF2-40B4-BE49-F238E27FC236}">
              <a16:creationId xmlns:a16="http://schemas.microsoft.com/office/drawing/2014/main" id="{C602A300-B353-4E40-902F-5636583E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7" name="Imagen 1376">
          <a:extLst>
            <a:ext uri="{FF2B5EF4-FFF2-40B4-BE49-F238E27FC236}">
              <a16:creationId xmlns:a16="http://schemas.microsoft.com/office/drawing/2014/main" id="{8758044D-0ADF-4EA3-B590-0738B1AE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8" name="Imagen 1377">
          <a:extLst>
            <a:ext uri="{FF2B5EF4-FFF2-40B4-BE49-F238E27FC236}">
              <a16:creationId xmlns:a16="http://schemas.microsoft.com/office/drawing/2014/main" id="{1EE099A4-E67C-4BA8-9420-3B8094A4C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9" name="Imagen 1378">
          <a:extLst>
            <a:ext uri="{FF2B5EF4-FFF2-40B4-BE49-F238E27FC236}">
              <a16:creationId xmlns:a16="http://schemas.microsoft.com/office/drawing/2014/main" id="{6395321D-AA18-4EF7-AE32-9DC1A70F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0" name="Imagen 1379">
          <a:extLst>
            <a:ext uri="{FF2B5EF4-FFF2-40B4-BE49-F238E27FC236}">
              <a16:creationId xmlns:a16="http://schemas.microsoft.com/office/drawing/2014/main" id="{412F26E4-C481-48FB-9641-18873699D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1" name="Imagen 1380">
          <a:extLst>
            <a:ext uri="{FF2B5EF4-FFF2-40B4-BE49-F238E27FC236}">
              <a16:creationId xmlns:a16="http://schemas.microsoft.com/office/drawing/2014/main" id="{1999DDFF-F855-4BD6-83BB-76749D214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2" name="Imagen 1381">
          <a:extLst>
            <a:ext uri="{FF2B5EF4-FFF2-40B4-BE49-F238E27FC236}">
              <a16:creationId xmlns:a16="http://schemas.microsoft.com/office/drawing/2014/main" id="{4E301E5F-CFC9-466B-92F5-0D4BC8977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3" name="Imagen 1382">
          <a:extLst>
            <a:ext uri="{FF2B5EF4-FFF2-40B4-BE49-F238E27FC236}">
              <a16:creationId xmlns:a16="http://schemas.microsoft.com/office/drawing/2014/main" id="{B87689AC-3F92-4169-BBE9-479EFEB9B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4" name="Imagen 1383">
          <a:extLst>
            <a:ext uri="{FF2B5EF4-FFF2-40B4-BE49-F238E27FC236}">
              <a16:creationId xmlns:a16="http://schemas.microsoft.com/office/drawing/2014/main" id="{FDFEAF33-D51E-46E6-BD5B-177AE5241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5" name="Imagen 1384">
          <a:extLst>
            <a:ext uri="{FF2B5EF4-FFF2-40B4-BE49-F238E27FC236}">
              <a16:creationId xmlns:a16="http://schemas.microsoft.com/office/drawing/2014/main" id="{B71EEA53-526B-4CBB-8CC0-A24F6C146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6" name="Imagen 1385">
          <a:extLst>
            <a:ext uri="{FF2B5EF4-FFF2-40B4-BE49-F238E27FC236}">
              <a16:creationId xmlns:a16="http://schemas.microsoft.com/office/drawing/2014/main" id="{34184B20-F316-4EF9-9C3D-F6B77094B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7" name="Imagen 1386">
          <a:extLst>
            <a:ext uri="{FF2B5EF4-FFF2-40B4-BE49-F238E27FC236}">
              <a16:creationId xmlns:a16="http://schemas.microsoft.com/office/drawing/2014/main" id="{089D9715-37AB-42FD-A43A-B799B4B0D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8" name="Imagen 1387">
          <a:extLst>
            <a:ext uri="{FF2B5EF4-FFF2-40B4-BE49-F238E27FC236}">
              <a16:creationId xmlns:a16="http://schemas.microsoft.com/office/drawing/2014/main" id="{5DFA0E87-058D-4895-8A5F-920CA0BBA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9" name="Imagen 1388">
          <a:extLst>
            <a:ext uri="{FF2B5EF4-FFF2-40B4-BE49-F238E27FC236}">
              <a16:creationId xmlns:a16="http://schemas.microsoft.com/office/drawing/2014/main" id="{6FC82BAB-16CB-4229-85BF-D6E635E3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0" name="Imagen 1389">
          <a:extLst>
            <a:ext uri="{FF2B5EF4-FFF2-40B4-BE49-F238E27FC236}">
              <a16:creationId xmlns:a16="http://schemas.microsoft.com/office/drawing/2014/main" id="{FC97C283-D58B-440B-8405-A2DD11CAE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1" name="Imagen 1390">
          <a:extLst>
            <a:ext uri="{FF2B5EF4-FFF2-40B4-BE49-F238E27FC236}">
              <a16:creationId xmlns:a16="http://schemas.microsoft.com/office/drawing/2014/main" id="{652E9DBB-B17F-494B-BC07-07F7EE08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2" name="Imagen 1391">
          <a:extLst>
            <a:ext uri="{FF2B5EF4-FFF2-40B4-BE49-F238E27FC236}">
              <a16:creationId xmlns:a16="http://schemas.microsoft.com/office/drawing/2014/main" id="{E47B63F4-9D6B-4616-8279-4D6D1324B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3" name="Imagen 1392">
          <a:extLst>
            <a:ext uri="{FF2B5EF4-FFF2-40B4-BE49-F238E27FC236}">
              <a16:creationId xmlns:a16="http://schemas.microsoft.com/office/drawing/2014/main" id="{8D6E9496-4648-4298-98B7-4A80B0CE7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4" name="Imagen 1393">
          <a:extLst>
            <a:ext uri="{FF2B5EF4-FFF2-40B4-BE49-F238E27FC236}">
              <a16:creationId xmlns:a16="http://schemas.microsoft.com/office/drawing/2014/main" id="{B2013A3A-02B7-40D5-92D2-DE2354BDD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5" name="Imagen 1394">
          <a:extLst>
            <a:ext uri="{FF2B5EF4-FFF2-40B4-BE49-F238E27FC236}">
              <a16:creationId xmlns:a16="http://schemas.microsoft.com/office/drawing/2014/main" id="{E8F451B2-9C3B-42B5-A692-787F48D1A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6" name="Imagen 1395">
          <a:extLst>
            <a:ext uri="{FF2B5EF4-FFF2-40B4-BE49-F238E27FC236}">
              <a16:creationId xmlns:a16="http://schemas.microsoft.com/office/drawing/2014/main" id="{29AE6AE6-02FE-4261-AE96-E495943B9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7" name="Imagen 1396">
          <a:extLst>
            <a:ext uri="{FF2B5EF4-FFF2-40B4-BE49-F238E27FC236}">
              <a16:creationId xmlns:a16="http://schemas.microsoft.com/office/drawing/2014/main" id="{2C22BC29-C941-4541-91E2-6FDDD083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8" name="Imagen 1397">
          <a:extLst>
            <a:ext uri="{FF2B5EF4-FFF2-40B4-BE49-F238E27FC236}">
              <a16:creationId xmlns:a16="http://schemas.microsoft.com/office/drawing/2014/main" id="{5CA64351-2692-42EE-AF4A-150999514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9" name="Imagen 1398">
          <a:extLst>
            <a:ext uri="{FF2B5EF4-FFF2-40B4-BE49-F238E27FC236}">
              <a16:creationId xmlns:a16="http://schemas.microsoft.com/office/drawing/2014/main" id="{E2AFEB73-F081-473C-B812-1AE635FD8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0" name="Imagen 1399">
          <a:extLst>
            <a:ext uri="{FF2B5EF4-FFF2-40B4-BE49-F238E27FC236}">
              <a16:creationId xmlns:a16="http://schemas.microsoft.com/office/drawing/2014/main" id="{9BCDF7AA-5293-4CCB-89D9-B00C69C2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1" name="Imagen 1400">
          <a:extLst>
            <a:ext uri="{FF2B5EF4-FFF2-40B4-BE49-F238E27FC236}">
              <a16:creationId xmlns:a16="http://schemas.microsoft.com/office/drawing/2014/main" id="{E9D5AAAF-1901-4FB0-A73F-55EA15F50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2" name="Imagen 1401">
          <a:extLst>
            <a:ext uri="{FF2B5EF4-FFF2-40B4-BE49-F238E27FC236}">
              <a16:creationId xmlns:a16="http://schemas.microsoft.com/office/drawing/2014/main" id="{E8CEEA0D-7F74-43EE-9295-AABEE81C8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3" name="Imagen 1402">
          <a:extLst>
            <a:ext uri="{FF2B5EF4-FFF2-40B4-BE49-F238E27FC236}">
              <a16:creationId xmlns:a16="http://schemas.microsoft.com/office/drawing/2014/main" id="{CD9876D5-734B-4D95-97EF-68026F4D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4" name="Imagen 1403">
          <a:extLst>
            <a:ext uri="{FF2B5EF4-FFF2-40B4-BE49-F238E27FC236}">
              <a16:creationId xmlns:a16="http://schemas.microsoft.com/office/drawing/2014/main" id="{7ACE00DE-8A77-4970-8CC4-BA74A89BA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5" name="Imagen 1404">
          <a:extLst>
            <a:ext uri="{FF2B5EF4-FFF2-40B4-BE49-F238E27FC236}">
              <a16:creationId xmlns:a16="http://schemas.microsoft.com/office/drawing/2014/main" id="{CB8369A1-2394-45E9-93E0-ADC03B2EA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6" name="Imagen 1405">
          <a:extLst>
            <a:ext uri="{FF2B5EF4-FFF2-40B4-BE49-F238E27FC236}">
              <a16:creationId xmlns:a16="http://schemas.microsoft.com/office/drawing/2014/main" id="{A07444CC-5D5F-43D7-B865-FC2E4876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7" name="Imagen 1406">
          <a:extLst>
            <a:ext uri="{FF2B5EF4-FFF2-40B4-BE49-F238E27FC236}">
              <a16:creationId xmlns:a16="http://schemas.microsoft.com/office/drawing/2014/main" id="{7EAB91F0-B0AC-4F9B-8AB0-3FC90C6C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8" name="Imagen 1407">
          <a:extLst>
            <a:ext uri="{FF2B5EF4-FFF2-40B4-BE49-F238E27FC236}">
              <a16:creationId xmlns:a16="http://schemas.microsoft.com/office/drawing/2014/main" id="{4DE9694E-FEF9-4A1F-B66F-2A7629273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9" name="Imagen 1408">
          <a:extLst>
            <a:ext uri="{FF2B5EF4-FFF2-40B4-BE49-F238E27FC236}">
              <a16:creationId xmlns:a16="http://schemas.microsoft.com/office/drawing/2014/main" id="{1FD60793-9C85-4FC8-80CF-E7C18A6A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0" name="Imagen 1409">
          <a:extLst>
            <a:ext uri="{FF2B5EF4-FFF2-40B4-BE49-F238E27FC236}">
              <a16:creationId xmlns:a16="http://schemas.microsoft.com/office/drawing/2014/main" id="{898C41E3-1DBA-432D-BBDA-7C4D9764F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1" name="Imagen 1410">
          <a:extLst>
            <a:ext uri="{FF2B5EF4-FFF2-40B4-BE49-F238E27FC236}">
              <a16:creationId xmlns:a16="http://schemas.microsoft.com/office/drawing/2014/main" id="{4CEA2249-D820-4ED6-95BF-ECC27C683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2" name="Imagen 1411">
          <a:extLst>
            <a:ext uri="{FF2B5EF4-FFF2-40B4-BE49-F238E27FC236}">
              <a16:creationId xmlns:a16="http://schemas.microsoft.com/office/drawing/2014/main" id="{C0B7BB88-95AC-40AC-B622-E2D29722C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3" name="Imagen 1412">
          <a:extLst>
            <a:ext uri="{FF2B5EF4-FFF2-40B4-BE49-F238E27FC236}">
              <a16:creationId xmlns:a16="http://schemas.microsoft.com/office/drawing/2014/main" id="{E59D09CC-8473-46C9-B3DA-EF0007D21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4" name="Imagen 1413">
          <a:extLst>
            <a:ext uri="{FF2B5EF4-FFF2-40B4-BE49-F238E27FC236}">
              <a16:creationId xmlns:a16="http://schemas.microsoft.com/office/drawing/2014/main" id="{B0D3DA7F-AF5A-410E-A55B-8B387FD3C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5" name="Imagen 1414">
          <a:extLst>
            <a:ext uri="{FF2B5EF4-FFF2-40B4-BE49-F238E27FC236}">
              <a16:creationId xmlns:a16="http://schemas.microsoft.com/office/drawing/2014/main" id="{6F4376D3-B236-4E00-8A7C-6D864EB84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6" name="Imagen 1415">
          <a:extLst>
            <a:ext uri="{FF2B5EF4-FFF2-40B4-BE49-F238E27FC236}">
              <a16:creationId xmlns:a16="http://schemas.microsoft.com/office/drawing/2014/main" id="{F6FD8904-54BB-4181-9C68-07F9D15E1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7" name="Imagen 1416">
          <a:extLst>
            <a:ext uri="{FF2B5EF4-FFF2-40B4-BE49-F238E27FC236}">
              <a16:creationId xmlns:a16="http://schemas.microsoft.com/office/drawing/2014/main" id="{89CC554C-49E1-4760-8232-12CFAB81A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8" name="Imagen 1417">
          <a:extLst>
            <a:ext uri="{FF2B5EF4-FFF2-40B4-BE49-F238E27FC236}">
              <a16:creationId xmlns:a16="http://schemas.microsoft.com/office/drawing/2014/main" id="{0E79CC96-2E03-47E0-90A8-5DDB3850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9" name="Imagen 1418">
          <a:extLst>
            <a:ext uri="{FF2B5EF4-FFF2-40B4-BE49-F238E27FC236}">
              <a16:creationId xmlns:a16="http://schemas.microsoft.com/office/drawing/2014/main" id="{11826474-E9AF-4FD6-9AFD-1EDBC5BE2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0" name="Imagen 1419">
          <a:extLst>
            <a:ext uri="{FF2B5EF4-FFF2-40B4-BE49-F238E27FC236}">
              <a16:creationId xmlns:a16="http://schemas.microsoft.com/office/drawing/2014/main" id="{F5A4C45F-2D6E-42EB-A3B0-17CBA648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1" name="Imagen 1420">
          <a:extLst>
            <a:ext uri="{FF2B5EF4-FFF2-40B4-BE49-F238E27FC236}">
              <a16:creationId xmlns:a16="http://schemas.microsoft.com/office/drawing/2014/main" id="{2CA06CBD-360C-4585-98AC-4928C322B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2" name="Imagen 1421">
          <a:extLst>
            <a:ext uri="{FF2B5EF4-FFF2-40B4-BE49-F238E27FC236}">
              <a16:creationId xmlns:a16="http://schemas.microsoft.com/office/drawing/2014/main" id="{28C37E9A-2B04-4007-9358-3E491318B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3" name="Imagen 1422">
          <a:extLst>
            <a:ext uri="{FF2B5EF4-FFF2-40B4-BE49-F238E27FC236}">
              <a16:creationId xmlns:a16="http://schemas.microsoft.com/office/drawing/2014/main" id="{413E5663-0CF4-4494-885E-12988C88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4" name="Imagen 1423">
          <a:extLst>
            <a:ext uri="{FF2B5EF4-FFF2-40B4-BE49-F238E27FC236}">
              <a16:creationId xmlns:a16="http://schemas.microsoft.com/office/drawing/2014/main" id="{98F9E155-DA6E-48C9-8357-4C9B8BD60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5" name="Imagen 1424">
          <a:extLst>
            <a:ext uri="{FF2B5EF4-FFF2-40B4-BE49-F238E27FC236}">
              <a16:creationId xmlns:a16="http://schemas.microsoft.com/office/drawing/2014/main" id="{AF17CFF6-E880-4197-87C6-4302B4147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6" name="Imagen 1425">
          <a:extLst>
            <a:ext uri="{FF2B5EF4-FFF2-40B4-BE49-F238E27FC236}">
              <a16:creationId xmlns:a16="http://schemas.microsoft.com/office/drawing/2014/main" id="{BAA8B5D6-5B84-4019-A40F-8EA067A8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7" name="Imagen 1426">
          <a:extLst>
            <a:ext uri="{FF2B5EF4-FFF2-40B4-BE49-F238E27FC236}">
              <a16:creationId xmlns:a16="http://schemas.microsoft.com/office/drawing/2014/main" id="{15A987F8-6143-4739-9DDD-A4F36E5FE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8" name="Imagen 1427">
          <a:extLst>
            <a:ext uri="{FF2B5EF4-FFF2-40B4-BE49-F238E27FC236}">
              <a16:creationId xmlns:a16="http://schemas.microsoft.com/office/drawing/2014/main" id="{418B38D2-48E4-4987-B937-50456E2B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29" name="Imagen 1428">
          <a:extLst>
            <a:ext uri="{FF2B5EF4-FFF2-40B4-BE49-F238E27FC236}">
              <a16:creationId xmlns:a16="http://schemas.microsoft.com/office/drawing/2014/main" id="{3FA923C2-3B1D-4C97-8099-F2D671F7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0" name="Imagen 1429">
          <a:extLst>
            <a:ext uri="{FF2B5EF4-FFF2-40B4-BE49-F238E27FC236}">
              <a16:creationId xmlns:a16="http://schemas.microsoft.com/office/drawing/2014/main" id="{EFA75D32-465E-4F66-884E-92219B1B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1" name="Imagen 1430">
          <a:extLst>
            <a:ext uri="{FF2B5EF4-FFF2-40B4-BE49-F238E27FC236}">
              <a16:creationId xmlns:a16="http://schemas.microsoft.com/office/drawing/2014/main" id="{463618F8-AE03-4AE2-A8B7-530A4EC6F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2" name="Imagen 1431">
          <a:extLst>
            <a:ext uri="{FF2B5EF4-FFF2-40B4-BE49-F238E27FC236}">
              <a16:creationId xmlns:a16="http://schemas.microsoft.com/office/drawing/2014/main" id="{3456FB4B-B825-4E56-B38C-860CE77E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3" name="Imagen 1432">
          <a:extLst>
            <a:ext uri="{FF2B5EF4-FFF2-40B4-BE49-F238E27FC236}">
              <a16:creationId xmlns:a16="http://schemas.microsoft.com/office/drawing/2014/main" id="{734B184B-AD23-4A52-B3A7-F596EDBB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4" name="Imagen 1433">
          <a:extLst>
            <a:ext uri="{FF2B5EF4-FFF2-40B4-BE49-F238E27FC236}">
              <a16:creationId xmlns:a16="http://schemas.microsoft.com/office/drawing/2014/main" id="{7D57A064-0CC1-41B0-950B-16B363412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5" name="Imagen 1434">
          <a:extLst>
            <a:ext uri="{FF2B5EF4-FFF2-40B4-BE49-F238E27FC236}">
              <a16:creationId xmlns:a16="http://schemas.microsoft.com/office/drawing/2014/main" id="{120CED13-00DA-4049-A746-BB7969ED7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6" name="Imagen 1435">
          <a:extLst>
            <a:ext uri="{FF2B5EF4-FFF2-40B4-BE49-F238E27FC236}">
              <a16:creationId xmlns:a16="http://schemas.microsoft.com/office/drawing/2014/main" id="{802B9157-59D8-472E-8B21-8B8976E8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7" name="Imagen 1436">
          <a:extLst>
            <a:ext uri="{FF2B5EF4-FFF2-40B4-BE49-F238E27FC236}">
              <a16:creationId xmlns:a16="http://schemas.microsoft.com/office/drawing/2014/main" id="{71AF7475-1F9F-4FA5-AB33-DC26B0710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8" name="Imagen 1437">
          <a:extLst>
            <a:ext uri="{FF2B5EF4-FFF2-40B4-BE49-F238E27FC236}">
              <a16:creationId xmlns:a16="http://schemas.microsoft.com/office/drawing/2014/main" id="{189E662F-9CEE-4B80-8C1A-547FC4ED4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9" name="Imagen 1438">
          <a:extLst>
            <a:ext uri="{FF2B5EF4-FFF2-40B4-BE49-F238E27FC236}">
              <a16:creationId xmlns:a16="http://schemas.microsoft.com/office/drawing/2014/main" id="{E66C9344-21A0-4D00-8377-E84EDAA98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0" name="Imagen 1439">
          <a:extLst>
            <a:ext uri="{FF2B5EF4-FFF2-40B4-BE49-F238E27FC236}">
              <a16:creationId xmlns:a16="http://schemas.microsoft.com/office/drawing/2014/main" id="{C81B1EED-F4FB-4307-876E-BD2243A9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1" name="Imagen 1440">
          <a:extLst>
            <a:ext uri="{FF2B5EF4-FFF2-40B4-BE49-F238E27FC236}">
              <a16:creationId xmlns:a16="http://schemas.microsoft.com/office/drawing/2014/main" id="{36DC3C5E-6EC8-439C-B92B-4317E97F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2" name="Imagen 1441">
          <a:extLst>
            <a:ext uri="{FF2B5EF4-FFF2-40B4-BE49-F238E27FC236}">
              <a16:creationId xmlns:a16="http://schemas.microsoft.com/office/drawing/2014/main" id="{D1135E3C-7E28-473F-B5AF-5B0C42016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3" name="Imagen 1442">
          <a:extLst>
            <a:ext uri="{FF2B5EF4-FFF2-40B4-BE49-F238E27FC236}">
              <a16:creationId xmlns:a16="http://schemas.microsoft.com/office/drawing/2014/main" id="{2B1E069D-5449-4297-B06B-7134E068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4" name="Imagen 1443">
          <a:extLst>
            <a:ext uri="{FF2B5EF4-FFF2-40B4-BE49-F238E27FC236}">
              <a16:creationId xmlns:a16="http://schemas.microsoft.com/office/drawing/2014/main" id="{0CB8EEFE-1BF3-4DB2-923D-DC1FD354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5" name="Imagen 1444">
          <a:extLst>
            <a:ext uri="{FF2B5EF4-FFF2-40B4-BE49-F238E27FC236}">
              <a16:creationId xmlns:a16="http://schemas.microsoft.com/office/drawing/2014/main" id="{2F44CA78-C156-4780-B387-5DAA5B68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6" name="Imagen 1445">
          <a:extLst>
            <a:ext uri="{FF2B5EF4-FFF2-40B4-BE49-F238E27FC236}">
              <a16:creationId xmlns:a16="http://schemas.microsoft.com/office/drawing/2014/main" id="{F9D251B0-BE12-4B8D-852B-76A7DDFC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7" name="Imagen 1446">
          <a:extLst>
            <a:ext uri="{FF2B5EF4-FFF2-40B4-BE49-F238E27FC236}">
              <a16:creationId xmlns:a16="http://schemas.microsoft.com/office/drawing/2014/main" id="{2C16B552-4B06-4730-8467-E08504AFA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8" name="Imagen 1447">
          <a:extLst>
            <a:ext uri="{FF2B5EF4-FFF2-40B4-BE49-F238E27FC236}">
              <a16:creationId xmlns:a16="http://schemas.microsoft.com/office/drawing/2014/main" id="{AC11B474-54AB-4482-9D87-44A709E82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9" name="Imagen 1448">
          <a:extLst>
            <a:ext uri="{FF2B5EF4-FFF2-40B4-BE49-F238E27FC236}">
              <a16:creationId xmlns:a16="http://schemas.microsoft.com/office/drawing/2014/main" id="{F04C946B-D0BC-42A1-BFD3-E2265C05B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0" name="Imagen 1449">
          <a:extLst>
            <a:ext uri="{FF2B5EF4-FFF2-40B4-BE49-F238E27FC236}">
              <a16:creationId xmlns:a16="http://schemas.microsoft.com/office/drawing/2014/main" id="{59306EF8-59DE-4C3F-B245-3DD77EE1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1" name="Imagen 1450">
          <a:extLst>
            <a:ext uri="{FF2B5EF4-FFF2-40B4-BE49-F238E27FC236}">
              <a16:creationId xmlns:a16="http://schemas.microsoft.com/office/drawing/2014/main" id="{10D4E84F-ADF5-48CB-922A-EA0C3790C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2" name="Imagen 1451">
          <a:extLst>
            <a:ext uri="{FF2B5EF4-FFF2-40B4-BE49-F238E27FC236}">
              <a16:creationId xmlns:a16="http://schemas.microsoft.com/office/drawing/2014/main" id="{CB367800-AD3E-4AC3-A40F-F69308AC3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3" name="Imagen 1452">
          <a:extLst>
            <a:ext uri="{FF2B5EF4-FFF2-40B4-BE49-F238E27FC236}">
              <a16:creationId xmlns:a16="http://schemas.microsoft.com/office/drawing/2014/main" id="{0F141B85-7739-4772-BDDD-F750693E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4" name="Imagen 1453">
          <a:extLst>
            <a:ext uri="{FF2B5EF4-FFF2-40B4-BE49-F238E27FC236}">
              <a16:creationId xmlns:a16="http://schemas.microsoft.com/office/drawing/2014/main" id="{CA478F8A-3BE0-4FD9-AA68-780861FD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5" name="Imagen 1454">
          <a:extLst>
            <a:ext uri="{FF2B5EF4-FFF2-40B4-BE49-F238E27FC236}">
              <a16:creationId xmlns:a16="http://schemas.microsoft.com/office/drawing/2014/main" id="{F8C6DFD4-94D8-4AF1-BF3E-E86AE8D9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6" name="Imagen 1455">
          <a:extLst>
            <a:ext uri="{FF2B5EF4-FFF2-40B4-BE49-F238E27FC236}">
              <a16:creationId xmlns:a16="http://schemas.microsoft.com/office/drawing/2014/main" id="{EC70FCA4-CF7F-49D4-829B-25D56D28F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7" name="Imagen 1456">
          <a:extLst>
            <a:ext uri="{FF2B5EF4-FFF2-40B4-BE49-F238E27FC236}">
              <a16:creationId xmlns:a16="http://schemas.microsoft.com/office/drawing/2014/main" id="{ACC99B38-DCA2-465C-B8B2-4BD87BBA3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8" name="Imagen 1457">
          <a:extLst>
            <a:ext uri="{FF2B5EF4-FFF2-40B4-BE49-F238E27FC236}">
              <a16:creationId xmlns:a16="http://schemas.microsoft.com/office/drawing/2014/main" id="{26000887-89CD-4741-85CD-EEC6F0CB8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9" name="Imagen 1458">
          <a:extLst>
            <a:ext uri="{FF2B5EF4-FFF2-40B4-BE49-F238E27FC236}">
              <a16:creationId xmlns:a16="http://schemas.microsoft.com/office/drawing/2014/main" id="{CE28E05B-E3C1-4EE0-B099-B86A29999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0" name="Imagen 1459">
          <a:extLst>
            <a:ext uri="{FF2B5EF4-FFF2-40B4-BE49-F238E27FC236}">
              <a16:creationId xmlns:a16="http://schemas.microsoft.com/office/drawing/2014/main" id="{DE37CF65-88B6-4D4F-AB30-20F366FD6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1" name="Imagen 1460">
          <a:extLst>
            <a:ext uri="{FF2B5EF4-FFF2-40B4-BE49-F238E27FC236}">
              <a16:creationId xmlns:a16="http://schemas.microsoft.com/office/drawing/2014/main" id="{57139231-4922-45D7-9B9C-43D0414B5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2" name="Imagen 1461">
          <a:extLst>
            <a:ext uri="{FF2B5EF4-FFF2-40B4-BE49-F238E27FC236}">
              <a16:creationId xmlns:a16="http://schemas.microsoft.com/office/drawing/2014/main" id="{C0F271BA-5817-457D-BCEC-9FAA64470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3" name="Imagen 1462">
          <a:extLst>
            <a:ext uri="{FF2B5EF4-FFF2-40B4-BE49-F238E27FC236}">
              <a16:creationId xmlns:a16="http://schemas.microsoft.com/office/drawing/2014/main" id="{8FF4ED9B-3A20-44E7-9259-1E0D8B37A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4" name="Imagen 1463">
          <a:extLst>
            <a:ext uri="{FF2B5EF4-FFF2-40B4-BE49-F238E27FC236}">
              <a16:creationId xmlns:a16="http://schemas.microsoft.com/office/drawing/2014/main" id="{A1F32AC0-073D-4865-80C7-D14A63CB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5" name="Imagen 1464">
          <a:extLst>
            <a:ext uri="{FF2B5EF4-FFF2-40B4-BE49-F238E27FC236}">
              <a16:creationId xmlns:a16="http://schemas.microsoft.com/office/drawing/2014/main" id="{54098098-26B9-4862-8E85-976F068AE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6" name="Imagen 1465">
          <a:extLst>
            <a:ext uri="{FF2B5EF4-FFF2-40B4-BE49-F238E27FC236}">
              <a16:creationId xmlns:a16="http://schemas.microsoft.com/office/drawing/2014/main" id="{7D691C74-4CB0-4C04-9B29-F3D4333D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7" name="Imagen 1466">
          <a:extLst>
            <a:ext uri="{FF2B5EF4-FFF2-40B4-BE49-F238E27FC236}">
              <a16:creationId xmlns:a16="http://schemas.microsoft.com/office/drawing/2014/main" id="{39F7C6E8-5953-4335-BD56-AA9497624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8" name="Imagen 1467">
          <a:extLst>
            <a:ext uri="{FF2B5EF4-FFF2-40B4-BE49-F238E27FC236}">
              <a16:creationId xmlns:a16="http://schemas.microsoft.com/office/drawing/2014/main" id="{F598197C-435A-4CFF-8B23-4AA1CC81E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9" name="Imagen 1468">
          <a:extLst>
            <a:ext uri="{FF2B5EF4-FFF2-40B4-BE49-F238E27FC236}">
              <a16:creationId xmlns:a16="http://schemas.microsoft.com/office/drawing/2014/main" id="{36E7502E-2C4F-4DF5-9D2C-A3E04C3FC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70" name="Imagen 1469">
          <a:extLst>
            <a:ext uri="{FF2B5EF4-FFF2-40B4-BE49-F238E27FC236}">
              <a16:creationId xmlns:a16="http://schemas.microsoft.com/office/drawing/2014/main" id="{FE0039FA-3FCE-49C9-B2E7-09A7BC68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71" name="Imagen 1470">
          <a:extLst>
            <a:ext uri="{FF2B5EF4-FFF2-40B4-BE49-F238E27FC236}">
              <a16:creationId xmlns:a16="http://schemas.microsoft.com/office/drawing/2014/main" id="{4F8FD3C1-4578-42AC-926A-6A780C3B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72" name="Imagen 1471">
          <a:extLst>
            <a:ext uri="{FF2B5EF4-FFF2-40B4-BE49-F238E27FC236}">
              <a16:creationId xmlns:a16="http://schemas.microsoft.com/office/drawing/2014/main" id="{377B3FA3-43B8-4298-9720-814B2532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3" name="Imagen 1472">
          <a:extLst>
            <a:ext uri="{FF2B5EF4-FFF2-40B4-BE49-F238E27FC236}">
              <a16:creationId xmlns:a16="http://schemas.microsoft.com/office/drawing/2014/main" id="{5412C485-35DC-40D1-BA18-4765DF526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4" name="Imagen 1473">
          <a:extLst>
            <a:ext uri="{FF2B5EF4-FFF2-40B4-BE49-F238E27FC236}">
              <a16:creationId xmlns:a16="http://schemas.microsoft.com/office/drawing/2014/main" id="{3309DB2D-E1DB-4B17-9154-4F60F029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5" name="Imagen 1474">
          <a:extLst>
            <a:ext uri="{FF2B5EF4-FFF2-40B4-BE49-F238E27FC236}">
              <a16:creationId xmlns:a16="http://schemas.microsoft.com/office/drawing/2014/main" id="{5741716A-8D75-4657-BB16-7F871C84D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6" name="Imagen 1475">
          <a:extLst>
            <a:ext uri="{FF2B5EF4-FFF2-40B4-BE49-F238E27FC236}">
              <a16:creationId xmlns:a16="http://schemas.microsoft.com/office/drawing/2014/main" id="{3119ADA5-8F17-4207-8AC4-498C1E558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7" name="Imagen 1476">
          <a:extLst>
            <a:ext uri="{FF2B5EF4-FFF2-40B4-BE49-F238E27FC236}">
              <a16:creationId xmlns:a16="http://schemas.microsoft.com/office/drawing/2014/main" id="{0DF9FF5F-3DE3-4AB1-B682-3CF4E4F42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8" name="Imagen 1477">
          <a:extLst>
            <a:ext uri="{FF2B5EF4-FFF2-40B4-BE49-F238E27FC236}">
              <a16:creationId xmlns:a16="http://schemas.microsoft.com/office/drawing/2014/main" id="{666B0137-B516-49B1-870A-CA841FB9E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79" name="Imagen 1478">
          <a:extLst>
            <a:ext uri="{FF2B5EF4-FFF2-40B4-BE49-F238E27FC236}">
              <a16:creationId xmlns:a16="http://schemas.microsoft.com/office/drawing/2014/main" id="{E175D8B1-B4D7-4436-8005-84F37B7F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0" name="Imagen 1479">
          <a:extLst>
            <a:ext uri="{FF2B5EF4-FFF2-40B4-BE49-F238E27FC236}">
              <a16:creationId xmlns:a16="http://schemas.microsoft.com/office/drawing/2014/main" id="{98709467-D242-4D7E-BED9-17F0A7DCF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1" name="Imagen 1480">
          <a:extLst>
            <a:ext uri="{FF2B5EF4-FFF2-40B4-BE49-F238E27FC236}">
              <a16:creationId xmlns:a16="http://schemas.microsoft.com/office/drawing/2014/main" id="{4BC46DAE-E293-4386-BE62-8C7ADAC14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2" name="Imagen 1481">
          <a:extLst>
            <a:ext uri="{FF2B5EF4-FFF2-40B4-BE49-F238E27FC236}">
              <a16:creationId xmlns:a16="http://schemas.microsoft.com/office/drawing/2014/main" id="{79122AD9-ACC6-4450-A78D-1DCF770B4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3" name="Imagen 1482">
          <a:extLst>
            <a:ext uri="{FF2B5EF4-FFF2-40B4-BE49-F238E27FC236}">
              <a16:creationId xmlns:a16="http://schemas.microsoft.com/office/drawing/2014/main" id="{1B530590-0614-472D-AD74-A0419C805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4" name="Imagen 1483">
          <a:extLst>
            <a:ext uri="{FF2B5EF4-FFF2-40B4-BE49-F238E27FC236}">
              <a16:creationId xmlns:a16="http://schemas.microsoft.com/office/drawing/2014/main" id="{F7D8FD53-0778-4135-8C1A-54BB4EE1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85" name="Imagen 1484">
          <a:extLst>
            <a:ext uri="{FF2B5EF4-FFF2-40B4-BE49-F238E27FC236}">
              <a16:creationId xmlns:a16="http://schemas.microsoft.com/office/drawing/2014/main" id="{B64742C8-2451-4FF6-B782-FF63830CF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86" name="Imagen 1485">
          <a:extLst>
            <a:ext uri="{FF2B5EF4-FFF2-40B4-BE49-F238E27FC236}">
              <a16:creationId xmlns:a16="http://schemas.microsoft.com/office/drawing/2014/main" id="{D48E1A99-FC16-4936-A314-1845DEB88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87" name="Imagen 1486">
          <a:extLst>
            <a:ext uri="{FF2B5EF4-FFF2-40B4-BE49-F238E27FC236}">
              <a16:creationId xmlns:a16="http://schemas.microsoft.com/office/drawing/2014/main" id="{97D76E4C-7A85-4D5B-9320-6D907889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8" name="Imagen 1487">
          <a:extLst>
            <a:ext uri="{FF2B5EF4-FFF2-40B4-BE49-F238E27FC236}">
              <a16:creationId xmlns:a16="http://schemas.microsoft.com/office/drawing/2014/main" id="{D0C0F57A-5581-4643-952A-340CF1CF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9" name="Imagen 1488">
          <a:extLst>
            <a:ext uri="{FF2B5EF4-FFF2-40B4-BE49-F238E27FC236}">
              <a16:creationId xmlns:a16="http://schemas.microsoft.com/office/drawing/2014/main" id="{539FC051-BFFC-405A-825C-74A345825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0" name="Imagen 1489">
          <a:extLst>
            <a:ext uri="{FF2B5EF4-FFF2-40B4-BE49-F238E27FC236}">
              <a16:creationId xmlns:a16="http://schemas.microsoft.com/office/drawing/2014/main" id="{4F5FC5C5-6929-4AF5-A282-FB0601BBA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1" name="Imagen 1490">
          <a:extLst>
            <a:ext uri="{FF2B5EF4-FFF2-40B4-BE49-F238E27FC236}">
              <a16:creationId xmlns:a16="http://schemas.microsoft.com/office/drawing/2014/main" id="{5E7519B0-69A8-4BED-A959-A6E804E9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2" name="Imagen 1491">
          <a:extLst>
            <a:ext uri="{FF2B5EF4-FFF2-40B4-BE49-F238E27FC236}">
              <a16:creationId xmlns:a16="http://schemas.microsoft.com/office/drawing/2014/main" id="{CB0303A7-FCEC-4482-82C3-096F7B926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3" name="Imagen 1492">
          <a:extLst>
            <a:ext uri="{FF2B5EF4-FFF2-40B4-BE49-F238E27FC236}">
              <a16:creationId xmlns:a16="http://schemas.microsoft.com/office/drawing/2014/main" id="{8482C57B-07CD-41C8-8A05-229B73185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4" name="Imagen 1493">
          <a:extLst>
            <a:ext uri="{FF2B5EF4-FFF2-40B4-BE49-F238E27FC236}">
              <a16:creationId xmlns:a16="http://schemas.microsoft.com/office/drawing/2014/main" id="{BABEF4F3-07B3-4FCD-B97D-C1F8295E5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5" name="Imagen 1494">
          <a:extLst>
            <a:ext uri="{FF2B5EF4-FFF2-40B4-BE49-F238E27FC236}">
              <a16:creationId xmlns:a16="http://schemas.microsoft.com/office/drawing/2014/main" id="{625E831E-9481-4F3C-9EDE-0C55CB28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6" name="Imagen 1495">
          <a:extLst>
            <a:ext uri="{FF2B5EF4-FFF2-40B4-BE49-F238E27FC236}">
              <a16:creationId xmlns:a16="http://schemas.microsoft.com/office/drawing/2014/main" id="{6F440DE1-17FC-46FF-91EA-0ADFF148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7" name="Imagen 1496">
          <a:extLst>
            <a:ext uri="{FF2B5EF4-FFF2-40B4-BE49-F238E27FC236}">
              <a16:creationId xmlns:a16="http://schemas.microsoft.com/office/drawing/2014/main" id="{1F73F784-BB01-4769-B664-E868A06B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8" name="Imagen 1497">
          <a:extLst>
            <a:ext uri="{FF2B5EF4-FFF2-40B4-BE49-F238E27FC236}">
              <a16:creationId xmlns:a16="http://schemas.microsoft.com/office/drawing/2014/main" id="{081D138C-E885-4B0A-934E-5539DB34A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9" name="Imagen 1498">
          <a:extLst>
            <a:ext uri="{FF2B5EF4-FFF2-40B4-BE49-F238E27FC236}">
              <a16:creationId xmlns:a16="http://schemas.microsoft.com/office/drawing/2014/main" id="{115D5EEA-4F24-4903-A6EF-E0ACF198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0" name="Imagen 1499">
          <a:extLst>
            <a:ext uri="{FF2B5EF4-FFF2-40B4-BE49-F238E27FC236}">
              <a16:creationId xmlns:a16="http://schemas.microsoft.com/office/drawing/2014/main" id="{BC181324-D461-4F27-ACC7-17D997A7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1" name="Imagen 1500">
          <a:extLst>
            <a:ext uri="{FF2B5EF4-FFF2-40B4-BE49-F238E27FC236}">
              <a16:creationId xmlns:a16="http://schemas.microsoft.com/office/drawing/2014/main" id="{6B26A1E6-C43A-49D0-BB2D-66B66DA66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2" name="Imagen 1501">
          <a:extLst>
            <a:ext uri="{FF2B5EF4-FFF2-40B4-BE49-F238E27FC236}">
              <a16:creationId xmlns:a16="http://schemas.microsoft.com/office/drawing/2014/main" id="{581BF706-2414-4100-B068-AF1A3A0C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3" name="Imagen 1502">
          <a:extLst>
            <a:ext uri="{FF2B5EF4-FFF2-40B4-BE49-F238E27FC236}">
              <a16:creationId xmlns:a16="http://schemas.microsoft.com/office/drawing/2014/main" id="{558ADE18-8D70-48C9-9CF3-54745E05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4" name="Imagen 1503">
          <a:extLst>
            <a:ext uri="{FF2B5EF4-FFF2-40B4-BE49-F238E27FC236}">
              <a16:creationId xmlns:a16="http://schemas.microsoft.com/office/drawing/2014/main" id="{41CBCCEB-7045-4026-863A-A5A365013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5" name="Imagen 1504">
          <a:extLst>
            <a:ext uri="{FF2B5EF4-FFF2-40B4-BE49-F238E27FC236}">
              <a16:creationId xmlns:a16="http://schemas.microsoft.com/office/drawing/2014/main" id="{50056B0D-69FD-423C-B6FA-5D765B598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06" name="Imagen 1505">
          <a:extLst>
            <a:ext uri="{FF2B5EF4-FFF2-40B4-BE49-F238E27FC236}">
              <a16:creationId xmlns:a16="http://schemas.microsoft.com/office/drawing/2014/main" id="{B6FE657D-4C87-4D3B-A2E2-6D91D1A7B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07" name="Imagen 1506">
          <a:extLst>
            <a:ext uri="{FF2B5EF4-FFF2-40B4-BE49-F238E27FC236}">
              <a16:creationId xmlns:a16="http://schemas.microsoft.com/office/drawing/2014/main" id="{1847BEEE-5923-4F61-8125-0D590215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08" name="Imagen 1507">
          <a:extLst>
            <a:ext uri="{FF2B5EF4-FFF2-40B4-BE49-F238E27FC236}">
              <a16:creationId xmlns:a16="http://schemas.microsoft.com/office/drawing/2014/main" id="{076E967D-3080-4CA6-9B76-E1DF1DC89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9" name="Imagen 1508">
          <a:extLst>
            <a:ext uri="{FF2B5EF4-FFF2-40B4-BE49-F238E27FC236}">
              <a16:creationId xmlns:a16="http://schemas.microsoft.com/office/drawing/2014/main" id="{09DB3784-CC7C-4E92-9212-D1D2B7EC2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0" name="Imagen 1509">
          <a:extLst>
            <a:ext uri="{FF2B5EF4-FFF2-40B4-BE49-F238E27FC236}">
              <a16:creationId xmlns:a16="http://schemas.microsoft.com/office/drawing/2014/main" id="{A9F03F0C-FC40-4326-8FD7-AD95D3DD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1" name="Imagen 1510">
          <a:extLst>
            <a:ext uri="{FF2B5EF4-FFF2-40B4-BE49-F238E27FC236}">
              <a16:creationId xmlns:a16="http://schemas.microsoft.com/office/drawing/2014/main" id="{D5001C10-CCF9-4836-841D-5B3A2428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2" name="Imagen 1511">
          <a:extLst>
            <a:ext uri="{FF2B5EF4-FFF2-40B4-BE49-F238E27FC236}">
              <a16:creationId xmlns:a16="http://schemas.microsoft.com/office/drawing/2014/main" id="{E74DF976-0248-412A-B6BB-11387EED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3" name="Imagen 1512">
          <a:extLst>
            <a:ext uri="{FF2B5EF4-FFF2-40B4-BE49-F238E27FC236}">
              <a16:creationId xmlns:a16="http://schemas.microsoft.com/office/drawing/2014/main" id="{5C4B439F-D2A0-45B4-9A21-C942163A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4" name="Imagen 1513">
          <a:extLst>
            <a:ext uri="{FF2B5EF4-FFF2-40B4-BE49-F238E27FC236}">
              <a16:creationId xmlns:a16="http://schemas.microsoft.com/office/drawing/2014/main" id="{F802DE98-0C8D-4566-9E65-C024CF1D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5" name="Imagen 1514">
          <a:extLst>
            <a:ext uri="{FF2B5EF4-FFF2-40B4-BE49-F238E27FC236}">
              <a16:creationId xmlns:a16="http://schemas.microsoft.com/office/drawing/2014/main" id="{6B992640-AD89-4F70-8A9A-1164FABBC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6" name="Imagen 1515">
          <a:extLst>
            <a:ext uri="{FF2B5EF4-FFF2-40B4-BE49-F238E27FC236}">
              <a16:creationId xmlns:a16="http://schemas.microsoft.com/office/drawing/2014/main" id="{B27750D5-A38D-4792-BE74-66F8B5E81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7" name="Imagen 1516">
          <a:extLst>
            <a:ext uri="{FF2B5EF4-FFF2-40B4-BE49-F238E27FC236}">
              <a16:creationId xmlns:a16="http://schemas.microsoft.com/office/drawing/2014/main" id="{1124B5A6-9816-43A1-827D-9307C007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8" name="Imagen 1517">
          <a:extLst>
            <a:ext uri="{FF2B5EF4-FFF2-40B4-BE49-F238E27FC236}">
              <a16:creationId xmlns:a16="http://schemas.microsoft.com/office/drawing/2014/main" id="{E8355D43-B610-4322-BB8F-E193E052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9" name="Imagen 1518">
          <a:extLst>
            <a:ext uri="{FF2B5EF4-FFF2-40B4-BE49-F238E27FC236}">
              <a16:creationId xmlns:a16="http://schemas.microsoft.com/office/drawing/2014/main" id="{3E126004-AC0C-40EE-93D9-75C118F6B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20" name="Imagen 1519">
          <a:extLst>
            <a:ext uri="{FF2B5EF4-FFF2-40B4-BE49-F238E27FC236}">
              <a16:creationId xmlns:a16="http://schemas.microsoft.com/office/drawing/2014/main" id="{16AE00B2-8BFA-483A-BA69-471251B44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21" name="Imagen 1520">
          <a:extLst>
            <a:ext uri="{FF2B5EF4-FFF2-40B4-BE49-F238E27FC236}">
              <a16:creationId xmlns:a16="http://schemas.microsoft.com/office/drawing/2014/main" id="{3C13463E-E339-4DAB-ADD1-A3426086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2" name="Imagen 1521">
          <a:extLst>
            <a:ext uri="{FF2B5EF4-FFF2-40B4-BE49-F238E27FC236}">
              <a16:creationId xmlns:a16="http://schemas.microsoft.com/office/drawing/2014/main" id="{0EC2B653-4B89-404A-9689-1188B9FB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3" name="Imagen 1522">
          <a:extLst>
            <a:ext uri="{FF2B5EF4-FFF2-40B4-BE49-F238E27FC236}">
              <a16:creationId xmlns:a16="http://schemas.microsoft.com/office/drawing/2014/main" id="{EC909D76-24A9-4CFE-B4AA-966E6C06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4" name="Imagen 1523">
          <a:extLst>
            <a:ext uri="{FF2B5EF4-FFF2-40B4-BE49-F238E27FC236}">
              <a16:creationId xmlns:a16="http://schemas.microsoft.com/office/drawing/2014/main" id="{224DDEE4-A18E-439A-88E5-8B7D5077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5" name="Imagen 1524">
          <a:extLst>
            <a:ext uri="{FF2B5EF4-FFF2-40B4-BE49-F238E27FC236}">
              <a16:creationId xmlns:a16="http://schemas.microsoft.com/office/drawing/2014/main" id="{FBDF6C52-08DD-48D6-972E-A8038C39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6" name="Imagen 1525">
          <a:extLst>
            <a:ext uri="{FF2B5EF4-FFF2-40B4-BE49-F238E27FC236}">
              <a16:creationId xmlns:a16="http://schemas.microsoft.com/office/drawing/2014/main" id="{3CF4475B-D4C4-43AC-B343-DACA5EE05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7" name="Imagen 1526">
          <a:extLst>
            <a:ext uri="{FF2B5EF4-FFF2-40B4-BE49-F238E27FC236}">
              <a16:creationId xmlns:a16="http://schemas.microsoft.com/office/drawing/2014/main" id="{B66871C0-D637-47F3-B55A-44AFB5E40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8" name="Imagen 1527">
          <a:extLst>
            <a:ext uri="{FF2B5EF4-FFF2-40B4-BE49-F238E27FC236}">
              <a16:creationId xmlns:a16="http://schemas.microsoft.com/office/drawing/2014/main" id="{AE5B9C5C-DA35-4348-A16A-ACB7E479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9" name="Imagen 1528">
          <a:extLst>
            <a:ext uri="{FF2B5EF4-FFF2-40B4-BE49-F238E27FC236}">
              <a16:creationId xmlns:a16="http://schemas.microsoft.com/office/drawing/2014/main" id="{581276E7-A209-4A2C-9E16-B1C4005C0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0" name="Imagen 1529">
          <a:extLst>
            <a:ext uri="{FF2B5EF4-FFF2-40B4-BE49-F238E27FC236}">
              <a16:creationId xmlns:a16="http://schemas.microsoft.com/office/drawing/2014/main" id="{CEED3D2D-039B-49E4-A039-91CF54D23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1" name="Imagen 1530">
          <a:extLst>
            <a:ext uri="{FF2B5EF4-FFF2-40B4-BE49-F238E27FC236}">
              <a16:creationId xmlns:a16="http://schemas.microsoft.com/office/drawing/2014/main" id="{6AB9DC4F-E182-4729-9F3D-80F293FA0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2" name="Imagen 1531">
          <a:extLst>
            <a:ext uri="{FF2B5EF4-FFF2-40B4-BE49-F238E27FC236}">
              <a16:creationId xmlns:a16="http://schemas.microsoft.com/office/drawing/2014/main" id="{B5496240-58A7-4FEB-BC06-509690F0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3" name="Imagen 1532">
          <a:extLst>
            <a:ext uri="{FF2B5EF4-FFF2-40B4-BE49-F238E27FC236}">
              <a16:creationId xmlns:a16="http://schemas.microsoft.com/office/drawing/2014/main" id="{BBEAFE21-8CD1-4CE1-8985-DEC0E886F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4" name="Imagen 1533">
          <a:extLst>
            <a:ext uri="{FF2B5EF4-FFF2-40B4-BE49-F238E27FC236}">
              <a16:creationId xmlns:a16="http://schemas.microsoft.com/office/drawing/2014/main" id="{1C8B3A00-3CBA-4584-B676-0C951226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5" name="Imagen 1534">
          <a:extLst>
            <a:ext uri="{FF2B5EF4-FFF2-40B4-BE49-F238E27FC236}">
              <a16:creationId xmlns:a16="http://schemas.microsoft.com/office/drawing/2014/main" id="{71CA9CAF-39BC-46D6-96D2-C02135A0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6" name="Imagen 1535">
          <a:extLst>
            <a:ext uri="{FF2B5EF4-FFF2-40B4-BE49-F238E27FC236}">
              <a16:creationId xmlns:a16="http://schemas.microsoft.com/office/drawing/2014/main" id="{9B8682B0-86D5-4001-9329-D4C954B1E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7" name="Imagen 1536">
          <a:extLst>
            <a:ext uri="{FF2B5EF4-FFF2-40B4-BE49-F238E27FC236}">
              <a16:creationId xmlns:a16="http://schemas.microsoft.com/office/drawing/2014/main" id="{9FCEFB0A-09CE-4C07-AA14-F76692E0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8" name="Imagen 1537">
          <a:extLst>
            <a:ext uri="{FF2B5EF4-FFF2-40B4-BE49-F238E27FC236}">
              <a16:creationId xmlns:a16="http://schemas.microsoft.com/office/drawing/2014/main" id="{452522FD-1E30-4DEC-B120-97350EF07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9" name="Imagen 1538">
          <a:extLst>
            <a:ext uri="{FF2B5EF4-FFF2-40B4-BE49-F238E27FC236}">
              <a16:creationId xmlns:a16="http://schemas.microsoft.com/office/drawing/2014/main" id="{24E4B921-1573-4197-97B8-2B52FE2CF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0" name="Imagen 1539">
          <a:extLst>
            <a:ext uri="{FF2B5EF4-FFF2-40B4-BE49-F238E27FC236}">
              <a16:creationId xmlns:a16="http://schemas.microsoft.com/office/drawing/2014/main" id="{BCF53470-82C3-4ACF-8FB4-A30ABEDFB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1" name="Imagen 1540">
          <a:extLst>
            <a:ext uri="{FF2B5EF4-FFF2-40B4-BE49-F238E27FC236}">
              <a16:creationId xmlns:a16="http://schemas.microsoft.com/office/drawing/2014/main" id="{6CD87869-9ABC-4F24-838E-5F862C3C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2" name="Imagen 1541">
          <a:extLst>
            <a:ext uri="{FF2B5EF4-FFF2-40B4-BE49-F238E27FC236}">
              <a16:creationId xmlns:a16="http://schemas.microsoft.com/office/drawing/2014/main" id="{F7717FA8-D032-41E1-BB7D-3795AB36A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3" name="Imagen 1542">
          <a:extLst>
            <a:ext uri="{FF2B5EF4-FFF2-40B4-BE49-F238E27FC236}">
              <a16:creationId xmlns:a16="http://schemas.microsoft.com/office/drawing/2014/main" id="{453E54DE-112B-4A7B-8423-8FE5622E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4" name="Imagen 1543">
          <a:extLst>
            <a:ext uri="{FF2B5EF4-FFF2-40B4-BE49-F238E27FC236}">
              <a16:creationId xmlns:a16="http://schemas.microsoft.com/office/drawing/2014/main" id="{D15972F9-367E-4566-B45D-CDF6376D9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5" name="Imagen 1544">
          <a:extLst>
            <a:ext uri="{FF2B5EF4-FFF2-40B4-BE49-F238E27FC236}">
              <a16:creationId xmlns:a16="http://schemas.microsoft.com/office/drawing/2014/main" id="{49139997-5285-4181-95B9-C19665CB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6" name="Imagen 1545">
          <a:extLst>
            <a:ext uri="{FF2B5EF4-FFF2-40B4-BE49-F238E27FC236}">
              <a16:creationId xmlns:a16="http://schemas.microsoft.com/office/drawing/2014/main" id="{E394B9C8-6249-4F2D-ADFC-F74E9414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7" name="Imagen 1546">
          <a:extLst>
            <a:ext uri="{FF2B5EF4-FFF2-40B4-BE49-F238E27FC236}">
              <a16:creationId xmlns:a16="http://schemas.microsoft.com/office/drawing/2014/main" id="{41F483BE-3204-4F8F-80F4-317D87344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8" name="Imagen 1547">
          <a:extLst>
            <a:ext uri="{FF2B5EF4-FFF2-40B4-BE49-F238E27FC236}">
              <a16:creationId xmlns:a16="http://schemas.microsoft.com/office/drawing/2014/main" id="{A49AA4F3-F390-41ED-9660-E24B6516E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9" name="Imagen 1548">
          <a:extLst>
            <a:ext uri="{FF2B5EF4-FFF2-40B4-BE49-F238E27FC236}">
              <a16:creationId xmlns:a16="http://schemas.microsoft.com/office/drawing/2014/main" id="{872D41EC-F92E-4C0E-A816-0BAAB2E1B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0" name="Imagen 1549">
          <a:extLst>
            <a:ext uri="{FF2B5EF4-FFF2-40B4-BE49-F238E27FC236}">
              <a16:creationId xmlns:a16="http://schemas.microsoft.com/office/drawing/2014/main" id="{025A6558-73D2-43D8-B949-B6C21720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1" name="Imagen 1550">
          <a:extLst>
            <a:ext uri="{FF2B5EF4-FFF2-40B4-BE49-F238E27FC236}">
              <a16:creationId xmlns:a16="http://schemas.microsoft.com/office/drawing/2014/main" id="{00E76A83-88DC-402E-9549-E115B56EA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2" name="Imagen 1551">
          <a:extLst>
            <a:ext uri="{FF2B5EF4-FFF2-40B4-BE49-F238E27FC236}">
              <a16:creationId xmlns:a16="http://schemas.microsoft.com/office/drawing/2014/main" id="{9DE3B52C-995B-4E7A-A654-43F261B7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3" name="Imagen 1552">
          <a:extLst>
            <a:ext uri="{FF2B5EF4-FFF2-40B4-BE49-F238E27FC236}">
              <a16:creationId xmlns:a16="http://schemas.microsoft.com/office/drawing/2014/main" id="{48E6ADAC-FEAA-45F4-92F0-257ED153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4" name="Imagen 1553">
          <a:extLst>
            <a:ext uri="{FF2B5EF4-FFF2-40B4-BE49-F238E27FC236}">
              <a16:creationId xmlns:a16="http://schemas.microsoft.com/office/drawing/2014/main" id="{CBEC0034-8762-4DF1-9F66-D090ACCC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5" name="Imagen 1554">
          <a:extLst>
            <a:ext uri="{FF2B5EF4-FFF2-40B4-BE49-F238E27FC236}">
              <a16:creationId xmlns:a16="http://schemas.microsoft.com/office/drawing/2014/main" id="{2D20A571-AD5E-467E-BD85-D156FDA3B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6" name="Imagen 1555">
          <a:extLst>
            <a:ext uri="{FF2B5EF4-FFF2-40B4-BE49-F238E27FC236}">
              <a16:creationId xmlns:a16="http://schemas.microsoft.com/office/drawing/2014/main" id="{E9D32147-086B-4C90-A992-786996CFD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7" name="Imagen 1556">
          <a:extLst>
            <a:ext uri="{FF2B5EF4-FFF2-40B4-BE49-F238E27FC236}">
              <a16:creationId xmlns:a16="http://schemas.microsoft.com/office/drawing/2014/main" id="{46E7F100-808D-4C96-8DEB-30F43F12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8" name="Imagen 1557">
          <a:extLst>
            <a:ext uri="{FF2B5EF4-FFF2-40B4-BE49-F238E27FC236}">
              <a16:creationId xmlns:a16="http://schemas.microsoft.com/office/drawing/2014/main" id="{60A957F5-DC41-4647-84E6-05F8E189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9" name="Imagen 1558">
          <a:extLst>
            <a:ext uri="{FF2B5EF4-FFF2-40B4-BE49-F238E27FC236}">
              <a16:creationId xmlns:a16="http://schemas.microsoft.com/office/drawing/2014/main" id="{6939124F-8F98-4CA9-9CA1-B281C7381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0" name="Imagen 1559">
          <a:extLst>
            <a:ext uri="{FF2B5EF4-FFF2-40B4-BE49-F238E27FC236}">
              <a16:creationId xmlns:a16="http://schemas.microsoft.com/office/drawing/2014/main" id="{1192737B-7467-4D10-886E-B36584332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1" name="Imagen 1560">
          <a:extLst>
            <a:ext uri="{FF2B5EF4-FFF2-40B4-BE49-F238E27FC236}">
              <a16:creationId xmlns:a16="http://schemas.microsoft.com/office/drawing/2014/main" id="{367D7F23-6CE4-4E43-B869-451F4AF7F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2" name="Imagen 1561">
          <a:extLst>
            <a:ext uri="{FF2B5EF4-FFF2-40B4-BE49-F238E27FC236}">
              <a16:creationId xmlns:a16="http://schemas.microsoft.com/office/drawing/2014/main" id="{E4B8EFCB-A433-45F8-8FDB-850A3B501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3" name="Imagen 1562">
          <a:extLst>
            <a:ext uri="{FF2B5EF4-FFF2-40B4-BE49-F238E27FC236}">
              <a16:creationId xmlns:a16="http://schemas.microsoft.com/office/drawing/2014/main" id="{C3BBC59D-14CC-4D9E-A5D5-97EE8D4F3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4" name="Imagen 1563">
          <a:extLst>
            <a:ext uri="{FF2B5EF4-FFF2-40B4-BE49-F238E27FC236}">
              <a16:creationId xmlns:a16="http://schemas.microsoft.com/office/drawing/2014/main" id="{344F1A1D-F55C-4CED-9FDE-162983FCF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5" name="Imagen 1564">
          <a:extLst>
            <a:ext uri="{FF2B5EF4-FFF2-40B4-BE49-F238E27FC236}">
              <a16:creationId xmlns:a16="http://schemas.microsoft.com/office/drawing/2014/main" id="{ED38E8E8-9E3D-4456-8C2C-3079F7B60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6" name="Imagen 1565">
          <a:extLst>
            <a:ext uri="{FF2B5EF4-FFF2-40B4-BE49-F238E27FC236}">
              <a16:creationId xmlns:a16="http://schemas.microsoft.com/office/drawing/2014/main" id="{0B55057A-7210-4FC3-BDE4-17BA3993D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7" name="Imagen 1566">
          <a:extLst>
            <a:ext uri="{FF2B5EF4-FFF2-40B4-BE49-F238E27FC236}">
              <a16:creationId xmlns:a16="http://schemas.microsoft.com/office/drawing/2014/main" id="{57B14A77-02C1-447A-B2C2-36001F997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8" name="Imagen 1567">
          <a:extLst>
            <a:ext uri="{FF2B5EF4-FFF2-40B4-BE49-F238E27FC236}">
              <a16:creationId xmlns:a16="http://schemas.microsoft.com/office/drawing/2014/main" id="{C54521CA-6667-4CBA-94B4-A7249FC02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9" name="Imagen 1568">
          <a:extLst>
            <a:ext uri="{FF2B5EF4-FFF2-40B4-BE49-F238E27FC236}">
              <a16:creationId xmlns:a16="http://schemas.microsoft.com/office/drawing/2014/main" id="{156A7D99-131F-4494-957A-850AEC450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0" name="Imagen 1569">
          <a:extLst>
            <a:ext uri="{FF2B5EF4-FFF2-40B4-BE49-F238E27FC236}">
              <a16:creationId xmlns:a16="http://schemas.microsoft.com/office/drawing/2014/main" id="{3EB4A33B-CBA7-4933-9D6B-65DFB7AE0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1" name="Imagen 1570">
          <a:extLst>
            <a:ext uri="{FF2B5EF4-FFF2-40B4-BE49-F238E27FC236}">
              <a16:creationId xmlns:a16="http://schemas.microsoft.com/office/drawing/2014/main" id="{650BD849-A103-4DC8-9FB2-180721BF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2" name="Imagen 1571">
          <a:extLst>
            <a:ext uri="{FF2B5EF4-FFF2-40B4-BE49-F238E27FC236}">
              <a16:creationId xmlns:a16="http://schemas.microsoft.com/office/drawing/2014/main" id="{D4296D10-54BB-4D9E-8597-6BB82A56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3" name="Imagen 1572">
          <a:extLst>
            <a:ext uri="{FF2B5EF4-FFF2-40B4-BE49-F238E27FC236}">
              <a16:creationId xmlns:a16="http://schemas.microsoft.com/office/drawing/2014/main" id="{A70DD91C-71DA-4488-8BB7-47E4E4F1B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4" name="Imagen 1573">
          <a:extLst>
            <a:ext uri="{FF2B5EF4-FFF2-40B4-BE49-F238E27FC236}">
              <a16:creationId xmlns:a16="http://schemas.microsoft.com/office/drawing/2014/main" id="{DF29FF67-69C4-4C9E-A657-7E92BBD0D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5" name="Imagen 1574">
          <a:extLst>
            <a:ext uri="{FF2B5EF4-FFF2-40B4-BE49-F238E27FC236}">
              <a16:creationId xmlns:a16="http://schemas.microsoft.com/office/drawing/2014/main" id="{DBE2CA93-4041-4297-B819-C6689D64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6" name="Imagen 1575">
          <a:extLst>
            <a:ext uri="{FF2B5EF4-FFF2-40B4-BE49-F238E27FC236}">
              <a16:creationId xmlns:a16="http://schemas.microsoft.com/office/drawing/2014/main" id="{C8F93DD2-6D41-4E5C-9E7B-7998958CF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7" name="Imagen 1576">
          <a:extLst>
            <a:ext uri="{FF2B5EF4-FFF2-40B4-BE49-F238E27FC236}">
              <a16:creationId xmlns:a16="http://schemas.microsoft.com/office/drawing/2014/main" id="{B4B504C3-1658-410C-BF26-43507FBC5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8" name="Imagen 1577">
          <a:extLst>
            <a:ext uri="{FF2B5EF4-FFF2-40B4-BE49-F238E27FC236}">
              <a16:creationId xmlns:a16="http://schemas.microsoft.com/office/drawing/2014/main" id="{FA68EFCF-AE66-41A2-9C7C-D3622B99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9" name="Imagen 1578">
          <a:extLst>
            <a:ext uri="{FF2B5EF4-FFF2-40B4-BE49-F238E27FC236}">
              <a16:creationId xmlns:a16="http://schemas.microsoft.com/office/drawing/2014/main" id="{46A22B69-07B8-4F77-8AB0-4D6ABAE2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0" name="Imagen 1579">
          <a:extLst>
            <a:ext uri="{FF2B5EF4-FFF2-40B4-BE49-F238E27FC236}">
              <a16:creationId xmlns:a16="http://schemas.microsoft.com/office/drawing/2014/main" id="{4B363A26-DB5A-47E7-A174-3094D6396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1" name="Imagen 1580">
          <a:extLst>
            <a:ext uri="{FF2B5EF4-FFF2-40B4-BE49-F238E27FC236}">
              <a16:creationId xmlns:a16="http://schemas.microsoft.com/office/drawing/2014/main" id="{3AFB13CD-3A27-4926-A175-6ECE651C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2" name="Imagen 1581">
          <a:extLst>
            <a:ext uri="{FF2B5EF4-FFF2-40B4-BE49-F238E27FC236}">
              <a16:creationId xmlns:a16="http://schemas.microsoft.com/office/drawing/2014/main" id="{4F7D163B-23A8-4D8B-93FF-F10B988E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3" name="Imagen 1582">
          <a:extLst>
            <a:ext uri="{FF2B5EF4-FFF2-40B4-BE49-F238E27FC236}">
              <a16:creationId xmlns:a16="http://schemas.microsoft.com/office/drawing/2014/main" id="{FB812771-8D08-4400-9F21-EB88A8D7D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4" name="Imagen 1583">
          <a:extLst>
            <a:ext uri="{FF2B5EF4-FFF2-40B4-BE49-F238E27FC236}">
              <a16:creationId xmlns:a16="http://schemas.microsoft.com/office/drawing/2014/main" id="{8E33ADED-FDDE-446F-AD72-2DDA8EFC3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5" name="Imagen 1584">
          <a:extLst>
            <a:ext uri="{FF2B5EF4-FFF2-40B4-BE49-F238E27FC236}">
              <a16:creationId xmlns:a16="http://schemas.microsoft.com/office/drawing/2014/main" id="{98B3966F-EDC4-4A0E-999D-9B2083F5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6" name="Imagen 1585">
          <a:extLst>
            <a:ext uri="{FF2B5EF4-FFF2-40B4-BE49-F238E27FC236}">
              <a16:creationId xmlns:a16="http://schemas.microsoft.com/office/drawing/2014/main" id="{3C2FD378-B48D-4CC6-A8E0-D616A8E4D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7" name="Imagen 1586">
          <a:extLst>
            <a:ext uri="{FF2B5EF4-FFF2-40B4-BE49-F238E27FC236}">
              <a16:creationId xmlns:a16="http://schemas.microsoft.com/office/drawing/2014/main" id="{38FA4EF9-EC69-4A2C-B349-79F555AF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8" name="Imagen 1587">
          <a:extLst>
            <a:ext uri="{FF2B5EF4-FFF2-40B4-BE49-F238E27FC236}">
              <a16:creationId xmlns:a16="http://schemas.microsoft.com/office/drawing/2014/main" id="{C83F0CC9-229A-451D-AF42-0DC6674D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9" name="Imagen 1588">
          <a:extLst>
            <a:ext uri="{FF2B5EF4-FFF2-40B4-BE49-F238E27FC236}">
              <a16:creationId xmlns:a16="http://schemas.microsoft.com/office/drawing/2014/main" id="{0C36B2AF-D8F7-4D03-B297-CA1F4038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90" name="Imagen 1589">
          <a:extLst>
            <a:ext uri="{FF2B5EF4-FFF2-40B4-BE49-F238E27FC236}">
              <a16:creationId xmlns:a16="http://schemas.microsoft.com/office/drawing/2014/main" id="{E0F24F96-BED2-4DA0-A884-3596CF3C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91" name="Imagen 1590">
          <a:extLst>
            <a:ext uri="{FF2B5EF4-FFF2-40B4-BE49-F238E27FC236}">
              <a16:creationId xmlns:a16="http://schemas.microsoft.com/office/drawing/2014/main" id="{7EE080BF-0837-448A-95AE-6B153CE2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2" name="Imagen 1591">
          <a:extLst>
            <a:ext uri="{FF2B5EF4-FFF2-40B4-BE49-F238E27FC236}">
              <a16:creationId xmlns:a16="http://schemas.microsoft.com/office/drawing/2014/main" id="{71EA0FF8-A6C6-43AA-AD33-49C74DB40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3" name="Imagen 1592">
          <a:extLst>
            <a:ext uri="{FF2B5EF4-FFF2-40B4-BE49-F238E27FC236}">
              <a16:creationId xmlns:a16="http://schemas.microsoft.com/office/drawing/2014/main" id="{EBAAF852-CD5E-4EE4-BDCE-AAA330A8C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4" name="Imagen 1593">
          <a:extLst>
            <a:ext uri="{FF2B5EF4-FFF2-40B4-BE49-F238E27FC236}">
              <a16:creationId xmlns:a16="http://schemas.microsoft.com/office/drawing/2014/main" id="{0201099C-50EC-4564-8969-3A7C624D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5" name="Imagen 1594">
          <a:extLst>
            <a:ext uri="{FF2B5EF4-FFF2-40B4-BE49-F238E27FC236}">
              <a16:creationId xmlns:a16="http://schemas.microsoft.com/office/drawing/2014/main" id="{064BE5D3-ECC9-47D3-90D6-1F466A2A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6" name="Imagen 1595">
          <a:extLst>
            <a:ext uri="{FF2B5EF4-FFF2-40B4-BE49-F238E27FC236}">
              <a16:creationId xmlns:a16="http://schemas.microsoft.com/office/drawing/2014/main" id="{37154C40-46ED-4769-9D1C-234A071E4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7" name="Imagen 1596">
          <a:extLst>
            <a:ext uri="{FF2B5EF4-FFF2-40B4-BE49-F238E27FC236}">
              <a16:creationId xmlns:a16="http://schemas.microsoft.com/office/drawing/2014/main" id="{899D59BF-5362-47FB-BD6C-C93A5A71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8" name="Imagen 1597">
          <a:extLst>
            <a:ext uri="{FF2B5EF4-FFF2-40B4-BE49-F238E27FC236}">
              <a16:creationId xmlns:a16="http://schemas.microsoft.com/office/drawing/2014/main" id="{0D145796-EBCB-4983-B803-CF13F9996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9" name="Imagen 1598">
          <a:extLst>
            <a:ext uri="{FF2B5EF4-FFF2-40B4-BE49-F238E27FC236}">
              <a16:creationId xmlns:a16="http://schemas.microsoft.com/office/drawing/2014/main" id="{B47D3A4E-88FF-4312-9F3B-A30C8CB6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0" name="Imagen 1599">
          <a:extLst>
            <a:ext uri="{FF2B5EF4-FFF2-40B4-BE49-F238E27FC236}">
              <a16:creationId xmlns:a16="http://schemas.microsoft.com/office/drawing/2014/main" id="{A8E54D4E-0691-4B56-9C7F-2921CED08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1" name="Imagen 1600">
          <a:extLst>
            <a:ext uri="{FF2B5EF4-FFF2-40B4-BE49-F238E27FC236}">
              <a16:creationId xmlns:a16="http://schemas.microsoft.com/office/drawing/2014/main" id="{78402810-B505-4C5B-B80C-404052BA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2" name="Imagen 1601">
          <a:extLst>
            <a:ext uri="{FF2B5EF4-FFF2-40B4-BE49-F238E27FC236}">
              <a16:creationId xmlns:a16="http://schemas.microsoft.com/office/drawing/2014/main" id="{47E6E073-411F-438E-B2DF-A53A09F9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3" name="Imagen 1602">
          <a:extLst>
            <a:ext uri="{FF2B5EF4-FFF2-40B4-BE49-F238E27FC236}">
              <a16:creationId xmlns:a16="http://schemas.microsoft.com/office/drawing/2014/main" id="{FEEA54A2-1E3A-4E51-98F1-4FF35E68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4" name="Imagen 1603">
          <a:extLst>
            <a:ext uri="{FF2B5EF4-FFF2-40B4-BE49-F238E27FC236}">
              <a16:creationId xmlns:a16="http://schemas.microsoft.com/office/drawing/2014/main" id="{62E6AB61-2007-41B7-BB7E-9239DCF7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5" name="Imagen 1604">
          <a:extLst>
            <a:ext uri="{FF2B5EF4-FFF2-40B4-BE49-F238E27FC236}">
              <a16:creationId xmlns:a16="http://schemas.microsoft.com/office/drawing/2014/main" id="{2AB7EC86-9DE5-4BF9-8A42-68EFCDA7B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6" name="Imagen 1605">
          <a:extLst>
            <a:ext uri="{FF2B5EF4-FFF2-40B4-BE49-F238E27FC236}">
              <a16:creationId xmlns:a16="http://schemas.microsoft.com/office/drawing/2014/main" id="{6B69B802-5BFD-416B-AA3B-ECB0440E8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7" name="Imagen 1606">
          <a:extLst>
            <a:ext uri="{FF2B5EF4-FFF2-40B4-BE49-F238E27FC236}">
              <a16:creationId xmlns:a16="http://schemas.microsoft.com/office/drawing/2014/main" id="{12273CD1-6CCF-448D-8495-D1AA10DD0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8" name="Imagen 1607">
          <a:extLst>
            <a:ext uri="{FF2B5EF4-FFF2-40B4-BE49-F238E27FC236}">
              <a16:creationId xmlns:a16="http://schemas.microsoft.com/office/drawing/2014/main" id="{AD70770A-9EC5-462E-861C-01565801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9" name="Imagen 1608">
          <a:extLst>
            <a:ext uri="{FF2B5EF4-FFF2-40B4-BE49-F238E27FC236}">
              <a16:creationId xmlns:a16="http://schemas.microsoft.com/office/drawing/2014/main" id="{42DBB991-1382-4786-9989-4D91B7CFB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0" name="Imagen 1609">
          <a:extLst>
            <a:ext uri="{FF2B5EF4-FFF2-40B4-BE49-F238E27FC236}">
              <a16:creationId xmlns:a16="http://schemas.microsoft.com/office/drawing/2014/main" id="{B62F677D-902B-43E8-A7E0-990C88698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1" name="Imagen 1610">
          <a:extLst>
            <a:ext uri="{FF2B5EF4-FFF2-40B4-BE49-F238E27FC236}">
              <a16:creationId xmlns:a16="http://schemas.microsoft.com/office/drawing/2014/main" id="{E1CE835D-66CB-47E1-A902-31CB0518A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2" name="Imagen 1611">
          <a:extLst>
            <a:ext uri="{FF2B5EF4-FFF2-40B4-BE49-F238E27FC236}">
              <a16:creationId xmlns:a16="http://schemas.microsoft.com/office/drawing/2014/main" id="{B22EAAB1-348D-4E3F-9859-7B4E009E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3" name="Imagen 1612">
          <a:extLst>
            <a:ext uri="{FF2B5EF4-FFF2-40B4-BE49-F238E27FC236}">
              <a16:creationId xmlns:a16="http://schemas.microsoft.com/office/drawing/2014/main" id="{96A4AF68-21D4-493C-905F-D08E8E894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4" name="Imagen 1613">
          <a:extLst>
            <a:ext uri="{FF2B5EF4-FFF2-40B4-BE49-F238E27FC236}">
              <a16:creationId xmlns:a16="http://schemas.microsoft.com/office/drawing/2014/main" id="{ACC5C563-B97D-43DB-92A5-3FFF3914C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5" name="Imagen 1614">
          <a:extLst>
            <a:ext uri="{FF2B5EF4-FFF2-40B4-BE49-F238E27FC236}">
              <a16:creationId xmlns:a16="http://schemas.microsoft.com/office/drawing/2014/main" id="{B209F8E5-7D59-4373-BD27-75D3E0737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6" name="Imagen 1615">
          <a:extLst>
            <a:ext uri="{FF2B5EF4-FFF2-40B4-BE49-F238E27FC236}">
              <a16:creationId xmlns:a16="http://schemas.microsoft.com/office/drawing/2014/main" id="{E1C4AE5A-5CE7-4A7D-AF87-37B8B2B31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7" name="Imagen 1616">
          <a:extLst>
            <a:ext uri="{FF2B5EF4-FFF2-40B4-BE49-F238E27FC236}">
              <a16:creationId xmlns:a16="http://schemas.microsoft.com/office/drawing/2014/main" id="{89E5076C-7C93-4EA9-9906-02B0113E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8" name="Imagen 1617">
          <a:extLst>
            <a:ext uri="{FF2B5EF4-FFF2-40B4-BE49-F238E27FC236}">
              <a16:creationId xmlns:a16="http://schemas.microsoft.com/office/drawing/2014/main" id="{2E0F5C65-5F4F-4057-85E8-D4FF867F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9" name="Imagen 1618">
          <a:extLst>
            <a:ext uri="{FF2B5EF4-FFF2-40B4-BE49-F238E27FC236}">
              <a16:creationId xmlns:a16="http://schemas.microsoft.com/office/drawing/2014/main" id="{01CDB04C-95F7-4BD7-82CE-A51915094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0" name="Imagen 1619">
          <a:extLst>
            <a:ext uri="{FF2B5EF4-FFF2-40B4-BE49-F238E27FC236}">
              <a16:creationId xmlns:a16="http://schemas.microsoft.com/office/drawing/2014/main" id="{D58A1E6A-B27C-4AD5-BF44-D5CD4FA74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1" name="Imagen 1620">
          <a:extLst>
            <a:ext uri="{FF2B5EF4-FFF2-40B4-BE49-F238E27FC236}">
              <a16:creationId xmlns:a16="http://schemas.microsoft.com/office/drawing/2014/main" id="{2FFACA4A-A6DA-4D11-B100-6119E8FD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2" name="Imagen 1621">
          <a:extLst>
            <a:ext uri="{FF2B5EF4-FFF2-40B4-BE49-F238E27FC236}">
              <a16:creationId xmlns:a16="http://schemas.microsoft.com/office/drawing/2014/main" id="{C0228DC4-03E3-41AC-9D20-1E9D73DE8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3" name="Imagen 1622">
          <a:extLst>
            <a:ext uri="{FF2B5EF4-FFF2-40B4-BE49-F238E27FC236}">
              <a16:creationId xmlns:a16="http://schemas.microsoft.com/office/drawing/2014/main" id="{3779CF05-8FCC-4A5D-BBBF-B3C3B5ED8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4" name="Imagen 1623">
          <a:extLst>
            <a:ext uri="{FF2B5EF4-FFF2-40B4-BE49-F238E27FC236}">
              <a16:creationId xmlns:a16="http://schemas.microsoft.com/office/drawing/2014/main" id="{3B862157-7387-4BD9-A4ED-8E5ED7886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5" name="Imagen 1624">
          <a:extLst>
            <a:ext uri="{FF2B5EF4-FFF2-40B4-BE49-F238E27FC236}">
              <a16:creationId xmlns:a16="http://schemas.microsoft.com/office/drawing/2014/main" id="{A6AD696D-FF9B-4714-B5C5-0645931D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6" name="Imagen 1625">
          <a:extLst>
            <a:ext uri="{FF2B5EF4-FFF2-40B4-BE49-F238E27FC236}">
              <a16:creationId xmlns:a16="http://schemas.microsoft.com/office/drawing/2014/main" id="{FF9FD767-E2DE-4CE6-AAD5-E73A7BC33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7" name="Imagen 1626">
          <a:extLst>
            <a:ext uri="{FF2B5EF4-FFF2-40B4-BE49-F238E27FC236}">
              <a16:creationId xmlns:a16="http://schemas.microsoft.com/office/drawing/2014/main" id="{3D29A7D9-0263-4192-AE2D-1FD7CE36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8" name="Imagen 1627">
          <a:extLst>
            <a:ext uri="{FF2B5EF4-FFF2-40B4-BE49-F238E27FC236}">
              <a16:creationId xmlns:a16="http://schemas.microsoft.com/office/drawing/2014/main" id="{CE42CEB5-11F9-4007-8214-6356202B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9" name="Imagen 1628">
          <a:extLst>
            <a:ext uri="{FF2B5EF4-FFF2-40B4-BE49-F238E27FC236}">
              <a16:creationId xmlns:a16="http://schemas.microsoft.com/office/drawing/2014/main" id="{0ECA5706-6CA2-4061-90BF-D8116468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0" name="Imagen 1629">
          <a:extLst>
            <a:ext uri="{FF2B5EF4-FFF2-40B4-BE49-F238E27FC236}">
              <a16:creationId xmlns:a16="http://schemas.microsoft.com/office/drawing/2014/main" id="{DA35B9FF-2387-48AC-8598-FAAAA26BF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1" name="Imagen 1630">
          <a:extLst>
            <a:ext uri="{FF2B5EF4-FFF2-40B4-BE49-F238E27FC236}">
              <a16:creationId xmlns:a16="http://schemas.microsoft.com/office/drawing/2014/main" id="{3C77A802-E2D1-4E90-B800-49523C10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2" name="Imagen 1631">
          <a:extLst>
            <a:ext uri="{FF2B5EF4-FFF2-40B4-BE49-F238E27FC236}">
              <a16:creationId xmlns:a16="http://schemas.microsoft.com/office/drawing/2014/main" id="{84B0DED6-90F3-499D-B705-6738A9CF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3" name="Imagen 1632">
          <a:extLst>
            <a:ext uri="{FF2B5EF4-FFF2-40B4-BE49-F238E27FC236}">
              <a16:creationId xmlns:a16="http://schemas.microsoft.com/office/drawing/2014/main" id="{76E9E56F-F64E-4FA1-9E01-EB7CFE8E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4" name="Imagen 1633">
          <a:extLst>
            <a:ext uri="{FF2B5EF4-FFF2-40B4-BE49-F238E27FC236}">
              <a16:creationId xmlns:a16="http://schemas.microsoft.com/office/drawing/2014/main" id="{F39D7DE5-B7B9-4A2A-B6C6-A3A1B362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5" name="Imagen 1634">
          <a:extLst>
            <a:ext uri="{FF2B5EF4-FFF2-40B4-BE49-F238E27FC236}">
              <a16:creationId xmlns:a16="http://schemas.microsoft.com/office/drawing/2014/main" id="{75B3C210-33C4-4065-B245-1F48BB5BE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6" name="Imagen 1635">
          <a:extLst>
            <a:ext uri="{FF2B5EF4-FFF2-40B4-BE49-F238E27FC236}">
              <a16:creationId xmlns:a16="http://schemas.microsoft.com/office/drawing/2014/main" id="{39F56C2D-BA6A-4DCF-AA20-A383FD2D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7" name="Imagen 1636">
          <a:extLst>
            <a:ext uri="{FF2B5EF4-FFF2-40B4-BE49-F238E27FC236}">
              <a16:creationId xmlns:a16="http://schemas.microsoft.com/office/drawing/2014/main" id="{CCA99653-FE86-4C97-BBBF-6244A6FC0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8" name="Imagen 1637">
          <a:extLst>
            <a:ext uri="{FF2B5EF4-FFF2-40B4-BE49-F238E27FC236}">
              <a16:creationId xmlns:a16="http://schemas.microsoft.com/office/drawing/2014/main" id="{664A28D9-E39D-4C1E-92A2-2C57A79DA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39" name="Imagen 1638">
          <a:extLst>
            <a:ext uri="{FF2B5EF4-FFF2-40B4-BE49-F238E27FC236}">
              <a16:creationId xmlns:a16="http://schemas.microsoft.com/office/drawing/2014/main" id="{BC35A626-C41C-45FF-A80D-24CCADDB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0" name="Imagen 1639">
          <a:extLst>
            <a:ext uri="{FF2B5EF4-FFF2-40B4-BE49-F238E27FC236}">
              <a16:creationId xmlns:a16="http://schemas.microsoft.com/office/drawing/2014/main" id="{93F81F02-F11C-477C-902C-A18833A8C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1" name="Imagen 1640">
          <a:extLst>
            <a:ext uri="{FF2B5EF4-FFF2-40B4-BE49-F238E27FC236}">
              <a16:creationId xmlns:a16="http://schemas.microsoft.com/office/drawing/2014/main" id="{914F5FA5-CD88-498A-8033-4A9BF0F6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2" name="Imagen 1641">
          <a:extLst>
            <a:ext uri="{FF2B5EF4-FFF2-40B4-BE49-F238E27FC236}">
              <a16:creationId xmlns:a16="http://schemas.microsoft.com/office/drawing/2014/main" id="{B165BD5D-DF58-47E5-BE83-83FD64FA8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3" name="Imagen 1642">
          <a:extLst>
            <a:ext uri="{FF2B5EF4-FFF2-40B4-BE49-F238E27FC236}">
              <a16:creationId xmlns:a16="http://schemas.microsoft.com/office/drawing/2014/main" id="{FE81FD9C-40F8-4FDE-97B4-87E1F006E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4" name="Imagen 1643">
          <a:extLst>
            <a:ext uri="{FF2B5EF4-FFF2-40B4-BE49-F238E27FC236}">
              <a16:creationId xmlns:a16="http://schemas.microsoft.com/office/drawing/2014/main" id="{071BDDE1-5691-4629-9839-BA0C57E66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5" name="Imagen 1644">
          <a:extLst>
            <a:ext uri="{FF2B5EF4-FFF2-40B4-BE49-F238E27FC236}">
              <a16:creationId xmlns:a16="http://schemas.microsoft.com/office/drawing/2014/main" id="{83B3A0CF-BAB4-465D-AA01-9DD554D94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6" name="Imagen 1645">
          <a:extLst>
            <a:ext uri="{FF2B5EF4-FFF2-40B4-BE49-F238E27FC236}">
              <a16:creationId xmlns:a16="http://schemas.microsoft.com/office/drawing/2014/main" id="{C3CA1319-5CD5-48D8-81F2-5869CFC9D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7" name="Imagen 1646">
          <a:extLst>
            <a:ext uri="{FF2B5EF4-FFF2-40B4-BE49-F238E27FC236}">
              <a16:creationId xmlns:a16="http://schemas.microsoft.com/office/drawing/2014/main" id="{4C465716-E8F8-4683-BE39-98A7B017E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8" name="Imagen 1647">
          <a:extLst>
            <a:ext uri="{FF2B5EF4-FFF2-40B4-BE49-F238E27FC236}">
              <a16:creationId xmlns:a16="http://schemas.microsoft.com/office/drawing/2014/main" id="{B994AB14-2094-4C6F-88F7-8518BE2FC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9" name="Imagen 1648">
          <a:extLst>
            <a:ext uri="{FF2B5EF4-FFF2-40B4-BE49-F238E27FC236}">
              <a16:creationId xmlns:a16="http://schemas.microsoft.com/office/drawing/2014/main" id="{DA553E47-298B-4E23-91FC-6B29A130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50" name="Imagen 1649">
          <a:extLst>
            <a:ext uri="{FF2B5EF4-FFF2-40B4-BE49-F238E27FC236}">
              <a16:creationId xmlns:a16="http://schemas.microsoft.com/office/drawing/2014/main" id="{5530ABDA-F951-498B-8DA3-D0057C6A0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1" name="Imagen 1650">
          <a:extLst>
            <a:ext uri="{FF2B5EF4-FFF2-40B4-BE49-F238E27FC236}">
              <a16:creationId xmlns:a16="http://schemas.microsoft.com/office/drawing/2014/main" id="{35296DAB-2572-43B7-85C6-EBBAB844F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2" name="Imagen 1651">
          <a:extLst>
            <a:ext uri="{FF2B5EF4-FFF2-40B4-BE49-F238E27FC236}">
              <a16:creationId xmlns:a16="http://schemas.microsoft.com/office/drawing/2014/main" id="{BBFD439C-99C0-4F44-9377-8CA05A41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3" name="Imagen 1652">
          <a:extLst>
            <a:ext uri="{FF2B5EF4-FFF2-40B4-BE49-F238E27FC236}">
              <a16:creationId xmlns:a16="http://schemas.microsoft.com/office/drawing/2014/main" id="{DF6E7115-2D64-4B06-8BC5-69BE61E7B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4" name="Imagen 1653">
          <a:extLst>
            <a:ext uri="{FF2B5EF4-FFF2-40B4-BE49-F238E27FC236}">
              <a16:creationId xmlns:a16="http://schemas.microsoft.com/office/drawing/2014/main" id="{53FB62E6-A768-4977-99D5-B14DAB0DF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5" name="Imagen 1654">
          <a:extLst>
            <a:ext uri="{FF2B5EF4-FFF2-40B4-BE49-F238E27FC236}">
              <a16:creationId xmlns:a16="http://schemas.microsoft.com/office/drawing/2014/main" id="{1227087F-453F-468A-AC1E-BF888AE8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6" name="Imagen 1655">
          <a:extLst>
            <a:ext uri="{FF2B5EF4-FFF2-40B4-BE49-F238E27FC236}">
              <a16:creationId xmlns:a16="http://schemas.microsoft.com/office/drawing/2014/main" id="{67B50442-4BE3-4757-AF70-1318B82E8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7" name="Imagen 1656">
          <a:extLst>
            <a:ext uri="{FF2B5EF4-FFF2-40B4-BE49-F238E27FC236}">
              <a16:creationId xmlns:a16="http://schemas.microsoft.com/office/drawing/2014/main" id="{EE32E1DE-A411-45C2-B450-AA9BD100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8" name="Imagen 1657">
          <a:extLst>
            <a:ext uri="{FF2B5EF4-FFF2-40B4-BE49-F238E27FC236}">
              <a16:creationId xmlns:a16="http://schemas.microsoft.com/office/drawing/2014/main" id="{510512E2-23A4-41D2-86D9-0E7A2051D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9" name="Imagen 1658">
          <a:extLst>
            <a:ext uri="{FF2B5EF4-FFF2-40B4-BE49-F238E27FC236}">
              <a16:creationId xmlns:a16="http://schemas.microsoft.com/office/drawing/2014/main" id="{A8233490-0FE6-4B48-8FA7-C5E7288C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0" name="Imagen 1659">
          <a:extLst>
            <a:ext uri="{FF2B5EF4-FFF2-40B4-BE49-F238E27FC236}">
              <a16:creationId xmlns:a16="http://schemas.microsoft.com/office/drawing/2014/main" id="{B9CB7F06-69EE-4A92-980F-28D446C85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1" name="Imagen 1660">
          <a:extLst>
            <a:ext uri="{FF2B5EF4-FFF2-40B4-BE49-F238E27FC236}">
              <a16:creationId xmlns:a16="http://schemas.microsoft.com/office/drawing/2014/main" id="{D7364681-F950-4619-A512-9E9CDB66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2" name="Imagen 1661">
          <a:extLst>
            <a:ext uri="{FF2B5EF4-FFF2-40B4-BE49-F238E27FC236}">
              <a16:creationId xmlns:a16="http://schemas.microsoft.com/office/drawing/2014/main" id="{2D1BAB00-AFE2-4834-A7D3-D0C38E0E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3" name="Imagen 1662">
          <a:extLst>
            <a:ext uri="{FF2B5EF4-FFF2-40B4-BE49-F238E27FC236}">
              <a16:creationId xmlns:a16="http://schemas.microsoft.com/office/drawing/2014/main" id="{851059CC-47A5-41CC-9A9D-ED6ED07A3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4" name="Imagen 1663">
          <a:extLst>
            <a:ext uri="{FF2B5EF4-FFF2-40B4-BE49-F238E27FC236}">
              <a16:creationId xmlns:a16="http://schemas.microsoft.com/office/drawing/2014/main" id="{D3A6DAC5-6768-4418-8780-4885FDA60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5" name="Imagen 1664">
          <a:extLst>
            <a:ext uri="{FF2B5EF4-FFF2-40B4-BE49-F238E27FC236}">
              <a16:creationId xmlns:a16="http://schemas.microsoft.com/office/drawing/2014/main" id="{BF8A403D-18BC-4B10-844C-742C48385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6" name="Imagen 1665">
          <a:extLst>
            <a:ext uri="{FF2B5EF4-FFF2-40B4-BE49-F238E27FC236}">
              <a16:creationId xmlns:a16="http://schemas.microsoft.com/office/drawing/2014/main" id="{DFC0103A-85C6-4F62-9E44-F263F749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7" name="Imagen 1666">
          <a:extLst>
            <a:ext uri="{FF2B5EF4-FFF2-40B4-BE49-F238E27FC236}">
              <a16:creationId xmlns:a16="http://schemas.microsoft.com/office/drawing/2014/main" id="{02D4B8A7-D3B8-43A0-B280-0BDE8BD5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8" name="Imagen 1667">
          <a:extLst>
            <a:ext uri="{FF2B5EF4-FFF2-40B4-BE49-F238E27FC236}">
              <a16:creationId xmlns:a16="http://schemas.microsoft.com/office/drawing/2014/main" id="{3B65F1FD-564A-4B1F-AE4F-F24B20F1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9" name="Imagen 1668">
          <a:extLst>
            <a:ext uri="{FF2B5EF4-FFF2-40B4-BE49-F238E27FC236}">
              <a16:creationId xmlns:a16="http://schemas.microsoft.com/office/drawing/2014/main" id="{BB5ED0A6-599E-4329-86F6-47E55D617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0" name="Imagen 1669">
          <a:extLst>
            <a:ext uri="{FF2B5EF4-FFF2-40B4-BE49-F238E27FC236}">
              <a16:creationId xmlns:a16="http://schemas.microsoft.com/office/drawing/2014/main" id="{FF3EA211-9AE9-4828-A867-4C579E8B8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1" name="Imagen 1670">
          <a:extLst>
            <a:ext uri="{FF2B5EF4-FFF2-40B4-BE49-F238E27FC236}">
              <a16:creationId xmlns:a16="http://schemas.microsoft.com/office/drawing/2014/main" id="{0E9F892E-2755-4CCE-ABC0-57CB1A38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2" name="Imagen 1671">
          <a:extLst>
            <a:ext uri="{FF2B5EF4-FFF2-40B4-BE49-F238E27FC236}">
              <a16:creationId xmlns:a16="http://schemas.microsoft.com/office/drawing/2014/main" id="{AF9716F0-5668-4765-81AA-FDCF3CB7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3" name="Imagen 1672">
          <a:extLst>
            <a:ext uri="{FF2B5EF4-FFF2-40B4-BE49-F238E27FC236}">
              <a16:creationId xmlns:a16="http://schemas.microsoft.com/office/drawing/2014/main" id="{078BAD2B-FFB5-4943-817D-BB0B3DC06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4" name="Imagen 1673">
          <a:extLst>
            <a:ext uri="{FF2B5EF4-FFF2-40B4-BE49-F238E27FC236}">
              <a16:creationId xmlns:a16="http://schemas.microsoft.com/office/drawing/2014/main" id="{004CAB08-776C-4045-A21F-5160F769F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5" name="Imagen 1674">
          <a:extLst>
            <a:ext uri="{FF2B5EF4-FFF2-40B4-BE49-F238E27FC236}">
              <a16:creationId xmlns:a16="http://schemas.microsoft.com/office/drawing/2014/main" id="{8FA7E025-A229-430D-8275-2960D9394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6" name="Imagen 1675">
          <a:extLst>
            <a:ext uri="{FF2B5EF4-FFF2-40B4-BE49-F238E27FC236}">
              <a16:creationId xmlns:a16="http://schemas.microsoft.com/office/drawing/2014/main" id="{9793D801-8459-4F6C-A923-D06981150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7" name="Imagen 1676">
          <a:extLst>
            <a:ext uri="{FF2B5EF4-FFF2-40B4-BE49-F238E27FC236}">
              <a16:creationId xmlns:a16="http://schemas.microsoft.com/office/drawing/2014/main" id="{9E82319C-CCAC-4494-8E6C-690BEE02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8" name="Imagen 1677">
          <a:extLst>
            <a:ext uri="{FF2B5EF4-FFF2-40B4-BE49-F238E27FC236}">
              <a16:creationId xmlns:a16="http://schemas.microsoft.com/office/drawing/2014/main" id="{8AE91838-1689-4F32-B7E8-E9FF63F6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9" name="Imagen 1678">
          <a:extLst>
            <a:ext uri="{FF2B5EF4-FFF2-40B4-BE49-F238E27FC236}">
              <a16:creationId xmlns:a16="http://schemas.microsoft.com/office/drawing/2014/main" id="{C02F352A-E5EB-4BA6-A0B6-F36B5E173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0" name="Imagen 1679">
          <a:extLst>
            <a:ext uri="{FF2B5EF4-FFF2-40B4-BE49-F238E27FC236}">
              <a16:creationId xmlns:a16="http://schemas.microsoft.com/office/drawing/2014/main" id="{AEDCDB86-957A-40DB-A211-D4D02E463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1" name="Imagen 1680">
          <a:extLst>
            <a:ext uri="{FF2B5EF4-FFF2-40B4-BE49-F238E27FC236}">
              <a16:creationId xmlns:a16="http://schemas.microsoft.com/office/drawing/2014/main" id="{C73170A6-0918-428D-B91C-A7FD3E95E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2" name="Imagen 1681">
          <a:extLst>
            <a:ext uri="{FF2B5EF4-FFF2-40B4-BE49-F238E27FC236}">
              <a16:creationId xmlns:a16="http://schemas.microsoft.com/office/drawing/2014/main" id="{3753FEE6-D24E-4C06-AEA9-17417A269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3" name="Imagen 1682">
          <a:extLst>
            <a:ext uri="{FF2B5EF4-FFF2-40B4-BE49-F238E27FC236}">
              <a16:creationId xmlns:a16="http://schemas.microsoft.com/office/drawing/2014/main" id="{0B7D1F6B-E093-4018-80F4-23CC36E3A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4" name="Imagen 1683">
          <a:extLst>
            <a:ext uri="{FF2B5EF4-FFF2-40B4-BE49-F238E27FC236}">
              <a16:creationId xmlns:a16="http://schemas.microsoft.com/office/drawing/2014/main" id="{0611226C-6441-4B35-B61C-DB514CEF5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5" name="Imagen 1684">
          <a:extLst>
            <a:ext uri="{FF2B5EF4-FFF2-40B4-BE49-F238E27FC236}">
              <a16:creationId xmlns:a16="http://schemas.microsoft.com/office/drawing/2014/main" id="{972443A1-2C83-4E80-9090-291EB9624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6" name="Imagen 1685">
          <a:extLst>
            <a:ext uri="{FF2B5EF4-FFF2-40B4-BE49-F238E27FC236}">
              <a16:creationId xmlns:a16="http://schemas.microsoft.com/office/drawing/2014/main" id="{DE9D5487-3E8D-4A64-9E88-8FB44843A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7" name="Imagen 1686">
          <a:extLst>
            <a:ext uri="{FF2B5EF4-FFF2-40B4-BE49-F238E27FC236}">
              <a16:creationId xmlns:a16="http://schemas.microsoft.com/office/drawing/2014/main" id="{C0CF99D2-335B-4BA0-AD6A-747FE4F3A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8" name="Imagen 1687">
          <a:extLst>
            <a:ext uri="{FF2B5EF4-FFF2-40B4-BE49-F238E27FC236}">
              <a16:creationId xmlns:a16="http://schemas.microsoft.com/office/drawing/2014/main" id="{57545AD3-EA62-47D6-8DFE-D6736E26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9" name="Imagen 1688">
          <a:extLst>
            <a:ext uri="{FF2B5EF4-FFF2-40B4-BE49-F238E27FC236}">
              <a16:creationId xmlns:a16="http://schemas.microsoft.com/office/drawing/2014/main" id="{49F46FEF-4DFB-4C41-8887-F66FAFE93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0" name="Imagen 1689">
          <a:extLst>
            <a:ext uri="{FF2B5EF4-FFF2-40B4-BE49-F238E27FC236}">
              <a16:creationId xmlns:a16="http://schemas.microsoft.com/office/drawing/2014/main" id="{E64A722F-F725-44FD-8CE3-030BFACC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1" name="Imagen 1690">
          <a:extLst>
            <a:ext uri="{FF2B5EF4-FFF2-40B4-BE49-F238E27FC236}">
              <a16:creationId xmlns:a16="http://schemas.microsoft.com/office/drawing/2014/main" id="{6F39D28C-76E8-455C-A20C-C0A56EDF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2" name="Imagen 1691">
          <a:extLst>
            <a:ext uri="{FF2B5EF4-FFF2-40B4-BE49-F238E27FC236}">
              <a16:creationId xmlns:a16="http://schemas.microsoft.com/office/drawing/2014/main" id="{D90AB30F-0E0C-4178-850F-81F5615F7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3" name="Imagen 1692">
          <a:extLst>
            <a:ext uri="{FF2B5EF4-FFF2-40B4-BE49-F238E27FC236}">
              <a16:creationId xmlns:a16="http://schemas.microsoft.com/office/drawing/2014/main" id="{A717D186-BA05-44BE-8948-937C4D13B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4" name="Imagen 1693">
          <a:extLst>
            <a:ext uri="{FF2B5EF4-FFF2-40B4-BE49-F238E27FC236}">
              <a16:creationId xmlns:a16="http://schemas.microsoft.com/office/drawing/2014/main" id="{A0CBCE45-58E9-4337-A65B-75B6775B6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5" name="Imagen 1694">
          <a:extLst>
            <a:ext uri="{FF2B5EF4-FFF2-40B4-BE49-F238E27FC236}">
              <a16:creationId xmlns:a16="http://schemas.microsoft.com/office/drawing/2014/main" id="{BDCD9A96-A286-495D-99FE-F61F1E16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6" name="Imagen 1695">
          <a:extLst>
            <a:ext uri="{FF2B5EF4-FFF2-40B4-BE49-F238E27FC236}">
              <a16:creationId xmlns:a16="http://schemas.microsoft.com/office/drawing/2014/main" id="{520B6013-3DB4-4392-9326-D632E2D6D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7" name="Imagen 1696">
          <a:extLst>
            <a:ext uri="{FF2B5EF4-FFF2-40B4-BE49-F238E27FC236}">
              <a16:creationId xmlns:a16="http://schemas.microsoft.com/office/drawing/2014/main" id="{6CC4F14C-2B18-4394-85EC-88A6E9B1F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8" name="Imagen 1697">
          <a:extLst>
            <a:ext uri="{FF2B5EF4-FFF2-40B4-BE49-F238E27FC236}">
              <a16:creationId xmlns:a16="http://schemas.microsoft.com/office/drawing/2014/main" id="{45B1ADD7-2045-464F-BBF6-7047F746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9" name="Imagen 1698">
          <a:extLst>
            <a:ext uri="{FF2B5EF4-FFF2-40B4-BE49-F238E27FC236}">
              <a16:creationId xmlns:a16="http://schemas.microsoft.com/office/drawing/2014/main" id="{E4BEB9B6-72E4-495B-A643-F8088D3BE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0" name="Imagen 1699">
          <a:extLst>
            <a:ext uri="{FF2B5EF4-FFF2-40B4-BE49-F238E27FC236}">
              <a16:creationId xmlns:a16="http://schemas.microsoft.com/office/drawing/2014/main" id="{274311C3-37DC-4BFB-9026-73461D310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1" name="Imagen 1700">
          <a:extLst>
            <a:ext uri="{FF2B5EF4-FFF2-40B4-BE49-F238E27FC236}">
              <a16:creationId xmlns:a16="http://schemas.microsoft.com/office/drawing/2014/main" id="{E40121FA-174E-403F-A8AC-6A98EBC0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2" name="Imagen 1701">
          <a:extLst>
            <a:ext uri="{FF2B5EF4-FFF2-40B4-BE49-F238E27FC236}">
              <a16:creationId xmlns:a16="http://schemas.microsoft.com/office/drawing/2014/main" id="{3871B52A-7911-4173-88B6-5F73DC296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3" name="Imagen 1702">
          <a:extLst>
            <a:ext uri="{FF2B5EF4-FFF2-40B4-BE49-F238E27FC236}">
              <a16:creationId xmlns:a16="http://schemas.microsoft.com/office/drawing/2014/main" id="{1E7EE84D-7009-4A69-A57E-61E73F65C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4" name="Imagen 1703">
          <a:extLst>
            <a:ext uri="{FF2B5EF4-FFF2-40B4-BE49-F238E27FC236}">
              <a16:creationId xmlns:a16="http://schemas.microsoft.com/office/drawing/2014/main" id="{6222DB6F-37A7-4C53-9B57-99432AF8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5" name="Imagen 1704">
          <a:extLst>
            <a:ext uri="{FF2B5EF4-FFF2-40B4-BE49-F238E27FC236}">
              <a16:creationId xmlns:a16="http://schemas.microsoft.com/office/drawing/2014/main" id="{2AB8BD3C-A6EF-42A3-A699-FFCFED72C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6" name="Imagen 1705">
          <a:extLst>
            <a:ext uri="{FF2B5EF4-FFF2-40B4-BE49-F238E27FC236}">
              <a16:creationId xmlns:a16="http://schemas.microsoft.com/office/drawing/2014/main" id="{C773E237-918D-4192-92D7-CA7D8D65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7" name="Imagen 1706">
          <a:extLst>
            <a:ext uri="{FF2B5EF4-FFF2-40B4-BE49-F238E27FC236}">
              <a16:creationId xmlns:a16="http://schemas.microsoft.com/office/drawing/2014/main" id="{7B9AF507-C9BD-4D47-B518-8EE7E5A0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8" name="Imagen 1707">
          <a:extLst>
            <a:ext uri="{FF2B5EF4-FFF2-40B4-BE49-F238E27FC236}">
              <a16:creationId xmlns:a16="http://schemas.microsoft.com/office/drawing/2014/main" id="{A8F9BA60-CA0B-4405-BC8C-35C7A1BB2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9" name="Imagen 1708">
          <a:extLst>
            <a:ext uri="{FF2B5EF4-FFF2-40B4-BE49-F238E27FC236}">
              <a16:creationId xmlns:a16="http://schemas.microsoft.com/office/drawing/2014/main" id="{08001CDF-8D9B-427C-9891-E9929C77E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0" name="Imagen 1709">
          <a:extLst>
            <a:ext uri="{FF2B5EF4-FFF2-40B4-BE49-F238E27FC236}">
              <a16:creationId xmlns:a16="http://schemas.microsoft.com/office/drawing/2014/main" id="{63BA7C35-E38F-4A56-85C1-6393CEDC6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1" name="Imagen 1710">
          <a:extLst>
            <a:ext uri="{FF2B5EF4-FFF2-40B4-BE49-F238E27FC236}">
              <a16:creationId xmlns:a16="http://schemas.microsoft.com/office/drawing/2014/main" id="{2DEA4D2D-3171-4277-A0F6-88C9899E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2" name="Imagen 1711">
          <a:extLst>
            <a:ext uri="{FF2B5EF4-FFF2-40B4-BE49-F238E27FC236}">
              <a16:creationId xmlns:a16="http://schemas.microsoft.com/office/drawing/2014/main" id="{4F87243D-DBA7-4827-A7AA-78B77262B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3" name="Imagen 1712">
          <a:extLst>
            <a:ext uri="{FF2B5EF4-FFF2-40B4-BE49-F238E27FC236}">
              <a16:creationId xmlns:a16="http://schemas.microsoft.com/office/drawing/2014/main" id="{A242EA96-52DC-45E1-A0FD-C323E98A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4" name="Imagen 1713">
          <a:extLst>
            <a:ext uri="{FF2B5EF4-FFF2-40B4-BE49-F238E27FC236}">
              <a16:creationId xmlns:a16="http://schemas.microsoft.com/office/drawing/2014/main" id="{9AE4042C-8D54-4937-A108-CDA93CDA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5" name="Imagen 1714">
          <a:extLst>
            <a:ext uri="{FF2B5EF4-FFF2-40B4-BE49-F238E27FC236}">
              <a16:creationId xmlns:a16="http://schemas.microsoft.com/office/drawing/2014/main" id="{B5B42789-2814-4400-98C1-6D09A9F30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6" name="Imagen 1715">
          <a:extLst>
            <a:ext uri="{FF2B5EF4-FFF2-40B4-BE49-F238E27FC236}">
              <a16:creationId xmlns:a16="http://schemas.microsoft.com/office/drawing/2014/main" id="{A8EC3F74-6DE6-40F7-93F1-DFD2DEFE4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7" name="Imagen 1716">
          <a:extLst>
            <a:ext uri="{FF2B5EF4-FFF2-40B4-BE49-F238E27FC236}">
              <a16:creationId xmlns:a16="http://schemas.microsoft.com/office/drawing/2014/main" id="{1A5BBDC0-3A4E-4C5E-88DA-04AE18A5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8" name="Imagen 1717">
          <a:extLst>
            <a:ext uri="{FF2B5EF4-FFF2-40B4-BE49-F238E27FC236}">
              <a16:creationId xmlns:a16="http://schemas.microsoft.com/office/drawing/2014/main" id="{3FCE5D87-E567-4D3F-AF4E-C8B326969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9" name="Imagen 1718">
          <a:extLst>
            <a:ext uri="{FF2B5EF4-FFF2-40B4-BE49-F238E27FC236}">
              <a16:creationId xmlns:a16="http://schemas.microsoft.com/office/drawing/2014/main" id="{14F3B205-4389-42DF-A607-94D642254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0" name="Imagen 1719">
          <a:extLst>
            <a:ext uri="{FF2B5EF4-FFF2-40B4-BE49-F238E27FC236}">
              <a16:creationId xmlns:a16="http://schemas.microsoft.com/office/drawing/2014/main" id="{F8F72911-0929-4223-95D6-CC81E54F1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1" name="Imagen 1720">
          <a:extLst>
            <a:ext uri="{FF2B5EF4-FFF2-40B4-BE49-F238E27FC236}">
              <a16:creationId xmlns:a16="http://schemas.microsoft.com/office/drawing/2014/main" id="{39E9616F-CAAB-4498-BDAA-35517EDCD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2" name="Imagen 1721">
          <a:extLst>
            <a:ext uri="{FF2B5EF4-FFF2-40B4-BE49-F238E27FC236}">
              <a16:creationId xmlns:a16="http://schemas.microsoft.com/office/drawing/2014/main" id="{0BF88655-77D2-4738-975F-C79B5CBE2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3" name="Imagen 1722">
          <a:extLst>
            <a:ext uri="{FF2B5EF4-FFF2-40B4-BE49-F238E27FC236}">
              <a16:creationId xmlns:a16="http://schemas.microsoft.com/office/drawing/2014/main" id="{675A48E6-9C36-4ACA-B3B6-733675F7B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4" name="Imagen 1723">
          <a:extLst>
            <a:ext uri="{FF2B5EF4-FFF2-40B4-BE49-F238E27FC236}">
              <a16:creationId xmlns:a16="http://schemas.microsoft.com/office/drawing/2014/main" id="{2834BB71-6068-486C-B9CE-9682B0391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5" name="Imagen 1724">
          <a:extLst>
            <a:ext uri="{FF2B5EF4-FFF2-40B4-BE49-F238E27FC236}">
              <a16:creationId xmlns:a16="http://schemas.microsoft.com/office/drawing/2014/main" id="{11EC7E13-82E5-4148-81F5-778C09A1A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6" name="Imagen 1725">
          <a:extLst>
            <a:ext uri="{FF2B5EF4-FFF2-40B4-BE49-F238E27FC236}">
              <a16:creationId xmlns:a16="http://schemas.microsoft.com/office/drawing/2014/main" id="{BEBD3D5A-A186-439A-9819-E313CD5E4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7" name="Imagen 1726">
          <a:extLst>
            <a:ext uri="{FF2B5EF4-FFF2-40B4-BE49-F238E27FC236}">
              <a16:creationId xmlns:a16="http://schemas.microsoft.com/office/drawing/2014/main" id="{7B3A53E7-3A57-4EF4-96A7-2086EE3C8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8" name="Imagen 1727">
          <a:extLst>
            <a:ext uri="{FF2B5EF4-FFF2-40B4-BE49-F238E27FC236}">
              <a16:creationId xmlns:a16="http://schemas.microsoft.com/office/drawing/2014/main" id="{E4997728-4B37-4A4F-9A5A-C30109F04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9" name="Imagen 1728">
          <a:extLst>
            <a:ext uri="{FF2B5EF4-FFF2-40B4-BE49-F238E27FC236}">
              <a16:creationId xmlns:a16="http://schemas.microsoft.com/office/drawing/2014/main" id="{CDE4A4F4-06EC-4BE1-9793-449A9E34F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30" name="Imagen 1729">
          <a:extLst>
            <a:ext uri="{FF2B5EF4-FFF2-40B4-BE49-F238E27FC236}">
              <a16:creationId xmlns:a16="http://schemas.microsoft.com/office/drawing/2014/main" id="{E2CB44E8-1C42-4F33-95D5-0816A7DD7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31" name="Imagen 1730">
          <a:extLst>
            <a:ext uri="{FF2B5EF4-FFF2-40B4-BE49-F238E27FC236}">
              <a16:creationId xmlns:a16="http://schemas.microsoft.com/office/drawing/2014/main" id="{C63CF773-A61D-4D65-90FD-67F0B4A9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2" name="Imagen 1731">
          <a:extLst>
            <a:ext uri="{FF2B5EF4-FFF2-40B4-BE49-F238E27FC236}">
              <a16:creationId xmlns:a16="http://schemas.microsoft.com/office/drawing/2014/main" id="{19CC4141-8487-4F7D-B923-A5F97C8B0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3" name="Imagen 1732">
          <a:extLst>
            <a:ext uri="{FF2B5EF4-FFF2-40B4-BE49-F238E27FC236}">
              <a16:creationId xmlns:a16="http://schemas.microsoft.com/office/drawing/2014/main" id="{4FF29377-B42D-4F52-B266-CEB03D665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4" name="Imagen 1733">
          <a:extLst>
            <a:ext uri="{FF2B5EF4-FFF2-40B4-BE49-F238E27FC236}">
              <a16:creationId xmlns:a16="http://schemas.microsoft.com/office/drawing/2014/main" id="{4B3ADC11-B096-4917-9C36-1131EC8C1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5" name="Imagen 1734">
          <a:extLst>
            <a:ext uri="{FF2B5EF4-FFF2-40B4-BE49-F238E27FC236}">
              <a16:creationId xmlns:a16="http://schemas.microsoft.com/office/drawing/2014/main" id="{0CC4FB93-2021-45E4-8289-3F1A370C1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6" name="Imagen 1735">
          <a:extLst>
            <a:ext uri="{FF2B5EF4-FFF2-40B4-BE49-F238E27FC236}">
              <a16:creationId xmlns:a16="http://schemas.microsoft.com/office/drawing/2014/main" id="{56E59558-648E-4671-BA9A-0D25C91B6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7" name="Imagen 1736">
          <a:extLst>
            <a:ext uri="{FF2B5EF4-FFF2-40B4-BE49-F238E27FC236}">
              <a16:creationId xmlns:a16="http://schemas.microsoft.com/office/drawing/2014/main" id="{88761AC9-5118-4BB6-9DD4-353A105F6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8" name="Imagen 1737">
          <a:extLst>
            <a:ext uri="{FF2B5EF4-FFF2-40B4-BE49-F238E27FC236}">
              <a16:creationId xmlns:a16="http://schemas.microsoft.com/office/drawing/2014/main" id="{5D717169-6AED-41BC-A7D3-9633C042A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9" name="Imagen 1738">
          <a:extLst>
            <a:ext uri="{FF2B5EF4-FFF2-40B4-BE49-F238E27FC236}">
              <a16:creationId xmlns:a16="http://schemas.microsoft.com/office/drawing/2014/main" id="{7E62D114-9EBA-4C02-8DDB-9CB9E4643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0" name="Imagen 1739">
          <a:extLst>
            <a:ext uri="{FF2B5EF4-FFF2-40B4-BE49-F238E27FC236}">
              <a16:creationId xmlns:a16="http://schemas.microsoft.com/office/drawing/2014/main" id="{3F16FF50-82F9-432F-882B-E16469F2F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1" name="Imagen 1740">
          <a:extLst>
            <a:ext uri="{FF2B5EF4-FFF2-40B4-BE49-F238E27FC236}">
              <a16:creationId xmlns:a16="http://schemas.microsoft.com/office/drawing/2014/main" id="{2BAD9CD1-2A1E-46E1-B744-0AAD7F13C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2" name="Imagen 1741">
          <a:extLst>
            <a:ext uri="{FF2B5EF4-FFF2-40B4-BE49-F238E27FC236}">
              <a16:creationId xmlns:a16="http://schemas.microsoft.com/office/drawing/2014/main" id="{609FE026-6DC8-459A-95CC-59906D28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3" name="Imagen 1742">
          <a:extLst>
            <a:ext uri="{FF2B5EF4-FFF2-40B4-BE49-F238E27FC236}">
              <a16:creationId xmlns:a16="http://schemas.microsoft.com/office/drawing/2014/main" id="{20CC828F-7D50-4053-8D89-8E5459F41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4" name="Imagen 1743">
          <a:extLst>
            <a:ext uri="{FF2B5EF4-FFF2-40B4-BE49-F238E27FC236}">
              <a16:creationId xmlns:a16="http://schemas.microsoft.com/office/drawing/2014/main" id="{2A60C72A-D90A-49C4-AE24-43C6192C5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5" name="Imagen 1744">
          <a:extLst>
            <a:ext uri="{FF2B5EF4-FFF2-40B4-BE49-F238E27FC236}">
              <a16:creationId xmlns:a16="http://schemas.microsoft.com/office/drawing/2014/main" id="{36FFDE89-99D4-4743-BFDC-23453E6EE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6" name="Imagen 1745">
          <a:extLst>
            <a:ext uri="{FF2B5EF4-FFF2-40B4-BE49-F238E27FC236}">
              <a16:creationId xmlns:a16="http://schemas.microsoft.com/office/drawing/2014/main" id="{DB46D4E1-1421-4FDD-B9D9-B17ABB245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7" name="Imagen 1746">
          <a:extLst>
            <a:ext uri="{FF2B5EF4-FFF2-40B4-BE49-F238E27FC236}">
              <a16:creationId xmlns:a16="http://schemas.microsoft.com/office/drawing/2014/main" id="{CD330EAF-5EA7-4C4F-A898-428BF592F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8" name="Imagen 1747">
          <a:extLst>
            <a:ext uri="{FF2B5EF4-FFF2-40B4-BE49-F238E27FC236}">
              <a16:creationId xmlns:a16="http://schemas.microsoft.com/office/drawing/2014/main" id="{61A8D70B-E7A2-4425-83FE-7D438CCDF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9" name="Imagen 1748">
          <a:extLst>
            <a:ext uri="{FF2B5EF4-FFF2-40B4-BE49-F238E27FC236}">
              <a16:creationId xmlns:a16="http://schemas.microsoft.com/office/drawing/2014/main" id="{2BB3DC90-A9B4-4139-8DD1-A3B97E0D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0" name="Imagen 1749">
          <a:extLst>
            <a:ext uri="{FF2B5EF4-FFF2-40B4-BE49-F238E27FC236}">
              <a16:creationId xmlns:a16="http://schemas.microsoft.com/office/drawing/2014/main" id="{2CAD6EE6-34AD-4EE3-BB42-BD05F055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1" name="Imagen 1750">
          <a:extLst>
            <a:ext uri="{FF2B5EF4-FFF2-40B4-BE49-F238E27FC236}">
              <a16:creationId xmlns:a16="http://schemas.microsoft.com/office/drawing/2014/main" id="{4925031B-18C2-42B4-8733-5CBE8C068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2" name="Imagen 1751">
          <a:extLst>
            <a:ext uri="{FF2B5EF4-FFF2-40B4-BE49-F238E27FC236}">
              <a16:creationId xmlns:a16="http://schemas.microsoft.com/office/drawing/2014/main" id="{B08B5084-C90D-4543-A48D-1D521CC9F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3" name="Imagen 1752">
          <a:extLst>
            <a:ext uri="{FF2B5EF4-FFF2-40B4-BE49-F238E27FC236}">
              <a16:creationId xmlns:a16="http://schemas.microsoft.com/office/drawing/2014/main" id="{5013BD2C-C39E-4E7F-B79B-D958B0A8F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4" name="Imagen 1753">
          <a:extLst>
            <a:ext uri="{FF2B5EF4-FFF2-40B4-BE49-F238E27FC236}">
              <a16:creationId xmlns:a16="http://schemas.microsoft.com/office/drawing/2014/main" id="{20F3E965-803B-403D-BC17-936CD5E52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5" name="Imagen 1754">
          <a:extLst>
            <a:ext uri="{FF2B5EF4-FFF2-40B4-BE49-F238E27FC236}">
              <a16:creationId xmlns:a16="http://schemas.microsoft.com/office/drawing/2014/main" id="{98BFE113-F85F-41E5-8583-F2DECB43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6" name="Imagen 1755">
          <a:extLst>
            <a:ext uri="{FF2B5EF4-FFF2-40B4-BE49-F238E27FC236}">
              <a16:creationId xmlns:a16="http://schemas.microsoft.com/office/drawing/2014/main" id="{34974BB6-076B-4B25-BEB2-51E2F9E5A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7" name="Imagen 1756">
          <a:extLst>
            <a:ext uri="{FF2B5EF4-FFF2-40B4-BE49-F238E27FC236}">
              <a16:creationId xmlns:a16="http://schemas.microsoft.com/office/drawing/2014/main" id="{BD2BC841-C826-4631-AB81-E25A9D22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8" name="Imagen 1757">
          <a:extLst>
            <a:ext uri="{FF2B5EF4-FFF2-40B4-BE49-F238E27FC236}">
              <a16:creationId xmlns:a16="http://schemas.microsoft.com/office/drawing/2014/main" id="{9CD8983F-1E66-4628-B717-3AB5E4CF7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9" name="Imagen 1758">
          <a:extLst>
            <a:ext uri="{FF2B5EF4-FFF2-40B4-BE49-F238E27FC236}">
              <a16:creationId xmlns:a16="http://schemas.microsoft.com/office/drawing/2014/main" id="{19B7BE25-2C6D-48E5-B65C-E9E39570E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0" name="Imagen 1759">
          <a:extLst>
            <a:ext uri="{FF2B5EF4-FFF2-40B4-BE49-F238E27FC236}">
              <a16:creationId xmlns:a16="http://schemas.microsoft.com/office/drawing/2014/main" id="{3A6D8013-541C-449C-94FF-E340092CD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1" name="Imagen 1760">
          <a:extLst>
            <a:ext uri="{FF2B5EF4-FFF2-40B4-BE49-F238E27FC236}">
              <a16:creationId xmlns:a16="http://schemas.microsoft.com/office/drawing/2014/main" id="{6E67ADE2-18F9-41B0-96D3-5271A84AB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2" name="Imagen 1761">
          <a:extLst>
            <a:ext uri="{FF2B5EF4-FFF2-40B4-BE49-F238E27FC236}">
              <a16:creationId xmlns:a16="http://schemas.microsoft.com/office/drawing/2014/main" id="{5E16231A-E444-45D7-B230-4DF400222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3" name="Imagen 1762">
          <a:extLst>
            <a:ext uri="{FF2B5EF4-FFF2-40B4-BE49-F238E27FC236}">
              <a16:creationId xmlns:a16="http://schemas.microsoft.com/office/drawing/2014/main" id="{B09ED120-2A6E-45BF-A0AE-A71C3E93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4" name="Imagen 1763">
          <a:extLst>
            <a:ext uri="{FF2B5EF4-FFF2-40B4-BE49-F238E27FC236}">
              <a16:creationId xmlns:a16="http://schemas.microsoft.com/office/drawing/2014/main" id="{960701BA-3830-4CE6-B9B7-2FDAA645A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5" name="Imagen 1764">
          <a:extLst>
            <a:ext uri="{FF2B5EF4-FFF2-40B4-BE49-F238E27FC236}">
              <a16:creationId xmlns:a16="http://schemas.microsoft.com/office/drawing/2014/main" id="{0A247A30-0D25-418F-B3D8-EE1BD041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6" name="Imagen 1765">
          <a:extLst>
            <a:ext uri="{FF2B5EF4-FFF2-40B4-BE49-F238E27FC236}">
              <a16:creationId xmlns:a16="http://schemas.microsoft.com/office/drawing/2014/main" id="{5908F1BE-DDA5-4B1D-8773-8ECB72A8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7" name="Imagen 1766">
          <a:extLst>
            <a:ext uri="{FF2B5EF4-FFF2-40B4-BE49-F238E27FC236}">
              <a16:creationId xmlns:a16="http://schemas.microsoft.com/office/drawing/2014/main" id="{C8E7157D-45D6-466B-8BDB-49777E747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8" name="Imagen 1767">
          <a:extLst>
            <a:ext uri="{FF2B5EF4-FFF2-40B4-BE49-F238E27FC236}">
              <a16:creationId xmlns:a16="http://schemas.microsoft.com/office/drawing/2014/main" id="{304C3121-C95C-4FC8-9200-42D4C12B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9" name="Imagen 1768">
          <a:extLst>
            <a:ext uri="{FF2B5EF4-FFF2-40B4-BE49-F238E27FC236}">
              <a16:creationId xmlns:a16="http://schemas.microsoft.com/office/drawing/2014/main" id="{20DD4C7D-B99D-4131-9E96-E063F987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0" name="Imagen 1769">
          <a:extLst>
            <a:ext uri="{FF2B5EF4-FFF2-40B4-BE49-F238E27FC236}">
              <a16:creationId xmlns:a16="http://schemas.microsoft.com/office/drawing/2014/main" id="{FA44DBE3-ED2A-473A-A340-5F85E2040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1" name="Imagen 1770">
          <a:extLst>
            <a:ext uri="{FF2B5EF4-FFF2-40B4-BE49-F238E27FC236}">
              <a16:creationId xmlns:a16="http://schemas.microsoft.com/office/drawing/2014/main" id="{F1B849AD-6FDF-47C0-820F-116AE6B7D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2" name="Imagen 1771">
          <a:extLst>
            <a:ext uri="{FF2B5EF4-FFF2-40B4-BE49-F238E27FC236}">
              <a16:creationId xmlns:a16="http://schemas.microsoft.com/office/drawing/2014/main" id="{AE0E1B8A-9E39-4428-8E56-4EFF57CFC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3" name="Imagen 1772">
          <a:extLst>
            <a:ext uri="{FF2B5EF4-FFF2-40B4-BE49-F238E27FC236}">
              <a16:creationId xmlns:a16="http://schemas.microsoft.com/office/drawing/2014/main" id="{7CE2EB44-5391-40DF-AC74-31646EAB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4" name="Imagen 1773">
          <a:extLst>
            <a:ext uri="{FF2B5EF4-FFF2-40B4-BE49-F238E27FC236}">
              <a16:creationId xmlns:a16="http://schemas.microsoft.com/office/drawing/2014/main" id="{54E02C7D-72FC-4810-958F-02F727993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5" name="Imagen 1774">
          <a:extLst>
            <a:ext uri="{FF2B5EF4-FFF2-40B4-BE49-F238E27FC236}">
              <a16:creationId xmlns:a16="http://schemas.microsoft.com/office/drawing/2014/main" id="{AF60FFAB-6125-41CE-9D73-0AAEE36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6" name="Imagen 1775">
          <a:extLst>
            <a:ext uri="{FF2B5EF4-FFF2-40B4-BE49-F238E27FC236}">
              <a16:creationId xmlns:a16="http://schemas.microsoft.com/office/drawing/2014/main" id="{4FF9C159-CBB3-4E32-A08D-B6570CFE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7" name="Imagen 1776">
          <a:extLst>
            <a:ext uri="{FF2B5EF4-FFF2-40B4-BE49-F238E27FC236}">
              <a16:creationId xmlns:a16="http://schemas.microsoft.com/office/drawing/2014/main" id="{40D65411-8BBD-4760-BA48-D1A955171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8" name="Imagen 1777">
          <a:extLst>
            <a:ext uri="{FF2B5EF4-FFF2-40B4-BE49-F238E27FC236}">
              <a16:creationId xmlns:a16="http://schemas.microsoft.com/office/drawing/2014/main" id="{3A877446-89DA-4789-8E20-6C25FD0B5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9" name="Imagen 1778">
          <a:extLst>
            <a:ext uri="{FF2B5EF4-FFF2-40B4-BE49-F238E27FC236}">
              <a16:creationId xmlns:a16="http://schemas.microsoft.com/office/drawing/2014/main" id="{4950E7E4-A376-4AA7-B71E-10C38B4F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0" name="Imagen 1779">
          <a:extLst>
            <a:ext uri="{FF2B5EF4-FFF2-40B4-BE49-F238E27FC236}">
              <a16:creationId xmlns:a16="http://schemas.microsoft.com/office/drawing/2014/main" id="{87C7D378-A0EB-4A36-9C35-C48FA308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1" name="Imagen 1780">
          <a:extLst>
            <a:ext uri="{FF2B5EF4-FFF2-40B4-BE49-F238E27FC236}">
              <a16:creationId xmlns:a16="http://schemas.microsoft.com/office/drawing/2014/main" id="{86AF35B4-0525-4EAD-89D3-30275FBE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2" name="Imagen 1781">
          <a:extLst>
            <a:ext uri="{FF2B5EF4-FFF2-40B4-BE49-F238E27FC236}">
              <a16:creationId xmlns:a16="http://schemas.microsoft.com/office/drawing/2014/main" id="{DF3E6AB1-CDB5-43D5-B5D7-41627E41A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3" name="Imagen 1782">
          <a:extLst>
            <a:ext uri="{FF2B5EF4-FFF2-40B4-BE49-F238E27FC236}">
              <a16:creationId xmlns:a16="http://schemas.microsoft.com/office/drawing/2014/main" id="{5F621313-CDF3-42FB-B49E-7B9D8F60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4" name="Imagen 1783">
          <a:extLst>
            <a:ext uri="{FF2B5EF4-FFF2-40B4-BE49-F238E27FC236}">
              <a16:creationId xmlns:a16="http://schemas.microsoft.com/office/drawing/2014/main" id="{B3AF388F-CD39-49A6-A0CD-8BE0C9E9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5" name="Imagen 1784">
          <a:extLst>
            <a:ext uri="{FF2B5EF4-FFF2-40B4-BE49-F238E27FC236}">
              <a16:creationId xmlns:a16="http://schemas.microsoft.com/office/drawing/2014/main" id="{FFB50E47-23F2-4FAF-8CEC-0FC6CE81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6" name="Imagen 1785">
          <a:extLst>
            <a:ext uri="{FF2B5EF4-FFF2-40B4-BE49-F238E27FC236}">
              <a16:creationId xmlns:a16="http://schemas.microsoft.com/office/drawing/2014/main" id="{B27462A9-379E-4F1D-97F5-22C37E2F6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7" name="Imagen 1786">
          <a:extLst>
            <a:ext uri="{FF2B5EF4-FFF2-40B4-BE49-F238E27FC236}">
              <a16:creationId xmlns:a16="http://schemas.microsoft.com/office/drawing/2014/main" id="{340A51EC-9764-4DAB-932B-AEA9978B8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8" name="Imagen 1787">
          <a:extLst>
            <a:ext uri="{FF2B5EF4-FFF2-40B4-BE49-F238E27FC236}">
              <a16:creationId xmlns:a16="http://schemas.microsoft.com/office/drawing/2014/main" id="{F9D70811-C916-4537-874A-AEEC572D6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9" name="Imagen 1788">
          <a:extLst>
            <a:ext uri="{FF2B5EF4-FFF2-40B4-BE49-F238E27FC236}">
              <a16:creationId xmlns:a16="http://schemas.microsoft.com/office/drawing/2014/main" id="{52F39ECF-1827-4BFA-A760-52EE04A4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90" name="Imagen 1789">
          <a:extLst>
            <a:ext uri="{FF2B5EF4-FFF2-40B4-BE49-F238E27FC236}">
              <a16:creationId xmlns:a16="http://schemas.microsoft.com/office/drawing/2014/main" id="{22E9D1B5-8B5E-4A9B-B2D2-4501D6784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1" name="Imagen 1790">
          <a:extLst>
            <a:ext uri="{FF2B5EF4-FFF2-40B4-BE49-F238E27FC236}">
              <a16:creationId xmlns:a16="http://schemas.microsoft.com/office/drawing/2014/main" id="{39D007A8-6A9B-42BF-A940-B53342EBA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2" name="Imagen 1791">
          <a:extLst>
            <a:ext uri="{FF2B5EF4-FFF2-40B4-BE49-F238E27FC236}">
              <a16:creationId xmlns:a16="http://schemas.microsoft.com/office/drawing/2014/main" id="{ADA93C80-CCA0-4109-BFA7-F05CBD9A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3" name="Imagen 1792">
          <a:extLst>
            <a:ext uri="{FF2B5EF4-FFF2-40B4-BE49-F238E27FC236}">
              <a16:creationId xmlns:a16="http://schemas.microsoft.com/office/drawing/2014/main" id="{88A4DBB6-253A-4E65-AFC8-107C68D3D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4" name="Imagen 1793">
          <a:extLst>
            <a:ext uri="{FF2B5EF4-FFF2-40B4-BE49-F238E27FC236}">
              <a16:creationId xmlns:a16="http://schemas.microsoft.com/office/drawing/2014/main" id="{AAFE5792-3A62-4B2F-B634-D95AFC5B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5" name="Imagen 1794">
          <a:extLst>
            <a:ext uri="{FF2B5EF4-FFF2-40B4-BE49-F238E27FC236}">
              <a16:creationId xmlns:a16="http://schemas.microsoft.com/office/drawing/2014/main" id="{F0807D11-B392-4A71-BA1D-DCB5AA51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6" name="Imagen 1795">
          <a:extLst>
            <a:ext uri="{FF2B5EF4-FFF2-40B4-BE49-F238E27FC236}">
              <a16:creationId xmlns:a16="http://schemas.microsoft.com/office/drawing/2014/main" id="{16BFA1F4-A86B-45DA-8501-5B1DA4D7F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7" name="Imagen 1796">
          <a:extLst>
            <a:ext uri="{FF2B5EF4-FFF2-40B4-BE49-F238E27FC236}">
              <a16:creationId xmlns:a16="http://schemas.microsoft.com/office/drawing/2014/main" id="{AAC54786-DC94-4FB1-941D-D605BB4D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8" name="Imagen 1797">
          <a:extLst>
            <a:ext uri="{FF2B5EF4-FFF2-40B4-BE49-F238E27FC236}">
              <a16:creationId xmlns:a16="http://schemas.microsoft.com/office/drawing/2014/main" id="{DAB8C7C8-855B-4699-A616-95844BC3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9" name="Imagen 1798">
          <a:extLst>
            <a:ext uri="{FF2B5EF4-FFF2-40B4-BE49-F238E27FC236}">
              <a16:creationId xmlns:a16="http://schemas.microsoft.com/office/drawing/2014/main" id="{A4AA2EBC-2975-4EFD-8F05-3572CC5E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0" name="Imagen 1799">
          <a:extLst>
            <a:ext uri="{FF2B5EF4-FFF2-40B4-BE49-F238E27FC236}">
              <a16:creationId xmlns:a16="http://schemas.microsoft.com/office/drawing/2014/main" id="{837CB6FD-2FAE-4B8F-8FF7-B90EF4814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1" name="Imagen 1800">
          <a:extLst>
            <a:ext uri="{FF2B5EF4-FFF2-40B4-BE49-F238E27FC236}">
              <a16:creationId xmlns:a16="http://schemas.microsoft.com/office/drawing/2014/main" id="{672FF056-D239-4F51-85FC-302979F3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2" name="Imagen 1801">
          <a:extLst>
            <a:ext uri="{FF2B5EF4-FFF2-40B4-BE49-F238E27FC236}">
              <a16:creationId xmlns:a16="http://schemas.microsoft.com/office/drawing/2014/main" id="{32BA0B5D-AB86-4786-8371-973E4A57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3" name="Imagen 1802">
          <a:extLst>
            <a:ext uri="{FF2B5EF4-FFF2-40B4-BE49-F238E27FC236}">
              <a16:creationId xmlns:a16="http://schemas.microsoft.com/office/drawing/2014/main" id="{712EFC61-F7A9-4388-A67A-7751C86F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4" name="Imagen 1803">
          <a:extLst>
            <a:ext uri="{FF2B5EF4-FFF2-40B4-BE49-F238E27FC236}">
              <a16:creationId xmlns:a16="http://schemas.microsoft.com/office/drawing/2014/main" id="{63D70EE5-6E55-438D-8E67-497DA5747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5" name="Imagen 1804">
          <a:extLst>
            <a:ext uri="{FF2B5EF4-FFF2-40B4-BE49-F238E27FC236}">
              <a16:creationId xmlns:a16="http://schemas.microsoft.com/office/drawing/2014/main" id="{B89F638E-D27D-4649-A0B0-E7BAC18A1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6" name="Imagen 1805">
          <a:extLst>
            <a:ext uri="{FF2B5EF4-FFF2-40B4-BE49-F238E27FC236}">
              <a16:creationId xmlns:a16="http://schemas.microsoft.com/office/drawing/2014/main" id="{DA185FA5-E0A0-4393-83F9-EEBA9472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7" name="Imagen 1806">
          <a:extLst>
            <a:ext uri="{FF2B5EF4-FFF2-40B4-BE49-F238E27FC236}">
              <a16:creationId xmlns:a16="http://schemas.microsoft.com/office/drawing/2014/main" id="{A1AF4648-9B47-4689-B9A0-A4E38B534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8" name="Imagen 1807">
          <a:extLst>
            <a:ext uri="{FF2B5EF4-FFF2-40B4-BE49-F238E27FC236}">
              <a16:creationId xmlns:a16="http://schemas.microsoft.com/office/drawing/2014/main" id="{24EF9075-2A34-47A0-93FB-D1DA2860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9" name="Imagen 1808">
          <a:extLst>
            <a:ext uri="{FF2B5EF4-FFF2-40B4-BE49-F238E27FC236}">
              <a16:creationId xmlns:a16="http://schemas.microsoft.com/office/drawing/2014/main" id="{89E82572-C98D-4719-BB32-8A81DE07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0" name="Imagen 1809">
          <a:extLst>
            <a:ext uri="{FF2B5EF4-FFF2-40B4-BE49-F238E27FC236}">
              <a16:creationId xmlns:a16="http://schemas.microsoft.com/office/drawing/2014/main" id="{05067966-26BA-4E0F-9056-B0698335C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1" name="Imagen 1810">
          <a:extLst>
            <a:ext uri="{FF2B5EF4-FFF2-40B4-BE49-F238E27FC236}">
              <a16:creationId xmlns:a16="http://schemas.microsoft.com/office/drawing/2014/main" id="{90D9FEB7-72C7-4A2B-B0BE-31547D3E5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2" name="Imagen 1811">
          <a:extLst>
            <a:ext uri="{FF2B5EF4-FFF2-40B4-BE49-F238E27FC236}">
              <a16:creationId xmlns:a16="http://schemas.microsoft.com/office/drawing/2014/main" id="{2A40E515-BA8F-486C-8EC4-C31145A2B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3" name="Imagen 1812">
          <a:extLst>
            <a:ext uri="{FF2B5EF4-FFF2-40B4-BE49-F238E27FC236}">
              <a16:creationId xmlns:a16="http://schemas.microsoft.com/office/drawing/2014/main" id="{6C3E192F-D33A-493E-AB6F-AAF499573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4" name="Imagen 1813">
          <a:extLst>
            <a:ext uri="{FF2B5EF4-FFF2-40B4-BE49-F238E27FC236}">
              <a16:creationId xmlns:a16="http://schemas.microsoft.com/office/drawing/2014/main" id="{9F6C2EDD-CDBF-410B-A0DE-F820A9EB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5" name="Imagen 1814">
          <a:extLst>
            <a:ext uri="{FF2B5EF4-FFF2-40B4-BE49-F238E27FC236}">
              <a16:creationId xmlns:a16="http://schemas.microsoft.com/office/drawing/2014/main" id="{02CED8F3-52A6-44B4-8909-415519E7E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6" name="Imagen 1815">
          <a:extLst>
            <a:ext uri="{FF2B5EF4-FFF2-40B4-BE49-F238E27FC236}">
              <a16:creationId xmlns:a16="http://schemas.microsoft.com/office/drawing/2014/main" id="{76673975-78AE-43A8-AF8A-3839546D4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7" name="Imagen 1816">
          <a:extLst>
            <a:ext uri="{FF2B5EF4-FFF2-40B4-BE49-F238E27FC236}">
              <a16:creationId xmlns:a16="http://schemas.microsoft.com/office/drawing/2014/main" id="{2B57C1F8-C3CF-457E-98C7-2C504F33F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8" name="Imagen 1817">
          <a:extLst>
            <a:ext uri="{FF2B5EF4-FFF2-40B4-BE49-F238E27FC236}">
              <a16:creationId xmlns:a16="http://schemas.microsoft.com/office/drawing/2014/main" id="{E257FD38-ECB0-4E6D-93E8-044CF04F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9" name="Imagen 1818">
          <a:extLst>
            <a:ext uri="{FF2B5EF4-FFF2-40B4-BE49-F238E27FC236}">
              <a16:creationId xmlns:a16="http://schemas.microsoft.com/office/drawing/2014/main" id="{BD2AAD45-B031-46B9-8E01-B336ED75A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0" name="Imagen 1819">
          <a:extLst>
            <a:ext uri="{FF2B5EF4-FFF2-40B4-BE49-F238E27FC236}">
              <a16:creationId xmlns:a16="http://schemas.microsoft.com/office/drawing/2014/main" id="{529AE7C9-2F01-465E-BD7F-6E101E09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1" name="Imagen 1820">
          <a:extLst>
            <a:ext uri="{FF2B5EF4-FFF2-40B4-BE49-F238E27FC236}">
              <a16:creationId xmlns:a16="http://schemas.microsoft.com/office/drawing/2014/main" id="{C18E4502-91F5-4A59-A337-BDE84AC1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2" name="Imagen 1821">
          <a:extLst>
            <a:ext uri="{FF2B5EF4-FFF2-40B4-BE49-F238E27FC236}">
              <a16:creationId xmlns:a16="http://schemas.microsoft.com/office/drawing/2014/main" id="{CFA50361-4128-4B66-B41F-3D208F0D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3" name="Imagen 1822">
          <a:extLst>
            <a:ext uri="{FF2B5EF4-FFF2-40B4-BE49-F238E27FC236}">
              <a16:creationId xmlns:a16="http://schemas.microsoft.com/office/drawing/2014/main" id="{394A82B9-DB62-424D-AB0A-2739FDEB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4" name="Imagen 1823">
          <a:extLst>
            <a:ext uri="{FF2B5EF4-FFF2-40B4-BE49-F238E27FC236}">
              <a16:creationId xmlns:a16="http://schemas.microsoft.com/office/drawing/2014/main" id="{B0F4F9F0-508D-4616-AD36-2890F86D8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5" name="Imagen 1824">
          <a:extLst>
            <a:ext uri="{FF2B5EF4-FFF2-40B4-BE49-F238E27FC236}">
              <a16:creationId xmlns:a16="http://schemas.microsoft.com/office/drawing/2014/main" id="{8AC808DE-C67C-4C94-8BA2-C4D74F3B6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6" name="Imagen 1825">
          <a:extLst>
            <a:ext uri="{FF2B5EF4-FFF2-40B4-BE49-F238E27FC236}">
              <a16:creationId xmlns:a16="http://schemas.microsoft.com/office/drawing/2014/main" id="{E5AA0F2F-8A63-4A8A-ACD7-9D3CC6605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7" name="Imagen 1826">
          <a:extLst>
            <a:ext uri="{FF2B5EF4-FFF2-40B4-BE49-F238E27FC236}">
              <a16:creationId xmlns:a16="http://schemas.microsoft.com/office/drawing/2014/main" id="{AD492999-FAAA-4669-9085-C89622EC5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8" name="Imagen 1827">
          <a:extLst>
            <a:ext uri="{FF2B5EF4-FFF2-40B4-BE49-F238E27FC236}">
              <a16:creationId xmlns:a16="http://schemas.microsoft.com/office/drawing/2014/main" id="{DF75B7EC-512F-467C-8116-8A9C323DA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9" name="Imagen 1828">
          <a:extLst>
            <a:ext uri="{FF2B5EF4-FFF2-40B4-BE49-F238E27FC236}">
              <a16:creationId xmlns:a16="http://schemas.microsoft.com/office/drawing/2014/main" id="{C7BD937B-BD69-48EE-A0E9-14C8D5E37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0" name="Imagen 1829">
          <a:extLst>
            <a:ext uri="{FF2B5EF4-FFF2-40B4-BE49-F238E27FC236}">
              <a16:creationId xmlns:a16="http://schemas.microsoft.com/office/drawing/2014/main" id="{FC00C7C2-98EE-457E-BBD0-5D9B75EA1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1" name="Imagen 1830">
          <a:extLst>
            <a:ext uri="{FF2B5EF4-FFF2-40B4-BE49-F238E27FC236}">
              <a16:creationId xmlns:a16="http://schemas.microsoft.com/office/drawing/2014/main" id="{A58994D7-4A6D-4C3B-ACD3-0C3178BB6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2" name="Imagen 1831">
          <a:extLst>
            <a:ext uri="{FF2B5EF4-FFF2-40B4-BE49-F238E27FC236}">
              <a16:creationId xmlns:a16="http://schemas.microsoft.com/office/drawing/2014/main" id="{8D3C9CCA-154C-4077-BA9A-BE6DA4E0D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3" name="Imagen 1832">
          <a:extLst>
            <a:ext uri="{FF2B5EF4-FFF2-40B4-BE49-F238E27FC236}">
              <a16:creationId xmlns:a16="http://schemas.microsoft.com/office/drawing/2014/main" id="{C76B2FA9-4163-46B3-8508-14AAF611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4" name="Imagen 1833">
          <a:extLst>
            <a:ext uri="{FF2B5EF4-FFF2-40B4-BE49-F238E27FC236}">
              <a16:creationId xmlns:a16="http://schemas.microsoft.com/office/drawing/2014/main" id="{36634C5B-DCE3-47B8-9DD6-656A4BA9A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5" name="Imagen 1834">
          <a:extLst>
            <a:ext uri="{FF2B5EF4-FFF2-40B4-BE49-F238E27FC236}">
              <a16:creationId xmlns:a16="http://schemas.microsoft.com/office/drawing/2014/main" id="{27EF5251-101D-4DCE-815A-6B9AE6B97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6" name="Imagen 1835">
          <a:extLst>
            <a:ext uri="{FF2B5EF4-FFF2-40B4-BE49-F238E27FC236}">
              <a16:creationId xmlns:a16="http://schemas.microsoft.com/office/drawing/2014/main" id="{A3170E3C-6DA6-4E5B-B7D7-5DD3BD1D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7" name="Imagen 1836">
          <a:extLst>
            <a:ext uri="{FF2B5EF4-FFF2-40B4-BE49-F238E27FC236}">
              <a16:creationId xmlns:a16="http://schemas.microsoft.com/office/drawing/2014/main" id="{840C4EB0-F63C-470C-8D5F-16D14B7BD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8" name="Imagen 1837">
          <a:extLst>
            <a:ext uri="{FF2B5EF4-FFF2-40B4-BE49-F238E27FC236}">
              <a16:creationId xmlns:a16="http://schemas.microsoft.com/office/drawing/2014/main" id="{0465D082-4290-409A-8B51-96FA67B5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9" name="Imagen 1838">
          <a:extLst>
            <a:ext uri="{FF2B5EF4-FFF2-40B4-BE49-F238E27FC236}">
              <a16:creationId xmlns:a16="http://schemas.microsoft.com/office/drawing/2014/main" id="{98E4A21A-C6F0-47FB-B087-3CD262C8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0" name="Imagen 1839">
          <a:extLst>
            <a:ext uri="{FF2B5EF4-FFF2-40B4-BE49-F238E27FC236}">
              <a16:creationId xmlns:a16="http://schemas.microsoft.com/office/drawing/2014/main" id="{74458350-709B-4A02-B1D6-96F4CCCE3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1" name="Imagen 1840">
          <a:extLst>
            <a:ext uri="{FF2B5EF4-FFF2-40B4-BE49-F238E27FC236}">
              <a16:creationId xmlns:a16="http://schemas.microsoft.com/office/drawing/2014/main" id="{406708A7-B2FF-48DA-8482-C777A18F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2" name="Imagen 1841">
          <a:extLst>
            <a:ext uri="{FF2B5EF4-FFF2-40B4-BE49-F238E27FC236}">
              <a16:creationId xmlns:a16="http://schemas.microsoft.com/office/drawing/2014/main" id="{3FDA8A71-24F3-4285-BEB2-209F94B5A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3" name="Imagen 1842">
          <a:extLst>
            <a:ext uri="{FF2B5EF4-FFF2-40B4-BE49-F238E27FC236}">
              <a16:creationId xmlns:a16="http://schemas.microsoft.com/office/drawing/2014/main" id="{14434464-2139-4DE2-BBBA-EF994A8D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4" name="Imagen 1843">
          <a:extLst>
            <a:ext uri="{FF2B5EF4-FFF2-40B4-BE49-F238E27FC236}">
              <a16:creationId xmlns:a16="http://schemas.microsoft.com/office/drawing/2014/main" id="{6225B3B1-E7B3-458E-AD70-D7D7E7E5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5" name="Imagen 1844">
          <a:extLst>
            <a:ext uri="{FF2B5EF4-FFF2-40B4-BE49-F238E27FC236}">
              <a16:creationId xmlns:a16="http://schemas.microsoft.com/office/drawing/2014/main" id="{5AE4F8CD-E7CD-4074-8795-A9D45C44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6" name="Imagen 1845">
          <a:extLst>
            <a:ext uri="{FF2B5EF4-FFF2-40B4-BE49-F238E27FC236}">
              <a16:creationId xmlns:a16="http://schemas.microsoft.com/office/drawing/2014/main" id="{4C5BD204-B2D8-4365-8A90-4B65647D2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7" name="Imagen 1846">
          <a:extLst>
            <a:ext uri="{FF2B5EF4-FFF2-40B4-BE49-F238E27FC236}">
              <a16:creationId xmlns:a16="http://schemas.microsoft.com/office/drawing/2014/main" id="{10D3D735-F7B4-451B-8C75-821DB80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8" name="Imagen 1847">
          <a:extLst>
            <a:ext uri="{FF2B5EF4-FFF2-40B4-BE49-F238E27FC236}">
              <a16:creationId xmlns:a16="http://schemas.microsoft.com/office/drawing/2014/main" id="{FEC97D37-CA13-4349-93E7-0F0135DE7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9" name="Imagen 1848">
          <a:extLst>
            <a:ext uri="{FF2B5EF4-FFF2-40B4-BE49-F238E27FC236}">
              <a16:creationId xmlns:a16="http://schemas.microsoft.com/office/drawing/2014/main" id="{82E1760B-B5D3-4F76-AA14-482569072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0" name="Imagen 1849">
          <a:extLst>
            <a:ext uri="{FF2B5EF4-FFF2-40B4-BE49-F238E27FC236}">
              <a16:creationId xmlns:a16="http://schemas.microsoft.com/office/drawing/2014/main" id="{7C44358D-C868-4CD0-A2C4-67FC222F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1" name="Imagen 1850">
          <a:extLst>
            <a:ext uri="{FF2B5EF4-FFF2-40B4-BE49-F238E27FC236}">
              <a16:creationId xmlns:a16="http://schemas.microsoft.com/office/drawing/2014/main" id="{55E0225D-E7B3-46E0-812B-1BCA3E23E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2" name="Imagen 1851">
          <a:extLst>
            <a:ext uri="{FF2B5EF4-FFF2-40B4-BE49-F238E27FC236}">
              <a16:creationId xmlns:a16="http://schemas.microsoft.com/office/drawing/2014/main" id="{E40B8832-AC7E-457F-8927-7286D5F39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3" name="Imagen 1852">
          <a:extLst>
            <a:ext uri="{FF2B5EF4-FFF2-40B4-BE49-F238E27FC236}">
              <a16:creationId xmlns:a16="http://schemas.microsoft.com/office/drawing/2014/main" id="{1402A28E-33AE-4F72-A48D-E0641D55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4" name="Imagen 1853">
          <a:extLst>
            <a:ext uri="{FF2B5EF4-FFF2-40B4-BE49-F238E27FC236}">
              <a16:creationId xmlns:a16="http://schemas.microsoft.com/office/drawing/2014/main" id="{2FE02272-6A38-4552-9155-923202F8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5" name="Imagen 1854">
          <a:extLst>
            <a:ext uri="{FF2B5EF4-FFF2-40B4-BE49-F238E27FC236}">
              <a16:creationId xmlns:a16="http://schemas.microsoft.com/office/drawing/2014/main" id="{37C1A22A-5B1F-4DB2-AFCC-32888F2B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6" name="Imagen 1855">
          <a:extLst>
            <a:ext uri="{FF2B5EF4-FFF2-40B4-BE49-F238E27FC236}">
              <a16:creationId xmlns:a16="http://schemas.microsoft.com/office/drawing/2014/main" id="{EBB0D246-F12F-4139-825C-AAF9C5ED5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7" name="Imagen 1856">
          <a:extLst>
            <a:ext uri="{FF2B5EF4-FFF2-40B4-BE49-F238E27FC236}">
              <a16:creationId xmlns:a16="http://schemas.microsoft.com/office/drawing/2014/main" id="{210471B6-0C05-4B21-9EC2-292D4E45F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8" name="Imagen 1857">
          <a:extLst>
            <a:ext uri="{FF2B5EF4-FFF2-40B4-BE49-F238E27FC236}">
              <a16:creationId xmlns:a16="http://schemas.microsoft.com/office/drawing/2014/main" id="{901B0179-AEDB-4860-BF84-E5C664A3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9" name="Imagen 1858">
          <a:extLst>
            <a:ext uri="{FF2B5EF4-FFF2-40B4-BE49-F238E27FC236}">
              <a16:creationId xmlns:a16="http://schemas.microsoft.com/office/drawing/2014/main" id="{20FA6146-C6A5-4ADF-9315-0D6E5668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0" name="Imagen 1859">
          <a:extLst>
            <a:ext uri="{FF2B5EF4-FFF2-40B4-BE49-F238E27FC236}">
              <a16:creationId xmlns:a16="http://schemas.microsoft.com/office/drawing/2014/main" id="{012D6639-1CD9-4BEB-BD6B-BC763807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1" name="Imagen 1860">
          <a:extLst>
            <a:ext uri="{FF2B5EF4-FFF2-40B4-BE49-F238E27FC236}">
              <a16:creationId xmlns:a16="http://schemas.microsoft.com/office/drawing/2014/main" id="{09E66CDB-E518-4B14-911B-5E58E65E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2" name="Imagen 1861">
          <a:extLst>
            <a:ext uri="{FF2B5EF4-FFF2-40B4-BE49-F238E27FC236}">
              <a16:creationId xmlns:a16="http://schemas.microsoft.com/office/drawing/2014/main" id="{7F325F78-5452-4104-BBDE-9BBC9AB03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3" name="Imagen 1862">
          <a:extLst>
            <a:ext uri="{FF2B5EF4-FFF2-40B4-BE49-F238E27FC236}">
              <a16:creationId xmlns:a16="http://schemas.microsoft.com/office/drawing/2014/main" id="{67730AC9-19D6-487B-A5BA-6C32654DE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4" name="Imagen 1863">
          <a:extLst>
            <a:ext uri="{FF2B5EF4-FFF2-40B4-BE49-F238E27FC236}">
              <a16:creationId xmlns:a16="http://schemas.microsoft.com/office/drawing/2014/main" id="{3365BAE1-371F-4A38-97A5-676FAF1D7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5" name="Imagen 1864">
          <a:extLst>
            <a:ext uri="{FF2B5EF4-FFF2-40B4-BE49-F238E27FC236}">
              <a16:creationId xmlns:a16="http://schemas.microsoft.com/office/drawing/2014/main" id="{D4EAEE1C-BF11-44B7-962B-F7571F66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6" name="Imagen 1865">
          <a:extLst>
            <a:ext uri="{FF2B5EF4-FFF2-40B4-BE49-F238E27FC236}">
              <a16:creationId xmlns:a16="http://schemas.microsoft.com/office/drawing/2014/main" id="{EB5485CD-C380-44B4-954F-DCC006602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7" name="Imagen 1866">
          <a:extLst>
            <a:ext uri="{FF2B5EF4-FFF2-40B4-BE49-F238E27FC236}">
              <a16:creationId xmlns:a16="http://schemas.microsoft.com/office/drawing/2014/main" id="{ADCD71B8-AE56-4610-B6F9-03EBB287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8" name="Imagen 1867">
          <a:extLst>
            <a:ext uri="{FF2B5EF4-FFF2-40B4-BE49-F238E27FC236}">
              <a16:creationId xmlns:a16="http://schemas.microsoft.com/office/drawing/2014/main" id="{74B4D436-BD63-4BEC-9341-E00412793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9" name="Imagen 1868">
          <a:extLst>
            <a:ext uri="{FF2B5EF4-FFF2-40B4-BE49-F238E27FC236}">
              <a16:creationId xmlns:a16="http://schemas.microsoft.com/office/drawing/2014/main" id="{AAEF0119-48E9-44B9-9FCE-2437BC3E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0" name="Imagen 1869">
          <a:extLst>
            <a:ext uri="{FF2B5EF4-FFF2-40B4-BE49-F238E27FC236}">
              <a16:creationId xmlns:a16="http://schemas.microsoft.com/office/drawing/2014/main" id="{48966948-C0E5-4DCB-869F-76F5B560A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1" name="Imagen 1870">
          <a:extLst>
            <a:ext uri="{FF2B5EF4-FFF2-40B4-BE49-F238E27FC236}">
              <a16:creationId xmlns:a16="http://schemas.microsoft.com/office/drawing/2014/main" id="{58866F13-A692-40A6-866F-CB2591878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2" name="Imagen 1871">
          <a:extLst>
            <a:ext uri="{FF2B5EF4-FFF2-40B4-BE49-F238E27FC236}">
              <a16:creationId xmlns:a16="http://schemas.microsoft.com/office/drawing/2014/main" id="{310DB8F8-429C-43B3-97EB-DC7B55625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3" name="Imagen 1872">
          <a:extLst>
            <a:ext uri="{FF2B5EF4-FFF2-40B4-BE49-F238E27FC236}">
              <a16:creationId xmlns:a16="http://schemas.microsoft.com/office/drawing/2014/main" id="{7BD3D19E-C10E-4235-9DB6-D1B74DB1C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4" name="Imagen 1873">
          <a:extLst>
            <a:ext uri="{FF2B5EF4-FFF2-40B4-BE49-F238E27FC236}">
              <a16:creationId xmlns:a16="http://schemas.microsoft.com/office/drawing/2014/main" id="{F9055555-1C7A-4D4D-9A73-2A28EF607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5" name="Imagen 1874">
          <a:extLst>
            <a:ext uri="{FF2B5EF4-FFF2-40B4-BE49-F238E27FC236}">
              <a16:creationId xmlns:a16="http://schemas.microsoft.com/office/drawing/2014/main" id="{91789838-7462-41FA-B541-B2D13CA6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6" name="Imagen 1875">
          <a:extLst>
            <a:ext uri="{FF2B5EF4-FFF2-40B4-BE49-F238E27FC236}">
              <a16:creationId xmlns:a16="http://schemas.microsoft.com/office/drawing/2014/main" id="{D27376A2-8F6E-41ED-BF6F-ECA10D92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7" name="Imagen 1876">
          <a:extLst>
            <a:ext uri="{FF2B5EF4-FFF2-40B4-BE49-F238E27FC236}">
              <a16:creationId xmlns:a16="http://schemas.microsoft.com/office/drawing/2014/main" id="{F1C23F6F-4E4B-4E5D-9CB2-E2CA4450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8" name="Imagen 1877">
          <a:extLst>
            <a:ext uri="{FF2B5EF4-FFF2-40B4-BE49-F238E27FC236}">
              <a16:creationId xmlns:a16="http://schemas.microsoft.com/office/drawing/2014/main" id="{02869C7F-8850-4BAE-BAF1-600DF6EBC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9" name="Imagen 1878">
          <a:extLst>
            <a:ext uri="{FF2B5EF4-FFF2-40B4-BE49-F238E27FC236}">
              <a16:creationId xmlns:a16="http://schemas.microsoft.com/office/drawing/2014/main" id="{B1095301-F405-4AC1-991A-542106116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0" name="Imagen 1879">
          <a:extLst>
            <a:ext uri="{FF2B5EF4-FFF2-40B4-BE49-F238E27FC236}">
              <a16:creationId xmlns:a16="http://schemas.microsoft.com/office/drawing/2014/main" id="{4698EF30-9B37-4F60-A32C-0032B4B5A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1" name="Imagen 1880">
          <a:extLst>
            <a:ext uri="{FF2B5EF4-FFF2-40B4-BE49-F238E27FC236}">
              <a16:creationId xmlns:a16="http://schemas.microsoft.com/office/drawing/2014/main" id="{0BBF273E-D67C-49A3-B612-85A5CBE42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2" name="Imagen 1881">
          <a:extLst>
            <a:ext uri="{FF2B5EF4-FFF2-40B4-BE49-F238E27FC236}">
              <a16:creationId xmlns:a16="http://schemas.microsoft.com/office/drawing/2014/main" id="{D254C7E4-4C47-4300-89F3-D57F7A01C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3" name="Imagen 1882">
          <a:extLst>
            <a:ext uri="{FF2B5EF4-FFF2-40B4-BE49-F238E27FC236}">
              <a16:creationId xmlns:a16="http://schemas.microsoft.com/office/drawing/2014/main" id="{2EECACC9-E195-4A0C-A021-F463832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4" name="Imagen 1883">
          <a:extLst>
            <a:ext uri="{FF2B5EF4-FFF2-40B4-BE49-F238E27FC236}">
              <a16:creationId xmlns:a16="http://schemas.microsoft.com/office/drawing/2014/main" id="{3338B4D9-58CD-416A-8C9B-6DADB5927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5" name="Imagen 1884">
          <a:extLst>
            <a:ext uri="{FF2B5EF4-FFF2-40B4-BE49-F238E27FC236}">
              <a16:creationId xmlns:a16="http://schemas.microsoft.com/office/drawing/2014/main" id="{E6E08591-2C5D-4516-8958-CDDB51415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6" name="Imagen 1885">
          <a:extLst>
            <a:ext uri="{FF2B5EF4-FFF2-40B4-BE49-F238E27FC236}">
              <a16:creationId xmlns:a16="http://schemas.microsoft.com/office/drawing/2014/main" id="{31B87FFF-215F-4BBA-A785-23C7F014A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7" name="Imagen 1886">
          <a:extLst>
            <a:ext uri="{FF2B5EF4-FFF2-40B4-BE49-F238E27FC236}">
              <a16:creationId xmlns:a16="http://schemas.microsoft.com/office/drawing/2014/main" id="{80E79F8D-8253-4A46-B9A3-B60372C44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88" name="Imagen 1887">
          <a:extLst>
            <a:ext uri="{FF2B5EF4-FFF2-40B4-BE49-F238E27FC236}">
              <a16:creationId xmlns:a16="http://schemas.microsoft.com/office/drawing/2014/main" id="{6BB4989F-9805-4842-96B3-A065B437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89" name="Imagen 1888">
          <a:extLst>
            <a:ext uri="{FF2B5EF4-FFF2-40B4-BE49-F238E27FC236}">
              <a16:creationId xmlns:a16="http://schemas.microsoft.com/office/drawing/2014/main" id="{7F48C4E1-65BB-4B2A-BFC8-1C516C5D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0" name="Imagen 1889">
          <a:extLst>
            <a:ext uri="{FF2B5EF4-FFF2-40B4-BE49-F238E27FC236}">
              <a16:creationId xmlns:a16="http://schemas.microsoft.com/office/drawing/2014/main" id="{DF7AA644-516E-429D-A4C6-357FE7D9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1" name="Imagen 1890">
          <a:extLst>
            <a:ext uri="{FF2B5EF4-FFF2-40B4-BE49-F238E27FC236}">
              <a16:creationId xmlns:a16="http://schemas.microsoft.com/office/drawing/2014/main" id="{CD235076-257A-4D94-BF4D-30DF7F4B8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2" name="Imagen 1891">
          <a:extLst>
            <a:ext uri="{FF2B5EF4-FFF2-40B4-BE49-F238E27FC236}">
              <a16:creationId xmlns:a16="http://schemas.microsoft.com/office/drawing/2014/main" id="{ACA4BCD9-34B3-4C00-BA55-393BC0D99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3" name="Imagen 1892">
          <a:extLst>
            <a:ext uri="{FF2B5EF4-FFF2-40B4-BE49-F238E27FC236}">
              <a16:creationId xmlns:a16="http://schemas.microsoft.com/office/drawing/2014/main" id="{67B1D92E-9A31-450B-98F1-5BDF00537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4" name="Imagen 1893">
          <a:extLst>
            <a:ext uri="{FF2B5EF4-FFF2-40B4-BE49-F238E27FC236}">
              <a16:creationId xmlns:a16="http://schemas.microsoft.com/office/drawing/2014/main" id="{46DECC85-DB36-487A-8087-D9CEAE6A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5" name="Imagen 1894">
          <a:extLst>
            <a:ext uri="{FF2B5EF4-FFF2-40B4-BE49-F238E27FC236}">
              <a16:creationId xmlns:a16="http://schemas.microsoft.com/office/drawing/2014/main" id="{26C60CD8-96F5-44FA-8758-922ECC54C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6" name="Imagen 1895">
          <a:extLst>
            <a:ext uri="{FF2B5EF4-FFF2-40B4-BE49-F238E27FC236}">
              <a16:creationId xmlns:a16="http://schemas.microsoft.com/office/drawing/2014/main" id="{40FACCCC-3237-4EC0-AB7D-BBA6FCD27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97" name="Imagen 1896">
          <a:extLst>
            <a:ext uri="{FF2B5EF4-FFF2-40B4-BE49-F238E27FC236}">
              <a16:creationId xmlns:a16="http://schemas.microsoft.com/office/drawing/2014/main" id="{F0314D57-F0D2-44D9-B9DA-FFB7A5A9A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98" name="Imagen 1897">
          <a:extLst>
            <a:ext uri="{FF2B5EF4-FFF2-40B4-BE49-F238E27FC236}">
              <a16:creationId xmlns:a16="http://schemas.microsoft.com/office/drawing/2014/main" id="{30EC4CE3-162F-455A-8E9F-78D1F60E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99" name="Imagen 1898">
          <a:extLst>
            <a:ext uri="{FF2B5EF4-FFF2-40B4-BE49-F238E27FC236}">
              <a16:creationId xmlns:a16="http://schemas.microsoft.com/office/drawing/2014/main" id="{47798B5D-6B9D-4FD9-BC7A-C47CEC4A3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0" name="Imagen 1899">
          <a:extLst>
            <a:ext uri="{FF2B5EF4-FFF2-40B4-BE49-F238E27FC236}">
              <a16:creationId xmlns:a16="http://schemas.microsoft.com/office/drawing/2014/main" id="{DBF0F860-57AD-440D-80D9-02741AAB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1" name="Imagen 1900">
          <a:extLst>
            <a:ext uri="{FF2B5EF4-FFF2-40B4-BE49-F238E27FC236}">
              <a16:creationId xmlns:a16="http://schemas.microsoft.com/office/drawing/2014/main" id="{2F5413CA-6BFB-490B-84F3-C8A9FB491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2" name="Imagen 1901">
          <a:extLst>
            <a:ext uri="{FF2B5EF4-FFF2-40B4-BE49-F238E27FC236}">
              <a16:creationId xmlns:a16="http://schemas.microsoft.com/office/drawing/2014/main" id="{088B8E48-AD62-423B-8C96-D0917BAE6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3" name="Imagen 1902">
          <a:extLst>
            <a:ext uri="{FF2B5EF4-FFF2-40B4-BE49-F238E27FC236}">
              <a16:creationId xmlns:a16="http://schemas.microsoft.com/office/drawing/2014/main" id="{930702F4-1ECD-498E-8839-FE52F93D5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4" name="Imagen 1903">
          <a:extLst>
            <a:ext uri="{FF2B5EF4-FFF2-40B4-BE49-F238E27FC236}">
              <a16:creationId xmlns:a16="http://schemas.microsoft.com/office/drawing/2014/main" id="{FE5B21D5-BD29-410A-A767-A794F0E55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5" name="Imagen 1904">
          <a:extLst>
            <a:ext uri="{FF2B5EF4-FFF2-40B4-BE49-F238E27FC236}">
              <a16:creationId xmlns:a16="http://schemas.microsoft.com/office/drawing/2014/main" id="{420C0CD2-6423-4C3E-8BCD-8F2D84C20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6" name="Imagen 1905">
          <a:extLst>
            <a:ext uri="{FF2B5EF4-FFF2-40B4-BE49-F238E27FC236}">
              <a16:creationId xmlns:a16="http://schemas.microsoft.com/office/drawing/2014/main" id="{92D4DDE6-F7E0-424F-ADB9-4C74E871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7" name="Imagen 1906">
          <a:extLst>
            <a:ext uri="{FF2B5EF4-FFF2-40B4-BE49-F238E27FC236}">
              <a16:creationId xmlns:a16="http://schemas.microsoft.com/office/drawing/2014/main" id="{1D49AAE0-DBF1-49CF-92F0-2D1B97C8A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8" name="Imagen 1907">
          <a:extLst>
            <a:ext uri="{FF2B5EF4-FFF2-40B4-BE49-F238E27FC236}">
              <a16:creationId xmlns:a16="http://schemas.microsoft.com/office/drawing/2014/main" id="{C6FBB562-62A9-4BCE-B01D-29B4E2A5E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9" name="Imagen 1908">
          <a:extLst>
            <a:ext uri="{FF2B5EF4-FFF2-40B4-BE49-F238E27FC236}">
              <a16:creationId xmlns:a16="http://schemas.microsoft.com/office/drawing/2014/main" id="{DA3779B8-02DD-497E-9131-F3188868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0" name="Imagen 1909">
          <a:extLst>
            <a:ext uri="{FF2B5EF4-FFF2-40B4-BE49-F238E27FC236}">
              <a16:creationId xmlns:a16="http://schemas.microsoft.com/office/drawing/2014/main" id="{3203F65B-4751-4C93-A859-458F6B88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1" name="Imagen 1910">
          <a:extLst>
            <a:ext uri="{FF2B5EF4-FFF2-40B4-BE49-F238E27FC236}">
              <a16:creationId xmlns:a16="http://schemas.microsoft.com/office/drawing/2014/main" id="{013EC2FA-4DCD-4286-8B83-DF77412E1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2" name="Imagen 1911">
          <a:extLst>
            <a:ext uri="{FF2B5EF4-FFF2-40B4-BE49-F238E27FC236}">
              <a16:creationId xmlns:a16="http://schemas.microsoft.com/office/drawing/2014/main" id="{8BB6A3B9-A1F3-4835-8FF8-2C7F9572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3" name="Imagen 1912">
          <a:extLst>
            <a:ext uri="{FF2B5EF4-FFF2-40B4-BE49-F238E27FC236}">
              <a16:creationId xmlns:a16="http://schemas.microsoft.com/office/drawing/2014/main" id="{32850E80-503C-45EA-88A5-E87941CA3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4" name="Imagen 1913">
          <a:extLst>
            <a:ext uri="{FF2B5EF4-FFF2-40B4-BE49-F238E27FC236}">
              <a16:creationId xmlns:a16="http://schemas.microsoft.com/office/drawing/2014/main" id="{C1487D6F-E78E-4BCC-9DB7-22F92E721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5" name="Imagen 1914">
          <a:extLst>
            <a:ext uri="{FF2B5EF4-FFF2-40B4-BE49-F238E27FC236}">
              <a16:creationId xmlns:a16="http://schemas.microsoft.com/office/drawing/2014/main" id="{DAB2B7F5-7380-4D20-9870-E6574EBD9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6" name="Imagen 1915">
          <a:extLst>
            <a:ext uri="{FF2B5EF4-FFF2-40B4-BE49-F238E27FC236}">
              <a16:creationId xmlns:a16="http://schemas.microsoft.com/office/drawing/2014/main" id="{EF16A74F-AD69-46AF-BBC8-F1C9614A8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7" name="Imagen 1916">
          <a:extLst>
            <a:ext uri="{FF2B5EF4-FFF2-40B4-BE49-F238E27FC236}">
              <a16:creationId xmlns:a16="http://schemas.microsoft.com/office/drawing/2014/main" id="{538745BC-5732-49CC-80E2-C86F67A7F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8" name="Imagen 1917">
          <a:extLst>
            <a:ext uri="{FF2B5EF4-FFF2-40B4-BE49-F238E27FC236}">
              <a16:creationId xmlns:a16="http://schemas.microsoft.com/office/drawing/2014/main" id="{D14759B5-9CAC-4A5E-A39E-FB835DB7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9" name="Imagen 1918">
          <a:extLst>
            <a:ext uri="{FF2B5EF4-FFF2-40B4-BE49-F238E27FC236}">
              <a16:creationId xmlns:a16="http://schemas.microsoft.com/office/drawing/2014/main" id="{FB34554B-AE40-4B7E-83A1-F151EFECC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0" name="Imagen 1919">
          <a:extLst>
            <a:ext uri="{FF2B5EF4-FFF2-40B4-BE49-F238E27FC236}">
              <a16:creationId xmlns:a16="http://schemas.microsoft.com/office/drawing/2014/main" id="{FF6FEDAC-412B-4CEC-9F3A-2AF7976A9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1" name="Imagen 1920">
          <a:extLst>
            <a:ext uri="{FF2B5EF4-FFF2-40B4-BE49-F238E27FC236}">
              <a16:creationId xmlns:a16="http://schemas.microsoft.com/office/drawing/2014/main" id="{409DDEF9-F1E7-4271-A48A-930A2937B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2" name="Imagen 1921">
          <a:extLst>
            <a:ext uri="{FF2B5EF4-FFF2-40B4-BE49-F238E27FC236}">
              <a16:creationId xmlns:a16="http://schemas.microsoft.com/office/drawing/2014/main" id="{644C6477-83F5-4E2A-821D-534953EE7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3" name="Imagen 1922">
          <a:extLst>
            <a:ext uri="{FF2B5EF4-FFF2-40B4-BE49-F238E27FC236}">
              <a16:creationId xmlns:a16="http://schemas.microsoft.com/office/drawing/2014/main" id="{F08609DD-DA96-47DC-9317-CD85055F1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4" name="Imagen 1923">
          <a:extLst>
            <a:ext uri="{FF2B5EF4-FFF2-40B4-BE49-F238E27FC236}">
              <a16:creationId xmlns:a16="http://schemas.microsoft.com/office/drawing/2014/main" id="{482DB267-F5EE-450F-934B-CD31B86F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5" name="Imagen 1924">
          <a:extLst>
            <a:ext uri="{FF2B5EF4-FFF2-40B4-BE49-F238E27FC236}">
              <a16:creationId xmlns:a16="http://schemas.microsoft.com/office/drawing/2014/main" id="{C1A3D1D2-D4B7-47A9-A41D-C0C9EE650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6" name="Imagen 1925">
          <a:extLst>
            <a:ext uri="{FF2B5EF4-FFF2-40B4-BE49-F238E27FC236}">
              <a16:creationId xmlns:a16="http://schemas.microsoft.com/office/drawing/2014/main" id="{D5FE251F-2CCC-46F3-A85E-108C2C8E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7" name="Imagen 1926">
          <a:extLst>
            <a:ext uri="{FF2B5EF4-FFF2-40B4-BE49-F238E27FC236}">
              <a16:creationId xmlns:a16="http://schemas.microsoft.com/office/drawing/2014/main" id="{09125A5C-FEE3-436F-8161-D749319D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8" name="Imagen 1927">
          <a:extLst>
            <a:ext uri="{FF2B5EF4-FFF2-40B4-BE49-F238E27FC236}">
              <a16:creationId xmlns:a16="http://schemas.microsoft.com/office/drawing/2014/main" id="{6E0482E2-0464-40EC-8177-D7398C41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9" name="Imagen 1928">
          <a:extLst>
            <a:ext uri="{FF2B5EF4-FFF2-40B4-BE49-F238E27FC236}">
              <a16:creationId xmlns:a16="http://schemas.microsoft.com/office/drawing/2014/main" id="{0640FB58-385A-41E3-9CDA-E0B05D57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30" name="Imagen 1929">
          <a:extLst>
            <a:ext uri="{FF2B5EF4-FFF2-40B4-BE49-F238E27FC236}">
              <a16:creationId xmlns:a16="http://schemas.microsoft.com/office/drawing/2014/main" id="{B1CCB275-DFF1-437E-A814-B1A7C14D0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31" name="Imagen 1930">
          <a:extLst>
            <a:ext uri="{FF2B5EF4-FFF2-40B4-BE49-F238E27FC236}">
              <a16:creationId xmlns:a16="http://schemas.microsoft.com/office/drawing/2014/main" id="{0C8BEBA6-F8B4-45F5-9600-DB2935FEE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2" name="Imagen 1931">
          <a:extLst>
            <a:ext uri="{FF2B5EF4-FFF2-40B4-BE49-F238E27FC236}">
              <a16:creationId xmlns:a16="http://schemas.microsoft.com/office/drawing/2014/main" id="{C0B94114-56D9-4F08-986B-D71DB29C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3" name="Imagen 1932">
          <a:extLst>
            <a:ext uri="{FF2B5EF4-FFF2-40B4-BE49-F238E27FC236}">
              <a16:creationId xmlns:a16="http://schemas.microsoft.com/office/drawing/2014/main" id="{A1DB6CD2-4745-4273-8C02-840C82AE3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4" name="Imagen 1933">
          <a:extLst>
            <a:ext uri="{FF2B5EF4-FFF2-40B4-BE49-F238E27FC236}">
              <a16:creationId xmlns:a16="http://schemas.microsoft.com/office/drawing/2014/main" id="{AC2A888D-DB49-43F9-827A-5E254B45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5" name="Imagen 1934">
          <a:extLst>
            <a:ext uri="{FF2B5EF4-FFF2-40B4-BE49-F238E27FC236}">
              <a16:creationId xmlns:a16="http://schemas.microsoft.com/office/drawing/2014/main" id="{C3629489-1360-41EE-AF07-8AAEF1D08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6" name="Imagen 1935">
          <a:extLst>
            <a:ext uri="{FF2B5EF4-FFF2-40B4-BE49-F238E27FC236}">
              <a16:creationId xmlns:a16="http://schemas.microsoft.com/office/drawing/2014/main" id="{FBCBAE86-9D89-4B4C-8EC0-375580668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7" name="Imagen 1936">
          <a:extLst>
            <a:ext uri="{FF2B5EF4-FFF2-40B4-BE49-F238E27FC236}">
              <a16:creationId xmlns:a16="http://schemas.microsoft.com/office/drawing/2014/main" id="{099B31AF-4435-4F62-906B-76F7EADB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8" name="Imagen 1937">
          <a:extLst>
            <a:ext uri="{FF2B5EF4-FFF2-40B4-BE49-F238E27FC236}">
              <a16:creationId xmlns:a16="http://schemas.microsoft.com/office/drawing/2014/main" id="{05C76EFC-AC31-4F53-ADA4-034E1C5F9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9" name="Imagen 1938">
          <a:extLst>
            <a:ext uri="{FF2B5EF4-FFF2-40B4-BE49-F238E27FC236}">
              <a16:creationId xmlns:a16="http://schemas.microsoft.com/office/drawing/2014/main" id="{99227868-3FC6-4E8D-B2EE-09E90F680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40" name="Imagen 1939">
          <a:extLst>
            <a:ext uri="{FF2B5EF4-FFF2-40B4-BE49-F238E27FC236}">
              <a16:creationId xmlns:a16="http://schemas.microsoft.com/office/drawing/2014/main" id="{57EDF59D-D3C0-44F3-8C0B-431AFF27D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1" name="Imagen 1940">
          <a:extLst>
            <a:ext uri="{FF2B5EF4-FFF2-40B4-BE49-F238E27FC236}">
              <a16:creationId xmlns:a16="http://schemas.microsoft.com/office/drawing/2014/main" id="{6D015052-108F-45CD-A731-F60383259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2" name="Imagen 1941">
          <a:extLst>
            <a:ext uri="{FF2B5EF4-FFF2-40B4-BE49-F238E27FC236}">
              <a16:creationId xmlns:a16="http://schemas.microsoft.com/office/drawing/2014/main" id="{D4620538-49B8-4D25-90F1-4A2686F3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3" name="Imagen 1942">
          <a:extLst>
            <a:ext uri="{FF2B5EF4-FFF2-40B4-BE49-F238E27FC236}">
              <a16:creationId xmlns:a16="http://schemas.microsoft.com/office/drawing/2014/main" id="{7178772C-AC6C-422A-86A8-A5641EDD8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4" name="Imagen 1943">
          <a:extLst>
            <a:ext uri="{FF2B5EF4-FFF2-40B4-BE49-F238E27FC236}">
              <a16:creationId xmlns:a16="http://schemas.microsoft.com/office/drawing/2014/main" id="{0B773C45-BA47-43D5-A9C2-BF06E5E3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5" name="Imagen 1944">
          <a:extLst>
            <a:ext uri="{FF2B5EF4-FFF2-40B4-BE49-F238E27FC236}">
              <a16:creationId xmlns:a16="http://schemas.microsoft.com/office/drawing/2014/main" id="{2D77741F-6570-4443-ABEE-6017DB2BE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6" name="Imagen 1945">
          <a:extLst>
            <a:ext uri="{FF2B5EF4-FFF2-40B4-BE49-F238E27FC236}">
              <a16:creationId xmlns:a16="http://schemas.microsoft.com/office/drawing/2014/main" id="{E309433C-AE34-44D9-8F81-68E4E0C8F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47" name="Imagen 1946">
          <a:extLst>
            <a:ext uri="{FF2B5EF4-FFF2-40B4-BE49-F238E27FC236}">
              <a16:creationId xmlns:a16="http://schemas.microsoft.com/office/drawing/2014/main" id="{F6500036-2DBA-4B63-BE9B-58866919E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48" name="Imagen 1947">
          <a:extLst>
            <a:ext uri="{FF2B5EF4-FFF2-40B4-BE49-F238E27FC236}">
              <a16:creationId xmlns:a16="http://schemas.microsoft.com/office/drawing/2014/main" id="{C3281063-E6D8-45CC-BFDC-4D169084A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49" name="Imagen 1948">
          <a:extLst>
            <a:ext uri="{FF2B5EF4-FFF2-40B4-BE49-F238E27FC236}">
              <a16:creationId xmlns:a16="http://schemas.microsoft.com/office/drawing/2014/main" id="{E259267D-8AC0-413A-962A-84599BD3A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50" name="Imagen 1949">
          <a:extLst>
            <a:ext uri="{FF2B5EF4-FFF2-40B4-BE49-F238E27FC236}">
              <a16:creationId xmlns:a16="http://schemas.microsoft.com/office/drawing/2014/main" id="{F5B73749-F52B-4BCC-AECB-FC231C5BF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51" name="Imagen 1950">
          <a:extLst>
            <a:ext uri="{FF2B5EF4-FFF2-40B4-BE49-F238E27FC236}">
              <a16:creationId xmlns:a16="http://schemas.microsoft.com/office/drawing/2014/main" id="{0B44DAA6-AA67-4C5B-90B3-DE5F94B0A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52" name="Imagen 1951">
          <a:extLst>
            <a:ext uri="{FF2B5EF4-FFF2-40B4-BE49-F238E27FC236}">
              <a16:creationId xmlns:a16="http://schemas.microsoft.com/office/drawing/2014/main" id="{472689F1-85F5-445A-8392-54745935E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3" name="Imagen 1952">
          <a:extLst>
            <a:ext uri="{FF2B5EF4-FFF2-40B4-BE49-F238E27FC236}">
              <a16:creationId xmlns:a16="http://schemas.microsoft.com/office/drawing/2014/main" id="{51F677BA-AD35-4C8D-BE26-EE6A9D244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4" name="Imagen 1953">
          <a:extLst>
            <a:ext uri="{FF2B5EF4-FFF2-40B4-BE49-F238E27FC236}">
              <a16:creationId xmlns:a16="http://schemas.microsoft.com/office/drawing/2014/main" id="{5EBA22F4-261D-475C-AB0C-7672A6292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5" name="Imagen 1954">
          <a:extLst>
            <a:ext uri="{FF2B5EF4-FFF2-40B4-BE49-F238E27FC236}">
              <a16:creationId xmlns:a16="http://schemas.microsoft.com/office/drawing/2014/main" id="{21686E4E-456D-49F8-A5C2-4DB6A01BA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6" name="Imagen 1955">
          <a:extLst>
            <a:ext uri="{FF2B5EF4-FFF2-40B4-BE49-F238E27FC236}">
              <a16:creationId xmlns:a16="http://schemas.microsoft.com/office/drawing/2014/main" id="{06874483-A81D-48F7-BD27-3F7729E5B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7" name="Imagen 1956">
          <a:extLst>
            <a:ext uri="{FF2B5EF4-FFF2-40B4-BE49-F238E27FC236}">
              <a16:creationId xmlns:a16="http://schemas.microsoft.com/office/drawing/2014/main" id="{A2F56BB6-E117-48FB-8863-57B0A660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8" name="Imagen 1957">
          <a:extLst>
            <a:ext uri="{FF2B5EF4-FFF2-40B4-BE49-F238E27FC236}">
              <a16:creationId xmlns:a16="http://schemas.microsoft.com/office/drawing/2014/main" id="{642F91A7-ED9B-4A7F-91CE-75C2088E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9" name="Imagen 1958">
          <a:extLst>
            <a:ext uri="{FF2B5EF4-FFF2-40B4-BE49-F238E27FC236}">
              <a16:creationId xmlns:a16="http://schemas.microsoft.com/office/drawing/2014/main" id="{46BB2D66-DD3B-4693-BDF2-2868830DA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0" name="Imagen 1959">
          <a:extLst>
            <a:ext uri="{FF2B5EF4-FFF2-40B4-BE49-F238E27FC236}">
              <a16:creationId xmlns:a16="http://schemas.microsoft.com/office/drawing/2014/main" id="{88852B22-1933-45D0-8373-8E7DE6A8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1" name="Imagen 1960">
          <a:extLst>
            <a:ext uri="{FF2B5EF4-FFF2-40B4-BE49-F238E27FC236}">
              <a16:creationId xmlns:a16="http://schemas.microsoft.com/office/drawing/2014/main" id="{F0FFF348-FE89-4FAB-9F6D-86D16D5BE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2" name="Imagen 1961">
          <a:extLst>
            <a:ext uri="{FF2B5EF4-FFF2-40B4-BE49-F238E27FC236}">
              <a16:creationId xmlns:a16="http://schemas.microsoft.com/office/drawing/2014/main" id="{B2D9C882-5EAA-4FEB-9639-CB9200833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3" name="Imagen 1962">
          <a:extLst>
            <a:ext uri="{FF2B5EF4-FFF2-40B4-BE49-F238E27FC236}">
              <a16:creationId xmlns:a16="http://schemas.microsoft.com/office/drawing/2014/main" id="{B01B728E-A1C8-4E02-AB26-3665ABAA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4" name="Imagen 1963">
          <a:extLst>
            <a:ext uri="{FF2B5EF4-FFF2-40B4-BE49-F238E27FC236}">
              <a16:creationId xmlns:a16="http://schemas.microsoft.com/office/drawing/2014/main" id="{BB8F9614-5EF9-4F5B-B6F4-CDD86116B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5" name="Imagen 1964">
          <a:extLst>
            <a:ext uri="{FF2B5EF4-FFF2-40B4-BE49-F238E27FC236}">
              <a16:creationId xmlns:a16="http://schemas.microsoft.com/office/drawing/2014/main" id="{5A68049B-71F0-448A-94CE-138532554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6" name="Imagen 1965">
          <a:extLst>
            <a:ext uri="{FF2B5EF4-FFF2-40B4-BE49-F238E27FC236}">
              <a16:creationId xmlns:a16="http://schemas.microsoft.com/office/drawing/2014/main" id="{F8EA30CF-7C45-4FEC-A174-B77CE594F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7" name="Imagen 1966">
          <a:extLst>
            <a:ext uri="{FF2B5EF4-FFF2-40B4-BE49-F238E27FC236}">
              <a16:creationId xmlns:a16="http://schemas.microsoft.com/office/drawing/2014/main" id="{EBC89D22-1866-4E63-A875-88E63BDA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8" name="Imagen 1967">
          <a:extLst>
            <a:ext uri="{FF2B5EF4-FFF2-40B4-BE49-F238E27FC236}">
              <a16:creationId xmlns:a16="http://schemas.microsoft.com/office/drawing/2014/main" id="{7D92E1B3-E93E-4A55-BE2C-3246321E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9" name="Imagen 1968">
          <a:extLst>
            <a:ext uri="{FF2B5EF4-FFF2-40B4-BE49-F238E27FC236}">
              <a16:creationId xmlns:a16="http://schemas.microsoft.com/office/drawing/2014/main" id="{E933613E-2871-4554-89B1-53467C53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0" name="Imagen 1969">
          <a:extLst>
            <a:ext uri="{FF2B5EF4-FFF2-40B4-BE49-F238E27FC236}">
              <a16:creationId xmlns:a16="http://schemas.microsoft.com/office/drawing/2014/main" id="{F2A4D354-4EE9-4C7F-877D-3E2A01CBE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1" name="Imagen 1970">
          <a:extLst>
            <a:ext uri="{FF2B5EF4-FFF2-40B4-BE49-F238E27FC236}">
              <a16:creationId xmlns:a16="http://schemas.microsoft.com/office/drawing/2014/main" id="{63D1161D-29E7-4048-A7BB-5F1A3D9C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2" name="Imagen 1971">
          <a:extLst>
            <a:ext uri="{FF2B5EF4-FFF2-40B4-BE49-F238E27FC236}">
              <a16:creationId xmlns:a16="http://schemas.microsoft.com/office/drawing/2014/main" id="{94028427-686D-43B0-BD7F-94EC70AE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3" name="Imagen 1972">
          <a:extLst>
            <a:ext uri="{FF2B5EF4-FFF2-40B4-BE49-F238E27FC236}">
              <a16:creationId xmlns:a16="http://schemas.microsoft.com/office/drawing/2014/main" id="{0F974339-69BC-430F-993A-8C25B1452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4" name="Imagen 1973">
          <a:extLst>
            <a:ext uri="{FF2B5EF4-FFF2-40B4-BE49-F238E27FC236}">
              <a16:creationId xmlns:a16="http://schemas.microsoft.com/office/drawing/2014/main" id="{2FEA10B8-724A-4209-B552-BEA72DAC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5" name="Imagen 1974">
          <a:extLst>
            <a:ext uri="{FF2B5EF4-FFF2-40B4-BE49-F238E27FC236}">
              <a16:creationId xmlns:a16="http://schemas.microsoft.com/office/drawing/2014/main" id="{9F927ABE-02DB-48D3-8592-B0857962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6" name="Imagen 1975">
          <a:extLst>
            <a:ext uri="{FF2B5EF4-FFF2-40B4-BE49-F238E27FC236}">
              <a16:creationId xmlns:a16="http://schemas.microsoft.com/office/drawing/2014/main" id="{A874C239-FABA-4063-BE0C-B8B12C2F1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7" name="Imagen 1976">
          <a:extLst>
            <a:ext uri="{FF2B5EF4-FFF2-40B4-BE49-F238E27FC236}">
              <a16:creationId xmlns:a16="http://schemas.microsoft.com/office/drawing/2014/main" id="{04A26CFB-36B0-470D-BA10-95C2A479B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8" name="Imagen 1977">
          <a:extLst>
            <a:ext uri="{FF2B5EF4-FFF2-40B4-BE49-F238E27FC236}">
              <a16:creationId xmlns:a16="http://schemas.microsoft.com/office/drawing/2014/main" id="{3213EAA5-608E-45D0-896D-A1AAF272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9" name="Imagen 1978">
          <a:extLst>
            <a:ext uri="{FF2B5EF4-FFF2-40B4-BE49-F238E27FC236}">
              <a16:creationId xmlns:a16="http://schemas.microsoft.com/office/drawing/2014/main" id="{89CD239C-3E03-4A7C-AB9C-F87471E3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0" name="Imagen 1979">
          <a:extLst>
            <a:ext uri="{FF2B5EF4-FFF2-40B4-BE49-F238E27FC236}">
              <a16:creationId xmlns:a16="http://schemas.microsoft.com/office/drawing/2014/main" id="{6C341380-A92C-433E-BE41-59D3205C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1" name="Imagen 1980">
          <a:extLst>
            <a:ext uri="{FF2B5EF4-FFF2-40B4-BE49-F238E27FC236}">
              <a16:creationId xmlns:a16="http://schemas.microsoft.com/office/drawing/2014/main" id="{7A522F8D-6E0D-4678-85CC-FF033291E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2" name="Imagen 1981">
          <a:extLst>
            <a:ext uri="{FF2B5EF4-FFF2-40B4-BE49-F238E27FC236}">
              <a16:creationId xmlns:a16="http://schemas.microsoft.com/office/drawing/2014/main" id="{3023D6A9-1458-450F-A3C6-034F05A1C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3" name="Imagen 1982">
          <a:extLst>
            <a:ext uri="{FF2B5EF4-FFF2-40B4-BE49-F238E27FC236}">
              <a16:creationId xmlns:a16="http://schemas.microsoft.com/office/drawing/2014/main" id="{58C21B1A-09F3-4ACE-87A2-D6486BA2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4" name="Imagen 1983">
          <a:extLst>
            <a:ext uri="{FF2B5EF4-FFF2-40B4-BE49-F238E27FC236}">
              <a16:creationId xmlns:a16="http://schemas.microsoft.com/office/drawing/2014/main" id="{65CFE3B7-3472-4007-9741-1945D6994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5" name="Imagen 1984">
          <a:extLst>
            <a:ext uri="{FF2B5EF4-FFF2-40B4-BE49-F238E27FC236}">
              <a16:creationId xmlns:a16="http://schemas.microsoft.com/office/drawing/2014/main" id="{74797070-2918-4BC2-9169-1CB9047EC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6" name="Imagen 1985">
          <a:extLst>
            <a:ext uri="{FF2B5EF4-FFF2-40B4-BE49-F238E27FC236}">
              <a16:creationId xmlns:a16="http://schemas.microsoft.com/office/drawing/2014/main" id="{D4A0A9C9-9AE5-4FAB-B7CF-55A05D29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7" name="Imagen 1986">
          <a:extLst>
            <a:ext uri="{FF2B5EF4-FFF2-40B4-BE49-F238E27FC236}">
              <a16:creationId xmlns:a16="http://schemas.microsoft.com/office/drawing/2014/main" id="{81881FA2-BE98-4873-A1A6-A613E6F92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8" name="Imagen 1987">
          <a:extLst>
            <a:ext uri="{FF2B5EF4-FFF2-40B4-BE49-F238E27FC236}">
              <a16:creationId xmlns:a16="http://schemas.microsoft.com/office/drawing/2014/main" id="{861EF862-2680-4B3D-B3E6-01E023E94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9" name="Imagen 1988">
          <a:extLst>
            <a:ext uri="{FF2B5EF4-FFF2-40B4-BE49-F238E27FC236}">
              <a16:creationId xmlns:a16="http://schemas.microsoft.com/office/drawing/2014/main" id="{3F391C3F-5482-4262-A25C-DA617400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0" name="Imagen 1989">
          <a:extLst>
            <a:ext uri="{FF2B5EF4-FFF2-40B4-BE49-F238E27FC236}">
              <a16:creationId xmlns:a16="http://schemas.microsoft.com/office/drawing/2014/main" id="{89A4EADE-6C06-48F9-85BD-DC0C63673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1" name="Imagen 1990">
          <a:extLst>
            <a:ext uri="{FF2B5EF4-FFF2-40B4-BE49-F238E27FC236}">
              <a16:creationId xmlns:a16="http://schemas.microsoft.com/office/drawing/2014/main" id="{CB4B60F5-D9A7-4669-BA4C-1F6A9652D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2" name="Imagen 1991">
          <a:extLst>
            <a:ext uri="{FF2B5EF4-FFF2-40B4-BE49-F238E27FC236}">
              <a16:creationId xmlns:a16="http://schemas.microsoft.com/office/drawing/2014/main" id="{49982118-7594-40DA-A633-4BDEDF497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3" name="Imagen 1992">
          <a:extLst>
            <a:ext uri="{FF2B5EF4-FFF2-40B4-BE49-F238E27FC236}">
              <a16:creationId xmlns:a16="http://schemas.microsoft.com/office/drawing/2014/main" id="{E70C2DEA-62E8-4F23-91D5-0E0CB31A6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4" name="Imagen 1993">
          <a:extLst>
            <a:ext uri="{FF2B5EF4-FFF2-40B4-BE49-F238E27FC236}">
              <a16:creationId xmlns:a16="http://schemas.microsoft.com/office/drawing/2014/main" id="{6FEBBABB-66CC-4DA3-A746-E4AF60BF6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5" name="Imagen 1994">
          <a:extLst>
            <a:ext uri="{FF2B5EF4-FFF2-40B4-BE49-F238E27FC236}">
              <a16:creationId xmlns:a16="http://schemas.microsoft.com/office/drawing/2014/main" id="{3D127D52-D79C-4899-8A32-ECE8A9E19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6" name="Imagen 1995">
          <a:extLst>
            <a:ext uri="{FF2B5EF4-FFF2-40B4-BE49-F238E27FC236}">
              <a16:creationId xmlns:a16="http://schemas.microsoft.com/office/drawing/2014/main" id="{8626A4BF-08DA-45FE-8CE4-57E1F1F8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7" name="Imagen 1996">
          <a:extLst>
            <a:ext uri="{FF2B5EF4-FFF2-40B4-BE49-F238E27FC236}">
              <a16:creationId xmlns:a16="http://schemas.microsoft.com/office/drawing/2014/main" id="{1C21692C-8057-4D3A-B6A9-849DD3D9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8" name="Imagen 1997">
          <a:extLst>
            <a:ext uri="{FF2B5EF4-FFF2-40B4-BE49-F238E27FC236}">
              <a16:creationId xmlns:a16="http://schemas.microsoft.com/office/drawing/2014/main" id="{D5561EFE-A7D7-484F-9D6F-D2DD88ED0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9" name="Imagen 1998">
          <a:extLst>
            <a:ext uri="{FF2B5EF4-FFF2-40B4-BE49-F238E27FC236}">
              <a16:creationId xmlns:a16="http://schemas.microsoft.com/office/drawing/2014/main" id="{F33D4E7F-85DF-4FEB-A0D3-82DDA3B0E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0" name="Imagen 1999">
          <a:extLst>
            <a:ext uri="{FF2B5EF4-FFF2-40B4-BE49-F238E27FC236}">
              <a16:creationId xmlns:a16="http://schemas.microsoft.com/office/drawing/2014/main" id="{F2274E19-51C2-4CDF-A860-CCB124929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1" name="Imagen 2000">
          <a:extLst>
            <a:ext uri="{FF2B5EF4-FFF2-40B4-BE49-F238E27FC236}">
              <a16:creationId xmlns:a16="http://schemas.microsoft.com/office/drawing/2014/main" id="{AF4080DA-AB9D-4A99-BC00-803909DA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2" name="Imagen 2001">
          <a:extLst>
            <a:ext uri="{FF2B5EF4-FFF2-40B4-BE49-F238E27FC236}">
              <a16:creationId xmlns:a16="http://schemas.microsoft.com/office/drawing/2014/main" id="{49D2F08B-2AA4-4831-8373-6043EE37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3" name="Imagen 2002">
          <a:extLst>
            <a:ext uri="{FF2B5EF4-FFF2-40B4-BE49-F238E27FC236}">
              <a16:creationId xmlns:a16="http://schemas.microsoft.com/office/drawing/2014/main" id="{B8F71722-A23A-42F4-B7A0-FF73E9F7B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4" name="Imagen 2003">
          <a:extLst>
            <a:ext uri="{FF2B5EF4-FFF2-40B4-BE49-F238E27FC236}">
              <a16:creationId xmlns:a16="http://schemas.microsoft.com/office/drawing/2014/main" id="{51735E61-83E2-45B7-B1B9-CAFE7524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5" name="Imagen 2004">
          <a:extLst>
            <a:ext uri="{FF2B5EF4-FFF2-40B4-BE49-F238E27FC236}">
              <a16:creationId xmlns:a16="http://schemas.microsoft.com/office/drawing/2014/main" id="{ACA3E674-D7F6-4AD9-ABAA-F34DADB22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6" name="Imagen 2005">
          <a:extLst>
            <a:ext uri="{FF2B5EF4-FFF2-40B4-BE49-F238E27FC236}">
              <a16:creationId xmlns:a16="http://schemas.microsoft.com/office/drawing/2014/main" id="{269F64AC-5B85-42F0-A673-6A6D5AA94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7" name="Imagen 2006">
          <a:extLst>
            <a:ext uri="{FF2B5EF4-FFF2-40B4-BE49-F238E27FC236}">
              <a16:creationId xmlns:a16="http://schemas.microsoft.com/office/drawing/2014/main" id="{093E1918-A003-4F08-92E7-2F2E537B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8" name="Imagen 2007">
          <a:extLst>
            <a:ext uri="{FF2B5EF4-FFF2-40B4-BE49-F238E27FC236}">
              <a16:creationId xmlns:a16="http://schemas.microsoft.com/office/drawing/2014/main" id="{B42C307A-CBFC-4D97-9599-DC19F8FE1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9" name="Imagen 2008">
          <a:extLst>
            <a:ext uri="{FF2B5EF4-FFF2-40B4-BE49-F238E27FC236}">
              <a16:creationId xmlns:a16="http://schemas.microsoft.com/office/drawing/2014/main" id="{5768A0A5-BCE4-4249-9C7B-550F1F241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0" name="Imagen 2009">
          <a:extLst>
            <a:ext uri="{FF2B5EF4-FFF2-40B4-BE49-F238E27FC236}">
              <a16:creationId xmlns:a16="http://schemas.microsoft.com/office/drawing/2014/main" id="{2EE0447E-B5F5-40AE-9ED8-3928FA54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1" name="Imagen 2010">
          <a:extLst>
            <a:ext uri="{FF2B5EF4-FFF2-40B4-BE49-F238E27FC236}">
              <a16:creationId xmlns:a16="http://schemas.microsoft.com/office/drawing/2014/main" id="{23DEE244-787F-484B-A094-2206AAED6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2" name="Imagen 2011">
          <a:extLst>
            <a:ext uri="{FF2B5EF4-FFF2-40B4-BE49-F238E27FC236}">
              <a16:creationId xmlns:a16="http://schemas.microsoft.com/office/drawing/2014/main" id="{A63A9DEA-DEA8-4291-A3AE-6743F640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3" name="Imagen 2012">
          <a:extLst>
            <a:ext uri="{FF2B5EF4-FFF2-40B4-BE49-F238E27FC236}">
              <a16:creationId xmlns:a16="http://schemas.microsoft.com/office/drawing/2014/main" id="{26FF9DC1-6E7D-4E31-8294-16FCB2A1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4" name="Imagen 2013">
          <a:extLst>
            <a:ext uri="{FF2B5EF4-FFF2-40B4-BE49-F238E27FC236}">
              <a16:creationId xmlns:a16="http://schemas.microsoft.com/office/drawing/2014/main" id="{E729C4B0-2939-40FF-B65E-210B59CF2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5" name="Imagen 2014">
          <a:extLst>
            <a:ext uri="{FF2B5EF4-FFF2-40B4-BE49-F238E27FC236}">
              <a16:creationId xmlns:a16="http://schemas.microsoft.com/office/drawing/2014/main" id="{495E2EC9-2CF7-4639-B99A-3440413FF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6" name="Imagen 2015">
          <a:extLst>
            <a:ext uri="{FF2B5EF4-FFF2-40B4-BE49-F238E27FC236}">
              <a16:creationId xmlns:a16="http://schemas.microsoft.com/office/drawing/2014/main" id="{09876F09-A202-4FD3-A7F4-1FE2B776A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7" name="Imagen 2016">
          <a:extLst>
            <a:ext uri="{FF2B5EF4-FFF2-40B4-BE49-F238E27FC236}">
              <a16:creationId xmlns:a16="http://schemas.microsoft.com/office/drawing/2014/main" id="{27734AB3-E510-4BB2-B5A3-B3D00CBA9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8" name="Imagen 2017">
          <a:extLst>
            <a:ext uri="{FF2B5EF4-FFF2-40B4-BE49-F238E27FC236}">
              <a16:creationId xmlns:a16="http://schemas.microsoft.com/office/drawing/2014/main" id="{04E47B88-2E19-4EF7-8B2C-D56CF1113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9" name="Imagen 2018">
          <a:extLst>
            <a:ext uri="{FF2B5EF4-FFF2-40B4-BE49-F238E27FC236}">
              <a16:creationId xmlns:a16="http://schemas.microsoft.com/office/drawing/2014/main" id="{42CB4D96-9FEA-45D1-98C1-20779D388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0" name="Imagen 2019">
          <a:extLst>
            <a:ext uri="{FF2B5EF4-FFF2-40B4-BE49-F238E27FC236}">
              <a16:creationId xmlns:a16="http://schemas.microsoft.com/office/drawing/2014/main" id="{31682126-E95E-46F9-8C56-F7C18122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1" name="Imagen 2020">
          <a:extLst>
            <a:ext uri="{FF2B5EF4-FFF2-40B4-BE49-F238E27FC236}">
              <a16:creationId xmlns:a16="http://schemas.microsoft.com/office/drawing/2014/main" id="{90B38B9C-B254-4926-8D74-1A02846D8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2" name="Imagen 2021">
          <a:extLst>
            <a:ext uri="{FF2B5EF4-FFF2-40B4-BE49-F238E27FC236}">
              <a16:creationId xmlns:a16="http://schemas.microsoft.com/office/drawing/2014/main" id="{D3869E50-D0E6-4567-A90B-B7B261746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3" name="Imagen 2022">
          <a:extLst>
            <a:ext uri="{FF2B5EF4-FFF2-40B4-BE49-F238E27FC236}">
              <a16:creationId xmlns:a16="http://schemas.microsoft.com/office/drawing/2014/main" id="{29E15CEF-A3FC-4DE8-9E04-26F96E4EE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4" name="Imagen 2023">
          <a:extLst>
            <a:ext uri="{FF2B5EF4-FFF2-40B4-BE49-F238E27FC236}">
              <a16:creationId xmlns:a16="http://schemas.microsoft.com/office/drawing/2014/main" id="{248CDC32-3A9F-469D-86A3-B5B2C8DD0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5" name="Imagen 2024">
          <a:extLst>
            <a:ext uri="{FF2B5EF4-FFF2-40B4-BE49-F238E27FC236}">
              <a16:creationId xmlns:a16="http://schemas.microsoft.com/office/drawing/2014/main" id="{6F8D3E3B-F7BA-473F-858D-CA664234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6" name="Imagen 2025">
          <a:extLst>
            <a:ext uri="{FF2B5EF4-FFF2-40B4-BE49-F238E27FC236}">
              <a16:creationId xmlns:a16="http://schemas.microsoft.com/office/drawing/2014/main" id="{0B3B9A9E-9B53-426D-B282-0257A022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7" name="Imagen 2026">
          <a:extLst>
            <a:ext uri="{FF2B5EF4-FFF2-40B4-BE49-F238E27FC236}">
              <a16:creationId xmlns:a16="http://schemas.microsoft.com/office/drawing/2014/main" id="{C7A8C983-820A-4F8D-998C-5CEF8051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28" name="Imagen 2027">
          <a:extLst>
            <a:ext uri="{FF2B5EF4-FFF2-40B4-BE49-F238E27FC236}">
              <a16:creationId xmlns:a16="http://schemas.microsoft.com/office/drawing/2014/main" id="{9C824C60-9757-459E-A6F7-ABE52645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29" name="Imagen 2028">
          <a:extLst>
            <a:ext uri="{FF2B5EF4-FFF2-40B4-BE49-F238E27FC236}">
              <a16:creationId xmlns:a16="http://schemas.microsoft.com/office/drawing/2014/main" id="{B2038CE6-A741-40DB-86B3-112052E44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0" name="Imagen 2029">
          <a:extLst>
            <a:ext uri="{FF2B5EF4-FFF2-40B4-BE49-F238E27FC236}">
              <a16:creationId xmlns:a16="http://schemas.microsoft.com/office/drawing/2014/main" id="{BD26D18D-ECDA-42E0-9A5D-96FFC8D4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1" name="Imagen 2030">
          <a:extLst>
            <a:ext uri="{FF2B5EF4-FFF2-40B4-BE49-F238E27FC236}">
              <a16:creationId xmlns:a16="http://schemas.microsoft.com/office/drawing/2014/main" id="{9342C4BB-FF54-4B84-96CF-EA01CBD8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2" name="Imagen 2031">
          <a:extLst>
            <a:ext uri="{FF2B5EF4-FFF2-40B4-BE49-F238E27FC236}">
              <a16:creationId xmlns:a16="http://schemas.microsoft.com/office/drawing/2014/main" id="{555F0AA6-AB0A-49EF-BB90-3B311385F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3" name="Imagen 2032">
          <a:extLst>
            <a:ext uri="{FF2B5EF4-FFF2-40B4-BE49-F238E27FC236}">
              <a16:creationId xmlns:a16="http://schemas.microsoft.com/office/drawing/2014/main" id="{64FA6C3F-7590-42D3-8A8A-0FA27269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4" name="Imagen 2033">
          <a:extLst>
            <a:ext uri="{FF2B5EF4-FFF2-40B4-BE49-F238E27FC236}">
              <a16:creationId xmlns:a16="http://schemas.microsoft.com/office/drawing/2014/main" id="{090BF46A-0D88-458B-A484-3D5B25CF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5" name="Imagen 2034">
          <a:extLst>
            <a:ext uri="{FF2B5EF4-FFF2-40B4-BE49-F238E27FC236}">
              <a16:creationId xmlns:a16="http://schemas.microsoft.com/office/drawing/2014/main" id="{ACB8E82E-89F9-4792-BD6E-F6A8EE9AB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6" name="Imagen 2035">
          <a:extLst>
            <a:ext uri="{FF2B5EF4-FFF2-40B4-BE49-F238E27FC236}">
              <a16:creationId xmlns:a16="http://schemas.microsoft.com/office/drawing/2014/main" id="{8C7EDFFA-2B4A-4A90-AC0E-B9E298EC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7" name="Imagen 2036">
          <a:extLst>
            <a:ext uri="{FF2B5EF4-FFF2-40B4-BE49-F238E27FC236}">
              <a16:creationId xmlns:a16="http://schemas.microsoft.com/office/drawing/2014/main" id="{2AFA9F8C-7AA9-4834-9676-B06D55B6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8" name="Imagen 2037">
          <a:extLst>
            <a:ext uri="{FF2B5EF4-FFF2-40B4-BE49-F238E27FC236}">
              <a16:creationId xmlns:a16="http://schemas.microsoft.com/office/drawing/2014/main" id="{389B0A97-4258-45A4-860D-89A632C5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9" name="Imagen 2038">
          <a:extLst>
            <a:ext uri="{FF2B5EF4-FFF2-40B4-BE49-F238E27FC236}">
              <a16:creationId xmlns:a16="http://schemas.microsoft.com/office/drawing/2014/main" id="{79309446-85B4-4B4D-A9E0-FBEFFEE6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0" name="Imagen 2039">
          <a:extLst>
            <a:ext uri="{FF2B5EF4-FFF2-40B4-BE49-F238E27FC236}">
              <a16:creationId xmlns:a16="http://schemas.microsoft.com/office/drawing/2014/main" id="{C6CB1245-E685-4509-8663-9E12D5E8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1" name="Imagen 2040">
          <a:extLst>
            <a:ext uri="{FF2B5EF4-FFF2-40B4-BE49-F238E27FC236}">
              <a16:creationId xmlns:a16="http://schemas.microsoft.com/office/drawing/2014/main" id="{26B7064C-F9AE-4018-A98D-E00006BD8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2" name="Imagen 2041">
          <a:extLst>
            <a:ext uri="{FF2B5EF4-FFF2-40B4-BE49-F238E27FC236}">
              <a16:creationId xmlns:a16="http://schemas.microsoft.com/office/drawing/2014/main" id="{4288CA4E-89DA-4BE4-AC28-7AD67917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3" name="Imagen 2042">
          <a:extLst>
            <a:ext uri="{FF2B5EF4-FFF2-40B4-BE49-F238E27FC236}">
              <a16:creationId xmlns:a16="http://schemas.microsoft.com/office/drawing/2014/main" id="{26707BB2-1A31-44B9-876B-6F0514280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4" name="Imagen 2043">
          <a:extLst>
            <a:ext uri="{FF2B5EF4-FFF2-40B4-BE49-F238E27FC236}">
              <a16:creationId xmlns:a16="http://schemas.microsoft.com/office/drawing/2014/main" id="{CC0AD575-AD8B-4105-BF2C-A3A085D9F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5" name="Imagen 2044">
          <a:extLst>
            <a:ext uri="{FF2B5EF4-FFF2-40B4-BE49-F238E27FC236}">
              <a16:creationId xmlns:a16="http://schemas.microsoft.com/office/drawing/2014/main" id="{2BD72D22-D81D-4FFB-86A7-6689B116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6" name="Imagen 2045">
          <a:extLst>
            <a:ext uri="{FF2B5EF4-FFF2-40B4-BE49-F238E27FC236}">
              <a16:creationId xmlns:a16="http://schemas.microsoft.com/office/drawing/2014/main" id="{F302EF99-A2A0-41CB-B2EF-C60D56CE8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7" name="Imagen 2046">
          <a:extLst>
            <a:ext uri="{FF2B5EF4-FFF2-40B4-BE49-F238E27FC236}">
              <a16:creationId xmlns:a16="http://schemas.microsoft.com/office/drawing/2014/main" id="{92BDD56B-A7B6-41FE-A921-CEA771BE9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8" name="Imagen 2047">
          <a:extLst>
            <a:ext uri="{FF2B5EF4-FFF2-40B4-BE49-F238E27FC236}">
              <a16:creationId xmlns:a16="http://schemas.microsoft.com/office/drawing/2014/main" id="{7BB86134-1FAF-4FD2-A117-C80A17A3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9" name="Imagen 2048">
          <a:extLst>
            <a:ext uri="{FF2B5EF4-FFF2-40B4-BE49-F238E27FC236}">
              <a16:creationId xmlns:a16="http://schemas.microsoft.com/office/drawing/2014/main" id="{7771BE63-A980-482D-93AC-939D792B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0" name="Imagen 2049">
          <a:extLst>
            <a:ext uri="{FF2B5EF4-FFF2-40B4-BE49-F238E27FC236}">
              <a16:creationId xmlns:a16="http://schemas.microsoft.com/office/drawing/2014/main" id="{B480A1D2-C1E7-45AF-AB65-0654BD633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1" name="Imagen 2050">
          <a:extLst>
            <a:ext uri="{FF2B5EF4-FFF2-40B4-BE49-F238E27FC236}">
              <a16:creationId xmlns:a16="http://schemas.microsoft.com/office/drawing/2014/main" id="{08C33F31-41C9-44D5-965B-E1FAE79B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2" name="Imagen 2051">
          <a:extLst>
            <a:ext uri="{FF2B5EF4-FFF2-40B4-BE49-F238E27FC236}">
              <a16:creationId xmlns:a16="http://schemas.microsoft.com/office/drawing/2014/main" id="{4DB7F252-3236-4F63-BC43-C53DAA92A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3" name="Imagen 2052">
          <a:extLst>
            <a:ext uri="{FF2B5EF4-FFF2-40B4-BE49-F238E27FC236}">
              <a16:creationId xmlns:a16="http://schemas.microsoft.com/office/drawing/2014/main" id="{3381535A-2644-4DAF-B304-CA86A824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4" name="Imagen 2053">
          <a:extLst>
            <a:ext uri="{FF2B5EF4-FFF2-40B4-BE49-F238E27FC236}">
              <a16:creationId xmlns:a16="http://schemas.microsoft.com/office/drawing/2014/main" id="{677420D8-EE68-45AD-99EE-BF1B01F5F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5" name="Imagen 2054">
          <a:extLst>
            <a:ext uri="{FF2B5EF4-FFF2-40B4-BE49-F238E27FC236}">
              <a16:creationId xmlns:a16="http://schemas.microsoft.com/office/drawing/2014/main" id="{852A120C-286B-491A-A4FA-43719E8DA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6" name="Imagen 2055">
          <a:extLst>
            <a:ext uri="{FF2B5EF4-FFF2-40B4-BE49-F238E27FC236}">
              <a16:creationId xmlns:a16="http://schemas.microsoft.com/office/drawing/2014/main" id="{0EA2DD38-89FC-4C34-9A8E-3B717D8BF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7" name="Imagen 2056">
          <a:extLst>
            <a:ext uri="{FF2B5EF4-FFF2-40B4-BE49-F238E27FC236}">
              <a16:creationId xmlns:a16="http://schemas.microsoft.com/office/drawing/2014/main" id="{EE9A58A1-4A09-445A-8B4E-E8E7B4E7F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8" name="Imagen 2057">
          <a:extLst>
            <a:ext uri="{FF2B5EF4-FFF2-40B4-BE49-F238E27FC236}">
              <a16:creationId xmlns:a16="http://schemas.microsoft.com/office/drawing/2014/main" id="{020E4EAB-5508-4321-92C5-70FEEA371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9" name="Imagen 2058">
          <a:extLst>
            <a:ext uri="{FF2B5EF4-FFF2-40B4-BE49-F238E27FC236}">
              <a16:creationId xmlns:a16="http://schemas.microsoft.com/office/drawing/2014/main" id="{26475E16-8AE5-4B5D-8398-AC0B5D18B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0" name="Imagen 2059">
          <a:extLst>
            <a:ext uri="{FF2B5EF4-FFF2-40B4-BE49-F238E27FC236}">
              <a16:creationId xmlns:a16="http://schemas.microsoft.com/office/drawing/2014/main" id="{06D54390-B9C0-446E-AE74-A7FA44400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61" name="Imagen 2060">
          <a:extLst>
            <a:ext uri="{FF2B5EF4-FFF2-40B4-BE49-F238E27FC236}">
              <a16:creationId xmlns:a16="http://schemas.microsoft.com/office/drawing/2014/main" id="{251C4863-34B2-4565-BE96-FC82C2E4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62" name="Imagen 2061">
          <a:extLst>
            <a:ext uri="{FF2B5EF4-FFF2-40B4-BE49-F238E27FC236}">
              <a16:creationId xmlns:a16="http://schemas.microsoft.com/office/drawing/2014/main" id="{95138E8C-835A-402A-BB74-D5CD50F4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63" name="Imagen 2062">
          <a:extLst>
            <a:ext uri="{FF2B5EF4-FFF2-40B4-BE49-F238E27FC236}">
              <a16:creationId xmlns:a16="http://schemas.microsoft.com/office/drawing/2014/main" id="{A2743FB6-2B74-42AF-8681-B1D29721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4" name="Imagen 2063">
          <a:extLst>
            <a:ext uri="{FF2B5EF4-FFF2-40B4-BE49-F238E27FC236}">
              <a16:creationId xmlns:a16="http://schemas.microsoft.com/office/drawing/2014/main" id="{E683ECC3-2C8A-45A8-AFA5-5080706BC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5" name="Imagen 2064">
          <a:extLst>
            <a:ext uri="{FF2B5EF4-FFF2-40B4-BE49-F238E27FC236}">
              <a16:creationId xmlns:a16="http://schemas.microsoft.com/office/drawing/2014/main" id="{B1851325-C8EA-40C5-97E9-A5161116E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6" name="Imagen 2065">
          <a:extLst>
            <a:ext uri="{FF2B5EF4-FFF2-40B4-BE49-F238E27FC236}">
              <a16:creationId xmlns:a16="http://schemas.microsoft.com/office/drawing/2014/main" id="{23E0545B-3B11-4FDE-8967-0BE84134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7" name="Imagen 2066">
          <a:extLst>
            <a:ext uri="{FF2B5EF4-FFF2-40B4-BE49-F238E27FC236}">
              <a16:creationId xmlns:a16="http://schemas.microsoft.com/office/drawing/2014/main" id="{641A672E-C740-4AAE-8DB8-5852864E7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8" name="Imagen 2067">
          <a:extLst>
            <a:ext uri="{FF2B5EF4-FFF2-40B4-BE49-F238E27FC236}">
              <a16:creationId xmlns:a16="http://schemas.microsoft.com/office/drawing/2014/main" id="{7E23F212-3DE6-441A-AB4E-8FDC2989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9" name="Imagen 2068">
          <a:extLst>
            <a:ext uri="{FF2B5EF4-FFF2-40B4-BE49-F238E27FC236}">
              <a16:creationId xmlns:a16="http://schemas.microsoft.com/office/drawing/2014/main" id="{3E8ADBE8-E2B3-478B-A610-761E14805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0" name="Imagen 2069">
          <a:extLst>
            <a:ext uri="{FF2B5EF4-FFF2-40B4-BE49-F238E27FC236}">
              <a16:creationId xmlns:a16="http://schemas.microsoft.com/office/drawing/2014/main" id="{6E829974-E8BB-48B5-A19C-BA746C686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1" name="Imagen 2070">
          <a:extLst>
            <a:ext uri="{FF2B5EF4-FFF2-40B4-BE49-F238E27FC236}">
              <a16:creationId xmlns:a16="http://schemas.microsoft.com/office/drawing/2014/main" id="{D8BDBFA3-62E9-4F87-9965-9934B0174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2" name="Imagen 2071">
          <a:extLst>
            <a:ext uri="{FF2B5EF4-FFF2-40B4-BE49-F238E27FC236}">
              <a16:creationId xmlns:a16="http://schemas.microsoft.com/office/drawing/2014/main" id="{33095D09-53FE-4DC1-A40A-55D07073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3" name="Imagen 2072">
          <a:extLst>
            <a:ext uri="{FF2B5EF4-FFF2-40B4-BE49-F238E27FC236}">
              <a16:creationId xmlns:a16="http://schemas.microsoft.com/office/drawing/2014/main" id="{AD075B63-D76D-47B5-97D7-4D7850A8B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4" name="Imagen 2073">
          <a:extLst>
            <a:ext uri="{FF2B5EF4-FFF2-40B4-BE49-F238E27FC236}">
              <a16:creationId xmlns:a16="http://schemas.microsoft.com/office/drawing/2014/main" id="{F6A468BB-BDA1-40AB-8B49-02E4B558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5" name="Imagen 2074">
          <a:extLst>
            <a:ext uri="{FF2B5EF4-FFF2-40B4-BE49-F238E27FC236}">
              <a16:creationId xmlns:a16="http://schemas.microsoft.com/office/drawing/2014/main" id="{51587753-9EF5-40FC-A031-E5FF1E632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6" name="Imagen 2075">
          <a:extLst>
            <a:ext uri="{FF2B5EF4-FFF2-40B4-BE49-F238E27FC236}">
              <a16:creationId xmlns:a16="http://schemas.microsoft.com/office/drawing/2014/main" id="{12675924-2A09-4E46-94BD-2F7133DF4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7" name="Imagen 2076">
          <a:extLst>
            <a:ext uri="{FF2B5EF4-FFF2-40B4-BE49-F238E27FC236}">
              <a16:creationId xmlns:a16="http://schemas.microsoft.com/office/drawing/2014/main" id="{FFC1CE40-DFF4-4268-A8FA-B71F7BB2E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8" name="Imagen 2077">
          <a:extLst>
            <a:ext uri="{FF2B5EF4-FFF2-40B4-BE49-F238E27FC236}">
              <a16:creationId xmlns:a16="http://schemas.microsoft.com/office/drawing/2014/main" id="{F0A1DA63-FDE5-46B3-B512-747E57603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9" name="Imagen 2078">
          <a:extLst>
            <a:ext uri="{FF2B5EF4-FFF2-40B4-BE49-F238E27FC236}">
              <a16:creationId xmlns:a16="http://schemas.microsoft.com/office/drawing/2014/main" id="{773A1A8B-993F-426A-BC9D-CF137972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0" name="Imagen 2079">
          <a:extLst>
            <a:ext uri="{FF2B5EF4-FFF2-40B4-BE49-F238E27FC236}">
              <a16:creationId xmlns:a16="http://schemas.microsoft.com/office/drawing/2014/main" id="{937FF00A-FC5A-4DA8-98CB-71105F584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1" name="Imagen 2080">
          <a:extLst>
            <a:ext uri="{FF2B5EF4-FFF2-40B4-BE49-F238E27FC236}">
              <a16:creationId xmlns:a16="http://schemas.microsoft.com/office/drawing/2014/main" id="{284C325A-309D-411D-8669-F7189664E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2" name="Imagen 2081">
          <a:extLst>
            <a:ext uri="{FF2B5EF4-FFF2-40B4-BE49-F238E27FC236}">
              <a16:creationId xmlns:a16="http://schemas.microsoft.com/office/drawing/2014/main" id="{D0621B13-293B-4774-ACF7-BD19EDC09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3" name="Imagen 2082">
          <a:extLst>
            <a:ext uri="{FF2B5EF4-FFF2-40B4-BE49-F238E27FC236}">
              <a16:creationId xmlns:a16="http://schemas.microsoft.com/office/drawing/2014/main" id="{3A9FB515-DFF0-4907-9E3A-C8F2BD73B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4" name="Imagen 2083">
          <a:extLst>
            <a:ext uri="{FF2B5EF4-FFF2-40B4-BE49-F238E27FC236}">
              <a16:creationId xmlns:a16="http://schemas.microsoft.com/office/drawing/2014/main" id="{09CA86D0-6AAC-4CC4-B5BC-2BA2E417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5" name="Imagen 2084">
          <a:extLst>
            <a:ext uri="{FF2B5EF4-FFF2-40B4-BE49-F238E27FC236}">
              <a16:creationId xmlns:a16="http://schemas.microsoft.com/office/drawing/2014/main" id="{86A87920-1D15-4C1C-A8AC-7C88731C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6" name="Imagen 2085">
          <a:extLst>
            <a:ext uri="{FF2B5EF4-FFF2-40B4-BE49-F238E27FC236}">
              <a16:creationId xmlns:a16="http://schemas.microsoft.com/office/drawing/2014/main" id="{446251D1-A6EF-49CE-845E-B0B1D9AFC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7" name="Imagen 2086">
          <a:extLst>
            <a:ext uri="{FF2B5EF4-FFF2-40B4-BE49-F238E27FC236}">
              <a16:creationId xmlns:a16="http://schemas.microsoft.com/office/drawing/2014/main" id="{E5820E05-22E7-4E11-9167-5289D8E04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8" name="Imagen 2087">
          <a:extLst>
            <a:ext uri="{FF2B5EF4-FFF2-40B4-BE49-F238E27FC236}">
              <a16:creationId xmlns:a16="http://schemas.microsoft.com/office/drawing/2014/main" id="{7C9EAC63-61B2-4F32-A737-FA48D6F65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9" name="Imagen 2088">
          <a:extLst>
            <a:ext uri="{FF2B5EF4-FFF2-40B4-BE49-F238E27FC236}">
              <a16:creationId xmlns:a16="http://schemas.microsoft.com/office/drawing/2014/main" id="{5B036553-976F-44BD-81C3-FD4ACEA4B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0" name="Imagen 2089">
          <a:extLst>
            <a:ext uri="{FF2B5EF4-FFF2-40B4-BE49-F238E27FC236}">
              <a16:creationId xmlns:a16="http://schemas.microsoft.com/office/drawing/2014/main" id="{2ED2F648-CDF1-42B1-93BD-21C043DC2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1" name="Imagen 2090">
          <a:extLst>
            <a:ext uri="{FF2B5EF4-FFF2-40B4-BE49-F238E27FC236}">
              <a16:creationId xmlns:a16="http://schemas.microsoft.com/office/drawing/2014/main" id="{839B57D8-2038-472C-92FD-621027AB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2" name="Imagen 2091">
          <a:extLst>
            <a:ext uri="{FF2B5EF4-FFF2-40B4-BE49-F238E27FC236}">
              <a16:creationId xmlns:a16="http://schemas.microsoft.com/office/drawing/2014/main" id="{8B0B6F6B-5403-414A-935D-EACCB1A00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3" name="Imagen 2092">
          <a:extLst>
            <a:ext uri="{FF2B5EF4-FFF2-40B4-BE49-F238E27FC236}">
              <a16:creationId xmlns:a16="http://schemas.microsoft.com/office/drawing/2014/main" id="{FE25FF5B-040D-42A4-9C95-916CBDED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4" name="Imagen 2093">
          <a:extLst>
            <a:ext uri="{FF2B5EF4-FFF2-40B4-BE49-F238E27FC236}">
              <a16:creationId xmlns:a16="http://schemas.microsoft.com/office/drawing/2014/main" id="{D04901D0-293A-415B-BDB4-FAB09F37D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5" name="Imagen 2094">
          <a:extLst>
            <a:ext uri="{FF2B5EF4-FFF2-40B4-BE49-F238E27FC236}">
              <a16:creationId xmlns:a16="http://schemas.microsoft.com/office/drawing/2014/main" id="{27089859-EC44-4DAC-A99E-A548E4C3E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6" name="Imagen 2095">
          <a:extLst>
            <a:ext uri="{FF2B5EF4-FFF2-40B4-BE49-F238E27FC236}">
              <a16:creationId xmlns:a16="http://schemas.microsoft.com/office/drawing/2014/main" id="{4C1CE87D-164F-4A9A-95B3-74EAEE158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7" name="Imagen 2096">
          <a:extLst>
            <a:ext uri="{FF2B5EF4-FFF2-40B4-BE49-F238E27FC236}">
              <a16:creationId xmlns:a16="http://schemas.microsoft.com/office/drawing/2014/main" id="{AF0B938B-8DF4-4093-AFB7-9F598631D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8" name="Imagen 2097">
          <a:extLst>
            <a:ext uri="{FF2B5EF4-FFF2-40B4-BE49-F238E27FC236}">
              <a16:creationId xmlns:a16="http://schemas.microsoft.com/office/drawing/2014/main" id="{04060D2E-B348-471C-A319-7F08C84B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99" name="Imagen 2098">
          <a:extLst>
            <a:ext uri="{FF2B5EF4-FFF2-40B4-BE49-F238E27FC236}">
              <a16:creationId xmlns:a16="http://schemas.microsoft.com/office/drawing/2014/main" id="{4CFDD7F8-6408-4321-AAC2-CAF168779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0" name="Imagen 2099">
          <a:extLst>
            <a:ext uri="{FF2B5EF4-FFF2-40B4-BE49-F238E27FC236}">
              <a16:creationId xmlns:a16="http://schemas.microsoft.com/office/drawing/2014/main" id="{B9DB3617-3479-4352-BDFA-E9F808BB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1" name="Imagen 2100">
          <a:extLst>
            <a:ext uri="{FF2B5EF4-FFF2-40B4-BE49-F238E27FC236}">
              <a16:creationId xmlns:a16="http://schemas.microsoft.com/office/drawing/2014/main" id="{5A464438-1EF6-4A95-A79C-16E63DFA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2" name="Imagen 2101">
          <a:extLst>
            <a:ext uri="{FF2B5EF4-FFF2-40B4-BE49-F238E27FC236}">
              <a16:creationId xmlns:a16="http://schemas.microsoft.com/office/drawing/2014/main" id="{F59A9B41-5E3A-4678-B396-064DBF23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3" name="Imagen 2102">
          <a:extLst>
            <a:ext uri="{FF2B5EF4-FFF2-40B4-BE49-F238E27FC236}">
              <a16:creationId xmlns:a16="http://schemas.microsoft.com/office/drawing/2014/main" id="{619D4236-1F59-4EFA-9434-0AD3B8AE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4" name="Imagen 2103">
          <a:extLst>
            <a:ext uri="{FF2B5EF4-FFF2-40B4-BE49-F238E27FC236}">
              <a16:creationId xmlns:a16="http://schemas.microsoft.com/office/drawing/2014/main" id="{EC11B4A4-FBA7-46B2-9C17-8B8A747B7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5" name="Imagen 2104">
          <a:extLst>
            <a:ext uri="{FF2B5EF4-FFF2-40B4-BE49-F238E27FC236}">
              <a16:creationId xmlns:a16="http://schemas.microsoft.com/office/drawing/2014/main" id="{B6CED5A7-6F95-49F4-A584-97F968F07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6" name="Imagen 2105">
          <a:extLst>
            <a:ext uri="{FF2B5EF4-FFF2-40B4-BE49-F238E27FC236}">
              <a16:creationId xmlns:a16="http://schemas.microsoft.com/office/drawing/2014/main" id="{B9C141D3-1F62-4314-B96A-3075B2674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7" name="Imagen 2106">
          <a:extLst>
            <a:ext uri="{FF2B5EF4-FFF2-40B4-BE49-F238E27FC236}">
              <a16:creationId xmlns:a16="http://schemas.microsoft.com/office/drawing/2014/main" id="{55A16A6F-F45F-4A52-8206-E946B127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8" name="Imagen 2107">
          <a:extLst>
            <a:ext uri="{FF2B5EF4-FFF2-40B4-BE49-F238E27FC236}">
              <a16:creationId xmlns:a16="http://schemas.microsoft.com/office/drawing/2014/main" id="{08C33427-9FB6-4572-82F9-CB3435995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9" name="Imagen 2108">
          <a:extLst>
            <a:ext uri="{FF2B5EF4-FFF2-40B4-BE49-F238E27FC236}">
              <a16:creationId xmlns:a16="http://schemas.microsoft.com/office/drawing/2014/main" id="{16584141-6F34-4679-8C1E-A15BAF481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0" name="Imagen 2109">
          <a:extLst>
            <a:ext uri="{FF2B5EF4-FFF2-40B4-BE49-F238E27FC236}">
              <a16:creationId xmlns:a16="http://schemas.microsoft.com/office/drawing/2014/main" id="{0D9A0ACB-9800-45BA-B3AE-5D22D532F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1" name="Imagen 2110">
          <a:extLst>
            <a:ext uri="{FF2B5EF4-FFF2-40B4-BE49-F238E27FC236}">
              <a16:creationId xmlns:a16="http://schemas.microsoft.com/office/drawing/2014/main" id="{DAA6457F-9D8B-4903-B616-36B903E7F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2" name="Imagen 2111">
          <a:extLst>
            <a:ext uri="{FF2B5EF4-FFF2-40B4-BE49-F238E27FC236}">
              <a16:creationId xmlns:a16="http://schemas.microsoft.com/office/drawing/2014/main" id="{17C436DD-966C-421B-A26B-40DFE4199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3" name="Imagen 2112">
          <a:extLst>
            <a:ext uri="{FF2B5EF4-FFF2-40B4-BE49-F238E27FC236}">
              <a16:creationId xmlns:a16="http://schemas.microsoft.com/office/drawing/2014/main" id="{74AFE455-CC52-43D2-870A-906CC1BE2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4" name="Imagen 2113">
          <a:extLst>
            <a:ext uri="{FF2B5EF4-FFF2-40B4-BE49-F238E27FC236}">
              <a16:creationId xmlns:a16="http://schemas.microsoft.com/office/drawing/2014/main" id="{0A2996B0-E828-407B-BB72-B92476D4E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5" name="Imagen 2114">
          <a:extLst>
            <a:ext uri="{FF2B5EF4-FFF2-40B4-BE49-F238E27FC236}">
              <a16:creationId xmlns:a16="http://schemas.microsoft.com/office/drawing/2014/main" id="{3C79EABD-1C4A-4192-94A6-C1270F74C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6" name="Imagen 2115">
          <a:extLst>
            <a:ext uri="{FF2B5EF4-FFF2-40B4-BE49-F238E27FC236}">
              <a16:creationId xmlns:a16="http://schemas.microsoft.com/office/drawing/2014/main" id="{1B32160D-0650-45CE-BB64-CD2648CDA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7" name="Imagen 2116">
          <a:extLst>
            <a:ext uri="{FF2B5EF4-FFF2-40B4-BE49-F238E27FC236}">
              <a16:creationId xmlns:a16="http://schemas.microsoft.com/office/drawing/2014/main" id="{EF6FE662-93CA-452A-8B78-F26D9875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8" name="Imagen 2117">
          <a:extLst>
            <a:ext uri="{FF2B5EF4-FFF2-40B4-BE49-F238E27FC236}">
              <a16:creationId xmlns:a16="http://schemas.microsoft.com/office/drawing/2014/main" id="{92ACE2F3-E5D8-4850-B578-C001665D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9" name="Imagen 2118">
          <a:extLst>
            <a:ext uri="{FF2B5EF4-FFF2-40B4-BE49-F238E27FC236}">
              <a16:creationId xmlns:a16="http://schemas.microsoft.com/office/drawing/2014/main" id="{F2B10590-6740-4E01-93B0-93799B715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0" name="Imagen 2119">
          <a:extLst>
            <a:ext uri="{FF2B5EF4-FFF2-40B4-BE49-F238E27FC236}">
              <a16:creationId xmlns:a16="http://schemas.microsoft.com/office/drawing/2014/main" id="{D16F213E-0394-4B01-8DD6-1B007671E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1" name="Imagen 2120">
          <a:extLst>
            <a:ext uri="{FF2B5EF4-FFF2-40B4-BE49-F238E27FC236}">
              <a16:creationId xmlns:a16="http://schemas.microsoft.com/office/drawing/2014/main" id="{7FBE816E-F9AB-4FBD-9FF8-23C397036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2" name="Imagen 2121">
          <a:extLst>
            <a:ext uri="{FF2B5EF4-FFF2-40B4-BE49-F238E27FC236}">
              <a16:creationId xmlns:a16="http://schemas.microsoft.com/office/drawing/2014/main" id="{D26EE063-A052-49C6-8775-F0EAE05CC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3" name="Imagen 2122">
          <a:extLst>
            <a:ext uri="{FF2B5EF4-FFF2-40B4-BE49-F238E27FC236}">
              <a16:creationId xmlns:a16="http://schemas.microsoft.com/office/drawing/2014/main" id="{A280A3EB-B520-4FA3-945F-B6E4265A2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4" name="Imagen 2123">
          <a:extLst>
            <a:ext uri="{FF2B5EF4-FFF2-40B4-BE49-F238E27FC236}">
              <a16:creationId xmlns:a16="http://schemas.microsoft.com/office/drawing/2014/main" id="{3360FC40-51B2-4969-8A4F-5B5487D2E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5" name="Imagen 2124">
          <a:extLst>
            <a:ext uri="{FF2B5EF4-FFF2-40B4-BE49-F238E27FC236}">
              <a16:creationId xmlns:a16="http://schemas.microsoft.com/office/drawing/2014/main" id="{8A96D25A-DE22-45E9-A2A6-FE9011FEB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6" name="Imagen 2125">
          <a:extLst>
            <a:ext uri="{FF2B5EF4-FFF2-40B4-BE49-F238E27FC236}">
              <a16:creationId xmlns:a16="http://schemas.microsoft.com/office/drawing/2014/main" id="{D56C5533-B8E7-4A7C-B9EF-2F8EDB49E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7" name="Imagen 2126">
          <a:extLst>
            <a:ext uri="{FF2B5EF4-FFF2-40B4-BE49-F238E27FC236}">
              <a16:creationId xmlns:a16="http://schemas.microsoft.com/office/drawing/2014/main" id="{E0918B9E-97DB-4D69-9B9C-60876E234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8" name="Imagen 2127">
          <a:extLst>
            <a:ext uri="{FF2B5EF4-FFF2-40B4-BE49-F238E27FC236}">
              <a16:creationId xmlns:a16="http://schemas.microsoft.com/office/drawing/2014/main" id="{87F9D43E-4144-4148-9035-2974A95DF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9" name="Imagen 2128">
          <a:extLst>
            <a:ext uri="{FF2B5EF4-FFF2-40B4-BE49-F238E27FC236}">
              <a16:creationId xmlns:a16="http://schemas.microsoft.com/office/drawing/2014/main" id="{E2FB9528-8C44-4354-B11A-F36604125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0" name="Imagen 2129">
          <a:extLst>
            <a:ext uri="{FF2B5EF4-FFF2-40B4-BE49-F238E27FC236}">
              <a16:creationId xmlns:a16="http://schemas.microsoft.com/office/drawing/2014/main" id="{07BCE256-7183-40D6-A647-0FC2ED222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1" name="Imagen 2130">
          <a:extLst>
            <a:ext uri="{FF2B5EF4-FFF2-40B4-BE49-F238E27FC236}">
              <a16:creationId xmlns:a16="http://schemas.microsoft.com/office/drawing/2014/main" id="{5A41AF76-7BB2-4F71-8E81-FE5D6C63B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2" name="Imagen 2131">
          <a:extLst>
            <a:ext uri="{FF2B5EF4-FFF2-40B4-BE49-F238E27FC236}">
              <a16:creationId xmlns:a16="http://schemas.microsoft.com/office/drawing/2014/main" id="{816DE94A-3B72-4E7B-9AAB-50F2BD793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3" name="Imagen 2132">
          <a:extLst>
            <a:ext uri="{FF2B5EF4-FFF2-40B4-BE49-F238E27FC236}">
              <a16:creationId xmlns:a16="http://schemas.microsoft.com/office/drawing/2014/main" id="{9B0FF0CD-A576-4BAB-A5BA-45A269ADB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4" name="Imagen 2133">
          <a:extLst>
            <a:ext uri="{FF2B5EF4-FFF2-40B4-BE49-F238E27FC236}">
              <a16:creationId xmlns:a16="http://schemas.microsoft.com/office/drawing/2014/main" id="{0F830B61-AC2B-4AF8-9A74-CE8ADF36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5" name="Imagen 2134">
          <a:extLst>
            <a:ext uri="{FF2B5EF4-FFF2-40B4-BE49-F238E27FC236}">
              <a16:creationId xmlns:a16="http://schemas.microsoft.com/office/drawing/2014/main" id="{5088C4D1-7813-4DA5-A8DC-7592A65C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6" name="Imagen 2135">
          <a:extLst>
            <a:ext uri="{FF2B5EF4-FFF2-40B4-BE49-F238E27FC236}">
              <a16:creationId xmlns:a16="http://schemas.microsoft.com/office/drawing/2014/main" id="{E1A11D8B-5812-4D53-9F74-58530EDBC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7" name="Imagen 2136">
          <a:extLst>
            <a:ext uri="{FF2B5EF4-FFF2-40B4-BE49-F238E27FC236}">
              <a16:creationId xmlns:a16="http://schemas.microsoft.com/office/drawing/2014/main" id="{725D35FE-CA3E-4C87-90D4-2885D70B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8" name="Imagen 2137">
          <a:extLst>
            <a:ext uri="{FF2B5EF4-FFF2-40B4-BE49-F238E27FC236}">
              <a16:creationId xmlns:a16="http://schemas.microsoft.com/office/drawing/2014/main" id="{A04A18AE-0239-4675-876D-B111D405E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9" name="Imagen 2138">
          <a:extLst>
            <a:ext uri="{FF2B5EF4-FFF2-40B4-BE49-F238E27FC236}">
              <a16:creationId xmlns:a16="http://schemas.microsoft.com/office/drawing/2014/main" id="{7FBF3227-CC35-4685-9ED7-F94DC661D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0" name="Imagen 2139">
          <a:extLst>
            <a:ext uri="{FF2B5EF4-FFF2-40B4-BE49-F238E27FC236}">
              <a16:creationId xmlns:a16="http://schemas.microsoft.com/office/drawing/2014/main" id="{B055A9CB-259C-4F27-91EA-D4110EE32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1" name="Imagen 2140">
          <a:extLst>
            <a:ext uri="{FF2B5EF4-FFF2-40B4-BE49-F238E27FC236}">
              <a16:creationId xmlns:a16="http://schemas.microsoft.com/office/drawing/2014/main" id="{1B0620DE-B762-4FB3-89E0-112E41919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2" name="Imagen 2141">
          <a:extLst>
            <a:ext uri="{FF2B5EF4-FFF2-40B4-BE49-F238E27FC236}">
              <a16:creationId xmlns:a16="http://schemas.microsoft.com/office/drawing/2014/main" id="{96CBE2A6-B58B-44A8-A489-E50BE22D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3" name="Imagen 2142">
          <a:extLst>
            <a:ext uri="{FF2B5EF4-FFF2-40B4-BE49-F238E27FC236}">
              <a16:creationId xmlns:a16="http://schemas.microsoft.com/office/drawing/2014/main" id="{20BCF46A-BBE2-4555-8B9D-D6E3F123E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4" name="Imagen 2143">
          <a:extLst>
            <a:ext uri="{FF2B5EF4-FFF2-40B4-BE49-F238E27FC236}">
              <a16:creationId xmlns:a16="http://schemas.microsoft.com/office/drawing/2014/main" id="{A9484A1A-5748-4948-BD26-1375D100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5" name="Imagen 2144">
          <a:extLst>
            <a:ext uri="{FF2B5EF4-FFF2-40B4-BE49-F238E27FC236}">
              <a16:creationId xmlns:a16="http://schemas.microsoft.com/office/drawing/2014/main" id="{4E37558D-67AC-4D51-BA5E-A2D3B5D45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6" name="Imagen 2145">
          <a:extLst>
            <a:ext uri="{FF2B5EF4-FFF2-40B4-BE49-F238E27FC236}">
              <a16:creationId xmlns:a16="http://schemas.microsoft.com/office/drawing/2014/main" id="{27F4F4EF-F906-4F75-8134-C72C3216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7" name="Imagen 2146">
          <a:extLst>
            <a:ext uri="{FF2B5EF4-FFF2-40B4-BE49-F238E27FC236}">
              <a16:creationId xmlns:a16="http://schemas.microsoft.com/office/drawing/2014/main" id="{BF08F44B-F089-4D58-A5AA-55133F2B7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8" name="Imagen 2147">
          <a:extLst>
            <a:ext uri="{FF2B5EF4-FFF2-40B4-BE49-F238E27FC236}">
              <a16:creationId xmlns:a16="http://schemas.microsoft.com/office/drawing/2014/main" id="{06147E3A-E6BE-4FFF-ABAF-3095A6FEE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9" name="Imagen 2148">
          <a:extLst>
            <a:ext uri="{FF2B5EF4-FFF2-40B4-BE49-F238E27FC236}">
              <a16:creationId xmlns:a16="http://schemas.microsoft.com/office/drawing/2014/main" id="{4C61F7E0-2BC7-440E-ADA9-FB34CAA66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0" name="Imagen 2149">
          <a:extLst>
            <a:ext uri="{FF2B5EF4-FFF2-40B4-BE49-F238E27FC236}">
              <a16:creationId xmlns:a16="http://schemas.microsoft.com/office/drawing/2014/main" id="{1686D3FA-32A0-4C44-ACB4-722CD17F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1" name="Imagen 2150">
          <a:extLst>
            <a:ext uri="{FF2B5EF4-FFF2-40B4-BE49-F238E27FC236}">
              <a16:creationId xmlns:a16="http://schemas.microsoft.com/office/drawing/2014/main" id="{28F57A92-7326-4164-9C59-D7A220429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2" name="Imagen 2151">
          <a:extLst>
            <a:ext uri="{FF2B5EF4-FFF2-40B4-BE49-F238E27FC236}">
              <a16:creationId xmlns:a16="http://schemas.microsoft.com/office/drawing/2014/main" id="{8ED75F2F-A9C7-4413-8024-73459DB45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3" name="Imagen 2152">
          <a:extLst>
            <a:ext uri="{FF2B5EF4-FFF2-40B4-BE49-F238E27FC236}">
              <a16:creationId xmlns:a16="http://schemas.microsoft.com/office/drawing/2014/main" id="{DBDFED2C-84B7-44F4-81C5-17827280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4" name="Imagen 2153">
          <a:extLst>
            <a:ext uri="{FF2B5EF4-FFF2-40B4-BE49-F238E27FC236}">
              <a16:creationId xmlns:a16="http://schemas.microsoft.com/office/drawing/2014/main" id="{161710ED-0D4E-45DD-965B-6225FC712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5" name="Imagen 2154">
          <a:extLst>
            <a:ext uri="{FF2B5EF4-FFF2-40B4-BE49-F238E27FC236}">
              <a16:creationId xmlns:a16="http://schemas.microsoft.com/office/drawing/2014/main" id="{6499766A-5E77-474D-8AEF-D4BE4F97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6" name="Imagen 2155">
          <a:extLst>
            <a:ext uri="{FF2B5EF4-FFF2-40B4-BE49-F238E27FC236}">
              <a16:creationId xmlns:a16="http://schemas.microsoft.com/office/drawing/2014/main" id="{A53A6DD5-7028-49DC-ABC7-1222E982F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7" name="Imagen 2156">
          <a:extLst>
            <a:ext uri="{FF2B5EF4-FFF2-40B4-BE49-F238E27FC236}">
              <a16:creationId xmlns:a16="http://schemas.microsoft.com/office/drawing/2014/main" id="{3424BEE2-EFD4-4D91-A1CC-8D73123F8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8" name="Imagen 2157">
          <a:extLst>
            <a:ext uri="{FF2B5EF4-FFF2-40B4-BE49-F238E27FC236}">
              <a16:creationId xmlns:a16="http://schemas.microsoft.com/office/drawing/2014/main" id="{9EBF917C-C9A0-4B64-BD17-1F4006EBE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9" name="Imagen 2158">
          <a:extLst>
            <a:ext uri="{FF2B5EF4-FFF2-40B4-BE49-F238E27FC236}">
              <a16:creationId xmlns:a16="http://schemas.microsoft.com/office/drawing/2014/main" id="{3691745E-8490-4B0D-A6AF-807D9F8CB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0" name="Imagen 2159">
          <a:extLst>
            <a:ext uri="{FF2B5EF4-FFF2-40B4-BE49-F238E27FC236}">
              <a16:creationId xmlns:a16="http://schemas.microsoft.com/office/drawing/2014/main" id="{45B81946-C8DF-4515-B7B9-FEC638E2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1" name="Imagen 2160">
          <a:extLst>
            <a:ext uri="{FF2B5EF4-FFF2-40B4-BE49-F238E27FC236}">
              <a16:creationId xmlns:a16="http://schemas.microsoft.com/office/drawing/2014/main" id="{A7D9281F-FC1D-4D3B-9F94-BCE116FD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2" name="Imagen 2161">
          <a:extLst>
            <a:ext uri="{FF2B5EF4-FFF2-40B4-BE49-F238E27FC236}">
              <a16:creationId xmlns:a16="http://schemas.microsoft.com/office/drawing/2014/main" id="{DD23CD8A-4429-418A-A362-29A6D9FD1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3" name="Imagen 2162">
          <a:extLst>
            <a:ext uri="{FF2B5EF4-FFF2-40B4-BE49-F238E27FC236}">
              <a16:creationId xmlns:a16="http://schemas.microsoft.com/office/drawing/2014/main" id="{39EDADBF-01E8-4773-8730-14D1B1DF5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4" name="Imagen 2163">
          <a:extLst>
            <a:ext uri="{FF2B5EF4-FFF2-40B4-BE49-F238E27FC236}">
              <a16:creationId xmlns:a16="http://schemas.microsoft.com/office/drawing/2014/main" id="{0358B925-DFE3-4AC3-868B-6BBFEAB7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5" name="Imagen 2164">
          <a:extLst>
            <a:ext uri="{FF2B5EF4-FFF2-40B4-BE49-F238E27FC236}">
              <a16:creationId xmlns:a16="http://schemas.microsoft.com/office/drawing/2014/main" id="{E860DDBD-A403-4F25-9987-15DB5E0D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6" name="Imagen 2165">
          <a:extLst>
            <a:ext uri="{FF2B5EF4-FFF2-40B4-BE49-F238E27FC236}">
              <a16:creationId xmlns:a16="http://schemas.microsoft.com/office/drawing/2014/main" id="{D1456F70-5AAC-4625-AC08-1494F1D7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7" name="Imagen 2166">
          <a:extLst>
            <a:ext uri="{FF2B5EF4-FFF2-40B4-BE49-F238E27FC236}">
              <a16:creationId xmlns:a16="http://schemas.microsoft.com/office/drawing/2014/main" id="{9CEC3098-23A3-4417-A275-B90CC69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8" name="Imagen 2167">
          <a:extLst>
            <a:ext uri="{FF2B5EF4-FFF2-40B4-BE49-F238E27FC236}">
              <a16:creationId xmlns:a16="http://schemas.microsoft.com/office/drawing/2014/main" id="{3782B17B-C749-4695-BC53-C3E37637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9" name="Imagen 2168">
          <a:extLst>
            <a:ext uri="{FF2B5EF4-FFF2-40B4-BE49-F238E27FC236}">
              <a16:creationId xmlns:a16="http://schemas.microsoft.com/office/drawing/2014/main" id="{678BE79B-131E-4F5C-BD35-0A950935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0" name="Imagen 2169">
          <a:extLst>
            <a:ext uri="{FF2B5EF4-FFF2-40B4-BE49-F238E27FC236}">
              <a16:creationId xmlns:a16="http://schemas.microsoft.com/office/drawing/2014/main" id="{6523B504-C757-447C-9E27-D024A1C25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1" name="Imagen 2170">
          <a:extLst>
            <a:ext uri="{FF2B5EF4-FFF2-40B4-BE49-F238E27FC236}">
              <a16:creationId xmlns:a16="http://schemas.microsoft.com/office/drawing/2014/main" id="{1472FDBB-0777-43FC-BA80-292439D0A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2" name="Imagen 2171">
          <a:extLst>
            <a:ext uri="{FF2B5EF4-FFF2-40B4-BE49-F238E27FC236}">
              <a16:creationId xmlns:a16="http://schemas.microsoft.com/office/drawing/2014/main" id="{CBF0F837-D6D2-4327-998C-4744AF85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3" name="Imagen 2172">
          <a:extLst>
            <a:ext uri="{FF2B5EF4-FFF2-40B4-BE49-F238E27FC236}">
              <a16:creationId xmlns:a16="http://schemas.microsoft.com/office/drawing/2014/main" id="{603BA2CC-83E0-4C00-A155-A71917C3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4" name="Imagen 2173">
          <a:extLst>
            <a:ext uri="{FF2B5EF4-FFF2-40B4-BE49-F238E27FC236}">
              <a16:creationId xmlns:a16="http://schemas.microsoft.com/office/drawing/2014/main" id="{F5A5A22D-02BB-4A2E-AB40-0771ABD2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5" name="Imagen 2174">
          <a:extLst>
            <a:ext uri="{FF2B5EF4-FFF2-40B4-BE49-F238E27FC236}">
              <a16:creationId xmlns:a16="http://schemas.microsoft.com/office/drawing/2014/main" id="{61036A9F-201A-4CA1-A5B8-38CA4075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6" name="Imagen 2175">
          <a:extLst>
            <a:ext uri="{FF2B5EF4-FFF2-40B4-BE49-F238E27FC236}">
              <a16:creationId xmlns:a16="http://schemas.microsoft.com/office/drawing/2014/main" id="{C0512BD6-E48D-4DA1-BBE2-677200D7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7" name="Imagen 2176">
          <a:extLst>
            <a:ext uri="{FF2B5EF4-FFF2-40B4-BE49-F238E27FC236}">
              <a16:creationId xmlns:a16="http://schemas.microsoft.com/office/drawing/2014/main" id="{702828E8-590D-462D-A656-D209FE336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8" name="Imagen 2177">
          <a:extLst>
            <a:ext uri="{FF2B5EF4-FFF2-40B4-BE49-F238E27FC236}">
              <a16:creationId xmlns:a16="http://schemas.microsoft.com/office/drawing/2014/main" id="{0A08E81D-C7F1-40CC-AB59-B996D327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9" name="Imagen 2178">
          <a:extLst>
            <a:ext uri="{FF2B5EF4-FFF2-40B4-BE49-F238E27FC236}">
              <a16:creationId xmlns:a16="http://schemas.microsoft.com/office/drawing/2014/main" id="{3C29F2EE-D5E1-4B46-840C-45844B56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0" name="Imagen 2179">
          <a:extLst>
            <a:ext uri="{FF2B5EF4-FFF2-40B4-BE49-F238E27FC236}">
              <a16:creationId xmlns:a16="http://schemas.microsoft.com/office/drawing/2014/main" id="{92C59544-6207-4D5D-BE00-91F17D60D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1" name="Imagen 2180">
          <a:extLst>
            <a:ext uri="{FF2B5EF4-FFF2-40B4-BE49-F238E27FC236}">
              <a16:creationId xmlns:a16="http://schemas.microsoft.com/office/drawing/2014/main" id="{D5F71FD5-B18A-4F1B-98C4-B0165A7F5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2" name="Imagen 2181">
          <a:extLst>
            <a:ext uri="{FF2B5EF4-FFF2-40B4-BE49-F238E27FC236}">
              <a16:creationId xmlns:a16="http://schemas.microsoft.com/office/drawing/2014/main" id="{5413D34E-D619-41C8-953B-3AB94EFA8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3" name="Imagen 2182">
          <a:extLst>
            <a:ext uri="{FF2B5EF4-FFF2-40B4-BE49-F238E27FC236}">
              <a16:creationId xmlns:a16="http://schemas.microsoft.com/office/drawing/2014/main" id="{ECA4AB98-9DBA-4084-A90C-00FE8CBC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4" name="Imagen 2183">
          <a:extLst>
            <a:ext uri="{FF2B5EF4-FFF2-40B4-BE49-F238E27FC236}">
              <a16:creationId xmlns:a16="http://schemas.microsoft.com/office/drawing/2014/main" id="{48264B59-B5CA-415C-9D58-6ADF1EB45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5" name="Imagen 2184">
          <a:extLst>
            <a:ext uri="{FF2B5EF4-FFF2-40B4-BE49-F238E27FC236}">
              <a16:creationId xmlns:a16="http://schemas.microsoft.com/office/drawing/2014/main" id="{0567C08F-1050-4C8B-8D14-62C9985AA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6" name="Imagen 2185">
          <a:extLst>
            <a:ext uri="{FF2B5EF4-FFF2-40B4-BE49-F238E27FC236}">
              <a16:creationId xmlns:a16="http://schemas.microsoft.com/office/drawing/2014/main" id="{73C4FCF4-B3F1-4F5B-9391-46527392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7" name="Imagen 2186">
          <a:extLst>
            <a:ext uri="{FF2B5EF4-FFF2-40B4-BE49-F238E27FC236}">
              <a16:creationId xmlns:a16="http://schemas.microsoft.com/office/drawing/2014/main" id="{8D9A349C-FF59-4A16-9CE9-0A9A5F078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8" name="Imagen 2187">
          <a:extLst>
            <a:ext uri="{FF2B5EF4-FFF2-40B4-BE49-F238E27FC236}">
              <a16:creationId xmlns:a16="http://schemas.microsoft.com/office/drawing/2014/main" id="{6701FD04-0F77-47E4-AA51-ED3C2E04B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89" name="Imagen 2188">
          <a:extLst>
            <a:ext uri="{FF2B5EF4-FFF2-40B4-BE49-F238E27FC236}">
              <a16:creationId xmlns:a16="http://schemas.microsoft.com/office/drawing/2014/main" id="{406762A9-998A-4ECA-95B8-A2360347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0" name="Imagen 2189">
          <a:extLst>
            <a:ext uri="{FF2B5EF4-FFF2-40B4-BE49-F238E27FC236}">
              <a16:creationId xmlns:a16="http://schemas.microsoft.com/office/drawing/2014/main" id="{04AB4819-A3C4-4F73-87B3-4919847F2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1" name="Imagen 2190">
          <a:extLst>
            <a:ext uri="{FF2B5EF4-FFF2-40B4-BE49-F238E27FC236}">
              <a16:creationId xmlns:a16="http://schemas.microsoft.com/office/drawing/2014/main" id="{EA0271A0-751C-4790-AFFE-A4A3157BB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2" name="Imagen 2191">
          <a:extLst>
            <a:ext uri="{FF2B5EF4-FFF2-40B4-BE49-F238E27FC236}">
              <a16:creationId xmlns:a16="http://schemas.microsoft.com/office/drawing/2014/main" id="{499BA617-13AE-4BAC-9B7A-1B167B36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3" name="Imagen 2192">
          <a:extLst>
            <a:ext uri="{FF2B5EF4-FFF2-40B4-BE49-F238E27FC236}">
              <a16:creationId xmlns:a16="http://schemas.microsoft.com/office/drawing/2014/main" id="{AAB1A52F-BC7A-487A-AAC1-9F70F6DC5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4" name="Imagen 2193">
          <a:extLst>
            <a:ext uri="{FF2B5EF4-FFF2-40B4-BE49-F238E27FC236}">
              <a16:creationId xmlns:a16="http://schemas.microsoft.com/office/drawing/2014/main" id="{D33826A8-8C66-4CCB-AD23-F6423B1E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5" name="Imagen 2194">
          <a:extLst>
            <a:ext uri="{FF2B5EF4-FFF2-40B4-BE49-F238E27FC236}">
              <a16:creationId xmlns:a16="http://schemas.microsoft.com/office/drawing/2014/main" id="{2730453D-90A2-495C-872C-95811EB7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6" name="Imagen 2195">
          <a:extLst>
            <a:ext uri="{FF2B5EF4-FFF2-40B4-BE49-F238E27FC236}">
              <a16:creationId xmlns:a16="http://schemas.microsoft.com/office/drawing/2014/main" id="{1246CB4E-E8CF-4C6C-9208-87A7C6096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7" name="Imagen 2196">
          <a:extLst>
            <a:ext uri="{FF2B5EF4-FFF2-40B4-BE49-F238E27FC236}">
              <a16:creationId xmlns:a16="http://schemas.microsoft.com/office/drawing/2014/main" id="{DA3469B0-7F5E-4E18-B6DC-7BF490D96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8" name="Imagen 2197">
          <a:extLst>
            <a:ext uri="{FF2B5EF4-FFF2-40B4-BE49-F238E27FC236}">
              <a16:creationId xmlns:a16="http://schemas.microsoft.com/office/drawing/2014/main" id="{23AF2536-F4F1-448D-BF82-5F1D34E8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9" name="Imagen 2198">
          <a:extLst>
            <a:ext uri="{FF2B5EF4-FFF2-40B4-BE49-F238E27FC236}">
              <a16:creationId xmlns:a16="http://schemas.microsoft.com/office/drawing/2014/main" id="{C27B091D-40DC-4AC8-8FAC-B73B254C3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0" name="Imagen 2199">
          <a:extLst>
            <a:ext uri="{FF2B5EF4-FFF2-40B4-BE49-F238E27FC236}">
              <a16:creationId xmlns:a16="http://schemas.microsoft.com/office/drawing/2014/main" id="{5568BC19-DDB9-4C4C-BAAE-2447E977C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1" name="Imagen 2200">
          <a:extLst>
            <a:ext uri="{FF2B5EF4-FFF2-40B4-BE49-F238E27FC236}">
              <a16:creationId xmlns:a16="http://schemas.microsoft.com/office/drawing/2014/main" id="{B2C1D56C-E3D0-4B0A-AA5D-77DBE23AB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2" name="Imagen 2201">
          <a:extLst>
            <a:ext uri="{FF2B5EF4-FFF2-40B4-BE49-F238E27FC236}">
              <a16:creationId xmlns:a16="http://schemas.microsoft.com/office/drawing/2014/main" id="{157CD05D-F6F6-4970-AE97-26609615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3" name="Imagen 2202">
          <a:extLst>
            <a:ext uri="{FF2B5EF4-FFF2-40B4-BE49-F238E27FC236}">
              <a16:creationId xmlns:a16="http://schemas.microsoft.com/office/drawing/2014/main" id="{82D6A72E-1604-4B78-94F1-0AA98E6E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4" name="Imagen 2203">
          <a:extLst>
            <a:ext uri="{FF2B5EF4-FFF2-40B4-BE49-F238E27FC236}">
              <a16:creationId xmlns:a16="http://schemas.microsoft.com/office/drawing/2014/main" id="{EBC35846-CFF5-4913-9711-BCB774225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5" name="Imagen 2204">
          <a:extLst>
            <a:ext uri="{FF2B5EF4-FFF2-40B4-BE49-F238E27FC236}">
              <a16:creationId xmlns:a16="http://schemas.microsoft.com/office/drawing/2014/main" id="{72604CCF-8BF2-46CF-A415-15924B7CF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6" name="Imagen 2205">
          <a:extLst>
            <a:ext uri="{FF2B5EF4-FFF2-40B4-BE49-F238E27FC236}">
              <a16:creationId xmlns:a16="http://schemas.microsoft.com/office/drawing/2014/main" id="{64949E67-5E5C-4207-84FC-B1480B6F8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7" name="Imagen 2206">
          <a:extLst>
            <a:ext uri="{FF2B5EF4-FFF2-40B4-BE49-F238E27FC236}">
              <a16:creationId xmlns:a16="http://schemas.microsoft.com/office/drawing/2014/main" id="{1DA1A220-E737-4245-AA1C-28EC8EBDF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8" name="Imagen 2207">
          <a:extLst>
            <a:ext uri="{FF2B5EF4-FFF2-40B4-BE49-F238E27FC236}">
              <a16:creationId xmlns:a16="http://schemas.microsoft.com/office/drawing/2014/main" id="{4F5767ED-6A46-4F88-AB5B-560D311B6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9" name="Imagen 2208">
          <a:extLst>
            <a:ext uri="{FF2B5EF4-FFF2-40B4-BE49-F238E27FC236}">
              <a16:creationId xmlns:a16="http://schemas.microsoft.com/office/drawing/2014/main" id="{295C2026-52AB-4E72-B1CB-F3E56B1CF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0" name="Imagen 2209">
          <a:extLst>
            <a:ext uri="{FF2B5EF4-FFF2-40B4-BE49-F238E27FC236}">
              <a16:creationId xmlns:a16="http://schemas.microsoft.com/office/drawing/2014/main" id="{48754A4E-BE7E-4EA2-ABD7-8428D275D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1" name="Imagen 2210">
          <a:extLst>
            <a:ext uri="{FF2B5EF4-FFF2-40B4-BE49-F238E27FC236}">
              <a16:creationId xmlns:a16="http://schemas.microsoft.com/office/drawing/2014/main" id="{0383B47A-6208-429A-A7D5-F76A2A3EB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2" name="Imagen 2211">
          <a:extLst>
            <a:ext uri="{FF2B5EF4-FFF2-40B4-BE49-F238E27FC236}">
              <a16:creationId xmlns:a16="http://schemas.microsoft.com/office/drawing/2014/main" id="{D15FF443-6ECC-4FB0-9B84-F4002BE1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3" name="Imagen 2212">
          <a:extLst>
            <a:ext uri="{FF2B5EF4-FFF2-40B4-BE49-F238E27FC236}">
              <a16:creationId xmlns:a16="http://schemas.microsoft.com/office/drawing/2014/main" id="{4938C19B-1107-439E-A661-A60308994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4" name="Imagen 2213">
          <a:extLst>
            <a:ext uri="{FF2B5EF4-FFF2-40B4-BE49-F238E27FC236}">
              <a16:creationId xmlns:a16="http://schemas.microsoft.com/office/drawing/2014/main" id="{4C3BA125-AD52-4593-8B28-44AB7612D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5" name="Imagen 2214">
          <a:extLst>
            <a:ext uri="{FF2B5EF4-FFF2-40B4-BE49-F238E27FC236}">
              <a16:creationId xmlns:a16="http://schemas.microsoft.com/office/drawing/2014/main" id="{A674488F-3C2A-4F71-BFD9-15A8A6D98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6" name="Imagen 2215">
          <a:extLst>
            <a:ext uri="{FF2B5EF4-FFF2-40B4-BE49-F238E27FC236}">
              <a16:creationId xmlns:a16="http://schemas.microsoft.com/office/drawing/2014/main" id="{C3BBF4E3-82B1-4098-AD77-970DEFE0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7" name="Imagen 2216">
          <a:extLst>
            <a:ext uri="{FF2B5EF4-FFF2-40B4-BE49-F238E27FC236}">
              <a16:creationId xmlns:a16="http://schemas.microsoft.com/office/drawing/2014/main" id="{E7F9F666-927B-4E87-8FAB-598071F1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8" name="Imagen 2217">
          <a:extLst>
            <a:ext uri="{FF2B5EF4-FFF2-40B4-BE49-F238E27FC236}">
              <a16:creationId xmlns:a16="http://schemas.microsoft.com/office/drawing/2014/main" id="{DE4BA4C6-A3EF-4906-88DA-0CF7716A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9" name="Imagen 2218">
          <a:extLst>
            <a:ext uri="{FF2B5EF4-FFF2-40B4-BE49-F238E27FC236}">
              <a16:creationId xmlns:a16="http://schemas.microsoft.com/office/drawing/2014/main" id="{056E55FE-751F-49C4-A1AE-6BC1CADD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0" name="Imagen 2219">
          <a:extLst>
            <a:ext uri="{FF2B5EF4-FFF2-40B4-BE49-F238E27FC236}">
              <a16:creationId xmlns:a16="http://schemas.microsoft.com/office/drawing/2014/main" id="{9BC4B0E8-0E0F-4567-99FD-7CFE9853D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1" name="Imagen 2220">
          <a:extLst>
            <a:ext uri="{FF2B5EF4-FFF2-40B4-BE49-F238E27FC236}">
              <a16:creationId xmlns:a16="http://schemas.microsoft.com/office/drawing/2014/main" id="{6D3D06B6-0F0A-4541-96B8-85DC9A90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2" name="Imagen 2221">
          <a:extLst>
            <a:ext uri="{FF2B5EF4-FFF2-40B4-BE49-F238E27FC236}">
              <a16:creationId xmlns:a16="http://schemas.microsoft.com/office/drawing/2014/main" id="{A9294E32-3F24-4825-895C-3B8C47EFF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3" name="Imagen 2222">
          <a:extLst>
            <a:ext uri="{FF2B5EF4-FFF2-40B4-BE49-F238E27FC236}">
              <a16:creationId xmlns:a16="http://schemas.microsoft.com/office/drawing/2014/main" id="{CF12F979-6DD8-45B1-92D7-F37245A66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4" name="Imagen 2223">
          <a:extLst>
            <a:ext uri="{FF2B5EF4-FFF2-40B4-BE49-F238E27FC236}">
              <a16:creationId xmlns:a16="http://schemas.microsoft.com/office/drawing/2014/main" id="{1EA80EAC-C06E-4C1C-A88F-9C90BAB1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5" name="Imagen 2224">
          <a:extLst>
            <a:ext uri="{FF2B5EF4-FFF2-40B4-BE49-F238E27FC236}">
              <a16:creationId xmlns:a16="http://schemas.microsoft.com/office/drawing/2014/main" id="{D4BA42FA-0236-4419-B323-51FB95ED8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6" name="Imagen 2225">
          <a:extLst>
            <a:ext uri="{FF2B5EF4-FFF2-40B4-BE49-F238E27FC236}">
              <a16:creationId xmlns:a16="http://schemas.microsoft.com/office/drawing/2014/main" id="{5227CA46-35D7-47A7-B40D-9C065424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7" name="Imagen 2226">
          <a:extLst>
            <a:ext uri="{FF2B5EF4-FFF2-40B4-BE49-F238E27FC236}">
              <a16:creationId xmlns:a16="http://schemas.microsoft.com/office/drawing/2014/main" id="{101B70A5-9004-461F-8140-38ED1F0C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8" name="Imagen 2227">
          <a:extLst>
            <a:ext uri="{FF2B5EF4-FFF2-40B4-BE49-F238E27FC236}">
              <a16:creationId xmlns:a16="http://schemas.microsoft.com/office/drawing/2014/main" id="{B7B2A2AB-96B0-42F5-9A6C-0A54CF7F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9" name="Imagen 2228">
          <a:extLst>
            <a:ext uri="{FF2B5EF4-FFF2-40B4-BE49-F238E27FC236}">
              <a16:creationId xmlns:a16="http://schemas.microsoft.com/office/drawing/2014/main" id="{4282C760-E6DF-4C99-9E3C-D46A73055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30" name="Imagen 2229">
          <a:extLst>
            <a:ext uri="{FF2B5EF4-FFF2-40B4-BE49-F238E27FC236}">
              <a16:creationId xmlns:a16="http://schemas.microsoft.com/office/drawing/2014/main" id="{C8261880-7314-4834-8CAC-CCEBFCFDA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31" name="Imagen 2230">
          <a:extLst>
            <a:ext uri="{FF2B5EF4-FFF2-40B4-BE49-F238E27FC236}">
              <a16:creationId xmlns:a16="http://schemas.microsoft.com/office/drawing/2014/main" id="{272DE98E-6B5F-4378-8458-F044DEBB2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32" name="Imagen 2231">
          <a:extLst>
            <a:ext uri="{FF2B5EF4-FFF2-40B4-BE49-F238E27FC236}">
              <a16:creationId xmlns:a16="http://schemas.microsoft.com/office/drawing/2014/main" id="{848B7B5C-7F5C-4903-9C56-3E6301ED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3" name="Imagen 2232">
          <a:extLst>
            <a:ext uri="{FF2B5EF4-FFF2-40B4-BE49-F238E27FC236}">
              <a16:creationId xmlns:a16="http://schemas.microsoft.com/office/drawing/2014/main" id="{4F6A8322-36B9-4C85-991D-8ABA7FA96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4" name="Imagen 2233">
          <a:extLst>
            <a:ext uri="{FF2B5EF4-FFF2-40B4-BE49-F238E27FC236}">
              <a16:creationId xmlns:a16="http://schemas.microsoft.com/office/drawing/2014/main" id="{813950E8-59BC-4891-B2F2-3AA8928F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5" name="Imagen 2234">
          <a:extLst>
            <a:ext uri="{FF2B5EF4-FFF2-40B4-BE49-F238E27FC236}">
              <a16:creationId xmlns:a16="http://schemas.microsoft.com/office/drawing/2014/main" id="{622434E0-AE44-4F16-9498-3332D4A0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6" name="Imagen 2235">
          <a:extLst>
            <a:ext uri="{FF2B5EF4-FFF2-40B4-BE49-F238E27FC236}">
              <a16:creationId xmlns:a16="http://schemas.microsoft.com/office/drawing/2014/main" id="{3060C29E-E408-4B5D-8420-D72ED9906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7" name="Imagen 2236">
          <a:extLst>
            <a:ext uri="{FF2B5EF4-FFF2-40B4-BE49-F238E27FC236}">
              <a16:creationId xmlns:a16="http://schemas.microsoft.com/office/drawing/2014/main" id="{7113F945-8AF7-4C48-80DE-F7F856F1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8" name="Imagen 2237">
          <a:extLst>
            <a:ext uri="{FF2B5EF4-FFF2-40B4-BE49-F238E27FC236}">
              <a16:creationId xmlns:a16="http://schemas.microsoft.com/office/drawing/2014/main" id="{33D3CFE9-1F78-4BD0-8F5B-E791BCB5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39" name="Imagen 2238">
          <a:extLst>
            <a:ext uri="{FF2B5EF4-FFF2-40B4-BE49-F238E27FC236}">
              <a16:creationId xmlns:a16="http://schemas.microsoft.com/office/drawing/2014/main" id="{0432B961-9EB2-4431-AF28-4635EE5D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0" name="Imagen 2239">
          <a:extLst>
            <a:ext uri="{FF2B5EF4-FFF2-40B4-BE49-F238E27FC236}">
              <a16:creationId xmlns:a16="http://schemas.microsoft.com/office/drawing/2014/main" id="{C3CB0C96-7727-4B49-8843-CF5B757E4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1" name="Imagen 2240">
          <a:extLst>
            <a:ext uri="{FF2B5EF4-FFF2-40B4-BE49-F238E27FC236}">
              <a16:creationId xmlns:a16="http://schemas.microsoft.com/office/drawing/2014/main" id="{7D794384-DA5C-4A06-99E9-2A847F8A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2" name="Imagen 2241">
          <a:extLst>
            <a:ext uri="{FF2B5EF4-FFF2-40B4-BE49-F238E27FC236}">
              <a16:creationId xmlns:a16="http://schemas.microsoft.com/office/drawing/2014/main" id="{C66B489C-6B11-46EA-9F57-D8890DDBC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3" name="Imagen 2242">
          <a:extLst>
            <a:ext uri="{FF2B5EF4-FFF2-40B4-BE49-F238E27FC236}">
              <a16:creationId xmlns:a16="http://schemas.microsoft.com/office/drawing/2014/main" id="{236A6628-4E8D-4A32-91C8-F5DE8465D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4" name="Imagen 2243">
          <a:extLst>
            <a:ext uri="{FF2B5EF4-FFF2-40B4-BE49-F238E27FC236}">
              <a16:creationId xmlns:a16="http://schemas.microsoft.com/office/drawing/2014/main" id="{1BA800B7-5D08-4F02-B961-CB29E10C7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45" name="Imagen 2244">
          <a:extLst>
            <a:ext uri="{FF2B5EF4-FFF2-40B4-BE49-F238E27FC236}">
              <a16:creationId xmlns:a16="http://schemas.microsoft.com/office/drawing/2014/main" id="{6D0C81C0-37B4-4333-81C0-0D73E290F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46" name="Imagen 2245">
          <a:extLst>
            <a:ext uri="{FF2B5EF4-FFF2-40B4-BE49-F238E27FC236}">
              <a16:creationId xmlns:a16="http://schemas.microsoft.com/office/drawing/2014/main" id="{DAB9D915-99A8-4F4B-8618-72B1016C9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47" name="Imagen 2246">
          <a:extLst>
            <a:ext uri="{FF2B5EF4-FFF2-40B4-BE49-F238E27FC236}">
              <a16:creationId xmlns:a16="http://schemas.microsoft.com/office/drawing/2014/main" id="{20943B53-91F0-4BBA-BCB8-049937C8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8" name="Imagen 2247">
          <a:extLst>
            <a:ext uri="{FF2B5EF4-FFF2-40B4-BE49-F238E27FC236}">
              <a16:creationId xmlns:a16="http://schemas.microsoft.com/office/drawing/2014/main" id="{4B788CA2-3796-41B4-8818-A0B093E2D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9" name="Imagen 2248">
          <a:extLst>
            <a:ext uri="{FF2B5EF4-FFF2-40B4-BE49-F238E27FC236}">
              <a16:creationId xmlns:a16="http://schemas.microsoft.com/office/drawing/2014/main" id="{F385CFB2-8E78-40F5-AFDC-7D8FA671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0" name="Imagen 2249">
          <a:extLst>
            <a:ext uri="{FF2B5EF4-FFF2-40B4-BE49-F238E27FC236}">
              <a16:creationId xmlns:a16="http://schemas.microsoft.com/office/drawing/2014/main" id="{40FDDDDC-7028-4E9D-8F37-24DC24E4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1" name="Imagen 2250">
          <a:extLst>
            <a:ext uri="{FF2B5EF4-FFF2-40B4-BE49-F238E27FC236}">
              <a16:creationId xmlns:a16="http://schemas.microsoft.com/office/drawing/2014/main" id="{02D7F0DF-6AA6-4E1C-93B1-94676DEDD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2" name="Imagen 2251">
          <a:extLst>
            <a:ext uri="{FF2B5EF4-FFF2-40B4-BE49-F238E27FC236}">
              <a16:creationId xmlns:a16="http://schemas.microsoft.com/office/drawing/2014/main" id="{A7DDAAF8-A390-4F42-9D0B-4C260493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3" name="Imagen 2252">
          <a:extLst>
            <a:ext uri="{FF2B5EF4-FFF2-40B4-BE49-F238E27FC236}">
              <a16:creationId xmlns:a16="http://schemas.microsoft.com/office/drawing/2014/main" id="{6640466A-03F2-453A-A62E-473C1D266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4" name="Imagen 2253">
          <a:extLst>
            <a:ext uri="{FF2B5EF4-FFF2-40B4-BE49-F238E27FC236}">
              <a16:creationId xmlns:a16="http://schemas.microsoft.com/office/drawing/2014/main" id="{D9E499A6-7947-4EB2-B597-35B0FD4D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5" name="Imagen 2254">
          <a:extLst>
            <a:ext uri="{FF2B5EF4-FFF2-40B4-BE49-F238E27FC236}">
              <a16:creationId xmlns:a16="http://schemas.microsoft.com/office/drawing/2014/main" id="{83034C77-1717-4311-9684-EAE44B480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6" name="Imagen 2255">
          <a:extLst>
            <a:ext uri="{FF2B5EF4-FFF2-40B4-BE49-F238E27FC236}">
              <a16:creationId xmlns:a16="http://schemas.microsoft.com/office/drawing/2014/main" id="{16327489-A547-4D9F-BC42-016DF406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7" name="Imagen 2256">
          <a:extLst>
            <a:ext uri="{FF2B5EF4-FFF2-40B4-BE49-F238E27FC236}">
              <a16:creationId xmlns:a16="http://schemas.microsoft.com/office/drawing/2014/main" id="{C0C10CD6-B1FE-44F8-9D07-51F652B3E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8" name="Imagen 2257">
          <a:extLst>
            <a:ext uri="{FF2B5EF4-FFF2-40B4-BE49-F238E27FC236}">
              <a16:creationId xmlns:a16="http://schemas.microsoft.com/office/drawing/2014/main" id="{104B5B73-96D5-4163-B345-BD15A5504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9" name="Imagen 2258">
          <a:extLst>
            <a:ext uri="{FF2B5EF4-FFF2-40B4-BE49-F238E27FC236}">
              <a16:creationId xmlns:a16="http://schemas.microsoft.com/office/drawing/2014/main" id="{F8CCA1ED-A9CB-46EE-9546-5CD3DB358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0" name="Imagen 2259">
          <a:extLst>
            <a:ext uri="{FF2B5EF4-FFF2-40B4-BE49-F238E27FC236}">
              <a16:creationId xmlns:a16="http://schemas.microsoft.com/office/drawing/2014/main" id="{100A2CDE-F0F9-420A-BDBB-46C6B276C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1" name="Imagen 2260">
          <a:extLst>
            <a:ext uri="{FF2B5EF4-FFF2-40B4-BE49-F238E27FC236}">
              <a16:creationId xmlns:a16="http://schemas.microsoft.com/office/drawing/2014/main" id="{A9A49D42-B00A-40AA-AA9E-DB0C30DB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2" name="Imagen 2261">
          <a:extLst>
            <a:ext uri="{FF2B5EF4-FFF2-40B4-BE49-F238E27FC236}">
              <a16:creationId xmlns:a16="http://schemas.microsoft.com/office/drawing/2014/main" id="{0271594B-6EAA-428F-A88C-4C619F46E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3" name="Imagen 2262">
          <a:extLst>
            <a:ext uri="{FF2B5EF4-FFF2-40B4-BE49-F238E27FC236}">
              <a16:creationId xmlns:a16="http://schemas.microsoft.com/office/drawing/2014/main" id="{36EE235F-4E38-4003-BDC6-0955A0FD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4" name="Imagen 2263">
          <a:extLst>
            <a:ext uri="{FF2B5EF4-FFF2-40B4-BE49-F238E27FC236}">
              <a16:creationId xmlns:a16="http://schemas.microsoft.com/office/drawing/2014/main" id="{41756B11-0D1D-449F-A15B-450436D3F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5" name="Imagen 2264">
          <a:extLst>
            <a:ext uri="{FF2B5EF4-FFF2-40B4-BE49-F238E27FC236}">
              <a16:creationId xmlns:a16="http://schemas.microsoft.com/office/drawing/2014/main" id="{3B7D210B-5E93-4375-A729-ABC2F5F6C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66" name="Imagen 2265">
          <a:extLst>
            <a:ext uri="{FF2B5EF4-FFF2-40B4-BE49-F238E27FC236}">
              <a16:creationId xmlns:a16="http://schemas.microsoft.com/office/drawing/2014/main" id="{0F642676-1979-4544-90E7-1B6979CB4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67" name="Imagen 2266">
          <a:extLst>
            <a:ext uri="{FF2B5EF4-FFF2-40B4-BE49-F238E27FC236}">
              <a16:creationId xmlns:a16="http://schemas.microsoft.com/office/drawing/2014/main" id="{4419FAD6-CA6E-4CAD-AD7B-7657F24D0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68" name="Imagen 2267">
          <a:extLst>
            <a:ext uri="{FF2B5EF4-FFF2-40B4-BE49-F238E27FC236}">
              <a16:creationId xmlns:a16="http://schemas.microsoft.com/office/drawing/2014/main" id="{4455D55A-4F25-4956-A7C6-D77FBB22F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9" name="Imagen 2268">
          <a:extLst>
            <a:ext uri="{FF2B5EF4-FFF2-40B4-BE49-F238E27FC236}">
              <a16:creationId xmlns:a16="http://schemas.microsoft.com/office/drawing/2014/main" id="{80680B01-4EBD-4073-84E8-1D1C89DD2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0" name="Imagen 2269">
          <a:extLst>
            <a:ext uri="{FF2B5EF4-FFF2-40B4-BE49-F238E27FC236}">
              <a16:creationId xmlns:a16="http://schemas.microsoft.com/office/drawing/2014/main" id="{FB0846A2-4B51-4D7B-B016-80A8CC66E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1" name="Imagen 2270">
          <a:extLst>
            <a:ext uri="{FF2B5EF4-FFF2-40B4-BE49-F238E27FC236}">
              <a16:creationId xmlns:a16="http://schemas.microsoft.com/office/drawing/2014/main" id="{067C760D-864E-49D0-B12D-BF30C016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2" name="Imagen 2271">
          <a:extLst>
            <a:ext uri="{FF2B5EF4-FFF2-40B4-BE49-F238E27FC236}">
              <a16:creationId xmlns:a16="http://schemas.microsoft.com/office/drawing/2014/main" id="{73C4E7D8-5D0D-4D43-937B-EA485844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3" name="Imagen 2272">
          <a:extLst>
            <a:ext uri="{FF2B5EF4-FFF2-40B4-BE49-F238E27FC236}">
              <a16:creationId xmlns:a16="http://schemas.microsoft.com/office/drawing/2014/main" id="{1B1120C5-4393-479E-A608-E04DDF6FD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4" name="Imagen 2273">
          <a:extLst>
            <a:ext uri="{FF2B5EF4-FFF2-40B4-BE49-F238E27FC236}">
              <a16:creationId xmlns:a16="http://schemas.microsoft.com/office/drawing/2014/main" id="{AA8DB204-7F5E-43D0-A1A1-4B8A593A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5" name="Imagen 2274">
          <a:extLst>
            <a:ext uri="{FF2B5EF4-FFF2-40B4-BE49-F238E27FC236}">
              <a16:creationId xmlns:a16="http://schemas.microsoft.com/office/drawing/2014/main" id="{ACBB48BF-4ABD-4DC3-98E7-B0B40ABB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6" name="Imagen 2275">
          <a:extLst>
            <a:ext uri="{FF2B5EF4-FFF2-40B4-BE49-F238E27FC236}">
              <a16:creationId xmlns:a16="http://schemas.microsoft.com/office/drawing/2014/main" id="{3F9CF88E-479F-43BE-9EE4-51B6FC830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7" name="Imagen 2276">
          <a:extLst>
            <a:ext uri="{FF2B5EF4-FFF2-40B4-BE49-F238E27FC236}">
              <a16:creationId xmlns:a16="http://schemas.microsoft.com/office/drawing/2014/main" id="{F5EB398E-FB2C-443D-B6E4-9609085D8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8" name="Imagen 2277">
          <a:extLst>
            <a:ext uri="{FF2B5EF4-FFF2-40B4-BE49-F238E27FC236}">
              <a16:creationId xmlns:a16="http://schemas.microsoft.com/office/drawing/2014/main" id="{02F3F5DA-09A5-43BE-96EE-DAE68D819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9" name="Imagen 2278">
          <a:extLst>
            <a:ext uri="{FF2B5EF4-FFF2-40B4-BE49-F238E27FC236}">
              <a16:creationId xmlns:a16="http://schemas.microsoft.com/office/drawing/2014/main" id="{453A40DD-5480-43EF-861C-6FD5916AA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80" name="Imagen 2279">
          <a:extLst>
            <a:ext uri="{FF2B5EF4-FFF2-40B4-BE49-F238E27FC236}">
              <a16:creationId xmlns:a16="http://schemas.microsoft.com/office/drawing/2014/main" id="{2F603FC7-6D53-46E4-86F5-EE7EB1AC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81" name="Imagen 2280">
          <a:extLst>
            <a:ext uri="{FF2B5EF4-FFF2-40B4-BE49-F238E27FC236}">
              <a16:creationId xmlns:a16="http://schemas.microsoft.com/office/drawing/2014/main" id="{F047840A-2E90-44BB-B7E7-B509FD22F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266142C0-8764-45DC-A7F0-8524EF18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BC70DFE0-9210-4670-A3B9-72743F01C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4C0570A6-0276-4DDF-8B2D-1A4F00F75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C22EC5BE-F604-4D9A-B986-083986998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75CDBB96-7266-48BE-94F7-029833BD9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CDFB2127-241A-4F23-894E-20C130AE6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2361A76C-F36D-4B5D-8208-41265F0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646DF736-709F-40CE-9829-BB0BA3786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A526FE19-7459-4886-9180-EABFD9CF9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5DCD8F7D-BA06-49D5-A82A-F8E8F6B71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8492D68E-E000-4D80-BFE4-7DB78957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549E77E2-1C86-4910-B27D-191D37D43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E83EA763-0385-430F-BC6D-A3BE04B2C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E46357D8-2E50-41F4-B25E-9D0613B9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C32BB7C0-DABD-4814-A15D-9959C825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CFB5C7E3-F2A9-4D39-BED2-4D53DE8C4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71D8E4B9-D515-407B-955F-FEE1F216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4F43C7CE-57C6-41E4-97F5-5D76AD074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DDA8F3E1-0AB2-4CE5-AAE4-B9662D8B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D29FD20A-2C4F-4C82-AD70-24A70909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43CFB711-45C3-427C-8C65-021629BC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06A4D68C-48CD-4B52-AB61-7025D4036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1BB0A7A9-9915-45B9-B712-AE4983E2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913C1017-FBDA-4D28-B15E-F5CE1BDA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88F974B7-E5B0-4C1A-A314-AB709308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F6E18F99-6B46-441D-9C2E-7807D46D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E4CE8EAB-64FF-4FA0-932D-00BFEC79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6846B9B8-5DB1-4282-B894-24F57BB0D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3726B07F-8A7D-4E6F-9FA3-D0D76542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66EC2395-C1E1-4C7F-A780-7C541AB3E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8333ED6D-C5EF-41F7-93F6-69E25331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CB2E03EB-539E-4515-A37B-3C20BC9B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A230FA9B-4577-46CC-B926-EBF0C172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FE00E302-7C98-4E7B-B4B0-13B1932DF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E183E163-D371-4195-96F4-45B6EEB7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DBDDFE29-9AC8-4A70-B451-756D8EF4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BA41C8E3-CAA0-477A-8333-D50B82EBF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7F54EE6B-528F-4F9C-BAFD-AE26D272B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87D11451-EC6D-4626-B4BA-0DE80831E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FC099499-3FAC-4E5E-A120-BEB6D6C12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EEE4BF6D-31DF-4EFE-A09A-D65A032E4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5ABD63A6-0A8E-4408-B518-895A7FA80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5C448768-636D-41C1-B539-6DD5F673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2CD92BB4-C43D-4EDA-B140-78190FDD5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7FE9F829-5475-4760-AB2B-C0742121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ED2FF8DD-19F4-4636-AFF9-0419E4545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F3926226-E732-4E16-B954-92278303E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A992F8F2-68B9-4822-81AD-1E6D865BB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E15A055A-F1A6-44BA-8E76-FE617541C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02D2DC10-3C2F-4279-B917-BCF389C95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A55F3188-ECD3-48B5-B786-E85061448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31D4EBCA-967C-49E3-B568-F97E3A1A1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BF66C855-6B2B-476C-813D-B9BF5413C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96241C44-A5FB-430A-8FDE-2634D55B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A28A0344-627E-440A-9BFE-55DF157CF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E1C5A229-6740-4B6A-BC5C-189D197B1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8F74895A-6BAA-4F2F-A2C3-B47299D2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2F32BB93-1DE0-412C-8140-46C0FBD56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DA88AC90-953B-49E6-9AA1-2A7DEE68E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76FE1FD0-F991-4C8D-9E13-63087191D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CB924E27-5EF4-4AE7-AF66-05DFE5E2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25FD6EE5-A42A-4A2D-92BB-8E5244F2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2F4E7214-726D-4ADB-A05E-4E48ED4EA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57B2AA38-AFAD-4662-B9F8-EF219E2D7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4E7E7EE9-2D1B-4B63-A055-63D42C393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064CD747-CE85-4FDB-A31A-10B0F9E7A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55C0A7B4-F674-43BA-A916-8A0AE20A6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2D48E494-CFCF-4F8E-B7FB-F4ED6237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A89E5DE5-968B-4A4E-832E-6E0B0E04B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8AD85625-2E49-4ED7-A0E1-8C013FBA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32514448-B0D1-41ED-A287-14F4FEEE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634FAE72-FCA6-4C00-BD5F-9816F97F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BD8295AD-29C8-491D-8D98-738027673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A793051A-50B3-48D6-8D0F-EBABAD691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8D28FEFB-E2BD-400F-B6A7-0A8DD8EF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BF6B198F-2A37-4104-94C4-316F9ADC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E2F0EFB1-A8CA-4C20-B904-95AB0F26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08C03BFC-D5A9-45D7-96DD-BBA65648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5124EE67-0036-4E5C-B759-8A040B50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46ABE8AE-81C8-42F4-8D6C-D01EC9F8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2E98EAA5-31E8-4B95-802D-D74CF7E91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F394B5A1-AA71-4AC4-A4F3-F8452859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2DFB588F-73BB-461A-9292-BBF74ED2D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372D33C2-1216-4390-AAA5-9C47E60EF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F4BC8B7B-CB8E-4135-8EBF-BF50DE1B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DC88B4E3-C59F-492F-A1A0-37847070A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971EF961-F48C-4275-93D8-1AF2D6611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30B1FE62-A775-42CD-8C9B-A7677F748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BEDAC1CC-A27A-4F45-8973-1A0BD4A72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911FC46C-450C-48CD-8CC0-47256ADCE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53E5FC4E-ED29-42B7-B243-175A60BA4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F124A2C7-9F9C-4019-8673-323DEBA2D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BB172600-E79F-470F-9262-5A6F16B8E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5569FD35-780E-4286-96F2-54D6B57DA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6A954028-AA37-42AA-9BE2-9FD3C7BE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860A39FF-2311-4CE8-909E-FCA565D4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A4828469-06ED-45A4-95C8-1BDE2BDF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E1E348B2-1A67-4CA6-8FC2-20194474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F2523503-E6F2-4125-AEBB-654E7CF41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28977C0D-0C6D-40DE-A145-2ED343FA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E6327430-45D3-4E33-B3FC-5444924A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1288FDE0-5B70-4859-9023-678FA2876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8174F8ED-68C5-4E5E-BD2F-53CD8F7B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56FA5F23-6CD6-4260-9078-DF16C8EE1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E0FE7FFC-A941-4011-B82C-EEF0B8E0C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789CD373-E445-4074-ADE9-C3EFE1D2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AAC73866-F443-46C0-9D4C-4A0C6C6E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0AD579C1-B76A-4826-B486-010C5C7E9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08CF97AF-46DF-4EF2-ACC1-82AFA1D2A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id="{82FDBA09-CF11-4B74-B662-A48C18B76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A28E769D-C57D-4067-92BA-82A81F62D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id="{1204EA61-3912-4041-800D-6A169A23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FFF8829B-CA90-4827-8640-E8741930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B948D38C-F49A-415F-AA9F-84E455AB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DAE3EF1B-AA26-4F62-905A-CF2D1F778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43C6A2D4-A629-4C42-9775-42A6AA0B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5AC0CC8D-CD0A-4A6E-B567-031AC106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E833ACE9-FAA0-43BF-8890-BA5986BA9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D4364176-E9F6-462B-A435-BF6B4EADD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A0EB6B7F-22C7-49C2-B9DE-3F672D717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CD56A2FC-8DCE-46BA-9850-C4123D431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9A2FEAE9-111E-4BF2-BDB2-ACB0ABD7A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C7E10DD1-0B27-49BC-A7F2-67AF04FEB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D237FFF0-1EF3-439E-8000-94BFFFCD3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5BB08980-28A4-4603-8937-277F2A4AF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id="{F33132BE-4C99-4AEA-9805-DFA8B6C6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9D6FC04E-FADE-4A57-9EC1-A18B8E463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049F1042-09E5-4457-80C6-811D57A70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5C846B7B-9C59-42AC-AA0B-DE24BBDC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5A022BE5-7F8C-4DBD-BCDE-6D52C8CF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17802D05-8279-444B-9A98-B6C1E2AE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4B9248F1-B0B1-4442-BF7B-33BAC9AD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id="{757DF51B-8AE4-442A-875C-288FC480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id="{6C09F7BB-9805-42CA-9FDB-4EDAB9A3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A5CEC466-7548-45F3-A576-70510C55D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id="{81F01DC6-D71B-4792-8601-2B73152C0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2D2BD2E0-5085-4D55-AE6D-39915F87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id="{58947670-B1AF-4FCA-BDEB-0AF6AE2C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EAE254F0-7794-43BF-91D1-C04F3CA9C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id="{4B47E268-B496-4D39-92A6-CF489782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id="{BF944549-7787-4C26-8011-5E80660A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id="{C3F6E746-0F7C-4FE7-A934-9F4B4230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id="{B96F4D76-F915-40E6-8B69-05A95CC9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id="{65B60461-6F6A-4583-873E-06E142DB6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id="{4D434753-D00E-4F91-806A-F1DEB5A4E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id="{BE960268-7B6B-4F83-87C7-5C2A6A990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96D91AE0-B961-4698-9E00-3A07EBED6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id="{8EE18872-2279-4189-AC78-CB59F9173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id="{12195A9F-15A8-4757-8EDE-133FCEA23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id="{22C11A9B-435E-40C7-84A9-1E74CD19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id="{C13D497E-2A13-4653-919A-8BE86DD88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id="{31F43439-2C7D-4CBF-BF22-E46108E7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id="{8687668C-A7E9-419C-A991-549AED09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id="{FED44B05-6E32-4690-A063-92464A22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id="{9B7CB674-C22F-41B2-AB87-0B0160FE4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EED9AACC-805D-4BEF-898D-FCA67D27C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id="{DF5F2B21-228C-401F-9BA7-0846D753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id="{4BA28DB5-9C8E-4392-B8C6-EC2AC7B8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id="{ECC4CB10-43B3-47A5-8A62-7437AB12B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id="{D853AC89-1B19-4F4B-9F18-3329190D1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id="{D7305BEF-7CD1-4D08-9A37-3EDDB2E83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id="{9CB88921-C1DB-4B98-93D8-DA0607ECA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id="{904EAA21-3D5C-4A0F-AFCE-43B0D6DE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4" name="Imagen 213">
          <a:extLst>
            <a:ext uri="{FF2B5EF4-FFF2-40B4-BE49-F238E27FC236}">
              <a16:creationId xmlns:a16="http://schemas.microsoft.com/office/drawing/2014/main" id="{6C93A380-4AC7-48A5-BB84-3176AA0C2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id="{2B6CA94C-3A5F-4256-B5B0-390C44840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id="{9A3F94CD-8ADF-44B0-8B6E-65B708454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id="{BB35EDC6-525D-4D7E-AE46-5AFE744F8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id="{EDD7F202-7279-4DEF-91D2-12CB2EB78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id="{41B84146-42CB-4C49-916C-9AA8209F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" name="Imagen 219">
          <a:extLst>
            <a:ext uri="{FF2B5EF4-FFF2-40B4-BE49-F238E27FC236}">
              <a16:creationId xmlns:a16="http://schemas.microsoft.com/office/drawing/2014/main" id="{A0F3DB43-3777-4708-9A5E-F4C8E2F91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id="{D79D5DA5-1E04-4B39-8F09-6CAA7FE6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" name="Imagen 221">
          <a:extLst>
            <a:ext uri="{FF2B5EF4-FFF2-40B4-BE49-F238E27FC236}">
              <a16:creationId xmlns:a16="http://schemas.microsoft.com/office/drawing/2014/main" id="{FA1ACF3F-CD15-4454-A121-EB90B279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id="{5E10F52C-DC24-4B49-9C66-75B4761E6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id="{E1D50B75-11C6-4192-8C4B-B2241851C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id="{56A3266D-F1A3-4E02-9DB9-B73E4551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id="{5229A566-92DB-41B3-900C-DA29683B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id="{976EDDEB-14AD-490E-B8D7-4F382FC50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id="{61F01AA0-6E2E-4C1F-B889-3BEE9E904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id="{DA248EC8-5C0C-42D2-98AF-10E3421E4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id="{5115FAA4-8C47-43C9-A3F2-77FDA892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id="{845477A4-3D9E-4571-A9B6-944467CDE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id="{1DC154A7-17DC-4A08-A0BD-DDEDF04B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id="{1B71F242-21BF-46AE-8E22-567CBC579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4" name="Imagen 233">
          <a:extLst>
            <a:ext uri="{FF2B5EF4-FFF2-40B4-BE49-F238E27FC236}">
              <a16:creationId xmlns:a16="http://schemas.microsoft.com/office/drawing/2014/main" id="{10ABBC8C-B897-4B4A-909E-72EDDC67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id="{EA3DE523-6B96-44DC-8688-EAEBE9EE5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id="{A3AE4B95-0224-4308-977F-8E85AFC3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id="{E9DA0C8D-15AD-4214-BC0D-A9F6A90BB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8" name="Imagen 237">
          <a:extLst>
            <a:ext uri="{FF2B5EF4-FFF2-40B4-BE49-F238E27FC236}">
              <a16:creationId xmlns:a16="http://schemas.microsoft.com/office/drawing/2014/main" id="{575A0D91-FF3B-438D-B66C-259BE5021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id="{91318DD9-1ABF-4997-BA51-0346FC23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id="{7509C110-C837-4B5B-97E0-54ED7946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id="{88D28617-CA70-4FD6-A7D0-26E56022C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2" name="Imagen 241">
          <a:extLst>
            <a:ext uri="{FF2B5EF4-FFF2-40B4-BE49-F238E27FC236}">
              <a16:creationId xmlns:a16="http://schemas.microsoft.com/office/drawing/2014/main" id="{6AE7CB5E-9A29-4F4D-9C9A-27369774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id="{A9D82C76-8A04-4061-BC3D-7B3DA82CA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id="{E8CCC6C1-650D-4DE6-9D5F-ABA73123A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5" name="Imagen 244">
          <a:extLst>
            <a:ext uri="{FF2B5EF4-FFF2-40B4-BE49-F238E27FC236}">
              <a16:creationId xmlns:a16="http://schemas.microsoft.com/office/drawing/2014/main" id="{A8D72619-5193-4CCF-9937-8FA038652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6" name="Imagen 245">
          <a:extLst>
            <a:ext uri="{FF2B5EF4-FFF2-40B4-BE49-F238E27FC236}">
              <a16:creationId xmlns:a16="http://schemas.microsoft.com/office/drawing/2014/main" id="{F9A691BA-04C8-43A7-9759-5B335D7A6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id="{AA07A090-A5C9-4E05-A895-4C662D1F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id="{37FB9940-4B6E-4402-A61E-D11CBC34E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id="{D9612F4D-4F08-44EC-B3CE-9B7964023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0" name="Imagen 249">
          <a:extLst>
            <a:ext uri="{FF2B5EF4-FFF2-40B4-BE49-F238E27FC236}">
              <a16:creationId xmlns:a16="http://schemas.microsoft.com/office/drawing/2014/main" id="{F41F3874-2253-4CC5-B880-4D8D0DA8B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id="{7B7D0D64-7744-4FA7-8256-24CF3E70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2" name="Imagen 251">
          <a:extLst>
            <a:ext uri="{FF2B5EF4-FFF2-40B4-BE49-F238E27FC236}">
              <a16:creationId xmlns:a16="http://schemas.microsoft.com/office/drawing/2014/main" id="{E8AA98A2-A368-46FF-9126-FA8AE0AD0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id="{3ABFB7F9-26EC-413E-836D-AEA673928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4" name="Imagen 253">
          <a:extLst>
            <a:ext uri="{FF2B5EF4-FFF2-40B4-BE49-F238E27FC236}">
              <a16:creationId xmlns:a16="http://schemas.microsoft.com/office/drawing/2014/main" id="{E208ABF6-8B01-402D-A552-7E7F5D37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id="{41461C2B-5F94-4E9D-A5C5-80EC04A70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id="{2743A884-F38B-4253-97B1-F7629045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7" name="Imagen 256">
          <a:extLst>
            <a:ext uri="{FF2B5EF4-FFF2-40B4-BE49-F238E27FC236}">
              <a16:creationId xmlns:a16="http://schemas.microsoft.com/office/drawing/2014/main" id="{D153CF8B-E470-4D67-91F0-7B8E96EB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8" name="Imagen 257">
          <a:extLst>
            <a:ext uri="{FF2B5EF4-FFF2-40B4-BE49-F238E27FC236}">
              <a16:creationId xmlns:a16="http://schemas.microsoft.com/office/drawing/2014/main" id="{A1900EB9-EB40-474E-86FE-15BFA7AC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9" name="Imagen 258">
          <a:extLst>
            <a:ext uri="{FF2B5EF4-FFF2-40B4-BE49-F238E27FC236}">
              <a16:creationId xmlns:a16="http://schemas.microsoft.com/office/drawing/2014/main" id="{8F1E4F07-8F69-414E-924A-B01E73C57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id="{A2F608EF-C87B-43A4-ACC0-D8870A8FA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id="{9FEE9C6E-1651-43C8-A249-F8A9950A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id="{0CB4C9C9-B16E-4CF2-A3DB-071EAE228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id="{7065F54D-CC55-45AA-9B7F-23C0EB418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FCB22F65-B0FD-47F5-BCDC-90B25AD22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id="{D8059D37-C91A-40F1-920A-4C4964266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id="{0D858EE3-3B6F-45F9-8DD0-E4D59F4A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id="{C34D3E97-8F23-43D7-A46B-75CE8567C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id="{4F88A227-DAAB-4A11-A140-A8C25210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id="{2B13E736-A4FF-489F-93F9-28FED7F7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id="{00FB33EC-5490-4515-968D-58EFDADB4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id="{798A5C55-0C3D-4D56-86B4-FA97689D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id="{29F983A6-1363-42C6-A1A6-C87873B43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id="{755B50C8-4288-4E32-AA38-D5AED43B4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id="{2DC36EE9-4DFF-431C-A34A-04CB56D76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id="{B06DFE6E-90F5-41B5-BCDF-518C4CEA0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id="{D0A4C997-1D77-45E9-A935-F7C869EA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id="{71E63720-6A4B-48D8-9DB1-02178DF47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id="{1E72D4F0-19BA-4F9C-8825-062E7D07F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id="{390C2E92-EF97-41E5-9B50-B5373018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id="{C754CAD4-9713-49AD-8FC7-7CCF385A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id="{BE08AC7F-4E3F-4CE5-AF1C-EB953A68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id="{32F0F5DF-4AB0-46FD-9968-2B1B71BD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id="{F41FECCE-5488-4658-995F-15790C799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id="{C1BE67F8-E3B8-4D79-9876-AF21B7B6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id="{8FFE23FF-11D8-47BD-9A00-835AE78DB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id="{675C8A10-76BD-4701-8D9C-6AFDA0169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id="{09005952-E09F-4D87-83DC-215884DB3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id="{F22C6966-6A6A-45F5-BFA5-8DFC96092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E4C940DD-71D9-4E4E-9120-EBD42415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id="{1D8F931F-6F20-4127-B418-DE33C81F6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08EFF6AC-730F-4717-A79A-B0454ECCF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2" name="Imagen 291">
          <a:extLst>
            <a:ext uri="{FF2B5EF4-FFF2-40B4-BE49-F238E27FC236}">
              <a16:creationId xmlns:a16="http://schemas.microsoft.com/office/drawing/2014/main" id="{C1DC2799-30A2-4F0C-8A6D-D8E199101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id="{2B2FE8F2-5B0B-40C8-A250-9F3C19795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id="{5CEA3975-8D0E-440A-8886-CA0D85BF9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5" name="Imagen 294">
          <a:extLst>
            <a:ext uri="{FF2B5EF4-FFF2-40B4-BE49-F238E27FC236}">
              <a16:creationId xmlns:a16="http://schemas.microsoft.com/office/drawing/2014/main" id="{B8242E62-A0D1-44F2-B0D5-2AB5E67D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id="{9EBC00A0-7D4C-42D0-8731-F3316B6A5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id="{C039F317-2C7A-4475-9DD6-B6AA9E62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8" name="Imagen 297">
          <a:extLst>
            <a:ext uri="{FF2B5EF4-FFF2-40B4-BE49-F238E27FC236}">
              <a16:creationId xmlns:a16="http://schemas.microsoft.com/office/drawing/2014/main" id="{66EBA0DF-344B-4D9B-BCEC-BE6E06B9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id="{C64E8A32-C22D-43B2-97F8-156FB549E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id="{3166256F-A410-4483-BD65-143EAE73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id="{3E4C8BE3-2668-42CD-B05F-DF6EBEA9E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id="{16B556B5-58BE-47AE-A557-9EF06B0E0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id="{7F06FA26-6622-405A-AD24-C6BA11322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id="{4E9F420B-A844-4B30-9BE0-061B20CB8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id="{F779C900-7532-4E66-ACC8-D9F6985D4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id="{34773C07-684C-4E34-9547-FDA5CABE9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id="{EDE2A967-E390-45B7-A16A-366F98815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id="{1B6BD301-5A77-480A-83D9-68A934C3B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id="{6229B06F-D431-46BB-8FEC-AF0B4478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id="{75BCD242-0D0A-43F1-9C54-5997C119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id="{66F4A52F-4FFD-43BE-9B40-F104FE132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id="{C82DE31D-B336-402E-992D-F140FAD6C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id="{9FF49F68-D23F-4B1E-B6B8-5560614C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id="{74453043-BF33-4F0D-9E4C-ADD1377A0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id="{573352B7-69CE-45B3-B565-C9273D75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id="{CE0E93BC-D7A1-40D1-8E9A-4B5649A98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id="{16A37820-50FD-45CF-B249-F834AD66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id="{DB5DA810-9DFE-4C84-AA83-43ED49BB7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id="{EAEFEA4F-C0CB-45E8-8EB8-8F8F27EEE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id="{A8E5EDCE-0A8C-4590-8ADB-0D34626BD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id="{DD0827E8-9C37-4767-9E1E-5AC997AE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id="{AD83231C-C224-444D-A58C-9496B6AE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id="{50D66162-2E6C-46FF-B2FC-371C39850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id="{26D8EDAF-3081-41A5-B324-2E9B5B46F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id="{1EC8EBF2-ADDD-4DE1-9B5C-F0463A64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id="{6F0A8BB0-3A56-430D-86BE-8CA07750D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id="{1D263C2F-6063-48B9-A9D2-AE815EBB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id="{2510CE1E-04DB-4A17-9D0D-47678A192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id="{94A1EF1E-9D11-41A5-8BEA-C4F79056E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0" name="Imagen 329">
          <a:extLst>
            <a:ext uri="{FF2B5EF4-FFF2-40B4-BE49-F238E27FC236}">
              <a16:creationId xmlns:a16="http://schemas.microsoft.com/office/drawing/2014/main" id="{DB2ACBD5-A237-4CEE-B08B-F3C57FFC1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1" name="Imagen 330">
          <a:extLst>
            <a:ext uri="{FF2B5EF4-FFF2-40B4-BE49-F238E27FC236}">
              <a16:creationId xmlns:a16="http://schemas.microsoft.com/office/drawing/2014/main" id="{39066ED1-AB25-4563-B5AC-141B81422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2" name="Imagen 331">
          <a:extLst>
            <a:ext uri="{FF2B5EF4-FFF2-40B4-BE49-F238E27FC236}">
              <a16:creationId xmlns:a16="http://schemas.microsoft.com/office/drawing/2014/main" id="{E65335B8-1090-4738-994F-5522D2FF6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64D8C44A-2AFB-4BC3-A7E9-2812BD71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4" name="Imagen 333">
          <a:extLst>
            <a:ext uri="{FF2B5EF4-FFF2-40B4-BE49-F238E27FC236}">
              <a16:creationId xmlns:a16="http://schemas.microsoft.com/office/drawing/2014/main" id="{958CE07C-32DB-43B7-8243-4C1326603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id="{B061A71F-F278-4CDA-AAAF-DDE63A773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6" name="Imagen 335">
          <a:extLst>
            <a:ext uri="{FF2B5EF4-FFF2-40B4-BE49-F238E27FC236}">
              <a16:creationId xmlns:a16="http://schemas.microsoft.com/office/drawing/2014/main" id="{00CEC3DA-D13E-4567-AD60-03095CB0D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7" name="Imagen 336">
          <a:extLst>
            <a:ext uri="{FF2B5EF4-FFF2-40B4-BE49-F238E27FC236}">
              <a16:creationId xmlns:a16="http://schemas.microsoft.com/office/drawing/2014/main" id="{0364F143-374F-4D87-BE7B-CAB35298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8" name="Imagen 337">
          <a:extLst>
            <a:ext uri="{FF2B5EF4-FFF2-40B4-BE49-F238E27FC236}">
              <a16:creationId xmlns:a16="http://schemas.microsoft.com/office/drawing/2014/main" id="{BF87B9A6-491A-4DEA-A777-01D0436E7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id="{7892FAAF-331A-4D73-8C6B-F8061BDA7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id="{95A61F0B-F26E-4E3D-9609-1919FA914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id="{325F442D-6FF7-4959-A209-A386E121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2" name="Imagen 341">
          <a:extLst>
            <a:ext uri="{FF2B5EF4-FFF2-40B4-BE49-F238E27FC236}">
              <a16:creationId xmlns:a16="http://schemas.microsoft.com/office/drawing/2014/main" id="{BD736894-6764-4A51-91FC-47AE7863D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3" name="Imagen 342">
          <a:extLst>
            <a:ext uri="{FF2B5EF4-FFF2-40B4-BE49-F238E27FC236}">
              <a16:creationId xmlns:a16="http://schemas.microsoft.com/office/drawing/2014/main" id="{9E51913F-880C-46DF-B245-EC1EC4F1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4" name="Imagen 343">
          <a:extLst>
            <a:ext uri="{FF2B5EF4-FFF2-40B4-BE49-F238E27FC236}">
              <a16:creationId xmlns:a16="http://schemas.microsoft.com/office/drawing/2014/main" id="{EDC967C1-DE28-41B1-B0EA-B8800B74D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id="{D4EA1FE0-159F-4DA7-BFB1-FC5278660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6" name="Imagen 345">
          <a:extLst>
            <a:ext uri="{FF2B5EF4-FFF2-40B4-BE49-F238E27FC236}">
              <a16:creationId xmlns:a16="http://schemas.microsoft.com/office/drawing/2014/main" id="{D6F309F8-C847-43EA-BFA8-5209F75A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id="{3F1A94DA-0B7E-4415-B6BD-FC5BE752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8" name="Imagen 347">
          <a:extLst>
            <a:ext uri="{FF2B5EF4-FFF2-40B4-BE49-F238E27FC236}">
              <a16:creationId xmlns:a16="http://schemas.microsoft.com/office/drawing/2014/main" id="{8A74F2BC-E306-45F0-B9C7-E951ED608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id="{2F4C5584-5971-413A-AF0F-0C5ACA48A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0" name="Imagen 349">
          <a:extLst>
            <a:ext uri="{FF2B5EF4-FFF2-40B4-BE49-F238E27FC236}">
              <a16:creationId xmlns:a16="http://schemas.microsoft.com/office/drawing/2014/main" id="{59DD7B69-5932-4F9C-A0E3-6ACB5426C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D5BC5C40-0D75-4288-A2C6-0DA9F8DE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2" name="Imagen 351">
          <a:extLst>
            <a:ext uri="{FF2B5EF4-FFF2-40B4-BE49-F238E27FC236}">
              <a16:creationId xmlns:a16="http://schemas.microsoft.com/office/drawing/2014/main" id="{944E881E-EA42-4D52-AD7B-BDE95806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id="{61C3BC0A-6F62-4050-A8EF-87C606B2D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4" name="Imagen 353">
          <a:extLst>
            <a:ext uri="{FF2B5EF4-FFF2-40B4-BE49-F238E27FC236}">
              <a16:creationId xmlns:a16="http://schemas.microsoft.com/office/drawing/2014/main" id="{2520D435-F11B-4BE6-AD32-29FB7DE52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B516823E-D4C2-4DB3-8018-881BFA1B3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id="{F2DBF0A2-8E93-4E50-9227-50354882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A007C511-9736-4F74-8F1C-86420D18D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id="{C57ED722-7000-48A8-960C-5DB4496D6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B5A6BF3E-F779-4C46-AA9B-E729BAF55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0" name="Imagen 359">
          <a:extLst>
            <a:ext uri="{FF2B5EF4-FFF2-40B4-BE49-F238E27FC236}">
              <a16:creationId xmlns:a16="http://schemas.microsoft.com/office/drawing/2014/main" id="{4B4CE132-59BE-4E34-807B-044361F2C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5510D5F4-BBFC-4A10-9682-B5A341BCC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2" name="Imagen 361">
          <a:extLst>
            <a:ext uri="{FF2B5EF4-FFF2-40B4-BE49-F238E27FC236}">
              <a16:creationId xmlns:a16="http://schemas.microsoft.com/office/drawing/2014/main" id="{EC2A8B0E-483E-4597-AADD-07E6245C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B1B5CCCE-9850-4AFF-BE84-9CC20A6B1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4" name="Imagen 363">
          <a:extLst>
            <a:ext uri="{FF2B5EF4-FFF2-40B4-BE49-F238E27FC236}">
              <a16:creationId xmlns:a16="http://schemas.microsoft.com/office/drawing/2014/main" id="{E53F06EB-DD30-4C78-8009-6D261DEC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0FFBF407-140F-4DB6-9525-DA126FC07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6" name="Imagen 365">
          <a:extLst>
            <a:ext uri="{FF2B5EF4-FFF2-40B4-BE49-F238E27FC236}">
              <a16:creationId xmlns:a16="http://schemas.microsoft.com/office/drawing/2014/main" id="{FB82D312-A799-4BE6-B1FA-085C23CD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4E7A6D7D-D1D3-4089-A59E-79159B228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68" name="Imagen 367">
          <a:extLst>
            <a:ext uri="{FF2B5EF4-FFF2-40B4-BE49-F238E27FC236}">
              <a16:creationId xmlns:a16="http://schemas.microsoft.com/office/drawing/2014/main" id="{C06B4934-BDFE-4B86-B097-357B8609A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6FDF1B3B-176C-4582-B03E-13E57064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0" name="Imagen 369">
          <a:extLst>
            <a:ext uri="{FF2B5EF4-FFF2-40B4-BE49-F238E27FC236}">
              <a16:creationId xmlns:a16="http://schemas.microsoft.com/office/drawing/2014/main" id="{0F72371C-083F-4B75-952D-ED0CE9A84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1" name="Imagen 370">
          <a:extLst>
            <a:ext uri="{FF2B5EF4-FFF2-40B4-BE49-F238E27FC236}">
              <a16:creationId xmlns:a16="http://schemas.microsoft.com/office/drawing/2014/main" id="{19F594EE-540D-42E5-B0FC-12372E187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2" name="Imagen 371">
          <a:extLst>
            <a:ext uri="{FF2B5EF4-FFF2-40B4-BE49-F238E27FC236}">
              <a16:creationId xmlns:a16="http://schemas.microsoft.com/office/drawing/2014/main" id="{932CD3DF-9359-41A2-9EAB-25329F69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3" name="Imagen 372">
          <a:extLst>
            <a:ext uri="{FF2B5EF4-FFF2-40B4-BE49-F238E27FC236}">
              <a16:creationId xmlns:a16="http://schemas.microsoft.com/office/drawing/2014/main" id="{30EC7C28-C8AB-4CE3-803B-642D180B2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4" name="Imagen 373">
          <a:extLst>
            <a:ext uri="{FF2B5EF4-FFF2-40B4-BE49-F238E27FC236}">
              <a16:creationId xmlns:a16="http://schemas.microsoft.com/office/drawing/2014/main" id="{F2CB3D1B-291E-4161-AC64-DCD13CEF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5" name="Imagen 374">
          <a:extLst>
            <a:ext uri="{FF2B5EF4-FFF2-40B4-BE49-F238E27FC236}">
              <a16:creationId xmlns:a16="http://schemas.microsoft.com/office/drawing/2014/main" id="{10E24871-1716-45D4-91D5-D4445A6C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6" name="Imagen 375">
          <a:extLst>
            <a:ext uri="{FF2B5EF4-FFF2-40B4-BE49-F238E27FC236}">
              <a16:creationId xmlns:a16="http://schemas.microsoft.com/office/drawing/2014/main" id="{E979EABD-D358-42FC-8B99-83D948A2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7" name="Imagen 376">
          <a:extLst>
            <a:ext uri="{FF2B5EF4-FFF2-40B4-BE49-F238E27FC236}">
              <a16:creationId xmlns:a16="http://schemas.microsoft.com/office/drawing/2014/main" id="{0554B109-4E4E-4682-A2B2-85799F281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8" name="Imagen 377">
          <a:extLst>
            <a:ext uri="{FF2B5EF4-FFF2-40B4-BE49-F238E27FC236}">
              <a16:creationId xmlns:a16="http://schemas.microsoft.com/office/drawing/2014/main" id="{CC9FF108-5B04-4650-9295-53090F08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9" name="Imagen 378">
          <a:extLst>
            <a:ext uri="{FF2B5EF4-FFF2-40B4-BE49-F238E27FC236}">
              <a16:creationId xmlns:a16="http://schemas.microsoft.com/office/drawing/2014/main" id="{8F91771C-10D8-41CA-9070-3128B445F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0" name="Imagen 379">
          <a:extLst>
            <a:ext uri="{FF2B5EF4-FFF2-40B4-BE49-F238E27FC236}">
              <a16:creationId xmlns:a16="http://schemas.microsoft.com/office/drawing/2014/main" id="{34D164F0-D3CE-4D5B-824C-2EE42A8C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1" name="Imagen 380">
          <a:extLst>
            <a:ext uri="{FF2B5EF4-FFF2-40B4-BE49-F238E27FC236}">
              <a16:creationId xmlns:a16="http://schemas.microsoft.com/office/drawing/2014/main" id="{C8DD3BD9-2F81-4E30-8397-61FC7C1E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2" name="Imagen 381">
          <a:extLst>
            <a:ext uri="{FF2B5EF4-FFF2-40B4-BE49-F238E27FC236}">
              <a16:creationId xmlns:a16="http://schemas.microsoft.com/office/drawing/2014/main" id="{9DB46FE3-08E2-4205-B74D-C45993898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3" name="Imagen 382">
          <a:extLst>
            <a:ext uri="{FF2B5EF4-FFF2-40B4-BE49-F238E27FC236}">
              <a16:creationId xmlns:a16="http://schemas.microsoft.com/office/drawing/2014/main" id="{6B67DD24-04F0-4510-A014-910C45A5D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id="{12817768-36B6-43EF-874B-137BFDE18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id="{80B04269-4C77-4E56-AAFF-2326D69A5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6" name="Imagen 385">
          <a:extLst>
            <a:ext uri="{FF2B5EF4-FFF2-40B4-BE49-F238E27FC236}">
              <a16:creationId xmlns:a16="http://schemas.microsoft.com/office/drawing/2014/main" id="{BAD98B05-03F6-4FB6-AD57-A7488B183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7" name="Imagen 386">
          <a:extLst>
            <a:ext uri="{FF2B5EF4-FFF2-40B4-BE49-F238E27FC236}">
              <a16:creationId xmlns:a16="http://schemas.microsoft.com/office/drawing/2014/main" id="{85C2227F-3BC9-4F48-B6CC-BF2D0C60B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8" name="Imagen 387">
          <a:extLst>
            <a:ext uri="{FF2B5EF4-FFF2-40B4-BE49-F238E27FC236}">
              <a16:creationId xmlns:a16="http://schemas.microsoft.com/office/drawing/2014/main" id="{3F35E519-9372-40B0-A3FC-8371C6901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9" name="Imagen 388">
          <a:extLst>
            <a:ext uri="{FF2B5EF4-FFF2-40B4-BE49-F238E27FC236}">
              <a16:creationId xmlns:a16="http://schemas.microsoft.com/office/drawing/2014/main" id="{C7752F91-86AF-4CFC-9F62-133786E02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0" name="Imagen 389">
          <a:extLst>
            <a:ext uri="{FF2B5EF4-FFF2-40B4-BE49-F238E27FC236}">
              <a16:creationId xmlns:a16="http://schemas.microsoft.com/office/drawing/2014/main" id="{E84922BD-3075-40D6-BD9A-05D7BC19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1" name="Imagen 390">
          <a:extLst>
            <a:ext uri="{FF2B5EF4-FFF2-40B4-BE49-F238E27FC236}">
              <a16:creationId xmlns:a16="http://schemas.microsoft.com/office/drawing/2014/main" id="{ED95C9F4-B3BA-46A5-BB21-C8BD03EE8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2" name="Imagen 391">
          <a:extLst>
            <a:ext uri="{FF2B5EF4-FFF2-40B4-BE49-F238E27FC236}">
              <a16:creationId xmlns:a16="http://schemas.microsoft.com/office/drawing/2014/main" id="{B709EDF0-30F5-47F5-9857-7C758B7E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id="{8BE024EB-5276-44C8-BC5B-551CD2779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4" name="Imagen 393">
          <a:extLst>
            <a:ext uri="{FF2B5EF4-FFF2-40B4-BE49-F238E27FC236}">
              <a16:creationId xmlns:a16="http://schemas.microsoft.com/office/drawing/2014/main" id="{0FD9BFAF-D461-4B81-A8D4-F44E32C0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id="{C2DAE776-91B9-4BCB-BF36-38DA3B008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6" name="Imagen 395">
          <a:extLst>
            <a:ext uri="{FF2B5EF4-FFF2-40B4-BE49-F238E27FC236}">
              <a16:creationId xmlns:a16="http://schemas.microsoft.com/office/drawing/2014/main" id="{52C5B5F0-4894-4DF1-B064-5D1BCD2A4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7" name="Imagen 396">
          <a:extLst>
            <a:ext uri="{FF2B5EF4-FFF2-40B4-BE49-F238E27FC236}">
              <a16:creationId xmlns:a16="http://schemas.microsoft.com/office/drawing/2014/main" id="{47AC814C-5BDE-4F08-802B-AD756196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8" name="Imagen 397">
          <a:extLst>
            <a:ext uri="{FF2B5EF4-FFF2-40B4-BE49-F238E27FC236}">
              <a16:creationId xmlns:a16="http://schemas.microsoft.com/office/drawing/2014/main" id="{46D128F7-9E9D-409B-AF93-6DE1507D2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id="{F8252515-4179-4E18-B562-ED12EB4A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0" name="Imagen 399">
          <a:extLst>
            <a:ext uri="{FF2B5EF4-FFF2-40B4-BE49-F238E27FC236}">
              <a16:creationId xmlns:a16="http://schemas.microsoft.com/office/drawing/2014/main" id="{6375F577-8814-40BF-9D43-436201213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id="{C791AEEC-F95F-4A9F-8242-99F3994DA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2" name="Imagen 401">
          <a:extLst>
            <a:ext uri="{FF2B5EF4-FFF2-40B4-BE49-F238E27FC236}">
              <a16:creationId xmlns:a16="http://schemas.microsoft.com/office/drawing/2014/main" id="{576D408A-DF95-447F-9258-6DDF80094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3" name="Imagen 402">
          <a:extLst>
            <a:ext uri="{FF2B5EF4-FFF2-40B4-BE49-F238E27FC236}">
              <a16:creationId xmlns:a16="http://schemas.microsoft.com/office/drawing/2014/main" id="{C946B6E9-C03A-4012-A74A-33CA4BFA9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4" name="Imagen 403">
          <a:extLst>
            <a:ext uri="{FF2B5EF4-FFF2-40B4-BE49-F238E27FC236}">
              <a16:creationId xmlns:a16="http://schemas.microsoft.com/office/drawing/2014/main" id="{38AA1B19-AC24-44F9-A584-27EEC02C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5" name="Imagen 404">
          <a:extLst>
            <a:ext uri="{FF2B5EF4-FFF2-40B4-BE49-F238E27FC236}">
              <a16:creationId xmlns:a16="http://schemas.microsoft.com/office/drawing/2014/main" id="{5F3A3828-3237-49D4-877F-E8EBBC34F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6" name="Imagen 405">
          <a:extLst>
            <a:ext uri="{FF2B5EF4-FFF2-40B4-BE49-F238E27FC236}">
              <a16:creationId xmlns:a16="http://schemas.microsoft.com/office/drawing/2014/main" id="{BFEEF566-376F-43EA-89B9-FBB637944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id="{D303DB40-0A44-47A7-8485-65726D03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8" name="Imagen 407">
          <a:extLst>
            <a:ext uri="{FF2B5EF4-FFF2-40B4-BE49-F238E27FC236}">
              <a16:creationId xmlns:a16="http://schemas.microsoft.com/office/drawing/2014/main" id="{BECF74BE-7CFE-419E-95C0-6B8DBC6D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9" name="Imagen 408">
          <a:extLst>
            <a:ext uri="{FF2B5EF4-FFF2-40B4-BE49-F238E27FC236}">
              <a16:creationId xmlns:a16="http://schemas.microsoft.com/office/drawing/2014/main" id="{27BBCCC6-C403-4E58-9C8E-6060CDDFC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0" name="Imagen 409">
          <a:extLst>
            <a:ext uri="{FF2B5EF4-FFF2-40B4-BE49-F238E27FC236}">
              <a16:creationId xmlns:a16="http://schemas.microsoft.com/office/drawing/2014/main" id="{723C7B9F-B5FC-4A5C-B395-CF9C83676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1" name="Imagen 410">
          <a:extLst>
            <a:ext uri="{FF2B5EF4-FFF2-40B4-BE49-F238E27FC236}">
              <a16:creationId xmlns:a16="http://schemas.microsoft.com/office/drawing/2014/main" id="{86E2DCBF-843E-455B-8AC9-EEA907F9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2" name="Imagen 411">
          <a:extLst>
            <a:ext uri="{FF2B5EF4-FFF2-40B4-BE49-F238E27FC236}">
              <a16:creationId xmlns:a16="http://schemas.microsoft.com/office/drawing/2014/main" id="{7B22C112-4FE1-415F-A9E3-13A1CF5D5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3" name="Imagen 412">
          <a:extLst>
            <a:ext uri="{FF2B5EF4-FFF2-40B4-BE49-F238E27FC236}">
              <a16:creationId xmlns:a16="http://schemas.microsoft.com/office/drawing/2014/main" id="{ACA012FC-50F5-475C-9837-4F90B2D31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4" name="Imagen 413">
          <a:extLst>
            <a:ext uri="{FF2B5EF4-FFF2-40B4-BE49-F238E27FC236}">
              <a16:creationId xmlns:a16="http://schemas.microsoft.com/office/drawing/2014/main" id="{AF9B6BFA-7668-4070-8704-B59D97E25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id="{124293CF-8872-4C37-B186-F21BD3F9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6" name="Imagen 415">
          <a:extLst>
            <a:ext uri="{FF2B5EF4-FFF2-40B4-BE49-F238E27FC236}">
              <a16:creationId xmlns:a16="http://schemas.microsoft.com/office/drawing/2014/main" id="{523D0F70-EFC5-4523-9C02-AC4FDF458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7" name="Imagen 416">
          <a:extLst>
            <a:ext uri="{FF2B5EF4-FFF2-40B4-BE49-F238E27FC236}">
              <a16:creationId xmlns:a16="http://schemas.microsoft.com/office/drawing/2014/main" id="{5CCA6E8F-5069-48BC-A0EE-AEF1B15E8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8" name="Imagen 417">
          <a:extLst>
            <a:ext uri="{FF2B5EF4-FFF2-40B4-BE49-F238E27FC236}">
              <a16:creationId xmlns:a16="http://schemas.microsoft.com/office/drawing/2014/main" id="{7C53B422-4A9B-41C7-B5BC-833585E57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9" name="Imagen 418">
          <a:extLst>
            <a:ext uri="{FF2B5EF4-FFF2-40B4-BE49-F238E27FC236}">
              <a16:creationId xmlns:a16="http://schemas.microsoft.com/office/drawing/2014/main" id="{A85E7D66-8D86-48EE-B792-B5EC2B0E1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0" name="Imagen 419">
          <a:extLst>
            <a:ext uri="{FF2B5EF4-FFF2-40B4-BE49-F238E27FC236}">
              <a16:creationId xmlns:a16="http://schemas.microsoft.com/office/drawing/2014/main" id="{D0FFC709-95D0-4521-A691-BCFDC549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1" name="Imagen 420">
          <a:extLst>
            <a:ext uri="{FF2B5EF4-FFF2-40B4-BE49-F238E27FC236}">
              <a16:creationId xmlns:a16="http://schemas.microsoft.com/office/drawing/2014/main" id="{16C9E07A-6DBD-4E43-8D4C-FF0ED145E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2" name="Imagen 421">
          <a:extLst>
            <a:ext uri="{FF2B5EF4-FFF2-40B4-BE49-F238E27FC236}">
              <a16:creationId xmlns:a16="http://schemas.microsoft.com/office/drawing/2014/main" id="{EE38C9C6-49C0-439D-B8D5-8E0DB8855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3" name="Imagen 422">
          <a:extLst>
            <a:ext uri="{FF2B5EF4-FFF2-40B4-BE49-F238E27FC236}">
              <a16:creationId xmlns:a16="http://schemas.microsoft.com/office/drawing/2014/main" id="{96375CE3-C56B-4E97-91D3-B4726A63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4" name="Imagen 423">
          <a:extLst>
            <a:ext uri="{FF2B5EF4-FFF2-40B4-BE49-F238E27FC236}">
              <a16:creationId xmlns:a16="http://schemas.microsoft.com/office/drawing/2014/main" id="{58EC499B-8FFB-47E5-B2A0-A28425078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5" name="Imagen 424">
          <a:extLst>
            <a:ext uri="{FF2B5EF4-FFF2-40B4-BE49-F238E27FC236}">
              <a16:creationId xmlns:a16="http://schemas.microsoft.com/office/drawing/2014/main" id="{8CCF65ED-B858-42D1-9AF1-EB1BFE291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6" name="Imagen 425">
          <a:extLst>
            <a:ext uri="{FF2B5EF4-FFF2-40B4-BE49-F238E27FC236}">
              <a16:creationId xmlns:a16="http://schemas.microsoft.com/office/drawing/2014/main" id="{CB7A78FB-9AFF-4B4E-B85E-2F4015E3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7" name="Imagen 426">
          <a:extLst>
            <a:ext uri="{FF2B5EF4-FFF2-40B4-BE49-F238E27FC236}">
              <a16:creationId xmlns:a16="http://schemas.microsoft.com/office/drawing/2014/main" id="{8FE232A5-BC71-4DF1-9DF8-ABE517190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8" name="Imagen 427">
          <a:extLst>
            <a:ext uri="{FF2B5EF4-FFF2-40B4-BE49-F238E27FC236}">
              <a16:creationId xmlns:a16="http://schemas.microsoft.com/office/drawing/2014/main" id="{59BFAC08-4D00-417A-AA65-F7B9D59DE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9" name="Imagen 428">
          <a:extLst>
            <a:ext uri="{FF2B5EF4-FFF2-40B4-BE49-F238E27FC236}">
              <a16:creationId xmlns:a16="http://schemas.microsoft.com/office/drawing/2014/main" id="{C165B16C-BC90-448F-AE0C-4B16C43AE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0" name="Imagen 429">
          <a:extLst>
            <a:ext uri="{FF2B5EF4-FFF2-40B4-BE49-F238E27FC236}">
              <a16:creationId xmlns:a16="http://schemas.microsoft.com/office/drawing/2014/main" id="{611567C0-FB37-499F-BA16-6F391047E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id="{B74C1B6D-2434-46FD-A452-5A8F324C4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2" name="Imagen 431">
          <a:extLst>
            <a:ext uri="{FF2B5EF4-FFF2-40B4-BE49-F238E27FC236}">
              <a16:creationId xmlns:a16="http://schemas.microsoft.com/office/drawing/2014/main" id="{AB1C59BF-4965-4015-BD24-81E8E028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3" name="Imagen 432">
          <a:extLst>
            <a:ext uri="{FF2B5EF4-FFF2-40B4-BE49-F238E27FC236}">
              <a16:creationId xmlns:a16="http://schemas.microsoft.com/office/drawing/2014/main" id="{96AE45B8-792F-4083-B590-251187E64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4" name="Imagen 433">
          <a:extLst>
            <a:ext uri="{FF2B5EF4-FFF2-40B4-BE49-F238E27FC236}">
              <a16:creationId xmlns:a16="http://schemas.microsoft.com/office/drawing/2014/main" id="{20B740A0-3C69-4243-AE84-2206279F3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5" name="Imagen 434">
          <a:extLst>
            <a:ext uri="{FF2B5EF4-FFF2-40B4-BE49-F238E27FC236}">
              <a16:creationId xmlns:a16="http://schemas.microsoft.com/office/drawing/2014/main" id="{3C906225-FF9C-4CBA-BA7F-31512247E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6" name="Imagen 435">
          <a:extLst>
            <a:ext uri="{FF2B5EF4-FFF2-40B4-BE49-F238E27FC236}">
              <a16:creationId xmlns:a16="http://schemas.microsoft.com/office/drawing/2014/main" id="{A5575137-8FA4-4C44-B4C5-6539FC634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7" name="Imagen 436">
          <a:extLst>
            <a:ext uri="{FF2B5EF4-FFF2-40B4-BE49-F238E27FC236}">
              <a16:creationId xmlns:a16="http://schemas.microsoft.com/office/drawing/2014/main" id="{D1EA5349-BA02-4132-9505-199DFF5F8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8" name="Imagen 437">
          <a:extLst>
            <a:ext uri="{FF2B5EF4-FFF2-40B4-BE49-F238E27FC236}">
              <a16:creationId xmlns:a16="http://schemas.microsoft.com/office/drawing/2014/main" id="{31A9C0CA-7368-4437-B2A9-DFDE10D92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9" name="Imagen 438">
          <a:extLst>
            <a:ext uri="{FF2B5EF4-FFF2-40B4-BE49-F238E27FC236}">
              <a16:creationId xmlns:a16="http://schemas.microsoft.com/office/drawing/2014/main" id="{04FA76E5-0045-4C72-8EC1-E2EAFD8F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0" name="Imagen 439">
          <a:extLst>
            <a:ext uri="{FF2B5EF4-FFF2-40B4-BE49-F238E27FC236}">
              <a16:creationId xmlns:a16="http://schemas.microsoft.com/office/drawing/2014/main" id="{7306D72A-0445-4D27-89A2-D6026064C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id="{7BE67055-D846-4A36-8675-CB44FA176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2" name="Imagen 441">
          <a:extLst>
            <a:ext uri="{FF2B5EF4-FFF2-40B4-BE49-F238E27FC236}">
              <a16:creationId xmlns:a16="http://schemas.microsoft.com/office/drawing/2014/main" id="{96A9B7E1-70A9-4E48-A1F0-562802BF7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3" name="Imagen 442">
          <a:extLst>
            <a:ext uri="{FF2B5EF4-FFF2-40B4-BE49-F238E27FC236}">
              <a16:creationId xmlns:a16="http://schemas.microsoft.com/office/drawing/2014/main" id="{CA8CA6EA-4993-4E81-BD3F-2B4C3D151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4" name="Imagen 443">
          <a:extLst>
            <a:ext uri="{FF2B5EF4-FFF2-40B4-BE49-F238E27FC236}">
              <a16:creationId xmlns:a16="http://schemas.microsoft.com/office/drawing/2014/main" id="{DF550510-78C5-43A6-87CF-F988034B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5" name="Imagen 444">
          <a:extLst>
            <a:ext uri="{FF2B5EF4-FFF2-40B4-BE49-F238E27FC236}">
              <a16:creationId xmlns:a16="http://schemas.microsoft.com/office/drawing/2014/main" id="{16A98BDF-1190-427B-80E3-0E27C705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6" name="Imagen 445">
          <a:extLst>
            <a:ext uri="{FF2B5EF4-FFF2-40B4-BE49-F238E27FC236}">
              <a16:creationId xmlns:a16="http://schemas.microsoft.com/office/drawing/2014/main" id="{10DF9D5D-606F-446E-ADD9-064EAC67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7" name="Imagen 446">
          <a:extLst>
            <a:ext uri="{FF2B5EF4-FFF2-40B4-BE49-F238E27FC236}">
              <a16:creationId xmlns:a16="http://schemas.microsoft.com/office/drawing/2014/main" id="{E9414F30-8B90-486E-ACC1-BE13432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8" name="Imagen 447">
          <a:extLst>
            <a:ext uri="{FF2B5EF4-FFF2-40B4-BE49-F238E27FC236}">
              <a16:creationId xmlns:a16="http://schemas.microsoft.com/office/drawing/2014/main" id="{B03831F1-375C-4615-A21B-7C6E5983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9" name="Imagen 448">
          <a:extLst>
            <a:ext uri="{FF2B5EF4-FFF2-40B4-BE49-F238E27FC236}">
              <a16:creationId xmlns:a16="http://schemas.microsoft.com/office/drawing/2014/main" id="{50F9728B-E374-4C57-9D6B-9E9ADE98A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0" name="Imagen 449">
          <a:extLst>
            <a:ext uri="{FF2B5EF4-FFF2-40B4-BE49-F238E27FC236}">
              <a16:creationId xmlns:a16="http://schemas.microsoft.com/office/drawing/2014/main" id="{FED94F44-C241-4B31-8E6B-79830C1E7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1" name="Imagen 450">
          <a:extLst>
            <a:ext uri="{FF2B5EF4-FFF2-40B4-BE49-F238E27FC236}">
              <a16:creationId xmlns:a16="http://schemas.microsoft.com/office/drawing/2014/main" id="{6412630D-E874-4B4D-AA72-9447EC13B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2" name="Imagen 451">
          <a:extLst>
            <a:ext uri="{FF2B5EF4-FFF2-40B4-BE49-F238E27FC236}">
              <a16:creationId xmlns:a16="http://schemas.microsoft.com/office/drawing/2014/main" id="{C8CFFB4A-F7F3-4875-AA3C-B89CD7290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3" name="Imagen 452">
          <a:extLst>
            <a:ext uri="{FF2B5EF4-FFF2-40B4-BE49-F238E27FC236}">
              <a16:creationId xmlns:a16="http://schemas.microsoft.com/office/drawing/2014/main" id="{16EDBB8D-4F1C-4779-B957-EA24C287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4" name="Imagen 453">
          <a:extLst>
            <a:ext uri="{FF2B5EF4-FFF2-40B4-BE49-F238E27FC236}">
              <a16:creationId xmlns:a16="http://schemas.microsoft.com/office/drawing/2014/main" id="{771BB157-BB00-46B4-AE23-259029D3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5" name="Imagen 454">
          <a:extLst>
            <a:ext uri="{FF2B5EF4-FFF2-40B4-BE49-F238E27FC236}">
              <a16:creationId xmlns:a16="http://schemas.microsoft.com/office/drawing/2014/main" id="{8DDD53E0-8DED-442D-B4D0-240F3C41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6" name="Imagen 455">
          <a:extLst>
            <a:ext uri="{FF2B5EF4-FFF2-40B4-BE49-F238E27FC236}">
              <a16:creationId xmlns:a16="http://schemas.microsoft.com/office/drawing/2014/main" id="{876CA025-8D0E-4EA9-A1FF-2CAEEE280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7" name="Imagen 456">
          <a:extLst>
            <a:ext uri="{FF2B5EF4-FFF2-40B4-BE49-F238E27FC236}">
              <a16:creationId xmlns:a16="http://schemas.microsoft.com/office/drawing/2014/main" id="{7D06D9D5-CD8D-4350-90C3-B1CBE10D5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8" name="Imagen 457">
          <a:extLst>
            <a:ext uri="{FF2B5EF4-FFF2-40B4-BE49-F238E27FC236}">
              <a16:creationId xmlns:a16="http://schemas.microsoft.com/office/drawing/2014/main" id="{5AF4A585-04E1-4A0E-B13F-E3EB56E3D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9" name="Imagen 458">
          <a:extLst>
            <a:ext uri="{FF2B5EF4-FFF2-40B4-BE49-F238E27FC236}">
              <a16:creationId xmlns:a16="http://schemas.microsoft.com/office/drawing/2014/main" id="{F12D209C-E673-47A5-9715-8AA056D80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0" name="Imagen 459">
          <a:extLst>
            <a:ext uri="{FF2B5EF4-FFF2-40B4-BE49-F238E27FC236}">
              <a16:creationId xmlns:a16="http://schemas.microsoft.com/office/drawing/2014/main" id="{3B5B1B6E-4A5A-43BD-8FDC-F90F6F3C6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1" name="Imagen 460">
          <a:extLst>
            <a:ext uri="{FF2B5EF4-FFF2-40B4-BE49-F238E27FC236}">
              <a16:creationId xmlns:a16="http://schemas.microsoft.com/office/drawing/2014/main" id="{DC003D82-77D8-43D2-8E7C-888CC185D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2" name="Imagen 461">
          <a:extLst>
            <a:ext uri="{FF2B5EF4-FFF2-40B4-BE49-F238E27FC236}">
              <a16:creationId xmlns:a16="http://schemas.microsoft.com/office/drawing/2014/main" id="{1BCB1B89-7FC5-49C2-AB20-A19739179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3" name="Imagen 462">
          <a:extLst>
            <a:ext uri="{FF2B5EF4-FFF2-40B4-BE49-F238E27FC236}">
              <a16:creationId xmlns:a16="http://schemas.microsoft.com/office/drawing/2014/main" id="{E42EFC64-413F-48C1-903D-025004A3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4" name="Imagen 463">
          <a:extLst>
            <a:ext uri="{FF2B5EF4-FFF2-40B4-BE49-F238E27FC236}">
              <a16:creationId xmlns:a16="http://schemas.microsoft.com/office/drawing/2014/main" id="{2E57068B-0123-40C7-A363-AFD66015D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5" name="Imagen 464">
          <a:extLst>
            <a:ext uri="{FF2B5EF4-FFF2-40B4-BE49-F238E27FC236}">
              <a16:creationId xmlns:a16="http://schemas.microsoft.com/office/drawing/2014/main" id="{8121BB73-699F-41F6-8880-D683B7F2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6" name="Imagen 465">
          <a:extLst>
            <a:ext uri="{FF2B5EF4-FFF2-40B4-BE49-F238E27FC236}">
              <a16:creationId xmlns:a16="http://schemas.microsoft.com/office/drawing/2014/main" id="{7BD8404B-FB82-4C24-932D-2F496676E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7" name="Imagen 466">
          <a:extLst>
            <a:ext uri="{FF2B5EF4-FFF2-40B4-BE49-F238E27FC236}">
              <a16:creationId xmlns:a16="http://schemas.microsoft.com/office/drawing/2014/main" id="{021EF95E-5EEC-4D50-BBA4-02BA73C2F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8" name="Imagen 467">
          <a:extLst>
            <a:ext uri="{FF2B5EF4-FFF2-40B4-BE49-F238E27FC236}">
              <a16:creationId xmlns:a16="http://schemas.microsoft.com/office/drawing/2014/main" id="{6B1A3768-5DBF-4D77-9AA6-21C20343A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9" name="Imagen 468">
          <a:extLst>
            <a:ext uri="{FF2B5EF4-FFF2-40B4-BE49-F238E27FC236}">
              <a16:creationId xmlns:a16="http://schemas.microsoft.com/office/drawing/2014/main" id="{4745BE66-59EF-44CD-A335-D803A821A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0" name="Imagen 469">
          <a:extLst>
            <a:ext uri="{FF2B5EF4-FFF2-40B4-BE49-F238E27FC236}">
              <a16:creationId xmlns:a16="http://schemas.microsoft.com/office/drawing/2014/main" id="{39A64A9D-A49F-4DB9-B5E7-E1E7A009D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1" name="Imagen 470">
          <a:extLst>
            <a:ext uri="{FF2B5EF4-FFF2-40B4-BE49-F238E27FC236}">
              <a16:creationId xmlns:a16="http://schemas.microsoft.com/office/drawing/2014/main" id="{7F9A884B-C041-42A7-94F2-DA39AE843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2" name="Imagen 471">
          <a:extLst>
            <a:ext uri="{FF2B5EF4-FFF2-40B4-BE49-F238E27FC236}">
              <a16:creationId xmlns:a16="http://schemas.microsoft.com/office/drawing/2014/main" id="{4E99FBE6-8A40-4859-B4CC-2D18696F5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3" name="Imagen 472">
          <a:extLst>
            <a:ext uri="{FF2B5EF4-FFF2-40B4-BE49-F238E27FC236}">
              <a16:creationId xmlns:a16="http://schemas.microsoft.com/office/drawing/2014/main" id="{054F2F5C-D2E6-4E8F-BD87-55FE4F0EC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4" name="Imagen 473">
          <a:extLst>
            <a:ext uri="{FF2B5EF4-FFF2-40B4-BE49-F238E27FC236}">
              <a16:creationId xmlns:a16="http://schemas.microsoft.com/office/drawing/2014/main" id="{8BE935CE-3A58-4C67-929B-7E933BDC2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5" name="Imagen 474">
          <a:extLst>
            <a:ext uri="{FF2B5EF4-FFF2-40B4-BE49-F238E27FC236}">
              <a16:creationId xmlns:a16="http://schemas.microsoft.com/office/drawing/2014/main" id="{839F3D8D-131A-4C1B-BAD0-70F4C7162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6" name="Imagen 475">
          <a:extLst>
            <a:ext uri="{FF2B5EF4-FFF2-40B4-BE49-F238E27FC236}">
              <a16:creationId xmlns:a16="http://schemas.microsoft.com/office/drawing/2014/main" id="{06927328-5C70-4CB9-A89B-95DBE4997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7" name="Imagen 476">
          <a:extLst>
            <a:ext uri="{FF2B5EF4-FFF2-40B4-BE49-F238E27FC236}">
              <a16:creationId xmlns:a16="http://schemas.microsoft.com/office/drawing/2014/main" id="{24CB4D1E-23D3-441A-AE9C-A5984F23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8" name="Imagen 477">
          <a:extLst>
            <a:ext uri="{FF2B5EF4-FFF2-40B4-BE49-F238E27FC236}">
              <a16:creationId xmlns:a16="http://schemas.microsoft.com/office/drawing/2014/main" id="{71F1F964-FAEF-4A51-955D-70EC19C49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9" name="Imagen 478">
          <a:extLst>
            <a:ext uri="{FF2B5EF4-FFF2-40B4-BE49-F238E27FC236}">
              <a16:creationId xmlns:a16="http://schemas.microsoft.com/office/drawing/2014/main" id="{1F1ED2C1-13A6-4CAE-8F9C-3BA4022E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0" name="Imagen 479">
          <a:extLst>
            <a:ext uri="{FF2B5EF4-FFF2-40B4-BE49-F238E27FC236}">
              <a16:creationId xmlns:a16="http://schemas.microsoft.com/office/drawing/2014/main" id="{78134B17-CF4A-4B19-AB43-8431B7F7E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1" name="Imagen 480">
          <a:extLst>
            <a:ext uri="{FF2B5EF4-FFF2-40B4-BE49-F238E27FC236}">
              <a16:creationId xmlns:a16="http://schemas.microsoft.com/office/drawing/2014/main" id="{1E018C73-7B1E-49FE-A0F9-11EF078D7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2" name="Imagen 481">
          <a:extLst>
            <a:ext uri="{FF2B5EF4-FFF2-40B4-BE49-F238E27FC236}">
              <a16:creationId xmlns:a16="http://schemas.microsoft.com/office/drawing/2014/main" id="{7D1CF3A2-D2D1-4C28-ADDD-534AFF56B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3" name="Imagen 482">
          <a:extLst>
            <a:ext uri="{FF2B5EF4-FFF2-40B4-BE49-F238E27FC236}">
              <a16:creationId xmlns:a16="http://schemas.microsoft.com/office/drawing/2014/main" id="{AA9E37AA-CA77-4AD4-B593-99E0244A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4" name="Imagen 483">
          <a:extLst>
            <a:ext uri="{FF2B5EF4-FFF2-40B4-BE49-F238E27FC236}">
              <a16:creationId xmlns:a16="http://schemas.microsoft.com/office/drawing/2014/main" id="{D730D057-9641-470E-B000-3019FDA9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5" name="Imagen 484">
          <a:extLst>
            <a:ext uri="{FF2B5EF4-FFF2-40B4-BE49-F238E27FC236}">
              <a16:creationId xmlns:a16="http://schemas.microsoft.com/office/drawing/2014/main" id="{8FE4A03E-4A81-4052-B085-3193580B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6" name="Imagen 485">
          <a:extLst>
            <a:ext uri="{FF2B5EF4-FFF2-40B4-BE49-F238E27FC236}">
              <a16:creationId xmlns:a16="http://schemas.microsoft.com/office/drawing/2014/main" id="{79C4DE26-66E2-4A4F-B368-282BA6C9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7" name="Imagen 486">
          <a:extLst>
            <a:ext uri="{FF2B5EF4-FFF2-40B4-BE49-F238E27FC236}">
              <a16:creationId xmlns:a16="http://schemas.microsoft.com/office/drawing/2014/main" id="{F281513D-AB33-4D95-8059-265E0862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8" name="Imagen 487">
          <a:extLst>
            <a:ext uri="{FF2B5EF4-FFF2-40B4-BE49-F238E27FC236}">
              <a16:creationId xmlns:a16="http://schemas.microsoft.com/office/drawing/2014/main" id="{F7111F10-D4FB-4AD1-B7BB-EFF9FDCE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9" name="Imagen 488">
          <a:extLst>
            <a:ext uri="{FF2B5EF4-FFF2-40B4-BE49-F238E27FC236}">
              <a16:creationId xmlns:a16="http://schemas.microsoft.com/office/drawing/2014/main" id="{7858CFC0-E453-4C6A-8D1A-05A235A9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0" name="Imagen 489">
          <a:extLst>
            <a:ext uri="{FF2B5EF4-FFF2-40B4-BE49-F238E27FC236}">
              <a16:creationId xmlns:a16="http://schemas.microsoft.com/office/drawing/2014/main" id="{370B1171-0527-4413-88A2-C1ACC722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1" name="Imagen 490">
          <a:extLst>
            <a:ext uri="{FF2B5EF4-FFF2-40B4-BE49-F238E27FC236}">
              <a16:creationId xmlns:a16="http://schemas.microsoft.com/office/drawing/2014/main" id="{C9A5FAC0-EBBA-4309-BF64-2C590B85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2" name="Imagen 491">
          <a:extLst>
            <a:ext uri="{FF2B5EF4-FFF2-40B4-BE49-F238E27FC236}">
              <a16:creationId xmlns:a16="http://schemas.microsoft.com/office/drawing/2014/main" id="{1E1D8CC9-6155-4009-ADE6-2FF97A218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3" name="Imagen 492">
          <a:extLst>
            <a:ext uri="{FF2B5EF4-FFF2-40B4-BE49-F238E27FC236}">
              <a16:creationId xmlns:a16="http://schemas.microsoft.com/office/drawing/2014/main" id="{3CED41B5-FE18-48A2-99BE-1A44D9E5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4" name="Imagen 493">
          <a:extLst>
            <a:ext uri="{FF2B5EF4-FFF2-40B4-BE49-F238E27FC236}">
              <a16:creationId xmlns:a16="http://schemas.microsoft.com/office/drawing/2014/main" id="{1D5C6BE1-DA32-457E-9514-914E51728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5" name="Imagen 494">
          <a:extLst>
            <a:ext uri="{FF2B5EF4-FFF2-40B4-BE49-F238E27FC236}">
              <a16:creationId xmlns:a16="http://schemas.microsoft.com/office/drawing/2014/main" id="{00FAA786-61DE-4E72-A343-F9246F34C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6" name="Imagen 495">
          <a:extLst>
            <a:ext uri="{FF2B5EF4-FFF2-40B4-BE49-F238E27FC236}">
              <a16:creationId xmlns:a16="http://schemas.microsoft.com/office/drawing/2014/main" id="{3E0AA669-0BF5-4FD6-892C-B2B59BC9D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7" name="Imagen 496">
          <a:extLst>
            <a:ext uri="{FF2B5EF4-FFF2-40B4-BE49-F238E27FC236}">
              <a16:creationId xmlns:a16="http://schemas.microsoft.com/office/drawing/2014/main" id="{17FFA4FA-0C0A-47DB-863A-1B040F85B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8" name="Imagen 497">
          <a:extLst>
            <a:ext uri="{FF2B5EF4-FFF2-40B4-BE49-F238E27FC236}">
              <a16:creationId xmlns:a16="http://schemas.microsoft.com/office/drawing/2014/main" id="{725AAD81-E40D-4833-9130-F37C903A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9" name="Imagen 498">
          <a:extLst>
            <a:ext uri="{FF2B5EF4-FFF2-40B4-BE49-F238E27FC236}">
              <a16:creationId xmlns:a16="http://schemas.microsoft.com/office/drawing/2014/main" id="{0C5A63BC-8FE2-40E2-96E1-09CFD6BA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0" name="Imagen 499">
          <a:extLst>
            <a:ext uri="{FF2B5EF4-FFF2-40B4-BE49-F238E27FC236}">
              <a16:creationId xmlns:a16="http://schemas.microsoft.com/office/drawing/2014/main" id="{8041E976-695D-4C97-97BB-2E06F8EDC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1" name="Imagen 500">
          <a:extLst>
            <a:ext uri="{FF2B5EF4-FFF2-40B4-BE49-F238E27FC236}">
              <a16:creationId xmlns:a16="http://schemas.microsoft.com/office/drawing/2014/main" id="{8682C741-ABF7-41BC-88E3-93885416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2" name="Imagen 501">
          <a:extLst>
            <a:ext uri="{FF2B5EF4-FFF2-40B4-BE49-F238E27FC236}">
              <a16:creationId xmlns:a16="http://schemas.microsoft.com/office/drawing/2014/main" id="{82E42ADE-8EE9-46B3-83D9-0DFC0E324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3" name="Imagen 502">
          <a:extLst>
            <a:ext uri="{FF2B5EF4-FFF2-40B4-BE49-F238E27FC236}">
              <a16:creationId xmlns:a16="http://schemas.microsoft.com/office/drawing/2014/main" id="{38E0DC9F-6DD3-4EA7-98AE-C5CC95C8B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4" name="Imagen 503">
          <a:extLst>
            <a:ext uri="{FF2B5EF4-FFF2-40B4-BE49-F238E27FC236}">
              <a16:creationId xmlns:a16="http://schemas.microsoft.com/office/drawing/2014/main" id="{40ACD4DE-4AD0-43DB-B4F1-FA61B6673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5" name="Imagen 504">
          <a:extLst>
            <a:ext uri="{FF2B5EF4-FFF2-40B4-BE49-F238E27FC236}">
              <a16:creationId xmlns:a16="http://schemas.microsoft.com/office/drawing/2014/main" id="{6CA11484-03D0-490D-870A-C4BA33212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6" name="Imagen 505">
          <a:extLst>
            <a:ext uri="{FF2B5EF4-FFF2-40B4-BE49-F238E27FC236}">
              <a16:creationId xmlns:a16="http://schemas.microsoft.com/office/drawing/2014/main" id="{538FFC96-02DB-4A45-9984-D73EA7447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7" name="Imagen 506">
          <a:extLst>
            <a:ext uri="{FF2B5EF4-FFF2-40B4-BE49-F238E27FC236}">
              <a16:creationId xmlns:a16="http://schemas.microsoft.com/office/drawing/2014/main" id="{081D8F30-AA7F-4E36-B987-4177D848B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08" name="Imagen 507">
          <a:extLst>
            <a:ext uri="{FF2B5EF4-FFF2-40B4-BE49-F238E27FC236}">
              <a16:creationId xmlns:a16="http://schemas.microsoft.com/office/drawing/2014/main" id="{1327B664-F120-4068-A4D7-58E25551B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09" name="Imagen 508">
          <a:extLst>
            <a:ext uri="{FF2B5EF4-FFF2-40B4-BE49-F238E27FC236}">
              <a16:creationId xmlns:a16="http://schemas.microsoft.com/office/drawing/2014/main" id="{E2AC65B3-53DB-45C3-A38D-BF1FF51C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0" name="Imagen 509">
          <a:extLst>
            <a:ext uri="{FF2B5EF4-FFF2-40B4-BE49-F238E27FC236}">
              <a16:creationId xmlns:a16="http://schemas.microsoft.com/office/drawing/2014/main" id="{ABD541AF-B4B2-4A63-A402-74C9FFA9B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1" name="Imagen 510">
          <a:extLst>
            <a:ext uri="{FF2B5EF4-FFF2-40B4-BE49-F238E27FC236}">
              <a16:creationId xmlns:a16="http://schemas.microsoft.com/office/drawing/2014/main" id="{025E5834-EAA8-4CB6-9F5F-9E5BC69D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2" name="Imagen 511">
          <a:extLst>
            <a:ext uri="{FF2B5EF4-FFF2-40B4-BE49-F238E27FC236}">
              <a16:creationId xmlns:a16="http://schemas.microsoft.com/office/drawing/2014/main" id="{2EB99908-7058-40D5-809E-274156732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3" name="Imagen 512">
          <a:extLst>
            <a:ext uri="{FF2B5EF4-FFF2-40B4-BE49-F238E27FC236}">
              <a16:creationId xmlns:a16="http://schemas.microsoft.com/office/drawing/2014/main" id="{D857C8E2-6FB0-4943-B4AB-FA8F7590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4" name="Imagen 513">
          <a:extLst>
            <a:ext uri="{FF2B5EF4-FFF2-40B4-BE49-F238E27FC236}">
              <a16:creationId xmlns:a16="http://schemas.microsoft.com/office/drawing/2014/main" id="{1C0F7646-5DD7-40B2-9C6D-A946E4983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5" name="Imagen 514">
          <a:extLst>
            <a:ext uri="{FF2B5EF4-FFF2-40B4-BE49-F238E27FC236}">
              <a16:creationId xmlns:a16="http://schemas.microsoft.com/office/drawing/2014/main" id="{3BF11928-94F3-46EA-99A4-556F36D8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6" name="Imagen 515">
          <a:extLst>
            <a:ext uri="{FF2B5EF4-FFF2-40B4-BE49-F238E27FC236}">
              <a16:creationId xmlns:a16="http://schemas.microsoft.com/office/drawing/2014/main" id="{8A424BBD-5233-4CF9-95E3-554E655B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7" name="Imagen 516">
          <a:extLst>
            <a:ext uri="{FF2B5EF4-FFF2-40B4-BE49-F238E27FC236}">
              <a16:creationId xmlns:a16="http://schemas.microsoft.com/office/drawing/2014/main" id="{C1D288C9-6957-4654-A254-CC2A9D279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8" name="Imagen 517">
          <a:extLst>
            <a:ext uri="{FF2B5EF4-FFF2-40B4-BE49-F238E27FC236}">
              <a16:creationId xmlns:a16="http://schemas.microsoft.com/office/drawing/2014/main" id="{0ACECA84-D18A-4FD1-B547-A7A1112F6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9" name="Imagen 518">
          <a:extLst>
            <a:ext uri="{FF2B5EF4-FFF2-40B4-BE49-F238E27FC236}">
              <a16:creationId xmlns:a16="http://schemas.microsoft.com/office/drawing/2014/main" id="{324CE72C-B122-41A9-8CF7-F5F95557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0" name="Imagen 519">
          <a:extLst>
            <a:ext uri="{FF2B5EF4-FFF2-40B4-BE49-F238E27FC236}">
              <a16:creationId xmlns:a16="http://schemas.microsoft.com/office/drawing/2014/main" id="{3B02ED4A-7904-4D20-90ED-50C446D4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1" name="Imagen 520">
          <a:extLst>
            <a:ext uri="{FF2B5EF4-FFF2-40B4-BE49-F238E27FC236}">
              <a16:creationId xmlns:a16="http://schemas.microsoft.com/office/drawing/2014/main" id="{AABAD13E-8DA3-487F-980D-EBDF12189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2" name="Imagen 521">
          <a:extLst>
            <a:ext uri="{FF2B5EF4-FFF2-40B4-BE49-F238E27FC236}">
              <a16:creationId xmlns:a16="http://schemas.microsoft.com/office/drawing/2014/main" id="{25BE125A-C45C-48CB-80A7-E53EBF58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3" name="Imagen 522">
          <a:extLst>
            <a:ext uri="{FF2B5EF4-FFF2-40B4-BE49-F238E27FC236}">
              <a16:creationId xmlns:a16="http://schemas.microsoft.com/office/drawing/2014/main" id="{70379ED9-C54D-4073-8445-E0AECB337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4" name="Imagen 523">
          <a:extLst>
            <a:ext uri="{FF2B5EF4-FFF2-40B4-BE49-F238E27FC236}">
              <a16:creationId xmlns:a16="http://schemas.microsoft.com/office/drawing/2014/main" id="{28D2F8CA-B05B-4F13-8222-CEBBDB20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5" name="Imagen 524">
          <a:extLst>
            <a:ext uri="{FF2B5EF4-FFF2-40B4-BE49-F238E27FC236}">
              <a16:creationId xmlns:a16="http://schemas.microsoft.com/office/drawing/2014/main" id="{C9A1F120-8279-4566-8B9B-466A3A051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6" name="Imagen 525">
          <a:extLst>
            <a:ext uri="{FF2B5EF4-FFF2-40B4-BE49-F238E27FC236}">
              <a16:creationId xmlns:a16="http://schemas.microsoft.com/office/drawing/2014/main" id="{9DD7744D-99AC-425A-9DDF-83A7E417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7" name="Imagen 526">
          <a:extLst>
            <a:ext uri="{FF2B5EF4-FFF2-40B4-BE49-F238E27FC236}">
              <a16:creationId xmlns:a16="http://schemas.microsoft.com/office/drawing/2014/main" id="{7CF0D69B-3BED-49D6-A8AC-0FAB38620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8" name="Imagen 527">
          <a:extLst>
            <a:ext uri="{FF2B5EF4-FFF2-40B4-BE49-F238E27FC236}">
              <a16:creationId xmlns:a16="http://schemas.microsoft.com/office/drawing/2014/main" id="{1C163A5F-7FC7-440B-8586-7C88AA87F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9" name="Imagen 528">
          <a:extLst>
            <a:ext uri="{FF2B5EF4-FFF2-40B4-BE49-F238E27FC236}">
              <a16:creationId xmlns:a16="http://schemas.microsoft.com/office/drawing/2014/main" id="{2F332926-AED1-47D7-BFE2-632D31131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0" name="Imagen 529">
          <a:extLst>
            <a:ext uri="{FF2B5EF4-FFF2-40B4-BE49-F238E27FC236}">
              <a16:creationId xmlns:a16="http://schemas.microsoft.com/office/drawing/2014/main" id="{31EF249D-F9DA-47C3-BBA4-F38F21B07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1" name="Imagen 530">
          <a:extLst>
            <a:ext uri="{FF2B5EF4-FFF2-40B4-BE49-F238E27FC236}">
              <a16:creationId xmlns:a16="http://schemas.microsoft.com/office/drawing/2014/main" id="{9DC21213-9F67-4923-8CFE-161D1C37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2" name="Imagen 531">
          <a:extLst>
            <a:ext uri="{FF2B5EF4-FFF2-40B4-BE49-F238E27FC236}">
              <a16:creationId xmlns:a16="http://schemas.microsoft.com/office/drawing/2014/main" id="{DCDE1DD9-914A-4704-8035-AD8485712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3" name="Imagen 532">
          <a:extLst>
            <a:ext uri="{FF2B5EF4-FFF2-40B4-BE49-F238E27FC236}">
              <a16:creationId xmlns:a16="http://schemas.microsoft.com/office/drawing/2014/main" id="{92A4CCA5-90A6-42A9-9F36-35FF9360D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4" name="Imagen 533">
          <a:extLst>
            <a:ext uri="{FF2B5EF4-FFF2-40B4-BE49-F238E27FC236}">
              <a16:creationId xmlns:a16="http://schemas.microsoft.com/office/drawing/2014/main" id="{91AD6EBB-B3D0-4E39-B437-924EBCF37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5" name="Imagen 534">
          <a:extLst>
            <a:ext uri="{FF2B5EF4-FFF2-40B4-BE49-F238E27FC236}">
              <a16:creationId xmlns:a16="http://schemas.microsoft.com/office/drawing/2014/main" id="{336B9C8A-31BA-4C91-9CD0-29FB6F6E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6" name="Imagen 535">
          <a:extLst>
            <a:ext uri="{FF2B5EF4-FFF2-40B4-BE49-F238E27FC236}">
              <a16:creationId xmlns:a16="http://schemas.microsoft.com/office/drawing/2014/main" id="{9D1B8C52-3E3D-4727-8A32-40AF604E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7" name="Imagen 536">
          <a:extLst>
            <a:ext uri="{FF2B5EF4-FFF2-40B4-BE49-F238E27FC236}">
              <a16:creationId xmlns:a16="http://schemas.microsoft.com/office/drawing/2014/main" id="{E9944703-6569-439C-9C33-A892F59D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8" name="Imagen 537">
          <a:extLst>
            <a:ext uri="{FF2B5EF4-FFF2-40B4-BE49-F238E27FC236}">
              <a16:creationId xmlns:a16="http://schemas.microsoft.com/office/drawing/2014/main" id="{8D0ACBD8-BE65-41A0-B4C4-8ACA6AD1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9" name="Imagen 538">
          <a:extLst>
            <a:ext uri="{FF2B5EF4-FFF2-40B4-BE49-F238E27FC236}">
              <a16:creationId xmlns:a16="http://schemas.microsoft.com/office/drawing/2014/main" id="{EF565919-3FFF-428E-99FD-7C487358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0" name="Imagen 539">
          <a:extLst>
            <a:ext uri="{FF2B5EF4-FFF2-40B4-BE49-F238E27FC236}">
              <a16:creationId xmlns:a16="http://schemas.microsoft.com/office/drawing/2014/main" id="{A650EB43-B26A-4936-9542-4769DEE6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1" name="Imagen 540">
          <a:extLst>
            <a:ext uri="{FF2B5EF4-FFF2-40B4-BE49-F238E27FC236}">
              <a16:creationId xmlns:a16="http://schemas.microsoft.com/office/drawing/2014/main" id="{B3316BE7-B9F0-4A23-AD31-C50B1738B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2" name="Imagen 541">
          <a:extLst>
            <a:ext uri="{FF2B5EF4-FFF2-40B4-BE49-F238E27FC236}">
              <a16:creationId xmlns:a16="http://schemas.microsoft.com/office/drawing/2014/main" id="{5BB8B4AD-B3B7-40F1-9B16-13A03F68C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3" name="Imagen 542">
          <a:extLst>
            <a:ext uri="{FF2B5EF4-FFF2-40B4-BE49-F238E27FC236}">
              <a16:creationId xmlns:a16="http://schemas.microsoft.com/office/drawing/2014/main" id="{5A465018-DB91-46DB-959B-80EA9E07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4" name="Imagen 543">
          <a:extLst>
            <a:ext uri="{FF2B5EF4-FFF2-40B4-BE49-F238E27FC236}">
              <a16:creationId xmlns:a16="http://schemas.microsoft.com/office/drawing/2014/main" id="{5700DD80-A8C6-4B98-B162-C5B9EF857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5" name="Imagen 544">
          <a:extLst>
            <a:ext uri="{FF2B5EF4-FFF2-40B4-BE49-F238E27FC236}">
              <a16:creationId xmlns:a16="http://schemas.microsoft.com/office/drawing/2014/main" id="{F8C1532A-03DC-43F4-8206-8F4A7D56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6" name="Imagen 545">
          <a:extLst>
            <a:ext uri="{FF2B5EF4-FFF2-40B4-BE49-F238E27FC236}">
              <a16:creationId xmlns:a16="http://schemas.microsoft.com/office/drawing/2014/main" id="{644C629A-FF9E-4621-81AC-B0D393B3C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7" name="Imagen 546">
          <a:extLst>
            <a:ext uri="{FF2B5EF4-FFF2-40B4-BE49-F238E27FC236}">
              <a16:creationId xmlns:a16="http://schemas.microsoft.com/office/drawing/2014/main" id="{67132362-3323-4DC9-A923-C00784FD2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8" name="Imagen 547">
          <a:extLst>
            <a:ext uri="{FF2B5EF4-FFF2-40B4-BE49-F238E27FC236}">
              <a16:creationId xmlns:a16="http://schemas.microsoft.com/office/drawing/2014/main" id="{79DDC5A0-CF50-49E7-A489-48C03C9DA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9" name="Imagen 548">
          <a:extLst>
            <a:ext uri="{FF2B5EF4-FFF2-40B4-BE49-F238E27FC236}">
              <a16:creationId xmlns:a16="http://schemas.microsoft.com/office/drawing/2014/main" id="{AF6C9C54-9938-4B83-95E2-CEBDFCEE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0" name="Imagen 549">
          <a:extLst>
            <a:ext uri="{FF2B5EF4-FFF2-40B4-BE49-F238E27FC236}">
              <a16:creationId xmlns:a16="http://schemas.microsoft.com/office/drawing/2014/main" id="{99BE4223-8840-434F-B2C7-771A139B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1" name="Imagen 550">
          <a:extLst>
            <a:ext uri="{FF2B5EF4-FFF2-40B4-BE49-F238E27FC236}">
              <a16:creationId xmlns:a16="http://schemas.microsoft.com/office/drawing/2014/main" id="{9BB6F39A-6BE9-44D8-A5B8-457444E5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2" name="Imagen 551">
          <a:extLst>
            <a:ext uri="{FF2B5EF4-FFF2-40B4-BE49-F238E27FC236}">
              <a16:creationId xmlns:a16="http://schemas.microsoft.com/office/drawing/2014/main" id="{530EE972-0136-450B-ABF8-463B8D5D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3" name="Imagen 552">
          <a:extLst>
            <a:ext uri="{FF2B5EF4-FFF2-40B4-BE49-F238E27FC236}">
              <a16:creationId xmlns:a16="http://schemas.microsoft.com/office/drawing/2014/main" id="{2CD5E55A-5B74-472D-8812-F6D4BCBC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4" name="Imagen 553">
          <a:extLst>
            <a:ext uri="{FF2B5EF4-FFF2-40B4-BE49-F238E27FC236}">
              <a16:creationId xmlns:a16="http://schemas.microsoft.com/office/drawing/2014/main" id="{029C4DDE-98E2-4007-B244-4936989E5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5" name="Imagen 554">
          <a:extLst>
            <a:ext uri="{FF2B5EF4-FFF2-40B4-BE49-F238E27FC236}">
              <a16:creationId xmlns:a16="http://schemas.microsoft.com/office/drawing/2014/main" id="{6C1B54F5-9BDC-4D48-99FA-1D0805B2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6" name="Imagen 555">
          <a:extLst>
            <a:ext uri="{FF2B5EF4-FFF2-40B4-BE49-F238E27FC236}">
              <a16:creationId xmlns:a16="http://schemas.microsoft.com/office/drawing/2014/main" id="{7EDEF2BF-14E5-4233-BD8C-9D6D73C23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7" name="Imagen 556">
          <a:extLst>
            <a:ext uri="{FF2B5EF4-FFF2-40B4-BE49-F238E27FC236}">
              <a16:creationId xmlns:a16="http://schemas.microsoft.com/office/drawing/2014/main" id="{3A06876E-C72C-4BD7-A50C-F1C5733BF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8" name="Imagen 557">
          <a:extLst>
            <a:ext uri="{FF2B5EF4-FFF2-40B4-BE49-F238E27FC236}">
              <a16:creationId xmlns:a16="http://schemas.microsoft.com/office/drawing/2014/main" id="{4D4CB843-4118-4F6E-93D2-EB80F563A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9" name="Imagen 558">
          <a:extLst>
            <a:ext uri="{FF2B5EF4-FFF2-40B4-BE49-F238E27FC236}">
              <a16:creationId xmlns:a16="http://schemas.microsoft.com/office/drawing/2014/main" id="{2F409A33-EB3B-4272-8CB7-4C7D7D57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0" name="Imagen 559">
          <a:extLst>
            <a:ext uri="{FF2B5EF4-FFF2-40B4-BE49-F238E27FC236}">
              <a16:creationId xmlns:a16="http://schemas.microsoft.com/office/drawing/2014/main" id="{11820846-5805-431C-9C55-F0040027F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1" name="Imagen 560">
          <a:extLst>
            <a:ext uri="{FF2B5EF4-FFF2-40B4-BE49-F238E27FC236}">
              <a16:creationId xmlns:a16="http://schemas.microsoft.com/office/drawing/2014/main" id="{79862E95-F354-42E2-8882-F7068AA58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2" name="Imagen 561">
          <a:extLst>
            <a:ext uri="{FF2B5EF4-FFF2-40B4-BE49-F238E27FC236}">
              <a16:creationId xmlns:a16="http://schemas.microsoft.com/office/drawing/2014/main" id="{50D04D3F-658F-43FD-99DD-A582F1B88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3" name="Imagen 562">
          <a:extLst>
            <a:ext uri="{FF2B5EF4-FFF2-40B4-BE49-F238E27FC236}">
              <a16:creationId xmlns:a16="http://schemas.microsoft.com/office/drawing/2014/main" id="{900466C9-1F1C-4BCD-8D1A-6E266D6E9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4" name="Imagen 563">
          <a:extLst>
            <a:ext uri="{FF2B5EF4-FFF2-40B4-BE49-F238E27FC236}">
              <a16:creationId xmlns:a16="http://schemas.microsoft.com/office/drawing/2014/main" id="{5AE6DEF4-3821-44CD-96DC-B4F84D43E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5" name="Imagen 564">
          <a:extLst>
            <a:ext uri="{FF2B5EF4-FFF2-40B4-BE49-F238E27FC236}">
              <a16:creationId xmlns:a16="http://schemas.microsoft.com/office/drawing/2014/main" id="{7AD0425A-AA8A-41AC-AC05-B46FB53F3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6" name="Imagen 565">
          <a:extLst>
            <a:ext uri="{FF2B5EF4-FFF2-40B4-BE49-F238E27FC236}">
              <a16:creationId xmlns:a16="http://schemas.microsoft.com/office/drawing/2014/main" id="{EB1B4734-D59A-44BC-9258-6D416CEB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7" name="Imagen 566">
          <a:extLst>
            <a:ext uri="{FF2B5EF4-FFF2-40B4-BE49-F238E27FC236}">
              <a16:creationId xmlns:a16="http://schemas.microsoft.com/office/drawing/2014/main" id="{A64B8347-2634-4233-AAB6-07CB0450C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8" name="Imagen 567">
          <a:extLst>
            <a:ext uri="{FF2B5EF4-FFF2-40B4-BE49-F238E27FC236}">
              <a16:creationId xmlns:a16="http://schemas.microsoft.com/office/drawing/2014/main" id="{71E38DC2-E52F-4417-AD36-E13F1FF6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9" name="Imagen 568">
          <a:extLst>
            <a:ext uri="{FF2B5EF4-FFF2-40B4-BE49-F238E27FC236}">
              <a16:creationId xmlns:a16="http://schemas.microsoft.com/office/drawing/2014/main" id="{B3F21373-9D39-4951-9B6C-5B4EDC451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0" name="Imagen 569">
          <a:extLst>
            <a:ext uri="{FF2B5EF4-FFF2-40B4-BE49-F238E27FC236}">
              <a16:creationId xmlns:a16="http://schemas.microsoft.com/office/drawing/2014/main" id="{8DABD1BF-E99C-42CC-878A-62D72FAEB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1" name="Imagen 570">
          <a:extLst>
            <a:ext uri="{FF2B5EF4-FFF2-40B4-BE49-F238E27FC236}">
              <a16:creationId xmlns:a16="http://schemas.microsoft.com/office/drawing/2014/main" id="{C9AB8255-B50F-42BC-9A1B-8EB3BE8BB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2" name="Imagen 571">
          <a:extLst>
            <a:ext uri="{FF2B5EF4-FFF2-40B4-BE49-F238E27FC236}">
              <a16:creationId xmlns:a16="http://schemas.microsoft.com/office/drawing/2014/main" id="{064E3A0F-B430-47C8-9EAC-3FDB90114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3" name="Imagen 572">
          <a:extLst>
            <a:ext uri="{FF2B5EF4-FFF2-40B4-BE49-F238E27FC236}">
              <a16:creationId xmlns:a16="http://schemas.microsoft.com/office/drawing/2014/main" id="{1E6A3E51-9A8D-4D71-878B-415D1BAFF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4" name="Imagen 573">
          <a:extLst>
            <a:ext uri="{FF2B5EF4-FFF2-40B4-BE49-F238E27FC236}">
              <a16:creationId xmlns:a16="http://schemas.microsoft.com/office/drawing/2014/main" id="{DBBA3479-9F7A-47F3-BCB2-4A0382D0E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5" name="Imagen 574">
          <a:extLst>
            <a:ext uri="{FF2B5EF4-FFF2-40B4-BE49-F238E27FC236}">
              <a16:creationId xmlns:a16="http://schemas.microsoft.com/office/drawing/2014/main" id="{89CFFE8F-259C-4BCF-B81C-77302FD2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6" name="Imagen 575">
          <a:extLst>
            <a:ext uri="{FF2B5EF4-FFF2-40B4-BE49-F238E27FC236}">
              <a16:creationId xmlns:a16="http://schemas.microsoft.com/office/drawing/2014/main" id="{A8D671C7-ABA9-4335-8004-56F993DCE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7" name="Imagen 576">
          <a:extLst>
            <a:ext uri="{FF2B5EF4-FFF2-40B4-BE49-F238E27FC236}">
              <a16:creationId xmlns:a16="http://schemas.microsoft.com/office/drawing/2014/main" id="{1A4C3762-028B-4059-8EA7-59325945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8" name="Imagen 577">
          <a:extLst>
            <a:ext uri="{FF2B5EF4-FFF2-40B4-BE49-F238E27FC236}">
              <a16:creationId xmlns:a16="http://schemas.microsoft.com/office/drawing/2014/main" id="{3B509B12-4779-46FF-9D14-9ED05C4BB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79" name="Imagen 578">
          <a:extLst>
            <a:ext uri="{FF2B5EF4-FFF2-40B4-BE49-F238E27FC236}">
              <a16:creationId xmlns:a16="http://schemas.microsoft.com/office/drawing/2014/main" id="{BED50405-4A0E-48B0-AC40-5303570BA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0" name="Imagen 579">
          <a:extLst>
            <a:ext uri="{FF2B5EF4-FFF2-40B4-BE49-F238E27FC236}">
              <a16:creationId xmlns:a16="http://schemas.microsoft.com/office/drawing/2014/main" id="{3C91277E-D392-4CC0-929F-CC803E14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1" name="Imagen 580">
          <a:extLst>
            <a:ext uri="{FF2B5EF4-FFF2-40B4-BE49-F238E27FC236}">
              <a16:creationId xmlns:a16="http://schemas.microsoft.com/office/drawing/2014/main" id="{49105D25-709F-4D9C-A71B-C8CF4E42A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2" name="Imagen 581">
          <a:extLst>
            <a:ext uri="{FF2B5EF4-FFF2-40B4-BE49-F238E27FC236}">
              <a16:creationId xmlns:a16="http://schemas.microsoft.com/office/drawing/2014/main" id="{632B858F-2914-4953-8BCB-034321D0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3" name="Imagen 582">
          <a:extLst>
            <a:ext uri="{FF2B5EF4-FFF2-40B4-BE49-F238E27FC236}">
              <a16:creationId xmlns:a16="http://schemas.microsoft.com/office/drawing/2014/main" id="{42BD25EE-093A-4F57-B9A4-5C5F60267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4" name="Imagen 583">
          <a:extLst>
            <a:ext uri="{FF2B5EF4-FFF2-40B4-BE49-F238E27FC236}">
              <a16:creationId xmlns:a16="http://schemas.microsoft.com/office/drawing/2014/main" id="{71D04EB3-EA9B-441E-893F-B7DEA236B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5" name="Imagen 584">
          <a:extLst>
            <a:ext uri="{FF2B5EF4-FFF2-40B4-BE49-F238E27FC236}">
              <a16:creationId xmlns:a16="http://schemas.microsoft.com/office/drawing/2014/main" id="{A870D792-7166-4813-BAB3-FC9779A0F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6" name="Imagen 585">
          <a:extLst>
            <a:ext uri="{FF2B5EF4-FFF2-40B4-BE49-F238E27FC236}">
              <a16:creationId xmlns:a16="http://schemas.microsoft.com/office/drawing/2014/main" id="{759E41F9-7A1D-428E-9913-114701466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7" name="Imagen 586">
          <a:extLst>
            <a:ext uri="{FF2B5EF4-FFF2-40B4-BE49-F238E27FC236}">
              <a16:creationId xmlns:a16="http://schemas.microsoft.com/office/drawing/2014/main" id="{A09157AD-99F3-451B-940B-58C3FBB2D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8" name="Imagen 587">
          <a:extLst>
            <a:ext uri="{FF2B5EF4-FFF2-40B4-BE49-F238E27FC236}">
              <a16:creationId xmlns:a16="http://schemas.microsoft.com/office/drawing/2014/main" id="{E15F3FBA-358B-4268-A8F6-E95D9C721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9" name="Imagen 588">
          <a:extLst>
            <a:ext uri="{FF2B5EF4-FFF2-40B4-BE49-F238E27FC236}">
              <a16:creationId xmlns:a16="http://schemas.microsoft.com/office/drawing/2014/main" id="{323CC97E-D937-4AB0-8796-1005FC68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0" name="Imagen 589">
          <a:extLst>
            <a:ext uri="{FF2B5EF4-FFF2-40B4-BE49-F238E27FC236}">
              <a16:creationId xmlns:a16="http://schemas.microsoft.com/office/drawing/2014/main" id="{00002C44-DC2B-48A6-9074-3F3972FE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1" name="Imagen 590">
          <a:extLst>
            <a:ext uri="{FF2B5EF4-FFF2-40B4-BE49-F238E27FC236}">
              <a16:creationId xmlns:a16="http://schemas.microsoft.com/office/drawing/2014/main" id="{C2CB2AA8-7E2C-4DBA-9011-3FD3EA98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2" name="Imagen 591">
          <a:extLst>
            <a:ext uri="{FF2B5EF4-FFF2-40B4-BE49-F238E27FC236}">
              <a16:creationId xmlns:a16="http://schemas.microsoft.com/office/drawing/2014/main" id="{0639471F-6D6D-4567-919E-6424BFD5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3" name="Imagen 592">
          <a:extLst>
            <a:ext uri="{FF2B5EF4-FFF2-40B4-BE49-F238E27FC236}">
              <a16:creationId xmlns:a16="http://schemas.microsoft.com/office/drawing/2014/main" id="{070AC7D2-4CE7-442B-A1E9-1FF04677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4" name="Imagen 593">
          <a:extLst>
            <a:ext uri="{FF2B5EF4-FFF2-40B4-BE49-F238E27FC236}">
              <a16:creationId xmlns:a16="http://schemas.microsoft.com/office/drawing/2014/main" id="{C500E202-BAD5-4F89-87B2-F352FD938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5" name="Imagen 594">
          <a:extLst>
            <a:ext uri="{FF2B5EF4-FFF2-40B4-BE49-F238E27FC236}">
              <a16:creationId xmlns:a16="http://schemas.microsoft.com/office/drawing/2014/main" id="{80F3DFCD-A57B-4611-B3AA-4721D5E9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6" name="Imagen 595">
          <a:extLst>
            <a:ext uri="{FF2B5EF4-FFF2-40B4-BE49-F238E27FC236}">
              <a16:creationId xmlns:a16="http://schemas.microsoft.com/office/drawing/2014/main" id="{4E7E58C7-4752-4654-B876-4369B3B80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7" name="Imagen 596">
          <a:extLst>
            <a:ext uri="{FF2B5EF4-FFF2-40B4-BE49-F238E27FC236}">
              <a16:creationId xmlns:a16="http://schemas.microsoft.com/office/drawing/2014/main" id="{86801179-381E-4683-9634-B5C541005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8" name="Imagen 597">
          <a:extLst>
            <a:ext uri="{FF2B5EF4-FFF2-40B4-BE49-F238E27FC236}">
              <a16:creationId xmlns:a16="http://schemas.microsoft.com/office/drawing/2014/main" id="{CE008FCD-94C8-493B-96E0-287F18D8D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9" name="Imagen 598">
          <a:extLst>
            <a:ext uri="{FF2B5EF4-FFF2-40B4-BE49-F238E27FC236}">
              <a16:creationId xmlns:a16="http://schemas.microsoft.com/office/drawing/2014/main" id="{3D4ABEA2-1923-4319-B6A0-73608E162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0" name="Imagen 599">
          <a:extLst>
            <a:ext uri="{FF2B5EF4-FFF2-40B4-BE49-F238E27FC236}">
              <a16:creationId xmlns:a16="http://schemas.microsoft.com/office/drawing/2014/main" id="{8BBDCA56-E955-4254-89C5-8F062662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1" name="Imagen 600">
          <a:extLst>
            <a:ext uri="{FF2B5EF4-FFF2-40B4-BE49-F238E27FC236}">
              <a16:creationId xmlns:a16="http://schemas.microsoft.com/office/drawing/2014/main" id="{29F940AF-F312-4267-AF59-D5600E94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2" name="Imagen 601">
          <a:extLst>
            <a:ext uri="{FF2B5EF4-FFF2-40B4-BE49-F238E27FC236}">
              <a16:creationId xmlns:a16="http://schemas.microsoft.com/office/drawing/2014/main" id="{95F56EF4-9548-4E97-A086-F83B8BEF1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3" name="Imagen 602">
          <a:extLst>
            <a:ext uri="{FF2B5EF4-FFF2-40B4-BE49-F238E27FC236}">
              <a16:creationId xmlns:a16="http://schemas.microsoft.com/office/drawing/2014/main" id="{3A232BDB-D956-427E-A8DB-AAD68F2D9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4" name="Imagen 603">
          <a:extLst>
            <a:ext uri="{FF2B5EF4-FFF2-40B4-BE49-F238E27FC236}">
              <a16:creationId xmlns:a16="http://schemas.microsoft.com/office/drawing/2014/main" id="{8981C4D7-42AB-43EE-BCEA-EF8E0AAA8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5" name="Imagen 604">
          <a:extLst>
            <a:ext uri="{FF2B5EF4-FFF2-40B4-BE49-F238E27FC236}">
              <a16:creationId xmlns:a16="http://schemas.microsoft.com/office/drawing/2014/main" id="{46247235-392B-4E41-A5D8-6FAE9E1B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6" name="Imagen 605">
          <a:extLst>
            <a:ext uri="{FF2B5EF4-FFF2-40B4-BE49-F238E27FC236}">
              <a16:creationId xmlns:a16="http://schemas.microsoft.com/office/drawing/2014/main" id="{902719E6-18E4-4CEA-8735-D96021E9D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7" name="Imagen 606">
          <a:extLst>
            <a:ext uri="{FF2B5EF4-FFF2-40B4-BE49-F238E27FC236}">
              <a16:creationId xmlns:a16="http://schemas.microsoft.com/office/drawing/2014/main" id="{3A19CD4A-5BCB-4A61-B71D-072C050DB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8" name="Imagen 607">
          <a:extLst>
            <a:ext uri="{FF2B5EF4-FFF2-40B4-BE49-F238E27FC236}">
              <a16:creationId xmlns:a16="http://schemas.microsoft.com/office/drawing/2014/main" id="{2BD8FD8B-7FC0-4ED3-ACBE-B322D070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9" name="Imagen 608">
          <a:extLst>
            <a:ext uri="{FF2B5EF4-FFF2-40B4-BE49-F238E27FC236}">
              <a16:creationId xmlns:a16="http://schemas.microsoft.com/office/drawing/2014/main" id="{C0DCF745-D3EA-47B3-BDBC-34972B170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0" name="Imagen 609">
          <a:extLst>
            <a:ext uri="{FF2B5EF4-FFF2-40B4-BE49-F238E27FC236}">
              <a16:creationId xmlns:a16="http://schemas.microsoft.com/office/drawing/2014/main" id="{C912B169-76A2-4DFD-BDE8-215AB257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1" name="Imagen 610">
          <a:extLst>
            <a:ext uri="{FF2B5EF4-FFF2-40B4-BE49-F238E27FC236}">
              <a16:creationId xmlns:a16="http://schemas.microsoft.com/office/drawing/2014/main" id="{5DCB9E6C-9182-4AA3-A305-F0BF5313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2" name="Imagen 611">
          <a:extLst>
            <a:ext uri="{FF2B5EF4-FFF2-40B4-BE49-F238E27FC236}">
              <a16:creationId xmlns:a16="http://schemas.microsoft.com/office/drawing/2014/main" id="{35BE6833-2E5F-47D4-BBCA-F02CC1801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3" name="Imagen 612">
          <a:extLst>
            <a:ext uri="{FF2B5EF4-FFF2-40B4-BE49-F238E27FC236}">
              <a16:creationId xmlns:a16="http://schemas.microsoft.com/office/drawing/2014/main" id="{C23E7557-2074-4D63-AF09-767C3D7C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4" name="Imagen 613">
          <a:extLst>
            <a:ext uri="{FF2B5EF4-FFF2-40B4-BE49-F238E27FC236}">
              <a16:creationId xmlns:a16="http://schemas.microsoft.com/office/drawing/2014/main" id="{2076F7B6-CF3F-4C60-93FB-3A862C53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5" name="Imagen 614">
          <a:extLst>
            <a:ext uri="{FF2B5EF4-FFF2-40B4-BE49-F238E27FC236}">
              <a16:creationId xmlns:a16="http://schemas.microsoft.com/office/drawing/2014/main" id="{3373385A-31B0-4B6A-AF28-57726CE1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6" name="Imagen 615">
          <a:extLst>
            <a:ext uri="{FF2B5EF4-FFF2-40B4-BE49-F238E27FC236}">
              <a16:creationId xmlns:a16="http://schemas.microsoft.com/office/drawing/2014/main" id="{6676A9CE-1C9C-4918-AB2F-B542AF38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7" name="Imagen 616">
          <a:extLst>
            <a:ext uri="{FF2B5EF4-FFF2-40B4-BE49-F238E27FC236}">
              <a16:creationId xmlns:a16="http://schemas.microsoft.com/office/drawing/2014/main" id="{D16C8829-5128-42E1-B00D-138F4E5E3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8" name="Imagen 617">
          <a:extLst>
            <a:ext uri="{FF2B5EF4-FFF2-40B4-BE49-F238E27FC236}">
              <a16:creationId xmlns:a16="http://schemas.microsoft.com/office/drawing/2014/main" id="{6BB8E89B-CD8D-4A49-9441-D10C187C5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9" name="Imagen 618">
          <a:extLst>
            <a:ext uri="{FF2B5EF4-FFF2-40B4-BE49-F238E27FC236}">
              <a16:creationId xmlns:a16="http://schemas.microsoft.com/office/drawing/2014/main" id="{4F72F400-CE4B-42D8-9D9E-B45301DF5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0" name="Imagen 619">
          <a:extLst>
            <a:ext uri="{FF2B5EF4-FFF2-40B4-BE49-F238E27FC236}">
              <a16:creationId xmlns:a16="http://schemas.microsoft.com/office/drawing/2014/main" id="{F633E8BD-5DD4-44BD-84DD-9D8E721FC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1" name="Imagen 620">
          <a:extLst>
            <a:ext uri="{FF2B5EF4-FFF2-40B4-BE49-F238E27FC236}">
              <a16:creationId xmlns:a16="http://schemas.microsoft.com/office/drawing/2014/main" id="{5BEEDA71-ECA7-46B6-B5D1-F67A8662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2" name="Imagen 621">
          <a:extLst>
            <a:ext uri="{FF2B5EF4-FFF2-40B4-BE49-F238E27FC236}">
              <a16:creationId xmlns:a16="http://schemas.microsoft.com/office/drawing/2014/main" id="{7EC3581B-F1C5-4182-951E-72DF708E3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3" name="Imagen 622">
          <a:extLst>
            <a:ext uri="{FF2B5EF4-FFF2-40B4-BE49-F238E27FC236}">
              <a16:creationId xmlns:a16="http://schemas.microsoft.com/office/drawing/2014/main" id="{BF6CA27E-0C50-4BAB-9A3A-F8CDC065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4" name="Imagen 623">
          <a:extLst>
            <a:ext uri="{FF2B5EF4-FFF2-40B4-BE49-F238E27FC236}">
              <a16:creationId xmlns:a16="http://schemas.microsoft.com/office/drawing/2014/main" id="{DE897FD9-B0F0-41B0-B44E-09A7BA05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5" name="Imagen 624">
          <a:extLst>
            <a:ext uri="{FF2B5EF4-FFF2-40B4-BE49-F238E27FC236}">
              <a16:creationId xmlns:a16="http://schemas.microsoft.com/office/drawing/2014/main" id="{DF446EBA-7607-4827-ABB2-E648130C2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6" name="Imagen 625">
          <a:extLst>
            <a:ext uri="{FF2B5EF4-FFF2-40B4-BE49-F238E27FC236}">
              <a16:creationId xmlns:a16="http://schemas.microsoft.com/office/drawing/2014/main" id="{EBF06A81-5253-4F62-B48A-DF79DAE0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7" name="Imagen 626">
          <a:extLst>
            <a:ext uri="{FF2B5EF4-FFF2-40B4-BE49-F238E27FC236}">
              <a16:creationId xmlns:a16="http://schemas.microsoft.com/office/drawing/2014/main" id="{C2D06C2D-E650-4C09-8C71-79017F4F7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8" name="Imagen 627">
          <a:extLst>
            <a:ext uri="{FF2B5EF4-FFF2-40B4-BE49-F238E27FC236}">
              <a16:creationId xmlns:a16="http://schemas.microsoft.com/office/drawing/2014/main" id="{10E3F585-F21A-4B46-9434-2884D0C5B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9" name="Imagen 628">
          <a:extLst>
            <a:ext uri="{FF2B5EF4-FFF2-40B4-BE49-F238E27FC236}">
              <a16:creationId xmlns:a16="http://schemas.microsoft.com/office/drawing/2014/main" id="{FCF6588B-7693-461E-94F0-DB8FE66AB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0" name="Imagen 629">
          <a:extLst>
            <a:ext uri="{FF2B5EF4-FFF2-40B4-BE49-F238E27FC236}">
              <a16:creationId xmlns:a16="http://schemas.microsoft.com/office/drawing/2014/main" id="{C71EA07C-1212-46A7-B84F-1AADE7F0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1" name="Imagen 630">
          <a:extLst>
            <a:ext uri="{FF2B5EF4-FFF2-40B4-BE49-F238E27FC236}">
              <a16:creationId xmlns:a16="http://schemas.microsoft.com/office/drawing/2014/main" id="{04C88533-4DA1-4C80-AF87-9221996D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2" name="Imagen 631">
          <a:extLst>
            <a:ext uri="{FF2B5EF4-FFF2-40B4-BE49-F238E27FC236}">
              <a16:creationId xmlns:a16="http://schemas.microsoft.com/office/drawing/2014/main" id="{8386DC25-19B7-4DF8-9770-70F57C5F3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3" name="Imagen 632">
          <a:extLst>
            <a:ext uri="{FF2B5EF4-FFF2-40B4-BE49-F238E27FC236}">
              <a16:creationId xmlns:a16="http://schemas.microsoft.com/office/drawing/2014/main" id="{0686ACA1-B233-43C2-922B-91684BBC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4" name="Imagen 633">
          <a:extLst>
            <a:ext uri="{FF2B5EF4-FFF2-40B4-BE49-F238E27FC236}">
              <a16:creationId xmlns:a16="http://schemas.microsoft.com/office/drawing/2014/main" id="{88C5CDBE-E216-4169-B516-5A7B074E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5" name="Imagen 634">
          <a:extLst>
            <a:ext uri="{FF2B5EF4-FFF2-40B4-BE49-F238E27FC236}">
              <a16:creationId xmlns:a16="http://schemas.microsoft.com/office/drawing/2014/main" id="{C2E3564D-7839-4E2D-A65D-01B2C1153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6" name="Imagen 635">
          <a:extLst>
            <a:ext uri="{FF2B5EF4-FFF2-40B4-BE49-F238E27FC236}">
              <a16:creationId xmlns:a16="http://schemas.microsoft.com/office/drawing/2014/main" id="{0A6A6E87-BF77-425C-97B4-E1CF28ACF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7" name="Imagen 636">
          <a:extLst>
            <a:ext uri="{FF2B5EF4-FFF2-40B4-BE49-F238E27FC236}">
              <a16:creationId xmlns:a16="http://schemas.microsoft.com/office/drawing/2014/main" id="{7C923455-BA2D-496A-AF63-7380D3480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8" name="Imagen 637">
          <a:extLst>
            <a:ext uri="{FF2B5EF4-FFF2-40B4-BE49-F238E27FC236}">
              <a16:creationId xmlns:a16="http://schemas.microsoft.com/office/drawing/2014/main" id="{43C626A1-6150-4566-9C4C-AAF0DA92E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9" name="Imagen 638">
          <a:extLst>
            <a:ext uri="{FF2B5EF4-FFF2-40B4-BE49-F238E27FC236}">
              <a16:creationId xmlns:a16="http://schemas.microsoft.com/office/drawing/2014/main" id="{F1C353CB-CE85-4B75-8384-706A4D4DC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0" name="Imagen 639">
          <a:extLst>
            <a:ext uri="{FF2B5EF4-FFF2-40B4-BE49-F238E27FC236}">
              <a16:creationId xmlns:a16="http://schemas.microsoft.com/office/drawing/2014/main" id="{DEEC0239-A691-4E69-8660-E7E1ABAA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1" name="Imagen 640">
          <a:extLst>
            <a:ext uri="{FF2B5EF4-FFF2-40B4-BE49-F238E27FC236}">
              <a16:creationId xmlns:a16="http://schemas.microsoft.com/office/drawing/2014/main" id="{B8F32F8E-C250-4373-991B-18F82163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2" name="Imagen 641">
          <a:extLst>
            <a:ext uri="{FF2B5EF4-FFF2-40B4-BE49-F238E27FC236}">
              <a16:creationId xmlns:a16="http://schemas.microsoft.com/office/drawing/2014/main" id="{9A667114-B8C6-442A-ADDF-489D5080B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3" name="Imagen 642">
          <a:extLst>
            <a:ext uri="{FF2B5EF4-FFF2-40B4-BE49-F238E27FC236}">
              <a16:creationId xmlns:a16="http://schemas.microsoft.com/office/drawing/2014/main" id="{3AA04B7E-4D58-4CC8-8F0F-D9606B70E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4" name="Imagen 643">
          <a:extLst>
            <a:ext uri="{FF2B5EF4-FFF2-40B4-BE49-F238E27FC236}">
              <a16:creationId xmlns:a16="http://schemas.microsoft.com/office/drawing/2014/main" id="{7633B371-7F3A-497E-B151-FADB75DEB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5" name="Imagen 644">
          <a:extLst>
            <a:ext uri="{FF2B5EF4-FFF2-40B4-BE49-F238E27FC236}">
              <a16:creationId xmlns:a16="http://schemas.microsoft.com/office/drawing/2014/main" id="{76ED8E56-B5C1-4D87-83C6-73A7FE4C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6" name="Imagen 645">
          <a:extLst>
            <a:ext uri="{FF2B5EF4-FFF2-40B4-BE49-F238E27FC236}">
              <a16:creationId xmlns:a16="http://schemas.microsoft.com/office/drawing/2014/main" id="{056F2040-B6B4-4F24-AE43-012C856B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7" name="Imagen 646">
          <a:extLst>
            <a:ext uri="{FF2B5EF4-FFF2-40B4-BE49-F238E27FC236}">
              <a16:creationId xmlns:a16="http://schemas.microsoft.com/office/drawing/2014/main" id="{C5D8E98B-54AC-4AE0-A507-70E5E2368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8" name="Imagen 647">
          <a:extLst>
            <a:ext uri="{FF2B5EF4-FFF2-40B4-BE49-F238E27FC236}">
              <a16:creationId xmlns:a16="http://schemas.microsoft.com/office/drawing/2014/main" id="{335765F0-ED24-4DD4-AA37-7A74A06A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9" name="Imagen 648">
          <a:extLst>
            <a:ext uri="{FF2B5EF4-FFF2-40B4-BE49-F238E27FC236}">
              <a16:creationId xmlns:a16="http://schemas.microsoft.com/office/drawing/2014/main" id="{17A6174B-A8D6-48BC-894C-BF0F0C130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0" name="Imagen 649">
          <a:extLst>
            <a:ext uri="{FF2B5EF4-FFF2-40B4-BE49-F238E27FC236}">
              <a16:creationId xmlns:a16="http://schemas.microsoft.com/office/drawing/2014/main" id="{0C6CA68A-D368-4AFF-8D3C-DF7C9EB9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1" name="Imagen 650">
          <a:extLst>
            <a:ext uri="{FF2B5EF4-FFF2-40B4-BE49-F238E27FC236}">
              <a16:creationId xmlns:a16="http://schemas.microsoft.com/office/drawing/2014/main" id="{AAD659CB-C64E-49AF-8CAF-D2C14F9B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2" name="Imagen 651">
          <a:extLst>
            <a:ext uri="{FF2B5EF4-FFF2-40B4-BE49-F238E27FC236}">
              <a16:creationId xmlns:a16="http://schemas.microsoft.com/office/drawing/2014/main" id="{B790C2DD-B4AC-4949-B81E-FEFDA3857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3" name="Imagen 652">
          <a:extLst>
            <a:ext uri="{FF2B5EF4-FFF2-40B4-BE49-F238E27FC236}">
              <a16:creationId xmlns:a16="http://schemas.microsoft.com/office/drawing/2014/main" id="{EB436F80-8B24-4DA3-B3FF-BC396A09C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4" name="Imagen 653">
          <a:extLst>
            <a:ext uri="{FF2B5EF4-FFF2-40B4-BE49-F238E27FC236}">
              <a16:creationId xmlns:a16="http://schemas.microsoft.com/office/drawing/2014/main" id="{68F62EE5-31D4-47E4-9BAA-EE30328CF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5" name="Imagen 654">
          <a:extLst>
            <a:ext uri="{FF2B5EF4-FFF2-40B4-BE49-F238E27FC236}">
              <a16:creationId xmlns:a16="http://schemas.microsoft.com/office/drawing/2014/main" id="{3E773D6C-F19B-4432-B46A-1472B6997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6" name="Imagen 655">
          <a:extLst>
            <a:ext uri="{FF2B5EF4-FFF2-40B4-BE49-F238E27FC236}">
              <a16:creationId xmlns:a16="http://schemas.microsoft.com/office/drawing/2014/main" id="{3DE05B2F-AB89-4E21-92AD-64A3257BC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7" name="Imagen 656">
          <a:extLst>
            <a:ext uri="{FF2B5EF4-FFF2-40B4-BE49-F238E27FC236}">
              <a16:creationId xmlns:a16="http://schemas.microsoft.com/office/drawing/2014/main" id="{5E7546EF-3DE0-4FEB-801C-0A18314B3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8" name="Imagen 657">
          <a:extLst>
            <a:ext uri="{FF2B5EF4-FFF2-40B4-BE49-F238E27FC236}">
              <a16:creationId xmlns:a16="http://schemas.microsoft.com/office/drawing/2014/main" id="{FB06BF59-5769-4519-AD1C-6819D0A0B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9" name="Imagen 658">
          <a:extLst>
            <a:ext uri="{FF2B5EF4-FFF2-40B4-BE49-F238E27FC236}">
              <a16:creationId xmlns:a16="http://schemas.microsoft.com/office/drawing/2014/main" id="{13ED8FCA-936C-449B-A0D0-9EE6968A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0" name="Imagen 659">
          <a:extLst>
            <a:ext uri="{FF2B5EF4-FFF2-40B4-BE49-F238E27FC236}">
              <a16:creationId xmlns:a16="http://schemas.microsoft.com/office/drawing/2014/main" id="{1032CFD0-BE94-4138-B69E-3074D7611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1" name="Imagen 660">
          <a:extLst>
            <a:ext uri="{FF2B5EF4-FFF2-40B4-BE49-F238E27FC236}">
              <a16:creationId xmlns:a16="http://schemas.microsoft.com/office/drawing/2014/main" id="{16756A20-759F-4236-A460-768F3FF3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2" name="Imagen 661">
          <a:extLst>
            <a:ext uri="{FF2B5EF4-FFF2-40B4-BE49-F238E27FC236}">
              <a16:creationId xmlns:a16="http://schemas.microsoft.com/office/drawing/2014/main" id="{F412234A-8A63-489E-8B96-0C0C8F2B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3" name="Imagen 662">
          <a:extLst>
            <a:ext uri="{FF2B5EF4-FFF2-40B4-BE49-F238E27FC236}">
              <a16:creationId xmlns:a16="http://schemas.microsoft.com/office/drawing/2014/main" id="{AB801518-F9CF-43EC-B299-0CE692C67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4" name="Imagen 663">
          <a:extLst>
            <a:ext uri="{FF2B5EF4-FFF2-40B4-BE49-F238E27FC236}">
              <a16:creationId xmlns:a16="http://schemas.microsoft.com/office/drawing/2014/main" id="{09B7BE06-E79A-4D8E-8861-5BC31851B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5" name="Imagen 664">
          <a:extLst>
            <a:ext uri="{FF2B5EF4-FFF2-40B4-BE49-F238E27FC236}">
              <a16:creationId xmlns:a16="http://schemas.microsoft.com/office/drawing/2014/main" id="{0DB7353E-0E2C-4BFB-8BB4-19F180B26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6" name="Imagen 665">
          <a:extLst>
            <a:ext uri="{FF2B5EF4-FFF2-40B4-BE49-F238E27FC236}">
              <a16:creationId xmlns:a16="http://schemas.microsoft.com/office/drawing/2014/main" id="{151CD1FA-41AB-465A-9B29-01D339B2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7" name="Imagen 666">
          <a:extLst>
            <a:ext uri="{FF2B5EF4-FFF2-40B4-BE49-F238E27FC236}">
              <a16:creationId xmlns:a16="http://schemas.microsoft.com/office/drawing/2014/main" id="{8E8022F4-C97A-4D84-9D77-FAED5204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8" name="Imagen 667">
          <a:extLst>
            <a:ext uri="{FF2B5EF4-FFF2-40B4-BE49-F238E27FC236}">
              <a16:creationId xmlns:a16="http://schemas.microsoft.com/office/drawing/2014/main" id="{D036201C-4AC8-4501-9170-D8E8BC63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69" name="Imagen 668">
          <a:extLst>
            <a:ext uri="{FF2B5EF4-FFF2-40B4-BE49-F238E27FC236}">
              <a16:creationId xmlns:a16="http://schemas.microsoft.com/office/drawing/2014/main" id="{CCFD2F85-A1B2-47C8-BBB7-414E73744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0" name="Imagen 669">
          <a:extLst>
            <a:ext uri="{FF2B5EF4-FFF2-40B4-BE49-F238E27FC236}">
              <a16:creationId xmlns:a16="http://schemas.microsoft.com/office/drawing/2014/main" id="{D4AFF421-BEF5-4CE9-9828-AD9AA647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1" name="Imagen 670">
          <a:extLst>
            <a:ext uri="{FF2B5EF4-FFF2-40B4-BE49-F238E27FC236}">
              <a16:creationId xmlns:a16="http://schemas.microsoft.com/office/drawing/2014/main" id="{4093FE7D-36AB-48F4-9DF7-A0636963D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2" name="Imagen 671">
          <a:extLst>
            <a:ext uri="{FF2B5EF4-FFF2-40B4-BE49-F238E27FC236}">
              <a16:creationId xmlns:a16="http://schemas.microsoft.com/office/drawing/2014/main" id="{F07BFE5F-F8F6-456D-9620-B2A43D16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3" name="Imagen 672">
          <a:extLst>
            <a:ext uri="{FF2B5EF4-FFF2-40B4-BE49-F238E27FC236}">
              <a16:creationId xmlns:a16="http://schemas.microsoft.com/office/drawing/2014/main" id="{A2E42610-59EC-48BE-9069-9464D80E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4" name="Imagen 673">
          <a:extLst>
            <a:ext uri="{FF2B5EF4-FFF2-40B4-BE49-F238E27FC236}">
              <a16:creationId xmlns:a16="http://schemas.microsoft.com/office/drawing/2014/main" id="{38B21D73-50B3-4FCD-9210-EDF00A669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5" name="Imagen 674">
          <a:extLst>
            <a:ext uri="{FF2B5EF4-FFF2-40B4-BE49-F238E27FC236}">
              <a16:creationId xmlns:a16="http://schemas.microsoft.com/office/drawing/2014/main" id="{624F714C-DFA8-413C-817F-7C17E1F0E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6" name="Imagen 675">
          <a:extLst>
            <a:ext uri="{FF2B5EF4-FFF2-40B4-BE49-F238E27FC236}">
              <a16:creationId xmlns:a16="http://schemas.microsoft.com/office/drawing/2014/main" id="{5E5E6453-E834-4D58-98DA-F994B40F6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7" name="Imagen 676">
          <a:extLst>
            <a:ext uri="{FF2B5EF4-FFF2-40B4-BE49-F238E27FC236}">
              <a16:creationId xmlns:a16="http://schemas.microsoft.com/office/drawing/2014/main" id="{DFBC83E0-25AE-4099-84D6-A423BB421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8" name="Imagen 677">
          <a:extLst>
            <a:ext uri="{FF2B5EF4-FFF2-40B4-BE49-F238E27FC236}">
              <a16:creationId xmlns:a16="http://schemas.microsoft.com/office/drawing/2014/main" id="{7C6E7F84-2041-4DE8-A1DC-40D6A6DF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9" name="Imagen 678">
          <a:extLst>
            <a:ext uri="{FF2B5EF4-FFF2-40B4-BE49-F238E27FC236}">
              <a16:creationId xmlns:a16="http://schemas.microsoft.com/office/drawing/2014/main" id="{77DBDFDC-0AD7-4E74-9CFC-B1E3B008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0" name="Imagen 679">
          <a:extLst>
            <a:ext uri="{FF2B5EF4-FFF2-40B4-BE49-F238E27FC236}">
              <a16:creationId xmlns:a16="http://schemas.microsoft.com/office/drawing/2014/main" id="{B85FB1F9-6A91-4E39-9D94-B5F32C7C1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1" name="Imagen 680">
          <a:extLst>
            <a:ext uri="{FF2B5EF4-FFF2-40B4-BE49-F238E27FC236}">
              <a16:creationId xmlns:a16="http://schemas.microsoft.com/office/drawing/2014/main" id="{57F19F05-EF9B-4CBA-A3C2-88AE105D9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2" name="Imagen 681">
          <a:extLst>
            <a:ext uri="{FF2B5EF4-FFF2-40B4-BE49-F238E27FC236}">
              <a16:creationId xmlns:a16="http://schemas.microsoft.com/office/drawing/2014/main" id="{31B7FA81-39BB-42AE-8985-142B98625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3" name="Imagen 682">
          <a:extLst>
            <a:ext uri="{FF2B5EF4-FFF2-40B4-BE49-F238E27FC236}">
              <a16:creationId xmlns:a16="http://schemas.microsoft.com/office/drawing/2014/main" id="{DA2003D7-E142-46DE-9FD4-22D64469E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4" name="Imagen 683">
          <a:extLst>
            <a:ext uri="{FF2B5EF4-FFF2-40B4-BE49-F238E27FC236}">
              <a16:creationId xmlns:a16="http://schemas.microsoft.com/office/drawing/2014/main" id="{F6EBD3F6-8F1E-47DD-876B-034796C74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5" name="Imagen 684">
          <a:extLst>
            <a:ext uri="{FF2B5EF4-FFF2-40B4-BE49-F238E27FC236}">
              <a16:creationId xmlns:a16="http://schemas.microsoft.com/office/drawing/2014/main" id="{1F5EB284-CCC6-414A-8B89-A905AAB04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6" name="Imagen 685">
          <a:extLst>
            <a:ext uri="{FF2B5EF4-FFF2-40B4-BE49-F238E27FC236}">
              <a16:creationId xmlns:a16="http://schemas.microsoft.com/office/drawing/2014/main" id="{741AF43D-2927-4A52-AE3C-BD21621F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7" name="Imagen 686">
          <a:extLst>
            <a:ext uri="{FF2B5EF4-FFF2-40B4-BE49-F238E27FC236}">
              <a16:creationId xmlns:a16="http://schemas.microsoft.com/office/drawing/2014/main" id="{C1042B60-A61C-47E8-B8EF-0CEAEED53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8" name="Imagen 687">
          <a:extLst>
            <a:ext uri="{FF2B5EF4-FFF2-40B4-BE49-F238E27FC236}">
              <a16:creationId xmlns:a16="http://schemas.microsoft.com/office/drawing/2014/main" id="{5ABEA3F7-0DE1-411E-92D2-D68E74157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9" name="Imagen 688">
          <a:extLst>
            <a:ext uri="{FF2B5EF4-FFF2-40B4-BE49-F238E27FC236}">
              <a16:creationId xmlns:a16="http://schemas.microsoft.com/office/drawing/2014/main" id="{B7453D37-DA09-4ADA-88BF-EAD2629EC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0" name="Imagen 689">
          <a:extLst>
            <a:ext uri="{FF2B5EF4-FFF2-40B4-BE49-F238E27FC236}">
              <a16:creationId xmlns:a16="http://schemas.microsoft.com/office/drawing/2014/main" id="{0D577699-414A-471E-83CF-6EDDA9B2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1" name="Imagen 690">
          <a:extLst>
            <a:ext uri="{FF2B5EF4-FFF2-40B4-BE49-F238E27FC236}">
              <a16:creationId xmlns:a16="http://schemas.microsoft.com/office/drawing/2014/main" id="{8812AB69-DB52-48DF-896E-B42792C9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2" name="Imagen 691">
          <a:extLst>
            <a:ext uri="{FF2B5EF4-FFF2-40B4-BE49-F238E27FC236}">
              <a16:creationId xmlns:a16="http://schemas.microsoft.com/office/drawing/2014/main" id="{71E85D53-F737-44B7-8452-509F404CE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3" name="Imagen 692">
          <a:extLst>
            <a:ext uri="{FF2B5EF4-FFF2-40B4-BE49-F238E27FC236}">
              <a16:creationId xmlns:a16="http://schemas.microsoft.com/office/drawing/2014/main" id="{46A0E3EF-1193-4FA1-9834-E5FB0FBA0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4" name="Imagen 693">
          <a:extLst>
            <a:ext uri="{FF2B5EF4-FFF2-40B4-BE49-F238E27FC236}">
              <a16:creationId xmlns:a16="http://schemas.microsoft.com/office/drawing/2014/main" id="{E6B0AA31-2260-499F-84B1-4901E6798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5" name="Imagen 694">
          <a:extLst>
            <a:ext uri="{FF2B5EF4-FFF2-40B4-BE49-F238E27FC236}">
              <a16:creationId xmlns:a16="http://schemas.microsoft.com/office/drawing/2014/main" id="{C3706B67-3A9E-41BD-B897-32451AFCC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6" name="Imagen 695">
          <a:extLst>
            <a:ext uri="{FF2B5EF4-FFF2-40B4-BE49-F238E27FC236}">
              <a16:creationId xmlns:a16="http://schemas.microsoft.com/office/drawing/2014/main" id="{01D5FC58-2685-4020-9B36-716ECB37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7" name="Imagen 696">
          <a:extLst>
            <a:ext uri="{FF2B5EF4-FFF2-40B4-BE49-F238E27FC236}">
              <a16:creationId xmlns:a16="http://schemas.microsoft.com/office/drawing/2014/main" id="{742AC405-3780-42DE-A23E-EA877E3C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8" name="Imagen 697">
          <a:extLst>
            <a:ext uri="{FF2B5EF4-FFF2-40B4-BE49-F238E27FC236}">
              <a16:creationId xmlns:a16="http://schemas.microsoft.com/office/drawing/2014/main" id="{E22BE4CA-C7F3-4A96-9B70-2D7EF35A6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9" name="Imagen 698">
          <a:extLst>
            <a:ext uri="{FF2B5EF4-FFF2-40B4-BE49-F238E27FC236}">
              <a16:creationId xmlns:a16="http://schemas.microsoft.com/office/drawing/2014/main" id="{FD18EB4F-A872-4CA2-BFE7-7FF2E6D9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0" name="Imagen 699">
          <a:extLst>
            <a:ext uri="{FF2B5EF4-FFF2-40B4-BE49-F238E27FC236}">
              <a16:creationId xmlns:a16="http://schemas.microsoft.com/office/drawing/2014/main" id="{B77F6D22-5048-4593-B9D9-A475A8BC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1" name="Imagen 700">
          <a:extLst>
            <a:ext uri="{FF2B5EF4-FFF2-40B4-BE49-F238E27FC236}">
              <a16:creationId xmlns:a16="http://schemas.microsoft.com/office/drawing/2014/main" id="{2B3DD963-B51A-4E85-9B94-F7AC70629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2" name="Imagen 701">
          <a:extLst>
            <a:ext uri="{FF2B5EF4-FFF2-40B4-BE49-F238E27FC236}">
              <a16:creationId xmlns:a16="http://schemas.microsoft.com/office/drawing/2014/main" id="{2418D1BF-F8EB-405E-9B33-ED9EAFFF9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3" name="Imagen 702">
          <a:extLst>
            <a:ext uri="{FF2B5EF4-FFF2-40B4-BE49-F238E27FC236}">
              <a16:creationId xmlns:a16="http://schemas.microsoft.com/office/drawing/2014/main" id="{AD44B95B-56E7-4319-B8C2-B8132DF5E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4" name="Imagen 703">
          <a:extLst>
            <a:ext uri="{FF2B5EF4-FFF2-40B4-BE49-F238E27FC236}">
              <a16:creationId xmlns:a16="http://schemas.microsoft.com/office/drawing/2014/main" id="{0C57A442-A8A3-486A-AD73-353D6E37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5" name="Imagen 704">
          <a:extLst>
            <a:ext uri="{FF2B5EF4-FFF2-40B4-BE49-F238E27FC236}">
              <a16:creationId xmlns:a16="http://schemas.microsoft.com/office/drawing/2014/main" id="{A3217C50-7330-4050-9481-4F0CB2D42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6" name="Imagen 705">
          <a:extLst>
            <a:ext uri="{FF2B5EF4-FFF2-40B4-BE49-F238E27FC236}">
              <a16:creationId xmlns:a16="http://schemas.microsoft.com/office/drawing/2014/main" id="{93737C8E-FD00-47AD-9BE5-CED2F9EED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7" name="Imagen 706">
          <a:extLst>
            <a:ext uri="{FF2B5EF4-FFF2-40B4-BE49-F238E27FC236}">
              <a16:creationId xmlns:a16="http://schemas.microsoft.com/office/drawing/2014/main" id="{B27FA5A0-EC08-4D66-BDD2-E3C374E8C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8" name="Imagen 707">
          <a:extLst>
            <a:ext uri="{FF2B5EF4-FFF2-40B4-BE49-F238E27FC236}">
              <a16:creationId xmlns:a16="http://schemas.microsoft.com/office/drawing/2014/main" id="{D1628A65-B9B5-4C8E-8E9A-AF5263890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9" name="Imagen 708">
          <a:extLst>
            <a:ext uri="{FF2B5EF4-FFF2-40B4-BE49-F238E27FC236}">
              <a16:creationId xmlns:a16="http://schemas.microsoft.com/office/drawing/2014/main" id="{55C6EAE3-7097-418D-A496-16C3D90D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0" name="Imagen 709">
          <a:extLst>
            <a:ext uri="{FF2B5EF4-FFF2-40B4-BE49-F238E27FC236}">
              <a16:creationId xmlns:a16="http://schemas.microsoft.com/office/drawing/2014/main" id="{E509E51A-26E9-45E2-8DDB-33729AE5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1" name="Imagen 710">
          <a:extLst>
            <a:ext uri="{FF2B5EF4-FFF2-40B4-BE49-F238E27FC236}">
              <a16:creationId xmlns:a16="http://schemas.microsoft.com/office/drawing/2014/main" id="{A21794A7-99F1-4112-B82B-E2C7385E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2" name="Imagen 711">
          <a:extLst>
            <a:ext uri="{FF2B5EF4-FFF2-40B4-BE49-F238E27FC236}">
              <a16:creationId xmlns:a16="http://schemas.microsoft.com/office/drawing/2014/main" id="{1A0FF133-830C-4753-AABC-2A0EB5B73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3" name="Imagen 712">
          <a:extLst>
            <a:ext uri="{FF2B5EF4-FFF2-40B4-BE49-F238E27FC236}">
              <a16:creationId xmlns:a16="http://schemas.microsoft.com/office/drawing/2014/main" id="{116C1E36-7DB7-4E09-8081-CB3DEAE03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4" name="Imagen 713">
          <a:extLst>
            <a:ext uri="{FF2B5EF4-FFF2-40B4-BE49-F238E27FC236}">
              <a16:creationId xmlns:a16="http://schemas.microsoft.com/office/drawing/2014/main" id="{B0F77E61-CEC0-41F3-9C32-A4B04F7A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5" name="Imagen 714">
          <a:extLst>
            <a:ext uri="{FF2B5EF4-FFF2-40B4-BE49-F238E27FC236}">
              <a16:creationId xmlns:a16="http://schemas.microsoft.com/office/drawing/2014/main" id="{9D854FE6-C1E3-4167-A4B5-5FD906631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6" name="Imagen 715">
          <a:extLst>
            <a:ext uri="{FF2B5EF4-FFF2-40B4-BE49-F238E27FC236}">
              <a16:creationId xmlns:a16="http://schemas.microsoft.com/office/drawing/2014/main" id="{AE6A7515-C562-42D1-9F11-BF066C6F5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7" name="Imagen 716">
          <a:extLst>
            <a:ext uri="{FF2B5EF4-FFF2-40B4-BE49-F238E27FC236}">
              <a16:creationId xmlns:a16="http://schemas.microsoft.com/office/drawing/2014/main" id="{42E39185-CAD9-4ED8-AB20-31882808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8" name="Imagen 717">
          <a:extLst>
            <a:ext uri="{FF2B5EF4-FFF2-40B4-BE49-F238E27FC236}">
              <a16:creationId xmlns:a16="http://schemas.microsoft.com/office/drawing/2014/main" id="{240EC7CE-F053-4BEB-90A2-69B770EB4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19" name="Imagen 718">
          <a:extLst>
            <a:ext uri="{FF2B5EF4-FFF2-40B4-BE49-F238E27FC236}">
              <a16:creationId xmlns:a16="http://schemas.microsoft.com/office/drawing/2014/main" id="{C4D1F342-06DE-43BE-82A8-284DC4EAB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0" name="Imagen 719">
          <a:extLst>
            <a:ext uri="{FF2B5EF4-FFF2-40B4-BE49-F238E27FC236}">
              <a16:creationId xmlns:a16="http://schemas.microsoft.com/office/drawing/2014/main" id="{0AAC816E-3F43-459E-BC98-B8F1348B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1" name="Imagen 720">
          <a:extLst>
            <a:ext uri="{FF2B5EF4-FFF2-40B4-BE49-F238E27FC236}">
              <a16:creationId xmlns:a16="http://schemas.microsoft.com/office/drawing/2014/main" id="{0E49955B-6159-4281-B457-8F4350AAD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2" name="Imagen 721">
          <a:extLst>
            <a:ext uri="{FF2B5EF4-FFF2-40B4-BE49-F238E27FC236}">
              <a16:creationId xmlns:a16="http://schemas.microsoft.com/office/drawing/2014/main" id="{2C07CCDB-CAA2-4547-B9BA-75F99DA8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3" name="Imagen 722">
          <a:extLst>
            <a:ext uri="{FF2B5EF4-FFF2-40B4-BE49-F238E27FC236}">
              <a16:creationId xmlns:a16="http://schemas.microsoft.com/office/drawing/2014/main" id="{BEC33A97-7787-4447-94AB-9481553CA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4" name="Imagen 723">
          <a:extLst>
            <a:ext uri="{FF2B5EF4-FFF2-40B4-BE49-F238E27FC236}">
              <a16:creationId xmlns:a16="http://schemas.microsoft.com/office/drawing/2014/main" id="{B1907D61-8BCA-48A9-9A43-D1E57767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5" name="Imagen 724">
          <a:extLst>
            <a:ext uri="{FF2B5EF4-FFF2-40B4-BE49-F238E27FC236}">
              <a16:creationId xmlns:a16="http://schemas.microsoft.com/office/drawing/2014/main" id="{70A77168-6A5D-4234-9396-BB63A8F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6" name="Imagen 725">
          <a:extLst>
            <a:ext uri="{FF2B5EF4-FFF2-40B4-BE49-F238E27FC236}">
              <a16:creationId xmlns:a16="http://schemas.microsoft.com/office/drawing/2014/main" id="{9EAC62B0-9E99-4CEE-BB65-F270A1F0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7" name="Imagen 726">
          <a:extLst>
            <a:ext uri="{FF2B5EF4-FFF2-40B4-BE49-F238E27FC236}">
              <a16:creationId xmlns:a16="http://schemas.microsoft.com/office/drawing/2014/main" id="{3F66D7A6-9A28-4B24-BDEE-C42C807EA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28" name="Imagen 727">
          <a:extLst>
            <a:ext uri="{FF2B5EF4-FFF2-40B4-BE49-F238E27FC236}">
              <a16:creationId xmlns:a16="http://schemas.microsoft.com/office/drawing/2014/main" id="{7430B488-9A3B-412E-877D-F4ABEB590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29" name="Imagen 728">
          <a:extLst>
            <a:ext uri="{FF2B5EF4-FFF2-40B4-BE49-F238E27FC236}">
              <a16:creationId xmlns:a16="http://schemas.microsoft.com/office/drawing/2014/main" id="{E96D0AE5-CFE9-4FE2-9ECC-C1374EC1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0" name="Imagen 729">
          <a:extLst>
            <a:ext uri="{FF2B5EF4-FFF2-40B4-BE49-F238E27FC236}">
              <a16:creationId xmlns:a16="http://schemas.microsoft.com/office/drawing/2014/main" id="{5B39F1A0-CDF5-4F2A-BC95-7009FFD2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1" name="Imagen 730">
          <a:extLst>
            <a:ext uri="{FF2B5EF4-FFF2-40B4-BE49-F238E27FC236}">
              <a16:creationId xmlns:a16="http://schemas.microsoft.com/office/drawing/2014/main" id="{2A4891E8-7F25-466C-8AC0-9623548A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2" name="Imagen 731">
          <a:extLst>
            <a:ext uri="{FF2B5EF4-FFF2-40B4-BE49-F238E27FC236}">
              <a16:creationId xmlns:a16="http://schemas.microsoft.com/office/drawing/2014/main" id="{B1B6758D-F589-4371-A59A-3B960080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3" name="Imagen 732">
          <a:extLst>
            <a:ext uri="{FF2B5EF4-FFF2-40B4-BE49-F238E27FC236}">
              <a16:creationId xmlns:a16="http://schemas.microsoft.com/office/drawing/2014/main" id="{61CC0489-FC24-4A57-BC7D-A4A214FC7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4" name="Imagen 733">
          <a:extLst>
            <a:ext uri="{FF2B5EF4-FFF2-40B4-BE49-F238E27FC236}">
              <a16:creationId xmlns:a16="http://schemas.microsoft.com/office/drawing/2014/main" id="{22C13A81-C6EE-4EBD-850A-5EAA8677F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5" name="Imagen 734">
          <a:extLst>
            <a:ext uri="{FF2B5EF4-FFF2-40B4-BE49-F238E27FC236}">
              <a16:creationId xmlns:a16="http://schemas.microsoft.com/office/drawing/2014/main" id="{9FFD16F3-3138-4B03-AB7E-549A8D75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6" name="Imagen 735">
          <a:extLst>
            <a:ext uri="{FF2B5EF4-FFF2-40B4-BE49-F238E27FC236}">
              <a16:creationId xmlns:a16="http://schemas.microsoft.com/office/drawing/2014/main" id="{B7A84633-B380-4513-8F55-490B01F01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7" name="Imagen 736">
          <a:extLst>
            <a:ext uri="{FF2B5EF4-FFF2-40B4-BE49-F238E27FC236}">
              <a16:creationId xmlns:a16="http://schemas.microsoft.com/office/drawing/2014/main" id="{7F760113-6CCC-4AE2-8802-146A0B6D4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8" name="Imagen 737">
          <a:extLst>
            <a:ext uri="{FF2B5EF4-FFF2-40B4-BE49-F238E27FC236}">
              <a16:creationId xmlns:a16="http://schemas.microsoft.com/office/drawing/2014/main" id="{E7F9390B-18D7-4DB4-A70C-24A334E8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9" name="Imagen 738">
          <a:extLst>
            <a:ext uri="{FF2B5EF4-FFF2-40B4-BE49-F238E27FC236}">
              <a16:creationId xmlns:a16="http://schemas.microsoft.com/office/drawing/2014/main" id="{773962CF-A334-44D2-8480-EA08C05B3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0" name="Imagen 739">
          <a:extLst>
            <a:ext uri="{FF2B5EF4-FFF2-40B4-BE49-F238E27FC236}">
              <a16:creationId xmlns:a16="http://schemas.microsoft.com/office/drawing/2014/main" id="{A5935272-49D0-4233-BDEF-EA5C43EED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1" name="Imagen 740">
          <a:extLst>
            <a:ext uri="{FF2B5EF4-FFF2-40B4-BE49-F238E27FC236}">
              <a16:creationId xmlns:a16="http://schemas.microsoft.com/office/drawing/2014/main" id="{A99011C1-6F30-4B12-A202-005EEA52D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2" name="Imagen 741">
          <a:extLst>
            <a:ext uri="{FF2B5EF4-FFF2-40B4-BE49-F238E27FC236}">
              <a16:creationId xmlns:a16="http://schemas.microsoft.com/office/drawing/2014/main" id="{CA235023-FFFF-4938-A716-A06D966E9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3" name="Imagen 742">
          <a:extLst>
            <a:ext uri="{FF2B5EF4-FFF2-40B4-BE49-F238E27FC236}">
              <a16:creationId xmlns:a16="http://schemas.microsoft.com/office/drawing/2014/main" id="{1B1B3DAD-3688-4819-8EE8-24353D7C3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4" name="Imagen 743">
          <a:extLst>
            <a:ext uri="{FF2B5EF4-FFF2-40B4-BE49-F238E27FC236}">
              <a16:creationId xmlns:a16="http://schemas.microsoft.com/office/drawing/2014/main" id="{3563854D-4F5E-410D-B82A-1426F70AF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5" name="Imagen 744">
          <a:extLst>
            <a:ext uri="{FF2B5EF4-FFF2-40B4-BE49-F238E27FC236}">
              <a16:creationId xmlns:a16="http://schemas.microsoft.com/office/drawing/2014/main" id="{B7C2CE1D-370E-4A39-BE35-3E22D938E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6" name="Imagen 745">
          <a:extLst>
            <a:ext uri="{FF2B5EF4-FFF2-40B4-BE49-F238E27FC236}">
              <a16:creationId xmlns:a16="http://schemas.microsoft.com/office/drawing/2014/main" id="{375EE07B-C36A-41C5-BC29-3348E6D2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7" name="Imagen 746">
          <a:extLst>
            <a:ext uri="{FF2B5EF4-FFF2-40B4-BE49-F238E27FC236}">
              <a16:creationId xmlns:a16="http://schemas.microsoft.com/office/drawing/2014/main" id="{F07E016D-EC50-457F-8796-E1661CC2C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8" name="Imagen 747">
          <a:extLst>
            <a:ext uri="{FF2B5EF4-FFF2-40B4-BE49-F238E27FC236}">
              <a16:creationId xmlns:a16="http://schemas.microsoft.com/office/drawing/2014/main" id="{DAF6388D-57D9-4ACE-A9D9-C5E885EC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9" name="Imagen 748">
          <a:extLst>
            <a:ext uri="{FF2B5EF4-FFF2-40B4-BE49-F238E27FC236}">
              <a16:creationId xmlns:a16="http://schemas.microsoft.com/office/drawing/2014/main" id="{DD2C0385-C52E-4914-B4B9-6A2D98CA2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0" name="Imagen 749">
          <a:extLst>
            <a:ext uri="{FF2B5EF4-FFF2-40B4-BE49-F238E27FC236}">
              <a16:creationId xmlns:a16="http://schemas.microsoft.com/office/drawing/2014/main" id="{B158402F-567A-4B2B-A022-F65EB3146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1" name="Imagen 750">
          <a:extLst>
            <a:ext uri="{FF2B5EF4-FFF2-40B4-BE49-F238E27FC236}">
              <a16:creationId xmlns:a16="http://schemas.microsoft.com/office/drawing/2014/main" id="{C1C98D53-238B-474E-B7F9-EC59FDB59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2" name="Imagen 751">
          <a:extLst>
            <a:ext uri="{FF2B5EF4-FFF2-40B4-BE49-F238E27FC236}">
              <a16:creationId xmlns:a16="http://schemas.microsoft.com/office/drawing/2014/main" id="{874736C2-1AB5-4BB1-B36A-BFDCDC6F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3" name="Imagen 752">
          <a:extLst>
            <a:ext uri="{FF2B5EF4-FFF2-40B4-BE49-F238E27FC236}">
              <a16:creationId xmlns:a16="http://schemas.microsoft.com/office/drawing/2014/main" id="{2E20EEB6-A1E7-431E-B6E4-2D2E14C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4" name="Imagen 753">
          <a:extLst>
            <a:ext uri="{FF2B5EF4-FFF2-40B4-BE49-F238E27FC236}">
              <a16:creationId xmlns:a16="http://schemas.microsoft.com/office/drawing/2014/main" id="{3036E6C7-1DE4-4E57-83CB-85F7F4A1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5" name="Imagen 754">
          <a:extLst>
            <a:ext uri="{FF2B5EF4-FFF2-40B4-BE49-F238E27FC236}">
              <a16:creationId xmlns:a16="http://schemas.microsoft.com/office/drawing/2014/main" id="{53151B58-12D5-4DBD-B4C3-186EEB92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6" name="Imagen 755">
          <a:extLst>
            <a:ext uri="{FF2B5EF4-FFF2-40B4-BE49-F238E27FC236}">
              <a16:creationId xmlns:a16="http://schemas.microsoft.com/office/drawing/2014/main" id="{D2BD41C3-4F38-4FC5-8EFC-B27320606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7" name="Imagen 756">
          <a:extLst>
            <a:ext uri="{FF2B5EF4-FFF2-40B4-BE49-F238E27FC236}">
              <a16:creationId xmlns:a16="http://schemas.microsoft.com/office/drawing/2014/main" id="{6592CED3-4BF9-4209-9C25-35DA05AC9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8" name="Imagen 757">
          <a:extLst>
            <a:ext uri="{FF2B5EF4-FFF2-40B4-BE49-F238E27FC236}">
              <a16:creationId xmlns:a16="http://schemas.microsoft.com/office/drawing/2014/main" id="{E2FD305E-79F1-414B-A53E-B014C9E69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9" name="Imagen 758">
          <a:extLst>
            <a:ext uri="{FF2B5EF4-FFF2-40B4-BE49-F238E27FC236}">
              <a16:creationId xmlns:a16="http://schemas.microsoft.com/office/drawing/2014/main" id="{3614EDBB-2685-4185-984F-DB6E04BBA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0" name="Imagen 759">
          <a:extLst>
            <a:ext uri="{FF2B5EF4-FFF2-40B4-BE49-F238E27FC236}">
              <a16:creationId xmlns:a16="http://schemas.microsoft.com/office/drawing/2014/main" id="{A1A892C4-3238-4BDA-938F-EE6CDB3A9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1" name="Imagen 760">
          <a:extLst>
            <a:ext uri="{FF2B5EF4-FFF2-40B4-BE49-F238E27FC236}">
              <a16:creationId xmlns:a16="http://schemas.microsoft.com/office/drawing/2014/main" id="{13106D62-CF93-4BD3-8A0E-9597F073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2" name="Imagen 761">
          <a:extLst>
            <a:ext uri="{FF2B5EF4-FFF2-40B4-BE49-F238E27FC236}">
              <a16:creationId xmlns:a16="http://schemas.microsoft.com/office/drawing/2014/main" id="{48A11608-EEA5-456E-B383-F810F372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3" name="Imagen 762">
          <a:extLst>
            <a:ext uri="{FF2B5EF4-FFF2-40B4-BE49-F238E27FC236}">
              <a16:creationId xmlns:a16="http://schemas.microsoft.com/office/drawing/2014/main" id="{A65F880E-C05C-44AF-9067-1C233DEA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4" name="Imagen 763">
          <a:extLst>
            <a:ext uri="{FF2B5EF4-FFF2-40B4-BE49-F238E27FC236}">
              <a16:creationId xmlns:a16="http://schemas.microsoft.com/office/drawing/2014/main" id="{7AD9B45D-33A6-4348-9D68-68C6A60FE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5" name="Imagen 764">
          <a:extLst>
            <a:ext uri="{FF2B5EF4-FFF2-40B4-BE49-F238E27FC236}">
              <a16:creationId xmlns:a16="http://schemas.microsoft.com/office/drawing/2014/main" id="{AE8A1B18-3E5F-4B6B-841F-A42A7966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6" name="Imagen 765">
          <a:extLst>
            <a:ext uri="{FF2B5EF4-FFF2-40B4-BE49-F238E27FC236}">
              <a16:creationId xmlns:a16="http://schemas.microsoft.com/office/drawing/2014/main" id="{88408AE0-7903-4453-A65E-E335A99F6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7" name="Imagen 766">
          <a:extLst>
            <a:ext uri="{FF2B5EF4-FFF2-40B4-BE49-F238E27FC236}">
              <a16:creationId xmlns:a16="http://schemas.microsoft.com/office/drawing/2014/main" id="{65B732D4-9D66-4730-BA5F-E3A2F4EEB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8" name="Imagen 767">
          <a:extLst>
            <a:ext uri="{FF2B5EF4-FFF2-40B4-BE49-F238E27FC236}">
              <a16:creationId xmlns:a16="http://schemas.microsoft.com/office/drawing/2014/main" id="{EDD6EE69-06BD-45A9-A76E-602365045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9" name="Imagen 768">
          <a:extLst>
            <a:ext uri="{FF2B5EF4-FFF2-40B4-BE49-F238E27FC236}">
              <a16:creationId xmlns:a16="http://schemas.microsoft.com/office/drawing/2014/main" id="{C28AFE9E-485A-4D33-A6CA-427EEDFF4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0" name="Imagen 769">
          <a:extLst>
            <a:ext uri="{FF2B5EF4-FFF2-40B4-BE49-F238E27FC236}">
              <a16:creationId xmlns:a16="http://schemas.microsoft.com/office/drawing/2014/main" id="{E6D866FF-9C60-47CA-B761-32E1CD443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1" name="Imagen 770">
          <a:extLst>
            <a:ext uri="{FF2B5EF4-FFF2-40B4-BE49-F238E27FC236}">
              <a16:creationId xmlns:a16="http://schemas.microsoft.com/office/drawing/2014/main" id="{A7F51B32-357B-41B9-A7B7-B7A45EF2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2" name="Imagen 771">
          <a:extLst>
            <a:ext uri="{FF2B5EF4-FFF2-40B4-BE49-F238E27FC236}">
              <a16:creationId xmlns:a16="http://schemas.microsoft.com/office/drawing/2014/main" id="{AB1C7EF1-6EB5-48AA-B6DB-896A88AAB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3" name="Imagen 772">
          <a:extLst>
            <a:ext uri="{FF2B5EF4-FFF2-40B4-BE49-F238E27FC236}">
              <a16:creationId xmlns:a16="http://schemas.microsoft.com/office/drawing/2014/main" id="{80E650EF-C219-4ACC-B4C0-547C744D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4" name="Imagen 773">
          <a:extLst>
            <a:ext uri="{FF2B5EF4-FFF2-40B4-BE49-F238E27FC236}">
              <a16:creationId xmlns:a16="http://schemas.microsoft.com/office/drawing/2014/main" id="{471E12A7-0113-4A54-98A5-946E505A0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5" name="Imagen 774">
          <a:extLst>
            <a:ext uri="{FF2B5EF4-FFF2-40B4-BE49-F238E27FC236}">
              <a16:creationId xmlns:a16="http://schemas.microsoft.com/office/drawing/2014/main" id="{DC9C5110-65ED-414A-A7F5-091C1249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6" name="Imagen 775">
          <a:extLst>
            <a:ext uri="{FF2B5EF4-FFF2-40B4-BE49-F238E27FC236}">
              <a16:creationId xmlns:a16="http://schemas.microsoft.com/office/drawing/2014/main" id="{91EA7887-975B-467E-9921-57123327D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7" name="Imagen 776">
          <a:extLst>
            <a:ext uri="{FF2B5EF4-FFF2-40B4-BE49-F238E27FC236}">
              <a16:creationId xmlns:a16="http://schemas.microsoft.com/office/drawing/2014/main" id="{4EAF1F38-8E45-4148-9AA7-1467F23BA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8" name="Imagen 777">
          <a:extLst>
            <a:ext uri="{FF2B5EF4-FFF2-40B4-BE49-F238E27FC236}">
              <a16:creationId xmlns:a16="http://schemas.microsoft.com/office/drawing/2014/main" id="{51A55D94-ABFA-48D8-92AB-461980B77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9" name="Imagen 778">
          <a:extLst>
            <a:ext uri="{FF2B5EF4-FFF2-40B4-BE49-F238E27FC236}">
              <a16:creationId xmlns:a16="http://schemas.microsoft.com/office/drawing/2014/main" id="{029AFFC6-8BAC-4D2A-98A5-A4467326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0" name="Imagen 779">
          <a:extLst>
            <a:ext uri="{FF2B5EF4-FFF2-40B4-BE49-F238E27FC236}">
              <a16:creationId xmlns:a16="http://schemas.microsoft.com/office/drawing/2014/main" id="{D7C2FC29-4937-4DD6-B2C8-08214B02F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1" name="Imagen 780">
          <a:extLst>
            <a:ext uri="{FF2B5EF4-FFF2-40B4-BE49-F238E27FC236}">
              <a16:creationId xmlns:a16="http://schemas.microsoft.com/office/drawing/2014/main" id="{A77A72BF-7EF0-4517-A03B-B74DDF92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2" name="Imagen 781">
          <a:extLst>
            <a:ext uri="{FF2B5EF4-FFF2-40B4-BE49-F238E27FC236}">
              <a16:creationId xmlns:a16="http://schemas.microsoft.com/office/drawing/2014/main" id="{FE47E24A-770E-4C03-8D2B-4C18DD969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3" name="Imagen 782">
          <a:extLst>
            <a:ext uri="{FF2B5EF4-FFF2-40B4-BE49-F238E27FC236}">
              <a16:creationId xmlns:a16="http://schemas.microsoft.com/office/drawing/2014/main" id="{23FCC7E1-9CBA-40D0-8DBB-D113ADD6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4" name="Imagen 783">
          <a:extLst>
            <a:ext uri="{FF2B5EF4-FFF2-40B4-BE49-F238E27FC236}">
              <a16:creationId xmlns:a16="http://schemas.microsoft.com/office/drawing/2014/main" id="{F4D73CDB-48BA-4931-A21F-D5C569A7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5" name="Imagen 784">
          <a:extLst>
            <a:ext uri="{FF2B5EF4-FFF2-40B4-BE49-F238E27FC236}">
              <a16:creationId xmlns:a16="http://schemas.microsoft.com/office/drawing/2014/main" id="{26D22356-E608-4B90-B032-8D908DED3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6" name="Imagen 785">
          <a:extLst>
            <a:ext uri="{FF2B5EF4-FFF2-40B4-BE49-F238E27FC236}">
              <a16:creationId xmlns:a16="http://schemas.microsoft.com/office/drawing/2014/main" id="{6BFDCDCB-F343-4208-A48E-B308C04C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7" name="Imagen 786">
          <a:extLst>
            <a:ext uri="{FF2B5EF4-FFF2-40B4-BE49-F238E27FC236}">
              <a16:creationId xmlns:a16="http://schemas.microsoft.com/office/drawing/2014/main" id="{C4244F98-6904-4D93-8141-FA02241A6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8" name="Imagen 787">
          <a:extLst>
            <a:ext uri="{FF2B5EF4-FFF2-40B4-BE49-F238E27FC236}">
              <a16:creationId xmlns:a16="http://schemas.microsoft.com/office/drawing/2014/main" id="{22406F2B-8497-4042-A310-0B9A6AB16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9" name="Imagen 788">
          <a:extLst>
            <a:ext uri="{FF2B5EF4-FFF2-40B4-BE49-F238E27FC236}">
              <a16:creationId xmlns:a16="http://schemas.microsoft.com/office/drawing/2014/main" id="{7A7815A6-1B17-47F8-8BE2-738625FE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0" name="Imagen 789">
          <a:extLst>
            <a:ext uri="{FF2B5EF4-FFF2-40B4-BE49-F238E27FC236}">
              <a16:creationId xmlns:a16="http://schemas.microsoft.com/office/drawing/2014/main" id="{75BD4486-E76B-4C28-A1DB-6640F3446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1" name="Imagen 790">
          <a:extLst>
            <a:ext uri="{FF2B5EF4-FFF2-40B4-BE49-F238E27FC236}">
              <a16:creationId xmlns:a16="http://schemas.microsoft.com/office/drawing/2014/main" id="{757BA265-6C66-43D9-BE10-E917E3088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2" name="Imagen 791">
          <a:extLst>
            <a:ext uri="{FF2B5EF4-FFF2-40B4-BE49-F238E27FC236}">
              <a16:creationId xmlns:a16="http://schemas.microsoft.com/office/drawing/2014/main" id="{3BA336B6-DEB7-4281-852B-676732A5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3" name="Imagen 792">
          <a:extLst>
            <a:ext uri="{FF2B5EF4-FFF2-40B4-BE49-F238E27FC236}">
              <a16:creationId xmlns:a16="http://schemas.microsoft.com/office/drawing/2014/main" id="{4DA5F667-7D80-49EF-B543-A4763C707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4" name="Imagen 793">
          <a:extLst>
            <a:ext uri="{FF2B5EF4-FFF2-40B4-BE49-F238E27FC236}">
              <a16:creationId xmlns:a16="http://schemas.microsoft.com/office/drawing/2014/main" id="{9582A979-36FF-4601-A61F-3202092D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5" name="Imagen 794">
          <a:extLst>
            <a:ext uri="{FF2B5EF4-FFF2-40B4-BE49-F238E27FC236}">
              <a16:creationId xmlns:a16="http://schemas.microsoft.com/office/drawing/2014/main" id="{FCBA5C0E-BDEA-4E52-8ED6-E90913ECE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6" name="Imagen 795">
          <a:extLst>
            <a:ext uri="{FF2B5EF4-FFF2-40B4-BE49-F238E27FC236}">
              <a16:creationId xmlns:a16="http://schemas.microsoft.com/office/drawing/2014/main" id="{D0CEBC95-7143-484A-B2AA-EC4B5228D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7" name="Imagen 796">
          <a:extLst>
            <a:ext uri="{FF2B5EF4-FFF2-40B4-BE49-F238E27FC236}">
              <a16:creationId xmlns:a16="http://schemas.microsoft.com/office/drawing/2014/main" id="{BD3F2F98-A391-4009-9A35-4E6EAE79E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8" name="Imagen 797">
          <a:extLst>
            <a:ext uri="{FF2B5EF4-FFF2-40B4-BE49-F238E27FC236}">
              <a16:creationId xmlns:a16="http://schemas.microsoft.com/office/drawing/2014/main" id="{A3C5C780-80F8-47E6-B5EF-4E73F52C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9" name="Imagen 798">
          <a:extLst>
            <a:ext uri="{FF2B5EF4-FFF2-40B4-BE49-F238E27FC236}">
              <a16:creationId xmlns:a16="http://schemas.microsoft.com/office/drawing/2014/main" id="{4B1DB906-2970-4E66-AC87-93EABE44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0" name="Imagen 799">
          <a:extLst>
            <a:ext uri="{FF2B5EF4-FFF2-40B4-BE49-F238E27FC236}">
              <a16:creationId xmlns:a16="http://schemas.microsoft.com/office/drawing/2014/main" id="{83B83D18-FB48-456F-921B-EB574AB8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1" name="Imagen 800">
          <a:extLst>
            <a:ext uri="{FF2B5EF4-FFF2-40B4-BE49-F238E27FC236}">
              <a16:creationId xmlns:a16="http://schemas.microsoft.com/office/drawing/2014/main" id="{AF338ED4-E89D-49E2-B66F-4E5D00E31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2" name="Imagen 801">
          <a:extLst>
            <a:ext uri="{FF2B5EF4-FFF2-40B4-BE49-F238E27FC236}">
              <a16:creationId xmlns:a16="http://schemas.microsoft.com/office/drawing/2014/main" id="{3799BDC4-B1ED-4751-961D-01DA6D062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3" name="Imagen 802">
          <a:extLst>
            <a:ext uri="{FF2B5EF4-FFF2-40B4-BE49-F238E27FC236}">
              <a16:creationId xmlns:a16="http://schemas.microsoft.com/office/drawing/2014/main" id="{8533E1A8-86BA-4240-82CC-3223C11B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4" name="Imagen 803">
          <a:extLst>
            <a:ext uri="{FF2B5EF4-FFF2-40B4-BE49-F238E27FC236}">
              <a16:creationId xmlns:a16="http://schemas.microsoft.com/office/drawing/2014/main" id="{91EC1AEB-A47E-41BB-A6A7-87662E68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5" name="Imagen 804">
          <a:extLst>
            <a:ext uri="{FF2B5EF4-FFF2-40B4-BE49-F238E27FC236}">
              <a16:creationId xmlns:a16="http://schemas.microsoft.com/office/drawing/2014/main" id="{293840D3-FBF2-46D4-9663-B9BAE5EDB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6" name="Imagen 805">
          <a:extLst>
            <a:ext uri="{FF2B5EF4-FFF2-40B4-BE49-F238E27FC236}">
              <a16:creationId xmlns:a16="http://schemas.microsoft.com/office/drawing/2014/main" id="{B4C18499-85C0-4247-8A2B-73FB62327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7" name="Imagen 806">
          <a:extLst>
            <a:ext uri="{FF2B5EF4-FFF2-40B4-BE49-F238E27FC236}">
              <a16:creationId xmlns:a16="http://schemas.microsoft.com/office/drawing/2014/main" id="{D91F3165-94E3-48BC-B839-0A84FC356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8" name="Imagen 807">
          <a:extLst>
            <a:ext uri="{FF2B5EF4-FFF2-40B4-BE49-F238E27FC236}">
              <a16:creationId xmlns:a16="http://schemas.microsoft.com/office/drawing/2014/main" id="{F4DA3CD0-2F57-4EE3-A3C4-1C9A2F0C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9" name="Imagen 808">
          <a:extLst>
            <a:ext uri="{FF2B5EF4-FFF2-40B4-BE49-F238E27FC236}">
              <a16:creationId xmlns:a16="http://schemas.microsoft.com/office/drawing/2014/main" id="{A247C038-B779-4693-A9FC-6FD41E970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0" name="Imagen 809">
          <a:extLst>
            <a:ext uri="{FF2B5EF4-FFF2-40B4-BE49-F238E27FC236}">
              <a16:creationId xmlns:a16="http://schemas.microsoft.com/office/drawing/2014/main" id="{FF1FDE4A-FDDF-49C7-9A14-1A76DF20E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1" name="Imagen 810">
          <a:extLst>
            <a:ext uri="{FF2B5EF4-FFF2-40B4-BE49-F238E27FC236}">
              <a16:creationId xmlns:a16="http://schemas.microsoft.com/office/drawing/2014/main" id="{D00DED0D-5812-46AF-A564-95A9E7FB4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2" name="Imagen 811">
          <a:extLst>
            <a:ext uri="{FF2B5EF4-FFF2-40B4-BE49-F238E27FC236}">
              <a16:creationId xmlns:a16="http://schemas.microsoft.com/office/drawing/2014/main" id="{FAA6F887-A4F0-4E24-8A9F-0DB14E161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3" name="Imagen 812">
          <a:extLst>
            <a:ext uri="{FF2B5EF4-FFF2-40B4-BE49-F238E27FC236}">
              <a16:creationId xmlns:a16="http://schemas.microsoft.com/office/drawing/2014/main" id="{10CFB445-48E5-40AF-BFFE-B543D680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4" name="Imagen 813">
          <a:extLst>
            <a:ext uri="{FF2B5EF4-FFF2-40B4-BE49-F238E27FC236}">
              <a16:creationId xmlns:a16="http://schemas.microsoft.com/office/drawing/2014/main" id="{4B07E34B-D81D-47FF-B4C9-39B4BCA30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5" name="Imagen 814">
          <a:extLst>
            <a:ext uri="{FF2B5EF4-FFF2-40B4-BE49-F238E27FC236}">
              <a16:creationId xmlns:a16="http://schemas.microsoft.com/office/drawing/2014/main" id="{5099BF3F-6E54-437D-A55C-9886E5D0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6" name="Imagen 815">
          <a:extLst>
            <a:ext uri="{FF2B5EF4-FFF2-40B4-BE49-F238E27FC236}">
              <a16:creationId xmlns:a16="http://schemas.microsoft.com/office/drawing/2014/main" id="{BAAA1886-65BD-42E6-A849-C7063B3D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7" name="Imagen 816">
          <a:extLst>
            <a:ext uri="{FF2B5EF4-FFF2-40B4-BE49-F238E27FC236}">
              <a16:creationId xmlns:a16="http://schemas.microsoft.com/office/drawing/2014/main" id="{819B3B19-CE82-47D4-BB5C-94F4AD89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8" name="Imagen 817">
          <a:extLst>
            <a:ext uri="{FF2B5EF4-FFF2-40B4-BE49-F238E27FC236}">
              <a16:creationId xmlns:a16="http://schemas.microsoft.com/office/drawing/2014/main" id="{85CF6D18-9B85-4FC2-ABEC-F67F3EBA8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9" name="Imagen 818">
          <a:extLst>
            <a:ext uri="{FF2B5EF4-FFF2-40B4-BE49-F238E27FC236}">
              <a16:creationId xmlns:a16="http://schemas.microsoft.com/office/drawing/2014/main" id="{3DC033D6-1FB8-495D-A855-5A4F3744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0" name="Imagen 819">
          <a:extLst>
            <a:ext uri="{FF2B5EF4-FFF2-40B4-BE49-F238E27FC236}">
              <a16:creationId xmlns:a16="http://schemas.microsoft.com/office/drawing/2014/main" id="{5754C70A-0989-4768-B9C9-CE929E55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1" name="Imagen 820">
          <a:extLst>
            <a:ext uri="{FF2B5EF4-FFF2-40B4-BE49-F238E27FC236}">
              <a16:creationId xmlns:a16="http://schemas.microsoft.com/office/drawing/2014/main" id="{1B731A9E-C771-4C8F-9D0C-DF07BC8F9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2" name="Imagen 821">
          <a:extLst>
            <a:ext uri="{FF2B5EF4-FFF2-40B4-BE49-F238E27FC236}">
              <a16:creationId xmlns:a16="http://schemas.microsoft.com/office/drawing/2014/main" id="{6DC260C3-6890-4120-806B-64C44331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3" name="Imagen 822">
          <a:extLst>
            <a:ext uri="{FF2B5EF4-FFF2-40B4-BE49-F238E27FC236}">
              <a16:creationId xmlns:a16="http://schemas.microsoft.com/office/drawing/2014/main" id="{3C0844A0-C77C-4166-B2FC-EECCCCE0E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4" name="Imagen 823">
          <a:extLst>
            <a:ext uri="{FF2B5EF4-FFF2-40B4-BE49-F238E27FC236}">
              <a16:creationId xmlns:a16="http://schemas.microsoft.com/office/drawing/2014/main" id="{C9F30FBD-B092-4119-9EE9-38C7FEE49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5" name="Imagen 824">
          <a:extLst>
            <a:ext uri="{FF2B5EF4-FFF2-40B4-BE49-F238E27FC236}">
              <a16:creationId xmlns:a16="http://schemas.microsoft.com/office/drawing/2014/main" id="{EA980CED-F37D-4326-8C70-9838A7ADC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6" name="Imagen 825">
          <a:extLst>
            <a:ext uri="{FF2B5EF4-FFF2-40B4-BE49-F238E27FC236}">
              <a16:creationId xmlns:a16="http://schemas.microsoft.com/office/drawing/2014/main" id="{8A0696DA-5FC5-4E8B-A0AA-EA6CD438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7" name="Imagen 826">
          <a:extLst>
            <a:ext uri="{FF2B5EF4-FFF2-40B4-BE49-F238E27FC236}">
              <a16:creationId xmlns:a16="http://schemas.microsoft.com/office/drawing/2014/main" id="{FCCA6036-A43F-47B1-82C7-B7D34DCD2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8" name="Imagen 827">
          <a:extLst>
            <a:ext uri="{FF2B5EF4-FFF2-40B4-BE49-F238E27FC236}">
              <a16:creationId xmlns:a16="http://schemas.microsoft.com/office/drawing/2014/main" id="{D9178FE4-F4AD-4AAE-9445-7007CD07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9" name="Imagen 828">
          <a:extLst>
            <a:ext uri="{FF2B5EF4-FFF2-40B4-BE49-F238E27FC236}">
              <a16:creationId xmlns:a16="http://schemas.microsoft.com/office/drawing/2014/main" id="{E7A65C0A-3786-4E7D-B2CA-F305267E3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30" name="Imagen 829">
          <a:extLst>
            <a:ext uri="{FF2B5EF4-FFF2-40B4-BE49-F238E27FC236}">
              <a16:creationId xmlns:a16="http://schemas.microsoft.com/office/drawing/2014/main" id="{D4584356-077C-4E7F-9766-BA2BC82A1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31" name="Imagen 830">
          <a:extLst>
            <a:ext uri="{FF2B5EF4-FFF2-40B4-BE49-F238E27FC236}">
              <a16:creationId xmlns:a16="http://schemas.microsoft.com/office/drawing/2014/main" id="{E588AB3E-06C3-4A44-B8E9-2AFEFD76F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2" name="Imagen 831">
          <a:extLst>
            <a:ext uri="{FF2B5EF4-FFF2-40B4-BE49-F238E27FC236}">
              <a16:creationId xmlns:a16="http://schemas.microsoft.com/office/drawing/2014/main" id="{2F9C283D-5D5F-4F7A-8BCE-9D2794E97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3" name="Imagen 832">
          <a:extLst>
            <a:ext uri="{FF2B5EF4-FFF2-40B4-BE49-F238E27FC236}">
              <a16:creationId xmlns:a16="http://schemas.microsoft.com/office/drawing/2014/main" id="{1B1248E9-A806-47CE-9438-682BC5FC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4" name="Imagen 833">
          <a:extLst>
            <a:ext uri="{FF2B5EF4-FFF2-40B4-BE49-F238E27FC236}">
              <a16:creationId xmlns:a16="http://schemas.microsoft.com/office/drawing/2014/main" id="{B8FED9FC-AEFE-403B-AF9F-35EB7B928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5" name="Imagen 834">
          <a:extLst>
            <a:ext uri="{FF2B5EF4-FFF2-40B4-BE49-F238E27FC236}">
              <a16:creationId xmlns:a16="http://schemas.microsoft.com/office/drawing/2014/main" id="{06A58FAC-EA15-430C-A791-ACF0E36E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6" name="Imagen 835">
          <a:extLst>
            <a:ext uri="{FF2B5EF4-FFF2-40B4-BE49-F238E27FC236}">
              <a16:creationId xmlns:a16="http://schemas.microsoft.com/office/drawing/2014/main" id="{5F1A7E02-E58C-45D8-9040-AE33C3C61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7" name="Imagen 836">
          <a:extLst>
            <a:ext uri="{FF2B5EF4-FFF2-40B4-BE49-F238E27FC236}">
              <a16:creationId xmlns:a16="http://schemas.microsoft.com/office/drawing/2014/main" id="{F5762AF2-1256-4A7B-AAF5-2527624A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8" name="Imagen 837">
          <a:extLst>
            <a:ext uri="{FF2B5EF4-FFF2-40B4-BE49-F238E27FC236}">
              <a16:creationId xmlns:a16="http://schemas.microsoft.com/office/drawing/2014/main" id="{C8F7A1C2-6CB0-4A7F-8A2D-3837E8D04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9" name="Imagen 838">
          <a:extLst>
            <a:ext uri="{FF2B5EF4-FFF2-40B4-BE49-F238E27FC236}">
              <a16:creationId xmlns:a16="http://schemas.microsoft.com/office/drawing/2014/main" id="{981CEBEF-6B9E-4522-9E0F-AF4A4BAE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0" name="Imagen 839">
          <a:extLst>
            <a:ext uri="{FF2B5EF4-FFF2-40B4-BE49-F238E27FC236}">
              <a16:creationId xmlns:a16="http://schemas.microsoft.com/office/drawing/2014/main" id="{6B2D48E7-4DB8-47C0-8F6B-55C5CC21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1" name="Imagen 840">
          <a:extLst>
            <a:ext uri="{FF2B5EF4-FFF2-40B4-BE49-F238E27FC236}">
              <a16:creationId xmlns:a16="http://schemas.microsoft.com/office/drawing/2014/main" id="{162F5B2A-4234-4453-9CC9-5D0A6B5AC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2" name="Imagen 841">
          <a:extLst>
            <a:ext uri="{FF2B5EF4-FFF2-40B4-BE49-F238E27FC236}">
              <a16:creationId xmlns:a16="http://schemas.microsoft.com/office/drawing/2014/main" id="{DD48D270-3219-4209-9910-6BBE50D7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3" name="Imagen 842">
          <a:extLst>
            <a:ext uri="{FF2B5EF4-FFF2-40B4-BE49-F238E27FC236}">
              <a16:creationId xmlns:a16="http://schemas.microsoft.com/office/drawing/2014/main" id="{5D62E88D-0019-4E57-BB89-61895A6D9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4" name="Imagen 843">
          <a:extLst>
            <a:ext uri="{FF2B5EF4-FFF2-40B4-BE49-F238E27FC236}">
              <a16:creationId xmlns:a16="http://schemas.microsoft.com/office/drawing/2014/main" id="{18FD4912-4FB2-4787-9CAE-4955A5738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5" name="Imagen 844">
          <a:extLst>
            <a:ext uri="{FF2B5EF4-FFF2-40B4-BE49-F238E27FC236}">
              <a16:creationId xmlns:a16="http://schemas.microsoft.com/office/drawing/2014/main" id="{E3042DF5-2D7B-4678-87C8-85CEBB5F3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6" name="Imagen 845">
          <a:extLst>
            <a:ext uri="{FF2B5EF4-FFF2-40B4-BE49-F238E27FC236}">
              <a16:creationId xmlns:a16="http://schemas.microsoft.com/office/drawing/2014/main" id="{29DCB0B3-22A2-4D7F-8FE0-D42515339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7" name="Imagen 846">
          <a:extLst>
            <a:ext uri="{FF2B5EF4-FFF2-40B4-BE49-F238E27FC236}">
              <a16:creationId xmlns:a16="http://schemas.microsoft.com/office/drawing/2014/main" id="{9532DADF-A638-4C71-B859-15783484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8" name="Imagen 847">
          <a:extLst>
            <a:ext uri="{FF2B5EF4-FFF2-40B4-BE49-F238E27FC236}">
              <a16:creationId xmlns:a16="http://schemas.microsoft.com/office/drawing/2014/main" id="{3DEB07FD-4E2A-4B0F-AAAD-A84F9FB8B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9" name="Imagen 848">
          <a:extLst>
            <a:ext uri="{FF2B5EF4-FFF2-40B4-BE49-F238E27FC236}">
              <a16:creationId xmlns:a16="http://schemas.microsoft.com/office/drawing/2014/main" id="{0BF90798-24A5-4992-834F-9992F2AC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0" name="Imagen 849">
          <a:extLst>
            <a:ext uri="{FF2B5EF4-FFF2-40B4-BE49-F238E27FC236}">
              <a16:creationId xmlns:a16="http://schemas.microsoft.com/office/drawing/2014/main" id="{B1355C41-D8A6-4B52-A0FA-E6C4ACA46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1" name="Imagen 850">
          <a:extLst>
            <a:ext uri="{FF2B5EF4-FFF2-40B4-BE49-F238E27FC236}">
              <a16:creationId xmlns:a16="http://schemas.microsoft.com/office/drawing/2014/main" id="{CB56FB07-E378-4C09-99F8-FF8ED34ED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2" name="Imagen 851">
          <a:extLst>
            <a:ext uri="{FF2B5EF4-FFF2-40B4-BE49-F238E27FC236}">
              <a16:creationId xmlns:a16="http://schemas.microsoft.com/office/drawing/2014/main" id="{84451302-F61C-48B2-AA22-787546829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3" name="Imagen 852">
          <a:extLst>
            <a:ext uri="{FF2B5EF4-FFF2-40B4-BE49-F238E27FC236}">
              <a16:creationId xmlns:a16="http://schemas.microsoft.com/office/drawing/2014/main" id="{39692CCF-30A5-472F-A965-218AD1FEE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4" name="Imagen 853">
          <a:extLst>
            <a:ext uri="{FF2B5EF4-FFF2-40B4-BE49-F238E27FC236}">
              <a16:creationId xmlns:a16="http://schemas.microsoft.com/office/drawing/2014/main" id="{8AC44611-76AA-4D95-B00E-66B858C0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5" name="Imagen 854">
          <a:extLst>
            <a:ext uri="{FF2B5EF4-FFF2-40B4-BE49-F238E27FC236}">
              <a16:creationId xmlns:a16="http://schemas.microsoft.com/office/drawing/2014/main" id="{125D4199-CE2A-4B02-9544-5ACC674E0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6" name="Imagen 855">
          <a:extLst>
            <a:ext uri="{FF2B5EF4-FFF2-40B4-BE49-F238E27FC236}">
              <a16:creationId xmlns:a16="http://schemas.microsoft.com/office/drawing/2014/main" id="{F1D648EC-28C4-4BF5-8E58-56DEB2126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7" name="Imagen 856">
          <a:extLst>
            <a:ext uri="{FF2B5EF4-FFF2-40B4-BE49-F238E27FC236}">
              <a16:creationId xmlns:a16="http://schemas.microsoft.com/office/drawing/2014/main" id="{58D2329C-3B2D-439E-9C01-6CFED5BB5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8" name="Imagen 857">
          <a:extLst>
            <a:ext uri="{FF2B5EF4-FFF2-40B4-BE49-F238E27FC236}">
              <a16:creationId xmlns:a16="http://schemas.microsoft.com/office/drawing/2014/main" id="{CDC3AE61-997D-4A77-A5BF-1144E538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9" name="Imagen 858">
          <a:extLst>
            <a:ext uri="{FF2B5EF4-FFF2-40B4-BE49-F238E27FC236}">
              <a16:creationId xmlns:a16="http://schemas.microsoft.com/office/drawing/2014/main" id="{D2018573-6693-422A-880C-3A28BB24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0" name="Imagen 859">
          <a:extLst>
            <a:ext uri="{FF2B5EF4-FFF2-40B4-BE49-F238E27FC236}">
              <a16:creationId xmlns:a16="http://schemas.microsoft.com/office/drawing/2014/main" id="{2CE1FFEC-778B-48F7-B7C8-5DC47EEDE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1" name="Imagen 860">
          <a:extLst>
            <a:ext uri="{FF2B5EF4-FFF2-40B4-BE49-F238E27FC236}">
              <a16:creationId xmlns:a16="http://schemas.microsoft.com/office/drawing/2014/main" id="{2291CA90-2C81-4DAE-B73F-28DDEE13B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2" name="Imagen 861">
          <a:extLst>
            <a:ext uri="{FF2B5EF4-FFF2-40B4-BE49-F238E27FC236}">
              <a16:creationId xmlns:a16="http://schemas.microsoft.com/office/drawing/2014/main" id="{4A819959-6F9D-413C-9F32-010EEA5D2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3" name="Imagen 862">
          <a:extLst>
            <a:ext uri="{FF2B5EF4-FFF2-40B4-BE49-F238E27FC236}">
              <a16:creationId xmlns:a16="http://schemas.microsoft.com/office/drawing/2014/main" id="{497EE41F-0E7F-4498-B307-CBC1FDC8B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4" name="Imagen 863">
          <a:extLst>
            <a:ext uri="{FF2B5EF4-FFF2-40B4-BE49-F238E27FC236}">
              <a16:creationId xmlns:a16="http://schemas.microsoft.com/office/drawing/2014/main" id="{3D59551E-C859-48FA-B2FE-383EE405F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5" name="Imagen 864">
          <a:extLst>
            <a:ext uri="{FF2B5EF4-FFF2-40B4-BE49-F238E27FC236}">
              <a16:creationId xmlns:a16="http://schemas.microsoft.com/office/drawing/2014/main" id="{072CFDE6-D2E6-44F3-BD8F-1B52DF89B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6" name="Imagen 865">
          <a:extLst>
            <a:ext uri="{FF2B5EF4-FFF2-40B4-BE49-F238E27FC236}">
              <a16:creationId xmlns:a16="http://schemas.microsoft.com/office/drawing/2014/main" id="{24C4AE7F-E9A2-4E1A-9920-805F7105A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7" name="Imagen 866">
          <a:extLst>
            <a:ext uri="{FF2B5EF4-FFF2-40B4-BE49-F238E27FC236}">
              <a16:creationId xmlns:a16="http://schemas.microsoft.com/office/drawing/2014/main" id="{7C842D1E-2760-4445-A986-8C294836E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8" name="Imagen 867">
          <a:extLst>
            <a:ext uri="{FF2B5EF4-FFF2-40B4-BE49-F238E27FC236}">
              <a16:creationId xmlns:a16="http://schemas.microsoft.com/office/drawing/2014/main" id="{BAB1574E-36E3-4C10-9A84-8C9A31F70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9" name="Imagen 868">
          <a:extLst>
            <a:ext uri="{FF2B5EF4-FFF2-40B4-BE49-F238E27FC236}">
              <a16:creationId xmlns:a16="http://schemas.microsoft.com/office/drawing/2014/main" id="{CF4D494D-E0EA-4004-802A-12920032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0" name="Imagen 869">
          <a:extLst>
            <a:ext uri="{FF2B5EF4-FFF2-40B4-BE49-F238E27FC236}">
              <a16:creationId xmlns:a16="http://schemas.microsoft.com/office/drawing/2014/main" id="{C9A2E2C3-2E76-4C94-A53E-A5A8EE28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1" name="Imagen 870">
          <a:extLst>
            <a:ext uri="{FF2B5EF4-FFF2-40B4-BE49-F238E27FC236}">
              <a16:creationId xmlns:a16="http://schemas.microsoft.com/office/drawing/2014/main" id="{566EEF6A-00A5-41A7-B13B-7C8BBBA05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2" name="Imagen 871">
          <a:extLst>
            <a:ext uri="{FF2B5EF4-FFF2-40B4-BE49-F238E27FC236}">
              <a16:creationId xmlns:a16="http://schemas.microsoft.com/office/drawing/2014/main" id="{D269133D-0F5E-48B3-9D66-D71F7F09B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3" name="Imagen 872">
          <a:extLst>
            <a:ext uri="{FF2B5EF4-FFF2-40B4-BE49-F238E27FC236}">
              <a16:creationId xmlns:a16="http://schemas.microsoft.com/office/drawing/2014/main" id="{1393D987-C178-47C2-920D-1B207AC8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4" name="Imagen 873">
          <a:extLst>
            <a:ext uri="{FF2B5EF4-FFF2-40B4-BE49-F238E27FC236}">
              <a16:creationId xmlns:a16="http://schemas.microsoft.com/office/drawing/2014/main" id="{285B3CCF-17E9-47A0-9C10-700C9253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5" name="Imagen 874">
          <a:extLst>
            <a:ext uri="{FF2B5EF4-FFF2-40B4-BE49-F238E27FC236}">
              <a16:creationId xmlns:a16="http://schemas.microsoft.com/office/drawing/2014/main" id="{EE370AFC-3DBC-4748-BD16-5308FBAE1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6" name="Imagen 875">
          <a:extLst>
            <a:ext uri="{FF2B5EF4-FFF2-40B4-BE49-F238E27FC236}">
              <a16:creationId xmlns:a16="http://schemas.microsoft.com/office/drawing/2014/main" id="{AFD2A4FB-B781-44CE-B343-A0B9FD26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7" name="Imagen 876">
          <a:extLst>
            <a:ext uri="{FF2B5EF4-FFF2-40B4-BE49-F238E27FC236}">
              <a16:creationId xmlns:a16="http://schemas.microsoft.com/office/drawing/2014/main" id="{9EBCF9FE-BB17-48BC-BF5F-A802FC33A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8" name="Imagen 877">
          <a:extLst>
            <a:ext uri="{FF2B5EF4-FFF2-40B4-BE49-F238E27FC236}">
              <a16:creationId xmlns:a16="http://schemas.microsoft.com/office/drawing/2014/main" id="{91CC1EBA-C247-43D4-9171-F7BF5C79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79" name="Imagen 878">
          <a:extLst>
            <a:ext uri="{FF2B5EF4-FFF2-40B4-BE49-F238E27FC236}">
              <a16:creationId xmlns:a16="http://schemas.microsoft.com/office/drawing/2014/main" id="{E6805244-40D3-4405-B857-53BD25BAA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0" name="Imagen 879">
          <a:extLst>
            <a:ext uri="{FF2B5EF4-FFF2-40B4-BE49-F238E27FC236}">
              <a16:creationId xmlns:a16="http://schemas.microsoft.com/office/drawing/2014/main" id="{E941E1D1-2682-47DF-B065-2DED0C5F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1" name="Imagen 880">
          <a:extLst>
            <a:ext uri="{FF2B5EF4-FFF2-40B4-BE49-F238E27FC236}">
              <a16:creationId xmlns:a16="http://schemas.microsoft.com/office/drawing/2014/main" id="{9FF41115-97C4-46A6-A0FC-7C9A7817C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2" name="Imagen 881">
          <a:extLst>
            <a:ext uri="{FF2B5EF4-FFF2-40B4-BE49-F238E27FC236}">
              <a16:creationId xmlns:a16="http://schemas.microsoft.com/office/drawing/2014/main" id="{934FEF84-2CF3-496E-9CFB-A664A28B6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3" name="Imagen 882">
          <a:extLst>
            <a:ext uri="{FF2B5EF4-FFF2-40B4-BE49-F238E27FC236}">
              <a16:creationId xmlns:a16="http://schemas.microsoft.com/office/drawing/2014/main" id="{55431B0D-E853-4A35-96B4-FD4AB3A51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4" name="Imagen 883">
          <a:extLst>
            <a:ext uri="{FF2B5EF4-FFF2-40B4-BE49-F238E27FC236}">
              <a16:creationId xmlns:a16="http://schemas.microsoft.com/office/drawing/2014/main" id="{D49CCC0C-5C5C-4A87-A143-A45AF259B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5" name="Imagen 884">
          <a:extLst>
            <a:ext uri="{FF2B5EF4-FFF2-40B4-BE49-F238E27FC236}">
              <a16:creationId xmlns:a16="http://schemas.microsoft.com/office/drawing/2014/main" id="{5CD69CE3-B5EB-4326-AD52-9A59A2A76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6" name="Imagen 885">
          <a:extLst>
            <a:ext uri="{FF2B5EF4-FFF2-40B4-BE49-F238E27FC236}">
              <a16:creationId xmlns:a16="http://schemas.microsoft.com/office/drawing/2014/main" id="{59C9B806-D5BE-4855-82BD-5DE1412E1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7" name="Imagen 886">
          <a:extLst>
            <a:ext uri="{FF2B5EF4-FFF2-40B4-BE49-F238E27FC236}">
              <a16:creationId xmlns:a16="http://schemas.microsoft.com/office/drawing/2014/main" id="{1AC917A3-CFA1-4E89-9D05-669F848DC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8" name="Imagen 887">
          <a:extLst>
            <a:ext uri="{FF2B5EF4-FFF2-40B4-BE49-F238E27FC236}">
              <a16:creationId xmlns:a16="http://schemas.microsoft.com/office/drawing/2014/main" id="{0E78B379-568A-4FEF-A035-4E1F4B69B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9" name="Imagen 888">
          <a:extLst>
            <a:ext uri="{FF2B5EF4-FFF2-40B4-BE49-F238E27FC236}">
              <a16:creationId xmlns:a16="http://schemas.microsoft.com/office/drawing/2014/main" id="{FF6CD51A-EB54-442E-BC5D-707312EA7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90" name="Imagen 889">
          <a:extLst>
            <a:ext uri="{FF2B5EF4-FFF2-40B4-BE49-F238E27FC236}">
              <a16:creationId xmlns:a16="http://schemas.microsoft.com/office/drawing/2014/main" id="{CBA87650-DBE6-41F8-8517-2AC3AD79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1" name="Imagen 890">
          <a:extLst>
            <a:ext uri="{FF2B5EF4-FFF2-40B4-BE49-F238E27FC236}">
              <a16:creationId xmlns:a16="http://schemas.microsoft.com/office/drawing/2014/main" id="{9F598DA4-C90E-44E0-8BC2-4522B8BC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2" name="Imagen 891">
          <a:extLst>
            <a:ext uri="{FF2B5EF4-FFF2-40B4-BE49-F238E27FC236}">
              <a16:creationId xmlns:a16="http://schemas.microsoft.com/office/drawing/2014/main" id="{C30A8160-EEAA-4AB0-99BA-EE7E1F040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3" name="Imagen 892">
          <a:extLst>
            <a:ext uri="{FF2B5EF4-FFF2-40B4-BE49-F238E27FC236}">
              <a16:creationId xmlns:a16="http://schemas.microsoft.com/office/drawing/2014/main" id="{13B8EE06-BA51-48A8-9013-8979E4299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4" name="Imagen 893">
          <a:extLst>
            <a:ext uri="{FF2B5EF4-FFF2-40B4-BE49-F238E27FC236}">
              <a16:creationId xmlns:a16="http://schemas.microsoft.com/office/drawing/2014/main" id="{5EFD600D-2BB1-4E64-93EF-86B5FB377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5" name="Imagen 894">
          <a:extLst>
            <a:ext uri="{FF2B5EF4-FFF2-40B4-BE49-F238E27FC236}">
              <a16:creationId xmlns:a16="http://schemas.microsoft.com/office/drawing/2014/main" id="{625CDAB1-466A-459C-8574-9B2E47115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6" name="Imagen 895">
          <a:extLst>
            <a:ext uri="{FF2B5EF4-FFF2-40B4-BE49-F238E27FC236}">
              <a16:creationId xmlns:a16="http://schemas.microsoft.com/office/drawing/2014/main" id="{CA1E892F-5A3E-42E9-8BDE-75493A1BC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7" name="Imagen 896">
          <a:extLst>
            <a:ext uri="{FF2B5EF4-FFF2-40B4-BE49-F238E27FC236}">
              <a16:creationId xmlns:a16="http://schemas.microsoft.com/office/drawing/2014/main" id="{7B78663E-89C0-4BAD-96A7-6EE39C6DA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8" name="Imagen 897">
          <a:extLst>
            <a:ext uri="{FF2B5EF4-FFF2-40B4-BE49-F238E27FC236}">
              <a16:creationId xmlns:a16="http://schemas.microsoft.com/office/drawing/2014/main" id="{0844780C-152B-457D-8086-47E3C37FC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9" name="Imagen 898">
          <a:extLst>
            <a:ext uri="{FF2B5EF4-FFF2-40B4-BE49-F238E27FC236}">
              <a16:creationId xmlns:a16="http://schemas.microsoft.com/office/drawing/2014/main" id="{4D0C309B-9135-4673-A4C8-7D41DEB94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0" name="Imagen 899">
          <a:extLst>
            <a:ext uri="{FF2B5EF4-FFF2-40B4-BE49-F238E27FC236}">
              <a16:creationId xmlns:a16="http://schemas.microsoft.com/office/drawing/2014/main" id="{6504E3C2-AE21-4FF6-9A75-F6440C6FD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1" name="Imagen 900">
          <a:extLst>
            <a:ext uri="{FF2B5EF4-FFF2-40B4-BE49-F238E27FC236}">
              <a16:creationId xmlns:a16="http://schemas.microsoft.com/office/drawing/2014/main" id="{8D072099-7173-4245-B59E-E603BB79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2" name="Imagen 901">
          <a:extLst>
            <a:ext uri="{FF2B5EF4-FFF2-40B4-BE49-F238E27FC236}">
              <a16:creationId xmlns:a16="http://schemas.microsoft.com/office/drawing/2014/main" id="{E1195CF7-2626-4753-8538-F1A9D41A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3" name="Imagen 902">
          <a:extLst>
            <a:ext uri="{FF2B5EF4-FFF2-40B4-BE49-F238E27FC236}">
              <a16:creationId xmlns:a16="http://schemas.microsoft.com/office/drawing/2014/main" id="{0A4CB899-909E-409C-92E8-AC8161FF7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4" name="Imagen 903">
          <a:extLst>
            <a:ext uri="{FF2B5EF4-FFF2-40B4-BE49-F238E27FC236}">
              <a16:creationId xmlns:a16="http://schemas.microsoft.com/office/drawing/2014/main" id="{70DD481F-F514-484F-9545-2B61F612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5" name="Imagen 904">
          <a:extLst>
            <a:ext uri="{FF2B5EF4-FFF2-40B4-BE49-F238E27FC236}">
              <a16:creationId xmlns:a16="http://schemas.microsoft.com/office/drawing/2014/main" id="{275B0450-031A-4ECC-A9B5-9C3680FB5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6" name="Imagen 905">
          <a:extLst>
            <a:ext uri="{FF2B5EF4-FFF2-40B4-BE49-F238E27FC236}">
              <a16:creationId xmlns:a16="http://schemas.microsoft.com/office/drawing/2014/main" id="{FC0036D1-2FF5-4386-9B8D-91401BBD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7" name="Imagen 906">
          <a:extLst>
            <a:ext uri="{FF2B5EF4-FFF2-40B4-BE49-F238E27FC236}">
              <a16:creationId xmlns:a16="http://schemas.microsoft.com/office/drawing/2014/main" id="{0AEE6756-A930-49C4-B9FB-20CE4EE3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8" name="Imagen 907">
          <a:extLst>
            <a:ext uri="{FF2B5EF4-FFF2-40B4-BE49-F238E27FC236}">
              <a16:creationId xmlns:a16="http://schemas.microsoft.com/office/drawing/2014/main" id="{65E97B17-3ADF-4B9D-A468-CDB7AE25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9" name="Imagen 908">
          <a:extLst>
            <a:ext uri="{FF2B5EF4-FFF2-40B4-BE49-F238E27FC236}">
              <a16:creationId xmlns:a16="http://schemas.microsoft.com/office/drawing/2014/main" id="{1F88EAAF-FD02-4DD0-BAEF-EA6394E98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0" name="Imagen 909">
          <a:extLst>
            <a:ext uri="{FF2B5EF4-FFF2-40B4-BE49-F238E27FC236}">
              <a16:creationId xmlns:a16="http://schemas.microsoft.com/office/drawing/2014/main" id="{B8B3AF31-B68A-4088-8ED0-537007CD0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1" name="Imagen 910">
          <a:extLst>
            <a:ext uri="{FF2B5EF4-FFF2-40B4-BE49-F238E27FC236}">
              <a16:creationId xmlns:a16="http://schemas.microsoft.com/office/drawing/2014/main" id="{D8545BE0-B351-4B36-875A-44D4CF0A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2" name="Imagen 911">
          <a:extLst>
            <a:ext uri="{FF2B5EF4-FFF2-40B4-BE49-F238E27FC236}">
              <a16:creationId xmlns:a16="http://schemas.microsoft.com/office/drawing/2014/main" id="{F7F0918B-E97E-4FAE-912C-3D2A621F2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3" name="Imagen 912">
          <a:extLst>
            <a:ext uri="{FF2B5EF4-FFF2-40B4-BE49-F238E27FC236}">
              <a16:creationId xmlns:a16="http://schemas.microsoft.com/office/drawing/2014/main" id="{C8FE7577-1DCC-4C24-A31E-F267B26E0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4" name="Imagen 913">
          <a:extLst>
            <a:ext uri="{FF2B5EF4-FFF2-40B4-BE49-F238E27FC236}">
              <a16:creationId xmlns:a16="http://schemas.microsoft.com/office/drawing/2014/main" id="{78DD9383-3F8E-4260-9CB9-C518ABA55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5" name="Imagen 914">
          <a:extLst>
            <a:ext uri="{FF2B5EF4-FFF2-40B4-BE49-F238E27FC236}">
              <a16:creationId xmlns:a16="http://schemas.microsoft.com/office/drawing/2014/main" id="{A9E0E0E5-9CA3-4B4B-98DA-0E5F6269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6" name="Imagen 915">
          <a:extLst>
            <a:ext uri="{FF2B5EF4-FFF2-40B4-BE49-F238E27FC236}">
              <a16:creationId xmlns:a16="http://schemas.microsoft.com/office/drawing/2014/main" id="{C8F9BE53-C40F-49AC-8E26-A2E57851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7" name="Imagen 916">
          <a:extLst>
            <a:ext uri="{FF2B5EF4-FFF2-40B4-BE49-F238E27FC236}">
              <a16:creationId xmlns:a16="http://schemas.microsoft.com/office/drawing/2014/main" id="{148BD859-73AA-4D4C-B068-38686EBF6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8" name="Imagen 917">
          <a:extLst>
            <a:ext uri="{FF2B5EF4-FFF2-40B4-BE49-F238E27FC236}">
              <a16:creationId xmlns:a16="http://schemas.microsoft.com/office/drawing/2014/main" id="{E3CDC838-5A28-43F1-98BC-08BEF9D12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9" name="Imagen 918">
          <a:extLst>
            <a:ext uri="{FF2B5EF4-FFF2-40B4-BE49-F238E27FC236}">
              <a16:creationId xmlns:a16="http://schemas.microsoft.com/office/drawing/2014/main" id="{EBA6F252-18EC-459C-895A-B7F9043E2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0" name="Imagen 919">
          <a:extLst>
            <a:ext uri="{FF2B5EF4-FFF2-40B4-BE49-F238E27FC236}">
              <a16:creationId xmlns:a16="http://schemas.microsoft.com/office/drawing/2014/main" id="{14D447F1-1A9C-443D-BE09-1BF36C60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1" name="Imagen 920">
          <a:extLst>
            <a:ext uri="{FF2B5EF4-FFF2-40B4-BE49-F238E27FC236}">
              <a16:creationId xmlns:a16="http://schemas.microsoft.com/office/drawing/2014/main" id="{BB7BAEE5-9E0A-4661-BB88-DC2CFCF5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2" name="Imagen 921">
          <a:extLst>
            <a:ext uri="{FF2B5EF4-FFF2-40B4-BE49-F238E27FC236}">
              <a16:creationId xmlns:a16="http://schemas.microsoft.com/office/drawing/2014/main" id="{60A4D621-B8F9-4254-B068-1BF0C622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3" name="Imagen 922">
          <a:extLst>
            <a:ext uri="{FF2B5EF4-FFF2-40B4-BE49-F238E27FC236}">
              <a16:creationId xmlns:a16="http://schemas.microsoft.com/office/drawing/2014/main" id="{BE088D44-E1A0-40B2-8ADF-2A617091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4" name="Imagen 923">
          <a:extLst>
            <a:ext uri="{FF2B5EF4-FFF2-40B4-BE49-F238E27FC236}">
              <a16:creationId xmlns:a16="http://schemas.microsoft.com/office/drawing/2014/main" id="{78441280-3C8E-4A31-8BCC-2E5FD1C7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5" name="Imagen 924">
          <a:extLst>
            <a:ext uri="{FF2B5EF4-FFF2-40B4-BE49-F238E27FC236}">
              <a16:creationId xmlns:a16="http://schemas.microsoft.com/office/drawing/2014/main" id="{D89E970E-5957-4075-9DFF-DCA4C196D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6" name="Imagen 925">
          <a:extLst>
            <a:ext uri="{FF2B5EF4-FFF2-40B4-BE49-F238E27FC236}">
              <a16:creationId xmlns:a16="http://schemas.microsoft.com/office/drawing/2014/main" id="{9113868F-E328-42F6-9F12-2E0BB420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7" name="Imagen 926">
          <a:extLst>
            <a:ext uri="{FF2B5EF4-FFF2-40B4-BE49-F238E27FC236}">
              <a16:creationId xmlns:a16="http://schemas.microsoft.com/office/drawing/2014/main" id="{749561A3-58AB-42F2-BA51-030FF53C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8" name="Imagen 927">
          <a:extLst>
            <a:ext uri="{FF2B5EF4-FFF2-40B4-BE49-F238E27FC236}">
              <a16:creationId xmlns:a16="http://schemas.microsoft.com/office/drawing/2014/main" id="{0F46EC31-2C8F-4148-A7BF-695F6F07F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9" name="Imagen 928">
          <a:extLst>
            <a:ext uri="{FF2B5EF4-FFF2-40B4-BE49-F238E27FC236}">
              <a16:creationId xmlns:a16="http://schemas.microsoft.com/office/drawing/2014/main" id="{4CCB7213-D71E-421A-8180-F2F483CEB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0" name="Imagen 929">
          <a:extLst>
            <a:ext uri="{FF2B5EF4-FFF2-40B4-BE49-F238E27FC236}">
              <a16:creationId xmlns:a16="http://schemas.microsoft.com/office/drawing/2014/main" id="{BA991A1F-632B-4DF6-83ED-EDE9A361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1" name="Imagen 930">
          <a:extLst>
            <a:ext uri="{FF2B5EF4-FFF2-40B4-BE49-F238E27FC236}">
              <a16:creationId xmlns:a16="http://schemas.microsoft.com/office/drawing/2014/main" id="{2146FFC2-50B3-4A1B-81C4-3D35375BE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2" name="Imagen 931">
          <a:extLst>
            <a:ext uri="{FF2B5EF4-FFF2-40B4-BE49-F238E27FC236}">
              <a16:creationId xmlns:a16="http://schemas.microsoft.com/office/drawing/2014/main" id="{CECB29DE-D09E-4C0E-8D88-6723FE0A2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3" name="Imagen 932">
          <a:extLst>
            <a:ext uri="{FF2B5EF4-FFF2-40B4-BE49-F238E27FC236}">
              <a16:creationId xmlns:a16="http://schemas.microsoft.com/office/drawing/2014/main" id="{B269AE93-FFF4-4EDE-8AA8-C697FB401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4" name="Imagen 933">
          <a:extLst>
            <a:ext uri="{FF2B5EF4-FFF2-40B4-BE49-F238E27FC236}">
              <a16:creationId xmlns:a16="http://schemas.microsoft.com/office/drawing/2014/main" id="{6A16C496-A518-406C-A118-6A15BED5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5" name="Imagen 934">
          <a:extLst>
            <a:ext uri="{FF2B5EF4-FFF2-40B4-BE49-F238E27FC236}">
              <a16:creationId xmlns:a16="http://schemas.microsoft.com/office/drawing/2014/main" id="{D2BC34F3-C4E9-4075-B2A0-8BB33897C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6" name="Imagen 935">
          <a:extLst>
            <a:ext uri="{FF2B5EF4-FFF2-40B4-BE49-F238E27FC236}">
              <a16:creationId xmlns:a16="http://schemas.microsoft.com/office/drawing/2014/main" id="{D09F3A5A-16ED-4E27-ABB2-11972575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7" name="Imagen 936">
          <a:extLst>
            <a:ext uri="{FF2B5EF4-FFF2-40B4-BE49-F238E27FC236}">
              <a16:creationId xmlns:a16="http://schemas.microsoft.com/office/drawing/2014/main" id="{2015D448-61F2-42FD-9CE8-E7FAFBB4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8" name="Imagen 937">
          <a:extLst>
            <a:ext uri="{FF2B5EF4-FFF2-40B4-BE49-F238E27FC236}">
              <a16:creationId xmlns:a16="http://schemas.microsoft.com/office/drawing/2014/main" id="{74677E66-BF77-45C0-B42F-C753F69B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9" name="Imagen 938">
          <a:extLst>
            <a:ext uri="{FF2B5EF4-FFF2-40B4-BE49-F238E27FC236}">
              <a16:creationId xmlns:a16="http://schemas.microsoft.com/office/drawing/2014/main" id="{F6F3709A-13E6-4495-BDCD-FEFA5A050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0" name="Imagen 939">
          <a:extLst>
            <a:ext uri="{FF2B5EF4-FFF2-40B4-BE49-F238E27FC236}">
              <a16:creationId xmlns:a16="http://schemas.microsoft.com/office/drawing/2014/main" id="{6CA76F2A-4998-4D01-A694-1A44E96FD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1" name="Imagen 940">
          <a:extLst>
            <a:ext uri="{FF2B5EF4-FFF2-40B4-BE49-F238E27FC236}">
              <a16:creationId xmlns:a16="http://schemas.microsoft.com/office/drawing/2014/main" id="{04CE2E45-7EE3-4C02-BE4A-0D1B7F30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2" name="Imagen 941">
          <a:extLst>
            <a:ext uri="{FF2B5EF4-FFF2-40B4-BE49-F238E27FC236}">
              <a16:creationId xmlns:a16="http://schemas.microsoft.com/office/drawing/2014/main" id="{F96DA134-54BB-4E54-AD3A-51B4D6A97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3" name="Imagen 942">
          <a:extLst>
            <a:ext uri="{FF2B5EF4-FFF2-40B4-BE49-F238E27FC236}">
              <a16:creationId xmlns:a16="http://schemas.microsoft.com/office/drawing/2014/main" id="{19B63CA3-BE44-4D3E-9059-9446E888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4" name="Imagen 943">
          <a:extLst>
            <a:ext uri="{FF2B5EF4-FFF2-40B4-BE49-F238E27FC236}">
              <a16:creationId xmlns:a16="http://schemas.microsoft.com/office/drawing/2014/main" id="{67C18874-870E-48EE-818C-16B447D33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5" name="Imagen 944">
          <a:extLst>
            <a:ext uri="{FF2B5EF4-FFF2-40B4-BE49-F238E27FC236}">
              <a16:creationId xmlns:a16="http://schemas.microsoft.com/office/drawing/2014/main" id="{83B095FB-FF8C-4B7A-A6CF-DAE2AB78D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6" name="Imagen 945">
          <a:extLst>
            <a:ext uri="{FF2B5EF4-FFF2-40B4-BE49-F238E27FC236}">
              <a16:creationId xmlns:a16="http://schemas.microsoft.com/office/drawing/2014/main" id="{2E701645-B7D9-49F5-9304-D47F04CB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7" name="Imagen 946">
          <a:extLst>
            <a:ext uri="{FF2B5EF4-FFF2-40B4-BE49-F238E27FC236}">
              <a16:creationId xmlns:a16="http://schemas.microsoft.com/office/drawing/2014/main" id="{3A778BCB-01B8-4F78-923B-91A657FA7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8" name="Imagen 947">
          <a:extLst>
            <a:ext uri="{FF2B5EF4-FFF2-40B4-BE49-F238E27FC236}">
              <a16:creationId xmlns:a16="http://schemas.microsoft.com/office/drawing/2014/main" id="{D68A2700-650E-4763-92A6-87B9E1B22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9" name="Imagen 948">
          <a:extLst>
            <a:ext uri="{FF2B5EF4-FFF2-40B4-BE49-F238E27FC236}">
              <a16:creationId xmlns:a16="http://schemas.microsoft.com/office/drawing/2014/main" id="{0CFD4A0A-339D-46EE-AE09-FB0CEFA67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0" name="Imagen 949">
          <a:extLst>
            <a:ext uri="{FF2B5EF4-FFF2-40B4-BE49-F238E27FC236}">
              <a16:creationId xmlns:a16="http://schemas.microsoft.com/office/drawing/2014/main" id="{34E224C7-8EC6-41B3-92F6-74554FE40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1" name="Imagen 950">
          <a:extLst>
            <a:ext uri="{FF2B5EF4-FFF2-40B4-BE49-F238E27FC236}">
              <a16:creationId xmlns:a16="http://schemas.microsoft.com/office/drawing/2014/main" id="{BF7FCA6F-AF2E-4143-8CCE-7A3C438D1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2" name="Imagen 951">
          <a:extLst>
            <a:ext uri="{FF2B5EF4-FFF2-40B4-BE49-F238E27FC236}">
              <a16:creationId xmlns:a16="http://schemas.microsoft.com/office/drawing/2014/main" id="{C2237D53-D760-4348-A4EA-34E01A386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3" name="Imagen 952">
          <a:extLst>
            <a:ext uri="{FF2B5EF4-FFF2-40B4-BE49-F238E27FC236}">
              <a16:creationId xmlns:a16="http://schemas.microsoft.com/office/drawing/2014/main" id="{716FFE7F-4986-47B1-8CC4-7C2BB8D77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4" name="Imagen 953">
          <a:extLst>
            <a:ext uri="{FF2B5EF4-FFF2-40B4-BE49-F238E27FC236}">
              <a16:creationId xmlns:a16="http://schemas.microsoft.com/office/drawing/2014/main" id="{FA743533-075C-4AEB-B7EE-3F82BA2B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5" name="Imagen 954">
          <a:extLst>
            <a:ext uri="{FF2B5EF4-FFF2-40B4-BE49-F238E27FC236}">
              <a16:creationId xmlns:a16="http://schemas.microsoft.com/office/drawing/2014/main" id="{593CF243-4E14-4B6D-92BE-14F21E22D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6" name="Imagen 955">
          <a:extLst>
            <a:ext uri="{FF2B5EF4-FFF2-40B4-BE49-F238E27FC236}">
              <a16:creationId xmlns:a16="http://schemas.microsoft.com/office/drawing/2014/main" id="{F0486CE1-9375-4E84-9CE4-8986B62E4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7" name="Imagen 956">
          <a:extLst>
            <a:ext uri="{FF2B5EF4-FFF2-40B4-BE49-F238E27FC236}">
              <a16:creationId xmlns:a16="http://schemas.microsoft.com/office/drawing/2014/main" id="{A77EA343-462F-4A21-8985-8D9E2539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8" name="Imagen 957">
          <a:extLst>
            <a:ext uri="{FF2B5EF4-FFF2-40B4-BE49-F238E27FC236}">
              <a16:creationId xmlns:a16="http://schemas.microsoft.com/office/drawing/2014/main" id="{383AD3D4-0416-4B85-8EBA-DDF03BD37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9" name="Imagen 958">
          <a:extLst>
            <a:ext uri="{FF2B5EF4-FFF2-40B4-BE49-F238E27FC236}">
              <a16:creationId xmlns:a16="http://schemas.microsoft.com/office/drawing/2014/main" id="{E53CA6BD-B818-48CB-80B4-384350018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0" name="Imagen 959">
          <a:extLst>
            <a:ext uri="{FF2B5EF4-FFF2-40B4-BE49-F238E27FC236}">
              <a16:creationId xmlns:a16="http://schemas.microsoft.com/office/drawing/2014/main" id="{CA24D4A5-FE6A-42FF-AA23-E7D10AC3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1" name="Imagen 960">
          <a:extLst>
            <a:ext uri="{FF2B5EF4-FFF2-40B4-BE49-F238E27FC236}">
              <a16:creationId xmlns:a16="http://schemas.microsoft.com/office/drawing/2014/main" id="{C4096B0B-77A3-4A2F-9402-F249E1B5F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2" name="Imagen 961">
          <a:extLst>
            <a:ext uri="{FF2B5EF4-FFF2-40B4-BE49-F238E27FC236}">
              <a16:creationId xmlns:a16="http://schemas.microsoft.com/office/drawing/2014/main" id="{EDB63919-DA44-483D-8682-7D67D4DB9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3" name="Imagen 962">
          <a:extLst>
            <a:ext uri="{FF2B5EF4-FFF2-40B4-BE49-F238E27FC236}">
              <a16:creationId xmlns:a16="http://schemas.microsoft.com/office/drawing/2014/main" id="{A2568DBC-AEC7-44E4-AA10-153619C99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4" name="Imagen 963">
          <a:extLst>
            <a:ext uri="{FF2B5EF4-FFF2-40B4-BE49-F238E27FC236}">
              <a16:creationId xmlns:a16="http://schemas.microsoft.com/office/drawing/2014/main" id="{6E44575A-9944-40EF-9A25-F0D43871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5" name="Imagen 964">
          <a:extLst>
            <a:ext uri="{FF2B5EF4-FFF2-40B4-BE49-F238E27FC236}">
              <a16:creationId xmlns:a16="http://schemas.microsoft.com/office/drawing/2014/main" id="{AF439C22-EA7F-40A6-9825-B4B5DA295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6" name="Imagen 965">
          <a:extLst>
            <a:ext uri="{FF2B5EF4-FFF2-40B4-BE49-F238E27FC236}">
              <a16:creationId xmlns:a16="http://schemas.microsoft.com/office/drawing/2014/main" id="{92BC2000-6964-40C1-802D-721301DF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7" name="Imagen 966">
          <a:extLst>
            <a:ext uri="{FF2B5EF4-FFF2-40B4-BE49-F238E27FC236}">
              <a16:creationId xmlns:a16="http://schemas.microsoft.com/office/drawing/2014/main" id="{41A5C596-2A30-4FF5-AF71-04A30905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8" name="Imagen 967">
          <a:extLst>
            <a:ext uri="{FF2B5EF4-FFF2-40B4-BE49-F238E27FC236}">
              <a16:creationId xmlns:a16="http://schemas.microsoft.com/office/drawing/2014/main" id="{D4489612-B367-46CD-9037-44D49172E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9" name="Imagen 968">
          <a:extLst>
            <a:ext uri="{FF2B5EF4-FFF2-40B4-BE49-F238E27FC236}">
              <a16:creationId xmlns:a16="http://schemas.microsoft.com/office/drawing/2014/main" id="{9DB0F84C-E929-4B4F-8180-874AF12D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70" name="Imagen 969">
          <a:extLst>
            <a:ext uri="{FF2B5EF4-FFF2-40B4-BE49-F238E27FC236}">
              <a16:creationId xmlns:a16="http://schemas.microsoft.com/office/drawing/2014/main" id="{988E0FBA-CE19-4ED4-A4D8-2372255E5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71" name="Imagen 970">
          <a:extLst>
            <a:ext uri="{FF2B5EF4-FFF2-40B4-BE49-F238E27FC236}">
              <a16:creationId xmlns:a16="http://schemas.microsoft.com/office/drawing/2014/main" id="{A194230C-00EA-4E9A-95F1-775634E10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2" name="Imagen 971">
          <a:extLst>
            <a:ext uri="{FF2B5EF4-FFF2-40B4-BE49-F238E27FC236}">
              <a16:creationId xmlns:a16="http://schemas.microsoft.com/office/drawing/2014/main" id="{A830CA60-659B-4D2B-B2CA-6597CC077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3" name="Imagen 972">
          <a:extLst>
            <a:ext uri="{FF2B5EF4-FFF2-40B4-BE49-F238E27FC236}">
              <a16:creationId xmlns:a16="http://schemas.microsoft.com/office/drawing/2014/main" id="{25239FBA-20D8-4552-9A7D-0ECB38F3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4" name="Imagen 973">
          <a:extLst>
            <a:ext uri="{FF2B5EF4-FFF2-40B4-BE49-F238E27FC236}">
              <a16:creationId xmlns:a16="http://schemas.microsoft.com/office/drawing/2014/main" id="{CD7E3615-4ABF-4E2D-9F4A-9AA1FDCF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5" name="Imagen 974">
          <a:extLst>
            <a:ext uri="{FF2B5EF4-FFF2-40B4-BE49-F238E27FC236}">
              <a16:creationId xmlns:a16="http://schemas.microsoft.com/office/drawing/2014/main" id="{34F46F40-D006-4E7B-8A1E-782616B90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6" name="Imagen 975">
          <a:extLst>
            <a:ext uri="{FF2B5EF4-FFF2-40B4-BE49-F238E27FC236}">
              <a16:creationId xmlns:a16="http://schemas.microsoft.com/office/drawing/2014/main" id="{3A32B3E7-4B48-4448-95C1-A95BEE00F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7" name="Imagen 976">
          <a:extLst>
            <a:ext uri="{FF2B5EF4-FFF2-40B4-BE49-F238E27FC236}">
              <a16:creationId xmlns:a16="http://schemas.microsoft.com/office/drawing/2014/main" id="{25B56FAA-87F7-45E9-B765-E25A85666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78" name="Imagen 977">
          <a:extLst>
            <a:ext uri="{FF2B5EF4-FFF2-40B4-BE49-F238E27FC236}">
              <a16:creationId xmlns:a16="http://schemas.microsoft.com/office/drawing/2014/main" id="{06073054-2E72-43E6-AF2A-C81205E23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79" name="Imagen 978">
          <a:extLst>
            <a:ext uri="{FF2B5EF4-FFF2-40B4-BE49-F238E27FC236}">
              <a16:creationId xmlns:a16="http://schemas.microsoft.com/office/drawing/2014/main" id="{D14EEC25-00D2-45CC-A550-174FFAA3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0" name="Imagen 979">
          <a:extLst>
            <a:ext uri="{FF2B5EF4-FFF2-40B4-BE49-F238E27FC236}">
              <a16:creationId xmlns:a16="http://schemas.microsoft.com/office/drawing/2014/main" id="{7646053B-6F4D-41E2-9454-BFFFBBD1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1" name="Imagen 980">
          <a:extLst>
            <a:ext uri="{FF2B5EF4-FFF2-40B4-BE49-F238E27FC236}">
              <a16:creationId xmlns:a16="http://schemas.microsoft.com/office/drawing/2014/main" id="{B49D525B-DFA1-4F3B-B210-CF7A1F14A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2" name="Imagen 981">
          <a:extLst>
            <a:ext uri="{FF2B5EF4-FFF2-40B4-BE49-F238E27FC236}">
              <a16:creationId xmlns:a16="http://schemas.microsoft.com/office/drawing/2014/main" id="{112C98AA-C070-48AB-814D-EA33C37CE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3" name="Imagen 982">
          <a:extLst>
            <a:ext uri="{FF2B5EF4-FFF2-40B4-BE49-F238E27FC236}">
              <a16:creationId xmlns:a16="http://schemas.microsoft.com/office/drawing/2014/main" id="{3120A393-1048-44FB-80FB-1D78C8F1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4" name="Imagen 983">
          <a:extLst>
            <a:ext uri="{FF2B5EF4-FFF2-40B4-BE49-F238E27FC236}">
              <a16:creationId xmlns:a16="http://schemas.microsoft.com/office/drawing/2014/main" id="{CF25D679-1779-4362-881E-C2483054F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5" name="Imagen 984">
          <a:extLst>
            <a:ext uri="{FF2B5EF4-FFF2-40B4-BE49-F238E27FC236}">
              <a16:creationId xmlns:a16="http://schemas.microsoft.com/office/drawing/2014/main" id="{0B56EB7D-1EE1-46BB-84FD-6B2F2887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6" name="Imagen 985">
          <a:extLst>
            <a:ext uri="{FF2B5EF4-FFF2-40B4-BE49-F238E27FC236}">
              <a16:creationId xmlns:a16="http://schemas.microsoft.com/office/drawing/2014/main" id="{ED6C4202-B099-4AED-90B9-7AC30BE54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7" name="Imagen 986">
          <a:extLst>
            <a:ext uri="{FF2B5EF4-FFF2-40B4-BE49-F238E27FC236}">
              <a16:creationId xmlns:a16="http://schemas.microsoft.com/office/drawing/2014/main" id="{AF337165-EFA2-4E4B-8A80-ED949796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8" name="Imagen 987">
          <a:extLst>
            <a:ext uri="{FF2B5EF4-FFF2-40B4-BE49-F238E27FC236}">
              <a16:creationId xmlns:a16="http://schemas.microsoft.com/office/drawing/2014/main" id="{C269C9E9-F0EF-49A1-AC07-D4C1D63D7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9" name="Imagen 988">
          <a:extLst>
            <a:ext uri="{FF2B5EF4-FFF2-40B4-BE49-F238E27FC236}">
              <a16:creationId xmlns:a16="http://schemas.microsoft.com/office/drawing/2014/main" id="{EAA5FABC-2893-4A41-9057-05CC38696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0" name="Imagen 989">
          <a:extLst>
            <a:ext uri="{FF2B5EF4-FFF2-40B4-BE49-F238E27FC236}">
              <a16:creationId xmlns:a16="http://schemas.microsoft.com/office/drawing/2014/main" id="{BF789C8F-8B6D-4A8D-85F9-557E8ED71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1" name="Imagen 990">
          <a:extLst>
            <a:ext uri="{FF2B5EF4-FFF2-40B4-BE49-F238E27FC236}">
              <a16:creationId xmlns:a16="http://schemas.microsoft.com/office/drawing/2014/main" id="{FD62FE8F-77B8-47C0-AFEF-42AD35AD1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2" name="Imagen 991">
          <a:extLst>
            <a:ext uri="{FF2B5EF4-FFF2-40B4-BE49-F238E27FC236}">
              <a16:creationId xmlns:a16="http://schemas.microsoft.com/office/drawing/2014/main" id="{1354E41B-DB43-4137-A052-80BB2552E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3" name="Imagen 992">
          <a:extLst>
            <a:ext uri="{FF2B5EF4-FFF2-40B4-BE49-F238E27FC236}">
              <a16:creationId xmlns:a16="http://schemas.microsoft.com/office/drawing/2014/main" id="{EE8037EE-A2FB-4354-BF0C-55A65384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4" name="Imagen 993">
          <a:extLst>
            <a:ext uri="{FF2B5EF4-FFF2-40B4-BE49-F238E27FC236}">
              <a16:creationId xmlns:a16="http://schemas.microsoft.com/office/drawing/2014/main" id="{32AEC495-0F03-4BA1-B343-FA677401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5" name="Imagen 994">
          <a:extLst>
            <a:ext uri="{FF2B5EF4-FFF2-40B4-BE49-F238E27FC236}">
              <a16:creationId xmlns:a16="http://schemas.microsoft.com/office/drawing/2014/main" id="{3C7F69F8-1C2F-4694-B1A2-61EA0C193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6" name="Imagen 995">
          <a:extLst>
            <a:ext uri="{FF2B5EF4-FFF2-40B4-BE49-F238E27FC236}">
              <a16:creationId xmlns:a16="http://schemas.microsoft.com/office/drawing/2014/main" id="{AA1D7A8E-49F9-4AA1-AC65-205F18CCD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7" name="Imagen 996">
          <a:extLst>
            <a:ext uri="{FF2B5EF4-FFF2-40B4-BE49-F238E27FC236}">
              <a16:creationId xmlns:a16="http://schemas.microsoft.com/office/drawing/2014/main" id="{9B82343E-D6EB-4E56-82E2-BD56D22A1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8" name="Imagen 997">
          <a:extLst>
            <a:ext uri="{FF2B5EF4-FFF2-40B4-BE49-F238E27FC236}">
              <a16:creationId xmlns:a16="http://schemas.microsoft.com/office/drawing/2014/main" id="{57AA02E9-1B1F-4099-9318-FCD5080D8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9" name="Imagen 998">
          <a:extLst>
            <a:ext uri="{FF2B5EF4-FFF2-40B4-BE49-F238E27FC236}">
              <a16:creationId xmlns:a16="http://schemas.microsoft.com/office/drawing/2014/main" id="{5331296E-1250-4EE4-9BC4-D4D309B9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0" name="Imagen 999">
          <a:extLst>
            <a:ext uri="{FF2B5EF4-FFF2-40B4-BE49-F238E27FC236}">
              <a16:creationId xmlns:a16="http://schemas.microsoft.com/office/drawing/2014/main" id="{F90EB93D-2816-4CF4-BA84-E373DBB3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1" name="Imagen 1000">
          <a:extLst>
            <a:ext uri="{FF2B5EF4-FFF2-40B4-BE49-F238E27FC236}">
              <a16:creationId xmlns:a16="http://schemas.microsoft.com/office/drawing/2014/main" id="{17164CDE-BD95-4174-A6DB-1B11DC937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2" name="Imagen 1001">
          <a:extLst>
            <a:ext uri="{FF2B5EF4-FFF2-40B4-BE49-F238E27FC236}">
              <a16:creationId xmlns:a16="http://schemas.microsoft.com/office/drawing/2014/main" id="{088D6B84-9386-46B1-ABA3-6680E3CB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3" name="Imagen 1002">
          <a:extLst>
            <a:ext uri="{FF2B5EF4-FFF2-40B4-BE49-F238E27FC236}">
              <a16:creationId xmlns:a16="http://schemas.microsoft.com/office/drawing/2014/main" id="{A6FB95CB-748C-4D2D-88C6-4F4090E5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4" name="Imagen 1003">
          <a:extLst>
            <a:ext uri="{FF2B5EF4-FFF2-40B4-BE49-F238E27FC236}">
              <a16:creationId xmlns:a16="http://schemas.microsoft.com/office/drawing/2014/main" id="{5985236D-E460-433B-A86A-6B57408BD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5" name="Imagen 1004">
          <a:extLst>
            <a:ext uri="{FF2B5EF4-FFF2-40B4-BE49-F238E27FC236}">
              <a16:creationId xmlns:a16="http://schemas.microsoft.com/office/drawing/2014/main" id="{8BEE025B-8390-4741-A8C7-7F987E55C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6" name="Imagen 1005">
          <a:extLst>
            <a:ext uri="{FF2B5EF4-FFF2-40B4-BE49-F238E27FC236}">
              <a16:creationId xmlns:a16="http://schemas.microsoft.com/office/drawing/2014/main" id="{F194FFA1-20C1-487A-99D4-59E9F1768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7" name="Imagen 1006">
          <a:extLst>
            <a:ext uri="{FF2B5EF4-FFF2-40B4-BE49-F238E27FC236}">
              <a16:creationId xmlns:a16="http://schemas.microsoft.com/office/drawing/2014/main" id="{D7119AA3-CFBD-453B-8A33-6DB09F2A8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8" name="Imagen 1007">
          <a:extLst>
            <a:ext uri="{FF2B5EF4-FFF2-40B4-BE49-F238E27FC236}">
              <a16:creationId xmlns:a16="http://schemas.microsoft.com/office/drawing/2014/main" id="{D13983B9-57B5-4CC4-B9B3-019938A75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9" name="Imagen 1008">
          <a:extLst>
            <a:ext uri="{FF2B5EF4-FFF2-40B4-BE49-F238E27FC236}">
              <a16:creationId xmlns:a16="http://schemas.microsoft.com/office/drawing/2014/main" id="{50D43CEE-CAC9-41CD-9F18-954A7B14B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0" name="Imagen 1009">
          <a:extLst>
            <a:ext uri="{FF2B5EF4-FFF2-40B4-BE49-F238E27FC236}">
              <a16:creationId xmlns:a16="http://schemas.microsoft.com/office/drawing/2014/main" id="{2293F8A9-80BF-46B3-84F3-56BF133B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1" name="Imagen 1010">
          <a:extLst>
            <a:ext uri="{FF2B5EF4-FFF2-40B4-BE49-F238E27FC236}">
              <a16:creationId xmlns:a16="http://schemas.microsoft.com/office/drawing/2014/main" id="{CC15515F-B435-4FA7-B63F-7F8472490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2" name="Imagen 1011">
          <a:extLst>
            <a:ext uri="{FF2B5EF4-FFF2-40B4-BE49-F238E27FC236}">
              <a16:creationId xmlns:a16="http://schemas.microsoft.com/office/drawing/2014/main" id="{B3B24FB1-B482-4F60-86EE-8D5BC26BC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3" name="Imagen 1012">
          <a:extLst>
            <a:ext uri="{FF2B5EF4-FFF2-40B4-BE49-F238E27FC236}">
              <a16:creationId xmlns:a16="http://schemas.microsoft.com/office/drawing/2014/main" id="{4370DAB4-164B-4BCD-8F59-663C3C91A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4" name="Imagen 1013">
          <a:extLst>
            <a:ext uri="{FF2B5EF4-FFF2-40B4-BE49-F238E27FC236}">
              <a16:creationId xmlns:a16="http://schemas.microsoft.com/office/drawing/2014/main" id="{2E61D205-7A01-4E6B-948F-5538C62A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5" name="Imagen 1014">
          <a:extLst>
            <a:ext uri="{FF2B5EF4-FFF2-40B4-BE49-F238E27FC236}">
              <a16:creationId xmlns:a16="http://schemas.microsoft.com/office/drawing/2014/main" id="{E4A3FEE0-1E8A-4217-80D5-99DAB4D41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6" name="Imagen 1015">
          <a:extLst>
            <a:ext uri="{FF2B5EF4-FFF2-40B4-BE49-F238E27FC236}">
              <a16:creationId xmlns:a16="http://schemas.microsoft.com/office/drawing/2014/main" id="{B17C7411-691C-49C8-8CEA-14832191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7" name="Imagen 1016">
          <a:extLst>
            <a:ext uri="{FF2B5EF4-FFF2-40B4-BE49-F238E27FC236}">
              <a16:creationId xmlns:a16="http://schemas.microsoft.com/office/drawing/2014/main" id="{0A65650E-E0E8-422E-BA9E-E102702D3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8" name="Imagen 1017">
          <a:extLst>
            <a:ext uri="{FF2B5EF4-FFF2-40B4-BE49-F238E27FC236}">
              <a16:creationId xmlns:a16="http://schemas.microsoft.com/office/drawing/2014/main" id="{8C3B3A13-41A0-4DA5-9DAD-83D70EFEE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9" name="Imagen 1018">
          <a:extLst>
            <a:ext uri="{FF2B5EF4-FFF2-40B4-BE49-F238E27FC236}">
              <a16:creationId xmlns:a16="http://schemas.microsoft.com/office/drawing/2014/main" id="{F2265223-EC87-4BCC-9414-007599621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0" name="Imagen 1019">
          <a:extLst>
            <a:ext uri="{FF2B5EF4-FFF2-40B4-BE49-F238E27FC236}">
              <a16:creationId xmlns:a16="http://schemas.microsoft.com/office/drawing/2014/main" id="{1C5B7950-9B35-4961-9DBC-E38731734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1" name="Imagen 1020">
          <a:extLst>
            <a:ext uri="{FF2B5EF4-FFF2-40B4-BE49-F238E27FC236}">
              <a16:creationId xmlns:a16="http://schemas.microsoft.com/office/drawing/2014/main" id="{B1F83A4D-7AB4-4733-A604-309EE58F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2" name="Imagen 1021">
          <a:extLst>
            <a:ext uri="{FF2B5EF4-FFF2-40B4-BE49-F238E27FC236}">
              <a16:creationId xmlns:a16="http://schemas.microsoft.com/office/drawing/2014/main" id="{F0AF67A1-9029-418E-8553-8461F776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3" name="Imagen 1022">
          <a:extLst>
            <a:ext uri="{FF2B5EF4-FFF2-40B4-BE49-F238E27FC236}">
              <a16:creationId xmlns:a16="http://schemas.microsoft.com/office/drawing/2014/main" id="{F8A71A9F-1407-4485-9E58-A129D25FA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4F5962F3-7E6B-44D5-8B49-5FD9C3FA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724FC4B3-180B-4174-9E0D-CA5CF9834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6" name="Imagen 1025">
          <a:extLst>
            <a:ext uri="{FF2B5EF4-FFF2-40B4-BE49-F238E27FC236}">
              <a16:creationId xmlns:a16="http://schemas.microsoft.com/office/drawing/2014/main" id="{66E9927C-9024-4594-BC8A-0EB1252C9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B3850FDF-3392-4EBA-9249-2D2D0654A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8" name="Imagen 1027">
          <a:extLst>
            <a:ext uri="{FF2B5EF4-FFF2-40B4-BE49-F238E27FC236}">
              <a16:creationId xmlns:a16="http://schemas.microsoft.com/office/drawing/2014/main" id="{270ABA04-8CE8-4127-BA25-38FDBA36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9" name="Imagen 1028">
          <a:extLst>
            <a:ext uri="{FF2B5EF4-FFF2-40B4-BE49-F238E27FC236}">
              <a16:creationId xmlns:a16="http://schemas.microsoft.com/office/drawing/2014/main" id="{EA1237B5-9D96-4D8D-83CA-2BF16307A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78A744BD-E20B-42D3-BA4F-B4F6D1033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1" name="Imagen 1030">
          <a:extLst>
            <a:ext uri="{FF2B5EF4-FFF2-40B4-BE49-F238E27FC236}">
              <a16:creationId xmlns:a16="http://schemas.microsoft.com/office/drawing/2014/main" id="{E256117C-2FB1-45C4-AB97-8668C5518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2" name="Imagen 1031">
          <a:extLst>
            <a:ext uri="{FF2B5EF4-FFF2-40B4-BE49-F238E27FC236}">
              <a16:creationId xmlns:a16="http://schemas.microsoft.com/office/drawing/2014/main" id="{80B3AD0F-FB72-451D-88AD-E64CE460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3" name="Imagen 1032">
          <a:extLst>
            <a:ext uri="{FF2B5EF4-FFF2-40B4-BE49-F238E27FC236}">
              <a16:creationId xmlns:a16="http://schemas.microsoft.com/office/drawing/2014/main" id="{906B4FC0-72E1-477A-ACCD-C2AF96DB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4" name="Imagen 1033">
          <a:extLst>
            <a:ext uri="{FF2B5EF4-FFF2-40B4-BE49-F238E27FC236}">
              <a16:creationId xmlns:a16="http://schemas.microsoft.com/office/drawing/2014/main" id="{CD2B5416-EF46-44F6-A706-F23ACD72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FB67E0B3-5B11-4AC9-8862-F1415491D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CB1EB739-BD73-46E1-BE88-9FA8FEA22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2200E9FC-BC41-4D2D-A833-F865C2E6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FAFAFCBE-E961-42BC-8970-2BCBC28CC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9" name="Imagen 1038">
          <a:extLst>
            <a:ext uri="{FF2B5EF4-FFF2-40B4-BE49-F238E27FC236}">
              <a16:creationId xmlns:a16="http://schemas.microsoft.com/office/drawing/2014/main" id="{210E15A7-B845-43BC-B34D-0633772D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09D89952-2DDD-4F35-A990-513455E26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id="{31AA6D5E-46C7-412C-85F1-291F79639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2" name="Imagen 1041">
          <a:extLst>
            <a:ext uri="{FF2B5EF4-FFF2-40B4-BE49-F238E27FC236}">
              <a16:creationId xmlns:a16="http://schemas.microsoft.com/office/drawing/2014/main" id="{83067067-7EB5-46AF-9E6D-2C1E9CB41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3" name="Imagen 1042">
          <a:extLst>
            <a:ext uri="{FF2B5EF4-FFF2-40B4-BE49-F238E27FC236}">
              <a16:creationId xmlns:a16="http://schemas.microsoft.com/office/drawing/2014/main" id="{7BA04C2F-18C6-4A64-A019-088DB7CBC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4" name="Imagen 1043">
          <a:extLst>
            <a:ext uri="{FF2B5EF4-FFF2-40B4-BE49-F238E27FC236}">
              <a16:creationId xmlns:a16="http://schemas.microsoft.com/office/drawing/2014/main" id="{C6C4D9E8-F665-45A2-8A6D-E061E04C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id="{5F4EEEB9-9C71-43E3-9FA0-A9CD72DAB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6" name="Imagen 1045">
          <a:extLst>
            <a:ext uri="{FF2B5EF4-FFF2-40B4-BE49-F238E27FC236}">
              <a16:creationId xmlns:a16="http://schemas.microsoft.com/office/drawing/2014/main" id="{535123E4-5266-4E97-8CED-75E63DCC4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7" name="Imagen 1046">
          <a:extLst>
            <a:ext uri="{FF2B5EF4-FFF2-40B4-BE49-F238E27FC236}">
              <a16:creationId xmlns:a16="http://schemas.microsoft.com/office/drawing/2014/main" id="{A97F4E3C-5A42-4270-A0FD-ADBF44434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8" name="Imagen 1047">
          <a:extLst>
            <a:ext uri="{FF2B5EF4-FFF2-40B4-BE49-F238E27FC236}">
              <a16:creationId xmlns:a16="http://schemas.microsoft.com/office/drawing/2014/main" id="{E9BD1BB8-C40A-48F7-8380-50F0794F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9" name="Imagen 1048">
          <a:extLst>
            <a:ext uri="{FF2B5EF4-FFF2-40B4-BE49-F238E27FC236}">
              <a16:creationId xmlns:a16="http://schemas.microsoft.com/office/drawing/2014/main" id="{B6915E8E-4E9D-48AA-AAB8-806141CC4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0" name="Imagen 1049">
          <a:extLst>
            <a:ext uri="{FF2B5EF4-FFF2-40B4-BE49-F238E27FC236}">
              <a16:creationId xmlns:a16="http://schemas.microsoft.com/office/drawing/2014/main" id="{A6ABB20C-BCE3-4B4A-BD0A-2A404EAF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1" name="Imagen 1050">
          <a:extLst>
            <a:ext uri="{FF2B5EF4-FFF2-40B4-BE49-F238E27FC236}">
              <a16:creationId xmlns:a16="http://schemas.microsoft.com/office/drawing/2014/main" id="{9C87C04C-67CD-456A-8595-EFB7BAD1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2" name="Imagen 1051">
          <a:extLst>
            <a:ext uri="{FF2B5EF4-FFF2-40B4-BE49-F238E27FC236}">
              <a16:creationId xmlns:a16="http://schemas.microsoft.com/office/drawing/2014/main" id="{111213B0-79E1-4138-A4E1-00F625DE1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3" name="Imagen 1052">
          <a:extLst>
            <a:ext uri="{FF2B5EF4-FFF2-40B4-BE49-F238E27FC236}">
              <a16:creationId xmlns:a16="http://schemas.microsoft.com/office/drawing/2014/main" id="{3DAB40AD-60E0-4D1D-BC43-3887F8C48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4" name="Imagen 1053">
          <a:extLst>
            <a:ext uri="{FF2B5EF4-FFF2-40B4-BE49-F238E27FC236}">
              <a16:creationId xmlns:a16="http://schemas.microsoft.com/office/drawing/2014/main" id="{DEE0F265-0716-41F4-8447-34219E6C4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5" name="Imagen 1054">
          <a:extLst>
            <a:ext uri="{FF2B5EF4-FFF2-40B4-BE49-F238E27FC236}">
              <a16:creationId xmlns:a16="http://schemas.microsoft.com/office/drawing/2014/main" id="{8F9FD714-B337-4843-BCA7-3F529622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6" name="Imagen 1055">
          <a:extLst>
            <a:ext uri="{FF2B5EF4-FFF2-40B4-BE49-F238E27FC236}">
              <a16:creationId xmlns:a16="http://schemas.microsoft.com/office/drawing/2014/main" id="{741E62D0-0E03-4C22-9156-9D597A6F4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7" name="Imagen 1056">
          <a:extLst>
            <a:ext uri="{FF2B5EF4-FFF2-40B4-BE49-F238E27FC236}">
              <a16:creationId xmlns:a16="http://schemas.microsoft.com/office/drawing/2014/main" id="{573B0610-E796-461B-9D4F-7DE65D937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8" name="Imagen 1057">
          <a:extLst>
            <a:ext uri="{FF2B5EF4-FFF2-40B4-BE49-F238E27FC236}">
              <a16:creationId xmlns:a16="http://schemas.microsoft.com/office/drawing/2014/main" id="{37610C13-93D7-469B-9FA9-7903A2005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9" name="Imagen 1058">
          <a:extLst>
            <a:ext uri="{FF2B5EF4-FFF2-40B4-BE49-F238E27FC236}">
              <a16:creationId xmlns:a16="http://schemas.microsoft.com/office/drawing/2014/main" id="{9D0C62D5-7FEB-4077-A114-BCE98D096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0" name="Imagen 1059">
          <a:extLst>
            <a:ext uri="{FF2B5EF4-FFF2-40B4-BE49-F238E27FC236}">
              <a16:creationId xmlns:a16="http://schemas.microsoft.com/office/drawing/2014/main" id="{6BB96979-E26E-4775-8D4A-480A34110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1" name="Imagen 1060">
          <a:extLst>
            <a:ext uri="{FF2B5EF4-FFF2-40B4-BE49-F238E27FC236}">
              <a16:creationId xmlns:a16="http://schemas.microsoft.com/office/drawing/2014/main" id="{8CFF3386-A113-4114-930A-940AA5254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2" name="Imagen 1061">
          <a:extLst>
            <a:ext uri="{FF2B5EF4-FFF2-40B4-BE49-F238E27FC236}">
              <a16:creationId xmlns:a16="http://schemas.microsoft.com/office/drawing/2014/main" id="{EC56DFEA-DBB8-4EE8-86B1-A6EF0B42E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3" name="Imagen 1062">
          <a:extLst>
            <a:ext uri="{FF2B5EF4-FFF2-40B4-BE49-F238E27FC236}">
              <a16:creationId xmlns:a16="http://schemas.microsoft.com/office/drawing/2014/main" id="{A998A898-8AE7-41C3-B78F-32FA4B89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4" name="Imagen 1063">
          <a:extLst>
            <a:ext uri="{FF2B5EF4-FFF2-40B4-BE49-F238E27FC236}">
              <a16:creationId xmlns:a16="http://schemas.microsoft.com/office/drawing/2014/main" id="{9AE19768-7F24-42AD-95D3-343F4FC85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5" name="Imagen 1064">
          <a:extLst>
            <a:ext uri="{FF2B5EF4-FFF2-40B4-BE49-F238E27FC236}">
              <a16:creationId xmlns:a16="http://schemas.microsoft.com/office/drawing/2014/main" id="{D3872752-DC44-488F-AAEF-30282905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6" name="Imagen 1065">
          <a:extLst>
            <a:ext uri="{FF2B5EF4-FFF2-40B4-BE49-F238E27FC236}">
              <a16:creationId xmlns:a16="http://schemas.microsoft.com/office/drawing/2014/main" id="{984E9FC0-80CB-4924-BA8A-8F1BF10F9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7" name="Imagen 1066">
          <a:extLst>
            <a:ext uri="{FF2B5EF4-FFF2-40B4-BE49-F238E27FC236}">
              <a16:creationId xmlns:a16="http://schemas.microsoft.com/office/drawing/2014/main" id="{9638364D-DE74-4F0E-B6AD-A8057376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8" name="Imagen 1067">
          <a:extLst>
            <a:ext uri="{FF2B5EF4-FFF2-40B4-BE49-F238E27FC236}">
              <a16:creationId xmlns:a16="http://schemas.microsoft.com/office/drawing/2014/main" id="{C7FF263D-E955-4226-954F-D6BAC942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9" name="Imagen 1068">
          <a:extLst>
            <a:ext uri="{FF2B5EF4-FFF2-40B4-BE49-F238E27FC236}">
              <a16:creationId xmlns:a16="http://schemas.microsoft.com/office/drawing/2014/main" id="{0D6AD074-1CEC-4675-9DFB-F9ABE2094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0" name="Imagen 1069">
          <a:extLst>
            <a:ext uri="{FF2B5EF4-FFF2-40B4-BE49-F238E27FC236}">
              <a16:creationId xmlns:a16="http://schemas.microsoft.com/office/drawing/2014/main" id="{C7C07AC7-DE30-4078-A0A8-23CC3CBA5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1" name="Imagen 1070">
          <a:extLst>
            <a:ext uri="{FF2B5EF4-FFF2-40B4-BE49-F238E27FC236}">
              <a16:creationId xmlns:a16="http://schemas.microsoft.com/office/drawing/2014/main" id="{6A2F4802-1FBC-4EA2-B1BC-20E69CE61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2" name="Imagen 1071">
          <a:extLst>
            <a:ext uri="{FF2B5EF4-FFF2-40B4-BE49-F238E27FC236}">
              <a16:creationId xmlns:a16="http://schemas.microsoft.com/office/drawing/2014/main" id="{B7EF1D8F-AA06-45D7-A732-ABC99BB41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3" name="Imagen 1072">
          <a:extLst>
            <a:ext uri="{FF2B5EF4-FFF2-40B4-BE49-F238E27FC236}">
              <a16:creationId xmlns:a16="http://schemas.microsoft.com/office/drawing/2014/main" id="{BE677660-3794-437F-A8DC-18CBE582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4" name="Imagen 1073">
          <a:extLst>
            <a:ext uri="{FF2B5EF4-FFF2-40B4-BE49-F238E27FC236}">
              <a16:creationId xmlns:a16="http://schemas.microsoft.com/office/drawing/2014/main" id="{8EBA49F9-2FD7-4BA0-8374-4C99F0FB4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5" name="Imagen 1074">
          <a:extLst>
            <a:ext uri="{FF2B5EF4-FFF2-40B4-BE49-F238E27FC236}">
              <a16:creationId xmlns:a16="http://schemas.microsoft.com/office/drawing/2014/main" id="{76AD61F0-CFC0-4300-8678-D758619E4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6" name="Imagen 1075">
          <a:extLst>
            <a:ext uri="{FF2B5EF4-FFF2-40B4-BE49-F238E27FC236}">
              <a16:creationId xmlns:a16="http://schemas.microsoft.com/office/drawing/2014/main" id="{4A60FC06-4DB1-4EBE-820C-8A5A51B69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7" name="Imagen 1076">
          <a:extLst>
            <a:ext uri="{FF2B5EF4-FFF2-40B4-BE49-F238E27FC236}">
              <a16:creationId xmlns:a16="http://schemas.microsoft.com/office/drawing/2014/main" id="{E7BD23C5-F41F-415D-B203-722E3883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8" name="Imagen 1077">
          <a:extLst>
            <a:ext uri="{FF2B5EF4-FFF2-40B4-BE49-F238E27FC236}">
              <a16:creationId xmlns:a16="http://schemas.microsoft.com/office/drawing/2014/main" id="{1830CE2D-7EA7-4D00-8A15-F42001B65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9" name="Imagen 1078">
          <a:extLst>
            <a:ext uri="{FF2B5EF4-FFF2-40B4-BE49-F238E27FC236}">
              <a16:creationId xmlns:a16="http://schemas.microsoft.com/office/drawing/2014/main" id="{F69C76FC-5874-4549-82E7-6DC11767D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0" name="Imagen 1079">
          <a:extLst>
            <a:ext uri="{FF2B5EF4-FFF2-40B4-BE49-F238E27FC236}">
              <a16:creationId xmlns:a16="http://schemas.microsoft.com/office/drawing/2014/main" id="{84E01003-747B-451C-A271-6DC514D76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1" name="Imagen 1080">
          <a:extLst>
            <a:ext uri="{FF2B5EF4-FFF2-40B4-BE49-F238E27FC236}">
              <a16:creationId xmlns:a16="http://schemas.microsoft.com/office/drawing/2014/main" id="{A325CA5B-5750-496D-934C-20D21BAE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2" name="Imagen 1081">
          <a:extLst>
            <a:ext uri="{FF2B5EF4-FFF2-40B4-BE49-F238E27FC236}">
              <a16:creationId xmlns:a16="http://schemas.microsoft.com/office/drawing/2014/main" id="{9C35ECE4-9365-4722-92C8-E4A35D4DB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3" name="Imagen 1082">
          <a:extLst>
            <a:ext uri="{FF2B5EF4-FFF2-40B4-BE49-F238E27FC236}">
              <a16:creationId xmlns:a16="http://schemas.microsoft.com/office/drawing/2014/main" id="{560C9239-31D6-47A0-88F1-362B458D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4" name="Imagen 1083">
          <a:extLst>
            <a:ext uri="{FF2B5EF4-FFF2-40B4-BE49-F238E27FC236}">
              <a16:creationId xmlns:a16="http://schemas.microsoft.com/office/drawing/2014/main" id="{823B37C5-2167-421C-8DC0-EA3399DFF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5" name="Imagen 1084">
          <a:extLst>
            <a:ext uri="{FF2B5EF4-FFF2-40B4-BE49-F238E27FC236}">
              <a16:creationId xmlns:a16="http://schemas.microsoft.com/office/drawing/2014/main" id="{5B87CCB7-11D9-4CFE-BDE2-4DFC8049C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6" name="Imagen 1085">
          <a:extLst>
            <a:ext uri="{FF2B5EF4-FFF2-40B4-BE49-F238E27FC236}">
              <a16:creationId xmlns:a16="http://schemas.microsoft.com/office/drawing/2014/main" id="{2D337028-5B81-4B6F-94E4-435F10749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7" name="Imagen 1086">
          <a:extLst>
            <a:ext uri="{FF2B5EF4-FFF2-40B4-BE49-F238E27FC236}">
              <a16:creationId xmlns:a16="http://schemas.microsoft.com/office/drawing/2014/main" id="{D14B0CDC-ABF0-437D-A7B8-3FE5E91F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8" name="Imagen 1087">
          <a:extLst>
            <a:ext uri="{FF2B5EF4-FFF2-40B4-BE49-F238E27FC236}">
              <a16:creationId xmlns:a16="http://schemas.microsoft.com/office/drawing/2014/main" id="{F936A879-F765-4B02-AB22-BC77F8400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9" name="Imagen 1088">
          <a:extLst>
            <a:ext uri="{FF2B5EF4-FFF2-40B4-BE49-F238E27FC236}">
              <a16:creationId xmlns:a16="http://schemas.microsoft.com/office/drawing/2014/main" id="{BFC1B7BC-EE92-42FF-BD73-B5C933E9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0" name="Imagen 1089">
          <a:extLst>
            <a:ext uri="{FF2B5EF4-FFF2-40B4-BE49-F238E27FC236}">
              <a16:creationId xmlns:a16="http://schemas.microsoft.com/office/drawing/2014/main" id="{A551AB31-DEEF-4B55-8A95-26FFEE4A7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1" name="Imagen 1090">
          <a:extLst>
            <a:ext uri="{FF2B5EF4-FFF2-40B4-BE49-F238E27FC236}">
              <a16:creationId xmlns:a16="http://schemas.microsoft.com/office/drawing/2014/main" id="{FAD01315-4596-4579-94EC-3C47F53BA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2" name="Imagen 1091">
          <a:extLst>
            <a:ext uri="{FF2B5EF4-FFF2-40B4-BE49-F238E27FC236}">
              <a16:creationId xmlns:a16="http://schemas.microsoft.com/office/drawing/2014/main" id="{A40A78A9-A169-4564-900E-A3F702FCA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3" name="Imagen 1092">
          <a:extLst>
            <a:ext uri="{FF2B5EF4-FFF2-40B4-BE49-F238E27FC236}">
              <a16:creationId xmlns:a16="http://schemas.microsoft.com/office/drawing/2014/main" id="{5B5DBFD2-9EE6-4B06-B707-4FB99DE56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4" name="Imagen 1093">
          <a:extLst>
            <a:ext uri="{FF2B5EF4-FFF2-40B4-BE49-F238E27FC236}">
              <a16:creationId xmlns:a16="http://schemas.microsoft.com/office/drawing/2014/main" id="{D40FD64E-9114-43A1-9C62-8F49A296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5" name="Imagen 1094">
          <a:extLst>
            <a:ext uri="{FF2B5EF4-FFF2-40B4-BE49-F238E27FC236}">
              <a16:creationId xmlns:a16="http://schemas.microsoft.com/office/drawing/2014/main" id="{596972E1-5CD0-4ED5-99B9-BF0202C2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6" name="Imagen 1095">
          <a:extLst>
            <a:ext uri="{FF2B5EF4-FFF2-40B4-BE49-F238E27FC236}">
              <a16:creationId xmlns:a16="http://schemas.microsoft.com/office/drawing/2014/main" id="{BEC42A08-6B35-4478-BF66-BBE34C9A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7" name="Imagen 1096">
          <a:extLst>
            <a:ext uri="{FF2B5EF4-FFF2-40B4-BE49-F238E27FC236}">
              <a16:creationId xmlns:a16="http://schemas.microsoft.com/office/drawing/2014/main" id="{6AEA4DB2-427E-4B9F-AE0B-E487C5FB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8" name="Imagen 1097">
          <a:extLst>
            <a:ext uri="{FF2B5EF4-FFF2-40B4-BE49-F238E27FC236}">
              <a16:creationId xmlns:a16="http://schemas.microsoft.com/office/drawing/2014/main" id="{9A95105D-B377-49AF-9919-EFED39184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9" name="Imagen 1098">
          <a:extLst>
            <a:ext uri="{FF2B5EF4-FFF2-40B4-BE49-F238E27FC236}">
              <a16:creationId xmlns:a16="http://schemas.microsoft.com/office/drawing/2014/main" id="{A64EF8D7-574D-431B-B9D5-EDB2AF1AB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0" name="Imagen 1099">
          <a:extLst>
            <a:ext uri="{FF2B5EF4-FFF2-40B4-BE49-F238E27FC236}">
              <a16:creationId xmlns:a16="http://schemas.microsoft.com/office/drawing/2014/main" id="{357DCB95-3816-423F-8E85-2F47B071C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1" name="Imagen 1100">
          <a:extLst>
            <a:ext uri="{FF2B5EF4-FFF2-40B4-BE49-F238E27FC236}">
              <a16:creationId xmlns:a16="http://schemas.microsoft.com/office/drawing/2014/main" id="{8BBC3948-C7AF-42AF-A88C-E38170D4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2" name="Imagen 1101">
          <a:extLst>
            <a:ext uri="{FF2B5EF4-FFF2-40B4-BE49-F238E27FC236}">
              <a16:creationId xmlns:a16="http://schemas.microsoft.com/office/drawing/2014/main" id="{E4D59CE0-7BA7-471D-9ED0-35C4FF8C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3" name="Imagen 1102">
          <a:extLst>
            <a:ext uri="{FF2B5EF4-FFF2-40B4-BE49-F238E27FC236}">
              <a16:creationId xmlns:a16="http://schemas.microsoft.com/office/drawing/2014/main" id="{AABDD510-9C5A-47B5-8F26-8E6D2C90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4" name="Imagen 1103">
          <a:extLst>
            <a:ext uri="{FF2B5EF4-FFF2-40B4-BE49-F238E27FC236}">
              <a16:creationId xmlns:a16="http://schemas.microsoft.com/office/drawing/2014/main" id="{98017EDA-3135-4E8D-B26D-E6085F5DE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5" name="Imagen 1104">
          <a:extLst>
            <a:ext uri="{FF2B5EF4-FFF2-40B4-BE49-F238E27FC236}">
              <a16:creationId xmlns:a16="http://schemas.microsoft.com/office/drawing/2014/main" id="{C6C2099A-5545-4AA5-83DA-AC37EED1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6" name="Imagen 1105">
          <a:extLst>
            <a:ext uri="{FF2B5EF4-FFF2-40B4-BE49-F238E27FC236}">
              <a16:creationId xmlns:a16="http://schemas.microsoft.com/office/drawing/2014/main" id="{C3D19DDE-9016-457C-AFB4-84BFF24B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7" name="Imagen 1106">
          <a:extLst>
            <a:ext uri="{FF2B5EF4-FFF2-40B4-BE49-F238E27FC236}">
              <a16:creationId xmlns:a16="http://schemas.microsoft.com/office/drawing/2014/main" id="{8E0E9592-1504-423D-8CEA-1F84254E2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8" name="Imagen 1107">
          <a:extLst>
            <a:ext uri="{FF2B5EF4-FFF2-40B4-BE49-F238E27FC236}">
              <a16:creationId xmlns:a16="http://schemas.microsoft.com/office/drawing/2014/main" id="{F0CF1420-3BC9-41DB-9AF1-0687D57B2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9" name="Imagen 1108">
          <a:extLst>
            <a:ext uri="{FF2B5EF4-FFF2-40B4-BE49-F238E27FC236}">
              <a16:creationId xmlns:a16="http://schemas.microsoft.com/office/drawing/2014/main" id="{935EC3B7-C866-4C6E-A719-954DDA58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0" name="Imagen 1109">
          <a:extLst>
            <a:ext uri="{FF2B5EF4-FFF2-40B4-BE49-F238E27FC236}">
              <a16:creationId xmlns:a16="http://schemas.microsoft.com/office/drawing/2014/main" id="{D451F3DF-BCDD-4C5B-8805-D8E617B3C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1" name="Imagen 1110">
          <a:extLst>
            <a:ext uri="{FF2B5EF4-FFF2-40B4-BE49-F238E27FC236}">
              <a16:creationId xmlns:a16="http://schemas.microsoft.com/office/drawing/2014/main" id="{2A209E4C-DFEA-43F1-8D29-17A3FCD3E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2" name="Imagen 1111">
          <a:extLst>
            <a:ext uri="{FF2B5EF4-FFF2-40B4-BE49-F238E27FC236}">
              <a16:creationId xmlns:a16="http://schemas.microsoft.com/office/drawing/2014/main" id="{1A990F0C-F87E-49A7-AE5C-FE86A513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3" name="Imagen 1112">
          <a:extLst>
            <a:ext uri="{FF2B5EF4-FFF2-40B4-BE49-F238E27FC236}">
              <a16:creationId xmlns:a16="http://schemas.microsoft.com/office/drawing/2014/main" id="{C046DCD9-AA43-413D-8F4E-E58F10882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4" name="Imagen 1113">
          <a:extLst>
            <a:ext uri="{FF2B5EF4-FFF2-40B4-BE49-F238E27FC236}">
              <a16:creationId xmlns:a16="http://schemas.microsoft.com/office/drawing/2014/main" id="{E1745252-8719-4A53-B419-585AFBDB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5" name="Imagen 1114">
          <a:extLst>
            <a:ext uri="{FF2B5EF4-FFF2-40B4-BE49-F238E27FC236}">
              <a16:creationId xmlns:a16="http://schemas.microsoft.com/office/drawing/2014/main" id="{25579D92-44C0-4CD6-8D7E-27883E3B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6" name="Imagen 1115">
          <a:extLst>
            <a:ext uri="{FF2B5EF4-FFF2-40B4-BE49-F238E27FC236}">
              <a16:creationId xmlns:a16="http://schemas.microsoft.com/office/drawing/2014/main" id="{3C2B4A56-FB2F-4EBB-B55B-C035CB79A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7" name="Imagen 1116">
          <a:extLst>
            <a:ext uri="{FF2B5EF4-FFF2-40B4-BE49-F238E27FC236}">
              <a16:creationId xmlns:a16="http://schemas.microsoft.com/office/drawing/2014/main" id="{9EF9D3DA-76B8-4B6E-92B9-BF2B288B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8" name="Imagen 1117">
          <a:extLst>
            <a:ext uri="{FF2B5EF4-FFF2-40B4-BE49-F238E27FC236}">
              <a16:creationId xmlns:a16="http://schemas.microsoft.com/office/drawing/2014/main" id="{DE083A2B-CFB6-4626-876C-1FB3DA509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9" name="Imagen 1118">
          <a:extLst>
            <a:ext uri="{FF2B5EF4-FFF2-40B4-BE49-F238E27FC236}">
              <a16:creationId xmlns:a16="http://schemas.microsoft.com/office/drawing/2014/main" id="{E19444CA-BE62-4D24-9AD5-303CF029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0" name="Imagen 1119">
          <a:extLst>
            <a:ext uri="{FF2B5EF4-FFF2-40B4-BE49-F238E27FC236}">
              <a16:creationId xmlns:a16="http://schemas.microsoft.com/office/drawing/2014/main" id="{E2664FBB-ECBF-4C07-9244-642B067A0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1" name="Imagen 1120">
          <a:extLst>
            <a:ext uri="{FF2B5EF4-FFF2-40B4-BE49-F238E27FC236}">
              <a16:creationId xmlns:a16="http://schemas.microsoft.com/office/drawing/2014/main" id="{BC782941-B63D-487B-92F1-B614710BE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2" name="Imagen 1121">
          <a:extLst>
            <a:ext uri="{FF2B5EF4-FFF2-40B4-BE49-F238E27FC236}">
              <a16:creationId xmlns:a16="http://schemas.microsoft.com/office/drawing/2014/main" id="{BC9593EF-D38E-4D20-A5E4-CFBC0C348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3" name="Imagen 1122">
          <a:extLst>
            <a:ext uri="{FF2B5EF4-FFF2-40B4-BE49-F238E27FC236}">
              <a16:creationId xmlns:a16="http://schemas.microsoft.com/office/drawing/2014/main" id="{E0EE1EDC-07EB-4629-ABE5-A29F10181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4" name="Imagen 1123">
          <a:extLst>
            <a:ext uri="{FF2B5EF4-FFF2-40B4-BE49-F238E27FC236}">
              <a16:creationId xmlns:a16="http://schemas.microsoft.com/office/drawing/2014/main" id="{B40D4797-628A-4622-9ECD-5A924975A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5" name="Imagen 1124">
          <a:extLst>
            <a:ext uri="{FF2B5EF4-FFF2-40B4-BE49-F238E27FC236}">
              <a16:creationId xmlns:a16="http://schemas.microsoft.com/office/drawing/2014/main" id="{1593806F-D5F4-4981-8EFB-A1D503362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6" name="Imagen 1125">
          <a:extLst>
            <a:ext uri="{FF2B5EF4-FFF2-40B4-BE49-F238E27FC236}">
              <a16:creationId xmlns:a16="http://schemas.microsoft.com/office/drawing/2014/main" id="{98BF579F-05F1-454C-AC1D-A8BE3CD84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7" name="Imagen 1126">
          <a:extLst>
            <a:ext uri="{FF2B5EF4-FFF2-40B4-BE49-F238E27FC236}">
              <a16:creationId xmlns:a16="http://schemas.microsoft.com/office/drawing/2014/main" id="{4C1CEE4E-4C43-4269-B441-5D6498AA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28" name="Imagen 1127">
          <a:extLst>
            <a:ext uri="{FF2B5EF4-FFF2-40B4-BE49-F238E27FC236}">
              <a16:creationId xmlns:a16="http://schemas.microsoft.com/office/drawing/2014/main" id="{4944A800-B193-462E-85DF-E0AC5D5B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29" name="Imagen 1128">
          <a:extLst>
            <a:ext uri="{FF2B5EF4-FFF2-40B4-BE49-F238E27FC236}">
              <a16:creationId xmlns:a16="http://schemas.microsoft.com/office/drawing/2014/main" id="{1012ADAE-A7F1-4CF7-A0D1-7C056E95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0" name="Imagen 1129">
          <a:extLst>
            <a:ext uri="{FF2B5EF4-FFF2-40B4-BE49-F238E27FC236}">
              <a16:creationId xmlns:a16="http://schemas.microsoft.com/office/drawing/2014/main" id="{D3EBB165-8E41-44A0-A69C-CE1FE5822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1" name="Imagen 1130">
          <a:extLst>
            <a:ext uri="{FF2B5EF4-FFF2-40B4-BE49-F238E27FC236}">
              <a16:creationId xmlns:a16="http://schemas.microsoft.com/office/drawing/2014/main" id="{03DEE955-C533-4040-B071-BAE34ADBC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2" name="Imagen 1131">
          <a:extLst>
            <a:ext uri="{FF2B5EF4-FFF2-40B4-BE49-F238E27FC236}">
              <a16:creationId xmlns:a16="http://schemas.microsoft.com/office/drawing/2014/main" id="{A571A3E0-C351-4561-B9AF-8FC516D7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3" name="Imagen 1132">
          <a:extLst>
            <a:ext uri="{FF2B5EF4-FFF2-40B4-BE49-F238E27FC236}">
              <a16:creationId xmlns:a16="http://schemas.microsoft.com/office/drawing/2014/main" id="{59BD3BD8-7D32-4B83-AC1C-C3E904B6E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4" name="Imagen 1133">
          <a:extLst>
            <a:ext uri="{FF2B5EF4-FFF2-40B4-BE49-F238E27FC236}">
              <a16:creationId xmlns:a16="http://schemas.microsoft.com/office/drawing/2014/main" id="{F709DF10-98CD-4D0A-BC26-6D4222B1D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5" name="Imagen 1134">
          <a:extLst>
            <a:ext uri="{FF2B5EF4-FFF2-40B4-BE49-F238E27FC236}">
              <a16:creationId xmlns:a16="http://schemas.microsoft.com/office/drawing/2014/main" id="{08F25137-685A-430D-9835-3D4B6DAB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6" name="Imagen 1135">
          <a:extLst>
            <a:ext uri="{FF2B5EF4-FFF2-40B4-BE49-F238E27FC236}">
              <a16:creationId xmlns:a16="http://schemas.microsoft.com/office/drawing/2014/main" id="{590A8A22-4258-43FC-BDD2-925C14EE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7" name="Imagen 1136">
          <a:extLst>
            <a:ext uri="{FF2B5EF4-FFF2-40B4-BE49-F238E27FC236}">
              <a16:creationId xmlns:a16="http://schemas.microsoft.com/office/drawing/2014/main" id="{53705B44-359A-497F-B60A-DCB114D9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8" name="Imagen 1137">
          <a:extLst>
            <a:ext uri="{FF2B5EF4-FFF2-40B4-BE49-F238E27FC236}">
              <a16:creationId xmlns:a16="http://schemas.microsoft.com/office/drawing/2014/main" id="{7BC8BC02-57D4-4730-AA1E-869B5367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9" name="Imagen 1138">
          <a:extLst>
            <a:ext uri="{FF2B5EF4-FFF2-40B4-BE49-F238E27FC236}">
              <a16:creationId xmlns:a16="http://schemas.microsoft.com/office/drawing/2014/main" id="{44CFD3BC-A5DD-45A7-BC02-74876997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0" name="Imagen 1139">
          <a:extLst>
            <a:ext uri="{FF2B5EF4-FFF2-40B4-BE49-F238E27FC236}">
              <a16:creationId xmlns:a16="http://schemas.microsoft.com/office/drawing/2014/main" id="{9F2D1006-2737-4B3B-8C6E-CDBDC84A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1" name="Imagen 1140">
          <a:extLst>
            <a:ext uri="{FF2B5EF4-FFF2-40B4-BE49-F238E27FC236}">
              <a16:creationId xmlns:a16="http://schemas.microsoft.com/office/drawing/2014/main" id="{832BEB53-1AED-4D1D-B969-3C34B0CF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2" name="Imagen 1141">
          <a:extLst>
            <a:ext uri="{FF2B5EF4-FFF2-40B4-BE49-F238E27FC236}">
              <a16:creationId xmlns:a16="http://schemas.microsoft.com/office/drawing/2014/main" id="{776B3984-E5C6-4CE3-819B-5436B4773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3" name="Imagen 1142">
          <a:extLst>
            <a:ext uri="{FF2B5EF4-FFF2-40B4-BE49-F238E27FC236}">
              <a16:creationId xmlns:a16="http://schemas.microsoft.com/office/drawing/2014/main" id="{C04E94A4-6B9F-48CE-A37A-46710FB8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4" name="Imagen 1143">
          <a:extLst>
            <a:ext uri="{FF2B5EF4-FFF2-40B4-BE49-F238E27FC236}">
              <a16:creationId xmlns:a16="http://schemas.microsoft.com/office/drawing/2014/main" id="{8ECD896F-4DDD-4D38-9E27-91711478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5" name="Imagen 1144">
          <a:extLst>
            <a:ext uri="{FF2B5EF4-FFF2-40B4-BE49-F238E27FC236}">
              <a16:creationId xmlns:a16="http://schemas.microsoft.com/office/drawing/2014/main" id="{453BA916-9B9E-42B4-BD06-98A9B6D6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6" name="Imagen 1145">
          <a:extLst>
            <a:ext uri="{FF2B5EF4-FFF2-40B4-BE49-F238E27FC236}">
              <a16:creationId xmlns:a16="http://schemas.microsoft.com/office/drawing/2014/main" id="{9A90307A-E1CF-47C9-A09E-D16C8FAF6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7" name="Imagen 1146">
          <a:extLst>
            <a:ext uri="{FF2B5EF4-FFF2-40B4-BE49-F238E27FC236}">
              <a16:creationId xmlns:a16="http://schemas.microsoft.com/office/drawing/2014/main" id="{6D2262C1-B69F-427C-BC3E-EE8A1888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8" name="Imagen 1147">
          <a:extLst>
            <a:ext uri="{FF2B5EF4-FFF2-40B4-BE49-F238E27FC236}">
              <a16:creationId xmlns:a16="http://schemas.microsoft.com/office/drawing/2014/main" id="{A5866726-EA75-4A9C-A6AD-0BE04005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9" name="Imagen 1148">
          <a:extLst>
            <a:ext uri="{FF2B5EF4-FFF2-40B4-BE49-F238E27FC236}">
              <a16:creationId xmlns:a16="http://schemas.microsoft.com/office/drawing/2014/main" id="{BB7E7913-0646-45A7-9E76-AB5FF059E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0" name="Imagen 1149">
          <a:extLst>
            <a:ext uri="{FF2B5EF4-FFF2-40B4-BE49-F238E27FC236}">
              <a16:creationId xmlns:a16="http://schemas.microsoft.com/office/drawing/2014/main" id="{5FE8E84D-400E-489B-90EF-E4BDF5B25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1" name="Imagen 1150">
          <a:extLst>
            <a:ext uri="{FF2B5EF4-FFF2-40B4-BE49-F238E27FC236}">
              <a16:creationId xmlns:a16="http://schemas.microsoft.com/office/drawing/2014/main" id="{6E23F899-50E8-47F5-B5C0-C8BB72061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2" name="Imagen 1151">
          <a:extLst>
            <a:ext uri="{FF2B5EF4-FFF2-40B4-BE49-F238E27FC236}">
              <a16:creationId xmlns:a16="http://schemas.microsoft.com/office/drawing/2014/main" id="{E758DCCC-B1AC-49D9-AAD5-00BDAA45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3" name="Imagen 1152">
          <a:extLst>
            <a:ext uri="{FF2B5EF4-FFF2-40B4-BE49-F238E27FC236}">
              <a16:creationId xmlns:a16="http://schemas.microsoft.com/office/drawing/2014/main" id="{E46E1DC6-C7E2-4DCF-B609-66DC09C02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4" name="Imagen 1153">
          <a:extLst>
            <a:ext uri="{FF2B5EF4-FFF2-40B4-BE49-F238E27FC236}">
              <a16:creationId xmlns:a16="http://schemas.microsoft.com/office/drawing/2014/main" id="{B8F994A1-6E77-4821-B932-261385E11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5" name="Imagen 1154">
          <a:extLst>
            <a:ext uri="{FF2B5EF4-FFF2-40B4-BE49-F238E27FC236}">
              <a16:creationId xmlns:a16="http://schemas.microsoft.com/office/drawing/2014/main" id="{38302926-B55C-4AB1-8B63-F22462F15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6" name="Imagen 1155">
          <a:extLst>
            <a:ext uri="{FF2B5EF4-FFF2-40B4-BE49-F238E27FC236}">
              <a16:creationId xmlns:a16="http://schemas.microsoft.com/office/drawing/2014/main" id="{210C0C94-721A-464F-95EF-168EE9A48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7" name="Imagen 1156">
          <a:extLst>
            <a:ext uri="{FF2B5EF4-FFF2-40B4-BE49-F238E27FC236}">
              <a16:creationId xmlns:a16="http://schemas.microsoft.com/office/drawing/2014/main" id="{FF54F5B8-E71A-437B-8361-B15AD27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8" name="Imagen 1157">
          <a:extLst>
            <a:ext uri="{FF2B5EF4-FFF2-40B4-BE49-F238E27FC236}">
              <a16:creationId xmlns:a16="http://schemas.microsoft.com/office/drawing/2014/main" id="{DADB06F3-BF3F-4D9F-8517-3C82B8E52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9" name="Imagen 1158">
          <a:extLst>
            <a:ext uri="{FF2B5EF4-FFF2-40B4-BE49-F238E27FC236}">
              <a16:creationId xmlns:a16="http://schemas.microsoft.com/office/drawing/2014/main" id="{984C7393-0A9A-42E6-B240-67E36A8C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0" name="Imagen 1159">
          <a:extLst>
            <a:ext uri="{FF2B5EF4-FFF2-40B4-BE49-F238E27FC236}">
              <a16:creationId xmlns:a16="http://schemas.microsoft.com/office/drawing/2014/main" id="{5FA75568-C49C-4F88-8A9A-3672B0B2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1" name="Imagen 1160">
          <a:extLst>
            <a:ext uri="{FF2B5EF4-FFF2-40B4-BE49-F238E27FC236}">
              <a16:creationId xmlns:a16="http://schemas.microsoft.com/office/drawing/2014/main" id="{6C67D221-E489-41C2-8F7A-0B6A9D61F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2" name="Imagen 1161">
          <a:extLst>
            <a:ext uri="{FF2B5EF4-FFF2-40B4-BE49-F238E27FC236}">
              <a16:creationId xmlns:a16="http://schemas.microsoft.com/office/drawing/2014/main" id="{80C99065-C889-4202-8778-ECC8F3BE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3" name="Imagen 1162">
          <a:extLst>
            <a:ext uri="{FF2B5EF4-FFF2-40B4-BE49-F238E27FC236}">
              <a16:creationId xmlns:a16="http://schemas.microsoft.com/office/drawing/2014/main" id="{285C1830-4C5D-4550-BEEE-B8683A59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4" name="Imagen 1163">
          <a:extLst>
            <a:ext uri="{FF2B5EF4-FFF2-40B4-BE49-F238E27FC236}">
              <a16:creationId xmlns:a16="http://schemas.microsoft.com/office/drawing/2014/main" id="{E67EEBCC-ACAD-4EC6-A629-1568CF3E4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5" name="Imagen 1164">
          <a:extLst>
            <a:ext uri="{FF2B5EF4-FFF2-40B4-BE49-F238E27FC236}">
              <a16:creationId xmlns:a16="http://schemas.microsoft.com/office/drawing/2014/main" id="{460361B1-1DE1-4694-93D0-6D1BDEFFE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6" name="Imagen 1165">
          <a:extLst>
            <a:ext uri="{FF2B5EF4-FFF2-40B4-BE49-F238E27FC236}">
              <a16:creationId xmlns:a16="http://schemas.microsoft.com/office/drawing/2014/main" id="{ECFA793B-A478-4D2E-8798-B47D52012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7" name="Imagen 1166">
          <a:extLst>
            <a:ext uri="{FF2B5EF4-FFF2-40B4-BE49-F238E27FC236}">
              <a16:creationId xmlns:a16="http://schemas.microsoft.com/office/drawing/2014/main" id="{A645A642-F606-4497-83E0-28D71D20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8" name="Imagen 1167">
          <a:extLst>
            <a:ext uri="{FF2B5EF4-FFF2-40B4-BE49-F238E27FC236}">
              <a16:creationId xmlns:a16="http://schemas.microsoft.com/office/drawing/2014/main" id="{0D001FB6-73D5-40E7-B600-9B94FE7A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9" name="Imagen 1168">
          <a:extLst>
            <a:ext uri="{FF2B5EF4-FFF2-40B4-BE49-F238E27FC236}">
              <a16:creationId xmlns:a16="http://schemas.microsoft.com/office/drawing/2014/main" id="{A8FCDADF-59B3-4B7D-BE06-C98ED8D5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70" name="Imagen 1169">
          <a:extLst>
            <a:ext uri="{FF2B5EF4-FFF2-40B4-BE49-F238E27FC236}">
              <a16:creationId xmlns:a16="http://schemas.microsoft.com/office/drawing/2014/main" id="{FD079FD6-7B98-42AF-A9F8-58DAF0323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71" name="Imagen 1170">
          <a:extLst>
            <a:ext uri="{FF2B5EF4-FFF2-40B4-BE49-F238E27FC236}">
              <a16:creationId xmlns:a16="http://schemas.microsoft.com/office/drawing/2014/main" id="{9228F694-CE98-4475-9C03-9FDDB1F3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2" name="Imagen 1171">
          <a:extLst>
            <a:ext uri="{FF2B5EF4-FFF2-40B4-BE49-F238E27FC236}">
              <a16:creationId xmlns:a16="http://schemas.microsoft.com/office/drawing/2014/main" id="{8D68F3E6-4A7D-4258-831D-8D1EE980D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3" name="Imagen 1172">
          <a:extLst>
            <a:ext uri="{FF2B5EF4-FFF2-40B4-BE49-F238E27FC236}">
              <a16:creationId xmlns:a16="http://schemas.microsoft.com/office/drawing/2014/main" id="{6D8721D9-EFE6-45D4-84FB-351F760C3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4" name="Imagen 1173">
          <a:extLst>
            <a:ext uri="{FF2B5EF4-FFF2-40B4-BE49-F238E27FC236}">
              <a16:creationId xmlns:a16="http://schemas.microsoft.com/office/drawing/2014/main" id="{2EBED11C-CAD2-4D95-B70E-66DDFCD6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5" name="Imagen 1174">
          <a:extLst>
            <a:ext uri="{FF2B5EF4-FFF2-40B4-BE49-F238E27FC236}">
              <a16:creationId xmlns:a16="http://schemas.microsoft.com/office/drawing/2014/main" id="{B870966C-DE97-4BCE-A68D-66884AF1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6" name="Imagen 1175">
          <a:extLst>
            <a:ext uri="{FF2B5EF4-FFF2-40B4-BE49-F238E27FC236}">
              <a16:creationId xmlns:a16="http://schemas.microsoft.com/office/drawing/2014/main" id="{8B76F2C0-86D3-4001-B59E-71EDA55C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7" name="Imagen 1176">
          <a:extLst>
            <a:ext uri="{FF2B5EF4-FFF2-40B4-BE49-F238E27FC236}">
              <a16:creationId xmlns:a16="http://schemas.microsoft.com/office/drawing/2014/main" id="{1D041CBC-4D91-46F2-88F0-98B6F13B2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8" name="Imagen 1177">
          <a:extLst>
            <a:ext uri="{FF2B5EF4-FFF2-40B4-BE49-F238E27FC236}">
              <a16:creationId xmlns:a16="http://schemas.microsoft.com/office/drawing/2014/main" id="{E1B6DF20-AA2C-4D3B-A5F2-1EFD0036D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9" name="Imagen 1178">
          <a:extLst>
            <a:ext uri="{FF2B5EF4-FFF2-40B4-BE49-F238E27FC236}">
              <a16:creationId xmlns:a16="http://schemas.microsoft.com/office/drawing/2014/main" id="{7DED6454-48C5-4EE6-A25C-E148A3D7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80" name="Imagen 1179">
          <a:extLst>
            <a:ext uri="{FF2B5EF4-FFF2-40B4-BE49-F238E27FC236}">
              <a16:creationId xmlns:a16="http://schemas.microsoft.com/office/drawing/2014/main" id="{3E02CD86-C4F1-476F-B8F1-61B2CB281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1" name="Imagen 1180">
          <a:extLst>
            <a:ext uri="{FF2B5EF4-FFF2-40B4-BE49-F238E27FC236}">
              <a16:creationId xmlns:a16="http://schemas.microsoft.com/office/drawing/2014/main" id="{DBCC6230-C1B4-496F-9F22-CE0528593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2" name="Imagen 1181">
          <a:extLst>
            <a:ext uri="{FF2B5EF4-FFF2-40B4-BE49-F238E27FC236}">
              <a16:creationId xmlns:a16="http://schemas.microsoft.com/office/drawing/2014/main" id="{9754A39D-D285-46DA-964B-100B1B5FB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3" name="Imagen 1182">
          <a:extLst>
            <a:ext uri="{FF2B5EF4-FFF2-40B4-BE49-F238E27FC236}">
              <a16:creationId xmlns:a16="http://schemas.microsoft.com/office/drawing/2014/main" id="{2C6D5D77-5CE8-4712-955D-2F8048278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4" name="Imagen 1183">
          <a:extLst>
            <a:ext uri="{FF2B5EF4-FFF2-40B4-BE49-F238E27FC236}">
              <a16:creationId xmlns:a16="http://schemas.microsoft.com/office/drawing/2014/main" id="{CA72A7D0-2B73-46D3-9799-4A6A2221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5" name="Imagen 1184">
          <a:extLst>
            <a:ext uri="{FF2B5EF4-FFF2-40B4-BE49-F238E27FC236}">
              <a16:creationId xmlns:a16="http://schemas.microsoft.com/office/drawing/2014/main" id="{4DE725E8-7FFA-41DD-A86A-D4D53002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6" name="Imagen 1185">
          <a:extLst>
            <a:ext uri="{FF2B5EF4-FFF2-40B4-BE49-F238E27FC236}">
              <a16:creationId xmlns:a16="http://schemas.microsoft.com/office/drawing/2014/main" id="{AE97444B-378B-49F0-939C-53CE139F0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7" name="Imagen 1186">
          <a:extLst>
            <a:ext uri="{FF2B5EF4-FFF2-40B4-BE49-F238E27FC236}">
              <a16:creationId xmlns:a16="http://schemas.microsoft.com/office/drawing/2014/main" id="{95F3F591-7097-4A52-80BA-CE764111A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8" name="Imagen 1187">
          <a:extLst>
            <a:ext uri="{FF2B5EF4-FFF2-40B4-BE49-F238E27FC236}">
              <a16:creationId xmlns:a16="http://schemas.microsoft.com/office/drawing/2014/main" id="{647C6C84-ADBE-4427-BF76-4C1166CDE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9" name="Imagen 1188">
          <a:extLst>
            <a:ext uri="{FF2B5EF4-FFF2-40B4-BE49-F238E27FC236}">
              <a16:creationId xmlns:a16="http://schemas.microsoft.com/office/drawing/2014/main" id="{AE49FCB0-3362-4ECB-9D09-7E6668371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0" name="Imagen 1189">
          <a:extLst>
            <a:ext uri="{FF2B5EF4-FFF2-40B4-BE49-F238E27FC236}">
              <a16:creationId xmlns:a16="http://schemas.microsoft.com/office/drawing/2014/main" id="{8992146B-9D9D-4494-B59C-ACD961E76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1" name="Imagen 1190">
          <a:extLst>
            <a:ext uri="{FF2B5EF4-FFF2-40B4-BE49-F238E27FC236}">
              <a16:creationId xmlns:a16="http://schemas.microsoft.com/office/drawing/2014/main" id="{830750C6-779F-414C-9193-1C48182A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2" name="Imagen 1191">
          <a:extLst>
            <a:ext uri="{FF2B5EF4-FFF2-40B4-BE49-F238E27FC236}">
              <a16:creationId xmlns:a16="http://schemas.microsoft.com/office/drawing/2014/main" id="{95A5588A-0EB0-4C0A-97C3-3A6EEA3C9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3" name="Imagen 1192">
          <a:extLst>
            <a:ext uri="{FF2B5EF4-FFF2-40B4-BE49-F238E27FC236}">
              <a16:creationId xmlns:a16="http://schemas.microsoft.com/office/drawing/2014/main" id="{52188798-9589-41CE-8FBB-1B9876B6D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4" name="Imagen 1193">
          <a:extLst>
            <a:ext uri="{FF2B5EF4-FFF2-40B4-BE49-F238E27FC236}">
              <a16:creationId xmlns:a16="http://schemas.microsoft.com/office/drawing/2014/main" id="{6A71ABA1-B179-4E8C-A76E-DB9A188B3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5" name="Imagen 1194">
          <a:extLst>
            <a:ext uri="{FF2B5EF4-FFF2-40B4-BE49-F238E27FC236}">
              <a16:creationId xmlns:a16="http://schemas.microsoft.com/office/drawing/2014/main" id="{770C3E39-0937-4E9D-B594-E525B5A4C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6" name="Imagen 1195">
          <a:extLst>
            <a:ext uri="{FF2B5EF4-FFF2-40B4-BE49-F238E27FC236}">
              <a16:creationId xmlns:a16="http://schemas.microsoft.com/office/drawing/2014/main" id="{3DA9D841-A056-433C-967A-5CA71788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7" name="Imagen 1196">
          <a:extLst>
            <a:ext uri="{FF2B5EF4-FFF2-40B4-BE49-F238E27FC236}">
              <a16:creationId xmlns:a16="http://schemas.microsoft.com/office/drawing/2014/main" id="{C90DCFB4-82AB-47A7-912A-5AF16F025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8" name="Imagen 1197">
          <a:extLst>
            <a:ext uri="{FF2B5EF4-FFF2-40B4-BE49-F238E27FC236}">
              <a16:creationId xmlns:a16="http://schemas.microsoft.com/office/drawing/2014/main" id="{B13E1FA4-7C97-4B54-8CFE-7B4736AC7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9" name="Imagen 1198">
          <a:extLst>
            <a:ext uri="{FF2B5EF4-FFF2-40B4-BE49-F238E27FC236}">
              <a16:creationId xmlns:a16="http://schemas.microsoft.com/office/drawing/2014/main" id="{07ABB551-D6E7-4982-96BB-ACCB7BFC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0" name="Imagen 1199">
          <a:extLst>
            <a:ext uri="{FF2B5EF4-FFF2-40B4-BE49-F238E27FC236}">
              <a16:creationId xmlns:a16="http://schemas.microsoft.com/office/drawing/2014/main" id="{F9A2332C-8FB1-4728-9B69-5D1890B8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1" name="Imagen 1200">
          <a:extLst>
            <a:ext uri="{FF2B5EF4-FFF2-40B4-BE49-F238E27FC236}">
              <a16:creationId xmlns:a16="http://schemas.microsoft.com/office/drawing/2014/main" id="{7FB6EFB2-6D3A-40F4-8342-64E96D8F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2" name="Imagen 1201">
          <a:extLst>
            <a:ext uri="{FF2B5EF4-FFF2-40B4-BE49-F238E27FC236}">
              <a16:creationId xmlns:a16="http://schemas.microsoft.com/office/drawing/2014/main" id="{9F35595F-7D25-4A89-8457-FB68F6D1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3" name="Imagen 1202">
          <a:extLst>
            <a:ext uri="{FF2B5EF4-FFF2-40B4-BE49-F238E27FC236}">
              <a16:creationId xmlns:a16="http://schemas.microsoft.com/office/drawing/2014/main" id="{136B0DC7-D2C3-4445-9ABE-52764AAA5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4" name="Imagen 1203">
          <a:extLst>
            <a:ext uri="{FF2B5EF4-FFF2-40B4-BE49-F238E27FC236}">
              <a16:creationId xmlns:a16="http://schemas.microsoft.com/office/drawing/2014/main" id="{32532B66-825E-499F-819A-057FD300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5" name="Imagen 1204">
          <a:extLst>
            <a:ext uri="{FF2B5EF4-FFF2-40B4-BE49-F238E27FC236}">
              <a16:creationId xmlns:a16="http://schemas.microsoft.com/office/drawing/2014/main" id="{E1265F8E-7A6C-4A39-9DD8-56095D357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6" name="Imagen 1205">
          <a:extLst>
            <a:ext uri="{FF2B5EF4-FFF2-40B4-BE49-F238E27FC236}">
              <a16:creationId xmlns:a16="http://schemas.microsoft.com/office/drawing/2014/main" id="{8AF0D31B-36D4-4F87-86F8-645936B8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7" name="Imagen 1206">
          <a:extLst>
            <a:ext uri="{FF2B5EF4-FFF2-40B4-BE49-F238E27FC236}">
              <a16:creationId xmlns:a16="http://schemas.microsoft.com/office/drawing/2014/main" id="{C34E2C1F-D02F-4887-937C-B202129F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8" name="Imagen 1207">
          <a:extLst>
            <a:ext uri="{FF2B5EF4-FFF2-40B4-BE49-F238E27FC236}">
              <a16:creationId xmlns:a16="http://schemas.microsoft.com/office/drawing/2014/main" id="{0BA6B004-5E9F-4C07-8C4A-5093E85F1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9" name="Imagen 1208">
          <a:extLst>
            <a:ext uri="{FF2B5EF4-FFF2-40B4-BE49-F238E27FC236}">
              <a16:creationId xmlns:a16="http://schemas.microsoft.com/office/drawing/2014/main" id="{BF729977-7C5B-468A-AFBA-D277218A2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0" name="Imagen 1209">
          <a:extLst>
            <a:ext uri="{FF2B5EF4-FFF2-40B4-BE49-F238E27FC236}">
              <a16:creationId xmlns:a16="http://schemas.microsoft.com/office/drawing/2014/main" id="{FF7D0517-AC84-4B13-9751-2B7467948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1" name="Imagen 1210">
          <a:extLst>
            <a:ext uri="{FF2B5EF4-FFF2-40B4-BE49-F238E27FC236}">
              <a16:creationId xmlns:a16="http://schemas.microsoft.com/office/drawing/2014/main" id="{097C141B-C9C9-401A-A64A-5AC3C27A9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2" name="Imagen 1211">
          <a:extLst>
            <a:ext uri="{FF2B5EF4-FFF2-40B4-BE49-F238E27FC236}">
              <a16:creationId xmlns:a16="http://schemas.microsoft.com/office/drawing/2014/main" id="{2B8C3CB8-6621-4594-A82E-3BCF1E9C8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3" name="Imagen 1212">
          <a:extLst>
            <a:ext uri="{FF2B5EF4-FFF2-40B4-BE49-F238E27FC236}">
              <a16:creationId xmlns:a16="http://schemas.microsoft.com/office/drawing/2014/main" id="{A4A4158A-F7B0-423C-96C5-A546AE63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4" name="Imagen 1213">
          <a:extLst>
            <a:ext uri="{FF2B5EF4-FFF2-40B4-BE49-F238E27FC236}">
              <a16:creationId xmlns:a16="http://schemas.microsoft.com/office/drawing/2014/main" id="{43EEB94B-7F88-42B9-A0F4-E0AECC3B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5" name="Imagen 1214">
          <a:extLst>
            <a:ext uri="{FF2B5EF4-FFF2-40B4-BE49-F238E27FC236}">
              <a16:creationId xmlns:a16="http://schemas.microsoft.com/office/drawing/2014/main" id="{FDC03B15-E579-436E-9B0B-81DAF54F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6" name="Imagen 1215">
          <a:extLst>
            <a:ext uri="{FF2B5EF4-FFF2-40B4-BE49-F238E27FC236}">
              <a16:creationId xmlns:a16="http://schemas.microsoft.com/office/drawing/2014/main" id="{8ABFF7A0-FF51-4887-97BA-5A80866A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7" name="Imagen 1216">
          <a:extLst>
            <a:ext uri="{FF2B5EF4-FFF2-40B4-BE49-F238E27FC236}">
              <a16:creationId xmlns:a16="http://schemas.microsoft.com/office/drawing/2014/main" id="{DCD4A84C-0EAE-4C8B-9C38-5F1AA5951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8" name="Imagen 1217">
          <a:extLst>
            <a:ext uri="{FF2B5EF4-FFF2-40B4-BE49-F238E27FC236}">
              <a16:creationId xmlns:a16="http://schemas.microsoft.com/office/drawing/2014/main" id="{446B7F2A-C217-422E-A2EB-B690D0D13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9" name="Imagen 1218">
          <a:extLst>
            <a:ext uri="{FF2B5EF4-FFF2-40B4-BE49-F238E27FC236}">
              <a16:creationId xmlns:a16="http://schemas.microsoft.com/office/drawing/2014/main" id="{A533252F-37CE-4231-AA34-695946084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0" name="Imagen 1219">
          <a:extLst>
            <a:ext uri="{FF2B5EF4-FFF2-40B4-BE49-F238E27FC236}">
              <a16:creationId xmlns:a16="http://schemas.microsoft.com/office/drawing/2014/main" id="{A333AB72-0D8C-4E12-85A5-9F5547295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1" name="Imagen 1220">
          <a:extLst>
            <a:ext uri="{FF2B5EF4-FFF2-40B4-BE49-F238E27FC236}">
              <a16:creationId xmlns:a16="http://schemas.microsoft.com/office/drawing/2014/main" id="{10E1920E-2EB0-4B55-BD27-273304986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2" name="Imagen 1221">
          <a:extLst>
            <a:ext uri="{FF2B5EF4-FFF2-40B4-BE49-F238E27FC236}">
              <a16:creationId xmlns:a16="http://schemas.microsoft.com/office/drawing/2014/main" id="{D70E0676-033F-418F-8003-C70CEC2BA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3" name="Imagen 1222">
          <a:extLst>
            <a:ext uri="{FF2B5EF4-FFF2-40B4-BE49-F238E27FC236}">
              <a16:creationId xmlns:a16="http://schemas.microsoft.com/office/drawing/2014/main" id="{2793CD66-3C94-4BCC-A13B-FDA9AC38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4" name="Imagen 1223">
          <a:extLst>
            <a:ext uri="{FF2B5EF4-FFF2-40B4-BE49-F238E27FC236}">
              <a16:creationId xmlns:a16="http://schemas.microsoft.com/office/drawing/2014/main" id="{B6106BE2-6FC8-4AD3-BACB-E726E131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5" name="Imagen 1224">
          <a:extLst>
            <a:ext uri="{FF2B5EF4-FFF2-40B4-BE49-F238E27FC236}">
              <a16:creationId xmlns:a16="http://schemas.microsoft.com/office/drawing/2014/main" id="{F3C878F3-1B75-4A7E-8814-11BB5B5DB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6" name="Imagen 1225">
          <a:extLst>
            <a:ext uri="{FF2B5EF4-FFF2-40B4-BE49-F238E27FC236}">
              <a16:creationId xmlns:a16="http://schemas.microsoft.com/office/drawing/2014/main" id="{8A03EF1E-E55E-4C4C-8BFA-0AC88DCA3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7" name="Imagen 1226">
          <a:extLst>
            <a:ext uri="{FF2B5EF4-FFF2-40B4-BE49-F238E27FC236}">
              <a16:creationId xmlns:a16="http://schemas.microsoft.com/office/drawing/2014/main" id="{8F9873A2-BFF0-463D-912D-C28683349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8" name="Imagen 1227">
          <a:extLst>
            <a:ext uri="{FF2B5EF4-FFF2-40B4-BE49-F238E27FC236}">
              <a16:creationId xmlns:a16="http://schemas.microsoft.com/office/drawing/2014/main" id="{AD6AFC31-F965-4694-B0B3-FAEF1842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9" name="Imagen 1228">
          <a:extLst>
            <a:ext uri="{FF2B5EF4-FFF2-40B4-BE49-F238E27FC236}">
              <a16:creationId xmlns:a16="http://schemas.microsoft.com/office/drawing/2014/main" id="{C6BDA847-B481-493B-8C14-6A4EC47F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0" name="Imagen 1229">
          <a:extLst>
            <a:ext uri="{FF2B5EF4-FFF2-40B4-BE49-F238E27FC236}">
              <a16:creationId xmlns:a16="http://schemas.microsoft.com/office/drawing/2014/main" id="{61A78365-B4DF-46DE-A24D-A9C84D68A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1" name="Imagen 1230">
          <a:extLst>
            <a:ext uri="{FF2B5EF4-FFF2-40B4-BE49-F238E27FC236}">
              <a16:creationId xmlns:a16="http://schemas.microsoft.com/office/drawing/2014/main" id="{4DD05529-47E1-499A-BB35-B55719771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2" name="Imagen 1231">
          <a:extLst>
            <a:ext uri="{FF2B5EF4-FFF2-40B4-BE49-F238E27FC236}">
              <a16:creationId xmlns:a16="http://schemas.microsoft.com/office/drawing/2014/main" id="{1FD38D7F-7F57-41A7-9734-C1DB74EFB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3" name="Imagen 1232">
          <a:extLst>
            <a:ext uri="{FF2B5EF4-FFF2-40B4-BE49-F238E27FC236}">
              <a16:creationId xmlns:a16="http://schemas.microsoft.com/office/drawing/2014/main" id="{11BFDD69-1A66-4E42-9A8A-9EF66C6F4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4" name="Imagen 1233">
          <a:extLst>
            <a:ext uri="{FF2B5EF4-FFF2-40B4-BE49-F238E27FC236}">
              <a16:creationId xmlns:a16="http://schemas.microsoft.com/office/drawing/2014/main" id="{1231164D-C09B-4BEB-8006-0DBE73DA8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5" name="Imagen 1234">
          <a:extLst>
            <a:ext uri="{FF2B5EF4-FFF2-40B4-BE49-F238E27FC236}">
              <a16:creationId xmlns:a16="http://schemas.microsoft.com/office/drawing/2014/main" id="{40A73491-4189-40CE-B584-F3B916832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6" name="Imagen 1235">
          <a:extLst>
            <a:ext uri="{FF2B5EF4-FFF2-40B4-BE49-F238E27FC236}">
              <a16:creationId xmlns:a16="http://schemas.microsoft.com/office/drawing/2014/main" id="{AB2A8047-C283-4986-8BB9-58AB3CC61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7" name="Imagen 1236">
          <a:extLst>
            <a:ext uri="{FF2B5EF4-FFF2-40B4-BE49-F238E27FC236}">
              <a16:creationId xmlns:a16="http://schemas.microsoft.com/office/drawing/2014/main" id="{441C6FC2-B2D5-4CF3-BA68-1B481701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8" name="Imagen 1237">
          <a:extLst>
            <a:ext uri="{FF2B5EF4-FFF2-40B4-BE49-F238E27FC236}">
              <a16:creationId xmlns:a16="http://schemas.microsoft.com/office/drawing/2014/main" id="{766E9FA6-24E4-4BA6-8901-3825F13E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9" name="Imagen 1238">
          <a:extLst>
            <a:ext uri="{FF2B5EF4-FFF2-40B4-BE49-F238E27FC236}">
              <a16:creationId xmlns:a16="http://schemas.microsoft.com/office/drawing/2014/main" id="{30CBA297-C2A0-48A2-823E-D5A4A0056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0" name="Imagen 1239">
          <a:extLst>
            <a:ext uri="{FF2B5EF4-FFF2-40B4-BE49-F238E27FC236}">
              <a16:creationId xmlns:a16="http://schemas.microsoft.com/office/drawing/2014/main" id="{3510F14D-0FCD-4D2D-A7B6-2B1FBFB4E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1" name="Imagen 1240">
          <a:extLst>
            <a:ext uri="{FF2B5EF4-FFF2-40B4-BE49-F238E27FC236}">
              <a16:creationId xmlns:a16="http://schemas.microsoft.com/office/drawing/2014/main" id="{3C1C2DE5-A4DE-434B-B9BB-8605AD601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2" name="Imagen 1241">
          <a:extLst>
            <a:ext uri="{FF2B5EF4-FFF2-40B4-BE49-F238E27FC236}">
              <a16:creationId xmlns:a16="http://schemas.microsoft.com/office/drawing/2014/main" id="{40442B69-F336-409F-9784-5D20C4A2A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3" name="Imagen 1242">
          <a:extLst>
            <a:ext uri="{FF2B5EF4-FFF2-40B4-BE49-F238E27FC236}">
              <a16:creationId xmlns:a16="http://schemas.microsoft.com/office/drawing/2014/main" id="{8CAF6281-B2BA-4D09-9538-0F23AFD4E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4" name="Imagen 1243">
          <a:extLst>
            <a:ext uri="{FF2B5EF4-FFF2-40B4-BE49-F238E27FC236}">
              <a16:creationId xmlns:a16="http://schemas.microsoft.com/office/drawing/2014/main" id="{2CF8503C-9836-4E94-B037-A2C1B1B8A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5" name="Imagen 1244">
          <a:extLst>
            <a:ext uri="{FF2B5EF4-FFF2-40B4-BE49-F238E27FC236}">
              <a16:creationId xmlns:a16="http://schemas.microsoft.com/office/drawing/2014/main" id="{E4B427C8-1C00-418F-815C-48A74E781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6" name="Imagen 1245">
          <a:extLst>
            <a:ext uri="{FF2B5EF4-FFF2-40B4-BE49-F238E27FC236}">
              <a16:creationId xmlns:a16="http://schemas.microsoft.com/office/drawing/2014/main" id="{816390C3-5249-4227-96DD-C829E2F9D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7" name="Imagen 1246">
          <a:extLst>
            <a:ext uri="{FF2B5EF4-FFF2-40B4-BE49-F238E27FC236}">
              <a16:creationId xmlns:a16="http://schemas.microsoft.com/office/drawing/2014/main" id="{3E04C327-4C05-44A5-A85E-68772D7A9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8" name="Imagen 1247">
          <a:extLst>
            <a:ext uri="{FF2B5EF4-FFF2-40B4-BE49-F238E27FC236}">
              <a16:creationId xmlns:a16="http://schemas.microsoft.com/office/drawing/2014/main" id="{340207E9-BA17-4923-B1C5-B3E8FFB1F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9" name="Imagen 1248">
          <a:extLst>
            <a:ext uri="{FF2B5EF4-FFF2-40B4-BE49-F238E27FC236}">
              <a16:creationId xmlns:a16="http://schemas.microsoft.com/office/drawing/2014/main" id="{634D5E2E-187D-4830-BA09-26E71D3E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0" name="Imagen 1249">
          <a:extLst>
            <a:ext uri="{FF2B5EF4-FFF2-40B4-BE49-F238E27FC236}">
              <a16:creationId xmlns:a16="http://schemas.microsoft.com/office/drawing/2014/main" id="{60A70A76-C905-4078-8E82-E0BF47BD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1" name="Imagen 1250">
          <a:extLst>
            <a:ext uri="{FF2B5EF4-FFF2-40B4-BE49-F238E27FC236}">
              <a16:creationId xmlns:a16="http://schemas.microsoft.com/office/drawing/2014/main" id="{A5AB2C36-9877-446B-A682-8F3269454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2" name="Imagen 1251">
          <a:extLst>
            <a:ext uri="{FF2B5EF4-FFF2-40B4-BE49-F238E27FC236}">
              <a16:creationId xmlns:a16="http://schemas.microsoft.com/office/drawing/2014/main" id="{70D9E1F5-D4C8-40F7-B517-656CD165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3" name="Imagen 1252">
          <a:extLst>
            <a:ext uri="{FF2B5EF4-FFF2-40B4-BE49-F238E27FC236}">
              <a16:creationId xmlns:a16="http://schemas.microsoft.com/office/drawing/2014/main" id="{39B8F1D3-F43E-4AE9-BF98-22224D76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4" name="Imagen 1253">
          <a:extLst>
            <a:ext uri="{FF2B5EF4-FFF2-40B4-BE49-F238E27FC236}">
              <a16:creationId xmlns:a16="http://schemas.microsoft.com/office/drawing/2014/main" id="{DF8CEE33-59DA-4139-B813-18A8003B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5" name="Imagen 1254">
          <a:extLst>
            <a:ext uri="{FF2B5EF4-FFF2-40B4-BE49-F238E27FC236}">
              <a16:creationId xmlns:a16="http://schemas.microsoft.com/office/drawing/2014/main" id="{F084D3E6-A2BD-4042-A1AA-95A76E2AE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6" name="Imagen 1255">
          <a:extLst>
            <a:ext uri="{FF2B5EF4-FFF2-40B4-BE49-F238E27FC236}">
              <a16:creationId xmlns:a16="http://schemas.microsoft.com/office/drawing/2014/main" id="{16BDD9F7-D778-42AA-A201-37304103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7" name="Imagen 1256">
          <a:extLst>
            <a:ext uri="{FF2B5EF4-FFF2-40B4-BE49-F238E27FC236}">
              <a16:creationId xmlns:a16="http://schemas.microsoft.com/office/drawing/2014/main" id="{18071960-69EE-47D3-A86E-7F9386E98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8" name="Imagen 1257">
          <a:extLst>
            <a:ext uri="{FF2B5EF4-FFF2-40B4-BE49-F238E27FC236}">
              <a16:creationId xmlns:a16="http://schemas.microsoft.com/office/drawing/2014/main" id="{ADFDF1FD-01DB-4C50-B5D5-B2DA8FE67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9" name="Imagen 1258">
          <a:extLst>
            <a:ext uri="{FF2B5EF4-FFF2-40B4-BE49-F238E27FC236}">
              <a16:creationId xmlns:a16="http://schemas.microsoft.com/office/drawing/2014/main" id="{BD69BC90-ED0D-48DF-8E24-D51F806A0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0" name="Imagen 1259">
          <a:extLst>
            <a:ext uri="{FF2B5EF4-FFF2-40B4-BE49-F238E27FC236}">
              <a16:creationId xmlns:a16="http://schemas.microsoft.com/office/drawing/2014/main" id="{03439580-F922-437E-AAA4-83D69A81F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1" name="Imagen 1260">
          <a:extLst>
            <a:ext uri="{FF2B5EF4-FFF2-40B4-BE49-F238E27FC236}">
              <a16:creationId xmlns:a16="http://schemas.microsoft.com/office/drawing/2014/main" id="{58EC7954-CF39-4DEC-BEC1-B02FDD02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2" name="Imagen 1261">
          <a:extLst>
            <a:ext uri="{FF2B5EF4-FFF2-40B4-BE49-F238E27FC236}">
              <a16:creationId xmlns:a16="http://schemas.microsoft.com/office/drawing/2014/main" id="{D8BD1DB4-903E-4CFA-81A7-FF3085CB2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3" name="Imagen 1262">
          <a:extLst>
            <a:ext uri="{FF2B5EF4-FFF2-40B4-BE49-F238E27FC236}">
              <a16:creationId xmlns:a16="http://schemas.microsoft.com/office/drawing/2014/main" id="{80277AAE-8F87-4D4A-92FF-C1E4B5A6B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4" name="Imagen 1263">
          <a:extLst>
            <a:ext uri="{FF2B5EF4-FFF2-40B4-BE49-F238E27FC236}">
              <a16:creationId xmlns:a16="http://schemas.microsoft.com/office/drawing/2014/main" id="{CBEABCF6-62CD-486A-9380-228CD5A0E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5" name="Imagen 1264">
          <a:extLst>
            <a:ext uri="{FF2B5EF4-FFF2-40B4-BE49-F238E27FC236}">
              <a16:creationId xmlns:a16="http://schemas.microsoft.com/office/drawing/2014/main" id="{5554AA24-A532-421A-9521-763AF7915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6" name="Imagen 1265">
          <a:extLst>
            <a:ext uri="{FF2B5EF4-FFF2-40B4-BE49-F238E27FC236}">
              <a16:creationId xmlns:a16="http://schemas.microsoft.com/office/drawing/2014/main" id="{A8CC0101-9393-4567-8485-07712CA64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7" name="Imagen 1266">
          <a:extLst>
            <a:ext uri="{FF2B5EF4-FFF2-40B4-BE49-F238E27FC236}">
              <a16:creationId xmlns:a16="http://schemas.microsoft.com/office/drawing/2014/main" id="{D2A0D095-6C93-4E90-B602-A69D99513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68" name="Imagen 1267">
          <a:extLst>
            <a:ext uri="{FF2B5EF4-FFF2-40B4-BE49-F238E27FC236}">
              <a16:creationId xmlns:a16="http://schemas.microsoft.com/office/drawing/2014/main" id="{31FE26AD-4F12-4091-A816-1D4C9048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69" name="Imagen 1268">
          <a:extLst>
            <a:ext uri="{FF2B5EF4-FFF2-40B4-BE49-F238E27FC236}">
              <a16:creationId xmlns:a16="http://schemas.microsoft.com/office/drawing/2014/main" id="{F328075F-2068-4ACA-A243-5FFC2B9A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0" name="Imagen 1269">
          <a:extLst>
            <a:ext uri="{FF2B5EF4-FFF2-40B4-BE49-F238E27FC236}">
              <a16:creationId xmlns:a16="http://schemas.microsoft.com/office/drawing/2014/main" id="{F66FDEC5-1F97-4F1B-8FA4-3872F221A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1" name="Imagen 1270">
          <a:extLst>
            <a:ext uri="{FF2B5EF4-FFF2-40B4-BE49-F238E27FC236}">
              <a16:creationId xmlns:a16="http://schemas.microsoft.com/office/drawing/2014/main" id="{A3D3818C-8178-4BD1-A7B9-CA659C2B4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2" name="Imagen 1271">
          <a:extLst>
            <a:ext uri="{FF2B5EF4-FFF2-40B4-BE49-F238E27FC236}">
              <a16:creationId xmlns:a16="http://schemas.microsoft.com/office/drawing/2014/main" id="{DA72E2C4-DE3E-4021-A184-C9FF5CD5E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3" name="Imagen 1272">
          <a:extLst>
            <a:ext uri="{FF2B5EF4-FFF2-40B4-BE49-F238E27FC236}">
              <a16:creationId xmlns:a16="http://schemas.microsoft.com/office/drawing/2014/main" id="{4599BB5C-E8F8-4C35-9609-4418A2D5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4" name="Imagen 1273">
          <a:extLst>
            <a:ext uri="{FF2B5EF4-FFF2-40B4-BE49-F238E27FC236}">
              <a16:creationId xmlns:a16="http://schemas.microsoft.com/office/drawing/2014/main" id="{F8DD45E4-4789-4617-BDF9-264974687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5" name="Imagen 1274">
          <a:extLst>
            <a:ext uri="{FF2B5EF4-FFF2-40B4-BE49-F238E27FC236}">
              <a16:creationId xmlns:a16="http://schemas.microsoft.com/office/drawing/2014/main" id="{D6A7F8C6-B695-44E4-B693-9CED1FEA5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6" name="Imagen 1275">
          <a:extLst>
            <a:ext uri="{FF2B5EF4-FFF2-40B4-BE49-F238E27FC236}">
              <a16:creationId xmlns:a16="http://schemas.microsoft.com/office/drawing/2014/main" id="{2A137B3D-FB92-411C-B9D6-5D3ADF624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7" name="Imagen 1276">
          <a:extLst>
            <a:ext uri="{FF2B5EF4-FFF2-40B4-BE49-F238E27FC236}">
              <a16:creationId xmlns:a16="http://schemas.microsoft.com/office/drawing/2014/main" id="{EC0057A9-AE28-49A0-B970-FCB54A9BD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8" name="Imagen 1277">
          <a:extLst>
            <a:ext uri="{FF2B5EF4-FFF2-40B4-BE49-F238E27FC236}">
              <a16:creationId xmlns:a16="http://schemas.microsoft.com/office/drawing/2014/main" id="{9E9AE6D9-05B7-4F13-B820-8EB77B0F5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9" name="Imagen 1278">
          <a:extLst>
            <a:ext uri="{FF2B5EF4-FFF2-40B4-BE49-F238E27FC236}">
              <a16:creationId xmlns:a16="http://schemas.microsoft.com/office/drawing/2014/main" id="{A77A106A-0266-49B4-9192-036F2EC39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0" name="Imagen 1279">
          <a:extLst>
            <a:ext uri="{FF2B5EF4-FFF2-40B4-BE49-F238E27FC236}">
              <a16:creationId xmlns:a16="http://schemas.microsoft.com/office/drawing/2014/main" id="{8802DFA6-F716-4AB2-A35B-7A389E06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1" name="Imagen 1280">
          <a:extLst>
            <a:ext uri="{FF2B5EF4-FFF2-40B4-BE49-F238E27FC236}">
              <a16:creationId xmlns:a16="http://schemas.microsoft.com/office/drawing/2014/main" id="{C6BF1E5D-BC0F-4360-9E4C-2F3EFCBFA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2" name="Imagen 1281">
          <a:extLst>
            <a:ext uri="{FF2B5EF4-FFF2-40B4-BE49-F238E27FC236}">
              <a16:creationId xmlns:a16="http://schemas.microsoft.com/office/drawing/2014/main" id="{3D515486-138A-4FD3-A929-861B66AD7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3" name="Imagen 1282">
          <a:extLst>
            <a:ext uri="{FF2B5EF4-FFF2-40B4-BE49-F238E27FC236}">
              <a16:creationId xmlns:a16="http://schemas.microsoft.com/office/drawing/2014/main" id="{B6C987EF-030A-45F1-AA27-E7BF8C41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4" name="Imagen 1283">
          <a:extLst>
            <a:ext uri="{FF2B5EF4-FFF2-40B4-BE49-F238E27FC236}">
              <a16:creationId xmlns:a16="http://schemas.microsoft.com/office/drawing/2014/main" id="{9E0B01E1-9F6F-49BF-B3CB-08A7940A8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5" name="Imagen 1284">
          <a:extLst>
            <a:ext uri="{FF2B5EF4-FFF2-40B4-BE49-F238E27FC236}">
              <a16:creationId xmlns:a16="http://schemas.microsoft.com/office/drawing/2014/main" id="{69E01AB0-E53E-4E9E-82A5-3DB49FB74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6" name="Imagen 1285">
          <a:extLst>
            <a:ext uri="{FF2B5EF4-FFF2-40B4-BE49-F238E27FC236}">
              <a16:creationId xmlns:a16="http://schemas.microsoft.com/office/drawing/2014/main" id="{7571FB21-FF36-4FD7-ABBC-54ADF346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7" name="Imagen 1286">
          <a:extLst>
            <a:ext uri="{FF2B5EF4-FFF2-40B4-BE49-F238E27FC236}">
              <a16:creationId xmlns:a16="http://schemas.microsoft.com/office/drawing/2014/main" id="{56B38785-2765-4441-97F1-B75D05BB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8" name="Imagen 1287">
          <a:extLst>
            <a:ext uri="{FF2B5EF4-FFF2-40B4-BE49-F238E27FC236}">
              <a16:creationId xmlns:a16="http://schemas.microsoft.com/office/drawing/2014/main" id="{F8D31FDA-14C1-4FC8-BA9B-1973B25DC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9" name="Imagen 1288">
          <a:extLst>
            <a:ext uri="{FF2B5EF4-FFF2-40B4-BE49-F238E27FC236}">
              <a16:creationId xmlns:a16="http://schemas.microsoft.com/office/drawing/2014/main" id="{A7171DF3-9034-4FDC-A1F2-4367C72D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0" name="Imagen 1289">
          <a:extLst>
            <a:ext uri="{FF2B5EF4-FFF2-40B4-BE49-F238E27FC236}">
              <a16:creationId xmlns:a16="http://schemas.microsoft.com/office/drawing/2014/main" id="{2C1FB1B8-C5DB-43F0-95BB-B4A0B6A34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1" name="Imagen 1290">
          <a:extLst>
            <a:ext uri="{FF2B5EF4-FFF2-40B4-BE49-F238E27FC236}">
              <a16:creationId xmlns:a16="http://schemas.microsoft.com/office/drawing/2014/main" id="{78001F83-2258-4BEA-ACE8-B32286693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2" name="Imagen 1291">
          <a:extLst>
            <a:ext uri="{FF2B5EF4-FFF2-40B4-BE49-F238E27FC236}">
              <a16:creationId xmlns:a16="http://schemas.microsoft.com/office/drawing/2014/main" id="{AC510899-76A9-4E05-89DF-36A679A7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3" name="Imagen 1292">
          <a:extLst>
            <a:ext uri="{FF2B5EF4-FFF2-40B4-BE49-F238E27FC236}">
              <a16:creationId xmlns:a16="http://schemas.microsoft.com/office/drawing/2014/main" id="{D4B38DFD-5680-4E1B-8F1B-632F0B6BE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4" name="Imagen 1293">
          <a:extLst>
            <a:ext uri="{FF2B5EF4-FFF2-40B4-BE49-F238E27FC236}">
              <a16:creationId xmlns:a16="http://schemas.microsoft.com/office/drawing/2014/main" id="{3EE683BE-AAC3-4264-9B66-1B8C26C3B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5" name="Imagen 1294">
          <a:extLst>
            <a:ext uri="{FF2B5EF4-FFF2-40B4-BE49-F238E27FC236}">
              <a16:creationId xmlns:a16="http://schemas.microsoft.com/office/drawing/2014/main" id="{6150A51E-335F-4BB0-8323-64C91460B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6" name="Imagen 1295">
          <a:extLst>
            <a:ext uri="{FF2B5EF4-FFF2-40B4-BE49-F238E27FC236}">
              <a16:creationId xmlns:a16="http://schemas.microsoft.com/office/drawing/2014/main" id="{12ECA9B6-2009-4920-A383-2A490D65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7" name="Imagen 1296">
          <a:extLst>
            <a:ext uri="{FF2B5EF4-FFF2-40B4-BE49-F238E27FC236}">
              <a16:creationId xmlns:a16="http://schemas.microsoft.com/office/drawing/2014/main" id="{012F96BB-6DD4-46B4-BCAC-08A104ECA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8" name="Imagen 1297">
          <a:extLst>
            <a:ext uri="{FF2B5EF4-FFF2-40B4-BE49-F238E27FC236}">
              <a16:creationId xmlns:a16="http://schemas.microsoft.com/office/drawing/2014/main" id="{A8D220A2-5C9D-4648-867E-B77082458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9" name="Imagen 1298">
          <a:extLst>
            <a:ext uri="{FF2B5EF4-FFF2-40B4-BE49-F238E27FC236}">
              <a16:creationId xmlns:a16="http://schemas.microsoft.com/office/drawing/2014/main" id="{E09BD61D-AA9C-4324-A700-2A296F50F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0" name="Imagen 1299">
          <a:extLst>
            <a:ext uri="{FF2B5EF4-FFF2-40B4-BE49-F238E27FC236}">
              <a16:creationId xmlns:a16="http://schemas.microsoft.com/office/drawing/2014/main" id="{31DCB998-F110-48C6-A1A7-956F81E5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1" name="Imagen 1300">
          <a:extLst>
            <a:ext uri="{FF2B5EF4-FFF2-40B4-BE49-F238E27FC236}">
              <a16:creationId xmlns:a16="http://schemas.microsoft.com/office/drawing/2014/main" id="{A2C064F9-4D1C-4CC2-B450-A3683D5B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2" name="Imagen 1301">
          <a:extLst>
            <a:ext uri="{FF2B5EF4-FFF2-40B4-BE49-F238E27FC236}">
              <a16:creationId xmlns:a16="http://schemas.microsoft.com/office/drawing/2014/main" id="{BF2FA276-0DF0-436A-A890-243FC0054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3" name="Imagen 1302">
          <a:extLst>
            <a:ext uri="{FF2B5EF4-FFF2-40B4-BE49-F238E27FC236}">
              <a16:creationId xmlns:a16="http://schemas.microsoft.com/office/drawing/2014/main" id="{5AF82529-8A3A-4DA1-A283-E139EE159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4" name="Imagen 1303">
          <a:extLst>
            <a:ext uri="{FF2B5EF4-FFF2-40B4-BE49-F238E27FC236}">
              <a16:creationId xmlns:a16="http://schemas.microsoft.com/office/drawing/2014/main" id="{6048A0E6-7289-4760-930C-CD5856A0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5" name="Imagen 1304">
          <a:extLst>
            <a:ext uri="{FF2B5EF4-FFF2-40B4-BE49-F238E27FC236}">
              <a16:creationId xmlns:a16="http://schemas.microsoft.com/office/drawing/2014/main" id="{DA410A9E-42DB-40C4-83C5-51AC4C9A5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6" name="Imagen 1305">
          <a:extLst>
            <a:ext uri="{FF2B5EF4-FFF2-40B4-BE49-F238E27FC236}">
              <a16:creationId xmlns:a16="http://schemas.microsoft.com/office/drawing/2014/main" id="{1CEF9017-6F90-49AC-8AB6-A0BBF2C33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7" name="Imagen 1306">
          <a:extLst>
            <a:ext uri="{FF2B5EF4-FFF2-40B4-BE49-F238E27FC236}">
              <a16:creationId xmlns:a16="http://schemas.microsoft.com/office/drawing/2014/main" id="{B092EF7B-B599-411E-905A-D13127210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8" name="Imagen 1307">
          <a:extLst>
            <a:ext uri="{FF2B5EF4-FFF2-40B4-BE49-F238E27FC236}">
              <a16:creationId xmlns:a16="http://schemas.microsoft.com/office/drawing/2014/main" id="{4E890049-FDBC-4BD8-BB3B-9E45D081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9" name="Imagen 1308">
          <a:extLst>
            <a:ext uri="{FF2B5EF4-FFF2-40B4-BE49-F238E27FC236}">
              <a16:creationId xmlns:a16="http://schemas.microsoft.com/office/drawing/2014/main" id="{64D688B0-9631-4F5A-A6C2-8A187E00A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0" name="Imagen 1309">
          <a:extLst>
            <a:ext uri="{FF2B5EF4-FFF2-40B4-BE49-F238E27FC236}">
              <a16:creationId xmlns:a16="http://schemas.microsoft.com/office/drawing/2014/main" id="{2CDA0062-4371-4C39-A655-DACF66D6B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1" name="Imagen 1310">
          <a:extLst>
            <a:ext uri="{FF2B5EF4-FFF2-40B4-BE49-F238E27FC236}">
              <a16:creationId xmlns:a16="http://schemas.microsoft.com/office/drawing/2014/main" id="{D9A6360C-160A-4718-87BB-06BF293E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2" name="Imagen 1311">
          <a:extLst>
            <a:ext uri="{FF2B5EF4-FFF2-40B4-BE49-F238E27FC236}">
              <a16:creationId xmlns:a16="http://schemas.microsoft.com/office/drawing/2014/main" id="{F27DAB05-6EA1-4481-80EF-10206B573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3" name="Imagen 1312">
          <a:extLst>
            <a:ext uri="{FF2B5EF4-FFF2-40B4-BE49-F238E27FC236}">
              <a16:creationId xmlns:a16="http://schemas.microsoft.com/office/drawing/2014/main" id="{2085957F-A76A-406F-9715-A8216189D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4" name="Imagen 1313">
          <a:extLst>
            <a:ext uri="{FF2B5EF4-FFF2-40B4-BE49-F238E27FC236}">
              <a16:creationId xmlns:a16="http://schemas.microsoft.com/office/drawing/2014/main" id="{3CE97384-F4FA-4E06-BEA8-20C3596FE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5" name="Imagen 1314">
          <a:extLst>
            <a:ext uri="{FF2B5EF4-FFF2-40B4-BE49-F238E27FC236}">
              <a16:creationId xmlns:a16="http://schemas.microsoft.com/office/drawing/2014/main" id="{C212FFAF-F3D0-4706-959D-E5826BFD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6" name="Imagen 1315">
          <a:extLst>
            <a:ext uri="{FF2B5EF4-FFF2-40B4-BE49-F238E27FC236}">
              <a16:creationId xmlns:a16="http://schemas.microsoft.com/office/drawing/2014/main" id="{2683E669-E9D2-4301-AB8E-370B7AF6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7" name="Imagen 1316">
          <a:extLst>
            <a:ext uri="{FF2B5EF4-FFF2-40B4-BE49-F238E27FC236}">
              <a16:creationId xmlns:a16="http://schemas.microsoft.com/office/drawing/2014/main" id="{56C839E4-7DF3-4B11-BEAA-8B2F1443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8" name="Imagen 1317">
          <a:extLst>
            <a:ext uri="{FF2B5EF4-FFF2-40B4-BE49-F238E27FC236}">
              <a16:creationId xmlns:a16="http://schemas.microsoft.com/office/drawing/2014/main" id="{DB9FBCA8-EC26-46F0-999D-A2E5DE44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9" name="Imagen 1318">
          <a:extLst>
            <a:ext uri="{FF2B5EF4-FFF2-40B4-BE49-F238E27FC236}">
              <a16:creationId xmlns:a16="http://schemas.microsoft.com/office/drawing/2014/main" id="{2D985C61-8E94-4F25-ADEA-6F75E5564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0" name="Imagen 1319">
          <a:extLst>
            <a:ext uri="{FF2B5EF4-FFF2-40B4-BE49-F238E27FC236}">
              <a16:creationId xmlns:a16="http://schemas.microsoft.com/office/drawing/2014/main" id="{47891287-9F23-46FA-90EE-F59ECB738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1" name="Imagen 1320">
          <a:extLst>
            <a:ext uri="{FF2B5EF4-FFF2-40B4-BE49-F238E27FC236}">
              <a16:creationId xmlns:a16="http://schemas.microsoft.com/office/drawing/2014/main" id="{73F7AD4E-CAC4-4083-BE71-05C5C46A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2" name="Imagen 1321">
          <a:extLst>
            <a:ext uri="{FF2B5EF4-FFF2-40B4-BE49-F238E27FC236}">
              <a16:creationId xmlns:a16="http://schemas.microsoft.com/office/drawing/2014/main" id="{E82544AE-29DA-48E0-82F5-FDB80DAEC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3" name="Imagen 1322">
          <a:extLst>
            <a:ext uri="{FF2B5EF4-FFF2-40B4-BE49-F238E27FC236}">
              <a16:creationId xmlns:a16="http://schemas.microsoft.com/office/drawing/2014/main" id="{745B524E-5A86-4128-B171-566C3D3E0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4" name="Imagen 1323">
          <a:extLst>
            <a:ext uri="{FF2B5EF4-FFF2-40B4-BE49-F238E27FC236}">
              <a16:creationId xmlns:a16="http://schemas.microsoft.com/office/drawing/2014/main" id="{FF8D737D-C8A2-4FE3-92B2-9982F8C42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5" name="Imagen 1324">
          <a:extLst>
            <a:ext uri="{FF2B5EF4-FFF2-40B4-BE49-F238E27FC236}">
              <a16:creationId xmlns:a16="http://schemas.microsoft.com/office/drawing/2014/main" id="{41C011D0-C89C-4367-9758-45AABD1DB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6" name="Imagen 1325">
          <a:extLst>
            <a:ext uri="{FF2B5EF4-FFF2-40B4-BE49-F238E27FC236}">
              <a16:creationId xmlns:a16="http://schemas.microsoft.com/office/drawing/2014/main" id="{045147F3-3BF5-4E85-9190-FE87C85CC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27" name="Imagen 1326">
          <a:extLst>
            <a:ext uri="{FF2B5EF4-FFF2-40B4-BE49-F238E27FC236}">
              <a16:creationId xmlns:a16="http://schemas.microsoft.com/office/drawing/2014/main" id="{41D16DA9-FE24-47C3-A462-C1E192127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28" name="Imagen 1327">
          <a:extLst>
            <a:ext uri="{FF2B5EF4-FFF2-40B4-BE49-F238E27FC236}">
              <a16:creationId xmlns:a16="http://schemas.microsoft.com/office/drawing/2014/main" id="{8B82A26E-3710-4D3B-AD70-FD98DE7E0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29" name="Imagen 1328">
          <a:extLst>
            <a:ext uri="{FF2B5EF4-FFF2-40B4-BE49-F238E27FC236}">
              <a16:creationId xmlns:a16="http://schemas.microsoft.com/office/drawing/2014/main" id="{6685F382-A682-4162-A419-8FFAE8761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30" name="Imagen 1329">
          <a:extLst>
            <a:ext uri="{FF2B5EF4-FFF2-40B4-BE49-F238E27FC236}">
              <a16:creationId xmlns:a16="http://schemas.microsoft.com/office/drawing/2014/main" id="{2A26CDAB-B3EC-4A20-8373-E7047935C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31" name="Imagen 1330">
          <a:extLst>
            <a:ext uri="{FF2B5EF4-FFF2-40B4-BE49-F238E27FC236}">
              <a16:creationId xmlns:a16="http://schemas.microsoft.com/office/drawing/2014/main" id="{C6E06E5F-D777-42A6-B258-AF5216DE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32" name="Imagen 1331">
          <a:extLst>
            <a:ext uri="{FF2B5EF4-FFF2-40B4-BE49-F238E27FC236}">
              <a16:creationId xmlns:a16="http://schemas.microsoft.com/office/drawing/2014/main" id="{4307D1ED-9860-4230-B414-41FB73F7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3" name="Imagen 1332">
          <a:extLst>
            <a:ext uri="{FF2B5EF4-FFF2-40B4-BE49-F238E27FC236}">
              <a16:creationId xmlns:a16="http://schemas.microsoft.com/office/drawing/2014/main" id="{32A344A6-F311-44D3-A609-4099A0385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4" name="Imagen 1333">
          <a:extLst>
            <a:ext uri="{FF2B5EF4-FFF2-40B4-BE49-F238E27FC236}">
              <a16:creationId xmlns:a16="http://schemas.microsoft.com/office/drawing/2014/main" id="{90C81A94-9F9C-4A17-ABAE-B8CCD61F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5" name="Imagen 1334">
          <a:extLst>
            <a:ext uri="{FF2B5EF4-FFF2-40B4-BE49-F238E27FC236}">
              <a16:creationId xmlns:a16="http://schemas.microsoft.com/office/drawing/2014/main" id="{F024554B-31AE-45A4-B802-6430FC80F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6" name="Imagen 1335">
          <a:extLst>
            <a:ext uri="{FF2B5EF4-FFF2-40B4-BE49-F238E27FC236}">
              <a16:creationId xmlns:a16="http://schemas.microsoft.com/office/drawing/2014/main" id="{C85814BF-CC66-47FB-8BAF-50F1ECD15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7" name="Imagen 1336">
          <a:extLst>
            <a:ext uri="{FF2B5EF4-FFF2-40B4-BE49-F238E27FC236}">
              <a16:creationId xmlns:a16="http://schemas.microsoft.com/office/drawing/2014/main" id="{FBC21FE4-EFF3-4E9B-902C-3A8BEF90E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8" name="Imagen 1337">
          <a:extLst>
            <a:ext uri="{FF2B5EF4-FFF2-40B4-BE49-F238E27FC236}">
              <a16:creationId xmlns:a16="http://schemas.microsoft.com/office/drawing/2014/main" id="{2B5F388E-35E2-498A-AE1E-CBA951DFA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9" name="Imagen 1338">
          <a:extLst>
            <a:ext uri="{FF2B5EF4-FFF2-40B4-BE49-F238E27FC236}">
              <a16:creationId xmlns:a16="http://schemas.microsoft.com/office/drawing/2014/main" id="{CFBBB2DD-0105-4306-9ECA-E955970A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0" name="Imagen 1339">
          <a:extLst>
            <a:ext uri="{FF2B5EF4-FFF2-40B4-BE49-F238E27FC236}">
              <a16:creationId xmlns:a16="http://schemas.microsoft.com/office/drawing/2014/main" id="{E894063A-C9B6-43B6-9222-C9DE39BC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1" name="Imagen 1340">
          <a:extLst>
            <a:ext uri="{FF2B5EF4-FFF2-40B4-BE49-F238E27FC236}">
              <a16:creationId xmlns:a16="http://schemas.microsoft.com/office/drawing/2014/main" id="{E2DD4E3B-8C7B-41E7-9079-DEF3C1EE1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2" name="Imagen 1341">
          <a:extLst>
            <a:ext uri="{FF2B5EF4-FFF2-40B4-BE49-F238E27FC236}">
              <a16:creationId xmlns:a16="http://schemas.microsoft.com/office/drawing/2014/main" id="{E7AA50F9-BAA0-4E04-BDA3-295147A12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3" name="Imagen 1342">
          <a:extLst>
            <a:ext uri="{FF2B5EF4-FFF2-40B4-BE49-F238E27FC236}">
              <a16:creationId xmlns:a16="http://schemas.microsoft.com/office/drawing/2014/main" id="{4F1748FC-A200-4022-999A-41FD4537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4" name="Imagen 1343">
          <a:extLst>
            <a:ext uri="{FF2B5EF4-FFF2-40B4-BE49-F238E27FC236}">
              <a16:creationId xmlns:a16="http://schemas.microsoft.com/office/drawing/2014/main" id="{912DAA94-F582-4E88-8843-98EDD1BA2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5" name="Imagen 1344">
          <a:extLst>
            <a:ext uri="{FF2B5EF4-FFF2-40B4-BE49-F238E27FC236}">
              <a16:creationId xmlns:a16="http://schemas.microsoft.com/office/drawing/2014/main" id="{7151372D-9A54-43BE-9704-59B9AF664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6" name="Imagen 1345">
          <a:extLst>
            <a:ext uri="{FF2B5EF4-FFF2-40B4-BE49-F238E27FC236}">
              <a16:creationId xmlns:a16="http://schemas.microsoft.com/office/drawing/2014/main" id="{2C7F3B01-C622-402B-AD4E-EC9F2E9E1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7" name="Imagen 1346">
          <a:extLst>
            <a:ext uri="{FF2B5EF4-FFF2-40B4-BE49-F238E27FC236}">
              <a16:creationId xmlns:a16="http://schemas.microsoft.com/office/drawing/2014/main" id="{ACAA110E-AA42-4C3E-A3A7-2DDC71267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8" name="Imagen 1347">
          <a:extLst>
            <a:ext uri="{FF2B5EF4-FFF2-40B4-BE49-F238E27FC236}">
              <a16:creationId xmlns:a16="http://schemas.microsoft.com/office/drawing/2014/main" id="{8CA4D660-1D70-454D-BB4D-7194AC2A3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9" name="Imagen 1348">
          <a:extLst>
            <a:ext uri="{FF2B5EF4-FFF2-40B4-BE49-F238E27FC236}">
              <a16:creationId xmlns:a16="http://schemas.microsoft.com/office/drawing/2014/main" id="{FE08ED48-F084-4438-9366-76480A6D3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0" name="Imagen 1349">
          <a:extLst>
            <a:ext uri="{FF2B5EF4-FFF2-40B4-BE49-F238E27FC236}">
              <a16:creationId xmlns:a16="http://schemas.microsoft.com/office/drawing/2014/main" id="{E14F082A-1E00-49DC-A99B-BAC09C5F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1" name="Imagen 1350">
          <a:extLst>
            <a:ext uri="{FF2B5EF4-FFF2-40B4-BE49-F238E27FC236}">
              <a16:creationId xmlns:a16="http://schemas.microsoft.com/office/drawing/2014/main" id="{7DF25262-554F-4BFE-AF95-F9456209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2" name="Imagen 1351">
          <a:extLst>
            <a:ext uri="{FF2B5EF4-FFF2-40B4-BE49-F238E27FC236}">
              <a16:creationId xmlns:a16="http://schemas.microsoft.com/office/drawing/2014/main" id="{7C0C610C-7CFA-490C-9964-CA5C557A2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3" name="Imagen 1352">
          <a:extLst>
            <a:ext uri="{FF2B5EF4-FFF2-40B4-BE49-F238E27FC236}">
              <a16:creationId xmlns:a16="http://schemas.microsoft.com/office/drawing/2014/main" id="{97B32F35-F1A0-4B5A-AF83-515C7FD9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4" name="Imagen 1353">
          <a:extLst>
            <a:ext uri="{FF2B5EF4-FFF2-40B4-BE49-F238E27FC236}">
              <a16:creationId xmlns:a16="http://schemas.microsoft.com/office/drawing/2014/main" id="{3FFBB724-56F2-4F18-97DE-F0ADAE72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5" name="Imagen 1354">
          <a:extLst>
            <a:ext uri="{FF2B5EF4-FFF2-40B4-BE49-F238E27FC236}">
              <a16:creationId xmlns:a16="http://schemas.microsoft.com/office/drawing/2014/main" id="{D8777089-5521-4F96-B469-82D7A961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6" name="Imagen 1355">
          <a:extLst>
            <a:ext uri="{FF2B5EF4-FFF2-40B4-BE49-F238E27FC236}">
              <a16:creationId xmlns:a16="http://schemas.microsoft.com/office/drawing/2014/main" id="{2F29F2AA-6DE8-4FDD-BA27-AC37BF394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7" name="Imagen 1356">
          <a:extLst>
            <a:ext uri="{FF2B5EF4-FFF2-40B4-BE49-F238E27FC236}">
              <a16:creationId xmlns:a16="http://schemas.microsoft.com/office/drawing/2014/main" id="{9D7E66A9-5BF9-4EEA-B0CC-D3E50FA0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8" name="Imagen 1357">
          <a:extLst>
            <a:ext uri="{FF2B5EF4-FFF2-40B4-BE49-F238E27FC236}">
              <a16:creationId xmlns:a16="http://schemas.microsoft.com/office/drawing/2014/main" id="{A1E63AB6-974F-48B0-BDA8-A6BF750B2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9" name="Imagen 1358">
          <a:extLst>
            <a:ext uri="{FF2B5EF4-FFF2-40B4-BE49-F238E27FC236}">
              <a16:creationId xmlns:a16="http://schemas.microsoft.com/office/drawing/2014/main" id="{2ED51708-646A-46F4-AD81-C29FC01E7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0" name="Imagen 1359">
          <a:extLst>
            <a:ext uri="{FF2B5EF4-FFF2-40B4-BE49-F238E27FC236}">
              <a16:creationId xmlns:a16="http://schemas.microsoft.com/office/drawing/2014/main" id="{AC462004-4444-4241-9A8F-838371B7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1" name="Imagen 1360">
          <a:extLst>
            <a:ext uri="{FF2B5EF4-FFF2-40B4-BE49-F238E27FC236}">
              <a16:creationId xmlns:a16="http://schemas.microsoft.com/office/drawing/2014/main" id="{9CF6610E-D4C2-4E12-99B0-5644240A4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2" name="Imagen 1361">
          <a:extLst>
            <a:ext uri="{FF2B5EF4-FFF2-40B4-BE49-F238E27FC236}">
              <a16:creationId xmlns:a16="http://schemas.microsoft.com/office/drawing/2014/main" id="{18ACF292-2ABB-42E7-A751-359F097FC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3" name="Imagen 1362">
          <a:extLst>
            <a:ext uri="{FF2B5EF4-FFF2-40B4-BE49-F238E27FC236}">
              <a16:creationId xmlns:a16="http://schemas.microsoft.com/office/drawing/2014/main" id="{79B93025-1FF7-4B2D-87BC-B3786F57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4" name="Imagen 1363">
          <a:extLst>
            <a:ext uri="{FF2B5EF4-FFF2-40B4-BE49-F238E27FC236}">
              <a16:creationId xmlns:a16="http://schemas.microsoft.com/office/drawing/2014/main" id="{1BF38265-BFB6-4075-9EDF-13E8FE02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5" name="Imagen 1364">
          <a:extLst>
            <a:ext uri="{FF2B5EF4-FFF2-40B4-BE49-F238E27FC236}">
              <a16:creationId xmlns:a16="http://schemas.microsoft.com/office/drawing/2014/main" id="{332B9751-A8A3-4203-A8CB-7E1303AB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6" name="Imagen 1365">
          <a:extLst>
            <a:ext uri="{FF2B5EF4-FFF2-40B4-BE49-F238E27FC236}">
              <a16:creationId xmlns:a16="http://schemas.microsoft.com/office/drawing/2014/main" id="{62282BEA-4707-4223-A1EF-A7C37C0B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7" name="Imagen 1366">
          <a:extLst>
            <a:ext uri="{FF2B5EF4-FFF2-40B4-BE49-F238E27FC236}">
              <a16:creationId xmlns:a16="http://schemas.microsoft.com/office/drawing/2014/main" id="{3995EAE1-5F8D-4882-B781-CBB589155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8" name="Imagen 1367">
          <a:extLst>
            <a:ext uri="{FF2B5EF4-FFF2-40B4-BE49-F238E27FC236}">
              <a16:creationId xmlns:a16="http://schemas.microsoft.com/office/drawing/2014/main" id="{7E0E3A3D-0B3C-465A-B85A-C73FDFFBC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9" name="Imagen 1368">
          <a:extLst>
            <a:ext uri="{FF2B5EF4-FFF2-40B4-BE49-F238E27FC236}">
              <a16:creationId xmlns:a16="http://schemas.microsoft.com/office/drawing/2014/main" id="{74A07290-C664-4737-8A62-BCEB97EB2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0" name="Imagen 1369">
          <a:extLst>
            <a:ext uri="{FF2B5EF4-FFF2-40B4-BE49-F238E27FC236}">
              <a16:creationId xmlns:a16="http://schemas.microsoft.com/office/drawing/2014/main" id="{0A7475CF-B747-4786-B491-32B8582A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1" name="Imagen 1370">
          <a:extLst>
            <a:ext uri="{FF2B5EF4-FFF2-40B4-BE49-F238E27FC236}">
              <a16:creationId xmlns:a16="http://schemas.microsoft.com/office/drawing/2014/main" id="{0FF809D2-2405-4EE5-B6AE-3533C6AB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2" name="Imagen 1371">
          <a:extLst>
            <a:ext uri="{FF2B5EF4-FFF2-40B4-BE49-F238E27FC236}">
              <a16:creationId xmlns:a16="http://schemas.microsoft.com/office/drawing/2014/main" id="{230F0CE5-39AF-4C98-A52D-9A413952E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3" name="Imagen 1372">
          <a:extLst>
            <a:ext uri="{FF2B5EF4-FFF2-40B4-BE49-F238E27FC236}">
              <a16:creationId xmlns:a16="http://schemas.microsoft.com/office/drawing/2014/main" id="{176A4157-2F73-432E-A671-9F609F8B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4" name="Imagen 1373">
          <a:extLst>
            <a:ext uri="{FF2B5EF4-FFF2-40B4-BE49-F238E27FC236}">
              <a16:creationId xmlns:a16="http://schemas.microsoft.com/office/drawing/2014/main" id="{07DE6DE8-A4F1-46B6-8623-D5133E2B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5" name="Imagen 1374">
          <a:extLst>
            <a:ext uri="{FF2B5EF4-FFF2-40B4-BE49-F238E27FC236}">
              <a16:creationId xmlns:a16="http://schemas.microsoft.com/office/drawing/2014/main" id="{8E4BC927-31FF-4707-9C03-79675B17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6" name="Imagen 1375">
          <a:extLst>
            <a:ext uri="{FF2B5EF4-FFF2-40B4-BE49-F238E27FC236}">
              <a16:creationId xmlns:a16="http://schemas.microsoft.com/office/drawing/2014/main" id="{02ABCD18-D38B-4F34-B6DD-124E08170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7" name="Imagen 1376">
          <a:extLst>
            <a:ext uri="{FF2B5EF4-FFF2-40B4-BE49-F238E27FC236}">
              <a16:creationId xmlns:a16="http://schemas.microsoft.com/office/drawing/2014/main" id="{CC2C158A-88C6-4405-859E-411BCF1E4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8" name="Imagen 1377">
          <a:extLst>
            <a:ext uri="{FF2B5EF4-FFF2-40B4-BE49-F238E27FC236}">
              <a16:creationId xmlns:a16="http://schemas.microsoft.com/office/drawing/2014/main" id="{9ECFAA7B-787A-4D48-89BB-32E3F2363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9" name="Imagen 1378">
          <a:extLst>
            <a:ext uri="{FF2B5EF4-FFF2-40B4-BE49-F238E27FC236}">
              <a16:creationId xmlns:a16="http://schemas.microsoft.com/office/drawing/2014/main" id="{5543B8E1-12F1-44FB-9319-EAD4FBBE3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0" name="Imagen 1379">
          <a:extLst>
            <a:ext uri="{FF2B5EF4-FFF2-40B4-BE49-F238E27FC236}">
              <a16:creationId xmlns:a16="http://schemas.microsoft.com/office/drawing/2014/main" id="{08AD4050-0C10-47C8-9443-97935C977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1" name="Imagen 1380">
          <a:extLst>
            <a:ext uri="{FF2B5EF4-FFF2-40B4-BE49-F238E27FC236}">
              <a16:creationId xmlns:a16="http://schemas.microsoft.com/office/drawing/2014/main" id="{18171095-2D38-4D14-BFF2-9FC1309D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2" name="Imagen 1381">
          <a:extLst>
            <a:ext uri="{FF2B5EF4-FFF2-40B4-BE49-F238E27FC236}">
              <a16:creationId xmlns:a16="http://schemas.microsoft.com/office/drawing/2014/main" id="{9E5E7763-2E56-4CEA-BC60-C70939CE2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3" name="Imagen 1382">
          <a:extLst>
            <a:ext uri="{FF2B5EF4-FFF2-40B4-BE49-F238E27FC236}">
              <a16:creationId xmlns:a16="http://schemas.microsoft.com/office/drawing/2014/main" id="{28528136-8367-4EDB-AFD6-A4576058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4" name="Imagen 1383">
          <a:extLst>
            <a:ext uri="{FF2B5EF4-FFF2-40B4-BE49-F238E27FC236}">
              <a16:creationId xmlns:a16="http://schemas.microsoft.com/office/drawing/2014/main" id="{47E671EF-EA9D-4FAB-96CF-55E609EAB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5" name="Imagen 1384">
          <a:extLst>
            <a:ext uri="{FF2B5EF4-FFF2-40B4-BE49-F238E27FC236}">
              <a16:creationId xmlns:a16="http://schemas.microsoft.com/office/drawing/2014/main" id="{2F4D515D-E175-4244-A7F4-05A4C809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6" name="Imagen 1385">
          <a:extLst>
            <a:ext uri="{FF2B5EF4-FFF2-40B4-BE49-F238E27FC236}">
              <a16:creationId xmlns:a16="http://schemas.microsoft.com/office/drawing/2014/main" id="{1E522F71-B7CB-4660-8725-E2917C28B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7" name="Imagen 1386">
          <a:extLst>
            <a:ext uri="{FF2B5EF4-FFF2-40B4-BE49-F238E27FC236}">
              <a16:creationId xmlns:a16="http://schemas.microsoft.com/office/drawing/2014/main" id="{150EC3D9-4ADE-46CF-A556-0A733202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8" name="Imagen 1387">
          <a:extLst>
            <a:ext uri="{FF2B5EF4-FFF2-40B4-BE49-F238E27FC236}">
              <a16:creationId xmlns:a16="http://schemas.microsoft.com/office/drawing/2014/main" id="{92861286-1D16-4705-8A97-1A20847E4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9" name="Imagen 1388">
          <a:extLst>
            <a:ext uri="{FF2B5EF4-FFF2-40B4-BE49-F238E27FC236}">
              <a16:creationId xmlns:a16="http://schemas.microsoft.com/office/drawing/2014/main" id="{90FC00F1-9585-4F71-9BBE-731776B46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0" name="Imagen 1389">
          <a:extLst>
            <a:ext uri="{FF2B5EF4-FFF2-40B4-BE49-F238E27FC236}">
              <a16:creationId xmlns:a16="http://schemas.microsoft.com/office/drawing/2014/main" id="{328CC088-F1BB-4B50-BAB2-2196A49A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1" name="Imagen 1390">
          <a:extLst>
            <a:ext uri="{FF2B5EF4-FFF2-40B4-BE49-F238E27FC236}">
              <a16:creationId xmlns:a16="http://schemas.microsoft.com/office/drawing/2014/main" id="{277DC0FE-8DF2-4CB9-931B-56BF9A1B2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2" name="Imagen 1391">
          <a:extLst>
            <a:ext uri="{FF2B5EF4-FFF2-40B4-BE49-F238E27FC236}">
              <a16:creationId xmlns:a16="http://schemas.microsoft.com/office/drawing/2014/main" id="{A380F69C-8AE6-43EA-943B-3FEEE60AB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3" name="Imagen 1392">
          <a:extLst>
            <a:ext uri="{FF2B5EF4-FFF2-40B4-BE49-F238E27FC236}">
              <a16:creationId xmlns:a16="http://schemas.microsoft.com/office/drawing/2014/main" id="{A0798BDA-6230-47FE-A548-8869D5D63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4" name="Imagen 1393">
          <a:extLst>
            <a:ext uri="{FF2B5EF4-FFF2-40B4-BE49-F238E27FC236}">
              <a16:creationId xmlns:a16="http://schemas.microsoft.com/office/drawing/2014/main" id="{62BFD3D7-5CF6-467D-9419-ED5E5C1D9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5" name="Imagen 1394">
          <a:extLst>
            <a:ext uri="{FF2B5EF4-FFF2-40B4-BE49-F238E27FC236}">
              <a16:creationId xmlns:a16="http://schemas.microsoft.com/office/drawing/2014/main" id="{39DC9697-5CA3-4C47-81E0-3B60F6BDD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6" name="Imagen 1395">
          <a:extLst>
            <a:ext uri="{FF2B5EF4-FFF2-40B4-BE49-F238E27FC236}">
              <a16:creationId xmlns:a16="http://schemas.microsoft.com/office/drawing/2014/main" id="{B8D81539-D218-471D-8F95-A5821E20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7" name="Imagen 1396">
          <a:extLst>
            <a:ext uri="{FF2B5EF4-FFF2-40B4-BE49-F238E27FC236}">
              <a16:creationId xmlns:a16="http://schemas.microsoft.com/office/drawing/2014/main" id="{8B11C6F1-AAE5-458C-88EA-CDAC3875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8" name="Imagen 1397">
          <a:extLst>
            <a:ext uri="{FF2B5EF4-FFF2-40B4-BE49-F238E27FC236}">
              <a16:creationId xmlns:a16="http://schemas.microsoft.com/office/drawing/2014/main" id="{69FE0095-74FC-4E31-9C6A-73A1460F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9" name="Imagen 1398">
          <a:extLst>
            <a:ext uri="{FF2B5EF4-FFF2-40B4-BE49-F238E27FC236}">
              <a16:creationId xmlns:a16="http://schemas.microsoft.com/office/drawing/2014/main" id="{95837BE8-5B1F-4A95-A36D-2F14F8A48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0" name="Imagen 1399">
          <a:extLst>
            <a:ext uri="{FF2B5EF4-FFF2-40B4-BE49-F238E27FC236}">
              <a16:creationId xmlns:a16="http://schemas.microsoft.com/office/drawing/2014/main" id="{3692C68E-5D1C-4E6E-A3EE-F90BA74E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1" name="Imagen 1400">
          <a:extLst>
            <a:ext uri="{FF2B5EF4-FFF2-40B4-BE49-F238E27FC236}">
              <a16:creationId xmlns:a16="http://schemas.microsoft.com/office/drawing/2014/main" id="{AB518EA5-3C77-4E81-B2BE-3D619B627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2" name="Imagen 1401">
          <a:extLst>
            <a:ext uri="{FF2B5EF4-FFF2-40B4-BE49-F238E27FC236}">
              <a16:creationId xmlns:a16="http://schemas.microsoft.com/office/drawing/2014/main" id="{A4821EB9-AF0B-4C4E-9781-3364A8762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3" name="Imagen 1402">
          <a:extLst>
            <a:ext uri="{FF2B5EF4-FFF2-40B4-BE49-F238E27FC236}">
              <a16:creationId xmlns:a16="http://schemas.microsoft.com/office/drawing/2014/main" id="{E79C4E8F-4198-4501-90A7-25B214FB7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4" name="Imagen 1403">
          <a:extLst>
            <a:ext uri="{FF2B5EF4-FFF2-40B4-BE49-F238E27FC236}">
              <a16:creationId xmlns:a16="http://schemas.microsoft.com/office/drawing/2014/main" id="{60505D62-8234-4C44-AB74-C390DFBD0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5" name="Imagen 1404">
          <a:extLst>
            <a:ext uri="{FF2B5EF4-FFF2-40B4-BE49-F238E27FC236}">
              <a16:creationId xmlns:a16="http://schemas.microsoft.com/office/drawing/2014/main" id="{226380C9-2722-4536-A981-1F51CA4E0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6" name="Imagen 1405">
          <a:extLst>
            <a:ext uri="{FF2B5EF4-FFF2-40B4-BE49-F238E27FC236}">
              <a16:creationId xmlns:a16="http://schemas.microsoft.com/office/drawing/2014/main" id="{898B00D0-879A-410C-8734-799A61626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7" name="Imagen 1406">
          <a:extLst>
            <a:ext uri="{FF2B5EF4-FFF2-40B4-BE49-F238E27FC236}">
              <a16:creationId xmlns:a16="http://schemas.microsoft.com/office/drawing/2014/main" id="{DDB39E8A-37E8-4E31-A350-95980C4B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8" name="Imagen 1407">
          <a:extLst>
            <a:ext uri="{FF2B5EF4-FFF2-40B4-BE49-F238E27FC236}">
              <a16:creationId xmlns:a16="http://schemas.microsoft.com/office/drawing/2014/main" id="{A61FC881-E8AF-44F0-A4A4-BF05193B7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9" name="Imagen 1408">
          <a:extLst>
            <a:ext uri="{FF2B5EF4-FFF2-40B4-BE49-F238E27FC236}">
              <a16:creationId xmlns:a16="http://schemas.microsoft.com/office/drawing/2014/main" id="{7B64B6F9-1ABF-41B7-8043-A898A2C4B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0" name="Imagen 1409">
          <a:extLst>
            <a:ext uri="{FF2B5EF4-FFF2-40B4-BE49-F238E27FC236}">
              <a16:creationId xmlns:a16="http://schemas.microsoft.com/office/drawing/2014/main" id="{EE1B968C-C6E3-4E8B-A737-9B678A138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1" name="Imagen 1410">
          <a:extLst>
            <a:ext uri="{FF2B5EF4-FFF2-40B4-BE49-F238E27FC236}">
              <a16:creationId xmlns:a16="http://schemas.microsoft.com/office/drawing/2014/main" id="{A1B57C7C-07F0-4776-B918-24425DAFC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2" name="Imagen 1411">
          <a:extLst>
            <a:ext uri="{FF2B5EF4-FFF2-40B4-BE49-F238E27FC236}">
              <a16:creationId xmlns:a16="http://schemas.microsoft.com/office/drawing/2014/main" id="{6E7B108A-2FEB-4862-9F0C-D57BCA73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3" name="Imagen 1412">
          <a:extLst>
            <a:ext uri="{FF2B5EF4-FFF2-40B4-BE49-F238E27FC236}">
              <a16:creationId xmlns:a16="http://schemas.microsoft.com/office/drawing/2014/main" id="{12FA13A5-4DC1-4474-9D81-60D416754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4" name="Imagen 1413">
          <a:extLst>
            <a:ext uri="{FF2B5EF4-FFF2-40B4-BE49-F238E27FC236}">
              <a16:creationId xmlns:a16="http://schemas.microsoft.com/office/drawing/2014/main" id="{60131DE4-0357-497B-A7E0-204FC984C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5" name="Imagen 1414">
          <a:extLst>
            <a:ext uri="{FF2B5EF4-FFF2-40B4-BE49-F238E27FC236}">
              <a16:creationId xmlns:a16="http://schemas.microsoft.com/office/drawing/2014/main" id="{83456576-5CF4-40A6-9AA7-9711E0661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6" name="Imagen 1415">
          <a:extLst>
            <a:ext uri="{FF2B5EF4-FFF2-40B4-BE49-F238E27FC236}">
              <a16:creationId xmlns:a16="http://schemas.microsoft.com/office/drawing/2014/main" id="{BC9C00D0-A30B-4A19-B9B2-70BF3DBE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7" name="Imagen 1416">
          <a:extLst>
            <a:ext uri="{FF2B5EF4-FFF2-40B4-BE49-F238E27FC236}">
              <a16:creationId xmlns:a16="http://schemas.microsoft.com/office/drawing/2014/main" id="{2D5DC638-C392-43F4-B519-3C2D43742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8" name="Imagen 1417">
          <a:extLst>
            <a:ext uri="{FF2B5EF4-FFF2-40B4-BE49-F238E27FC236}">
              <a16:creationId xmlns:a16="http://schemas.microsoft.com/office/drawing/2014/main" id="{FF23D0D7-6729-4C63-ACFC-53A8C84D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9" name="Imagen 1418">
          <a:extLst>
            <a:ext uri="{FF2B5EF4-FFF2-40B4-BE49-F238E27FC236}">
              <a16:creationId xmlns:a16="http://schemas.microsoft.com/office/drawing/2014/main" id="{8F457995-2723-42A5-8EA7-0C2D6F612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0" name="Imagen 1419">
          <a:extLst>
            <a:ext uri="{FF2B5EF4-FFF2-40B4-BE49-F238E27FC236}">
              <a16:creationId xmlns:a16="http://schemas.microsoft.com/office/drawing/2014/main" id="{481DFDBA-C0D5-458F-9DBE-40F178684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1" name="Imagen 1420">
          <a:extLst>
            <a:ext uri="{FF2B5EF4-FFF2-40B4-BE49-F238E27FC236}">
              <a16:creationId xmlns:a16="http://schemas.microsoft.com/office/drawing/2014/main" id="{35B44E19-538C-4696-806F-A1B30734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2" name="Imagen 1421">
          <a:extLst>
            <a:ext uri="{FF2B5EF4-FFF2-40B4-BE49-F238E27FC236}">
              <a16:creationId xmlns:a16="http://schemas.microsoft.com/office/drawing/2014/main" id="{E0B96382-C776-45A6-ADBD-D4E8BDBDD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3" name="Imagen 1422">
          <a:extLst>
            <a:ext uri="{FF2B5EF4-FFF2-40B4-BE49-F238E27FC236}">
              <a16:creationId xmlns:a16="http://schemas.microsoft.com/office/drawing/2014/main" id="{E8FF83BC-BE5A-4F2F-85A3-A3464BD77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4" name="Imagen 1423">
          <a:extLst>
            <a:ext uri="{FF2B5EF4-FFF2-40B4-BE49-F238E27FC236}">
              <a16:creationId xmlns:a16="http://schemas.microsoft.com/office/drawing/2014/main" id="{6D91700D-9774-4B2A-B468-EE23FE30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5" name="Imagen 1424">
          <a:extLst>
            <a:ext uri="{FF2B5EF4-FFF2-40B4-BE49-F238E27FC236}">
              <a16:creationId xmlns:a16="http://schemas.microsoft.com/office/drawing/2014/main" id="{1D9EE7C7-A9E5-409A-A83A-55018D84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6" name="Imagen 1425">
          <a:extLst>
            <a:ext uri="{FF2B5EF4-FFF2-40B4-BE49-F238E27FC236}">
              <a16:creationId xmlns:a16="http://schemas.microsoft.com/office/drawing/2014/main" id="{FB2FF523-8870-40BA-ABA6-24CEABEA5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7" name="Imagen 1426">
          <a:extLst>
            <a:ext uri="{FF2B5EF4-FFF2-40B4-BE49-F238E27FC236}">
              <a16:creationId xmlns:a16="http://schemas.microsoft.com/office/drawing/2014/main" id="{F903F828-0077-4F06-9018-434C2234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8" name="Imagen 1427">
          <a:extLst>
            <a:ext uri="{FF2B5EF4-FFF2-40B4-BE49-F238E27FC236}">
              <a16:creationId xmlns:a16="http://schemas.microsoft.com/office/drawing/2014/main" id="{343C25EC-EAC7-4D35-AD9C-6B9C15DF4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29" name="Imagen 1428">
          <a:extLst>
            <a:ext uri="{FF2B5EF4-FFF2-40B4-BE49-F238E27FC236}">
              <a16:creationId xmlns:a16="http://schemas.microsoft.com/office/drawing/2014/main" id="{AD1EE77A-E7B4-45A3-AC33-3E8A8339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0" name="Imagen 1429">
          <a:extLst>
            <a:ext uri="{FF2B5EF4-FFF2-40B4-BE49-F238E27FC236}">
              <a16:creationId xmlns:a16="http://schemas.microsoft.com/office/drawing/2014/main" id="{00054D44-9770-4F0C-9150-8A0644CE4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1" name="Imagen 1430">
          <a:extLst>
            <a:ext uri="{FF2B5EF4-FFF2-40B4-BE49-F238E27FC236}">
              <a16:creationId xmlns:a16="http://schemas.microsoft.com/office/drawing/2014/main" id="{670D4E92-04C1-4440-85F8-C30EFF6BD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2" name="Imagen 1431">
          <a:extLst>
            <a:ext uri="{FF2B5EF4-FFF2-40B4-BE49-F238E27FC236}">
              <a16:creationId xmlns:a16="http://schemas.microsoft.com/office/drawing/2014/main" id="{A5420107-3EA6-4E74-A67D-85B3AD29C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3" name="Imagen 1432">
          <a:extLst>
            <a:ext uri="{FF2B5EF4-FFF2-40B4-BE49-F238E27FC236}">
              <a16:creationId xmlns:a16="http://schemas.microsoft.com/office/drawing/2014/main" id="{A1037612-8BB2-4423-BA41-13C6B0CC2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4" name="Imagen 1433">
          <a:extLst>
            <a:ext uri="{FF2B5EF4-FFF2-40B4-BE49-F238E27FC236}">
              <a16:creationId xmlns:a16="http://schemas.microsoft.com/office/drawing/2014/main" id="{EB86890A-73DA-419A-AEA9-82F827FF6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5" name="Imagen 1434">
          <a:extLst>
            <a:ext uri="{FF2B5EF4-FFF2-40B4-BE49-F238E27FC236}">
              <a16:creationId xmlns:a16="http://schemas.microsoft.com/office/drawing/2014/main" id="{4A388001-B927-4EEA-A59A-E5939EA0F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6" name="Imagen 1435">
          <a:extLst>
            <a:ext uri="{FF2B5EF4-FFF2-40B4-BE49-F238E27FC236}">
              <a16:creationId xmlns:a16="http://schemas.microsoft.com/office/drawing/2014/main" id="{9FC08A24-5B6A-4809-852E-A2FDB7BCB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7" name="Imagen 1436">
          <a:extLst>
            <a:ext uri="{FF2B5EF4-FFF2-40B4-BE49-F238E27FC236}">
              <a16:creationId xmlns:a16="http://schemas.microsoft.com/office/drawing/2014/main" id="{C6D58322-B38E-461E-AAE1-76BCD5220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8" name="Imagen 1437">
          <a:extLst>
            <a:ext uri="{FF2B5EF4-FFF2-40B4-BE49-F238E27FC236}">
              <a16:creationId xmlns:a16="http://schemas.microsoft.com/office/drawing/2014/main" id="{49125B1F-37FB-4548-BC29-371683217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9" name="Imagen 1438">
          <a:extLst>
            <a:ext uri="{FF2B5EF4-FFF2-40B4-BE49-F238E27FC236}">
              <a16:creationId xmlns:a16="http://schemas.microsoft.com/office/drawing/2014/main" id="{C424B963-AB73-4F02-ADA3-5527923C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0" name="Imagen 1439">
          <a:extLst>
            <a:ext uri="{FF2B5EF4-FFF2-40B4-BE49-F238E27FC236}">
              <a16:creationId xmlns:a16="http://schemas.microsoft.com/office/drawing/2014/main" id="{D08B4371-59F2-4639-A84F-58BC65AFE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1" name="Imagen 1440">
          <a:extLst>
            <a:ext uri="{FF2B5EF4-FFF2-40B4-BE49-F238E27FC236}">
              <a16:creationId xmlns:a16="http://schemas.microsoft.com/office/drawing/2014/main" id="{8EE9E951-6B57-43F1-918B-029FA10E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2" name="Imagen 1441">
          <a:extLst>
            <a:ext uri="{FF2B5EF4-FFF2-40B4-BE49-F238E27FC236}">
              <a16:creationId xmlns:a16="http://schemas.microsoft.com/office/drawing/2014/main" id="{571A3BF6-C339-493D-A4AE-FEC2BA7C3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3" name="Imagen 1442">
          <a:extLst>
            <a:ext uri="{FF2B5EF4-FFF2-40B4-BE49-F238E27FC236}">
              <a16:creationId xmlns:a16="http://schemas.microsoft.com/office/drawing/2014/main" id="{6498BC64-AE76-469E-8223-D177F0FF6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4" name="Imagen 1443">
          <a:extLst>
            <a:ext uri="{FF2B5EF4-FFF2-40B4-BE49-F238E27FC236}">
              <a16:creationId xmlns:a16="http://schemas.microsoft.com/office/drawing/2014/main" id="{1DEED49B-35C5-49B4-A252-D02F1F0C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5" name="Imagen 1444">
          <a:extLst>
            <a:ext uri="{FF2B5EF4-FFF2-40B4-BE49-F238E27FC236}">
              <a16:creationId xmlns:a16="http://schemas.microsoft.com/office/drawing/2014/main" id="{9517E970-1A2E-4620-A029-03C1F669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6" name="Imagen 1445">
          <a:extLst>
            <a:ext uri="{FF2B5EF4-FFF2-40B4-BE49-F238E27FC236}">
              <a16:creationId xmlns:a16="http://schemas.microsoft.com/office/drawing/2014/main" id="{E144CEFC-E5EC-4DDD-81E8-B89F625F8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7" name="Imagen 1446">
          <a:extLst>
            <a:ext uri="{FF2B5EF4-FFF2-40B4-BE49-F238E27FC236}">
              <a16:creationId xmlns:a16="http://schemas.microsoft.com/office/drawing/2014/main" id="{4F63B7FA-6160-4CBB-AC82-BE3EC1385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8" name="Imagen 1447">
          <a:extLst>
            <a:ext uri="{FF2B5EF4-FFF2-40B4-BE49-F238E27FC236}">
              <a16:creationId xmlns:a16="http://schemas.microsoft.com/office/drawing/2014/main" id="{947AB894-7EF7-4B57-8146-CBC415759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9" name="Imagen 1448">
          <a:extLst>
            <a:ext uri="{FF2B5EF4-FFF2-40B4-BE49-F238E27FC236}">
              <a16:creationId xmlns:a16="http://schemas.microsoft.com/office/drawing/2014/main" id="{375359C4-890A-4D31-93AF-DB0091D85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0" name="Imagen 1449">
          <a:extLst>
            <a:ext uri="{FF2B5EF4-FFF2-40B4-BE49-F238E27FC236}">
              <a16:creationId xmlns:a16="http://schemas.microsoft.com/office/drawing/2014/main" id="{B3A97D74-AF13-4DB4-A392-34DC3640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1" name="Imagen 1450">
          <a:extLst>
            <a:ext uri="{FF2B5EF4-FFF2-40B4-BE49-F238E27FC236}">
              <a16:creationId xmlns:a16="http://schemas.microsoft.com/office/drawing/2014/main" id="{E08EC5D3-BEE2-4E1D-B92E-8A967E42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2" name="Imagen 1451">
          <a:extLst>
            <a:ext uri="{FF2B5EF4-FFF2-40B4-BE49-F238E27FC236}">
              <a16:creationId xmlns:a16="http://schemas.microsoft.com/office/drawing/2014/main" id="{B84BB519-F165-43F4-9142-FEC7F249F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3" name="Imagen 1452">
          <a:extLst>
            <a:ext uri="{FF2B5EF4-FFF2-40B4-BE49-F238E27FC236}">
              <a16:creationId xmlns:a16="http://schemas.microsoft.com/office/drawing/2014/main" id="{7653760D-176A-450F-B24A-D77D1DE1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4" name="Imagen 1453">
          <a:extLst>
            <a:ext uri="{FF2B5EF4-FFF2-40B4-BE49-F238E27FC236}">
              <a16:creationId xmlns:a16="http://schemas.microsoft.com/office/drawing/2014/main" id="{C5E2BDFF-140A-48F6-8C45-23076084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5" name="Imagen 1454">
          <a:extLst>
            <a:ext uri="{FF2B5EF4-FFF2-40B4-BE49-F238E27FC236}">
              <a16:creationId xmlns:a16="http://schemas.microsoft.com/office/drawing/2014/main" id="{8B6C1482-215A-4D00-949A-79F787D1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6" name="Imagen 1455">
          <a:extLst>
            <a:ext uri="{FF2B5EF4-FFF2-40B4-BE49-F238E27FC236}">
              <a16:creationId xmlns:a16="http://schemas.microsoft.com/office/drawing/2014/main" id="{047A79B6-C8F0-4069-80F0-F7D3E13B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7" name="Imagen 1456">
          <a:extLst>
            <a:ext uri="{FF2B5EF4-FFF2-40B4-BE49-F238E27FC236}">
              <a16:creationId xmlns:a16="http://schemas.microsoft.com/office/drawing/2014/main" id="{4B9CA13C-1316-40AF-A938-87168AE2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8" name="Imagen 1457">
          <a:extLst>
            <a:ext uri="{FF2B5EF4-FFF2-40B4-BE49-F238E27FC236}">
              <a16:creationId xmlns:a16="http://schemas.microsoft.com/office/drawing/2014/main" id="{40588411-DD4C-4D8A-982A-DC57557D1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9" name="Imagen 1458">
          <a:extLst>
            <a:ext uri="{FF2B5EF4-FFF2-40B4-BE49-F238E27FC236}">
              <a16:creationId xmlns:a16="http://schemas.microsoft.com/office/drawing/2014/main" id="{E10552CD-FDC0-4044-B49F-864246FB8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0" name="Imagen 1459">
          <a:extLst>
            <a:ext uri="{FF2B5EF4-FFF2-40B4-BE49-F238E27FC236}">
              <a16:creationId xmlns:a16="http://schemas.microsoft.com/office/drawing/2014/main" id="{A69F6D74-22B1-4680-9C66-720830916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1" name="Imagen 1460">
          <a:extLst>
            <a:ext uri="{FF2B5EF4-FFF2-40B4-BE49-F238E27FC236}">
              <a16:creationId xmlns:a16="http://schemas.microsoft.com/office/drawing/2014/main" id="{47B4DADE-CE44-4BC7-BCF6-BE6069EB6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2" name="Imagen 1461">
          <a:extLst>
            <a:ext uri="{FF2B5EF4-FFF2-40B4-BE49-F238E27FC236}">
              <a16:creationId xmlns:a16="http://schemas.microsoft.com/office/drawing/2014/main" id="{B142E4C9-4D63-47D7-A1D9-0C184B62D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3" name="Imagen 1462">
          <a:extLst>
            <a:ext uri="{FF2B5EF4-FFF2-40B4-BE49-F238E27FC236}">
              <a16:creationId xmlns:a16="http://schemas.microsoft.com/office/drawing/2014/main" id="{C97A727D-514C-4BDF-BEBB-511A619E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4" name="Imagen 1463">
          <a:extLst>
            <a:ext uri="{FF2B5EF4-FFF2-40B4-BE49-F238E27FC236}">
              <a16:creationId xmlns:a16="http://schemas.microsoft.com/office/drawing/2014/main" id="{C7A8E605-8C63-4DFE-8D2F-2441D75D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5" name="Imagen 1464">
          <a:extLst>
            <a:ext uri="{FF2B5EF4-FFF2-40B4-BE49-F238E27FC236}">
              <a16:creationId xmlns:a16="http://schemas.microsoft.com/office/drawing/2014/main" id="{9BF034BF-8321-4F5F-9BCB-AC01AB47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6" name="Imagen 1465">
          <a:extLst>
            <a:ext uri="{FF2B5EF4-FFF2-40B4-BE49-F238E27FC236}">
              <a16:creationId xmlns:a16="http://schemas.microsoft.com/office/drawing/2014/main" id="{1A8D81A7-E188-42F2-A585-D6B608EC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7" name="Imagen 1466">
          <a:extLst>
            <a:ext uri="{FF2B5EF4-FFF2-40B4-BE49-F238E27FC236}">
              <a16:creationId xmlns:a16="http://schemas.microsoft.com/office/drawing/2014/main" id="{D71EEC5B-85B4-47A3-A8A6-452E3C05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8" name="Imagen 1467">
          <a:extLst>
            <a:ext uri="{FF2B5EF4-FFF2-40B4-BE49-F238E27FC236}">
              <a16:creationId xmlns:a16="http://schemas.microsoft.com/office/drawing/2014/main" id="{81EB64D3-7391-410E-958A-95AC5720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9" name="Imagen 1468">
          <a:extLst>
            <a:ext uri="{FF2B5EF4-FFF2-40B4-BE49-F238E27FC236}">
              <a16:creationId xmlns:a16="http://schemas.microsoft.com/office/drawing/2014/main" id="{FF305CAB-80B9-484E-A87F-650DD7A5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70" name="Imagen 1469">
          <a:extLst>
            <a:ext uri="{FF2B5EF4-FFF2-40B4-BE49-F238E27FC236}">
              <a16:creationId xmlns:a16="http://schemas.microsoft.com/office/drawing/2014/main" id="{DC8520D8-B55D-4F55-8A86-8FC4D48BC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71" name="Imagen 1470">
          <a:extLst>
            <a:ext uri="{FF2B5EF4-FFF2-40B4-BE49-F238E27FC236}">
              <a16:creationId xmlns:a16="http://schemas.microsoft.com/office/drawing/2014/main" id="{F947A259-E946-469F-9ECA-513068D1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72" name="Imagen 1471">
          <a:extLst>
            <a:ext uri="{FF2B5EF4-FFF2-40B4-BE49-F238E27FC236}">
              <a16:creationId xmlns:a16="http://schemas.microsoft.com/office/drawing/2014/main" id="{AC71860B-83F4-4279-9160-2C1B50E3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3" name="Imagen 1472">
          <a:extLst>
            <a:ext uri="{FF2B5EF4-FFF2-40B4-BE49-F238E27FC236}">
              <a16:creationId xmlns:a16="http://schemas.microsoft.com/office/drawing/2014/main" id="{41E65BC2-AE53-4311-A88B-63ADD5BD1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4" name="Imagen 1473">
          <a:extLst>
            <a:ext uri="{FF2B5EF4-FFF2-40B4-BE49-F238E27FC236}">
              <a16:creationId xmlns:a16="http://schemas.microsoft.com/office/drawing/2014/main" id="{38403AD3-6A5B-4EC5-8AB5-367F11EE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5" name="Imagen 1474">
          <a:extLst>
            <a:ext uri="{FF2B5EF4-FFF2-40B4-BE49-F238E27FC236}">
              <a16:creationId xmlns:a16="http://schemas.microsoft.com/office/drawing/2014/main" id="{3AE4EDA7-7DD5-4D33-A65E-5DB51652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6" name="Imagen 1475">
          <a:extLst>
            <a:ext uri="{FF2B5EF4-FFF2-40B4-BE49-F238E27FC236}">
              <a16:creationId xmlns:a16="http://schemas.microsoft.com/office/drawing/2014/main" id="{BD9E113C-3E66-4D1E-A22B-88CF69992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7" name="Imagen 1476">
          <a:extLst>
            <a:ext uri="{FF2B5EF4-FFF2-40B4-BE49-F238E27FC236}">
              <a16:creationId xmlns:a16="http://schemas.microsoft.com/office/drawing/2014/main" id="{2EE12B3A-42EB-4C62-8822-5BA2C85AF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8" name="Imagen 1477">
          <a:extLst>
            <a:ext uri="{FF2B5EF4-FFF2-40B4-BE49-F238E27FC236}">
              <a16:creationId xmlns:a16="http://schemas.microsoft.com/office/drawing/2014/main" id="{065988B9-3F7D-4B17-9AE4-09A081B7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79" name="Imagen 1478">
          <a:extLst>
            <a:ext uri="{FF2B5EF4-FFF2-40B4-BE49-F238E27FC236}">
              <a16:creationId xmlns:a16="http://schemas.microsoft.com/office/drawing/2014/main" id="{8EBDF0FB-7BDB-4CCA-96C2-D225F3368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0" name="Imagen 1479">
          <a:extLst>
            <a:ext uri="{FF2B5EF4-FFF2-40B4-BE49-F238E27FC236}">
              <a16:creationId xmlns:a16="http://schemas.microsoft.com/office/drawing/2014/main" id="{F4887F64-0089-47D7-8149-6212072A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1" name="Imagen 1480">
          <a:extLst>
            <a:ext uri="{FF2B5EF4-FFF2-40B4-BE49-F238E27FC236}">
              <a16:creationId xmlns:a16="http://schemas.microsoft.com/office/drawing/2014/main" id="{8C4FA891-190C-4F96-B26A-EBA998C0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2" name="Imagen 1481">
          <a:extLst>
            <a:ext uri="{FF2B5EF4-FFF2-40B4-BE49-F238E27FC236}">
              <a16:creationId xmlns:a16="http://schemas.microsoft.com/office/drawing/2014/main" id="{EB56465B-5579-4196-A5C4-A3142DC72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3" name="Imagen 1482">
          <a:extLst>
            <a:ext uri="{FF2B5EF4-FFF2-40B4-BE49-F238E27FC236}">
              <a16:creationId xmlns:a16="http://schemas.microsoft.com/office/drawing/2014/main" id="{17C4F4F3-ECF4-4499-A183-0D57BC67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4" name="Imagen 1483">
          <a:extLst>
            <a:ext uri="{FF2B5EF4-FFF2-40B4-BE49-F238E27FC236}">
              <a16:creationId xmlns:a16="http://schemas.microsoft.com/office/drawing/2014/main" id="{6B47FDBF-66D6-48A2-8778-2E7D1D4E3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85" name="Imagen 1484">
          <a:extLst>
            <a:ext uri="{FF2B5EF4-FFF2-40B4-BE49-F238E27FC236}">
              <a16:creationId xmlns:a16="http://schemas.microsoft.com/office/drawing/2014/main" id="{C88D7E48-D1A4-42D4-BEE1-F72B09DC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86" name="Imagen 1485">
          <a:extLst>
            <a:ext uri="{FF2B5EF4-FFF2-40B4-BE49-F238E27FC236}">
              <a16:creationId xmlns:a16="http://schemas.microsoft.com/office/drawing/2014/main" id="{3A520F0F-0F37-4B76-85CF-C15B30219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87" name="Imagen 1486">
          <a:extLst>
            <a:ext uri="{FF2B5EF4-FFF2-40B4-BE49-F238E27FC236}">
              <a16:creationId xmlns:a16="http://schemas.microsoft.com/office/drawing/2014/main" id="{73E08900-98A6-4590-B601-4A148237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8" name="Imagen 1487">
          <a:extLst>
            <a:ext uri="{FF2B5EF4-FFF2-40B4-BE49-F238E27FC236}">
              <a16:creationId xmlns:a16="http://schemas.microsoft.com/office/drawing/2014/main" id="{788A97F2-D44C-4AE5-B35C-DBD56B952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9" name="Imagen 1488">
          <a:extLst>
            <a:ext uri="{FF2B5EF4-FFF2-40B4-BE49-F238E27FC236}">
              <a16:creationId xmlns:a16="http://schemas.microsoft.com/office/drawing/2014/main" id="{D1EFD877-CCBE-483B-845F-5AF142D6E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0" name="Imagen 1489">
          <a:extLst>
            <a:ext uri="{FF2B5EF4-FFF2-40B4-BE49-F238E27FC236}">
              <a16:creationId xmlns:a16="http://schemas.microsoft.com/office/drawing/2014/main" id="{01DBFA58-B44D-466A-B9B5-D81406BA1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1" name="Imagen 1490">
          <a:extLst>
            <a:ext uri="{FF2B5EF4-FFF2-40B4-BE49-F238E27FC236}">
              <a16:creationId xmlns:a16="http://schemas.microsoft.com/office/drawing/2014/main" id="{EBA89156-A671-41AC-A2FA-D40A22F2A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2" name="Imagen 1491">
          <a:extLst>
            <a:ext uri="{FF2B5EF4-FFF2-40B4-BE49-F238E27FC236}">
              <a16:creationId xmlns:a16="http://schemas.microsoft.com/office/drawing/2014/main" id="{52C81655-3939-45DD-908D-F784DAE4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3" name="Imagen 1492">
          <a:extLst>
            <a:ext uri="{FF2B5EF4-FFF2-40B4-BE49-F238E27FC236}">
              <a16:creationId xmlns:a16="http://schemas.microsoft.com/office/drawing/2014/main" id="{F5761809-1922-44E3-8667-E7716B83D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4" name="Imagen 1493">
          <a:extLst>
            <a:ext uri="{FF2B5EF4-FFF2-40B4-BE49-F238E27FC236}">
              <a16:creationId xmlns:a16="http://schemas.microsoft.com/office/drawing/2014/main" id="{31DB8BEA-3629-4057-A82F-32679B5C3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5" name="Imagen 1494">
          <a:extLst>
            <a:ext uri="{FF2B5EF4-FFF2-40B4-BE49-F238E27FC236}">
              <a16:creationId xmlns:a16="http://schemas.microsoft.com/office/drawing/2014/main" id="{025935E0-69EC-4A74-BCA1-845D5EA55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6" name="Imagen 1495">
          <a:extLst>
            <a:ext uri="{FF2B5EF4-FFF2-40B4-BE49-F238E27FC236}">
              <a16:creationId xmlns:a16="http://schemas.microsoft.com/office/drawing/2014/main" id="{439C053E-F8D2-4174-97E8-71CBFE48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7" name="Imagen 1496">
          <a:extLst>
            <a:ext uri="{FF2B5EF4-FFF2-40B4-BE49-F238E27FC236}">
              <a16:creationId xmlns:a16="http://schemas.microsoft.com/office/drawing/2014/main" id="{2ECFFA4F-6297-46EB-9DEA-5707D4CF1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8" name="Imagen 1497">
          <a:extLst>
            <a:ext uri="{FF2B5EF4-FFF2-40B4-BE49-F238E27FC236}">
              <a16:creationId xmlns:a16="http://schemas.microsoft.com/office/drawing/2014/main" id="{F84D8402-D155-4DF5-B7B6-A3333A4BF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9" name="Imagen 1498">
          <a:extLst>
            <a:ext uri="{FF2B5EF4-FFF2-40B4-BE49-F238E27FC236}">
              <a16:creationId xmlns:a16="http://schemas.microsoft.com/office/drawing/2014/main" id="{1DAFB116-06C4-4E3B-8AF6-A1279A5FA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0" name="Imagen 1499">
          <a:extLst>
            <a:ext uri="{FF2B5EF4-FFF2-40B4-BE49-F238E27FC236}">
              <a16:creationId xmlns:a16="http://schemas.microsoft.com/office/drawing/2014/main" id="{C326A8DB-099B-425C-81EC-4896D725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1" name="Imagen 1500">
          <a:extLst>
            <a:ext uri="{FF2B5EF4-FFF2-40B4-BE49-F238E27FC236}">
              <a16:creationId xmlns:a16="http://schemas.microsoft.com/office/drawing/2014/main" id="{2978AB15-E4CB-4D7F-B72A-D1F1CCFF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2" name="Imagen 1501">
          <a:extLst>
            <a:ext uri="{FF2B5EF4-FFF2-40B4-BE49-F238E27FC236}">
              <a16:creationId xmlns:a16="http://schemas.microsoft.com/office/drawing/2014/main" id="{515E48E2-865D-4E59-AD7C-BCA2608C2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3" name="Imagen 1502">
          <a:extLst>
            <a:ext uri="{FF2B5EF4-FFF2-40B4-BE49-F238E27FC236}">
              <a16:creationId xmlns:a16="http://schemas.microsoft.com/office/drawing/2014/main" id="{8FB612DF-0ED1-4073-8F7E-A88DB5AB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4" name="Imagen 1503">
          <a:extLst>
            <a:ext uri="{FF2B5EF4-FFF2-40B4-BE49-F238E27FC236}">
              <a16:creationId xmlns:a16="http://schemas.microsoft.com/office/drawing/2014/main" id="{C2A918AD-A4F6-47F2-90E4-63868315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5" name="Imagen 1504">
          <a:extLst>
            <a:ext uri="{FF2B5EF4-FFF2-40B4-BE49-F238E27FC236}">
              <a16:creationId xmlns:a16="http://schemas.microsoft.com/office/drawing/2014/main" id="{9AED0570-9E25-4CA4-B982-CA4FA6736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06" name="Imagen 1505">
          <a:extLst>
            <a:ext uri="{FF2B5EF4-FFF2-40B4-BE49-F238E27FC236}">
              <a16:creationId xmlns:a16="http://schemas.microsoft.com/office/drawing/2014/main" id="{799330FA-6FAC-4717-A4D4-73D9A0DA2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07" name="Imagen 1506">
          <a:extLst>
            <a:ext uri="{FF2B5EF4-FFF2-40B4-BE49-F238E27FC236}">
              <a16:creationId xmlns:a16="http://schemas.microsoft.com/office/drawing/2014/main" id="{2AEF7AB0-966F-4E30-A85C-B8EFB25BC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08" name="Imagen 1507">
          <a:extLst>
            <a:ext uri="{FF2B5EF4-FFF2-40B4-BE49-F238E27FC236}">
              <a16:creationId xmlns:a16="http://schemas.microsoft.com/office/drawing/2014/main" id="{603A9482-A0BB-475C-9DBE-3E787C736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9" name="Imagen 1508">
          <a:extLst>
            <a:ext uri="{FF2B5EF4-FFF2-40B4-BE49-F238E27FC236}">
              <a16:creationId xmlns:a16="http://schemas.microsoft.com/office/drawing/2014/main" id="{38B1F317-5587-41CE-A71F-387BA5714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0" name="Imagen 1509">
          <a:extLst>
            <a:ext uri="{FF2B5EF4-FFF2-40B4-BE49-F238E27FC236}">
              <a16:creationId xmlns:a16="http://schemas.microsoft.com/office/drawing/2014/main" id="{5487BA63-E271-4EAD-BCD2-32920F774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1" name="Imagen 1510">
          <a:extLst>
            <a:ext uri="{FF2B5EF4-FFF2-40B4-BE49-F238E27FC236}">
              <a16:creationId xmlns:a16="http://schemas.microsoft.com/office/drawing/2014/main" id="{BB03AE9A-5C7F-4477-BBAB-A6DD515BF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2" name="Imagen 1511">
          <a:extLst>
            <a:ext uri="{FF2B5EF4-FFF2-40B4-BE49-F238E27FC236}">
              <a16:creationId xmlns:a16="http://schemas.microsoft.com/office/drawing/2014/main" id="{2D806B52-9C05-4F34-A5A5-E0F09E31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3" name="Imagen 1512">
          <a:extLst>
            <a:ext uri="{FF2B5EF4-FFF2-40B4-BE49-F238E27FC236}">
              <a16:creationId xmlns:a16="http://schemas.microsoft.com/office/drawing/2014/main" id="{CA245C5E-C341-4E79-80D0-6B6562953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4" name="Imagen 1513">
          <a:extLst>
            <a:ext uri="{FF2B5EF4-FFF2-40B4-BE49-F238E27FC236}">
              <a16:creationId xmlns:a16="http://schemas.microsoft.com/office/drawing/2014/main" id="{81463F03-4F03-4872-B846-2D272C817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5" name="Imagen 1514">
          <a:extLst>
            <a:ext uri="{FF2B5EF4-FFF2-40B4-BE49-F238E27FC236}">
              <a16:creationId xmlns:a16="http://schemas.microsoft.com/office/drawing/2014/main" id="{C32EA528-9926-41F3-A0E5-6F294CEF0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6" name="Imagen 1515">
          <a:extLst>
            <a:ext uri="{FF2B5EF4-FFF2-40B4-BE49-F238E27FC236}">
              <a16:creationId xmlns:a16="http://schemas.microsoft.com/office/drawing/2014/main" id="{18F2EC3A-9A28-4A48-AEF5-280D0614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7" name="Imagen 1516">
          <a:extLst>
            <a:ext uri="{FF2B5EF4-FFF2-40B4-BE49-F238E27FC236}">
              <a16:creationId xmlns:a16="http://schemas.microsoft.com/office/drawing/2014/main" id="{6E5B8860-ADC7-4669-BEEA-7C58DDF2F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8" name="Imagen 1517">
          <a:extLst>
            <a:ext uri="{FF2B5EF4-FFF2-40B4-BE49-F238E27FC236}">
              <a16:creationId xmlns:a16="http://schemas.microsoft.com/office/drawing/2014/main" id="{421A9B06-B58C-41C9-8E3F-32B566305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9" name="Imagen 1518">
          <a:extLst>
            <a:ext uri="{FF2B5EF4-FFF2-40B4-BE49-F238E27FC236}">
              <a16:creationId xmlns:a16="http://schemas.microsoft.com/office/drawing/2014/main" id="{CD5067DD-CBB0-472C-85BE-8EF4BFB43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20" name="Imagen 1519">
          <a:extLst>
            <a:ext uri="{FF2B5EF4-FFF2-40B4-BE49-F238E27FC236}">
              <a16:creationId xmlns:a16="http://schemas.microsoft.com/office/drawing/2014/main" id="{780979A0-11E7-4281-A4B0-E5D1D6AF1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21" name="Imagen 1520">
          <a:extLst>
            <a:ext uri="{FF2B5EF4-FFF2-40B4-BE49-F238E27FC236}">
              <a16:creationId xmlns:a16="http://schemas.microsoft.com/office/drawing/2014/main" id="{F5BFA61A-CEE7-4D75-B2C2-71A44016D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2" name="Imagen 1521">
          <a:extLst>
            <a:ext uri="{FF2B5EF4-FFF2-40B4-BE49-F238E27FC236}">
              <a16:creationId xmlns:a16="http://schemas.microsoft.com/office/drawing/2014/main" id="{B3D009B8-2D98-4474-B26A-818DAC4C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3" name="Imagen 1522">
          <a:extLst>
            <a:ext uri="{FF2B5EF4-FFF2-40B4-BE49-F238E27FC236}">
              <a16:creationId xmlns:a16="http://schemas.microsoft.com/office/drawing/2014/main" id="{CEBC9AFB-6EE1-4112-8855-6008CD45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4" name="Imagen 1523">
          <a:extLst>
            <a:ext uri="{FF2B5EF4-FFF2-40B4-BE49-F238E27FC236}">
              <a16:creationId xmlns:a16="http://schemas.microsoft.com/office/drawing/2014/main" id="{6BA8C247-CD45-4BFB-BF30-27A6FA21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5" name="Imagen 1524">
          <a:extLst>
            <a:ext uri="{FF2B5EF4-FFF2-40B4-BE49-F238E27FC236}">
              <a16:creationId xmlns:a16="http://schemas.microsoft.com/office/drawing/2014/main" id="{CB88FAE7-EB8E-4073-82BB-981251FC4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6" name="Imagen 1525">
          <a:extLst>
            <a:ext uri="{FF2B5EF4-FFF2-40B4-BE49-F238E27FC236}">
              <a16:creationId xmlns:a16="http://schemas.microsoft.com/office/drawing/2014/main" id="{4561B5C2-2876-4D36-B869-E27F504FD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7" name="Imagen 1526">
          <a:extLst>
            <a:ext uri="{FF2B5EF4-FFF2-40B4-BE49-F238E27FC236}">
              <a16:creationId xmlns:a16="http://schemas.microsoft.com/office/drawing/2014/main" id="{41F70FA0-72F3-48F1-A71E-D4D20E1D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8" name="Imagen 1527">
          <a:extLst>
            <a:ext uri="{FF2B5EF4-FFF2-40B4-BE49-F238E27FC236}">
              <a16:creationId xmlns:a16="http://schemas.microsoft.com/office/drawing/2014/main" id="{2A2F9003-B62C-49FE-87A9-392D6227A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9" name="Imagen 1528">
          <a:extLst>
            <a:ext uri="{FF2B5EF4-FFF2-40B4-BE49-F238E27FC236}">
              <a16:creationId xmlns:a16="http://schemas.microsoft.com/office/drawing/2014/main" id="{C37F9812-D540-4D54-9FE8-3A677FDB2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0" name="Imagen 1529">
          <a:extLst>
            <a:ext uri="{FF2B5EF4-FFF2-40B4-BE49-F238E27FC236}">
              <a16:creationId xmlns:a16="http://schemas.microsoft.com/office/drawing/2014/main" id="{9256DFAA-157F-45D8-8942-5DFFAE73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1" name="Imagen 1530">
          <a:extLst>
            <a:ext uri="{FF2B5EF4-FFF2-40B4-BE49-F238E27FC236}">
              <a16:creationId xmlns:a16="http://schemas.microsoft.com/office/drawing/2014/main" id="{1ADD8A08-0002-412C-AA3E-A9C2F6134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2" name="Imagen 1531">
          <a:extLst>
            <a:ext uri="{FF2B5EF4-FFF2-40B4-BE49-F238E27FC236}">
              <a16:creationId xmlns:a16="http://schemas.microsoft.com/office/drawing/2014/main" id="{969A0F2E-193D-43E8-8325-AE0C19BF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3" name="Imagen 1532">
          <a:extLst>
            <a:ext uri="{FF2B5EF4-FFF2-40B4-BE49-F238E27FC236}">
              <a16:creationId xmlns:a16="http://schemas.microsoft.com/office/drawing/2014/main" id="{8CD5673E-F590-4134-8741-5EEDE5AFC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4" name="Imagen 1533">
          <a:extLst>
            <a:ext uri="{FF2B5EF4-FFF2-40B4-BE49-F238E27FC236}">
              <a16:creationId xmlns:a16="http://schemas.microsoft.com/office/drawing/2014/main" id="{66C5E4DF-B7FD-4024-A971-124497DEB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5" name="Imagen 1534">
          <a:extLst>
            <a:ext uri="{FF2B5EF4-FFF2-40B4-BE49-F238E27FC236}">
              <a16:creationId xmlns:a16="http://schemas.microsoft.com/office/drawing/2014/main" id="{5280BBAD-7497-4132-9C4E-A460E4399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6" name="Imagen 1535">
          <a:extLst>
            <a:ext uri="{FF2B5EF4-FFF2-40B4-BE49-F238E27FC236}">
              <a16:creationId xmlns:a16="http://schemas.microsoft.com/office/drawing/2014/main" id="{8D471429-5EAA-4FE9-8A42-574761B75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7" name="Imagen 1536">
          <a:extLst>
            <a:ext uri="{FF2B5EF4-FFF2-40B4-BE49-F238E27FC236}">
              <a16:creationId xmlns:a16="http://schemas.microsoft.com/office/drawing/2014/main" id="{CEC5D710-4855-4053-9423-55D60C73B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8" name="Imagen 1537">
          <a:extLst>
            <a:ext uri="{FF2B5EF4-FFF2-40B4-BE49-F238E27FC236}">
              <a16:creationId xmlns:a16="http://schemas.microsoft.com/office/drawing/2014/main" id="{CA751474-C84A-4C17-B40C-E11DED994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9" name="Imagen 1538">
          <a:extLst>
            <a:ext uri="{FF2B5EF4-FFF2-40B4-BE49-F238E27FC236}">
              <a16:creationId xmlns:a16="http://schemas.microsoft.com/office/drawing/2014/main" id="{AD62B094-D86B-4679-B5E4-EB5C0A54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0" name="Imagen 1539">
          <a:extLst>
            <a:ext uri="{FF2B5EF4-FFF2-40B4-BE49-F238E27FC236}">
              <a16:creationId xmlns:a16="http://schemas.microsoft.com/office/drawing/2014/main" id="{C2852946-88AE-4AF7-9CC3-F6B3A9CD2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1" name="Imagen 1540">
          <a:extLst>
            <a:ext uri="{FF2B5EF4-FFF2-40B4-BE49-F238E27FC236}">
              <a16:creationId xmlns:a16="http://schemas.microsoft.com/office/drawing/2014/main" id="{BB597EFA-90F4-4829-AB1A-FF3B76DBE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2" name="Imagen 1541">
          <a:extLst>
            <a:ext uri="{FF2B5EF4-FFF2-40B4-BE49-F238E27FC236}">
              <a16:creationId xmlns:a16="http://schemas.microsoft.com/office/drawing/2014/main" id="{3E813C1B-9D99-42CE-9922-CFAA96DE8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3" name="Imagen 1542">
          <a:extLst>
            <a:ext uri="{FF2B5EF4-FFF2-40B4-BE49-F238E27FC236}">
              <a16:creationId xmlns:a16="http://schemas.microsoft.com/office/drawing/2014/main" id="{D2EF095E-4B31-496D-92D7-9CFE0B84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4" name="Imagen 1543">
          <a:extLst>
            <a:ext uri="{FF2B5EF4-FFF2-40B4-BE49-F238E27FC236}">
              <a16:creationId xmlns:a16="http://schemas.microsoft.com/office/drawing/2014/main" id="{7E86A4A6-D0EC-4BD2-9475-AB8D78E2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5" name="Imagen 1544">
          <a:extLst>
            <a:ext uri="{FF2B5EF4-FFF2-40B4-BE49-F238E27FC236}">
              <a16:creationId xmlns:a16="http://schemas.microsoft.com/office/drawing/2014/main" id="{135CFB72-684A-4F20-AA67-0E7D2A108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6" name="Imagen 1545">
          <a:extLst>
            <a:ext uri="{FF2B5EF4-FFF2-40B4-BE49-F238E27FC236}">
              <a16:creationId xmlns:a16="http://schemas.microsoft.com/office/drawing/2014/main" id="{CC027454-E57E-4D14-8548-A78118625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7" name="Imagen 1546">
          <a:extLst>
            <a:ext uri="{FF2B5EF4-FFF2-40B4-BE49-F238E27FC236}">
              <a16:creationId xmlns:a16="http://schemas.microsoft.com/office/drawing/2014/main" id="{19F712F7-E4F6-4B2E-8A1E-31726CFF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8" name="Imagen 1547">
          <a:extLst>
            <a:ext uri="{FF2B5EF4-FFF2-40B4-BE49-F238E27FC236}">
              <a16:creationId xmlns:a16="http://schemas.microsoft.com/office/drawing/2014/main" id="{97461503-2648-4184-BFA5-971CE5D8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9" name="Imagen 1548">
          <a:extLst>
            <a:ext uri="{FF2B5EF4-FFF2-40B4-BE49-F238E27FC236}">
              <a16:creationId xmlns:a16="http://schemas.microsoft.com/office/drawing/2014/main" id="{8E9EFA39-9CF5-4BB9-9F7A-33D87FDD9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0" name="Imagen 1549">
          <a:extLst>
            <a:ext uri="{FF2B5EF4-FFF2-40B4-BE49-F238E27FC236}">
              <a16:creationId xmlns:a16="http://schemas.microsoft.com/office/drawing/2014/main" id="{93AAD74D-38FD-49C2-B5BD-C1D5A366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1" name="Imagen 1550">
          <a:extLst>
            <a:ext uri="{FF2B5EF4-FFF2-40B4-BE49-F238E27FC236}">
              <a16:creationId xmlns:a16="http://schemas.microsoft.com/office/drawing/2014/main" id="{DD84EE67-C3BA-423F-877C-98AED3510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2" name="Imagen 1551">
          <a:extLst>
            <a:ext uri="{FF2B5EF4-FFF2-40B4-BE49-F238E27FC236}">
              <a16:creationId xmlns:a16="http://schemas.microsoft.com/office/drawing/2014/main" id="{86172375-C9FA-4FF3-9D28-7400372EF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3" name="Imagen 1552">
          <a:extLst>
            <a:ext uri="{FF2B5EF4-FFF2-40B4-BE49-F238E27FC236}">
              <a16:creationId xmlns:a16="http://schemas.microsoft.com/office/drawing/2014/main" id="{3E1BCA77-9AB4-4167-8AC2-D2365D071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4" name="Imagen 1553">
          <a:extLst>
            <a:ext uri="{FF2B5EF4-FFF2-40B4-BE49-F238E27FC236}">
              <a16:creationId xmlns:a16="http://schemas.microsoft.com/office/drawing/2014/main" id="{877FF214-471F-439E-A10A-080DFB5D6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5" name="Imagen 1554">
          <a:extLst>
            <a:ext uri="{FF2B5EF4-FFF2-40B4-BE49-F238E27FC236}">
              <a16:creationId xmlns:a16="http://schemas.microsoft.com/office/drawing/2014/main" id="{B5808622-75D7-454E-BDFA-4E085B4A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6" name="Imagen 1555">
          <a:extLst>
            <a:ext uri="{FF2B5EF4-FFF2-40B4-BE49-F238E27FC236}">
              <a16:creationId xmlns:a16="http://schemas.microsoft.com/office/drawing/2014/main" id="{7A236E6C-C97E-4202-A071-97296D4F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7" name="Imagen 1556">
          <a:extLst>
            <a:ext uri="{FF2B5EF4-FFF2-40B4-BE49-F238E27FC236}">
              <a16:creationId xmlns:a16="http://schemas.microsoft.com/office/drawing/2014/main" id="{54B2EBFD-0A2E-4698-917F-5F99DD56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8" name="Imagen 1557">
          <a:extLst>
            <a:ext uri="{FF2B5EF4-FFF2-40B4-BE49-F238E27FC236}">
              <a16:creationId xmlns:a16="http://schemas.microsoft.com/office/drawing/2014/main" id="{AD75E203-252C-4C8E-8F5B-B357061CB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9" name="Imagen 1558">
          <a:extLst>
            <a:ext uri="{FF2B5EF4-FFF2-40B4-BE49-F238E27FC236}">
              <a16:creationId xmlns:a16="http://schemas.microsoft.com/office/drawing/2014/main" id="{BBB73671-9212-41D9-B9B1-AC04AEDF3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0" name="Imagen 1559">
          <a:extLst>
            <a:ext uri="{FF2B5EF4-FFF2-40B4-BE49-F238E27FC236}">
              <a16:creationId xmlns:a16="http://schemas.microsoft.com/office/drawing/2014/main" id="{C0BD2291-16DA-4482-9E68-E3A77C500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1" name="Imagen 1560">
          <a:extLst>
            <a:ext uri="{FF2B5EF4-FFF2-40B4-BE49-F238E27FC236}">
              <a16:creationId xmlns:a16="http://schemas.microsoft.com/office/drawing/2014/main" id="{83BBDC0F-783C-4705-B6FD-1B292F71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2" name="Imagen 1561">
          <a:extLst>
            <a:ext uri="{FF2B5EF4-FFF2-40B4-BE49-F238E27FC236}">
              <a16:creationId xmlns:a16="http://schemas.microsoft.com/office/drawing/2014/main" id="{0A86D440-9D75-4A62-98FA-A4EAEBC2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3" name="Imagen 1562">
          <a:extLst>
            <a:ext uri="{FF2B5EF4-FFF2-40B4-BE49-F238E27FC236}">
              <a16:creationId xmlns:a16="http://schemas.microsoft.com/office/drawing/2014/main" id="{30A06C35-43EE-4370-A8F3-ED20DBE7D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4" name="Imagen 1563">
          <a:extLst>
            <a:ext uri="{FF2B5EF4-FFF2-40B4-BE49-F238E27FC236}">
              <a16:creationId xmlns:a16="http://schemas.microsoft.com/office/drawing/2014/main" id="{AD5ECED2-2B24-46E7-870C-9DD8C9FE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5" name="Imagen 1564">
          <a:extLst>
            <a:ext uri="{FF2B5EF4-FFF2-40B4-BE49-F238E27FC236}">
              <a16:creationId xmlns:a16="http://schemas.microsoft.com/office/drawing/2014/main" id="{D54627E7-903E-4FF4-87EA-1A773C5C9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6" name="Imagen 1565">
          <a:extLst>
            <a:ext uri="{FF2B5EF4-FFF2-40B4-BE49-F238E27FC236}">
              <a16:creationId xmlns:a16="http://schemas.microsoft.com/office/drawing/2014/main" id="{AF6F6FED-4239-4286-A85A-4439966B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7" name="Imagen 1566">
          <a:extLst>
            <a:ext uri="{FF2B5EF4-FFF2-40B4-BE49-F238E27FC236}">
              <a16:creationId xmlns:a16="http://schemas.microsoft.com/office/drawing/2014/main" id="{4073878B-9F06-4080-AC51-84352B9EF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8" name="Imagen 1567">
          <a:extLst>
            <a:ext uri="{FF2B5EF4-FFF2-40B4-BE49-F238E27FC236}">
              <a16:creationId xmlns:a16="http://schemas.microsoft.com/office/drawing/2014/main" id="{39F3FC8B-102A-455B-9DB6-665DD5E8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9" name="Imagen 1568">
          <a:extLst>
            <a:ext uri="{FF2B5EF4-FFF2-40B4-BE49-F238E27FC236}">
              <a16:creationId xmlns:a16="http://schemas.microsoft.com/office/drawing/2014/main" id="{96525AF0-8574-4EB9-AD9F-1B153B098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0" name="Imagen 1569">
          <a:extLst>
            <a:ext uri="{FF2B5EF4-FFF2-40B4-BE49-F238E27FC236}">
              <a16:creationId xmlns:a16="http://schemas.microsoft.com/office/drawing/2014/main" id="{FD0B9379-D2A2-43B2-B090-F7742AD0C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1" name="Imagen 1570">
          <a:extLst>
            <a:ext uri="{FF2B5EF4-FFF2-40B4-BE49-F238E27FC236}">
              <a16:creationId xmlns:a16="http://schemas.microsoft.com/office/drawing/2014/main" id="{4340C290-3DE7-4491-8135-EACA291E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2" name="Imagen 1571">
          <a:extLst>
            <a:ext uri="{FF2B5EF4-FFF2-40B4-BE49-F238E27FC236}">
              <a16:creationId xmlns:a16="http://schemas.microsoft.com/office/drawing/2014/main" id="{720668CE-474E-4557-BC68-CACEF222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3" name="Imagen 1572">
          <a:extLst>
            <a:ext uri="{FF2B5EF4-FFF2-40B4-BE49-F238E27FC236}">
              <a16:creationId xmlns:a16="http://schemas.microsoft.com/office/drawing/2014/main" id="{86D107BE-CF0F-4057-8EC9-FDE0DDC56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4" name="Imagen 1573">
          <a:extLst>
            <a:ext uri="{FF2B5EF4-FFF2-40B4-BE49-F238E27FC236}">
              <a16:creationId xmlns:a16="http://schemas.microsoft.com/office/drawing/2014/main" id="{ADDB31CB-0088-44EC-9578-D725A519C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5" name="Imagen 1574">
          <a:extLst>
            <a:ext uri="{FF2B5EF4-FFF2-40B4-BE49-F238E27FC236}">
              <a16:creationId xmlns:a16="http://schemas.microsoft.com/office/drawing/2014/main" id="{D638DC25-7DB8-436C-BCD0-0665AF12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6" name="Imagen 1575">
          <a:extLst>
            <a:ext uri="{FF2B5EF4-FFF2-40B4-BE49-F238E27FC236}">
              <a16:creationId xmlns:a16="http://schemas.microsoft.com/office/drawing/2014/main" id="{C1B80124-50B0-47B3-9FD6-CA60BF8DF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7" name="Imagen 1576">
          <a:extLst>
            <a:ext uri="{FF2B5EF4-FFF2-40B4-BE49-F238E27FC236}">
              <a16:creationId xmlns:a16="http://schemas.microsoft.com/office/drawing/2014/main" id="{9A380340-F8C3-42DE-AD83-9F5869CC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8" name="Imagen 1577">
          <a:extLst>
            <a:ext uri="{FF2B5EF4-FFF2-40B4-BE49-F238E27FC236}">
              <a16:creationId xmlns:a16="http://schemas.microsoft.com/office/drawing/2014/main" id="{D3F1438F-BD02-47F3-B245-9BCD12B17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9" name="Imagen 1578">
          <a:extLst>
            <a:ext uri="{FF2B5EF4-FFF2-40B4-BE49-F238E27FC236}">
              <a16:creationId xmlns:a16="http://schemas.microsoft.com/office/drawing/2014/main" id="{09358E6C-8BA8-4612-85EB-1E2AD74F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0" name="Imagen 1579">
          <a:extLst>
            <a:ext uri="{FF2B5EF4-FFF2-40B4-BE49-F238E27FC236}">
              <a16:creationId xmlns:a16="http://schemas.microsoft.com/office/drawing/2014/main" id="{5EE14D71-C14B-49BD-AF22-B5B0AB900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1" name="Imagen 1580">
          <a:extLst>
            <a:ext uri="{FF2B5EF4-FFF2-40B4-BE49-F238E27FC236}">
              <a16:creationId xmlns:a16="http://schemas.microsoft.com/office/drawing/2014/main" id="{0F60A323-96D3-425D-8FE4-81C9DC66D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2" name="Imagen 1581">
          <a:extLst>
            <a:ext uri="{FF2B5EF4-FFF2-40B4-BE49-F238E27FC236}">
              <a16:creationId xmlns:a16="http://schemas.microsoft.com/office/drawing/2014/main" id="{8B9FF098-B7CA-40BF-B856-94140969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3" name="Imagen 1582">
          <a:extLst>
            <a:ext uri="{FF2B5EF4-FFF2-40B4-BE49-F238E27FC236}">
              <a16:creationId xmlns:a16="http://schemas.microsoft.com/office/drawing/2014/main" id="{A44E36D2-793F-4D23-A831-8B36386F7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4" name="Imagen 1583">
          <a:extLst>
            <a:ext uri="{FF2B5EF4-FFF2-40B4-BE49-F238E27FC236}">
              <a16:creationId xmlns:a16="http://schemas.microsoft.com/office/drawing/2014/main" id="{D224E897-4A74-428D-A0BB-3895303CD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5" name="Imagen 1584">
          <a:extLst>
            <a:ext uri="{FF2B5EF4-FFF2-40B4-BE49-F238E27FC236}">
              <a16:creationId xmlns:a16="http://schemas.microsoft.com/office/drawing/2014/main" id="{74167EC2-8771-42C5-935B-FA7DE22B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6" name="Imagen 1585">
          <a:extLst>
            <a:ext uri="{FF2B5EF4-FFF2-40B4-BE49-F238E27FC236}">
              <a16:creationId xmlns:a16="http://schemas.microsoft.com/office/drawing/2014/main" id="{0605BAFF-B897-4213-B592-554BE978D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7" name="Imagen 1586">
          <a:extLst>
            <a:ext uri="{FF2B5EF4-FFF2-40B4-BE49-F238E27FC236}">
              <a16:creationId xmlns:a16="http://schemas.microsoft.com/office/drawing/2014/main" id="{076DC9D3-15A1-437E-A632-BB0F6610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8" name="Imagen 1587">
          <a:extLst>
            <a:ext uri="{FF2B5EF4-FFF2-40B4-BE49-F238E27FC236}">
              <a16:creationId xmlns:a16="http://schemas.microsoft.com/office/drawing/2014/main" id="{1446E4AB-ADEE-4B31-B847-B91256394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9" name="Imagen 1588">
          <a:extLst>
            <a:ext uri="{FF2B5EF4-FFF2-40B4-BE49-F238E27FC236}">
              <a16:creationId xmlns:a16="http://schemas.microsoft.com/office/drawing/2014/main" id="{B4E9378C-B094-48C1-ACB8-76B644158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90" name="Imagen 1589">
          <a:extLst>
            <a:ext uri="{FF2B5EF4-FFF2-40B4-BE49-F238E27FC236}">
              <a16:creationId xmlns:a16="http://schemas.microsoft.com/office/drawing/2014/main" id="{356E9EC1-FF7E-4705-B210-2B5AD9A3B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91" name="Imagen 1590">
          <a:extLst>
            <a:ext uri="{FF2B5EF4-FFF2-40B4-BE49-F238E27FC236}">
              <a16:creationId xmlns:a16="http://schemas.microsoft.com/office/drawing/2014/main" id="{42686F20-333B-4EDD-A411-D5527AC6B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2" name="Imagen 1591">
          <a:extLst>
            <a:ext uri="{FF2B5EF4-FFF2-40B4-BE49-F238E27FC236}">
              <a16:creationId xmlns:a16="http://schemas.microsoft.com/office/drawing/2014/main" id="{26BD3398-4F43-4521-A4CA-1E23C78F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3" name="Imagen 1592">
          <a:extLst>
            <a:ext uri="{FF2B5EF4-FFF2-40B4-BE49-F238E27FC236}">
              <a16:creationId xmlns:a16="http://schemas.microsoft.com/office/drawing/2014/main" id="{578A81F0-5E2E-482C-87C1-1995CB799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4" name="Imagen 1593">
          <a:extLst>
            <a:ext uri="{FF2B5EF4-FFF2-40B4-BE49-F238E27FC236}">
              <a16:creationId xmlns:a16="http://schemas.microsoft.com/office/drawing/2014/main" id="{C96E6CFF-93FD-441A-81E8-D8764A30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5" name="Imagen 1594">
          <a:extLst>
            <a:ext uri="{FF2B5EF4-FFF2-40B4-BE49-F238E27FC236}">
              <a16:creationId xmlns:a16="http://schemas.microsoft.com/office/drawing/2014/main" id="{C61BF5F2-0C57-4E22-AFBB-44C6207CF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6" name="Imagen 1595">
          <a:extLst>
            <a:ext uri="{FF2B5EF4-FFF2-40B4-BE49-F238E27FC236}">
              <a16:creationId xmlns:a16="http://schemas.microsoft.com/office/drawing/2014/main" id="{A7C7A5E9-F6E6-403B-9A84-69AD2945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7" name="Imagen 1596">
          <a:extLst>
            <a:ext uri="{FF2B5EF4-FFF2-40B4-BE49-F238E27FC236}">
              <a16:creationId xmlns:a16="http://schemas.microsoft.com/office/drawing/2014/main" id="{8ADE87A8-C3CB-44D1-8D77-200387E7D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8" name="Imagen 1597">
          <a:extLst>
            <a:ext uri="{FF2B5EF4-FFF2-40B4-BE49-F238E27FC236}">
              <a16:creationId xmlns:a16="http://schemas.microsoft.com/office/drawing/2014/main" id="{6773C410-2A48-46AF-8454-06969987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9" name="Imagen 1598">
          <a:extLst>
            <a:ext uri="{FF2B5EF4-FFF2-40B4-BE49-F238E27FC236}">
              <a16:creationId xmlns:a16="http://schemas.microsoft.com/office/drawing/2014/main" id="{01D2DC0F-FA42-446F-A1EB-FC631A708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0" name="Imagen 1599">
          <a:extLst>
            <a:ext uri="{FF2B5EF4-FFF2-40B4-BE49-F238E27FC236}">
              <a16:creationId xmlns:a16="http://schemas.microsoft.com/office/drawing/2014/main" id="{62A90966-006B-491C-8D30-7E98CEF9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1" name="Imagen 1600">
          <a:extLst>
            <a:ext uri="{FF2B5EF4-FFF2-40B4-BE49-F238E27FC236}">
              <a16:creationId xmlns:a16="http://schemas.microsoft.com/office/drawing/2014/main" id="{E1CA5DB2-EAAC-4F36-8A0D-2FC1BA7DE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2" name="Imagen 1601">
          <a:extLst>
            <a:ext uri="{FF2B5EF4-FFF2-40B4-BE49-F238E27FC236}">
              <a16:creationId xmlns:a16="http://schemas.microsoft.com/office/drawing/2014/main" id="{3426D0ED-A09C-4756-B529-507193BE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3" name="Imagen 1602">
          <a:extLst>
            <a:ext uri="{FF2B5EF4-FFF2-40B4-BE49-F238E27FC236}">
              <a16:creationId xmlns:a16="http://schemas.microsoft.com/office/drawing/2014/main" id="{A001A21C-9128-4F47-8D9A-4CE6A37A0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4" name="Imagen 1603">
          <a:extLst>
            <a:ext uri="{FF2B5EF4-FFF2-40B4-BE49-F238E27FC236}">
              <a16:creationId xmlns:a16="http://schemas.microsoft.com/office/drawing/2014/main" id="{6E372955-FC44-4E86-90BA-F67D382D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5" name="Imagen 1604">
          <a:extLst>
            <a:ext uri="{FF2B5EF4-FFF2-40B4-BE49-F238E27FC236}">
              <a16:creationId xmlns:a16="http://schemas.microsoft.com/office/drawing/2014/main" id="{6A2453DD-415B-4E06-AC1A-D5BBC347E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6" name="Imagen 1605">
          <a:extLst>
            <a:ext uri="{FF2B5EF4-FFF2-40B4-BE49-F238E27FC236}">
              <a16:creationId xmlns:a16="http://schemas.microsoft.com/office/drawing/2014/main" id="{07C291A5-7852-49A3-A22B-5CB0ED885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7" name="Imagen 1606">
          <a:extLst>
            <a:ext uri="{FF2B5EF4-FFF2-40B4-BE49-F238E27FC236}">
              <a16:creationId xmlns:a16="http://schemas.microsoft.com/office/drawing/2014/main" id="{145799CE-AFF7-4D6F-B840-731C576A7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8" name="Imagen 1607">
          <a:extLst>
            <a:ext uri="{FF2B5EF4-FFF2-40B4-BE49-F238E27FC236}">
              <a16:creationId xmlns:a16="http://schemas.microsoft.com/office/drawing/2014/main" id="{DE4EB51B-4134-4750-95C2-A4E36540C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9" name="Imagen 1608">
          <a:extLst>
            <a:ext uri="{FF2B5EF4-FFF2-40B4-BE49-F238E27FC236}">
              <a16:creationId xmlns:a16="http://schemas.microsoft.com/office/drawing/2014/main" id="{3E9EF2A5-66F0-46FA-A662-59717960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0" name="Imagen 1609">
          <a:extLst>
            <a:ext uri="{FF2B5EF4-FFF2-40B4-BE49-F238E27FC236}">
              <a16:creationId xmlns:a16="http://schemas.microsoft.com/office/drawing/2014/main" id="{1EF61D9B-1697-4CB6-9027-A6F99D555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1" name="Imagen 1610">
          <a:extLst>
            <a:ext uri="{FF2B5EF4-FFF2-40B4-BE49-F238E27FC236}">
              <a16:creationId xmlns:a16="http://schemas.microsoft.com/office/drawing/2014/main" id="{36B51552-B260-4AFB-B77C-76D6EB37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2" name="Imagen 1611">
          <a:extLst>
            <a:ext uri="{FF2B5EF4-FFF2-40B4-BE49-F238E27FC236}">
              <a16:creationId xmlns:a16="http://schemas.microsoft.com/office/drawing/2014/main" id="{60235DA2-F5B0-4782-AA02-544E49FB2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3" name="Imagen 1612">
          <a:extLst>
            <a:ext uri="{FF2B5EF4-FFF2-40B4-BE49-F238E27FC236}">
              <a16:creationId xmlns:a16="http://schemas.microsoft.com/office/drawing/2014/main" id="{19CD7C94-80F7-4042-9398-3CE27DB7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4" name="Imagen 1613">
          <a:extLst>
            <a:ext uri="{FF2B5EF4-FFF2-40B4-BE49-F238E27FC236}">
              <a16:creationId xmlns:a16="http://schemas.microsoft.com/office/drawing/2014/main" id="{D6400BCC-10F2-4DCA-A1E2-A4220A979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5" name="Imagen 1614">
          <a:extLst>
            <a:ext uri="{FF2B5EF4-FFF2-40B4-BE49-F238E27FC236}">
              <a16:creationId xmlns:a16="http://schemas.microsoft.com/office/drawing/2014/main" id="{7DE4710F-D396-4D49-9B2E-852D7660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6" name="Imagen 1615">
          <a:extLst>
            <a:ext uri="{FF2B5EF4-FFF2-40B4-BE49-F238E27FC236}">
              <a16:creationId xmlns:a16="http://schemas.microsoft.com/office/drawing/2014/main" id="{8EDE0E25-089A-4625-9A9C-9CD9EAD4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7" name="Imagen 1616">
          <a:extLst>
            <a:ext uri="{FF2B5EF4-FFF2-40B4-BE49-F238E27FC236}">
              <a16:creationId xmlns:a16="http://schemas.microsoft.com/office/drawing/2014/main" id="{0EC66ED4-6D7F-406A-BA21-50D8AD93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8" name="Imagen 1617">
          <a:extLst>
            <a:ext uri="{FF2B5EF4-FFF2-40B4-BE49-F238E27FC236}">
              <a16:creationId xmlns:a16="http://schemas.microsoft.com/office/drawing/2014/main" id="{FF99F264-9194-4319-BA5A-D50F900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9" name="Imagen 1618">
          <a:extLst>
            <a:ext uri="{FF2B5EF4-FFF2-40B4-BE49-F238E27FC236}">
              <a16:creationId xmlns:a16="http://schemas.microsoft.com/office/drawing/2014/main" id="{C6D5F968-9EF3-4240-B44A-9BBA3C19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0" name="Imagen 1619">
          <a:extLst>
            <a:ext uri="{FF2B5EF4-FFF2-40B4-BE49-F238E27FC236}">
              <a16:creationId xmlns:a16="http://schemas.microsoft.com/office/drawing/2014/main" id="{A12E2CAE-FF25-4712-A5DC-05F7E3FD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1" name="Imagen 1620">
          <a:extLst>
            <a:ext uri="{FF2B5EF4-FFF2-40B4-BE49-F238E27FC236}">
              <a16:creationId xmlns:a16="http://schemas.microsoft.com/office/drawing/2014/main" id="{02ED95AC-54B0-4232-8263-F982DFF3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2" name="Imagen 1621">
          <a:extLst>
            <a:ext uri="{FF2B5EF4-FFF2-40B4-BE49-F238E27FC236}">
              <a16:creationId xmlns:a16="http://schemas.microsoft.com/office/drawing/2014/main" id="{1205F9E4-C4A8-4A63-9549-D83699B1E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3" name="Imagen 1622">
          <a:extLst>
            <a:ext uri="{FF2B5EF4-FFF2-40B4-BE49-F238E27FC236}">
              <a16:creationId xmlns:a16="http://schemas.microsoft.com/office/drawing/2014/main" id="{DCCDC591-3EEF-463D-B13A-67E81EA6B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4" name="Imagen 1623">
          <a:extLst>
            <a:ext uri="{FF2B5EF4-FFF2-40B4-BE49-F238E27FC236}">
              <a16:creationId xmlns:a16="http://schemas.microsoft.com/office/drawing/2014/main" id="{540B9FEE-C085-429C-A7AD-DA01546F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5" name="Imagen 1624">
          <a:extLst>
            <a:ext uri="{FF2B5EF4-FFF2-40B4-BE49-F238E27FC236}">
              <a16:creationId xmlns:a16="http://schemas.microsoft.com/office/drawing/2014/main" id="{AE1B3BCA-CFF5-48F5-A9DA-610A62612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6" name="Imagen 1625">
          <a:extLst>
            <a:ext uri="{FF2B5EF4-FFF2-40B4-BE49-F238E27FC236}">
              <a16:creationId xmlns:a16="http://schemas.microsoft.com/office/drawing/2014/main" id="{54C842A7-6AF4-43B0-85CC-E7DD4AB01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7" name="Imagen 1626">
          <a:extLst>
            <a:ext uri="{FF2B5EF4-FFF2-40B4-BE49-F238E27FC236}">
              <a16:creationId xmlns:a16="http://schemas.microsoft.com/office/drawing/2014/main" id="{E5D25135-FE5D-4F65-A5CB-0B5606B26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8" name="Imagen 1627">
          <a:extLst>
            <a:ext uri="{FF2B5EF4-FFF2-40B4-BE49-F238E27FC236}">
              <a16:creationId xmlns:a16="http://schemas.microsoft.com/office/drawing/2014/main" id="{E91AE0E8-55DA-4153-A278-6DA767E8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9" name="Imagen 1628">
          <a:extLst>
            <a:ext uri="{FF2B5EF4-FFF2-40B4-BE49-F238E27FC236}">
              <a16:creationId xmlns:a16="http://schemas.microsoft.com/office/drawing/2014/main" id="{A83DA6F3-58B3-4CED-8D82-D65277578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0" name="Imagen 1629">
          <a:extLst>
            <a:ext uri="{FF2B5EF4-FFF2-40B4-BE49-F238E27FC236}">
              <a16:creationId xmlns:a16="http://schemas.microsoft.com/office/drawing/2014/main" id="{C7CEF151-1775-40B1-9C05-A6A3BAF42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1" name="Imagen 1630">
          <a:extLst>
            <a:ext uri="{FF2B5EF4-FFF2-40B4-BE49-F238E27FC236}">
              <a16:creationId xmlns:a16="http://schemas.microsoft.com/office/drawing/2014/main" id="{4D5A79E3-FC1F-4085-87FD-CB9F987E5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2" name="Imagen 1631">
          <a:extLst>
            <a:ext uri="{FF2B5EF4-FFF2-40B4-BE49-F238E27FC236}">
              <a16:creationId xmlns:a16="http://schemas.microsoft.com/office/drawing/2014/main" id="{D7C6705F-C38D-43F2-8D9B-5C6BB5F31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3" name="Imagen 1632">
          <a:extLst>
            <a:ext uri="{FF2B5EF4-FFF2-40B4-BE49-F238E27FC236}">
              <a16:creationId xmlns:a16="http://schemas.microsoft.com/office/drawing/2014/main" id="{9158469B-ECB2-41ED-820A-26A908B90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4" name="Imagen 1633">
          <a:extLst>
            <a:ext uri="{FF2B5EF4-FFF2-40B4-BE49-F238E27FC236}">
              <a16:creationId xmlns:a16="http://schemas.microsoft.com/office/drawing/2014/main" id="{69FAE49F-AA91-43C2-A6D5-CD2DB425C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5" name="Imagen 1634">
          <a:extLst>
            <a:ext uri="{FF2B5EF4-FFF2-40B4-BE49-F238E27FC236}">
              <a16:creationId xmlns:a16="http://schemas.microsoft.com/office/drawing/2014/main" id="{03EEE709-52AF-41A5-ABC2-3DDB0EDA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6" name="Imagen 1635">
          <a:extLst>
            <a:ext uri="{FF2B5EF4-FFF2-40B4-BE49-F238E27FC236}">
              <a16:creationId xmlns:a16="http://schemas.microsoft.com/office/drawing/2014/main" id="{95EE44D0-C7E7-4047-A2C7-15857D1D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7" name="Imagen 1636">
          <a:extLst>
            <a:ext uri="{FF2B5EF4-FFF2-40B4-BE49-F238E27FC236}">
              <a16:creationId xmlns:a16="http://schemas.microsoft.com/office/drawing/2014/main" id="{9D7D53EA-D9A9-45D7-978B-778C0778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8" name="Imagen 1637">
          <a:extLst>
            <a:ext uri="{FF2B5EF4-FFF2-40B4-BE49-F238E27FC236}">
              <a16:creationId xmlns:a16="http://schemas.microsoft.com/office/drawing/2014/main" id="{737578E8-3375-4AB0-A6BB-46A1499C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39" name="Imagen 1638">
          <a:extLst>
            <a:ext uri="{FF2B5EF4-FFF2-40B4-BE49-F238E27FC236}">
              <a16:creationId xmlns:a16="http://schemas.microsoft.com/office/drawing/2014/main" id="{2D360107-8744-486E-AF77-EF91A92D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0" name="Imagen 1639">
          <a:extLst>
            <a:ext uri="{FF2B5EF4-FFF2-40B4-BE49-F238E27FC236}">
              <a16:creationId xmlns:a16="http://schemas.microsoft.com/office/drawing/2014/main" id="{2483A8F0-8FDA-43E7-B1B0-D55C47FE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1" name="Imagen 1640">
          <a:extLst>
            <a:ext uri="{FF2B5EF4-FFF2-40B4-BE49-F238E27FC236}">
              <a16:creationId xmlns:a16="http://schemas.microsoft.com/office/drawing/2014/main" id="{95DDA14C-2AC1-418C-AE32-E17292E5E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2" name="Imagen 1641">
          <a:extLst>
            <a:ext uri="{FF2B5EF4-FFF2-40B4-BE49-F238E27FC236}">
              <a16:creationId xmlns:a16="http://schemas.microsoft.com/office/drawing/2014/main" id="{3EB07097-4652-423C-AB78-5E3FE162B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3" name="Imagen 1642">
          <a:extLst>
            <a:ext uri="{FF2B5EF4-FFF2-40B4-BE49-F238E27FC236}">
              <a16:creationId xmlns:a16="http://schemas.microsoft.com/office/drawing/2014/main" id="{9C035710-3C8D-424C-819A-E88EFB6B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4" name="Imagen 1643">
          <a:extLst>
            <a:ext uri="{FF2B5EF4-FFF2-40B4-BE49-F238E27FC236}">
              <a16:creationId xmlns:a16="http://schemas.microsoft.com/office/drawing/2014/main" id="{7188782F-05DF-447F-970C-93C16298B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5" name="Imagen 1644">
          <a:extLst>
            <a:ext uri="{FF2B5EF4-FFF2-40B4-BE49-F238E27FC236}">
              <a16:creationId xmlns:a16="http://schemas.microsoft.com/office/drawing/2014/main" id="{F28C6CEB-35AF-4A65-A949-3B88D236E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6" name="Imagen 1645">
          <a:extLst>
            <a:ext uri="{FF2B5EF4-FFF2-40B4-BE49-F238E27FC236}">
              <a16:creationId xmlns:a16="http://schemas.microsoft.com/office/drawing/2014/main" id="{9738368F-B478-4BE6-9EB1-ABBCB103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7" name="Imagen 1646">
          <a:extLst>
            <a:ext uri="{FF2B5EF4-FFF2-40B4-BE49-F238E27FC236}">
              <a16:creationId xmlns:a16="http://schemas.microsoft.com/office/drawing/2014/main" id="{D6F5F076-DC5A-4AA0-AACA-313A1914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8" name="Imagen 1647">
          <a:extLst>
            <a:ext uri="{FF2B5EF4-FFF2-40B4-BE49-F238E27FC236}">
              <a16:creationId xmlns:a16="http://schemas.microsoft.com/office/drawing/2014/main" id="{715DF345-16A1-4C8A-B4CB-6927A55E0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9" name="Imagen 1648">
          <a:extLst>
            <a:ext uri="{FF2B5EF4-FFF2-40B4-BE49-F238E27FC236}">
              <a16:creationId xmlns:a16="http://schemas.microsoft.com/office/drawing/2014/main" id="{E38654BD-EE77-472B-9F7D-9502DDA7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50" name="Imagen 1649">
          <a:extLst>
            <a:ext uri="{FF2B5EF4-FFF2-40B4-BE49-F238E27FC236}">
              <a16:creationId xmlns:a16="http://schemas.microsoft.com/office/drawing/2014/main" id="{2F9DC672-5531-4CF5-8E5D-606B8FEB5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1" name="Imagen 1650">
          <a:extLst>
            <a:ext uri="{FF2B5EF4-FFF2-40B4-BE49-F238E27FC236}">
              <a16:creationId xmlns:a16="http://schemas.microsoft.com/office/drawing/2014/main" id="{554B8467-2B87-41A0-9497-60D017419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2" name="Imagen 1651">
          <a:extLst>
            <a:ext uri="{FF2B5EF4-FFF2-40B4-BE49-F238E27FC236}">
              <a16:creationId xmlns:a16="http://schemas.microsoft.com/office/drawing/2014/main" id="{2A8138E5-85DD-43B0-9A87-A8724FD68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3" name="Imagen 1652">
          <a:extLst>
            <a:ext uri="{FF2B5EF4-FFF2-40B4-BE49-F238E27FC236}">
              <a16:creationId xmlns:a16="http://schemas.microsoft.com/office/drawing/2014/main" id="{2A18A144-ACAE-4539-A5E7-9328CB0C2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4" name="Imagen 1653">
          <a:extLst>
            <a:ext uri="{FF2B5EF4-FFF2-40B4-BE49-F238E27FC236}">
              <a16:creationId xmlns:a16="http://schemas.microsoft.com/office/drawing/2014/main" id="{30B6C379-B693-4249-B19E-57C15E70A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5" name="Imagen 1654">
          <a:extLst>
            <a:ext uri="{FF2B5EF4-FFF2-40B4-BE49-F238E27FC236}">
              <a16:creationId xmlns:a16="http://schemas.microsoft.com/office/drawing/2014/main" id="{855B588E-2E8E-414C-BB83-96A5FB23B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6" name="Imagen 1655">
          <a:extLst>
            <a:ext uri="{FF2B5EF4-FFF2-40B4-BE49-F238E27FC236}">
              <a16:creationId xmlns:a16="http://schemas.microsoft.com/office/drawing/2014/main" id="{9759AF41-0301-4CBB-AD23-EBD2949CB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7" name="Imagen 1656">
          <a:extLst>
            <a:ext uri="{FF2B5EF4-FFF2-40B4-BE49-F238E27FC236}">
              <a16:creationId xmlns:a16="http://schemas.microsoft.com/office/drawing/2014/main" id="{3E366D88-9E3A-4B2A-A2AC-2BDB8AA3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8" name="Imagen 1657">
          <a:extLst>
            <a:ext uri="{FF2B5EF4-FFF2-40B4-BE49-F238E27FC236}">
              <a16:creationId xmlns:a16="http://schemas.microsoft.com/office/drawing/2014/main" id="{41453F3F-0653-4A92-B0A1-2D1A27A8B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9" name="Imagen 1658">
          <a:extLst>
            <a:ext uri="{FF2B5EF4-FFF2-40B4-BE49-F238E27FC236}">
              <a16:creationId xmlns:a16="http://schemas.microsoft.com/office/drawing/2014/main" id="{62A975CA-9A59-4053-B706-ABB65ED6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0" name="Imagen 1659">
          <a:extLst>
            <a:ext uri="{FF2B5EF4-FFF2-40B4-BE49-F238E27FC236}">
              <a16:creationId xmlns:a16="http://schemas.microsoft.com/office/drawing/2014/main" id="{39014BDE-C5AF-4653-965D-F9E96B11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1" name="Imagen 1660">
          <a:extLst>
            <a:ext uri="{FF2B5EF4-FFF2-40B4-BE49-F238E27FC236}">
              <a16:creationId xmlns:a16="http://schemas.microsoft.com/office/drawing/2014/main" id="{6D984FD6-8144-4A7B-8682-0C1DC1E00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2" name="Imagen 1661">
          <a:extLst>
            <a:ext uri="{FF2B5EF4-FFF2-40B4-BE49-F238E27FC236}">
              <a16:creationId xmlns:a16="http://schemas.microsoft.com/office/drawing/2014/main" id="{CD0B049F-0A1C-4B28-B508-6AE880CB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3" name="Imagen 1662">
          <a:extLst>
            <a:ext uri="{FF2B5EF4-FFF2-40B4-BE49-F238E27FC236}">
              <a16:creationId xmlns:a16="http://schemas.microsoft.com/office/drawing/2014/main" id="{892999A8-C2AA-43F9-A812-5C4DBDDA2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4" name="Imagen 1663">
          <a:extLst>
            <a:ext uri="{FF2B5EF4-FFF2-40B4-BE49-F238E27FC236}">
              <a16:creationId xmlns:a16="http://schemas.microsoft.com/office/drawing/2014/main" id="{8C3988E3-34FB-4EC3-B343-43701E6C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5" name="Imagen 1664">
          <a:extLst>
            <a:ext uri="{FF2B5EF4-FFF2-40B4-BE49-F238E27FC236}">
              <a16:creationId xmlns:a16="http://schemas.microsoft.com/office/drawing/2014/main" id="{FBE98144-B690-414B-A465-E227B480C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6" name="Imagen 1665">
          <a:extLst>
            <a:ext uri="{FF2B5EF4-FFF2-40B4-BE49-F238E27FC236}">
              <a16:creationId xmlns:a16="http://schemas.microsoft.com/office/drawing/2014/main" id="{91EE821A-91FA-40A6-936A-11A9B957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7" name="Imagen 1666">
          <a:extLst>
            <a:ext uri="{FF2B5EF4-FFF2-40B4-BE49-F238E27FC236}">
              <a16:creationId xmlns:a16="http://schemas.microsoft.com/office/drawing/2014/main" id="{2501DA7D-0FAE-4685-AF93-994AB6AF1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8" name="Imagen 1667">
          <a:extLst>
            <a:ext uri="{FF2B5EF4-FFF2-40B4-BE49-F238E27FC236}">
              <a16:creationId xmlns:a16="http://schemas.microsoft.com/office/drawing/2014/main" id="{8B75015A-508B-4656-A229-55D9A5EB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9" name="Imagen 1668">
          <a:extLst>
            <a:ext uri="{FF2B5EF4-FFF2-40B4-BE49-F238E27FC236}">
              <a16:creationId xmlns:a16="http://schemas.microsoft.com/office/drawing/2014/main" id="{56D8A1A5-97DC-4AA2-B972-EDAC07135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0" name="Imagen 1669">
          <a:extLst>
            <a:ext uri="{FF2B5EF4-FFF2-40B4-BE49-F238E27FC236}">
              <a16:creationId xmlns:a16="http://schemas.microsoft.com/office/drawing/2014/main" id="{02E82908-753D-4B99-999F-F1C93CFA4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1" name="Imagen 1670">
          <a:extLst>
            <a:ext uri="{FF2B5EF4-FFF2-40B4-BE49-F238E27FC236}">
              <a16:creationId xmlns:a16="http://schemas.microsoft.com/office/drawing/2014/main" id="{9B0720FB-3E0A-4CEF-998A-F803C034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2" name="Imagen 1671">
          <a:extLst>
            <a:ext uri="{FF2B5EF4-FFF2-40B4-BE49-F238E27FC236}">
              <a16:creationId xmlns:a16="http://schemas.microsoft.com/office/drawing/2014/main" id="{7B319586-3855-4762-B4DC-7F75A71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3" name="Imagen 1672">
          <a:extLst>
            <a:ext uri="{FF2B5EF4-FFF2-40B4-BE49-F238E27FC236}">
              <a16:creationId xmlns:a16="http://schemas.microsoft.com/office/drawing/2014/main" id="{F8DD3C57-42BD-48BA-B193-21B846B83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4" name="Imagen 1673">
          <a:extLst>
            <a:ext uri="{FF2B5EF4-FFF2-40B4-BE49-F238E27FC236}">
              <a16:creationId xmlns:a16="http://schemas.microsoft.com/office/drawing/2014/main" id="{65A2B2C9-510D-4786-A1BB-EF480C83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5" name="Imagen 1674">
          <a:extLst>
            <a:ext uri="{FF2B5EF4-FFF2-40B4-BE49-F238E27FC236}">
              <a16:creationId xmlns:a16="http://schemas.microsoft.com/office/drawing/2014/main" id="{B1F30B09-02CC-40F5-A968-A2CEA8D4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6" name="Imagen 1675">
          <a:extLst>
            <a:ext uri="{FF2B5EF4-FFF2-40B4-BE49-F238E27FC236}">
              <a16:creationId xmlns:a16="http://schemas.microsoft.com/office/drawing/2014/main" id="{65E698C8-0CB2-4D52-AA16-60EAE2664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7" name="Imagen 1676">
          <a:extLst>
            <a:ext uri="{FF2B5EF4-FFF2-40B4-BE49-F238E27FC236}">
              <a16:creationId xmlns:a16="http://schemas.microsoft.com/office/drawing/2014/main" id="{0C11F657-A9EB-473A-B8FB-A99856121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8" name="Imagen 1677">
          <a:extLst>
            <a:ext uri="{FF2B5EF4-FFF2-40B4-BE49-F238E27FC236}">
              <a16:creationId xmlns:a16="http://schemas.microsoft.com/office/drawing/2014/main" id="{E7BF8C06-E821-4902-945D-6D21C2B07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9" name="Imagen 1678">
          <a:extLst>
            <a:ext uri="{FF2B5EF4-FFF2-40B4-BE49-F238E27FC236}">
              <a16:creationId xmlns:a16="http://schemas.microsoft.com/office/drawing/2014/main" id="{E3ADABFB-E3BC-4BA1-9529-29978C937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0" name="Imagen 1679">
          <a:extLst>
            <a:ext uri="{FF2B5EF4-FFF2-40B4-BE49-F238E27FC236}">
              <a16:creationId xmlns:a16="http://schemas.microsoft.com/office/drawing/2014/main" id="{1522D3F2-6A9B-4589-B25C-22FC8C7A6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1" name="Imagen 1680">
          <a:extLst>
            <a:ext uri="{FF2B5EF4-FFF2-40B4-BE49-F238E27FC236}">
              <a16:creationId xmlns:a16="http://schemas.microsoft.com/office/drawing/2014/main" id="{6B9F7F8E-3FA3-4F94-A227-38C910B07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2" name="Imagen 1681">
          <a:extLst>
            <a:ext uri="{FF2B5EF4-FFF2-40B4-BE49-F238E27FC236}">
              <a16:creationId xmlns:a16="http://schemas.microsoft.com/office/drawing/2014/main" id="{75A7B452-F7CE-44BB-A420-81ACA04CD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3" name="Imagen 1682">
          <a:extLst>
            <a:ext uri="{FF2B5EF4-FFF2-40B4-BE49-F238E27FC236}">
              <a16:creationId xmlns:a16="http://schemas.microsoft.com/office/drawing/2014/main" id="{5AF0ABC5-F1F6-42D2-B0CB-102CC6F20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4" name="Imagen 1683">
          <a:extLst>
            <a:ext uri="{FF2B5EF4-FFF2-40B4-BE49-F238E27FC236}">
              <a16:creationId xmlns:a16="http://schemas.microsoft.com/office/drawing/2014/main" id="{4E1D2C7B-F817-4A21-AF50-F16E408EF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5" name="Imagen 1684">
          <a:extLst>
            <a:ext uri="{FF2B5EF4-FFF2-40B4-BE49-F238E27FC236}">
              <a16:creationId xmlns:a16="http://schemas.microsoft.com/office/drawing/2014/main" id="{8607AD40-D0FB-4342-8BDC-6641C29C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6" name="Imagen 1685">
          <a:extLst>
            <a:ext uri="{FF2B5EF4-FFF2-40B4-BE49-F238E27FC236}">
              <a16:creationId xmlns:a16="http://schemas.microsoft.com/office/drawing/2014/main" id="{761914C8-67D1-4300-93D1-B137384D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7" name="Imagen 1686">
          <a:extLst>
            <a:ext uri="{FF2B5EF4-FFF2-40B4-BE49-F238E27FC236}">
              <a16:creationId xmlns:a16="http://schemas.microsoft.com/office/drawing/2014/main" id="{6DBC8BFB-C014-4218-A1FD-7CAE75E0E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8" name="Imagen 1687">
          <a:extLst>
            <a:ext uri="{FF2B5EF4-FFF2-40B4-BE49-F238E27FC236}">
              <a16:creationId xmlns:a16="http://schemas.microsoft.com/office/drawing/2014/main" id="{8EF11FDE-EB2C-4577-BAB4-D761B3D40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9" name="Imagen 1688">
          <a:extLst>
            <a:ext uri="{FF2B5EF4-FFF2-40B4-BE49-F238E27FC236}">
              <a16:creationId xmlns:a16="http://schemas.microsoft.com/office/drawing/2014/main" id="{1699546C-15D5-4413-A6F8-3CBEB328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0" name="Imagen 1689">
          <a:extLst>
            <a:ext uri="{FF2B5EF4-FFF2-40B4-BE49-F238E27FC236}">
              <a16:creationId xmlns:a16="http://schemas.microsoft.com/office/drawing/2014/main" id="{A5C0A424-F167-4BC4-887B-E1535357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1" name="Imagen 1690">
          <a:extLst>
            <a:ext uri="{FF2B5EF4-FFF2-40B4-BE49-F238E27FC236}">
              <a16:creationId xmlns:a16="http://schemas.microsoft.com/office/drawing/2014/main" id="{B759FEB3-2EAE-46E7-88BA-0D6D358B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2" name="Imagen 1691">
          <a:extLst>
            <a:ext uri="{FF2B5EF4-FFF2-40B4-BE49-F238E27FC236}">
              <a16:creationId xmlns:a16="http://schemas.microsoft.com/office/drawing/2014/main" id="{F752BEE6-28A5-4A8C-A726-9B018BED5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3" name="Imagen 1692">
          <a:extLst>
            <a:ext uri="{FF2B5EF4-FFF2-40B4-BE49-F238E27FC236}">
              <a16:creationId xmlns:a16="http://schemas.microsoft.com/office/drawing/2014/main" id="{D3D9C15B-1766-4972-BF8B-B527A3F0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4" name="Imagen 1693">
          <a:extLst>
            <a:ext uri="{FF2B5EF4-FFF2-40B4-BE49-F238E27FC236}">
              <a16:creationId xmlns:a16="http://schemas.microsoft.com/office/drawing/2014/main" id="{7A383EDD-D3BE-4C74-A4CC-35A72988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5" name="Imagen 1694">
          <a:extLst>
            <a:ext uri="{FF2B5EF4-FFF2-40B4-BE49-F238E27FC236}">
              <a16:creationId xmlns:a16="http://schemas.microsoft.com/office/drawing/2014/main" id="{1327E4D2-2FB1-448C-A1D7-5F0CB2CE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6" name="Imagen 1695">
          <a:extLst>
            <a:ext uri="{FF2B5EF4-FFF2-40B4-BE49-F238E27FC236}">
              <a16:creationId xmlns:a16="http://schemas.microsoft.com/office/drawing/2014/main" id="{B43FC359-D5F1-4410-8E1E-3346D7927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7" name="Imagen 1696">
          <a:extLst>
            <a:ext uri="{FF2B5EF4-FFF2-40B4-BE49-F238E27FC236}">
              <a16:creationId xmlns:a16="http://schemas.microsoft.com/office/drawing/2014/main" id="{59560B4A-1CA7-486D-9B21-B863A3394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8" name="Imagen 1697">
          <a:extLst>
            <a:ext uri="{FF2B5EF4-FFF2-40B4-BE49-F238E27FC236}">
              <a16:creationId xmlns:a16="http://schemas.microsoft.com/office/drawing/2014/main" id="{C7B348BB-DFB9-446C-AEE9-7763AB48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9" name="Imagen 1698">
          <a:extLst>
            <a:ext uri="{FF2B5EF4-FFF2-40B4-BE49-F238E27FC236}">
              <a16:creationId xmlns:a16="http://schemas.microsoft.com/office/drawing/2014/main" id="{236B3916-77E0-4A8D-82D8-1DD90E35A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0" name="Imagen 1699">
          <a:extLst>
            <a:ext uri="{FF2B5EF4-FFF2-40B4-BE49-F238E27FC236}">
              <a16:creationId xmlns:a16="http://schemas.microsoft.com/office/drawing/2014/main" id="{1EB16191-7B3E-4E4B-8904-C99AD04B8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1" name="Imagen 1700">
          <a:extLst>
            <a:ext uri="{FF2B5EF4-FFF2-40B4-BE49-F238E27FC236}">
              <a16:creationId xmlns:a16="http://schemas.microsoft.com/office/drawing/2014/main" id="{F2D27EA2-DB54-4F74-9412-EDC98931C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2" name="Imagen 1701">
          <a:extLst>
            <a:ext uri="{FF2B5EF4-FFF2-40B4-BE49-F238E27FC236}">
              <a16:creationId xmlns:a16="http://schemas.microsoft.com/office/drawing/2014/main" id="{CB711649-66CF-4F97-93E6-72DEDFC54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3" name="Imagen 1702">
          <a:extLst>
            <a:ext uri="{FF2B5EF4-FFF2-40B4-BE49-F238E27FC236}">
              <a16:creationId xmlns:a16="http://schemas.microsoft.com/office/drawing/2014/main" id="{873F5A45-1A19-437E-A7EB-AFFD12235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4" name="Imagen 1703">
          <a:extLst>
            <a:ext uri="{FF2B5EF4-FFF2-40B4-BE49-F238E27FC236}">
              <a16:creationId xmlns:a16="http://schemas.microsoft.com/office/drawing/2014/main" id="{2D69538E-8426-4DF6-8C8A-A8BF293A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5" name="Imagen 1704">
          <a:extLst>
            <a:ext uri="{FF2B5EF4-FFF2-40B4-BE49-F238E27FC236}">
              <a16:creationId xmlns:a16="http://schemas.microsoft.com/office/drawing/2014/main" id="{2D750314-8E8D-460F-AC96-5BE49FEFA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6" name="Imagen 1705">
          <a:extLst>
            <a:ext uri="{FF2B5EF4-FFF2-40B4-BE49-F238E27FC236}">
              <a16:creationId xmlns:a16="http://schemas.microsoft.com/office/drawing/2014/main" id="{C2D73C6E-8DF1-4C3B-B75F-6749F8174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7" name="Imagen 1706">
          <a:extLst>
            <a:ext uri="{FF2B5EF4-FFF2-40B4-BE49-F238E27FC236}">
              <a16:creationId xmlns:a16="http://schemas.microsoft.com/office/drawing/2014/main" id="{CC88DD23-AB3D-498D-9CE5-FD4720A92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8" name="Imagen 1707">
          <a:extLst>
            <a:ext uri="{FF2B5EF4-FFF2-40B4-BE49-F238E27FC236}">
              <a16:creationId xmlns:a16="http://schemas.microsoft.com/office/drawing/2014/main" id="{5C587004-ADA2-4003-AA68-8950C8971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9" name="Imagen 1708">
          <a:extLst>
            <a:ext uri="{FF2B5EF4-FFF2-40B4-BE49-F238E27FC236}">
              <a16:creationId xmlns:a16="http://schemas.microsoft.com/office/drawing/2014/main" id="{47E0C26A-283D-4977-86B5-BFCED607F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0" name="Imagen 1709">
          <a:extLst>
            <a:ext uri="{FF2B5EF4-FFF2-40B4-BE49-F238E27FC236}">
              <a16:creationId xmlns:a16="http://schemas.microsoft.com/office/drawing/2014/main" id="{5385ADE1-0D2C-4413-985E-540F2FEC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1" name="Imagen 1710">
          <a:extLst>
            <a:ext uri="{FF2B5EF4-FFF2-40B4-BE49-F238E27FC236}">
              <a16:creationId xmlns:a16="http://schemas.microsoft.com/office/drawing/2014/main" id="{6FE58E62-5CC0-4745-B61F-0DB9DB813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2" name="Imagen 1711">
          <a:extLst>
            <a:ext uri="{FF2B5EF4-FFF2-40B4-BE49-F238E27FC236}">
              <a16:creationId xmlns:a16="http://schemas.microsoft.com/office/drawing/2014/main" id="{4320AD65-461A-400F-B3BD-789509459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3" name="Imagen 1712">
          <a:extLst>
            <a:ext uri="{FF2B5EF4-FFF2-40B4-BE49-F238E27FC236}">
              <a16:creationId xmlns:a16="http://schemas.microsoft.com/office/drawing/2014/main" id="{7810BD9E-EB64-4FAC-A330-CFFCCA654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4" name="Imagen 1713">
          <a:extLst>
            <a:ext uri="{FF2B5EF4-FFF2-40B4-BE49-F238E27FC236}">
              <a16:creationId xmlns:a16="http://schemas.microsoft.com/office/drawing/2014/main" id="{5CE2EFC2-7D99-43A3-86FF-7A6495D4B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5" name="Imagen 1714">
          <a:extLst>
            <a:ext uri="{FF2B5EF4-FFF2-40B4-BE49-F238E27FC236}">
              <a16:creationId xmlns:a16="http://schemas.microsoft.com/office/drawing/2014/main" id="{9DAA554A-04DE-4D6E-9EF7-31484761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6" name="Imagen 1715">
          <a:extLst>
            <a:ext uri="{FF2B5EF4-FFF2-40B4-BE49-F238E27FC236}">
              <a16:creationId xmlns:a16="http://schemas.microsoft.com/office/drawing/2014/main" id="{E04AF87C-6B41-4414-81CA-3F7679D4C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7" name="Imagen 1716">
          <a:extLst>
            <a:ext uri="{FF2B5EF4-FFF2-40B4-BE49-F238E27FC236}">
              <a16:creationId xmlns:a16="http://schemas.microsoft.com/office/drawing/2014/main" id="{376500F7-EE4E-4CBF-82DD-517F71D3A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8" name="Imagen 1717">
          <a:extLst>
            <a:ext uri="{FF2B5EF4-FFF2-40B4-BE49-F238E27FC236}">
              <a16:creationId xmlns:a16="http://schemas.microsoft.com/office/drawing/2014/main" id="{49CAA251-7702-4FC2-959E-C9F35085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9" name="Imagen 1718">
          <a:extLst>
            <a:ext uri="{FF2B5EF4-FFF2-40B4-BE49-F238E27FC236}">
              <a16:creationId xmlns:a16="http://schemas.microsoft.com/office/drawing/2014/main" id="{A64160A1-B7F7-4454-8790-FAD12F18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0" name="Imagen 1719">
          <a:extLst>
            <a:ext uri="{FF2B5EF4-FFF2-40B4-BE49-F238E27FC236}">
              <a16:creationId xmlns:a16="http://schemas.microsoft.com/office/drawing/2014/main" id="{506D4A1E-6958-4929-B190-21BCB6027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1" name="Imagen 1720">
          <a:extLst>
            <a:ext uri="{FF2B5EF4-FFF2-40B4-BE49-F238E27FC236}">
              <a16:creationId xmlns:a16="http://schemas.microsoft.com/office/drawing/2014/main" id="{DE321C67-4B73-4E55-AAFE-8E7283D48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2" name="Imagen 1721">
          <a:extLst>
            <a:ext uri="{FF2B5EF4-FFF2-40B4-BE49-F238E27FC236}">
              <a16:creationId xmlns:a16="http://schemas.microsoft.com/office/drawing/2014/main" id="{5FC8DDC5-0DC7-408F-A9EC-91932815E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3" name="Imagen 1722">
          <a:extLst>
            <a:ext uri="{FF2B5EF4-FFF2-40B4-BE49-F238E27FC236}">
              <a16:creationId xmlns:a16="http://schemas.microsoft.com/office/drawing/2014/main" id="{416AF396-0B5D-4491-90F3-8CD2D9722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4" name="Imagen 1723">
          <a:extLst>
            <a:ext uri="{FF2B5EF4-FFF2-40B4-BE49-F238E27FC236}">
              <a16:creationId xmlns:a16="http://schemas.microsoft.com/office/drawing/2014/main" id="{7892656D-33E2-4ACA-B882-4CDBD274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5" name="Imagen 1724">
          <a:extLst>
            <a:ext uri="{FF2B5EF4-FFF2-40B4-BE49-F238E27FC236}">
              <a16:creationId xmlns:a16="http://schemas.microsoft.com/office/drawing/2014/main" id="{3B5904A8-5E74-4CB1-BDAA-477A0A35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6" name="Imagen 1725">
          <a:extLst>
            <a:ext uri="{FF2B5EF4-FFF2-40B4-BE49-F238E27FC236}">
              <a16:creationId xmlns:a16="http://schemas.microsoft.com/office/drawing/2014/main" id="{DA49AC31-FEDF-4779-8336-38A0A0ED5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7" name="Imagen 1726">
          <a:extLst>
            <a:ext uri="{FF2B5EF4-FFF2-40B4-BE49-F238E27FC236}">
              <a16:creationId xmlns:a16="http://schemas.microsoft.com/office/drawing/2014/main" id="{BB0FFE78-1A6C-4A94-B92E-C9E7FBB0A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8" name="Imagen 1727">
          <a:extLst>
            <a:ext uri="{FF2B5EF4-FFF2-40B4-BE49-F238E27FC236}">
              <a16:creationId xmlns:a16="http://schemas.microsoft.com/office/drawing/2014/main" id="{F0CCD064-9396-45C1-BDDF-5CB0C9E4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9" name="Imagen 1728">
          <a:extLst>
            <a:ext uri="{FF2B5EF4-FFF2-40B4-BE49-F238E27FC236}">
              <a16:creationId xmlns:a16="http://schemas.microsoft.com/office/drawing/2014/main" id="{DD8D0706-A3F8-46C3-AA7E-8DAFDB33D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30" name="Imagen 1729">
          <a:extLst>
            <a:ext uri="{FF2B5EF4-FFF2-40B4-BE49-F238E27FC236}">
              <a16:creationId xmlns:a16="http://schemas.microsoft.com/office/drawing/2014/main" id="{353CD15F-BDAF-479D-A064-128B9F25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31" name="Imagen 1730">
          <a:extLst>
            <a:ext uri="{FF2B5EF4-FFF2-40B4-BE49-F238E27FC236}">
              <a16:creationId xmlns:a16="http://schemas.microsoft.com/office/drawing/2014/main" id="{B59989DB-599E-4111-9B9E-F5612EB8C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2" name="Imagen 1731">
          <a:extLst>
            <a:ext uri="{FF2B5EF4-FFF2-40B4-BE49-F238E27FC236}">
              <a16:creationId xmlns:a16="http://schemas.microsoft.com/office/drawing/2014/main" id="{F70B718D-FD01-45D6-BFD9-DEB2473F4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3" name="Imagen 1732">
          <a:extLst>
            <a:ext uri="{FF2B5EF4-FFF2-40B4-BE49-F238E27FC236}">
              <a16:creationId xmlns:a16="http://schemas.microsoft.com/office/drawing/2014/main" id="{D7B83981-7416-45C3-A713-0D84698BE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4" name="Imagen 1733">
          <a:extLst>
            <a:ext uri="{FF2B5EF4-FFF2-40B4-BE49-F238E27FC236}">
              <a16:creationId xmlns:a16="http://schemas.microsoft.com/office/drawing/2014/main" id="{DA5BB548-B7E0-4BD8-BDEA-796485B4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5" name="Imagen 1734">
          <a:extLst>
            <a:ext uri="{FF2B5EF4-FFF2-40B4-BE49-F238E27FC236}">
              <a16:creationId xmlns:a16="http://schemas.microsoft.com/office/drawing/2014/main" id="{8D9638F3-E464-4254-83ED-D3D0106EE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6" name="Imagen 1735">
          <a:extLst>
            <a:ext uri="{FF2B5EF4-FFF2-40B4-BE49-F238E27FC236}">
              <a16:creationId xmlns:a16="http://schemas.microsoft.com/office/drawing/2014/main" id="{2EA47BF0-337B-4FA1-83B0-30F27BAA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7" name="Imagen 1736">
          <a:extLst>
            <a:ext uri="{FF2B5EF4-FFF2-40B4-BE49-F238E27FC236}">
              <a16:creationId xmlns:a16="http://schemas.microsoft.com/office/drawing/2014/main" id="{E6EE253A-2C76-429A-808A-24AC86EA8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8" name="Imagen 1737">
          <a:extLst>
            <a:ext uri="{FF2B5EF4-FFF2-40B4-BE49-F238E27FC236}">
              <a16:creationId xmlns:a16="http://schemas.microsoft.com/office/drawing/2014/main" id="{BCFAB185-EB3F-49EC-B520-E5F6EFA36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9" name="Imagen 1738">
          <a:extLst>
            <a:ext uri="{FF2B5EF4-FFF2-40B4-BE49-F238E27FC236}">
              <a16:creationId xmlns:a16="http://schemas.microsoft.com/office/drawing/2014/main" id="{98441CFB-5C5E-4EF9-BE1A-2D767FDA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0" name="Imagen 1739">
          <a:extLst>
            <a:ext uri="{FF2B5EF4-FFF2-40B4-BE49-F238E27FC236}">
              <a16:creationId xmlns:a16="http://schemas.microsoft.com/office/drawing/2014/main" id="{FB5F76B0-8AF7-4C2B-BBE9-0D17BE5DC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1" name="Imagen 1740">
          <a:extLst>
            <a:ext uri="{FF2B5EF4-FFF2-40B4-BE49-F238E27FC236}">
              <a16:creationId xmlns:a16="http://schemas.microsoft.com/office/drawing/2014/main" id="{D98DAD10-9A5F-4D87-82AC-47FF59528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2" name="Imagen 1741">
          <a:extLst>
            <a:ext uri="{FF2B5EF4-FFF2-40B4-BE49-F238E27FC236}">
              <a16:creationId xmlns:a16="http://schemas.microsoft.com/office/drawing/2014/main" id="{4273E8A6-A490-4417-8FFE-0E9CF45D6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3" name="Imagen 1742">
          <a:extLst>
            <a:ext uri="{FF2B5EF4-FFF2-40B4-BE49-F238E27FC236}">
              <a16:creationId xmlns:a16="http://schemas.microsoft.com/office/drawing/2014/main" id="{E4DA8BE4-90F6-4B50-B307-537FEDB37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4" name="Imagen 1743">
          <a:extLst>
            <a:ext uri="{FF2B5EF4-FFF2-40B4-BE49-F238E27FC236}">
              <a16:creationId xmlns:a16="http://schemas.microsoft.com/office/drawing/2014/main" id="{731539F6-E475-4D77-A2E8-D40F0AC82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5" name="Imagen 1744">
          <a:extLst>
            <a:ext uri="{FF2B5EF4-FFF2-40B4-BE49-F238E27FC236}">
              <a16:creationId xmlns:a16="http://schemas.microsoft.com/office/drawing/2014/main" id="{13D8EEF8-F8FC-495D-ADD7-5BAEBBED8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6" name="Imagen 1745">
          <a:extLst>
            <a:ext uri="{FF2B5EF4-FFF2-40B4-BE49-F238E27FC236}">
              <a16:creationId xmlns:a16="http://schemas.microsoft.com/office/drawing/2014/main" id="{56B78059-E5CD-4384-A09C-DF94ACC42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7" name="Imagen 1746">
          <a:extLst>
            <a:ext uri="{FF2B5EF4-FFF2-40B4-BE49-F238E27FC236}">
              <a16:creationId xmlns:a16="http://schemas.microsoft.com/office/drawing/2014/main" id="{87C063E1-37A4-40C8-B54E-BD23F5305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8" name="Imagen 1747">
          <a:extLst>
            <a:ext uri="{FF2B5EF4-FFF2-40B4-BE49-F238E27FC236}">
              <a16:creationId xmlns:a16="http://schemas.microsoft.com/office/drawing/2014/main" id="{8F6036DC-59FA-465B-A76E-BBD2427C2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9" name="Imagen 1748">
          <a:extLst>
            <a:ext uri="{FF2B5EF4-FFF2-40B4-BE49-F238E27FC236}">
              <a16:creationId xmlns:a16="http://schemas.microsoft.com/office/drawing/2014/main" id="{0028B127-6777-4E51-9602-C8FF3B545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0" name="Imagen 1749">
          <a:extLst>
            <a:ext uri="{FF2B5EF4-FFF2-40B4-BE49-F238E27FC236}">
              <a16:creationId xmlns:a16="http://schemas.microsoft.com/office/drawing/2014/main" id="{B2F43AD3-0482-4162-AB52-09D2F93F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1" name="Imagen 1750">
          <a:extLst>
            <a:ext uri="{FF2B5EF4-FFF2-40B4-BE49-F238E27FC236}">
              <a16:creationId xmlns:a16="http://schemas.microsoft.com/office/drawing/2014/main" id="{34B74D6D-5DDE-41E2-B989-66DBD9839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2" name="Imagen 1751">
          <a:extLst>
            <a:ext uri="{FF2B5EF4-FFF2-40B4-BE49-F238E27FC236}">
              <a16:creationId xmlns:a16="http://schemas.microsoft.com/office/drawing/2014/main" id="{0F6E0714-F9A1-4D40-9D01-F17D93285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3" name="Imagen 1752">
          <a:extLst>
            <a:ext uri="{FF2B5EF4-FFF2-40B4-BE49-F238E27FC236}">
              <a16:creationId xmlns:a16="http://schemas.microsoft.com/office/drawing/2014/main" id="{86257696-6149-4939-B5FA-EDC13EA6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4" name="Imagen 1753">
          <a:extLst>
            <a:ext uri="{FF2B5EF4-FFF2-40B4-BE49-F238E27FC236}">
              <a16:creationId xmlns:a16="http://schemas.microsoft.com/office/drawing/2014/main" id="{9498890A-DC63-451C-B7AC-58B54CDF5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5" name="Imagen 1754">
          <a:extLst>
            <a:ext uri="{FF2B5EF4-FFF2-40B4-BE49-F238E27FC236}">
              <a16:creationId xmlns:a16="http://schemas.microsoft.com/office/drawing/2014/main" id="{09DE60E5-3CE3-48F0-81ED-B133BD5D1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6" name="Imagen 1755">
          <a:extLst>
            <a:ext uri="{FF2B5EF4-FFF2-40B4-BE49-F238E27FC236}">
              <a16:creationId xmlns:a16="http://schemas.microsoft.com/office/drawing/2014/main" id="{C1EAA629-0977-4E8A-B76E-35614113A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7" name="Imagen 1756">
          <a:extLst>
            <a:ext uri="{FF2B5EF4-FFF2-40B4-BE49-F238E27FC236}">
              <a16:creationId xmlns:a16="http://schemas.microsoft.com/office/drawing/2014/main" id="{BE56AFA9-DEF7-4194-A675-21334E6D9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8" name="Imagen 1757">
          <a:extLst>
            <a:ext uri="{FF2B5EF4-FFF2-40B4-BE49-F238E27FC236}">
              <a16:creationId xmlns:a16="http://schemas.microsoft.com/office/drawing/2014/main" id="{F68A2D4D-7A28-4B23-838D-64374F086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9" name="Imagen 1758">
          <a:extLst>
            <a:ext uri="{FF2B5EF4-FFF2-40B4-BE49-F238E27FC236}">
              <a16:creationId xmlns:a16="http://schemas.microsoft.com/office/drawing/2014/main" id="{DB5A0F66-8FD4-42C7-B94F-372B0F0F7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0" name="Imagen 1759">
          <a:extLst>
            <a:ext uri="{FF2B5EF4-FFF2-40B4-BE49-F238E27FC236}">
              <a16:creationId xmlns:a16="http://schemas.microsoft.com/office/drawing/2014/main" id="{99BB2F1B-B5C1-4160-B616-D57B168C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1" name="Imagen 1760">
          <a:extLst>
            <a:ext uri="{FF2B5EF4-FFF2-40B4-BE49-F238E27FC236}">
              <a16:creationId xmlns:a16="http://schemas.microsoft.com/office/drawing/2014/main" id="{5847ED86-7587-4CF0-A15C-4EB1D7174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2" name="Imagen 1761">
          <a:extLst>
            <a:ext uri="{FF2B5EF4-FFF2-40B4-BE49-F238E27FC236}">
              <a16:creationId xmlns:a16="http://schemas.microsoft.com/office/drawing/2014/main" id="{D6996C0B-5100-4237-905C-7924C42BF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3" name="Imagen 1762">
          <a:extLst>
            <a:ext uri="{FF2B5EF4-FFF2-40B4-BE49-F238E27FC236}">
              <a16:creationId xmlns:a16="http://schemas.microsoft.com/office/drawing/2014/main" id="{84FB1892-3765-4D61-8BAA-52B2A9663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4" name="Imagen 1763">
          <a:extLst>
            <a:ext uri="{FF2B5EF4-FFF2-40B4-BE49-F238E27FC236}">
              <a16:creationId xmlns:a16="http://schemas.microsoft.com/office/drawing/2014/main" id="{505E1DF0-32BB-4211-A93D-1A0D1AA4A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5" name="Imagen 1764">
          <a:extLst>
            <a:ext uri="{FF2B5EF4-FFF2-40B4-BE49-F238E27FC236}">
              <a16:creationId xmlns:a16="http://schemas.microsoft.com/office/drawing/2014/main" id="{BFD7AF34-8C0C-40BA-AB73-692D287CD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6" name="Imagen 1765">
          <a:extLst>
            <a:ext uri="{FF2B5EF4-FFF2-40B4-BE49-F238E27FC236}">
              <a16:creationId xmlns:a16="http://schemas.microsoft.com/office/drawing/2014/main" id="{90BF8414-66A9-4AC5-8DE1-9C6BC4125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7" name="Imagen 1766">
          <a:extLst>
            <a:ext uri="{FF2B5EF4-FFF2-40B4-BE49-F238E27FC236}">
              <a16:creationId xmlns:a16="http://schemas.microsoft.com/office/drawing/2014/main" id="{80B537CA-1C16-41DE-ACEB-2D9104362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8" name="Imagen 1767">
          <a:extLst>
            <a:ext uri="{FF2B5EF4-FFF2-40B4-BE49-F238E27FC236}">
              <a16:creationId xmlns:a16="http://schemas.microsoft.com/office/drawing/2014/main" id="{CFCEE5EC-0EE5-4901-9537-35729C6DD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9" name="Imagen 1768">
          <a:extLst>
            <a:ext uri="{FF2B5EF4-FFF2-40B4-BE49-F238E27FC236}">
              <a16:creationId xmlns:a16="http://schemas.microsoft.com/office/drawing/2014/main" id="{69B52A18-D680-405D-A6A2-312AC63F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0" name="Imagen 1769">
          <a:extLst>
            <a:ext uri="{FF2B5EF4-FFF2-40B4-BE49-F238E27FC236}">
              <a16:creationId xmlns:a16="http://schemas.microsoft.com/office/drawing/2014/main" id="{47C10E19-E105-46F8-BC59-2DDE304B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1" name="Imagen 1770">
          <a:extLst>
            <a:ext uri="{FF2B5EF4-FFF2-40B4-BE49-F238E27FC236}">
              <a16:creationId xmlns:a16="http://schemas.microsoft.com/office/drawing/2014/main" id="{93D24B86-74ED-4975-9948-CE6F33DD3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2" name="Imagen 1771">
          <a:extLst>
            <a:ext uri="{FF2B5EF4-FFF2-40B4-BE49-F238E27FC236}">
              <a16:creationId xmlns:a16="http://schemas.microsoft.com/office/drawing/2014/main" id="{79798195-49FD-4C3B-A308-11887055F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3" name="Imagen 1772">
          <a:extLst>
            <a:ext uri="{FF2B5EF4-FFF2-40B4-BE49-F238E27FC236}">
              <a16:creationId xmlns:a16="http://schemas.microsoft.com/office/drawing/2014/main" id="{9E776F4E-E726-45B6-8926-4E2EE6267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4" name="Imagen 1773">
          <a:extLst>
            <a:ext uri="{FF2B5EF4-FFF2-40B4-BE49-F238E27FC236}">
              <a16:creationId xmlns:a16="http://schemas.microsoft.com/office/drawing/2014/main" id="{371E3FD5-0BE3-4BE3-AC34-7268F082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5" name="Imagen 1774">
          <a:extLst>
            <a:ext uri="{FF2B5EF4-FFF2-40B4-BE49-F238E27FC236}">
              <a16:creationId xmlns:a16="http://schemas.microsoft.com/office/drawing/2014/main" id="{03379EE6-D0B7-4077-ACD8-27A3CA8FC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6" name="Imagen 1775">
          <a:extLst>
            <a:ext uri="{FF2B5EF4-FFF2-40B4-BE49-F238E27FC236}">
              <a16:creationId xmlns:a16="http://schemas.microsoft.com/office/drawing/2014/main" id="{87497543-293C-46C0-8EBC-2BC934AB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7" name="Imagen 1776">
          <a:extLst>
            <a:ext uri="{FF2B5EF4-FFF2-40B4-BE49-F238E27FC236}">
              <a16:creationId xmlns:a16="http://schemas.microsoft.com/office/drawing/2014/main" id="{0B43D3E9-6929-4212-A7A7-E504FA7B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8" name="Imagen 1777">
          <a:extLst>
            <a:ext uri="{FF2B5EF4-FFF2-40B4-BE49-F238E27FC236}">
              <a16:creationId xmlns:a16="http://schemas.microsoft.com/office/drawing/2014/main" id="{0F7FA76B-F08C-4673-ABC5-7F5BFBB6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9" name="Imagen 1778">
          <a:extLst>
            <a:ext uri="{FF2B5EF4-FFF2-40B4-BE49-F238E27FC236}">
              <a16:creationId xmlns:a16="http://schemas.microsoft.com/office/drawing/2014/main" id="{D7D06000-D1CF-468E-8FF3-F7025CC1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0" name="Imagen 1779">
          <a:extLst>
            <a:ext uri="{FF2B5EF4-FFF2-40B4-BE49-F238E27FC236}">
              <a16:creationId xmlns:a16="http://schemas.microsoft.com/office/drawing/2014/main" id="{BA856BA4-A30E-4470-85AE-E957CC34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1" name="Imagen 1780">
          <a:extLst>
            <a:ext uri="{FF2B5EF4-FFF2-40B4-BE49-F238E27FC236}">
              <a16:creationId xmlns:a16="http://schemas.microsoft.com/office/drawing/2014/main" id="{3B2C8927-88DE-4A5C-8825-D4F11B3D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2" name="Imagen 1781">
          <a:extLst>
            <a:ext uri="{FF2B5EF4-FFF2-40B4-BE49-F238E27FC236}">
              <a16:creationId xmlns:a16="http://schemas.microsoft.com/office/drawing/2014/main" id="{9A6E13F1-0283-49C0-AC98-3EFCA1AF4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3" name="Imagen 1782">
          <a:extLst>
            <a:ext uri="{FF2B5EF4-FFF2-40B4-BE49-F238E27FC236}">
              <a16:creationId xmlns:a16="http://schemas.microsoft.com/office/drawing/2014/main" id="{0F25CBE6-3F30-4CA0-A357-EB89A05F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4" name="Imagen 1783">
          <a:extLst>
            <a:ext uri="{FF2B5EF4-FFF2-40B4-BE49-F238E27FC236}">
              <a16:creationId xmlns:a16="http://schemas.microsoft.com/office/drawing/2014/main" id="{C6F6E2EC-3F05-4A94-8198-3A7BB3140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5" name="Imagen 1784">
          <a:extLst>
            <a:ext uri="{FF2B5EF4-FFF2-40B4-BE49-F238E27FC236}">
              <a16:creationId xmlns:a16="http://schemas.microsoft.com/office/drawing/2014/main" id="{C744A311-1DDC-469C-9049-9651C03F7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6" name="Imagen 1785">
          <a:extLst>
            <a:ext uri="{FF2B5EF4-FFF2-40B4-BE49-F238E27FC236}">
              <a16:creationId xmlns:a16="http://schemas.microsoft.com/office/drawing/2014/main" id="{27B109B9-404B-4D83-B4DC-960B56544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7" name="Imagen 1786">
          <a:extLst>
            <a:ext uri="{FF2B5EF4-FFF2-40B4-BE49-F238E27FC236}">
              <a16:creationId xmlns:a16="http://schemas.microsoft.com/office/drawing/2014/main" id="{F0810C95-B8A5-46F3-828C-953250E1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8" name="Imagen 1787">
          <a:extLst>
            <a:ext uri="{FF2B5EF4-FFF2-40B4-BE49-F238E27FC236}">
              <a16:creationId xmlns:a16="http://schemas.microsoft.com/office/drawing/2014/main" id="{3F8F8E69-AE21-4234-8AD2-54304E82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9" name="Imagen 1788">
          <a:extLst>
            <a:ext uri="{FF2B5EF4-FFF2-40B4-BE49-F238E27FC236}">
              <a16:creationId xmlns:a16="http://schemas.microsoft.com/office/drawing/2014/main" id="{8CF15A9F-47E5-4956-B262-B89E8EEEA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90" name="Imagen 1789">
          <a:extLst>
            <a:ext uri="{FF2B5EF4-FFF2-40B4-BE49-F238E27FC236}">
              <a16:creationId xmlns:a16="http://schemas.microsoft.com/office/drawing/2014/main" id="{9B8FE8ED-FF8F-4ABC-AD30-2184CCB35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1" name="Imagen 1790">
          <a:extLst>
            <a:ext uri="{FF2B5EF4-FFF2-40B4-BE49-F238E27FC236}">
              <a16:creationId xmlns:a16="http://schemas.microsoft.com/office/drawing/2014/main" id="{2BA5C750-3375-4458-B5BE-FD945C18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2" name="Imagen 1791">
          <a:extLst>
            <a:ext uri="{FF2B5EF4-FFF2-40B4-BE49-F238E27FC236}">
              <a16:creationId xmlns:a16="http://schemas.microsoft.com/office/drawing/2014/main" id="{16E11817-B5FD-4333-8B79-10530E6D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3" name="Imagen 1792">
          <a:extLst>
            <a:ext uri="{FF2B5EF4-FFF2-40B4-BE49-F238E27FC236}">
              <a16:creationId xmlns:a16="http://schemas.microsoft.com/office/drawing/2014/main" id="{86C574A8-6D8B-495D-8EFB-C2F2FB47B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4" name="Imagen 1793">
          <a:extLst>
            <a:ext uri="{FF2B5EF4-FFF2-40B4-BE49-F238E27FC236}">
              <a16:creationId xmlns:a16="http://schemas.microsoft.com/office/drawing/2014/main" id="{556FEFF3-6914-4F91-ABC4-7826228FC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5" name="Imagen 1794">
          <a:extLst>
            <a:ext uri="{FF2B5EF4-FFF2-40B4-BE49-F238E27FC236}">
              <a16:creationId xmlns:a16="http://schemas.microsoft.com/office/drawing/2014/main" id="{0F654333-E3C6-48C1-8020-44C510A6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6" name="Imagen 1795">
          <a:extLst>
            <a:ext uri="{FF2B5EF4-FFF2-40B4-BE49-F238E27FC236}">
              <a16:creationId xmlns:a16="http://schemas.microsoft.com/office/drawing/2014/main" id="{98FEF966-A23F-4B3F-9B14-DF3832E0D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7" name="Imagen 1796">
          <a:extLst>
            <a:ext uri="{FF2B5EF4-FFF2-40B4-BE49-F238E27FC236}">
              <a16:creationId xmlns:a16="http://schemas.microsoft.com/office/drawing/2014/main" id="{E463641E-431B-4284-B3BE-24506FE7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8" name="Imagen 1797">
          <a:extLst>
            <a:ext uri="{FF2B5EF4-FFF2-40B4-BE49-F238E27FC236}">
              <a16:creationId xmlns:a16="http://schemas.microsoft.com/office/drawing/2014/main" id="{34B3E302-F7C5-4026-8205-B86FB9395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9" name="Imagen 1798">
          <a:extLst>
            <a:ext uri="{FF2B5EF4-FFF2-40B4-BE49-F238E27FC236}">
              <a16:creationId xmlns:a16="http://schemas.microsoft.com/office/drawing/2014/main" id="{F768477B-B14F-4C22-A65B-67A00549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0" name="Imagen 1799">
          <a:extLst>
            <a:ext uri="{FF2B5EF4-FFF2-40B4-BE49-F238E27FC236}">
              <a16:creationId xmlns:a16="http://schemas.microsoft.com/office/drawing/2014/main" id="{E7B94081-A39C-48F7-AF30-00938F8C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1" name="Imagen 1800">
          <a:extLst>
            <a:ext uri="{FF2B5EF4-FFF2-40B4-BE49-F238E27FC236}">
              <a16:creationId xmlns:a16="http://schemas.microsoft.com/office/drawing/2014/main" id="{1AEA57F4-28E1-4350-A02D-A8967A5E3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2" name="Imagen 1801">
          <a:extLst>
            <a:ext uri="{FF2B5EF4-FFF2-40B4-BE49-F238E27FC236}">
              <a16:creationId xmlns:a16="http://schemas.microsoft.com/office/drawing/2014/main" id="{3C2F78B2-B108-47D4-9F9C-6AAFC93D0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3" name="Imagen 1802">
          <a:extLst>
            <a:ext uri="{FF2B5EF4-FFF2-40B4-BE49-F238E27FC236}">
              <a16:creationId xmlns:a16="http://schemas.microsoft.com/office/drawing/2014/main" id="{C81883BA-A21F-4F06-AD0B-DB9FC3762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4" name="Imagen 1803">
          <a:extLst>
            <a:ext uri="{FF2B5EF4-FFF2-40B4-BE49-F238E27FC236}">
              <a16:creationId xmlns:a16="http://schemas.microsoft.com/office/drawing/2014/main" id="{D803E6A8-62EE-4701-AD64-5D6A0B40A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5" name="Imagen 1804">
          <a:extLst>
            <a:ext uri="{FF2B5EF4-FFF2-40B4-BE49-F238E27FC236}">
              <a16:creationId xmlns:a16="http://schemas.microsoft.com/office/drawing/2014/main" id="{FDE88EAC-35F5-49B1-AB3B-0AE63083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6" name="Imagen 1805">
          <a:extLst>
            <a:ext uri="{FF2B5EF4-FFF2-40B4-BE49-F238E27FC236}">
              <a16:creationId xmlns:a16="http://schemas.microsoft.com/office/drawing/2014/main" id="{10EDEED1-C504-4A85-93CC-591AD146F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7" name="Imagen 1806">
          <a:extLst>
            <a:ext uri="{FF2B5EF4-FFF2-40B4-BE49-F238E27FC236}">
              <a16:creationId xmlns:a16="http://schemas.microsoft.com/office/drawing/2014/main" id="{200E2969-21E5-4EAC-86C4-69C749CD2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8" name="Imagen 1807">
          <a:extLst>
            <a:ext uri="{FF2B5EF4-FFF2-40B4-BE49-F238E27FC236}">
              <a16:creationId xmlns:a16="http://schemas.microsoft.com/office/drawing/2014/main" id="{BD1513A4-1284-4020-9B05-806B595E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9" name="Imagen 1808">
          <a:extLst>
            <a:ext uri="{FF2B5EF4-FFF2-40B4-BE49-F238E27FC236}">
              <a16:creationId xmlns:a16="http://schemas.microsoft.com/office/drawing/2014/main" id="{54F94747-9C18-48ED-A673-B7096969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0" name="Imagen 1809">
          <a:extLst>
            <a:ext uri="{FF2B5EF4-FFF2-40B4-BE49-F238E27FC236}">
              <a16:creationId xmlns:a16="http://schemas.microsoft.com/office/drawing/2014/main" id="{C0887512-5382-4C69-931E-B1DFC116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1" name="Imagen 1810">
          <a:extLst>
            <a:ext uri="{FF2B5EF4-FFF2-40B4-BE49-F238E27FC236}">
              <a16:creationId xmlns:a16="http://schemas.microsoft.com/office/drawing/2014/main" id="{D477E984-8590-4BBE-9C82-7E85030CD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2" name="Imagen 1811">
          <a:extLst>
            <a:ext uri="{FF2B5EF4-FFF2-40B4-BE49-F238E27FC236}">
              <a16:creationId xmlns:a16="http://schemas.microsoft.com/office/drawing/2014/main" id="{31E09A17-9C10-44D8-B993-A620BD1C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3" name="Imagen 1812">
          <a:extLst>
            <a:ext uri="{FF2B5EF4-FFF2-40B4-BE49-F238E27FC236}">
              <a16:creationId xmlns:a16="http://schemas.microsoft.com/office/drawing/2014/main" id="{A99917F5-D31C-49DB-8B81-9B5F89102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4" name="Imagen 1813">
          <a:extLst>
            <a:ext uri="{FF2B5EF4-FFF2-40B4-BE49-F238E27FC236}">
              <a16:creationId xmlns:a16="http://schemas.microsoft.com/office/drawing/2014/main" id="{B34F1E66-0A16-4662-BDCD-097EA717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5" name="Imagen 1814">
          <a:extLst>
            <a:ext uri="{FF2B5EF4-FFF2-40B4-BE49-F238E27FC236}">
              <a16:creationId xmlns:a16="http://schemas.microsoft.com/office/drawing/2014/main" id="{C58481BE-15F2-4C94-95DE-79EC788C5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6" name="Imagen 1815">
          <a:extLst>
            <a:ext uri="{FF2B5EF4-FFF2-40B4-BE49-F238E27FC236}">
              <a16:creationId xmlns:a16="http://schemas.microsoft.com/office/drawing/2014/main" id="{0286268B-AAFD-4F29-B820-98396E42C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7" name="Imagen 1816">
          <a:extLst>
            <a:ext uri="{FF2B5EF4-FFF2-40B4-BE49-F238E27FC236}">
              <a16:creationId xmlns:a16="http://schemas.microsoft.com/office/drawing/2014/main" id="{6B5B5B22-E4F9-410A-B449-B2CA9AB99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8" name="Imagen 1817">
          <a:extLst>
            <a:ext uri="{FF2B5EF4-FFF2-40B4-BE49-F238E27FC236}">
              <a16:creationId xmlns:a16="http://schemas.microsoft.com/office/drawing/2014/main" id="{995EB0AF-306E-4B8F-94FD-EBA7C9D3C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9" name="Imagen 1818">
          <a:extLst>
            <a:ext uri="{FF2B5EF4-FFF2-40B4-BE49-F238E27FC236}">
              <a16:creationId xmlns:a16="http://schemas.microsoft.com/office/drawing/2014/main" id="{16763B9B-E5AD-4AB5-854E-E0A0AAA61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0" name="Imagen 1819">
          <a:extLst>
            <a:ext uri="{FF2B5EF4-FFF2-40B4-BE49-F238E27FC236}">
              <a16:creationId xmlns:a16="http://schemas.microsoft.com/office/drawing/2014/main" id="{DD6A1671-B1ED-4E82-96E0-2D527612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1" name="Imagen 1820">
          <a:extLst>
            <a:ext uri="{FF2B5EF4-FFF2-40B4-BE49-F238E27FC236}">
              <a16:creationId xmlns:a16="http://schemas.microsoft.com/office/drawing/2014/main" id="{512A7AFD-E7A7-48B7-87DE-582240F6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2" name="Imagen 1821">
          <a:extLst>
            <a:ext uri="{FF2B5EF4-FFF2-40B4-BE49-F238E27FC236}">
              <a16:creationId xmlns:a16="http://schemas.microsoft.com/office/drawing/2014/main" id="{6E4E6204-7D51-42A2-A923-17EC4E0C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3" name="Imagen 1822">
          <a:extLst>
            <a:ext uri="{FF2B5EF4-FFF2-40B4-BE49-F238E27FC236}">
              <a16:creationId xmlns:a16="http://schemas.microsoft.com/office/drawing/2014/main" id="{4A8EFFC5-3BD0-4272-82CA-156AC3FD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4" name="Imagen 1823">
          <a:extLst>
            <a:ext uri="{FF2B5EF4-FFF2-40B4-BE49-F238E27FC236}">
              <a16:creationId xmlns:a16="http://schemas.microsoft.com/office/drawing/2014/main" id="{DACC8F97-C5F3-400E-AC81-0E85F912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5" name="Imagen 1824">
          <a:extLst>
            <a:ext uri="{FF2B5EF4-FFF2-40B4-BE49-F238E27FC236}">
              <a16:creationId xmlns:a16="http://schemas.microsoft.com/office/drawing/2014/main" id="{F4F1A043-EBE2-4CE2-8AF8-88CFEDDD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6" name="Imagen 1825">
          <a:extLst>
            <a:ext uri="{FF2B5EF4-FFF2-40B4-BE49-F238E27FC236}">
              <a16:creationId xmlns:a16="http://schemas.microsoft.com/office/drawing/2014/main" id="{ECD432EA-900B-4154-AC71-648AF19D7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7" name="Imagen 1826">
          <a:extLst>
            <a:ext uri="{FF2B5EF4-FFF2-40B4-BE49-F238E27FC236}">
              <a16:creationId xmlns:a16="http://schemas.microsoft.com/office/drawing/2014/main" id="{336F3322-E4FA-4579-882D-672C764AD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8" name="Imagen 1827">
          <a:extLst>
            <a:ext uri="{FF2B5EF4-FFF2-40B4-BE49-F238E27FC236}">
              <a16:creationId xmlns:a16="http://schemas.microsoft.com/office/drawing/2014/main" id="{F087649E-DBC6-4077-9917-5221265A4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9" name="Imagen 1828">
          <a:extLst>
            <a:ext uri="{FF2B5EF4-FFF2-40B4-BE49-F238E27FC236}">
              <a16:creationId xmlns:a16="http://schemas.microsoft.com/office/drawing/2014/main" id="{CD73B8EF-C39C-4C0A-BB5F-F8548FED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0" name="Imagen 1829">
          <a:extLst>
            <a:ext uri="{FF2B5EF4-FFF2-40B4-BE49-F238E27FC236}">
              <a16:creationId xmlns:a16="http://schemas.microsoft.com/office/drawing/2014/main" id="{CD4618EB-F37B-4AE1-866A-2E4EB6B0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1" name="Imagen 1830">
          <a:extLst>
            <a:ext uri="{FF2B5EF4-FFF2-40B4-BE49-F238E27FC236}">
              <a16:creationId xmlns:a16="http://schemas.microsoft.com/office/drawing/2014/main" id="{ABAFB771-05EB-40F4-A472-B655FFCEF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2" name="Imagen 1831">
          <a:extLst>
            <a:ext uri="{FF2B5EF4-FFF2-40B4-BE49-F238E27FC236}">
              <a16:creationId xmlns:a16="http://schemas.microsoft.com/office/drawing/2014/main" id="{FBBCCAE4-1E4B-4546-8940-113DE8CCF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3" name="Imagen 1832">
          <a:extLst>
            <a:ext uri="{FF2B5EF4-FFF2-40B4-BE49-F238E27FC236}">
              <a16:creationId xmlns:a16="http://schemas.microsoft.com/office/drawing/2014/main" id="{6BB3909E-2AF3-4955-97EE-7D99225C9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4" name="Imagen 1833">
          <a:extLst>
            <a:ext uri="{FF2B5EF4-FFF2-40B4-BE49-F238E27FC236}">
              <a16:creationId xmlns:a16="http://schemas.microsoft.com/office/drawing/2014/main" id="{1DC9817B-6D4F-4E87-8CD7-444F84811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5" name="Imagen 1834">
          <a:extLst>
            <a:ext uri="{FF2B5EF4-FFF2-40B4-BE49-F238E27FC236}">
              <a16:creationId xmlns:a16="http://schemas.microsoft.com/office/drawing/2014/main" id="{2F93961A-1CDD-464C-BA7E-690E39F80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6" name="Imagen 1835">
          <a:extLst>
            <a:ext uri="{FF2B5EF4-FFF2-40B4-BE49-F238E27FC236}">
              <a16:creationId xmlns:a16="http://schemas.microsoft.com/office/drawing/2014/main" id="{76B33FD9-1C43-47CC-AB32-B47EE869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7" name="Imagen 1836">
          <a:extLst>
            <a:ext uri="{FF2B5EF4-FFF2-40B4-BE49-F238E27FC236}">
              <a16:creationId xmlns:a16="http://schemas.microsoft.com/office/drawing/2014/main" id="{90DCD606-8F69-4518-ABF7-C7C26A25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8" name="Imagen 1837">
          <a:extLst>
            <a:ext uri="{FF2B5EF4-FFF2-40B4-BE49-F238E27FC236}">
              <a16:creationId xmlns:a16="http://schemas.microsoft.com/office/drawing/2014/main" id="{5E91CB81-6031-4CC9-BA2B-120BD81C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9" name="Imagen 1838">
          <a:extLst>
            <a:ext uri="{FF2B5EF4-FFF2-40B4-BE49-F238E27FC236}">
              <a16:creationId xmlns:a16="http://schemas.microsoft.com/office/drawing/2014/main" id="{1AA3C875-BAFE-472D-994A-F4733B19D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0" name="Imagen 1839">
          <a:extLst>
            <a:ext uri="{FF2B5EF4-FFF2-40B4-BE49-F238E27FC236}">
              <a16:creationId xmlns:a16="http://schemas.microsoft.com/office/drawing/2014/main" id="{59001D9B-F516-4EEE-AA96-8D42EC23A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1" name="Imagen 1840">
          <a:extLst>
            <a:ext uri="{FF2B5EF4-FFF2-40B4-BE49-F238E27FC236}">
              <a16:creationId xmlns:a16="http://schemas.microsoft.com/office/drawing/2014/main" id="{276CE072-0ED6-4301-9BD7-F7CC9E9A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2" name="Imagen 1841">
          <a:extLst>
            <a:ext uri="{FF2B5EF4-FFF2-40B4-BE49-F238E27FC236}">
              <a16:creationId xmlns:a16="http://schemas.microsoft.com/office/drawing/2014/main" id="{DEA0F697-A444-4425-8958-495413AF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3" name="Imagen 1842">
          <a:extLst>
            <a:ext uri="{FF2B5EF4-FFF2-40B4-BE49-F238E27FC236}">
              <a16:creationId xmlns:a16="http://schemas.microsoft.com/office/drawing/2014/main" id="{DBA74B8E-52A6-4F51-9624-2FA58C85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4" name="Imagen 1843">
          <a:extLst>
            <a:ext uri="{FF2B5EF4-FFF2-40B4-BE49-F238E27FC236}">
              <a16:creationId xmlns:a16="http://schemas.microsoft.com/office/drawing/2014/main" id="{1BE59D0B-5167-4E5D-A995-EC37A6A10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5" name="Imagen 1844">
          <a:extLst>
            <a:ext uri="{FF2B5EF4-FFF2-40B4-BE49-F238E27FC236}">
              <a16:creationId xmlns:a16="http://schemas.microsoft.com/office/drawing/2014/main" id="{F2EADDCC-43A3-433D-9C8A-71D229A31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6" name="Imagen 1845">
          <a:extLst>
            <a:ext uri="{FF2B5EF4-FFF2-40B4-BE49-F238E27FC236}">
              <a16:creationId xmlns:a16="http://schemas.microsoft.com/office/drawing/2014/main" id="{21DCE460-DB7C-467D-B997-FE33916B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7" name="Imagen 1846">
          <a:extLst>
            <a:ext uri="{FF2B5EF4-FFF2-40B4-BE49-F238E27FC236}">
              <a16:creationId xmlns:a16="http://schemas.microsoft.com/office/drawing/2014/main" id="{26F122C1-55E1-421C-9AF2-CD3C03617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8" name="Imagen 1847">
          <a:extLst>
            <a:ext uri="{FF2B5EF4-FFF2-40B4-BE49-F238E27FC236}">
              <a16:creationId xmlns:a16="http://schemas.microsoft.com/office/drawing/2014/main" id="{F7BF7F84-E434-48DA-A1F0-B2D12156D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9" name="Imagen 1848">
          <a:extLst>
            <a:ext uri="{FF2B5EF4-FFF2-40B4-BE49-F238E27FC236}">
              <a16:creationId xmlns:a16="http://schemas.microsoft.com/office/drawing/2014/main" id="{300A425B-2205-41B4-9F40-05B686F3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0" name="Imagen 1849">
          <a:extLst>
            <a:ext uri="{FF2B5EF4-FFF2-40B4-BE49-F238E27FC236}">
              <a16:creationId xmlns:a16="http://schemas.microsoft.com/office/drawing/2014/main" id="{527F7ED1-B968-4B2F-8FC3-BA20F160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1" name="Imagen 1850">
          <a:extLst>
            <a:ext uri="{FF2B5EF4-FFF2-40B4-BE49-F238E27FC236}">
              <a16:creationId xmlns:a16="http://schemas.microsoft.com/office/drawing/2014/main" id="{D7787479-F85F-43AC-9CCC-F2B5BE78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2" name="Imagen 1851">
          <a:extLst>
            <a:ext uri="{FF2B5EF4-FFF2-40B4-BE49-F238E27FC236}">
              <a16:creationId xmlns:a16="http://schemas.microsoft.com/office/drawing/2014/main" id="{4D3CED08-E925-4353-9052-9EF2AD42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3" name="Imagen 1852">
          <a:extLst>
            <a:ext uri="{FF2B5EF4-FFF2-40B4-BE49-F238E27FC236}">
              <a16:creationId xmlns:a16="http://schemas.microsoft.com/office/drawing/2014/main" id="{2D151C79-DE2F-40BA-AAFF-EB33C6B2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4" name="Imagen 1853">
          <a:extLst>
            <a:ext uri="{FF2B5EF4-FFF2-40B4-BE49-F238E27FC236}">
              <a16:creationId xmlns:a16="http://schemas.microsoft.com/office/drawing/2014/main" id="{D880E8FE-4720-428E-BFB5-187D2247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5" name="Imagen 1854">
          <a:extLst>
            <a:ext uri="{FF2B5EF4-FFF2-40B4-BE49-F238E27FC236}">
              <a16:creationId xmlns:a16="http://schemas.microsoft.com/office/drawing/2014/main" id="{62FDB57A-370D-44F4-A687-0155FF6F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6" name="Imagen 1855">
          <a:extLst>
            <a:ext uri="{FF2B5EF4-FFF2-40B4-BE49-F238E27FC236}">
              <a16:creationId xmlns:a16="http://schemas.microsoft.com/office/drawing/2014/main" id="{474A343A-F368-4BA9-BC0F-4E9B979F4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7" name="Imagen 1856">
          <a:extLst>
            <a:ext uri="{FF2B5EF4-FFF2-40B4-BE49-F238E27FC236}">
              <a16:creationId xmlns:a16="http://schemas.microsoft.com/office/drawing/2014/main" id="{FC24F490-A40D-476C-ADFF-368C5D8F3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8" name="Imagen 1857">
          <a:extLst>
            <a:ext uri="{FF2B5EF4-FFF2-40B4-BE49-F238E27FC236}">
              <a16:creationId xmlns:a16="http://schemas.microsoft.com/office/drawing/2014/main" id="{DF717B28-526E-4994-B1B7-A5921BAE0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9" name="Imagen 1858">
          <a:extLst>
            <a:ext uri="{FF2B5EF4-FFF2-40B4-BE49-F238E27FC236}">
              <a16:creationId xmlns:a16="http://schemas.microsoft.com/office/drawing/2014/main" id="{7FEC81F7-4C68-438E-9B23-263D411D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0" name="Imagen 1859">
          <a:extLst>
            <a:ext uri="{FF2B5EF4-FFF2-40B4-BE49-F238E27FC236}">
              <a16:creationId xmlns:a16="http://schemas.microsoft.com/office/drawing/2014/main" id="{8B569479-3A84-4AD6-AB75-83155797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1" name="Imagen 1860">
          <a:extLst>
            <a:ext uri="{FF2B5EF4-FFF2-40B4-BE49-F238E27FC236}">
              <a16:creationId xmlns:a16="http://schemas.microsoft.com/office/drawing/2014/main" id="{DC580AA7-9C9A-4DA9-91D0-BCCC4FA42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2" name="Imagen 1861">
          <a:extLst>
            <a:ext uri="{FF2B5EF4-FFF2-40B4-BE49-F238E27FC236}">
              <a16:creationId xmlns:a16="http://schemas.microsoft.com/office/drawing/2014/main" id="{CDB8E349-283E-42FB-B83D-DA33AC002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3" name="Imagen 1862">
          <a:extLst>
            <a:ext uri="{FF2B5EF4-FFF2-40B4-BE49-F238E27FC236}">
              <a16:creationId xmlns:a16="http://schemas.microsoft.com/office/drawing/2014/main" id="{A36EF566-0635-432D-ABCA-67281C44D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4" name="Imagen 1863">
          <a:extLst>
            <a:ext uri="{FF2B5EF4-FFF2-40B4-BE49-F238E27FC236}">
              <a16:creationId xmlns:a16="http://schemas.microsoft.com/office/drawing/2014/main" id="{D11285B4-A225-4A11-B5BF-EE42B54CA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5" name="Imagen 1864">
          <a:extLst>
            <a:ext uri="{FF2B5EF4-FFF2-40B4-BE49-F238E27FC236}">
              <a16:creationId xmlns:a16="http://schemas.microsoft.com/office/drawing/2014/main" id="{943806D0-13F7-4F22-B4A4-1D55AF04D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6" name="Imagen 1865">
          <a:extLst>
            <a:ext uri="{FF2B5EF4-FFF2-40B4-BE49-F238E27FC236}">
              <a16:creationId xmlns:a16="http://schemas.microsoft.com/office/drawing/2014/main" id="{865036A1-D01E-4C93-BCF2-27C40BF4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7" name="Imagen 1866">
          <a:extLst>
            <a:ext uri="{FF2B5EF4-FFF2-40B4-BE49-F238E27FC236}">
              <a16:creationId xmlns:a16="http://schemas.microsoft.com/office/drawing/2014/main" id="{B56047AD-5692-4D8B-B30D-E3374647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8" name="Imagen 1867">
          <a:extLst>
            <a:ext uri="{FF2B5EF4-FFF2-40B4-BE49-F238E27FC236}">
              <a16:creationId xmlns:a16="http://schemas.microsoft.com/office/drawing/2014/main" id="{F9ED0FC6-B984-4F6F-B110-5E203AC11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9" name="Imagen 1868">
          <a:extLst>
            <a:ext uri="{FF2B5EF4-FFF2-40B4-BE49-F238E27FC236}">
              <a16:creationId xmlns:a16="http://schemas.microsoft.com/office/drawing/2014/main" id="{9F8E059A-0AF7-4972-A705-CB3425120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0" name="Imagen 1869">
          <a:extLst>
            <a:ext uri="{FF2B5EF4-FFF2-40B4-BE49-F238E27FC236}">
              <a16:creationId xmlns:a16="http://schemas.microsoft.com/office/drawing/2014/main" id="{88699774-AB34-434D-9EED-6CA6EC978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1" name="Imagen 1870">
          <a:extLst>
            <a:ext uri="{FF2B5EF4-FFF2-40B4-BE49-F238E27FC236}">
              <a16:creationId xmlns:a16="http://schemas.microsoft.com/office/drawing/2014/main" id="{05C043B3-6FE6-42F3-84EA-9528AC34B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2" name="Imagen 1871">
          <a:extLst>
            <a:ext uri="{FF2B5EF4-FFF2-40B4-BE49-F238E27FC236}">
              <a16:creationId xmlns:a16="http://schemas.microsoft.com/office/drawing/2014/main" id="{D1161F56-D9FB-4A7E-917E-D94564B05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3" name="Imagen 1872">
          <a:extLst>
            <a:ext uri="{FF2B5EF4-FFF2-40B4-BE49-F238E27FC236}">
              <a16:creationId xmlns:a16="http://schemas.microsoft.com/office/drawing/2014/main" id="{64CF376B-6817-440E-8B65-DFF9B7D0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4" name="Imagen 1873">
          <a:extLst>
            <a:ext uri="{FF2B5EF4-FFF2-40B4-BE49-F238E27FC236}">
              <a16:creationId xmlns:a16="http://schemas.microsoft.com/office/drawing/2014/main" id="{0C03FACF-60F1-4CFA-B968-7A7427DD0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5" name="Imagen 1874">
          <a:extLst>
            <a:ext uri="{FF2B5EF4-FFF2-40B4-BE49-F238E27FC236}">
              <a16:creationId xmlns:a16="http://schemas.microsoft.com/office/drawing/2014/main" id="{221EB47B-2E17-4766-8BFD-4A2E23776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6" name="Imagen 1875">
          <a:extLst>
            <a:ext uri="{FF2B5EF4-FFF2-40B4-BE49-F238E27FC236}">
              <a16:creationId xmlns:a16="http://schemas.microsoft.com/office/drawing/2014/main" id="{1771F1AA-8E58-49E8-8EA0-7633C04D5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7" name="Imagen 1876">
          <a:extLst>
            <a:ext uri="{FF2B5EF4-FFF2-40B4-BE49-F238E27FC236}">
              <a16:creationId xmlns:a16="http://schemas.microsoft.com/office/drawing/2014/main" id="{DC9623CE-B3AC-40B7-B2AF-46089551F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8" name="Imagen 1877">
          <a:extLst>
            <a:ext uri="{FF2B5EF4-FFF2-40B4-BE49-F238E27FC236}">
              <a16:creationId xmlns:a16="http://schemas.microsoft.com/office/drawing/2014/main" id="{4C2F25B4-C2E3-47CE-813C-A43BC576F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9" name="Imagen 1878">
          <a:extLst>
            <a:ext uri="{FF2B5EF4-FFF2-40B4-BE49-F238E27FC236}">
              <a16:creationId xmlns:a16="http://schemas.microsoft.com/office/drawing/2014/main" id="{99001086-7E59-419D-9D5B-248DB042D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0" name="Imagen 1879">
          <a:extLst>
            <a:ext uri="{FF2B5EF4-FFF2-40B4-BE49-F238E27FC236}">
              <a16:creationId xmlns:a16="http://schemas.microsoft.com/office/drawing/2014/main" id="{FFA4D00D-96D8-4585-948C-EBB7A3BA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1" name="Imagen 1880">
          <a:extLst>
            <a:ext uri="{FF2B5EF4-FFF2-40B4-BE49-F238E27FC236}">
              <a16:creationId xmlns:a16="http://schemas.microsoft.com/office/drawing/2014/main" id="{5B35A325-67D8-4451-9DF3-0B6065DEE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2" name="Imagen 1881">
          <a:extLst>
            <a:ext uri="{FF2B5EF4-FFF2-40B4-BE49-F238E27FC236}">
              <a16:creationId xmlns:a16="http://schemas.microsoft.com/office/drawing/2014/main" id="{AEEB1280-676E-4004-BC11-AF5CE367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3" name="Imagen 1882">
          <a:extLst>
            <a:ext uri="{FF2B5EF4-FFF2-40B4-BE49-F238E27FC236}">
              <a16:creationId xmlns:a16="http://schemas.microsoft.com/office/drawing/2014/main" id="{B304835D-4495-41AC-B2BC-1A1548A1A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4" name="Imagen 1883">
          <a:extLst>
            <a:ext uri="{FF2B5EF4-FFF2-40B4-BE49-F238E27FC236}">
              <a16:creationId xmlns:a16="http://schemas.microsoft.com/office/drawing/2014/main" id="{C2176268-FC4C-4CAC-982C-4F38478F9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5" name="Imagen 1884">
          <a:extLst>
            <a:ext uri="{FF2B5EF4-FFF2-40B4-BE49-F238E27FC236}">
              <a16:creationId xmlns:a16="http://schemas.microsoft.com/office/drawing/2014/main" id="{B9351A25-05B8-4C30-B1F6-B0A29DE18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6" name="Imagen 1885">
          <a:extLst>
            <a:ext uri="{FF2B5EF4-FFF2-40B4-BE49-F238E27FC236}">
              <a16:creationId xmlns:a16="http://schemas.microsoft.com/office/drawing/2014/main" id="{CEA07778-23BA-4A59-8276-4F291C523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7" name="Imagen 1886">
          <a:extLst>
            <a:ext uri="{FF2B5EF4-FFF2-40B4-BE49-F238E27FC236}">
              <a16:creationId xmlns:a16="http://schemas.microsoft.com/office/drawing/2014/main" id="{FCD3DA9E-9D60-41FF-AFE8-DE0F4EE06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88" name="Imagen 1887">
          <a:extLst>
            <a:ext uri="{FF2B5EF4-FFF2-40B4-BE49-F238E27FC236}">
              <a16:creationId xmlns:a16="http://schemas.microsoft.com/office/drawing/2014/main" id="{944F4FE7-4BE9-46FC-BB8C-CDD09255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89" name="Imagen 1888">
          <a:extLst>
            <a:ext uri="{FF2B5EF4-FFF2-40B4-BE49-F238E27FC236}">
              <a16:creationId xmlns:a16="http://schemas.microsoft.com/office/drawing/2014/main" id="{A168B90E-C609-4311-BB6A-B801FABE3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0" name="Imagen 1889">
          <a:extLst>
            <a:ext uri="{FF2B5EF4-FFF2-40B4-BE49-F238E27FC236}">
              <a16:creationId xmlns:a16="http://schemas.microsoft.com/office/drawing/2014/main" id="{5187AD76-7145-4115-BABE-94B6772F4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1" name="Imagen 1890">
          <a:extLst>
            <a:ext uri="{FF2B5EF4-FFF2-40B4-BE49-F238E27FC236}">
              <a16:creationId xmlns:a16="http://schemas.microsoft.com/office/drawing/2014/main" id="{011B6D62-1C37-4A56-87C6-8C858DAE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2" name="Imagen 1891">
          <a:extLst>
            <a:ext uri="{FF2B5EF4-FFF2-40B4-BE49-F238E27FC236}">
              <a16:creationId xmlns:a16="http://schemas.microsoft.com/office/drawing/2014/main" id="{7F8E9CD3-EEF5-4672-AF89-2680B4CF9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3" name="Imagen 1892">
          <a:extLst>
            <a:ext uri="{FF2B5EF4-FFF2-40B4-BE49-F238E27FC236}">
              <a16:creationId xmlns:a16="http://schemas.microsoft.com/office/drawing/2014/main" id="{76D332B1-C1E9-4E30-966D-3ACC329C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4" name="Imagen 1893">
          <a:extLst>
            <a:ext uri="{FF2B5EF4-FFF2-40B4-BE49-F238E27FC236}">
              <a16:creationId xmlns:a16="http://schemas.microsoft.com/office/drawing/2014/main" id="{EA0D7DA6-E771-4911-BA72-FBF7AB74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5" name="Imagen 1894">
          <a:extLst>
            <a:ext uri="{FF2B5EF4-FFF2-40B4-BE49-F238E27FC236}">
              <a16:creationId xmlns:a16="http://schemas.microsoft.com/office/drawing/2014/main" id="{4F841DC5-927A-4A24-BE67-3F7CEB97D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6" name="Imagen 1895">
          <a:extLst>
            <a:ext uri="{FF2B5EF4-FFF2-40B4-BE49-F238E27FC236}">
              <a16:creationId xmlns:a16="http://schemas.microsoft.com/office/drawing/2014/main" id="{8AE3395E-26F5-4615-9681-7A15DF11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97" name="Imagen 1896">
          <a:extLst>
            <a:ext uri="{FF2B5EF4-FFF2-40B4-BE49-F238E27FC236}">
              <a16:creationId xmlns:a16="http://schemas.microsoft.com/office/drawing/2014/main" id="{EFB5D9DA-7FE0-4FC8-BDC6-1547F469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98" name="Imagen 1897">
          <a:extLst>
            <a:ext uri="{FF2B5EF4-FFF2-40B4-BE49-F238E27FC236}">
              <a16:creationId xmlns:a16="http://schemas.microsoft.com/office/drawing/2014/main" id="{F60F309B-A9B7-41A1-9914-0C0E2D13F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99" name="Imagen 1898">
          <a:extLst>
            <a:ext uri="{FF2B5EF4-FFF2-40B4-BE49-F238E27FC236}">
              <a16:creationId xmlns:a16="http://schemas.microsoft.com/office/drawing/2014/main" id="{55701319-F19A-4243-AEAF-CCEF0488C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0" name="Imagen 1899">
          <a:extLst>
            <a:ext uri="{FF2B5EF4-FFF2-40B4-BE49-F238E27FC236}">
              <a16:creationId xmlns:a16="http://schemas.microsoft.com/office/drawing/2014/main" id="{C7F4AC24-8E9D-4753-B880-C56BA81AA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1" name="Imagen 1900">
          <a:extLst>
            <a:ext uri="{FF2B5EF4-FFF2-40B4-BE49-F238E27FC236}">
              <a16:creationId xmlns:a16="http://schemas.microsoft.com/office/drawing/2014/main" id="{B9D6E648-7496-406B-9AE1-33BF648E1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2" name="Imagen 1901">
          <a:extLst>
            <a:ext uri="{FF2B5EF4-FFF2-40B4-BE49-F238E27FC236}">
              <a16:creationId xmlns:a16="http://schemas.microsoft.com/office/drawing/2014/main" id="{B23B9629-66F8-4E51-8012-1FA666536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3" name="Imagen 1902">
          <a:extLst>
            <a:ext uri="{FF2B5EF4-FFF2-40B4-BE49-F238E27FC236}">
              <a16:creationId xmlns:a16="http://schemas.microsoft.com/office/drawing/2014/main" id="{E37B4CB5-8243-4ED2-8BBC-BDE811A99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4" name="Imagen 1903">
          <a:extLst>
            <a:ext uri="{FF2B5EF4-FFF2-40B4-BE49-F238E27FC236}">
              <a16:creationId xmlns:a16="http://schemas.microsoft.com/office/drawing/2014/main" id="{25A9C374-780C-47D2-8775-21E9FB0C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5" name="Imagen 1904">
          <a:extLst>
            <a:ext uri="{FF2B5EF4-FFF2-40B4-BE49-F238E27FC236}">
              <a16:creationId xmlns:a16="http://schemas.microsoft.com/office/drawing/2014/main" id="{5FF43302-294B-4BB5-BD07-A3BDC5489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6" name="Imagen 1905">
          <a:extLst>
            <a:ext uri="{FF2B5EF4-FFF2-40B4-BE49-F238E27FC236}">
              <a16:creationId xmlns:a16="http://schemas.microsoft.com/office/drawing/2014/main" id="{9A7803D6-E81E-4024-B7D7-9BB790588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7" name="Imagen 1906">
          <a:extLst>
            <a:ext uri="{FF2B5EF4-FFF2-40B4-BE49-F238E27FC236}">
              <a16:creationId xmlns:a16="http://schemas.microsoft.com/office/drawing/2014/main" id="{8DCD03D1-2EA4-4C39-8E28-04A13CF7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8" name="Imagen 1907">
          <a:extLst>
            <a:ext uri="{FF2B5EF4-FFF2-40B4-BE49-F238E27FC236}">
              <a16:creationId xmlns:a16="http://schemas.microsoft.com/office/drawing/2014/main" id="{522657B4-F4A8-4079-9E27-0249F9C20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9" name="Imagen 1908">
          <a:extLst>
            <a:ext uri="{FF2B5EF4-FFF2-40B4-BE49-F238E27FC236}">
              <a16:creationId xmlns:a16="http://schemas.microsoft.com/office/drawing/2014/main" id="{5CED2BCA-5215-458E-ABAD-432138CC1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0" name="Imagen 1909">
          <a:extLst>
            <a:ext uri="{FF2B5EF4-FFF2-40B4-BE49-F238E27FC236}">
              <a16:creationId xmlns:a16="http://schemas.microsoft.com/office/drawing/2014/main" id="{3231265C-8943-4D50-8EB1-56526079E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1" name="Imagen 1910">
          <a:extLst>
            <a:ext uri="{FF2B5EF4-FFF2-40B4-BE49-F238E27FC236}">
              <a16:creationId xmlns:a16="http://schemas.microsoft.com/office/drawing/2014/main" id="{C7370673-385A-4421-BB5E-85B229CCB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2" name="Imagen 1911">
          <a:extLst>
            <a:ext uri="{FF2B5EF4-FFF2-40B4-BE49-F238E27FC236}">
              <a16:creationId xmlns:a16="http://schemas.microsoft.com/office/drawing/2014/main" id="{407C1F80-8F74-44B5-882E-C46B635F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3" name="Imagen 1912">
          <a:extLst>
            <a:ext uri="{FF2B5EF4-FFF2-40B4-BE49-F238E27FC236}">
              <a16:creationId xmlns:a16="http://schemas.microsoft.com/office/drawing/2014/main" id="{0472304E-7E54-4D90-8CDC-6DD0C1009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4" name="Imagen 1913">
          <a:extLst>
            <a:ext uri="{FF2B5EF4-FFF2-40B4-BE49-F238E27FC236}">
              <a16:creationId xmlns:a16="http://schemas.microsoft.com/office/drawing/2014/main" id="{091ED293-F3E9-448F-B75E-E8BA24227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5" name="Imagen 1914">
          <a:extLst>
            <a:ext uri="{FF2B5EF4-FFF2-40B4-BE49-F238E27FC236}">
              <a16:creationId xmlns:a16="http://schemas.microsoft.com/office/drawing/2014/main" id="{E7F0BE46-5AA2-490A-8B34-14607270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6" name="Imagen 1915">
          <a:extLst>
            <a:ext uri="{FF2B5EF4-FFF2-40B4-BE49-F238E27FC236}">
              <a16:creationId xmlns:a16="http://schemas.microsoft.com/office/drawing/2014/main" id="{A5148D15-2DBF-40E9-880B-4CF67A874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7" name="Imagen 1916">
          <a:extLst>
            <a:ext uri="{FF2B5EF4-FFF2-40B4-BE49-F238E27FC236}">
              <a16:creationId xmlns:a16="http://schemas.microsoft.com/office/drawing/2014/main" id="{AB5D035E-CBB6-41B2-A647-3F0589FC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8" name="Imagen 1917">
          <a:extLst>
            <a:ext uri="{FF2B5EF4-FFF2-40B4-BE49-F238E27FC236}">
              <a16:creationId xmlns:a16="http://schemas.microsoft.com/office/drawing/2014/main" id="{67E5BBE4-CC53-4D72-8CDA-6AF0089A5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9" name="Imagen 1918">
          <a:extLst>
            <a:ext uri="{FF2B5EF4-FFF2-40B4-BE49-F238E27FC236}">
              <a16:creationId xmlns:a16="http://schemas.microsoft.com/office/drawing/2014/main" id="{51D9D454-E8DA-4FF6-AD18-801BDC470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0" name="Imagen 1919">
          <a:extLst>
            <a:ext uri="{FF2B5EF4-FFF2-40B4-BE49-F238E27FC236}">
              <a16:creationId xmlns:a16="http://schemas.microsoft.com/office/drawing/2014/main" id="{AD806C8A-AE4D-4D0A-B8A6-25DC11C7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1" name="Imagen 1920">
          <a:extLst>
            <a:ext uri="{FF2B5EF4-FFF2-40B4-BE49-F238E27FC236}">
              <a16:creationId xmlns:a16="http://schemas.microsoft.com/office/drawing/2014/main" id="{C23136D3-5B1C-476C-AD36-97D241C6B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2" name="Imagen 1921">
          <a:extLst>
            <a:ext uri="{FF2B5EF4-FFF2-40B4-BE49-F238E27FC236}">
              <a16:creationId xmlns:a16="http://schemas.microsoft.com/office/drawing/2014/main" id="{AAED360C-3B21-4BA3-B331-DB3A53AB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3" name="Imagen 1922">
          <a:extLst>
            <a:ext uri="{FF2B5EF4-FFF2-40B4-BE49-F238E27FC236}">
              <a16:creationId xmlns:a16="http://schemas.microsoft.com/office/drawing/2014/main" id="{12FBF528-21A7-442D-8407-9BE2DDC27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4" name="Imagen 1923">
          <a:extLst>
            <a:ext uri="{FF2B5EF4-FFF2-40B4-BE49-F238E27FC236}">
              <a16:creationId xmlns:a16="http://schemas.microsoft.com/office/drawing/2014/main" id="{9708E001-B616-4EA6-A01A-44BF22143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5" name="Imagen 1924">
          <a:extLst>
            <a:ext uri="{FF2B5EF4-FFF2-40B4-BE49-F238E27FC236}">
              <a16:creationId xmlns:a16="http://schemas.microsoft.com/office/drawing/2014/main" id="{FB1CDC93-E82F-4E7C-B0C8-8759A10D8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6" name="Imagen 1925">
          <a:extLst>
            <a:ext uri="{FF2B5EF4-FFF2-40B4-BE49-F238E27FC236}">
              <a16:creationId xmlns:a16="http://schemas.microsoft.com/office/drawing/2014/main" id="{4C28CAC7-A053-480E-A570-2F9DDAD1C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7" name="Imagen 1926">
          <a:extLst>
            <a:ext uri="{FF2B5EF4-FFF2-40B4-BE49-F238E27FC236}">
              <a16:creationId xmlns:a16="http://schemas.microsoft.com/office/drawing/2014/main" id="{74A87F57-DBA3-45E9-954E-6ABDF2614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8" name="Imagen 1927">
          <a:extLst>
            <a:ext uri="{FF2B5EF4-FFF2-40B4-BE49-F238E27FC236}">
              <a16:creationId xmlns:a16="http://schemas.microsoft.com/office/drawing/2014/main" id="{E5C31CC4-D23A-45BD-8782-45E269CF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9" name="Imagen 1928">
          <a:extLst>
            <a:ext uri="{FF2B5EF4-FFF2-40B4-BE49-F238E27FC236}">
              <a16:creationId xmlns:a16="http://schemas.microsoft.com/office/drawing/2014/main" id="{82288FA5-49D5-4448-8F41-DBD3BB7B3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30" name="Imagen 1929">
          <a:extLst>
            <a:ext uri="{FF2B5EF4-FFF2-40B4-BE49-F238E27FC236}">
              <a16:creationId xmlns:a16="http://schemas.microsoft.com/office/drawing/2014/main" id="{7566F0BE-3307-4DDA-87BA-3CD7C8FF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31" name="Imagen 1930">
          <a:extLst>
            <a:ext uri="{FF2B5EF4-FFF2-40B4-BE49-F238E27FC236}">
              <a16:creationId xmlns:a16="http://schemas.microsoft.com/office/drawing/2014/main" id="{C9A2C88C-F5D4-4F9B-BAFD-75584D7B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2" name="Imagen 1931">
          <a:extLst>
            <a:ext uri="{FF2B5EF4-FFF2-40B4-BE49-F238E27FC236}">
              <a16:creationId xmlns:a16="http://schemas.microsoft.com/office/drawing/2014/main" id="{E3DFA09F-A100-4650-AE06-9FD349B7C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3" name="Imagen 1932">
          <a:extLst>
            <a:ext uri="{FF2B5EF4-FFF2-40B4-BE49-F238E27FC236}">
              <a16:creationId xmlns:a16="http://schemas.microsoft.com/office/drawing/2014/main" id="{D3F03116-0EEF-466C-8C53-D663B93A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4" name="Imagen 1933">
          <a:extLst>
            <a:ext uri="{FF2B5EF4-FFF2-40B4-BE49-F238E27FC236}">
              <a16:creationId xmlns:a16="http://schemas.microsoft.com/office/drawing/2014/main" id="{1B879089-99EE-4314-8902-6173A6334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5" name="Imagen 1934">
          <a:extLst>
            <a:ext uri="{FF2B5EF4-FFF2-40B4-BE49-F238E27FC236}">
              <a16:creationId xmlns:a16="http://schemas.microsoft.com/office/drawing/2014/main" id="{9AA63F82-203C-4F45-B0D8-4622C5D5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6" name="Imagen 1935">
          <a:extLst>
            <a:ext uri="{FF2B5EF4-FFF2-40B4-BE49-F238E27FC236}">
              <a16:creationId xmlns:a16="http://schemas.microsoft.com/office/drawing/2014/main" id="{48436E3A-C55C-48BB-AC9E-6A4E5C19B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7" name="Imagen 1936">
          <a:extLst>
            <a:ext uri="{FF2B5EF4-FFF2-40B4-BE49-F238E27FC236}">
              <a16:creationId xmlns:a16="http://schemas.microsoft.com/office/drawing/2014/main" id="{57E750D8-7C68-4E72-ACDC-459A622C2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8" name="Imagen 1937">
          <a:extLst>
            <a:ext uri="{FF2B5EF4-FFF2-40B4-BE49-F238E27FC236}">
              <a16:creationId xmlns:a16="http://schemas.microsoft.com/office/drawing/2014/main" id="{FF427B5C-C9B1-4211-A09E-2E351594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9" name="Imagen 1938">
          <a:extLst>
            <a:ext uri="{FF2B5EF4-FFF2-40B4-BE49-F238E27FC236}">
              <a16:creationId xmlns:a16="http://schemas.microsoft.com/office/drawing/2014/main" id="{3D22A0DD-D6D8-456A-8F7A-C8E92D43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40" name="Imagen 1939">
          <a:extLst>
            <a:ext uri="{FF2B5EF4-FFF2-40B4-BE49-F238E27FC236}">
              <a16:creationId xmlns:a16="http://schemas.microsoft.com/office/drawing/2014/main" id="{E34C2850-234D-4A56-AE47-E94BE6A43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1" name="Imagen 1940">
          <a:extLst>
            <a:ext uri="{FF2B5EF4-FFF2-40B4-BE49-F238E27FC236}">
              <a16:creationId xmlns:a16="http://schemas.microsoft.com/office/drawing/2014/main" id="{928774CA-FB26-4943-A04E-A0BCB980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2" name="Imagen 1941">
          <a:extLst>
            <a:ext uri="{FF2B5EF4-FFF2-40B4-BE49-F238E27FC236}">
              <a16:creationId xmlns:a16="http://schemas.microsoft.com/office/drawing/2014/main" id="{C27FC4BA-40B0-420A-917D-89FA9DD7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3" name="Imagen 1942">
          <a:extLst>
            <a:ext uri="{FF2B5EF4-FFF2-40B4-BE49-F238E27FC236}">
              <a16:creationId xmlns:a16="http://schemas.microsoft.com/office/drawing/2014/main" id="{16A52BD7-B267-492C-99C7-EF678C9E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4" name="Imagen 1943">
          <a:extLst>
            <a:ext uri="{FF2B5EF4-FFF2-40B4-BE49-F238E27FC236}">
              <a16:creationId xmlns:a16="http://schemas.microsoft.com/office/drawing/2014/main" id="{1215FEF8-5478-40CB-B6D8-6ECFEE13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5" name="Imagen 1944">
          <a:extLst>
            <a:ext uri="{FF2B5EF4-FFF2-40B4-BE49-F238E27FC236}">
              <a16:creationId xmlns:a16="http://schemas.microsoft.com/office/drawing/2014/main" id="{EAE86D54-DB1C-4DCB-B8D3-A49685A2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6" name="Imagen 1945">
          <a:extLst>
            <a:ext uri="{FF2B5EF4-FFF2-40B4-BE49-F238E27FC236}">
              <a16:creationId xmlns:a16="http://schemas.microsoft.com/office/drawing/2014/main" id="{19519EF7-B7D2-48CA-8C3A-46C1C50E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47" name="Imagen 1946">
          <a:extLst>
            <a:ext uri="{FF2B5EF4-FFF2-40B4-BE49-F238E27FC236}">
              <a16:creationId xmlns:a16="http://schemas.microsoft.com/office/drawing/2014/main" id="{C4D73696-B0F2-4F7B-A1A9-FF8A2854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48" name="Imagen 1947">
          <a:extLst>
            <a:ext uri="{FF2B5EF4-FFF2-40B4-BE49-F238E27FC236}">
              <a16:creationId xmlns:a16="http://schemas.microsoft.com/office/drawing/2014/main" id="{D757F045-B2B7-438C-8987-A4F09C974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49" name="Imagen 1948">
          <a:extLst>
            <a:ext uri="{FF2B5EF4-FFF2-40B4-BE49-F238E27FC236}">
              <a16:creationId xmlns:a16="http://schemas.microsoft.com/office/drawing/2014/main" id="{989E44A6-76ED-41A5-9776-B1A521EAC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50" name="Imagen 1949">
          <a:extLst>
            <a:ext uri="{FF2B5EF4-FFF2-40B4-BE49-F238E27FC236}">
              <a16:creationId xmlns:a16="http://schemas.microsoft.com/office/drawing/2014/main" id="{5AEFE116-0D5B-4B6E-B317-ABA225230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51" name="Imagen 1950">
          <a:extLst>
            <a:ext uri="{FF2B5EF4-FFF2-40B4-BE49-F238E27FC236}">
              <a16:creationId xmlns:a16="http://schemas.microsoft.com/office/drawing/2014/main" id="{65511901-32ED-45CC-A95E-5D4969DD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52" name="Imagen 1951">
          <a:extLst>
            <a:ext uri="{FF2B5EF4-FFF2-40B4-BE49-F238E27FC236}">
              <a16:creationId xmlns:a16="http://schemas.microsoft.com/office/drawing/2014/main" id="{F7CCD0DB-5AEF-402A-AEF9-A636299BF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3" name="Imagen 1952">
          <a:extLst>
            <a:ext uri="{FF2B5EF4-FFF2-40B4-BE49-F238E27FC236}">
              <a16:creationId xmlns:a16="http://schemas.microsoft.com/office/drawing/2014/main" id="{AF68E168-3BBB-4F73-9B50-30494F1B7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4" name="Imagen 1953">
          <a:extLst>
            <a:ext uri="{FF2B5EF4-FFF2-40B4-BE49-F238E27FC236}">
              <a16:creationId xmlns:a16="http://schemas.microsoft.com/office/drawing/2014/main" id="{CB6C6173-5BC4-4296-AB13-81EBBE73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5" name="Imagen 1954">
          <a:extLst>
            <a:ext uri="{FF2B5EF4-FFF2-40B4-BE49-F238E27FC236}">
              <a16:creationId xmlns:a16="http://schemas.microsoft.com/office/drawing/2014/main" id="{604CA707-F1FA-4B51-82D0-0DB1AF79F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6" name="Imagen 1955">
          <a:extLst>
            <a:ext uri="{FF2B5EF4-FFF2-40B4-BE49-F238E27FC236}">
              <a16:creationId xmlns:a16="http://schemas.microsoft.com/office/drawing/2014/main" id="{6F1FFA1C-5CF0-4515-BC2C-F40BDD38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7" name="Imagen 1956">
          <a:extLst>
            <a:ext uri="{FF2B5EF4-FFF2-40B4-BE49-F238E27FC236}">
              <a16:creationId xmlns:a16="http://schemas.microsoft.com/office/drawing/2014/main" id="{FECC09E0-9532-49B7-8EBF-DC5D0895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8" name="Imagen 1957">
          <a:extLst>
            <a:ext uri="{FF2B5EF4-FFF2-40B4-BE49-F238E27FC236}">
              <a16:creationId xmlns:a16="http://schemas.microsoft.com/office/drawing/2014/main" id="{32B78633-2E64-4E93-A43E-154255D3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9" name="Imagen 1958">
          <a:extLst>
            <a:ext uri="{FF2B5EF4-FFF2-40B4-BE49-F238E27FC236}">
              <a16:creationId xmlns:a16="http://schemas.microsoft.com/office/drawing/2014/main" id="{866F95F2-1E34-4F3B-8B60-37D03722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0" name="Imagen 1959">
          <a:extLst>
            <a:ext uri="{FF2B5EF4-FFF2-40B4-BE49-F238E27FC236}">
              <a16:creationId xmlns:a16="http://schemas.microsoft.com/office/drawing/2014/main" id="{8FD67D9C-FD73-4EEA-8639-C6EDE0FB0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1" name="Imagen 1960">
          <a:extLst>
            <a:ext uri="{FF2B5EF4-FFF2-40B4-BE49-F238E27FC236}">
              <a16:creationId xmlns:a16="http://schemas.microsoft.com/office/drawing/2014/main" id="{625474D5-17FE-454D-9286-02116F12D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2" name="Imagen 1961">
          <a:extLst>
            <a:ext uri="{FF2B5EF4-FFF2-40B4-BE49-F238E27FC236}">
              <a16:creationId xmlns:a16="http://schemas.microsoft.com/office/drawing/2014/main" id="{B27FF86D-ED19-4727-A1AA-606FECA22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3" name="Imagen 1962">
          <a:extLst>
            <a:ext uri="{FF2B5EF4-FFF2-40B4-BE49-F238E27FC236}">
              <a16:creationId xmlns:a16="http://schemas.microsoft.com/office/drawing/2014/main" id="{0EE011B3-B12A-4F6E-A93C-752E2105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4" name="Imagen 1963">
          <a:extLst>
            <a:ext uri="{FF2B5EF4-FFF2-40B4-BE49-F238E27FC236}">
              <a16:creationId xmlns:a16="http://schemas.microsoft.com/office/drawing/2014/main" id="{9C382965-5FBF-4104-BF93-4524AA0E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5" name="Imagen 1964">
          <a:extLst>
            <a:ext uri="{FF2B5EF4-FFF2-40B4-BE49-F238E27FC236}">
              <a16:creationId xmlns:a16="http://schemas.microsoft.com/office/drawing/2014/main" id="{CBDCF385-5315-4C08-A555-13DBBF4BA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6" name="Imagen 1965">
          <a:extLst>
            <a:ext uri="{FF2B5EF4-FFF2-40B4-BE49-F238E27FC236}">
              <a16:creationId xmlns:a16="http://schemas.microsoft.com/office/drawing/2014/main" id="{E47E9E45-EEC5-442E-A506-72D0ACC8C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7" name="Imagen 1966">
          <a:extLst>
            <a:ext uri="{FF2B5EF4-FFF2-40B4-BE49-F238E27FC236}">
              <a16:creationId xmlns:a16="http://schemas.microsoft.com/office/drawing/2014/main" id="{7E66E82D-C07A-4D3D-BC95-CDACFED4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8" name="Imagen 1967">
          <a:extLst>
            <a:ext uri="{FF2B5EF4-FFF2-40B4-BE49-F238E27FC236}">
              <a16:creationId xmlns:a16="http://schemas.microsoft.com/office/drawing/2014/main" id="{3746B87E-007F-44EB-B88F-5F39C25D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9" name="Imagen 1968">
          <a:extLst>
            <a:ext uri="{FF2B5EF4-FFF2-40B4-BE49-F238E27FC236}">
              <a16:creationId xmlns:a16="http://schemas.microsoft.com/office/drawing/2014/main" id="{450794D4-6FB5-4F3B-B4C8-DCB3D7B71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0" name="Imagen 1969">
          <a:extLst>
            <a:ext uri="{FF2B5EF4-FFF2-40B4-BE49-F238E27FC236}">
              <a16:creationId xmlns:a16="http://schemas.microsoft.com/office/drawing/2014/main" id="{0DC52527-E148-41BD-ACC1-560293DB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1" name="Imagen 1970">
          <a:extLst>
            <a:ext uri="{FF2B5EF4-FFF2-40B4-BE49-F238E27FC236}">
              <a16:creationId xmlns:a16="http://schemas.microsoft.com/office/drawing/2014/main" id="{03F44FDB-28F8-4963-AA2E-BB3E5677E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2" name="Imagen 1971">
          <a:extLst>
            <a:ext uri="{FF2B5EF4-FFF2-40B4-BE49-F238E27FC236}">
              <a16:creationId xmlns:a16="http://schemas.microsoft.com/office/drawing/2014/main" id="{10260A27-12C7-44F2-B8AE-A05416A1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3" name="Imagen 1972">
          <a:extLst>
            <a:ext uri="{FF2B5EF4-FFF2-40B4-BE49-F238E27FC236}">
              <a16:creationId xmlns:a16="http://schemas.microsoft.com/office/drawing/2014/main" id="{EC5F4859-AE27-4323-8E1C-EDF2C5C8A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4" name="Imagen 1973">
          <a:extLst>
            <a:ext uri="{FF2B5EF4-FFF2-40B4-BE49-F238E27FC236}">
              <a16:creationId xmlns:a16="http://schemas.microsoft.com/office/drawing/2014/main" id="{4A1B2B69-29E4-4B00-9F16-FD75920A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5" name="Imagen 1974">
          <a:extLst>
            <a:ext uri="{FF2B5EF4-FFF2-40B4-BE49-F238E27FC236}">
              <a16:creationId xmlns:a16="http://schemas.microsoft.com/office/drawing/2014/main" id="{A161A363-50E4-49B9-AF30-601739CF3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6" name="Imagen 1975">
          <a:extLst>
            <a:ext uri="{FF2B5EF4-FFF2-40B4-BE49-F238E27FC236}">
              <a16:creationId xmlns:a16="http://schemas.microsoft.com/office/drawing/2014/main" id="{BE1F4AE7-3ED3-4CBF-A485-118179B90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7" name="Imagen 1976">
          <a:extLst>
            <a:ext uri="{FF2B5EF4-FFF2-40B4-BE49-F238E27FC236}">
              <a16:creationId xmlns:a16="http://schemas.microsoft.com/office/drawing/2014/main" id="{DA3A4F66-8723-47C8-BBE0-8B094098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8" name="Imagen 1977">
          <a:extLst>
            <a:ext uri="{FF2B5EF4-FFF2-40B4-BE49-F238E27FC236}">
              <a16:creationId xmlns:a16="http://schemas.microsoft.com/office/drawing/2014/main" id="{DCD29E70-EA89-4884-B438-5DCBE61EB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9" name="Imagen 1978">
          <a:extLst>
            <a:ext uri="{FF2B5EF4-FFF2-40B4-BE49-F238E27FC236}">
              <a16:creationId xmlns:a16="http://schemas.microsoft.com/office/drawing/2014/main" id="{77110ABC-60D0-4621-B06D-2034EEA22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0" name="Imagen 1979">
          <a:extLst>
            <a:ext uri="{FF2B5EF4-FFF2-40B4-BE49-F238E27FC236}">
              <a16:creationId xmlns:a16="http://schemas.microsoft.com/office/drawing/2014/main" id="{5A0682A2-1F48-4889-9D36-D9867B190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1" name="Imagen 1980">
          <a:extLst>
            <a:ext uri="{FF2B5EF4-FFF2-40B4-BE49-F238E27FC236}">
              <a16:creationId xmlns:a16="http://schemas.microsoft.com/office/drawing/2014/main" id="{3287A733-461E-4F18-B769-5ACA0A8AC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2" name="Imagen 1981">
          <a:extLst>
            <a:ext uri="{FF2B5EF4-FFF2-40B4-BE49-F238E27FC236}">
              <a16:creationId xmlns:a16="http://schemas.microsoft.com/office/drawing/2014/main" id="{4B60DF55-8686-4AA2-A6F8-0BBE1DD6D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3" name="Imagen 1982">
          <a:extLst>
            <a:ext uri="{FF2B5EF4-FFF2-40B4-BE49-F238E27FC236}">
              <a16:creationId xmlns:a16="http://schemas.microsoft.com/office/drawing/2014/main" id="{55F287B3-C8DD-454B-879F-8F130126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4" name="Imagen 1983">
          <a:extLst>
            <a:ext uri="{FF2B5EF4-FFF2-40B4-BE49-F238E27FC236}">
              <a16:creationId xmlns:a16="http://schemas.microsoft.com/office/drawing/2014/main" id="{D89A1A50-EE5C-4361-B839-DDE2752A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5" name="Imagen 1984">
          <a:extLst>
            <a:ext uri="{FF2B5EF4-FFF2-40B4-BE49-F238E27FC236}">
              <a16:creationId xmlns:a16="http://schemas.microsoft.com/office/drawing/2014/main" id="{C06F5C13-FCC1-4D6E-918A-506240B78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6" name="Imagen 1985">
          <a:extLst>
            <a:ext uri="{FF2B5EF4-FFF2-40B4-BE49-F238E27FC236}">
              <a16:creationId xmlns:a16="http://schemas.microsoft.com/office/drawing/2014/main" id="{974D0FDE-7F20-4B64-8CFE-9871625F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7" name="Imagen 1986">
          <a:extLst>
            <a:ext uri="{FF2B5EF4-FFF2-40B4-BE49-F238E27FC236}">
              <a16:creationId xmlns:a16="http://schemas.microsoft.com/office/drawing/2014/main" id="{EEA8B807-80A9-48C2-8326-937298BE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8" name="Imagen 1987">
          <a:extLst>
            <a:ext uri="{FF2B5EF4-FFF2-40B4-BE49-F238E27FC236}">
              <a16:creationId xmlns:a16="http://schemas.microsoft.com/office/drawing/2014/main" id="{6EFDF6C2-CC05-43D3-8B37-90D306201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9" name="Imagen 1988">
          <a:extLst>
            <a:ext uri="{FF2B5EF4-FFF2-40B4-BE49-F238E27FC236}">
              <a16:creationId xmlns:a16="http://schemas.microsoft.com/office/drawing/2014/main" id="{203678CE-07A1-4B84-8E59-8D24AF71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0" name="Imagen 1989">
          <a:extLst>
            <a:ext uri="{FF2B5EF4-FFF2-40B4-BE49-F238E27FC236}">
              <a16:creationId xmlns:a16="http://schemas.microsoft.com/office/drawing/2014/main" id="{3437E735-9D7D-4162-BCE7-D41F875FB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1" name="Imagen 1990">
          <a:extLst>
            <a:ext uri="{FF2B5EF4-FFF2-40B4-BE49-F238E27FC236}">
              <a16:creationId xmlns:a16="http://schemas.microsoft.com/office/drawing/2014/main" id="{3CB82151-CAA2-45F0-AB75-84E9D0E1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2" name="Imagen 1991">
          <a:extLst>
            <a:ext uri="{FF2B5EF4-FFF2-40B4-BE49-F238E27FC236}">
              <a16:creationId xmlns:a16="http://schemas.microsoft.com/office/drawing/2014/main" id="{0931A737-9172-45BB-AA82-C3E1D44C3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3" name="Imagen 1992">
          <a:extLst>
            <a:ext uri="{FF2B5EF4-FFF2-40B4-BE49-F238E27FC236}">
              <a16:creationId xmlns:a16="http://schemas.microsoft.com/office/drawing/2014/main" id="{5B21449F-AF5A-4BEA-AFA3-32CEF0BA5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4" name="Imagen 1993">
          <a:extLst>
            <a:ext uri="{FF2B5EF4-FFF2-40B4-BE49-F238E27FC236}">
              <a16:creationId xmlns:a16="http://schemas.microsoft.com/office/drawing/2014/main" id="{9F2DE176-DDE3-4190-95B3-0A7B218D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5" name="Imagen 1994">
          <a:extLst>
            <a:ext uri="{FF2B5EF4-FFF2-40B4-BE49-F238E27FC236}">
              <a16:creationId xmlns:a16="http://schemas.microsoft.com/office/drawing/2014/main" id="{D5A70FAD-6713-4DD6-B8D0-84885821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6" name="Imagen 1995">
          <a:extLst>
            <a:ext uri="{FF2B5EF4-FFF2-40B4-BE49-F238E27FC236}">
              <a16:creationId xmlns:a16="http://schemas.microsoft.com/office/drawing/2014/main" id="{F42F8640-53F7-4941-86CF-5FD0525F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7" name="Imagen 1996">
          <a:extLst>
            <a:ext uri="{FF2B5EF4-FFF2-40B4-BE49-F238E27FC236}">
              <a16:creationId xmlns:a16="http://schemas.microsoft.com/office/drawing/2014/main" id="{52AEDCB0-B02C-4F3A-BE60-1DFC5626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8" name="Imagen 1997">
          <a:extLst>
            <a:ext uri="{FF2B5EF4-FFF2-40B4-BE49-F238E27FC236}">
              <a16:creationId xmlns:a16="http://schemas.microsoft.com/office/drawing/2014/main" id="{2A5A5ED0-8B84-43EF-8F8C-9A0A2F0E8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9" name="Imagen 1998">
          <a:extLst>
            <a:ext uri="{FF2B5EF4-FFF2-40B4-BE49-F238E27FC236}">
              <a16:creationId xmlns:a16="http://schemas.microsoft.com/office/drawing/2014/main" id="{DE88D794-505C-456D-AABC-ABE90B94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0" name="Imagen 1999">
          <a:extLst>
            <a:ext uri="{FF2B5EF4-FFF2-40B4-BE49-F238E27FC236}">
              <a16:creationId xmlns:a16="http://schemas.microsoft.com/office/drawing/2014/main" id="{770D973B-93DF-4EE1-8506-3DE1C7D77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1" name="Imagen 2000">
          <a:extLst>
            <a:ext uri="{FF2B5EF4-FFF2-40B4-BE49-F238E27FC236}">
              <a16:creationId xmlns:a16="http://schemas.microsoft.com/office/drawing/2014/main" id="{72F77323-CD76-4AF7-851E-641DEF9EC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2" name="Imagen 2001">
          <a:extLst>
            <a:ext uri="{FF2B5EF4-FFF2-40B4-BE49-F238E27FC236}">
              <a16:creationId xmlns:a16="http://schemas.microsoft.com/office/drawing/2014/main" id="{6E7E9B16-3B7E-4971-A439-70D8E5C9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3" name="Imagen 2002">
          <a:extLst>
            <a:ext uri="{FF2B5EF4-FFF2-40B4-BE49-F238E27FC236}">
              <a16:creationId xmlns:a16="http://schemas.microsoft.com/office/drawing/2014/main" id="{1D5AAE3A-282D-45F8-A639-A996B898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4" name="Imagen 2003">
          <a:extLst>
            <a:ext uri="{FF2B5EF4-FFF2-40B4-BE49-F238E27FC236}">
              <a16:creationId xmlns:a16="http://schemas.microsoft.com/office/drawing/2014/main" id="{6408422A-6C91-4595-B2E7-1D27D337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5" name="Imagen 2004">
          <a:extLst>
            <a:ext uri="{FF2B5EF4-FFF2-40B4-BE49-F238E27FC236}">
              <a16:creationId xmlns:a16="http://schemas.microsoft.com/office/drawing/2014/main" id="{D25FFE94-162A-4A50-8382-D3BF819D3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6" name="Imagen 2005">
          <a:extLst>
            <a:ext uri="{FF2B5EF4-FFF2-40B4-BE49-F238E27FC236}">
              <a16:creationId xmlns:a16="http://schemas.microsoft.com/office/drawing/2014/main" id="{EAD748E5-010B-499A-8D23-7AC390F5C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7" name="Imagen 2006">
          <a:extLst>
            <a:ext uri="{FF2B5EF4-FFF2-40B4-BE49-F238E27FC236}">
              <a16:creationId xmlns:a16="http://schemas.microsoft.com/office/drawing/2014/main" id="{D16919C1-FEA1-4866-8B31-CE8599FE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8" name="Imagen 2007">
          <a:extLst>
            <a:ext uri="{FF2B5EF4-FFF2-40B4-BE49-F238E27FC236}">
              <a16:creationId xmlns:a16="http://schemas.microsoft.com/office/drawing/2014/main" id="{8248DA28-DA03-4703-9616-B4D3339D3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9" name="Imagen 2008">
          <a:extLst>
            <a:ext uri="{FF2B5EF4-FFF2-40B4-BE49-F238E27FC236}">
              <a16:creationId xmlns:a16="http://schemas.microsoft.com/office/drawing/2014/main" id="{A767D66D-5CE5-40DF-81C5-B5952AAFC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0" name="Imagen 2009">
          <a:extLst>
            <a:ext uri="{FF2B5EF4-FFF2-40B4-BE49-F238E27FC236}">
              <a16:creationId xmlns:a16="http://schemas.microsoft.com/office/drawing/2014/main" id="{9CE5E417-3CC1-4A01-852D-55258093B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1" name="Imagen 2010">
          <a:extLst>
            <a:ext uri="{FF2B5EF4-FFF2-40B4-BE49-F238E27FC236}">
              <a16:creationId xmlns:a16="http://schemas.microsoft.com/office/drawing/2014/main" id="{3953C5AB-38C9-4A37-80BC-E1F8165C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2" name="Imagen 2011">
          <a:extLst>
            <a:ext uri="{FF2B5EF4-FFF2-40B4-BE49-F238E27FC236}">
              <a16:creationId xmlns:a16="http://schemas.microsoft.com/office/drawing/2014/main" id="{915687D1-2716-4B55-89CD-AF36ACFE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3" name="Imagen 2012">
          <a:extLst>
            <a:ext uri="{FF2B5EF4-FFF2-40B4-BE49-F238E27FC236}">
              <a16:creationId xmlns:a16="http://schemas.microsoft.com/office/drawing/2014/main" id="{1569B6DF-BB08-4041-92BD-C38D9ADA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4" name="Imagen 2013">
          <a:extLst>
            <a:ext uri="{FF2B5EF4-FFF2-40B4-BE49-F238E27FC236}">
              <a16:creationId xmlns:a16="http://schemas.microsoft.com/office/drawing/2014/main" id="{83B63AE3-9FA4-4E37-BE8B-0209AF23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5" name="Imagen 2014">
          <a:extLst>
            <a:ext uri="{FF2B5EF4-FFF2-40B4-BE49-F238E27FC236}">
              <a16:creationId xmlns:a16="http://schemas.microsoft.com/office/drawing/2014/main" id="{39269C40-E517-4051-BF85-D9EA602D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6" name="Imagen 2015">
          <a:extLst>
            <a:ext uri="{FF2B5EF4-FFF2-40B4-BE49-F238E27FC236}">
              <a16:creationId xmlns:a16="http://schemas.microsoft.com/office/drawing/2014/main" id="{30656B9D-A3DB-4B68-9C79-B1FBCF11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7" name="Imagen 2016">
          <a:extLst>
            <a:ext uri="{FF2B5EF4-FFF2-40B4-BE49-F238E27FC236}">
              <a16:creationId xmlns:a16="http://schemas.microsoft.com/office/drawing/2014/main" id="{4519ECA6-E537-49CB-9741-15F7ACED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8" name="Imagen 2017">
          <a:extLst>
            <a:ext uri="{FF2B5EF4-FFF2-40B4-BE49-F238E27FC236}">
              <a16:creationId xmlns:a16="http://schemas.microsoft.com/office/drawing/2014/main" id="{33E54079-0FC5-4140-BF38-E5D4ACAF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9" name="Imagen 2018">
          <a:extLst>
            <a:ext uri="{FF2B5EF4-FFF2-40B4-BE49-F238E27FC236}">
              <a16:creationId xmlns:a16="http://schemas.microsoft.com/office/drawing/2014/main" id="{A1AC3DB6-003B-40A2-B447-C3E4E62DD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0" name="Imagen 2019">
          <a:extLst>
            <a:ext uri="{FF2B5EF4-FFF2-40B4-BE49-F238E27FC236}">
              <a16:creationId xmlns:a16="http://schemas.microsoft.com/office/drawing/2014/main" id="{A6ABA006-7A02-400D-A391-01A12D353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1" name="Imagen 2020">
          <a:extLst>
            <a:ext uri="{FF2B5EF4-FFF2-40B4-BE49-F238E27FC236}">
              <a16:creationId xmlns:a16="http://schemas.microsoft.com/office/drawing/2014/main" id="{86ACED1E-D50B-4C62-B4A7-A2C364D9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2" name="Imagen 2021">
          <a:extLst>
            <a:ext uri="{FF2B5EF4-FFF2-40B4-BE49-F238E27FC236}">
              <a16:creationId xmlns:a16="http://schemas.microsoft.com/office/drawing/2014/main" id="{AAC39F4D-C66C-429D-A42F-449F28539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3" name="Imagen 2022">
          <a:extLst>
            <a:ext uri="{FF2B5EF4-FFF2-40B4-BE49-F238E27FC236}">
              <a16:creationId xmlns:a16="http://schemas.microsoft.com/office/drawing/2014/main" id="{FA1A70B3-8181-42EA-8FD1-25B34E02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4" name="Imagen 2023">
          <a:extLst>
            <a:ext uri="{FF2B5EF4-FFF2-40B4-BE49-F238E27FC236}">
              <a16:creationId xmlns:a16="http://schemas.microsoft.com/office/drawing/2014/main" id="{E7BAEA04-7B6C-43FF-ADB7-15D0F4B91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5" name="Imagen 2024">
          <a:extLst>
            <a:ext uri="{FF2B5EF4-FFF2-40B4-BE49-F238E27FC236}">
              <a16:creationId xmlns:a16="http://schemas.microsoft.com/office/drawing/2014/main" id="{BD8804E4-757E-462F-B25E-867FD686C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6" name="Imagen 2025">
          <a:extLst>
            <a:ext uri="{FF2B5EF4-FFF2-40B4-BE49-F238E27FC236}">
              <a16:creationId xmlns:a16="http://schemas.microsoft.com/office/drawing/2014/main" id="{CD2A842F-F42A-479D-B991-4CF14F9C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7" name="Imagen 2026">
          <a:extLst>
            <a:ext uri="{FF2B5EF4-FFF2-40B4-BE49-F238E27FC236}">
              <a16:creationId xmlns:a16="http://schemas.microsoft.com/office/drawing/2014/main" id="{1AD9D693-4EFF-4141-9FF8-69FC41897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28" name="Imagen 2027">
          <a:extLst>
            <a:ext uri="{FF2B5EF4-FFF2-40B4-BE49-F238E27FC236}">
              <a16:creationId xmlns:a16="http://schemas.microsoft.com/office/drawing/2014/main" id="{9E3DCE8C-27C6-44DD-A378-60440A0F3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29" name="Imagen 2028">
          <a:extLst>
            <a:ext uri="{FF2B5EF4-FFF2-40B4-BE49-F238E27FC236}">
              <a16:creationId xmlns:a16="http://schemas.microsoft.com/office/drawing/2014/main" id="{BE28A0BF-0AAD-43D0-B6D0-F2D368B9F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0" name="Imagen 2029">
          <a:extLst>
            <a:ext uri="{FF2B5EF4-FFF2-40B4-BE49-F238E27FC236}">
              <a16:creationId xmlns:a16="http://schemas.microsoft.com/office/drawing/2014/main" id="{F7D3B8A7-C6C8-438B-9BC2-1E32D7EB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1" name="Imagen 2030">
          <a:extLst>
            <a:ext uri="{FF2B5EF4-FFF2-40B4-BE49-F238E27FC236}">
              <a16:creationId xmlns:a16="http://schemas.microsoft.com/office/drawing/2014/main" id="{EC798FEE-4E4C-4CB4-B4F6-5C0DD5E5F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2" name="Imagen 2031">
          <a:extLst>
            <a:ext uri="{FF2B5EF4-FFF2-40B4-BE49-F238E27FC236}">
              <a16:creationId xmlns:a16="http://schemas.microsoft.com/office/drawing/2014/main" id="{80FF5124-83A4-409E-99DA-B4DE635D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3" name="Imagen 2032">
          <a:extLst>
            <a:ext uri="{FF2B5EF4-FFF2-40B4-BE49-F238E27FC236}">
              <a16:creationId xmlns:a16="http://schemas.microsoft.com/office/drawing/2014/main" id="{E6367036-AF2D-4B2D-B5C3-63EDFBB8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4" name="Imagen 2033">
          <a:extLst>
            <a:ext uri="{FF2B5EF4-FFF2-40B4-BE49-F238E27FC236}">
              <a16:creationId xmlns:a16="http://schemas.microsoft.com/office/drawing/2014/main" id="{7A691176-32FF-46C3-B156-4A9D2A6B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5" name="Imagen 2034">
          <a:extLst>
            <a:ext uri="{FF2B5EF4-FFF2-40B4-BE49-F238E27FC236}">
              <a16:creationId xmlns:a16="http://schemas.microsoft.com/office/drawing/2014/main" id="{0EDB7BA2-AFBE-4C6A-AA9E-9FA284B7C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6" name="Imagen 2035">
          <a:extLst>
            <a:ext uri="{FF2B5EF4-FFF2-40B4-BE49-F238E27FC236}">
              <a16:creationId xmlns:a16="http://schemas.microsoft.com/office/drawing/2014/main" id="{6D1B1792-5B06-4CED-AD08-C196EDB9A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7" name="Imagen 2036">
          <a:extLst>
            <a:ext uri="{FF2B5EF4-FFF2-40B4-BE49-F238E27FC236}">
              <a16:creationId xmlns:a16="http://schemas.microsoft.com/office/drawing/2014/main" id="{FBCB78F5-C894-4237-9227-E5203FB34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8" name="Imagen 2037">
          <a:extLst>
            <a:ext uri="{FF2B5EF4-FFF2-40B4-BE49-F238E27FC236}">
              <a16:creationId xmlns:a16="http://schemas.microsoft.com/office/drawing/2014/main" id="{9CD2AF41-6F2E-40B3-B7A2-124EC662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9" name="Imagen 2038">
          <a:extLst>
            <a:ext uri="{FF2B5EF4-FFF2-40B4-BE49-F238E27FC236}">
              <a16:creationId xmlns:a16="http://schemas.microsoft.com/office/drawing/2014/main" id="{A7C5404B-BF7B-48D7-8A22-C02D77A6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0" name="Imagen 2039">
          <a:extLst>
            <a:ext uri="{FF2B5EF4-FFF2-40B4-BE49-F238E27FC236}">
              <a16:creationId xmlns:a16="http://schemas.microsoft.com/office/drawing/2014/main" id="{56F13953-4A46-4AE4-B85D-D7D17C5C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1" name="Imagen 2040">
          <a:extLst>
            <a:ext uri="{FF2B5EF4-FFF2-40B4-BE49-F238E27FC236}">
              <a16:creationId xmlns:a16="http://schemas.microsoft.com/office/drawing/2014/main" id="{07DBD7D6-D1B8-449C-AE17-70110F417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2" name="Imagen 2041">
          <a:extLst>
            <a:ext uri="{FF2B5EF4-FFF2-40B4-BE49-F238E27FC236}">
              <a16:creationId xmlns:a16="http://schemas.microsoft.com/office/drawing/2014/main" id="{E4479B30-2CB4-4412-BED0-C597DA21F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3" name="Imagen 2042">
          <a:extLst>
            <a:ext uri="{FF2B5EF4-FFF2-40B4-BE49-F238E27FC236}">
              <a16:creationId xmlns:a16="http://schemas.microsoft.com/office/drawing/2014/main" id="{0315AECD-1E00-4B8F-8036-1FFFBA46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4" name="Imagen 2043">
          <a:extLst>
            <a:ext uri="{FF2B5EF4-FFF2-40B4-BE49-F238E27FC236}">
              <a16:creationId xmlns:a16="http://schemas.microsoft.com/office/drawing/2014/main" id="{3E13CB1D-9AA8-44D8-8556-34A9F41CB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5" name="Imagen 2044">
          <a:extLst>
            <a:ext uri="{FF2B5EF4-FFF2-40B4-BE49-F238E27FC236}">
              <a16:creationId xmlns:a16="http://schemas.microsoft.com/office/drawing/2014/main" id="{3B29FA89-A6E0-4C2E-B9C8-F1190427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6" name="Imagen 2045">
          <a:extLst>
            <a:ext uri="{FF2B5EF4-FFF2-40B4-BE49-F238E27FC236}">
              <a16:creationId xmlns:a16="http://schemas.microsoft.com/office/drawing/2014/main" id="{2A2729C9-8C9A-4FA2-9C62-10B90E589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7" name="Imagen 2046">
          <a:extLst>
            <a:ext uri="{FF2B5EF4-FFF2-40B4-BE49-F238E27FC236}">
              <a16:creationId xmlns:a16="http://schemas.microsoft.com/office/drawing/2014/main" id="{0462A4E7-A494-4E55-88E0-8623CE950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8" name="Imagen 2047">
          <a:extLst>
            <a:ext uri="{FF2B5EF4-FFF2-40B4-BE49-F238E27FC236}">
              <a16:creationId xmlns:a16="http://schemas.microsoft.com/office/drawing/2014/main" id="{B42B3CC3-8F2C-462B-8FB4-C01B553F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9" name="Imagen 2048">
          <a:extLst>
            <a:ext uri="{FF2B5EF4-FFF2-40B4-BE49-F238E27FC236}">
              <a16:creationId xmlns:a16="http://schemas.microsoft.com/office/drawing/2014/main" id="{B948A66B-A8C4-473B-8E48-36DDAECFF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0" name="Imagen 2049">
          <a:extLst>
            <a:ext uri="{FF2B5EF4-FFF2-40B4-BE49-F238E27FC236}">
              <a16:creationId xmlns:a16="http://schemas.microsoft.com/office/drawing/2014/main" id="{1BDBAE0A-34AF-426D-B6B4-30EA41DF3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1" name="Imagen 2050">
          <a:extLst>
            <a:ext uri="{FF2B5EF4-FFF2-40B4-BE49-F238E27FC236}">
              <a16:creationId xmlns:a16="http://schemas.microsoft.com/office/drawing/2014/main" id="{6FDE2262-4988-4D12-81BF-0FE72D7A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2" name="Imagen 2051">
          <a:extLst>
            <a:ext uri="{FF2B5EF4-FFF2-40B4-BE49-F238E27FC236}">
              <a16:creationId xmlns:a16="http://schemas.microsoft.com/office/drawing/2014/main" id="{01C56CBD-04BC-466A-9796-D8B7B9CC9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3" name="Imagen 2052">
          <a:extLst>
            <a:ext uri="{FF2B5EF4-FFF2-40B4-BE49-F238E27FC236}">
              <a16:creationId xmlns:a16="http://schemas.microsoft.com/office/drawing/2014/main" id="{8D9DB9A8-5ABF-4131-AC29-1DCC4A02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4" name="Imagen 2053">
          <a:extLst>
            <a:ext uri="{FF2B5EF4-FFF2-40B4-BE49-F238E27FC236}">
              <a16:creationId xmlns:a16="http://schemas.microsoft.com/office/drawing/2014/main" id="{2E36F6F0-0E33-4C53-B9CD-ABC02FE0E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5" name="Imagen 2054">
          <a:extLst>
            <a:ext uri="{FF2B5EF4-FFF2-40B4-BE49-F238E27FC236}">
              <a16:creationId xmlns:a16="http://schemas.microsoft.com/office/drawing/2014/main" id="{466D162A-192D-46A8-A302-8B943543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6" name="Imagen 2055">
          <a:extLst>
            <a:ext uri="{FF2B5EF4-FFF2-40B4-BE49-F238E27FC236}">
              <a16:creationId xmlns:a16="http://schemas.microsoft.com/office/drawing/2014/main" id="{34F4B402-B9ED-4F3C-AB68-2F10AAB4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7" name="Imagen 2056">
          <a:extLst>
            <a:ext uri="{FF2B5EF4-FFF2-40B4-BE49-F238E27FC236}">
              <a16:creationId xmlns:a16="http://schemas.microsoft.com/office/drawing/2014/main" id="{76A5DDB7-2671-4CC2-8B3C-70519FBA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8" name="Imagen 2057">
          <a:extLst>
            <a:ext uri="{FF2B5EF4-FFF2-40B4-BE49-F238E27FC236}">
              <a16:creationId xmlns:a16="http://schemas.microsoft.com/office/drawing/2014/main" id="{3FB5C04A-8028-46A8-9580-7F506EDF9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9" name="Imagen 2058">
          <a:extLst>
            <a:ext uri="{FF2B5EF4-FFF2-40B4-BE49-F238E27FC236}">
              <a16:creationId xmlns:a16="http://schemas.microsoft.com/office/drawing/2014/main" id="{BF9DA800-9A45-4819-9D51-00E03D74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0" name="Imagen 2059">
          <a:extLst>
            <a:ext uri="{FF2B5EF4-FFF2-40B4-BE49-F238E27FC236}">
              <a16:creationId xmlns:a16="http://schemas.microsoft.com/office/drawing/2014/main" id="{DAE0C140-0EDE-4043-BF9D-03CD2CFB6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61" name="Imagen 2060">
          <a:extLst>
            <a:ext uri="{FF2B5EF4-FFF2-40B4-BE49-F238E27FC236}">
              <a16:creationId xmlns:a16="http://schemas.microsoft.com/office/drawing/2014/main" id="{D98C6017-074E-44EC-A8D5-05FECAC7A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62" name="Imagen 2061">
          <a:extLst>
            <a:ext uri="{FF2B5EF4-FFF2-40B4-BE49-F238E27FC236}">
              <a16:creationId xmlns:a16="http://schemas.microsoft.com/office/drawing/2014/main" id="{B886932A-8A45-4907-BB3C-531E786A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63" name="Imagen 2062">
          <a:extLst>
            <a:ext uri="{FF2B5EF4-FFF2-40B4-BE49-F238E27FC236}">
              <a16:creationId xmlns:a16="http://schemas.microsoft.com/office/drawing/2014/main" id="{E329B328-5381-4999-87B5-F06CDB435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4" name="Imagen 2063">
          <a:extLst>
            <a:ext uri="{FF2B5EF4-FFF2-40B4-BE49-F238E27FC236}">
              <a16:creationId xmlns:a16="http://schemas.microsoft.com/office/drawing/2014/main" id="{07F0B112-AFAD-495F-A713-F9DF3F40F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5" name="Imagen 2064">
          <a:extLst>
            <a:ext uri="{FF2B5EF4-FFF2-40B4-BE49-F238E27FC236}">
              <a16:creationId xmlns:a16="http://schemas.microsoft.com/office/drawing/2014/main" id="{1E03EFE6-289F-4468-A03F-17358F1E7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6" name="Imagen 2065">
          <a:extLst>
            <a:ext uri="{FF2B5EF4-FFF2-40B4-BE49-F238E27FC236}">
              <a16:creationId xmlns:a16="http://schemas.microsoft.com/office/drawing/2014/main" id="{37D3E64E-0C4E-4093-8AA1-FD7888E89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7" name="Imagen 2066">
          <a:extLst>
            <a:ext uri="{FF2B5EF4-FFF2-40B4-BE49-F238E27FC236}">
              <a16:creationId xmlns:a16="http://schemas.microsoft.com/office/drawing/2014/main" id="{BD8885BB-094A-4E44-A78D-1E85B9A5D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8" name="Imagen 2067">
          <a:extLst>
            <a:ext uri="{FF2B5EF4-FFF2-40B4-BE49-F238E27FC236}">
              <a16:creationId xmlns:a16="http://schemas.microsoft.com/office/drawing/2014/main" id="{01F9D5C6-A380-42F3-A33A-C231B97C0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9" name="Imagen 2068">
          <a:extLst>
            <a:ext uri="{FF2B5EF4-FFF2-40B4-BE49-F238E27FC236}">
              <a16:creationId xmlns:a16="http://schemas.microsoft.com/office/drawing/2014/main" id="{7E4E7A29-2B80-460D-916A-0333F4A3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0" name="Imagen 2069">
          <a:extLst>
            <a:ext uri="{FF2B5EF4-FFF2-40B4-BE49-F238E27FC236}">
              <a16:creationId xmlns:a16="http://schemas.microsoft.com/office/drawing/2014/main" id="{2281B65B-7452-47E8-94BA-7E4372437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1" name="Imagen 2070">
          <a:extLst>
            <a:ext uri="{FF2B5EF4-FFF2-40B4-BE49-F238E27FC236}">
              <a16:creationId xmlns:a16="http://schemas.microsoft.com/office/drawing/2014/main" id="{5C2A8741-F555-4A39-9D4B-24F2334F9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2" name="Imagen 2071">
          <a:extLst>
            <a:ext uri="{FF2B5EF4-FFF2-40B4-BE49-F238E27FC236}">
              <a16:creationId xmlns:a16="http://schemas.microsoft.com/office/drawing/2014/main" id="{A49C57C5-3341-4172-B678-E21108315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3" name="Imagen 2072">
          <a:extLst>
            <a:ext uri="{FF2B5EF4-FFF2-40B4-BE49-F238E27FC236}">
              <a16:creationId xmlns:a16="http://schemas.microsoft.com/office/drawing/2014/main" id="{98480BC0-8477-4062-8614-077AED82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4" name="Imagen 2073">
          <a:extLst>
            <a:ext uri="{FF2B5EF4-FFF2-40B4-BE49-F238E27FC236}">
              <a16:creationId xmlns:a16="http://schemas.microsoft.com/office/drawing/2014/main" id="{0514FDC7-ED2F-4EAD-9BBF-0583AB15D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5" name="Imagen 2074">
          <a:extLst>
            <a:ext uri="{FF2B5EF4-FFF2-40B4-BE49-F238E27FC236}">
              <a16:creationId xmlns:a16="http://schemas.microsoft.com/office/drawing/2014/main" id="{6616D606-57E5-4107-A7AB-B45859638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6" name="Imagen 2075">
          <a:extLst>
            <a:ext uri="{FF2B5EF4-FFF2-40B4-BE49-F238E27FC236}">
              <a16:creationId xmlns:a16="http://schemas.microsoft.com/office/drawing/2014/main" id="{FB9F83C9-1523-47DE-B2CD-026B7FFF3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7" name="Imagen 2076">
          <a:extLst>
            <a:ext uri="{FF2B5EF4-FFF2-40B4-BE49-F238E27FC236}">
              <a16:creationId xmlns:a16="http://schemas.microsoft.com/office/drawing/2014/main" id="{FD14D032-88D0-401C-A734-C6E6D9328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8" name="Imagen 2077">
          <a:extLst>
            <a:ext uri="{FF2B5EF4-FFF2-40B4-BE49-F238E27FC236}">
              <a16:creationId xmlns:a16="http://schemas.microsoft.com/office/drawing/2014/main" id="{77BA2236-90F2-4C62-800D-C315B860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9" name="Imagen 2078">
          <a:extLst>
            <a:ext uri="{FF2B5EF4-FFF2-40B4-BE49-F238E27FC236}">
              <a16:creationId xmlns:a16="http://schemas.microsoft.com/office/drawing/2014/main" id="{47C44ECD-A605-46D8-BBE4-1A358CADC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0" name="Imagen 2079">
          <a:extLst>
            <a:ext uri="{FF2B5EF4-FFF2-40B4-BE49-F238E27FC236}">
              <a16:creationId xmlns:a16="http://schemas.microsoft.com/office/drawing/2014/main" id="{0AA13D3F-8027-4C46-866C-83F24849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1" name="Imagen 2080">
          <a:extLst>
            <a:ext uri="{FF2B5EF4-FFF2-40B4-BE49-F238E27FC236}">
              <a16:creationId xmlns:a16="http://schemas.microsoft.com/office/drawing/2014/main" id="{A221ED89-D07D-47DB-83E5-D0A81FF8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2" name="Imagen 2081">
          <a:extLst>
            <a:ext uri="{FF2B5EF4-FFF2-40B4-BE49-F238E27FC236}">
              <a16:creationId xmlns:a16="http://schemas.microsoft.com/office/drawing/2014/main" id="{346AEE0C-5D5D-4A68-A114-DAD69B5A2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3" name="Imagen 2082">
          <a:extLst>
            <a:ext uri="{FF2B5EF4-FFF2-40B4-BE49-F238E27FC236}">
              <a16:creationId xmlns:a16="http://schemas.microsoft.com/office/drawing/2014/main" id="{86CF1C69-FACC-472E-91DD-4E0B5F039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4" name="Imagen 2083">
          <a:extLst>
            <a:ext uri="{FF2B5EF4-FFF2-40B4-BE49-F238E27FC236}">
              <a16:creationId xmlns:a16="http://schemas.microsoft.com/office/drawing/2014/main" id="{1CFF41EE-0D91-49EA-A1C7-700E191E0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5" name="Imagen 2084">
          <a:extLst>
            <a:ext uri="{FF2B5EF4-FFF2-40B4-BE49-F238E27FC236}">
              <a16:creationId xmlns:a16="http://schemas.microsoft.com/office/drawing/2014/main" id="{2B87B2F7-DB8C-437E-97BF-F47A0D33B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6" name="Imagen 2085">
          <a:extLst>
            <a:ext uri="{FF2B5EF4-FFF2-40B4-BE49-F238E27FC236}">
              <a16:creationId xmlns:a16="http://schemas.microsoft.com/office/drawing/2014/main" id="{1FED0B60-0F0C-4DBF-891F-E315C1D84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7" name="Imagen 2086">
          <a:extLst>
            <a:ext uri="{FF2B5EF4-FFF2-40B4-BE49-F238E27FC236}">
              <a16:creationId xmlns:a16="http://schemas.microsoft.com/office/drawing/2014/main" id="{21417616-FC10-49DE-BE64-BA69E4D6A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8" name="Imagen 2087">
          <a:extLst>
            <a:ext uri="{FF2B5EF4-FFF2-40B4-BE49-F238E27FC236}">
              <a16:creationId xmlns:a16="http://schemas.microsoft.com/office/drawing/2014/main" id="{F9CEEA77-3796-4CF3-A471-DE95F3A5C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9" name="Imagen 2088">
          <a:extLst>
            <a:ext uri="{FF2B5EF4-FFF2-40B4-BE49-F238E27FC236}">
              <a16:creationId xmlns:a16="http://schemas.microsoft.com/office/drawing/2014/main" id="{C1111DC5-480A-4FA8-A68D-70B5A88B1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0" name="Imagen 2089">
          <a:extLst>
            <a:ext uri="{FF2B5EF4-FFF2-40B4-BE49-F238E27FC236}">
              <a16:creationId xmlns:a16="http://schemas.microsoft.com/office/drawing/2014/main" id="{6C2B30F2-4145-4D06-8CD2-DA9E6ACF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1" name="Imagen 2090">
          <a:extLst>
            <a:ext uri="{FF2B5EF4-FFF2-40B4-BE49-F238E27FC236}">
              <a16:creationId xmlns:a16="http://schemas.microsoft.com/office/drawing/2014/main" id="{89D8C011-A4CA-4657-B4EF-EAC7A1B48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2" name="Imagen 2091">
          <a:extLst>
            <a:ext uri="{FF2B5EF4-FFF2-40B4-BE49-F238E27FC236}">
              <a16:creationId xmlns:a16="http://schemas.microsoft.com/office/drawing/2014/main" id="{8AA12B43-69B6-425E-B86B-6065AF125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3" name="Imagen 2092">
          <a:extLst>
            <a:ext uri="{FF2B5EF4-FFF2-40B4-BE49-F238E27FC236}">
              <a16:creationId xmlns:a16="http://schemas.microsoft.com/office/drawing/2014/main" id="{A667CCBA-CB1D-45D9-8284-847074C1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4" name="Imagen 2093">
          <a:extLst>
            <a:ext uri="{FF2B5EF4-FFF2-40B4-BE49-F238E27FC236}">
              <a16:creationId xmlns:a16="http://schemas.microsoft.com/office/drawing/2014/main" id="{428157A4-47A3-41F7-81E8-92D90B16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5" name="Imagen 2094">
          <a:extLst>
            <a:ext uri="{FF2B5EF4-FFF2-40B4-BE49-F238E27FC236}">
              <a16:creationId xmlns:a16="http://schemas.microsoft.com/office/drawing/2014/main" id="{9C16B088-5EAA-4B95-A909-67DB3630F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6" name="Imagen 2095">
          <a:extLst>
            <a:ext uri="{FF2B5EF4-FFF2-40B4-BE49-F238E27FC236}">
              <a16:creationId xmlns:a16="http://schemas.microsoft.com/office/drawing/2014/main" id="{13E6F460-1F98-4459-B0DE-67A469CE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7" name="Imagen 2096">
          <a:extLst>
            <a:ext uri="{FF2B5EF4-FFF2-40B4-BE49-F238E27FC236}">
              <a16:creationId xmlns:a16="http://schemas.microsoft.com/office/drawing/2014/main" id="{6192C86D-0879-472A-AAFB-84D88D7A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8" name="Imagen 2097">
          <a:extLst>
            <a:ext uri="{FF2B5EF4-FFF2-40B4-BE49-F238E27FC236}">
              <a16:creationId xmlns:a16="http://schemas.microsoft.com/office/drawing/2014/main" id="{AE8DA8AC-7070-407E-AFB4-87D000213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99" name="Imagen 2098">
          <a:extLst>
            <a:ext uri="{FF2B5EF4-FFF2-40B4-BE49-F238E27FC236}">
              <a16:creationId xmlns:a16="http://schemas.microsoft.com/office/drawing/2014/main" id="{24EA9439-B6BF-44E9-9314-E1462F211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0" name="Imagen 2099">
          <a:extLst>
            <a:ext uri="{FF2B5EF4-FFF2-40B4-BE49-F238E27FC236}">
              <a16:creationId xmlns:a16="http://schemas.microsoft.com/office/drawing/2014/main" id="{68D78853-2318-409B-8A68-1BAB65A9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1" name="Imagen 2100">
          <a:extLst>
            <a:ext uri="{FF2B5EF4-FFF2-40B4-BE49-F238E27FC236}">
              <a16:creationId xmlns:a16="http://schemas.microsoft.com/office/drawing/2014/main" id="{798C9813-92BB-498E-8283-043E9BE1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2" name="Imagen 2101">
          <a:extLst>
            <a:ext uri="{FF2B5EF4-FFF2-40B4-BE49-F238E27FC236}">
              <a16:creationId xmlns:a16="http://schemas.microsoft.com/office/drawing/2014/main" id="{CED8862E-8ECD-4CD7-898D-21CB98196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3" name="Imagen 2102">
          <a:extLst>
            <a:ext uri="{FF2B5EF4-FFF2-40B4-BE49-F238E27FC236}">
              <a16:creationId xmlns:a16="http://schemas.microsoft.com/office/drawing/2014/main" id="{8FBEAA6B-26C8-4373-AEB0-89E45968E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4" name="Imagen 2103">
          <a:extLst>
            <a:ext uri="{FF2B5EF4-FFF2-40B4-BE49-F238E27FC236}">
              <a16:creationId xmlns:a16="http://schemas.microsoft.com/office/drawing/2014/main" id="{0FB39E20-2FF6-4CBE-A4ED-404B6D41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5" name="Imagen 2104">
          <a:extLst>
            <a:ext uri="{FF2B5EF4-FFF2-40B4-BE49-F238E27FC236}">
              <a16:creationId xmlns:a16="http://schemas.microsoft.com/office/drawing/2014/main" id="{036F1FC9-D4C9-4F7F-BE6F-D8DA43414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6" name="Imagen 2105">
          <a:extLst>
            <a:ext uri="{FF2B5EF4-FFF2-40B4-BE49-F238E27FC236}">
              <a16:creationId xmlns:a16="http://schemas.microsoft.com/office/drawing/2014/main" id="{9D8B185C-C2BF-403F-BD0A-3A21BD78A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7" name="Imagen 2106">
          <a:extLst>
            <a:ext uri="{FF2B5EF4-FFF2-40B4-BE49-F238E27FC236}">
              <a16:creationId xmlns:a16="http://schemas.microsoft.com/office/drawing/2014/main" id="{B976B827-752F-47D4-9F2C-DD7FC829D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8" name="Imagen 2107">
          <a:extLst>
            <a:ext uri="{FF2B5EF4-FFF2-40B4-BE49-F238E27FC236}">
              <a16:creationId xmlns:a16="http://schemas.microsoft.com/office/drawing/2014/main" id="{065FF233-5BB2-48A6-AED8-589A498E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9" name="Imagen 2108">
          <a:extLst>
            <a:ext uri="{FF2B5EF4-FFF2-40B4-BE49-F238E27FC236}">
              <a16:creationId xmlns:a16="http://schemas.microsoft.com/office/drawing/2014/main" id="{36D3E72B-B291-40AC-94BB-794AD0D78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0" name="Imagen 2109">
          <a:extLst>
            <a:ext uri="{FF2B5EF4-FFF2-40B4-BE49-F238E27FC236}">
              <a16:creationId xmlns:a16="http://schemas.microsoft.com/office/drawing/2014/main" id="{926E48F7-D377-4452-A943-373EE961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1" name="Imagen 2110">
          <a:extLst>
            <a:ext uri="{FF2B5EF4-FFF2-40B4-BE49-F238E27FC236}">
              <a16:creationId xmlns:a16="http://schemas.microsoft.com/office/drawing/2014/main" id="{647EA99B-E24C-4C7A-866A-FEAB91C62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2" name="Imagen 2111">
          <a:extLst>
            <a:ext uri="{FF2B5EF4-FFF2-40B4-BE49-F238E27FC236}">
              <a16:creationId xmlns:a16="http://schemas.microsoft.com/office/drawing/2014/main" id="{5D4ABFAB-8E4E-4696-9939-AD631BAA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3" name="Imagen 2112">
          <a:extLst>
            <a:ext uri="{FF2B5EF4-FFF2-40B4-BE49-F238E27FC236}">
              <a16:creationId xmlns:a16="http://schemas.microsoft.com/office/drawing/2014/main" id="{AA43C33C-203E-4B58-A616-F7D9BC9E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4" name="Imagen 2113">
          <a:extLst>
            <a:ext uri="{FF2B5EF4-FFF2-40B4-BE49-F238E27FC236}">
              <a16:creationId xmlns:a16="http://schemas.microsoft.com/office/drawing/2014/main" id="{B9AE5726-13B1-46BB-A631-0C0175E3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5" name="Imagen 2114">
          <a:extLst>
            <a:ext uri="{FF2B5EF4-FFF2-40B4-BE49-F238E27FC236}">
              <a16:creationId xmlns:a16="http://schemas.microsoft.com/office/drawing/2014/main" id="{4D0D1A18-59F3-463D-9175-1DB77723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6" name="Imagen 2115">
          <a:extLst>
            <a:ext uri="{FF2B5EF4-FFF2-40B4-BE49-F238E27FC236}">
              <a16:creationId xmlns:a16="http://schemas.microsoft.com/office/drawing/2014/main" id="{D41716AA-4718-43AA-B856-D617F293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7" name="Imagen 2116">
          <a:extLst>
            <a:ext uri="{FF2B5EF4-FFF2-40B4-BE49-F238E27FC236}">
              <a16:creationId xmlns:a16="http://schemas.microsoft.com/office/drawing/2014/main" id="{EC512079-A920-496A-9FFB-DD5B0AB45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8" name="Imagen 2117">
          <a:extLst>
            <a:ext uri="{FF2B5EF4-FFF2-40B4-BE49-F238E27FC236}">
              <a16:creationId xmlns:a16="http://schemas.microsoft.com/office/drawing/2014/main" id="{B0010BA8-B1B2-437D-91CB-9013DA64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9" name="Imagen 2118">
          <a:extLst>
            <a:ext uri="{FF2B5EF4-FFF2-40B4-BE49-F238E27FC236}">
              <a16:creationId xmlns:a16="http://schemas.microsoft.com/office/drawing/2014/main" id="{9E2DF9DD-3D48-4BF3-9EF8-97B369B4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0" name="Imagen 2119">
          <a:extLst>
            <a:ext uri="{FF2B5EF4-FFF2-40B4-BE49-F238E27FC236}">
              <a16:creationId xmlns:a16="http://schemas.microsoft.com/office/drawing/2014/main" id="{EDE1A945-B488-499A-B551-22EE2126E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1" name="Imagen 2120">
          <a:extLst>
            <a:ext uri="{FF2B5EF4-FFF2-40B4-BE49-F238E27FC236}">
              <a16:creationId xmlns:a16="http://schemas.microsoft.com/office/drawing/2014/main" id="{10B1BF7D-B312-4BC7-A474-AC6E6B71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2" name="Imagen 2121">
          <a:extLst>
            <a:ext uri="{FF2B5EF4-FFF2-40B4-BE49-F238E27FC236}">
              <a16:creationId xmlns:a16="http://schemas.microsoft.com/office/drawing/2014/main" id="{599260A3-24EE-42B6-9E6B-F05A44B34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3" name="Imagen 2122">
          <a:extLst>
            <a:ext uri="{FF2B5EF4-FFF2-40B4-BE49-F238E27FC236}">
              <a16:creationId xmlns:a16="http://schemas.microsoft.com/office/drawing/2014/main" id="{908B4F76-592E-4CF8-88EB-DA6BB10A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4" name="Imagen 2123">
          <a:extLst>
            <a:ext uri="{FF2B5EF4-FFF2-40B4-BE49-F238E27FC236}">
              <a16:creationId xmlns:a16="http://schemas.microsoft.com/office/drawing/2014/main" id="{60DA4AD4-BC53-4A24-838D-5F1B922D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5" name="Imagen 2124">
          <a:extLst>
            <a:ext uri="{FF2B5EF4-FFF2-40B4-BE49-F238E27FC236}">
              <a16:creationId xmlns:a16="http://schemas.microsoft.com/office/drawing/2014/main" id="{EC1A6F1B-191D-4C22-9595-0CBC09CBC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6" name="Imagen 2125">
          <a:extLst>
            <a:ext uri="{FF2B5EF4-FFF2-40B4-BE49-F238E27FC236}">
              <a16:creationId xmlns:a16="http://schemas.microsoft.com/office/drawing/2014/main" id="{CEA962E2-B305-4EAB-A9CA-5C3434C3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7" name="Imagen 2126">
          <a:extLst>
            <a:ext uri="{FF2B5EF4-FFF2-40B4-BE49-F238E27FC236}">
              <a16:creationId xmlns:a16="http://schemas.microsoft.com/office/drawing/2014/main" id="{5551379B-C573-48DF-90A0-6B17BFD5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8" name="Imagen 2127">
          <a:extLst>
            <a:ext uri="{FF2B5EF4-FFF2-40B4-BE49-F238E27FC236}">
              <a16:creationId xmlns:a16="http://schemas.microsoft.com/office/drawing/2014/main" id="{98E422BF-56A6-45DA-848F-ECC1CA02E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9" name="Imagen 2128">
          <a:extLst>
            <a:ext uri="{FF2B5EF4-FFF2-40B4-BE49-F238E27FC236}">
              <a16:creationId xmlns:a16="http://schemas.microsoft.com/office/drawing/2014/main" id="{E2541AD3-51CB-49C8-B12B-6A2359516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0" name="Imagen 2129">
          <a:extLst>
            <a:ext uri="{FF2B5EF4-FFF2-40B4-BE49-F238E27FC236}">
              <a16:creationId xmlns:a16="http://schemas.microsoft.com/office/drawing/2014/main" id="{7D9615D3-0D2C-4AE1-956C-D70D53569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1" name="Imagen 2130">
          <a:extLst>
            <a:ext uri="{FF2B5EF4-FFF2-40B4-BE49-F238E27FC236}">
              <a16:creationId xmlns:a16="http://schemas.microsoft.com/office/drawing/2014/main" id="{D27305A5-490A-455E-B20C-066BA580B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2" name="Imagen 2131">
          <a:extLst>
            <a:ext uri="{FF2B5EF4-FFF2-40B4-BE49-F238E27FC236}">
              <a16:creationId xmlns:a16="http://schemas.microsoft.com/office/drawing/2014/main" id="{2E5A52C0-2777-4924-ADA4-23810DC0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3" name="Imagen 2132">
          <a:extLst>
            <a:ext uri="{FF2B5EF4-FFF2-40B4-BE49-F238E27FC236}">
              <a16:creationId xmlns:a16="http://schemas.microsoft.com/office/drawing/2014/main" id="{E2BA08C1-2599-42FE-8D33-4044BDEAD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4" name="Imagen 2133">
          <a:extLst>
            <a:ext uri="{FF2B5EF4-FFF2-40B4-BE49-F238E27FC236}">
              <a16:creationId xmlns:a16="http://schemas.microsoft.com/office/drawing/2014/main" id="{484DCE88-A64B-4C97-8222-FF82A7EC0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5" name="Imagen 2134">
          <a:extLst>
            <a:ext uri="{FF2B5EF4-FFF2-40B4-BE49-F238E27FC236}">
              <a16:creationId xmlns:a16="http://schemas.microsoft.com/office/drawing/2014/main" id="{121AA9BE-6277-4999-A6AC-22B2BD69E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6" name="Imagen 2135">
          <a:extLst>
            <a:ext uri="{FF2B5EF4-FFF2-40B4-BE49-F238E27FC236}">
              <a16:creationId xmlns:a16="http://schemas.microsoft.com/office/drawing/2014/main" id="{AAEC843E-301D-4E83-A8BC-876C8E97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7" name="Imagen 2136">
          <a:extLst>
            <a:ext uri="{FF2B5EF4-FFF2-40B4-BE49-F238E27FC236}">
              <a16:creationId xmlns:a16="http://schemas.microsoft.com/office/drawing/2014/main" id="{AE3B7C7C-35FB-4CD9-92E9-92CD55FC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8" name="Imagen 2137">
          <a:extLst>
            <a:ext uri="{FF2B5EF4-FFF2-40B4-BE49-F238E27FC236}">
              <a16:creationId xmlns:a16="http://schemas.microsoft.com/office/drawing/2014/main" id="{AF9A40A0-157F-4886-AC1E-6E037982F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9" name="Imagen 2138">
          <a:extLst>
            <a:ext uri="{FF2B5EF4-FFF2-40B4-BE49-F238E27FC236}">
              <a16:creationId xmlns:a16="http://schemas.microsoft.com/office/drawing/2014/main" id="{10A655E0-E594-4168-98CB-506408D9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0" name="Imagen 2139">
          <a:extLst>
            <a:ext uri="{FF2B5EF4-FFF2-40B4-BE49-F238E27FC236}">
              <a16:creationId xmlns:a16="http://schemas.microsoft.com/office/drawing/2014/main" id="{9F2C5A7F-07A0-4D56-A773-07BBBC894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1" name="Imagen 2140">
          <a:extLst>
            <a:ext uri="{FF2B5EF4-FFF2-40B4-BE49-F238E27FC236}">
              <a16:creationId xmlns:a16="http://schemas.microsoft.com/office/drawing/2014/main" id="{3914A509-7973-4366-BC09-55E3FC15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2" name="Imagen 2141">
          <a:extLst>
            <a:ext uri="{FF2B5EF4-FFF2-40B4-BE49-F238E27FC236}">
              <a16:creationId xmlns:a16="http://schemas.microsoft.com/office/drawing/2014/main" id="{AF90725F-9CA3-4AAD-A9DC-500DC757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3" name="Imagen 2142">
          <a:extLst>
            <a:ext uri="{FF2B5EF4-FFF2-40B4-BE49-F238E27FC236}">
              <a16:creationId xmlns:a16="http://schemas.microsoft.com/office/drawing/2014/main" id="{C7158E63-060D-44E2-A781-F5845B51A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4" name="Imagen 2143">
          <a:extLst>
            <a:ext uri="{FF2B5EF4-FFF2-40B4-BE49-F238E27FC236}">
              <a16:creationId xmlns:a16="http://schemas.microsoft.com/office/drawing/2014/main" id="{FADC5F76-C965-4BD3-9CFB-0F2DB2BCD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5" name="Imagen 2144">
          <a:extLst>
            <a:ext uri="{FF2B5EF4-FFF2-40B4-BE49-F238E27FC236}">
              <a16:creationId xmlns:a16="http://schemas.microsoft.com/office/drawing/2014/main" id="{CC49E89D-B9D8-40B2-AA2C-323F0058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6" name="Imagen 2145">
          <a:extLst>
            <a:ext uri="{FF2B5EF4-FFF2-40B4-BE49-F238E27FC236}">
              <a16:creationId xmlns:a16="http://schemas.microsoft.com/office/drawing/2014/main" id="{B4E3EA32-0593-4AE8-B9CD-D26D3FB5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7" name="Imagen 2146">
          <a:extLst>
            <a:ext uri="{FF2B5EF4-FFF2-40B4-BE49-F238E27FC236}">
              <a16:creationId xmlns:a16="http://schemas.microsoft.com/office/drawing/2014/main" id="{9814C85C-F79D-4F94-82EF-652FB1FE1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8" name="Imagen 2147">
          <a:extLst>
            <a:ext uri="{FF2B5EF4-FFF2-40B4-BE49-F238E27FC236}">
              <a16:creationId xmlns:a16="http://schemas.microsoft.com/office/drawing/2014/main" id="{93B002FD-5C42-4025-9444-F1336668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9" name="Imagen 2148">
          <a:extLst>
            <a:ext uri="{FF2B5EF4-FFF2-40B4-BE49-F238E27FC236}">
              <a16:creationId xmlns:a16="http://schemas.microsoft.com/office/drawing/2014/main" id="{6042B5E5-D20E-473C-B4BC-0D6EF06C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0" name="Imagen 2149">
          <a:extLst>
            <a:ext uri="{FF2B5EF4-FFF2-40B4-BE49-F238E27FC236}">
              <a16:creationId xmlns:a16="http://schemas.microsoft.com/office/drawing/2014/main" id="{373AFA81-3F07-48E6-AA1F-B5EC6FDE6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1" name="Imagen 2150">
          <a:extLst>
            <a:ext uri="{FF2B5EF4-FFF2-40B4-BE49-F238E27FC236}">
              <a16:creationId xmlns:a16="http://schemas.microsoft.com/office/drawing/2014/main" id="{538E612D-6141-4973-87D9-1AE24AC76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2" name="Imagen 2151">
          <a:extLst>
            <a:ext uri="{FF2B5EF4-FFF2-40B4-BE49-F238E27FC236}">
              <a16:creationId xmlns:a16="http://schemas.microsoft.com/office/drawing/2014/main" id="{686D3641-FAE5-4057-9AA9-C774FB52B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3" name="Imagen 2152">
          <a:extLst>
            <a:ext uri="{FF2B5EF4-FFF2-40B4-BE49-F238E27FC236}">
              <a16:creationId xmlns:a16="http://schemas.microsoft.com/office/drawing/2014/main" id="{4A9EBA5A-567B-40AF-84A2-18612BAB4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4" name="Imagen 2153">
          <a:extLst>
            <a:ext uri="{FF2B5EF4-FFF2-40B4-BE49-F238E27FC236}">
              <a16:creationId xmlns:a16="http://schemas.microsoft.com/office/drawing/2014/main" id="{99C0C960-67F8-42E6-842C-2A712BF95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5" name="Imagen 2154">
          <a:extLst>
            <a:ext uri="{FF2B5EF4-FFF2-40B4-BE49-F238E27FC236}">
              <a16:creationId xmlns:a16="http://schemas.microsoft.com/office/drawing/2014/main" id="{5E21BDA2-3A98-4279-9BDC-79BA833B4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6" name="Imagen 2155">
          <a:extLst>
            <a:ext uri="{FF2B5EF4-FFF2-40B4-BE49-F238E27FC236}">
              <a16:creationId xmlns:a16="http://schemas.microsoft.com/office/drawing/2014/main" id="{F914083B-127B-42B9-B625-692407F02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7" name="Imagen 2156">
          <a:extLst>
            <a:ext uri="{FF2B5EF4-FFF2-40B4-BE49-F238E27FC236}">
              <a16:creationId xmlns:a16="http://schemas.microsoft.com/office/drawing/2014/main" id="{9EF9D3F0-F3E3-4710-9B2A-E31F2E94B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8" name="Imagen 2157">
          <a:extLst>
            <a:ext uri="{FF2B5EF4-FFF2-40B4-BE49-F238E27FC236}">
              <a16:creationId xmlns:a16="http://schemas.microsoft.com/office/drawing/2014/main" id="{B1B0714C-1EF5-463D-968C-A148B8024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9" name="Imagen 2158">
          <a:extLst>
            <a:ext uri="{FF2B5EF4-FFF2-40B4-BE49-F238E27FC236}">
              <a16:creationId xmlns:a16="http://schemas.microsoft.com/office/drawing/2014/main" id="{DF645CEE-1AFD-4C40-95B5-1A726F761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0" name="Imagen 2159">
          <a:extLst>
            <a:ext uri="{FF2B5EF4-FFF2-40B4-BE49-F238E27FC236}">
              <a16:creationId xmlns:a16="http://schemas.microsoft.com/office/drawing/2014/main" id="{22BE6530-7924-4919-8712-772FD24B7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1" name="Imagen 2160">
          <a:extLst>
            <a:ext uri="{FF2B5EF4-FFF2-40B4-BE49-F238E27FC236}">
              <a16:creationId xmlns:a16="http://schemas.microsoft.com/office/drawing/2014/main" id="{71043D48-4385-4035-B57C-6436192F9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2" name="Imagen 2161">
          <a:extLst>
            <a:ext uri="{FF2B5EF4-FFF2-40B4-BE49-F238E27FC236}">
              <a16:creationId xmlns:a16="http://schemas.microsoft.com/office/drawing/2014/main" id="{8571B5FE-07CA-42E8-B955-BB4FC118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3" name="Imagen 2162">
          <a:extLst>
            <a:ext uri="{FF2B5EF4-FFF2-40B4-BE49-F238E27FC236}">
              <a16:creationId xmlns:a16="http://schemas.microsoft.com/office/drawing/2014/main" id="{EB8C804E-48F8-474E-8369-5EA7CB2C8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4" name="Imagen 2163">
          <a:extLst>
            <a:ext uri="{FF2B5EF4-FFF2-40B4-BE49-F238E27FC236}">
              <a16:creationId xmlns:a16="http://schemas.microsoft.com/office/drawing/2014/main" id="{E7F1F565-95E4-4131-9622-1FEA08FB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5" name="Imagen 2164">
          <a:extLst>
            <a:ext uri="{FF2B5EF4-FFF2-40B4-BE49-F238E27FC236}">
              <a16:creationId xmlns:a16="http://schemas.microsoft.com/office/drawing/2014/main" id="{05B626DF-9BDD-4A40-876E-4651FBC9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6" name="Imagen 2165">
          <a:extLst>
            <a:ext uri="{FF2B5EF4-FFF2-40B4-BE49-F238E27FC236}">
              <a16:creationId xmlns:a16="http://schemas.microsoft.com/office/drawing/2014/main" id="{FF12D4D9-ABD2-4DF4-8607-241C9A3F1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7" name="Imagen 2166">
          <a:extLst>
            <a:ext uri="{FF2B5EF4-FFF2-40B4-BE49-F238E27FC236}">
              <a16:creationId xmlns:a16="http://schemas.microsoft.com/office/drawing/2014/main" id="{094C0CD2-EB04-4A76-A0C8-EBBE00D1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8" name="Imagen 2167">
          <a:extLst>
            <a:ext uri="{FF2B5EF4-FFF2-40B4-BE49-F238E27FC236}">
              <a16:creationId xmlns:a16="http://schemas.microsoft.com/office/drawing/2014/main" id="{CB12C82D-AF33-4F15-95B9-C76E6E7D8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9" name="Imagen 2168">
          <a:extLst>
            <a:ext uri="{FF2B5EF4-FFF2-40B4-BE49-F238E27FC236}">
              <a16:creationId xmlns:a16="http://schemas.microsoft.com/office/drawing/2014/main" id="{5B102F5A-2AB8-4AF3-8109-355C6D70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0" name="Imagen 2169">
          <a:extLst>
            <a:ext uri="{FF2B5EF4-FFF2-40B4-BE49-F238E27FC236}">
              <a16:creationId xmlns:a16="http://schemas.microsoft.com/office/drawing/2014/main" id="{F1A959D3-7E35-4F70-9B80-2A0F1EC6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1" name="Imagen 2170">
          <a:extLst>
            <a:ext uri="{FF2B5EF4-FFF2-40B4-BE49-F238E27FC236}">
              <a16:creationId xmlns:a16="http://schemas.microsoft.com/office/drawing/2014/main" id="{A15E6BAB-4E8F-4BCD-B38E-208488AB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2" name="Imagen 2171">
          <a:extLst>
            <a:ext uri="{FF2B5EF4-FFF2-40B4-BE49-F238E27FC236}">
              <a16:creationId xmlns:a16="http://schemas.microsoft.com/office/drawing/2014/main" id="{81524F8B-45E9-41FD-B897-A4711A7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3" name="Imagen 2172">
          <a:extLst>
            <a:ext uri="{FF2B5EF4-FFF2-40B4-BE49-F238E27FC236}">
              <a16:creationId xmlns:a16="http://schemas.microsoft.com/office/drawing/2014/main" id="{3524EA75-352D-417E-959A-D744E35E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4" name="Imagen 2173">
          <a:extLst>
            <a:ext uri="{FF2B5EF4-FFF2-40B4-BE49-F238E27FC236}">
              <a16:creationId xmlns:a16="http://schemas.microsoft.com/office/drawing/2014/main" id="{11FD0EBB-A1F8-470B-85B8-1BC3D7D4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5" name="Imagen 2174">
          <a:extLst>
            <a:ext uri="{FF2B5EF4-FFF2-40B4-BE49-F238E27FC236}">
              <a16:creationId xmlns:a16="http://schemas.microsoft.com/office/drawing/2014/main" id="{81AD75FE-3F70-4F17-A343-DCF5DCBB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6" name="Imagen 2175">
          <a:extLst>
            <a:ext uri="{FF2B5EF4-FFF2-40B4-BE49-F238E27FC236}">
              <a16:creationId xmlns:a16="http://schemas.microsoft.com/office/drawing/2014/main" id="{5C9755B2-37BE-49E8-8A89-28D8B45D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7" name="Imagen 2176">
          <a:extLst>
            <a:ext uri="{FF2B5EF4-FFF2-40B4-BE49-F238E27FC236}">
              <a16:creationId xmlns:a16="http://schemas.microsoft.com/office/drawing/2014/main" id="{2A6046BF-DF1F-4B62-898A-D35ABC0D5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8" name="Imagen 2177">
          <a:extLst>
            <a:ext uri="{FF2B5EF4-FFF2-40B4-BE49-F238E27FC236}">
              <a16:creationId xmlns:a16="http://schemas.microsoft.com/office/drawing/2014/main" id="{5E37947C-317F-4019-9C18-A0B06095C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9" name="Imagen 2178">
          <a:extLst>
            <a:ext uri="{FF2B5EF4-FFF2-40B4-BE49-F238E27FC236}">
              <a16:creationId xmlns:a16="http://schemas.microsoft.com/office/drawing/2014/main" id="{969AFB24-7BA1-4C3B-A5B9-9FA3EAC7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0" name="Imagen 2179">
          <a:extLst>
            <a:ext uri="{FF2B5EF4-FFF2-40B4-BE49-F238E27FC236}">
              <a16:creationId xmlns:a16="http://schemas.microsoft.com/office/drawing/2014/main" id="{91764385-390D-4E6F-B654-BF9AAF3DB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1" name="Imagen 2180">
          <a:extLst>
            <a:ext uri="{FF2B5EF4-FFF2-40B4-BE49-F238E27FC236}">
              <a16:creationId xmlns:a16="http://schemas.microsoft.com/office/drawing/2014/main" id="{E6A9164A-F77B-4780-90F3-5CE4A42D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2" name="Imagen 2181">
          <a:extLst>
            <a:ext uri="{FF2B5EF4-FFF2-40B4-BE49-F238E27FC236}">
              <a16:creationId xmlns:a16="http://schemas.microsoft.com/office/drawing/2014/main" id="{5780AF6B-575F-497E-91EC-D8821B76A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3" name="Imagen 2182">
          <a:extLst>
            <a:ext uri="{FF2B5EF4-FFF2-40B4-BE49-F238E27FC236}">
              <a16:creationId xmlns:a16="http://schemas.microsoft.com/office/drawing/2014/main" id="{6B9633CE-A58E-41DF-A2BE-6FF045C9F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4" name="Imagen 2183">
          <a:extLst>
            <a:ext uri="{FF2B5EF4-FFF2-40B4-BE49-F238E27FC236}">
              <a16:creationId xmlns:a16="http://schemas.microsoft.com/office/drawing/2014/main" id="{60EDC3EE-1703-43F5-B9E2-7BD62602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5" name="Imagen 2184">
          <a:extLst>
            <a:ext uri="{FF2B5EF4-FFF2-40B4-BE49-F238E27FC236}">
              <a16:creationId xmlns:a16="http://schemas.microsoft.com/office/drawing/2014/main" id="{B3B0E164-F7B2-4EFE-81A4-89728EA1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6" name="Imagen 2185">
          <a:extLst>
            <a:ext uri="{FF2B5EF4-FFF2-40B4-BE49-F238E27FC236}">
              <a16:creationId xmlns:a16="http://schemas.microsoft.com/office/drawing/2014/main" id="{A4841542-DFF7-45C8-BB69-DB50A1A9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7" name="Imagen 2186">
          <a:extLst>
            <a:ext uri="{FF2B5EF4-FFF2-40B4-BE49-F238E27FC236}">
              <a16:creationId xmlns:a16="http://schemas.microsoft.com/office/drawing/2014/main" id="{13B8E48C-A4FB-4FA8-B5F4-79A08827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8" name="Imagen 2187">
          <a:extLst>
            <a:ext uri="{FF2B5EF4-FFF2-40B4-BE49-F238E27FC236}">
              <a16:creationId xmlns:a16="http://schemas.microsoft.com/office/drawing/2014/main" id="{4B94F18B-11CC-407D-9420-8574375B7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89" name="Imagen 2188">
          <a:extLst>
            <a:ext uri="{FF2B5EF4-FFF2-40B4-BE49-F238E27FC236}">
              <a16:creationId xmlns:a16="http://schemas.microsoft.com/office/drawing/2014/main" id="{F1B76E16-DFF9-4AC2-9A20-DB72BF8F1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0" name="Imagen 2189">
          <a:extLst>
            <a:ext uri="{FF2B5EF4-FFF2-40B4-BE49-F238E27FC236}">
              <a16:creationId xmlns:a16="http://schemas.microsoft.com/office/drawing/2014/main" id="{4311D214-2D21-4291-9DB6-D7C84AF1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1" name="Imagen 2190">
          <a:extLst>
            <a:ext uri="{FF2B5EF4-FFF2-40B4-BE49-F238E27FC236}">
              <a16:creationId xmlns:a16="http://schemas.microsoft.com/office/drawing/2014/main" id="{BDEFF07A-CE13-416E-9573-69A2FFEF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2" name="Imagen 2191">
          <a:extLst>
            <a:ext uri="{FF2B5EF4-FFF2-40B4-BE49-F238E27FC236}">
              <a16:creationId xmlns:a16="http://schemas.microsoft.com/office/drawing/2014/main" id="{6D1E7A22-170C-467C-B261-2268A2F7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3" name="Imagen 2192">
          <a:extLst>
            <a:ext uri="{FF2B5EF4-FFF2-40B4-BE49-F238E27FC236}">
              <a16:creationId xmlns:a16="http://schemas.microsoft.com/office/drawing/2014/main" id="{27F2DDD6-C3CF-4788-86C4-B87F36B10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4" name="Imagen 2193">
          <a:extLst>
            <a:ext uri="{FF2B5EF4-FFF2-40B4-BE49-F238E27FC236}">
              <a16:creationId xmlns:a16="http://schemas.microsoft.com/office/drawing/2014/main" id="{579F3A74-8F19-414F-87D1-223D348D3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5" name="Imagen 2194">
          <a:extLst>
            <a:ext uri="{FF2B5EF4-FFF2-40B4-BE49-F238E27FC236}">
              <a16:creationId xmlns:a16="http://schemas.microsoft.com/office/drawing/2014/main" id="{D9E1923B-29CE-4583-95B5-BA29AA7F9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6" name="Imagen 2195">
          <a:extLst>
            <a:ext uri="{FF2B5EF4-FFF2-40B4-BE49-F238E27FC236}">
              <a16:creationId xmlns:a16="http://schemas.microsoft.com/office/drawing/2014/main" id="{56D871AC-7D40-4E5E-B36F-A6038E080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7" name="Imagen 2196">
          <a:extLst>
            <a:ext uri="{FF2B5EF4-FFF2-40B4-BE49-F238E27FC236}">
              <a16:creationId xmlns:a16="http://schemas.microsoft.com/office/drawing/2014/main" id="{371BC415-67BA-414C-BF3C-54BD1B6D1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8" name="Imagen 2197">
          <a:extLst>
            <a:ext uri="{FF2B5EF4-FFF2-40B4-BE49-F238E27FC236}">
              <a16:creationId xmlns:a16="http://schemas.microsoft.com/office/drawing/2014/main" id="{BB072E70-17B7-40AA-AB96-4F79BB9C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9" name="Imagen 2198">
          <a:extLst>
            <a:ext uri="{FF2B5EF4-FFF2-40B4-BE49-F238E27FC236}">
              <a16:creationId xmlns:a16="http://schemas.microsoft.com/office/drawing/2014/main" id="{39464F8C-6AE5-4039-ABE9-0EC6762B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0" name="Imagen 2199">
          <a:extLst>
            <a:ext uri="{FF2B5EF4-FFF2-40B4-BE49-F238E27FC236}">
              <a16:creationId xmlns:a16="http://schemas.microsoft.com/office/drawing/2014/main" id="{F7A66FBA-20EF-4C73-B1B7-F86EEAA09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1" name="Imagen 2200">
          <a:extLst>
            <a:ext uri="{FF2B5EF4-FFF2-40B4-BE49-F238E27FC236}">
              <a16:creationId xmlns:a16="http://schemas.microsoft.com/office/drawing/2014/main" id="{E8818823-DBAD-4548-AA42-16BFD48D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2" name="Imagen 2201">
          <a:extLst>
            <a:ext uri="{FF2B5EF4-FFF2-40B4-BE49-F238E27FC236}">
              <a16:creationId xmlns:a16="http://schemas.microsoft.com/office/drawing/2014/main" id="{0394A329-A00C-419E-9C06-4AC0FD3BF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3" name="Imagen 2202">
          <a:extLst>
            <a:ext uri="{FF2B5EF4-FFF2-40B4-BE49-F238E27FC236}">
              <a16:creationId xmlns:a16="http://schemas.microsoft.com/office/drawing/2014/main" id="{5EE1BFEE-E459-412C-8A68-EC844187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4" name="Imagen 2203">
          <a:extLst>
            <a:ext uri="{FF2B5EF4-FFF2-40B4-BE49-F238E27FC236}">
              <a16:creationId xmlns:a16="http://schemas.microsoft.com/office/drawing/2014/main" id="{302D2FB9-A314-43E9-B4DE-F78D800A1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5" name="Imagen 2204">
          <a:extLst>
            <a:ext uri="{FF2B5EF4-FFF2-40B4-BE49-F238E27FC236}">
              <a16:creationId xmlns:a16="http://schemas.microsoft.com/office/drawing/2014/main" id="{BFADAD28-F9CF-46E1-BC81-DA5F3652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6" name="Imagen 2205">
          <a:extLst>
            <a:ext uri="{FF2B5EF4-FFF2-40B4-BE49-F238E27FC236}">
              <a16:creationId xmlns:a16="http://schemas.microsoft.com/office/drawing/2014/main" id="{6C4DD49A-628F-499D-92E6-9C0FC5974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7" name="Imagen 2206">
          <a:extLst>
            <a:ext uri="{FF2B5EF4-FFF2-40B4-BE49-F238E27FC236}">
              <a16:creationId xmlns:a16="http://schemas.microsoft.com/office/drawing/2014/main" id="{74DE18A9-5E09-404C-8B29-1A2D732D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8" name="Imagen 2207">
          <a:extLst>
            <a:ext uri="{FF2B5EF4-FFF2-40B4-BE49-F238E27FC236}">
              <a16:creationId xmlns:a16="http://schemas.microsoft.com/office/drawing/2014/main" id="{DA220573-F528-4187-9674-FC29B7EFE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9" name="Imagen 2208">
          <a:extLst>
            <a:ext uri="{FF2B5EF4-FFF2-40B4-BE49-F238E27FC236}">
              <a16:creationId xmlns:a16="http://schemas.microsoft.com/office/drawing/2014/main" id="{2BB1E8CA-A3DB-4A9C-BF8C-4A4F27049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0" name="Imagen 2209">
          <a:extLst>
            <a:ext uri="{FF2B5EF4-FFF2-40B4-BE49-F238E27FC236}">
              <a16:creationId xmlns:a16="http://schemas.microsoft.com/office/drawing/2014/main" id="{3EA75262-7DFD-4025-92A1-BFE2BACC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1" name="Imagen 2210">
          <a:extLst>
            <a:ext uri="{FF2B5EF4-FFF2-40B4-BE49-F238E27FC236}">
              <a16:creationId xmlns:a16="http://schemas.microsoft.com/office/drawing/2014/main" id="{232E1E50-D28B-41A9-B5B6-F5A08877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2" name="Imagen 2211">
          <a:extLst>
            <a:ext uri="{FF2B5EF4-FFF2-40B4-BE49-F238E27FC236}">
              <a16:creationId xmlns:a16="http://schemas.microsoft.com/office/drawing/2014/main" id="{2BE7143B-4E9E-4A96-9BC6-ACC12941B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3" name="Imagen 2212">
          <a:extLst>
            <a:ext uri="{FF2B5EF4-FFF2-40B4-BE49-F238E27FC236}">
              <a16:creationId xmlns:a16="http://schemas.microsoft.com/office/drawing/2014/main" id="{39CB326C-7CFB-42B2-9C9A-ED927148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4" name="Imagen 2213">
          <a:extLst>
            <a:ext uri="{FF2B5EF4-FFF2-40B4-BE49-F238E27FC236}">
              <a16:creationId xmlns:a16="http://schemas.microsoft.com/office/drawing/2014/main" id="{46098982-0F98-43AF-B0EE-33A6A19BF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5" name="Imagen 2214">
          <a:extLst>
            <a:ext uri="{FF2B5EF4-FFF2-40B4-BE49-F238E27FC236}">
              <a16:creationId xmlns:a16="http://schemas.microsoft.com/office/drawing/2014/main" id="{56BA5F7D-6411-4539-863F-991410CF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6" name="Imagen 2215">
          <a:extLst>
            <a:ext uri="{FF2B5EF4-FFF2-40B4-BE49-F238E27FC236}">
              <a16:creationId xmlns:a16="http://schemas.microsoft.com/office/drawing/2014/main" id="{5A5375F7-C146-4D33-80D3-2DA5E010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7" name="Imagen 2216">
          <a:extLst>
            <a:ext uri="{FF2B5EF4-FFF2-40B4-BE49-F238E27FC236}">
              <a16:creationId xmlns:a16="http://schemas.microsoft.com/office/drawing/2014/main" id="{5CAA61E1-BC52-4219-8354-E8D2CD1D0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8" name="Imagen 2217">
          <a:extLst>
            <a:ext uri="{FF2B5EF4-FFF2-40B4-BE49-F238E27FC236}">
              <a16:creationId xmlns:a16="http://schemas.microsoft.com/office/drawing/2014/main" id="{8C4881B0-9C49-4D1C-B910-9C8FD23A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9" name="Imagen 2218">
          <a:extLst>
            <a:ext uri="{FF2B5EF4-FFF2-40B4-BE49-F238E27FC236}">
              <a16:creationId xmlns:a16="http://schemas.microsoft.com/office/drawing/2014/main" id="{5A2F20FD-4E4E-4EC6-BB1E-5BB349919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0" name="Imagen 2219">
          <a:extLst>
            <a:ext uri="{FF2B5EF4-FFF2-40B4-BE49-F238E27FC236}">
              <a16:creationId xmlns:a16="http://schemas.microsoft.com/office/drawing/2014/main" id="{76447094-8078-4F23-BB61-F4C39AFDE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1" name="Imagen 2220">
          <a:extLst>
            <a:ext uri="{FF2B5EF4-FFF2-40B4-BE49-F238E27FC236}">
              <a16:creationId xmlns:a16="http://schemas.microsoft.com/office/drawing/2014/main" id="{30A93178-6DCF-4E42-BF85-6E226EC8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2" name="Imagen 2221">
          <a:extLst>
            <a:ext uri="{FF2B5EF4-FFF2-40B4-BE49-F238E27FC236}">
              <a16:creationId xmlns:a16="http://schemas.microsoft.com/office/drawing/2014/main" id="{2BEC35B3-1B94-482A-923F-9FE473B9A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3" name="Imagen 2222">
          <a:extLst>
            <a:ext uri="{FF2B5EF4-FFF2-40B4-BE49-F238E27FC236}">
              <a16:creationId xmlns:a16="http://schemas.microsoft.com/office/drawing/2014/main" id="{2EA0BA4A-B4ED-4431-83A1-14A2CE298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4" name="Imagen 2223">
          <a:extLst>
            <a:ext uri="{FF2B5EF4-FFF2-40B4-BE49-F238E27FC236}">
              <a16:creationId xmlns:a16="http://schemas.microsoft.com/office/drawing/2014/main" id="{C4C5CB0C-F6A6-4792-834E-3ACDB7030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5" name="Imagen 2224">
          <a:extLst>
            <a:ext uri="{FF2B5EF4-FFF2-40B4-BE49-F238E27FC236}">
              <a16:creationId xmlns:a16="http://schemas.microsoft.com/office/drawing/2014/main" id="{D7C8AFD6-F6C0-4E34-922F-8C231443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6" name="Imagen 2225">
          <a:extLst>
            <a:ext uri="{FF2B5EF4-FFF2-40B4-BE49-F238E27FC236}">
              <a16:creationId xmlns:a16="http://schemas.microsoft.com/office/drawing/2014/main" id="{34BEFA6B-04D9-4A48-9649-EEA996723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7" name="Imagen 2226">
          <a:extLst>
            <a:ext uri="{FF2B5EF4-FFF2-40B4-BE49-F238E27FC236}">
              <a16:creationId xmlns:a16="http://schemas.microsoft.com/office/drawing/2014/main" id="{67F7CAE9-5F65-4C54-9124-AD7B25F66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8" name="Imagen 2227">
          <a:extLst>
            <a:ext uri="{FF2B5EF4-FFF2-40B4-BE49-F238E27FC236}">
              <a16:creationId xmlns:a16="http://schemas.microsoft.com/office/drawing/2014/main" id="{2208C0A3-5F94-4E3C-96A9-CD7D5951A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9" name="Imagen 2228">
          <a:extLst>
            <a:ext uri="{FF2B5EF4-FFF2-40B4-BE49-F238E27FC236}">
              <a16:creationId xmlns:a16="http://schemas.microsoft.com/office/drawing/2014/main" id="{8077BE0B-B462-4111-B2FA-4661ACE2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30" name="Imagen 2229">
          <a:extLst>
            <a:ext uri="{FF2B5EF4-FFF2-40B4-BE49-F238E27FC236}">
              <a16:creationId xmlns:a16="http://schemas.microsoft.com/office/drawing/2014/main" id="{25D3349F-E148-4998-84AD-C22A23C0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31" name="Imagen 2230">
          <a:extLst>
            <a:ext uri="{FF2B5EF4-FFF2-40B4-BE49-F238E27FC236}">
              <a16:creationId xmlns:a16="http://schemas.microsoft.com/office/drawing/2014/main" id="{F7814134-8843-4309-8C87-E783B06B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32" name="Imagen 2231">
          <a:extLst>
            <a:ext uri="{FF2B5EF4-FFF2-40B4-BE49-F238E27FC236}">
              <a16:creationId xmlns:a16="http://schemas.microsoft.com/office/drawing/2014/main" id="{928409F6-D70B-45B9-8AD4-2B4EE4F3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3" name="Imagen 2232">
          <a:extLst>
            <a:ext uri="{FF2B5EF4-FFF2-40B4-BE49-F238E27FC236}">
              <a16:creationId xmlns:a16="http://schemas.microsoft.com/office/drawing/2014/main" id="{F82479BA-88FF-4806-B9C8-C1FF3AB5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4" name="Imagen 2233">
          <a:extLst>
            <a:ext uri="{FF2B5EF4-FFF2-40B4-BE49-F238E27FC236}">
              <a16:creationId xmlns:a16="http://schemas.microsoft.com/office/drawing/2014/main" id="{1F3F4540-05ED-4603-A0D2-02159D66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5" name="Imagen 2234">
          <a:extLst>
            <a:ext uri="{FF2B5EF4-FFF2-40B4-BE49-F238E27FC236}">
              <a16:creationId xmlns:a16="http://schemas.microsoft.com/office/drawing/2014/main" id="{3222A97A-EE51-4444-A0B8-58170EDE9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6" name="Imagen 2235">
          <a:extLst>
            <a:ext uri="{FF2B5EF4-FFF2-40B4-BE49-F238E27FC236}">
              <a16:creationId xmlns:a16="http://schemas.microsoft.com/office/drawing/2014/main" id="{12921FFE-200B-4080-B841-D7E8A232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7" name="Imagen 2236">
          <a:extLst>
            <a:ext uri="{FF2B5EF4-FFF2-40B4-BE49-F238E27FC236}">
              <a16:creationId xmlns:a16="http://schemas.microsoft.com/office/drawing/2014/main" id="{0781263A-98D4-4381-8ECD-B11EF9C3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8" name="Imagen 2237">
          <a:extLst>
            <a:ext uri="{FF2B5EF4-FFF2-40B4-BE49-F238E27FC236}">
              <a16:creationId xmlns:a16="http://schemas.microsoft.com/office/drawing/2014/main" id="{10F4BD1C-56CB-4C5A-9D7E-996BFB95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39" name="Imagen 2238">
          <a:extLst>
            <a:ext uri="{FF2B5EF4-FFF2-40B4-BE49-F238E27FC236}">
              <a16:creationId xmlns:a16="http://schemas.microsoft.com/office/drawing/2014/main" id="{A4CC23D5-8ED4-4156-B836-A48AEE7BB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0" name="Imagen 2239">
          <a:extLst>
            <a:ext uri="{FF2B5EF4-FFF2-40B4-BE49-F238E27FC236}">
              <a16:creationId xmlns:a16="http://schemas.microsoft.com/office/drawing/2014/main" id="{D97E1DF2-3E3D-433F-8B0D-259BE7B46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1" name="Imagen 2240">
          <a:extLst>
            <a:ext uri="{FF2B5EF4-FFF2-40B4-BE49-F238E27FC236}">
              <a16:creationId xmlns:a16="http://schemas.microsoft.com/office/drawing/2014/main" id="{740B1138-F82F-4CC9-B6B5-2621F2C4B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2" name="Imagen 2241">
          <a:extLst>
            <a:ext uri="{FF2B5EF4-FFF2-40B4-BE49-F238E27FC236}">
              <a16:creationId xmlns:a16="http://schemas.microsoft.com/office/drawing/2014/main" id="{D2E480AA-3FF5-47BD-872A-68EA9B459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3" name="Imagen 2242">
          <a:extLst>
            <a:ext uri="{FF2B5EF4-FFF2-40B4-BE49-F238E27FC236}">
              <a16:creationId xmlns:a16="http://schemas.microsoft.com/office/drawing/2014/main" id="{5DB435DF-1850-4C45-85D6-4C9DB4834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4" name="Imagen 2243">
          <a:extLst>
            <a:ext uri="{FF2B5EF4-FFF2-40B4-BE49-F238E27FC236}">
              <a16:creationId xmlns:a16="http://schemas.microsoft.com/office/drawing/2014/main" id="{065A7512-A658-4375-9F34-BFED6BA4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45" name="Imagen 2244">
          <a:extLst>
            <a:ext uri="{FF2B5EF4-FFF2-40B4-BE49-F238E27FC236}">
              <a16:creationId xmlns:a16="http://schemas.microsoft.com/office/drawing/2014/main" id="{7618E7AE-B843-4A74-876E-F8BD1F85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46" name="Imagen 2245">
          <a:extLst>
            <a:ext uri="{FF2B5EF4-FFF2-40B4-BE49-F238E27FC236}">
              <a16:creationId xmlns:a16="http://schemas.microsoft.com/office/drawing/2014/main" id="{FB162F1A-F39A-4B31-A1F9-A8F8A049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47" name="Imagen 2246">
          <a:extLst>
            <a:ext uri="{FF2B5EF4-FFF2-40B4-BE49-F238E27FC236}">
              <a16:creationId xmlns:a16="http://schemas.microsoft.com/office/drawing/2014/main" id="{DDEC8382-4152-4293-B1B8-388826DCB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8" name="Imagen 2247">
          <a:extLst>
            <a:ext uri="{FF2B5EF4-FFF2-40B4-BE49-F238E27FC236}">
              <a16:creationId xmlns:a16="http://schemas.microsoft.com/office/drawing/2014/main" id="{6AF153D4-1A5B-45BA-95F9-4DFAE3197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9" name="Imagen 2248">
          <a:extLst>
            <a:ext uri="{FF2B5EF4-FFF2-40B4-BE49-F238E27FC236}">
              <a16:creationId xmlns:a16="http://schemas.microsoft.com/office/drawing/2014/main" id="{18C35607-4A6D-436A-828E-EF45A74C3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0" name="Imagen 2249">
          <a:extLst>
            <a:ext uri="{FF2B5EF4-FFF2-40B4-BE49-F238E27FC236}">
              <a16:creationId xmlns:a16="http://schemas.microsoft.com/office/drawing/2014/main" id="{EEF32A5A-EB74-49A9-A8AF-256A5296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1" name="Imagen 2250">
          <a:extLst>
            <a:ext uri="{FF2B5EF4-FFF2-40B4-BE49-F238E27FC236}">
              <a16:creationId xmlns:a16="http://schemas.microsoft.com/office/drawing/2014/main" id="{E696ED33-C835-4A9F-B972-30D3A50EC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2" name="Imagen 2251">
          <a:extLst>
            <a:ext uri="{FF2B5EF4-FFF2-40B4-BE49-F238E27FC236}">
              <a16:creationId xmlns:a16="http://schemas.microsoft.com/office/drawing/2014/main" id="{391522B0-8E7C-490F-BF38-4497446B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3" name="Imagen 2252">
          <a:extLst>
            <a:ext uri="{FF2B5EF4-FFF2-40B4-BE49-F238E27FC236}">
              <a16:creationId xmlns:a16="http://schemas.microsoft.com/office/drawing/2014/main" id="{B80480E0-07B3-4D5D-92F0-D4AED9D95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4" name="Imagen 2253">
          <a:extLst>
            <a:ext uri="{FF2B5EF4-FFF2-40B4-BE49-F238E27FC236}">
              <a16:creationId xmlns:a16="http://schemas.microsoft.com/office/drawing/2014/main" id="{736375FB-FE02-421B-8C68-F9814E0E5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5" name="Imagen 2254">
          <a:extLst>
            <a:ext uri="{FF2B5EF4-FFF2-40B4-BE49-F238E27FC236}">
              <a16:creationId xmlns:a16="http://schemas.microsoft.com/office/drawing/2014/main" id="{A0B6F3E4-4DF9-4F26-BF5F-E6BC665A3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6" name="Imagen 2255">
          <a:extLst>
            <a:ext uri="{FF2B5EF4-FFF2-40B4-BE49-F238E27FC236}">
              <a16:creationId xmlns:a16="http://schemas.microsoft.com/office/drawing/2014/main" id="{6808FA36-7BF7-4CA0-982E-747E0B686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7" name="Imagen 2256">
          <a:extLst>
            <a:ext uri="{FF2B5EF4-FFF2-40B4-BE49-F238E27FC236}">
              <a16:creationId xmlns:a16="http://schemas.microsoft.com/office/drawing/2014/main" id="{5019DE86-5BA5-4603-AAB9-8C09E9F66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8" name="Imagen 2257">
          <a:extLst>
            <a:ext uri="{FF2B5EF4-FFF2-40B4-BE49-F238E27FC236}">
              <a16:creationId xmlns:a16="http://schemas.microsoft.com/office/drawing/2014/main" id="{51BAE00B-B210-49FE-A305-BD12FD63D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9" name="Imagen 2258">
          <a:extLst>
            <a:ext uri="{FF2B5EF4-FFF2-40B4-BE49-F238E27FC236}">
              <a16:creationId xmlns:a16="http://schemas.microsoft.com/office/drawing/2014/main" id="{1596AC5D-CF1B-43BD-A4F4-CD8B26D8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0" name="Imagen 2259">
          <a:extLst>
            <a:ext uri="{FF2B5EF4-FFF2-40B4-BE49-F238E27FC236}">
              <a16:creationId xmlns:a16="http://schemas.microsoft.com/office/drawing/2014/main" id="{D20F8351-62C1-4ECF-AB01-BB3372675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1" name="Imagen 2260">
          <a:extLst>
            <a:ext uri="{FF2B5EF4-FFF2-40B4-BE49-F238E27FC236}">
              <a16:creationId xmlns:a16="http://schemas.microsoft.com/office/drawing/2014/main" id="{175C353A-BDC1-47B3-9584-FD979462D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2" name="Imagen 2261">
          <a:extLst>
            <a:ext uri="{FF2B5EF4-FFF2-40B4-BE49-F238E27FC236}">
              <a16:creationId xmlns:a16="http://schemas.microsoft.com/office/drawing/2014/main" id="{A9A3113B-0F9A-4676-B10D-06192B85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3" name="Imagen 2262">
          <a:extLst>
            <a:ext uri="{FF2B5EF4-FFF2-40B4-BE49-F238E27FC236}">
              <a16:creationId xmlns:a16="http://schemas.microsoft.com/office/drawing/2014/main" id="{D907558A-B9A5-4119-B194-F287BA569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4" name="Imagen 2263">
          <a:extLst>
            <a:ext uri="{FF2B5EF4-FFF2-40B4-BE49-F238E27FC236}">
              <a16:creationId xmlns:a16="http://schemas.microsoft.com/office/drawing/2014/main" id="{7C6B8654-DA0F-4187-8F25-EA89337FD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5" name="Imagen 2264">
          <a:extLst>
            <a:ext uri="{FF2B5EF4-FFF2-40B4-BE49-F238E27FC236}">
              <a16:creationId xmlns:a16="http://schemas.microsoft.com/office/drawing/2014/main" id="{25D60C60-0622-4268-8047-B7277B54A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66" name="Imagen 2265">
          <a:extLst>
            <a:ext uri="{FF2B5EF4-FFF2-40B4-BE49-F238E27FC236}">
              <a16:creationId xmlns:a16="http://schemas.microsoft.com/office/drawing/2014/main" id="{D7ABF3A8-BFA9-424B-9D17-CBF891A0B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67" name="Imagen 2266">
          <a:extLst>
            <a:ext uri="{FF2B5EF4-FFF2-40B4-BE49-F238E27FC236}">
              <a16:creationId xmlns:a16="http://schemas.microsoft.com/office/drawing/2014/main" id="{CE2DB055-805B-40CA-B616-F43FE9BCB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68" name="Imagen 2267">
          <a:extLst>
            <a:ext uri="{FF2B5EF4-FFF2-40B4-BE49-F238E27FC236}">
              <a16:creationId xmlns:a16="http://schemas.microsoft.com/office/drawing/2014/main" id="{A7612104-5898-4427-9247-0711C0FB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9" name="Imagen 2268">
          <a:extLst>
            <a:ext uri="{FF2B5EF4-FFF2-40B4-BE49-F238E27FC236}">
              <a16:creationId xmlns:a16="http://schemas.microsoft.com/office/drawing/2014/main" id="{76AAD348-4499-47C5-80C1-5FA7CBF70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0" name="Imagen 2269">
          <a:extLst>
            <a:ext uri="{FF2B5EF4-FFF2-40B4-BE49-F238E27FC236}">
              <a16:creationId xmlns:a16="http://schemas.microsoft.com/office/drawing/2014/main" id="{D5DD5023-4A4D-4F22-A9CC-720F41FD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1" name="Imagen 2270">
          <a:extLst>
            <a:ext uri="{FF2B5EF4-FFF2-40B4-BE49-F238E27FC236}">
              <a16:creationId xmlns:a16="http://schemas.microsoft.com/office/drawing/2014/main" id="{81FFF161-BE18-43E7-B461-AEEF4B4DD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2" name="Imagen 2271">
          <a:extLst>
            <a:ext uri="{FF2B5EF4-FFF2-40B4-BE49-F238E27FC236}">
              <a16:creationId xmlns:a16="http://schemas.microsoft.com/office/drawing/2014/main" id="{01A71FBD-CCD0-431E-B540-AC3824E57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3" name="Imagen 2272">
          <a:extLst>
            <a:ext uri="{FF2B5EF4-FFF2-40B4-BE49-F238E27FC236}">
              <a16:creationId xmlns:a16="http://schemas.microsoft.com/office/drawing/2014/main" id="{ACFA78EB-C36E-49BD-A7F8-8BDA47E9F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4" name="Imagen 2273">
          <a:extLst>
            <a:ext uri="{FF2B5EF4-FFF2-40B4-BE49-F238E27FC236}">
              <a16:creationId xmlns:a16="http://schemas.microsoft.com/office/drawing/2014/main" id="{AD03FF36-827E-4654-B2EC-B65F6DBB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5" name="Imagen 2274">
          <a:extLst>
            <a:ext uri="{FF2B5EF4-FFF2-40B4-BE49-F238E27FC236}">
              <a16:creationId xmlns:a16="http://schemas.microsoft.com/office/drawing/2014/main" id="{EDB82AEF-3033-47C0-A9AC-29D4F2919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6" name="Imagen 2275">
          <a:extLst>
            <a:ext uri="{FF2B5EF4-FFF2-40B4-BE49-F238E27FC236}">
              <a16:creationId xmlns:a16="http://schemas.microsoft.com/office/drawing/2014/main" id="{F2AC4F03-7DBB-40A4-BE51-83D320660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7" name="Imagen 2276">
          <a:extLst>
            <a:ext uri="{FF2B5EF4-FFF2-40B4-BE49-F238E27FC236}">
              <a16:creationId xmlns:a16="http://schemas.microsoft.com/office/drawing/2014/main" id="{4666E739-6579-485A-ACFD-C627FF0B6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8" name="Imagen 2277">
          <a:extLst>
            <a:ext uri="{FF2B5EF4-FFF2-40B4-BE49-F238E27FC236}">
              <a16:creationId xmlns:a16="http://schemas.microsoft.com/office/drawing/2014/main" id="{3C73ED75-07E5-4FCF-AA07-BEA2A5C6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9" name="Imagen 2278">
          <a:extLst>
            <a:ext uri="{FF2B5EF4-FFF2-40B4-BE49-F238E27FC236}">
              <a16:creationId xmlns:a16="http://schemas.microsoft.com/office/drawing/2014/main" id="{2443D895-7527-4F6A-89A7-9899BF59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80" name="Imagen 2279">
          <a:extLst>
            <a:ext uri="{FF2B5EF4-FFF2-40B4-BE49-F238E27FC236}">
              <a16:creationId xmlns:a16="http://schemas.microsoft.com/office/drawing/2014/main" id="{CE84DC8A-15C0-4379-9C7E-D78A02D2B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81" name="Imagen 2280">
          <a:extLst>
            <a:ext uri="{FF2B5EF4-FFF2-40B4-BE49-F238E27FC236}">
              <a16:creationId xmlns:a16="http://schemas.microsoft.com/office/drawing/2014/main" id="{FFE7B320-755E-4060-BA5A-DA0F2D1C5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44994686-DE99-4C29-B9A4-C7EC0F0E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A99C38C6-7A83-474D-8D4C-DDD6C1DE5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14524EDD-D9A3-4327-899B-AE470C5DF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FD304F38-6C22-45B1-B41A-11D4A0E4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48C8D087-21D1-47E2-944C-115797F0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A1B40147-DD38-4557-9D4E-1446AECA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70218909-8298-40A0-9EDF-8431BCA9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E1ED928C-636C-488C-90F4-3961F4C7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9A1B0A1C-22CD-49EA-A645-4B558C47A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A23429F-DE77-48F4-97FB-855AEAC06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8C05359B-EAA7-4242-B38C-E38DA7CBD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37E3F547-4D6A-4DF3-B7C6-32C032A56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F0A47597-8E3F-4D43-8EBF-644DD9FFD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885C5ADE-F04C-4631-9632-F1F26808A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C99A0100-8EAB-44B7-A661-CE291B2B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49DA30B3-346F-427F-8429-D01DD1496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442CFFCC-CEBA-4310-92FE-2553F34E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EF2C60F5-F5B8-4D16-91BA-D405A3EAA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2B544E69-B0E2-41AD-A098-528818472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B5631595-F734-46A0-A53E-2BDA75399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B502603A-2BF9-40B1-964F-1F31C8AB2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640B263E-CAA8-453D-895A-65776CAAD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12845BFB-5BE4-41D8-A225-A1F48E18B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4D9F5CC0-E634-4E06-A05B-831DF48FB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D55B06CA-BD20-4933-BC8B-CFEE7F78D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981C14DC-9E7D-4E1E-B796-6672AD12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B56A6547-48E2-4CCD-A82A-D79312EA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14B8FEDD-5790-4CB1-9807-82130D9A7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C4279B22-C9E4-4DF2-A5C1-91C060F6C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6F60F45A-1E30-46C3-9387-B58987F0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EB6FB713-2E5A-4BE5-B1D8-C97E8788A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B738B4AC-7022-4FAF-836D-E37FB5FDE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8A8A912F-97CA-4215-910C-51E479735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00AA7AB0-FBED-4002-834E-6CDB3FD3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6DFAA61F-A3BB-40A7-923D-F503353C0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653D0BE3-7367-4EAD-9C28-3456185B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28773122-8953-4F1A-BA5C-0CD192631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2AA29656-99F8-458C-AF0E-F5A38EA0C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46CDC443-60F4-4DE6-9317-C2C56751D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A87F2D1F-8BE8-4016-85CF-DE84841BB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949588C2-FA9A-47E5-89DC-48BA4126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1AAC4CC5-29A9-42CA-8B01-692BEF841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8A096B58-6D36-4A96-9E8E-803142929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5BD2ACCF-8DDC-4EE1-8C9A-A94FB113B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C8FFE451-3B7D-404A-B28D-D03B7183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CF7DD81B-2094-4E38-8A9E-75629146C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528F57E9-0FD6-4130-B1E9-7D60E9C2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19FEF6B3-FB4B-4374-B863-FD7D8DB9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F79782F1-7A43-4257-B109-E5212A1B6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4A5BE3ED-1F28-4E64-9F64-2E8DB9BD2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933F6643-EA16-4C51-8120-FF655EFC2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EAFC9225-7C2B-4B90-B63B-DD45EEC6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D9F2B922-591D-4060-B875-919DD05E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05A3A42F-E8AA-430E-A579-EBB84091F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BF5C36D9-748A-4C62-9F0A-C3D996962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86F0C010-59CE-4E8C-B0AA-3A782E563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C2268B3F-A14A-42EB-8FF0-7807EBC6D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13A308ED-4BE6-4B9E-AED6-76EAEC0A7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B932D7D4-66F5-4C58-86DA-D2077535D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E789C715-EACF-4CE5-A19B-1ABA91575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1DA86C46-6EA1-4DDF-A02A-F2EB6B1EB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601C7499-CF4A-4AEA-B276-2872061AC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E43C65E4-FB5D-41B8-BA32-73963FEA1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ABE20A6B-9817-4810-8EB4-1FACDDFB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CF7E7CC1-02C4-40B6-87E0-02AD2362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5AEE2A1A-2831-4EDD-B837-C15B193F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6723E3F-34C6-42B3-8296-D0410AF42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77F59BDD-2BDF-4FB2-A837-70CD198D5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258A538F-1587-4798-AB8E-67F5E8930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98FFAA3A-7630-4F8D-A679-67F5C7DCA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36E6C571-7F26-422F-97CD-D844AAD83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E612911C-33F0-4B50-9D2E-58634FF27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98E1B6F3-4ACC-4158-B407-659A042F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6DF1574B-BC13-42A9-AE1D-094092644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8DEB65B3-86AD-4DE9-B253-6E24F0EA6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4E5C52D5-720B-45BC-BD21-CF9B245C2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FBCDC9EB-7692-4A8D-AEFE-161242089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A7F4F674-7736-44A6-9134-F303AA060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213DCE02-9EA8-4B63-9202-8CE1142CF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908904D4-2E08-4E17-B16E-A86CB0E1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6164AEB1-11FE-454D-BC0D-4318DBFD2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ADBC3D25-05EC-4026-AD87-4BB15244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CC09812D-853B-48F7-9F9A-3FD3E3756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4D1F861A-6C68-4F34-BCAC-42AB68E4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844CF6BC-F5B6-4381-9B31-E087C7BCF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C1C36D7B-DD1B-437F-9ED3-6CE3D6C9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2C64E40F-A652-4773-9746-EE6A0647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08C234FF-956A-4696-968E-DE08BE3DD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E7DB662B-2567-4520-B2DA-7B3035F8B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6100AF7B-E1A7-4C48-9C25-40C230F7C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706563EE-F2E3-4C43-ADCE-E64D0AF9E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201D56AA-0E61-4641-B533-27983D267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10E57D37-6F0A-4C0E-8304-1FFF67059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F6878567-A625-4FD6-933D-AB91DF1FD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D063CABE-9B01-4375-A585-E92DEC43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72886943-0F4E-41BE-A6B4-43ECDA81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975AE593-6DD0-4B3F-AA70-3F6B5E4F8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17A4D0E6-B205-49C5-A418-BBECFA5B3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BB88F7FE-7C24-451D-905C-FED865ACF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B0D36570-C04B-4C67-AE27-6C38449A4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F971A9D2-F08F-4808-BD23-DB29E0C40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52427583-48A8-4898-822F-F2FAA628A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CFD389C6-26EA-46B1-8B86-B3113B5B0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878597EE-DC13-4662-BBD2-F031AA6D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6AC2902F-1686-43CE-A312-89F822BF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E4A2AE57-8BAB-4245-BC3F-14BDE23D1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1D0B78B0-4F9D-4A70-83AC-8390D0A22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044619B1-97D4-462F-A516-D6F5D537B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AACF4D29-1AEF-412F-B604-CFE8DC96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id="{4D3E38EF-4AA3-4B0F-BB59-6976CB92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597913B0-4CB9-4BBB-AB51-41D00EA65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id="{90FB9381-FB62-4B08-88D4-480A61734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7C16FC9F-5087-42B9-90EC-FBA935864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A2E35B19-9DBF-4A72-BAC3-C0B83CF71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940D1E3B-8311-48F2-A9D5-99F6AE29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FECECFFB-2213-4C6A-BFB0-1358B48C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5D89B944-F105-4C0D-B4A2-7ABCF6BF3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4685BBDB-3ABB-458C-B2C4-A2D98D89D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3C936EEB-08EF-42BC-A94E-738DACF6C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B0267BC5-805C-4B3E-8D41-F8066C77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35143463-674D-4E1F-A9DE-DC45B4B35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F568FAF0-3B2C-4F49-8D61-A85A09F26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98BF96DE-E34A-4D96-9DC9-318842D6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9AB373C3-FB57-490F-A21C-FFC28783A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AB7381BF-7D52-4180-A2E5-8919904A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id="{654FA534-BEC9-42F5-9D97-5F65C8134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67E4DEA8-4D7E-4C9E-9466-91E04935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27D236CC-2E30-4222-97FC-F32015B0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4ED073EF-B2CD-474B-811C-4EB0395E4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00449B97-1D6C-4EDA-91CE-879635EA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EC21A43F-825A-4D08-AC7D-0F90C079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6A0C548D-28CD-4073-8C7A-1C5E30C41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id="{EEBA4061-6AA2-4130-8EBC-682BED9A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id="{E5D45ADF-623F-44D5-BFEB-E0851D67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C3987308-36D9-4C3F-9D12-7041B9CA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id="{53095524-5D38-448E-AD27-B6DB8EFC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CD0B6AEF-4AC6-4CDD-AA9E-B11989153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id="{9FF88A7B-4679-46B5-8311-0D688E0D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B9F98BC0-843A-4BAB-A524-9D9240559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id="{2D03D3BF-0CF7-421C-BB7C-585D7DA26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id="{48D44401-4462-49A7-8E5E-66FA12AD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id="{B8A1D33F-909A-455D-9C9A-B637BFAE3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id="{77951F5A-206A-46B0-8E4A-2D9C202B8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id="{62AF908E-8037-4E9C-9AD7-8BC9158B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id="{D4AEA0C4-E1F1-4D2D-8781-F4214374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id="{12AC4675-E21A-42F8-A60C-65983EBA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845E3FA2-20DE-4645-9D0E-27B068F7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id="{BDCB2DFC-29ED-4AD7-A8B6-A0E0ACF2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id="{5861E219-79C5-4FF3-B044-289B6F309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id="{685B29B0-D325-453E-A451-DCB8C9C78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id="{DD8EC8E0-450F-4369-A8CC-69B76893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id="{EF5777CB-F852-4A3C-BBFE-A7000C42E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id="{4404C81C-10AA-4A7C-964A-40C33F974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id="{42201DA8-EC5F-4D30-A444-8E955BC7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id="{BFA31308-4B24-4C0F-A1DF-794128CE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15619209-5F66-4920-8E22-4B52568C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id="{A2FC748E-04A9-4A35-BDB0-2FCC7FBB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id="{FBA61843-1C62-4D88-A3B5-26BCE3DEB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id="{1C62587E-9E94-468D-AA2A-BB5783540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id="{3574F623-2C9C-412C-9E55-FABFF88A4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id="{17431114-3FB9-4B38-979F-61CB6FBE4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id="{0BCED0EC-A39A-4637-84BC-D042B2AB9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id="{DCDDB7B9-C930-4403-8B0B-264D8173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4" name="Imagen 213">
          <a:extLst>
            <a:ext uri="{FF2B5EF4-FFF2-40B4-BE49-F238E27FC236}">
              <a16:creationId xmlns:a16="http://schemas.microsoft.com/office/drawing/2014/main" id="{8D2DCC25-B4E5-4181-84CA-AF2D6C9E2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id="{6100BFE5-576F-4112-8A7F-0E068EAAA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id="{984B67F5-4B73-46FC-B865-A5BCDF58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id="{63A1C8BB-2FC5-4A97-8679-FB58B83F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id="{DF631725-91D2-4B7E-93EB-1A4D214DA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id="{D26A5EF7-C617-4FBA-BD4B-4D34FB8C4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" name="Imagen 219">
          <a:extLst>
            <a:ext uri="{FF2B5EF4-FFF2-40B4-BE49-F238E27FC236}">
              <a16:creationId xmlns:a16="http://schemas.microsoft.com/office/drawing/2014/main" id="{E1073E18-3482-4CC3-B9E3-FDFE4C598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id="{33EAFBAC-ED29-4EAD-9CD6-4BA990A88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" name="Imagen 221">
          <a:extLst>
            <a:ext uri="{FF2B5EF4-FFF2-40B4-BE49-F238E27FC236}">
              <a16:creationId xmlns:a16="http://schemas.microsoft.com/office/drawing/2014/main" id="{6DD570DA-262D-4BA0-9252-24D9B40B6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id="{EE048E24-C403-48F9-8C90-552BB4A1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id="{CAC0DE24-7029-4BDF-A559-CF57C43C3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id="{B20B9C79-950D-41B2-9ACA-174B3521B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id="{DCCBD5A9-AE81-443F-9A27-B65D20D8A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id="{6D687A48-4AF6-4E14-AECF-6DE47A04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id="{79C4AF9C-A07C-42ED-8B21-FAE22C3C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id="{74782EB2-0F7F-4553-A9BC-C21DC6FA1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id="{393C374C-145C-4C13-A229-5717880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id="{8EDCC297-8F24-41B8-B5C5-B85A0039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id="{CA45595F-8634-41D1-8085-6B7C2E2B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id="{BE5E0663-2DC0-485A-945D-31BE671D7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4" name="Imagen 233">
          <a:extLst>
            <a:ext uri="{FF2B5EF4-FFF2-40B4-BE49-F238E27FC236}">
              <a16:creationId xmlns:a16="http://schemas.microsoft.com/office/drawing/2014/main" id="{AF614B7F-D018-4D15-8682-FF1991ED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id="{EDA95897-BADC-46C8-B76A-D309E04C9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id="{5F30ED20-3302-49CA-812D-4F5C4BF01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id="{3E0FF7FF-4CED-43AB-B45E-6397FDC5F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8" name="Imagen 237">
          <a:extLst>
            <a:ext uri="{FF2B5EF4-FFF2-40B4-BE49-F238E27FC236}">
              <a16:creationId xmlns:a16="http://schemas.microsoft.com/office/drawing/2014/main" id="{7FAF9014-2B7F-4EB4-9F41-5E285F4F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id="{D0C94DCF-0BFD-43A3-A63B-20CC00747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id="{F5A68688-C55F-4CA1-80AA-9D136B6D4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id="{48F6BE9E-E9EE-4436-825D-1DD95C6B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2" name="Imagen 241">
          <a:extLst>
            <a:ext uri="{FF2B5EF4-FFF2-40B4-BE49-F238E27FC236}">
              <a16:creationId xmlns:a16="http://schemas.microsoft.com/office/drawing/2014/main" id="{97BA3565-7572-46DA-BD64-25B312100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id="{361C7FD3-CCAA-41F3-918D-E8269C270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id="{0825D47F-467F-4B19-A127-75FDEE3A1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5" name="Imagen 244">
          <a:extLst>
            <a:ext uri="{FF2B5EF4-FFF2-40B4-BE49-F238E27FC236}">
              <a16:creationId xmlns:a16="http://schemas.microsoft.com/office/drawing/2014/main" id="{C1424BAE-FFF8-4729-9623-8B704ACE4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6" name="Imagen 245">
          <a:extLst>
            <a:ext uri="{FF2B5EF4-FFF2-40B4-BE49-F238E27FC236}">
              <a16:creationId xmlns:a16="http://schemas.microsoft.com/office/drawing/2014/main" id="{76A5DF5A-28ED-4D0B-927B-46729C819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id="{9A16CC58-CCB5-41DB-88CC-92BAE34A8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id="{E2E941AB-5F66-45BC-9BD4-5B1223A6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id="{57EB211C-CD0E-402B-A229-D600A5883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0" name="Imagen 249">
          <a:extLst>
            <a:ext uri="{FF2B5EF4-FFF2-40B4-BE49-F238E27FC236}">
              <a16:creationId xmlns:a16="http://schemas.microsoft.com/office/drawing/2014/main" id="{1742E5EB-D6D7-48FF-8013-B22B57AF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id="{582D27DC-AB25-49B8-BA3B-A3C9728E2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2" name="Imagen 251">
          <a:extLst>
            <a:ext uri="{FF2B5EF4-FFF2-40B4-BE49-F238E27FC236}">
              <a16:creationId xmlns:a16="http://schemas.microsoft.com/office/drawing/2014/main" id="{4B1AB1C4-AB32-42FB-B1CD-0334344A2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id="{AC08FAAC-5613-4FC0-BD7E-0E7E31DD3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4" name="Imagen 253">
          <a:extLst>
            <a:ext uri="{FF2B5EF4-FFF2-40B4-BE49-F238E27FC236}">
              <a16:creationId xmlns:a16="http://schemas.microsoft.com/office/drawing/2014/main" id="{646B16F4-566C-4510-B829-AF9F013EB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id="{347EAE00-AEDA-4E65-B025-C6B60A593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id="{5A4E4BC7-00CE-4FC3-867D-D3980B652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7" name="Imagen 256">
          <a:extLst>
            <a:ext uri="{FF2B5EF4-FFF2-40B4-BE49-F238E27FC236}">
              <a16:creationId xmlns:a16="http://schemas.microsoft.com/office/drawing/2014/main" id="{9DF732A4-AE5F-46A3-92A3-7B78D554F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8" name="Imagen 257">
          <a:extLst>
            <a:ext uri="{FF2B5EF4-FFF2-40B4-BE49-F238E27FC236}">
              <a16:creationId xmlns:a16="http://schemas.microsoft.com/office/drawing/2014/main" id="{DE4C7089-4750-4814-8F91-C244C9026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9" name="Imagen 258">
          <a:extLst>
            <a:ext uri="{FF2B5EF4-FFF2-40B4-BE49-F238E27FC236}">
              <a16:creationId xmlns:a16="http://schemas.microsoft.com/office/drawing/2014/main" id="{3DA737A8-5C76-408A-8FE4-305353137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id="{C0D736F0-D59D-4E1A-B3C0-B3ED8996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id="{B463BD94-9D1A-4B86-BB0D-12102A079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id="{A55CE5DC-2F9B-4574-81A2-EF989F2D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id="{0CF9641E-1E39-48CC-B7CF-CF5BC86A0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6E3E53ED-333C-4727-8666-FEA3CE8F5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id="{A2C10B94-00EB-4736-832B-A0F169C4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id="{1A16938C-D2DB-4D8E-8919-75F996E9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id="{49A74E57-5AF8-4A3A-A2A8-74C2D928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id="{1A8C9716-7176-43D4-BB79-F2F2096FF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id="{ACA9D00D-4AE2-4039-8884-0550C6F28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id="{C00CEE6B-46D9-410A-9D79-B75B18F2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id="{C6A9A74D-1AB8-4296-93D8-09D31493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id="{8242F0B6-1D18-4040-8233-8D23DF17A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id="{F143E494-1E3F-4E43-B5C0-6AC234CCA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id="{68D44209-8DD2-4593-905B-112FE0956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id="{044C7CDD-4079-425F-BBC4-B6EBCF0F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id="{BC7E4B5D-C129-4399-B29D-B282C1332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id="{C0CA64E5-9D96-449A-A9E0-6E4E09F51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id="{D7AE1A41-8997-4E46-990F-060A7EB4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id="{2F9E1BB2-7802-46B7-B676-851D5C20C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id="{7469BC1D-7BC6-4A95-B9C6-DBA2E30B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id="{57C03984-48B4-4C04-AC56-A4275DE6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id="{834ACD80-2FDB-47B7-878E-510859902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id="{2ED55575-F21C-473C-AAE0-6B035ECB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id="{DA82DE14-388D-4BDD-A7DB-497EC5559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id="{6A4C5949-E04F-438F-9329-42A86E7E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id="{72F18F02-3C38-4598-A62C-A692A8B7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id="{3A242BAE-87D6-43C0-BA17-400F415FC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id="{9CC96CA4-3602-4EF4-935B-8F38FB37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3B1654E8-F455-46B6-8688-70D4D1B3B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id="{B57871F8-02BA-42E5-8EC0-78E1BAB35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F38B8A85-5BAC-444D-A412-E68948EC2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2" name="Imagen 291">
          <a:extLst>
            <a:ext uri="{FF2B5EF4-FFF2-40B4-BE49-F238E27FC236}">
              <a16:creationId xmlns:a16="http://schemas.microsoft.com/office/drawing/2014/main" id="{E8476645-7352-4989-81FA-A3BB9096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id="{C8D22723-38E3-4416-AFC4-5E12EC2BF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id="{31BD97A8-1443-44AA-8AE9-3A47FBB9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5" name="Imagen 294">
          <a:extLst>
            <a:ext uri="{FF2B5EF4-FFF2-40B4-BE49-F238E27FC236}">
              <a16:creationId xmlns:a16="http://schemas.microsoft.com/office/drawing/2014/main" id="{B12D38E9-A067-491B-9A3E-2F4405F05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id="{295DA2D2-03C9-4C2F-A388-7CDC4EE6A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id="{CE368C5A-8CF7-430B-B942-A117034D9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8" name="Imagen 297">
          <a:extLst>
            <a:ext uri="{FF2B5EF4-FFF2-40B4-BE49-F238E27FC236}">
              <a16:creationId xmlns:a16="http://schemas.microsoft.com/office/drawing/2014/main" id="{F83F7A5D-D868-4657-BEAA-97388EA45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id="{198406CC-4E99-4B88-908D-59930EE44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id="{73317E60-033D-46CB-B907-D914F8D4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id="{E37C54AD-7EEA-4549-B2D2-D249F60D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id="{EAB881FA-4743-4133-9293-9C4E056F5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id="{5AFA0006-A126-4DC5-9EFC-034FF25F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id="{CE60E663-3034-4344-BED5-C6151AB1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id="{9F716827-0FB5-4EA7-87D9-D44425AE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id="{69064DA1-EA00-427D-B716-54E6E637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id="{FA21AA0B-CB86-4ACA-BACB-9F8B02E8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id="{518584BE-5AA4-4986-BF05-066601CC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id="{EB355589-003A-417C-9F2D-81EA1DC5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id="{BE79225B-CEBA-4249-A070-0DC1ECC7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id="{9A5E12E5-5068-42E4-98CE-D2E40A263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id="{0FF06D2C-C548-4F3F-A007-B08F4702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id="{A24F6AAD-EF26-4546-8720-57495445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id="{FF095735-19F8-49BE-BB22-9CA86174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id="{2D050CE1-9CFB-4516-9B7A-54EBCB599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id="{AC14B29D-FDB2-4B86-B793-00C6D39F6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id="{8D63C839-C18D-4175-B102-28ED71168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id="{74F7721B-D175-497F-9257-4D7102007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id="{3A603FE4-E7C4-4B04-9E5E-57B8BF8D3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id="{07DB30B6-0DF3-4E1B-BC86-16492C43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id="{2BABB946-78B1-4024-969D-31BC93249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id="{50B0CB59-1D9D-47DE-9CA3-53CD47F8A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id="{84241767-206D-4618-A026-9A92EED3F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id="{BA4A457C-C361-4D10-AF5F-92C71A6B7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id="{B705C824-5F9E-44E3-B37B-A5129DFF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id="{BF1A015D-126E-4878-A9C8-369572EF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id="{8B81ECF1-178E-410A-A99C-517B78E5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id="{B1F9C6D6-D3CB-4F91-B6BB-B513CE25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id="{806FD0DD-F3B7-4634-ACD6-386802B4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0" name="Imagen 329">
          <a:extLst>
            <a:ext uri="{FF2B5EF4-FFF2-40B4-BE49-F238E27FC236}">
              <a16:creationId xmlns:a16="http://schemas.microsoft.com/office/drawing/2014/main" id="{9CF5B5BE-0617-4AFF-9D29-A0E8B63D6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1" name="Imagen 330">
          <a:extLst>
            <a:ext uri="{FF2B5EF4-FFF2-40B4-BE49-F238E27FC236}">
              <a16:creationId xmlns:a16="http://schemas.microsoft.com/office/drawing/2014/main" id="{EEF2BBD3-333B-4767-BBCA-981A2E987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2" name="Imagen 331">
          <a:extLst>
            <a:ext uri="{FF2B5EF4-FFF2-40B4-BE49-F238E27FC236}">
              <a16:creationId xmlns:a16="http://schemas.microsoft.com/office/drawing/2014/main" id="{CE9748DC-60BA-499E-B587-9C91207B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79E07759-9BD6-4C3E-A1C5-C58778F9C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4" name="Imagen 333">
          <a:extLst>
            <a:ext uri="{FF2B5EF4-FFF2-40B4-BE49-F238E27FC236}">
              <a16:creationId xmlns:a16="http://schemas.microsoft.com/office/drawing/2014/main" id="{2B34E5BE-C1FB-455E-97A6-9565BD06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id="{D73565BE-B17E-437C-A045-6BABA7E10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6" name="Imagen 335">
          <a:extLst>
            <a:ext uri="{FF2B5EF4-FFF2-40B4-BE49-F238E27FC236}">
              <a16:creationId xmlns:a16="http://schemas.microsoft.com/office/drawing/2014/main" id="{CA3245F6-CBB6-45CB-9FDA-BDA83A6E0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7" name="Imagen 336">
          <a:extLst>
            <a:ext uri="{FF2B5EF4-FFF2-40B4-BE49-F238E27FC236}">
              <a16:creationId xmlns:a16="http://schemas.microsoft.com/office/drawing/2014/main" id="{E9C56CC3-A83A-4308-99BD-270B4C63B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8" name="Imagen 337">
          <a:extLst>
            <a:ext uri="{FF2B5EF4-FFF2-40B4-BE49-F238E27FC236}">
              <a16:creationId xmlns:a16="http://schemas.microsoft.com/office/drawing/2014/main" id="{89DEA0AC-5C33-4751-9B44-40B77735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id="{CD3F76DD-6E2A-4AD9-8F99-B90D3C21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id="{177BA677-64D0-433B-9674-7635DC87A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id="{18B84F2A-3424-45B0-AF80-E6AC45748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2" name="Imagen 341">
          <a:extLst>
            <a:ext uri="{FF2B5EF4-FFF2-40B4-BE49-F238E27FC236}">
              <a16:creationId xmlns:a16="http://schemas.microsoft.com/office/drawing/2014/main" id="{0908576F-57D3-4696-9885-CFCA1609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3" name="Imagen 342">
          <a:extLst>
            <a:ext uri="{FF2B5EF4-FFF2-40B4-BE49-F238E27FC236}">
              <a16:creationId xmlns:a16="http://schemas.microsoft.com/office/drawing/2014/main" id="{7B4FB451-9204-43E2-80D4-DA297C057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4" name="Imagen 343">
          <a:extLst>
            <a:ext uri="{FF2B5EF4-FFF2-40B4-BE49-F238E27FC236}">
              <a16:creationId xmlns:a16="http://schemas.microsoft.com/office/drawing/2014/main" id="{0FFB5322-D5F2-4000-BF1D-EA1930B3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id="{DCD7C36D-9286-4A87-A9BD-EAA66EC8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6" name="Imagen 345">
          <a:extLst>
            <a:ext uri="{FF2B5EF4-FFF2-40B4-BE49-F238E27FC236}">
              <a16:creationId xmlns:a16="http://schemas.microsoft.com/office/drawing/2014/main" id="{B630ABE3-35E9-462E-B1B6-157586D7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id="{E9CB2438-1AAC-4649-AE16-C1F4CBB35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8" name="Imagen 347">
          <a:extLst>
            <a:ext uri="{FF2B5EF4-FFF2-40B4-BE49-F238E27FC236}">
              <a16:creationId xmlns:a16="http://schemas.microsoft.com/office/drawing/2014/main" id="{C1DE4FFB-0D38-4D8D-A931-818F5DC8D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id="{76E165ED-611C-4595-85FE-0BD13AE3A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0" name="Imagen 349">
          <a:extLst>
            <a:ext uri="{FF2B5EF4-FFF2-40B4-BE49-F238E27FC236}">
              <a16:creationId xmlns:a16="http://schemas.microsoft.com/office/drawing/2014/main" id="{E7B09FF1-8434-46BE-B54B-0F5E0BE2D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042847BB-EB94-491B-8C84-E5864260E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2" name="Imagen 351">
          <a:extLst>
            <a:ext uri="{FF2B5EF4-FFF2-40B4-BE49-F238E27FC236}">
              <a16:creationId xmlns:a16="http://schemas.microsoft.com/office/drawing/2014/main" id="{D48FD2B9-B438-41C5-B4E0-40D26DF9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id="{01E10CA0-D8D5-44CB-89F3-F7F256B6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4" name="Imagen 353">
          <a:extLst>
            <a:ext uri="{FF2B5EF4-FFF2-40B4-BE49-F238E27FC236}">
              <a16:creationId xmlns:a16="http://schemas.microsoft.com/office/drawing/2014/main" id="{06E2D9D2-5666-490B-8DC1-9E17DC789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C373CCE1-423C-429E-B0D1-BDB2C4BED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id="{BF338CA7-11BB-48E7-8E36-963DEF498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9042E100-5B6F-46E9-B8E5-6B7B3BF87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id="{DE56BB9C-3C6E-49EC-B230-843284BA7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45204D3A-30F6-4E50-B408-FB0BD2C03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0" name="Imagen 359">
          <a:extLst>
            <a:ext uri="{FF2B5EF4-FFF2-40B4-BE49-F238E27FC236}">
              <a16:creationId xmlns:a16="http://schemas.microsoft.com/office/drawing/2014/main" id="{E99E2A55-DEB6-40E5-A5E4-C7DEBEA45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CACE110F-0A07-4C6A-BB7F-05D1650B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2" name="Imagen 361">
          <a:extLst>
            <a:ext uri="{FF2B5EF4-FFF2-40B4-BE49-F238E27FC236}">
              <a16:creationId xmlns:a16="http://schemas.microsoft.com/office/drawing/2014/main" id="{A11C8545-884A-41CF-B5E0-70F951B25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3D5D1460-77EB-455A-B548-D94921A7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4" name="Imagen 363">
          <a:extLst>
            <a:ext uri="{FF2B5EF4-FFF2-40B4-BE49-F238E27FC236}">
              <a16:creationId xmlns:a16="http://schemas.microsoft.com/office/drawing/2014/main" id="{01A9D39A-A8DF-48FF-B900-73F165F9E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11165EAE-2645-4F78-9622-5255388D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6" name="Imagen 365">
          <a:extLst>
            <a:ext uri="{FF2B5EF4-FFF2-40B4-BE49-F238E27FC236}">
              <a16:creationId xmlns:a16="http://schemas.microsoft.com/office/drawing/2014/main" id="{DE21DA7E-658F-42E2-8520-321AC4F22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20FC21F7-ACA6-4370-BAA6-A83570AC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68" name="Imagen 367">
          <a:extLst>
            <a:ext uri="{FF2B5EF4-FFF2-40B4-BE49-F238E27FC236}">
              <a16:creationId xmlns:a16="http://schemas.microsoft.com/office/drawing/2014/main" id="{D31E009C-60AF-4F46-A2F1-3A595C6B0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6A2EDCD4-3B1C-4AD1-A73F-6BF3B0FB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0" name="Imagen 369">
          <a:extLst>
            <a:ext uri="{FF2B5EF4-FFF2-40B4-BE49-F238E27FC236}">
              <a16:creationId xmlns:a16="http://schemas.microsoft.com/office/drawing/2014/main" id="{BAD0EAA7-A28E-42BC-9E94-1BD744224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1" name="Imagen 370">
          <a:extLst>
            <a:ext uri="{FF2B5EF4-FFF2-40B4-BE49-F238E27FC236}">
              <a16:creationId xmlns:a16="http://schemas.microsoft.com/office/drawing/2014/main" id="{6E318F52-13B8-45BE-9327-4F10DAAB2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2" name="Imagen 371">
          <a:extLst>
            <a:ext uri="{FF2B5EF4-FFF2-40B4-BE49-F238E27FC236}">
              <a16:creationId xmlns:a16="http://schemas.microsoft.com/office/drawing/2014/main" id="{0281CA4E-BA96-4D70-92A0-B4A45B0B4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3" name="Imagen 372">
          <a:extLst>
            <a:ext uri="{FF2B5EF4-FFF2-40B4-BE49-F238E27FC236}">
              <a16:creationId xmlns:a16="http://schemas.microsoft.com/office/drawing/2014/main" id="{900804B8-ABC3-46BB-BC28-B14090DC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4" name="Imagen 373">
          <a:extLst>
            <a:ext uri="{FF2B5EF4-FFF2-40B4-BE49-F238E27FC236}">
              <a16:creationId xmlns:a16="http://schemas.microsoft.com/office/drawing/2014/main" id="{4CB89225-BE43-4373-8FCC-581BB6215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5" name="Imagen 374">
          <a:extLst>
            <a:ext uri="{FF2B5EF4-FFF2-40B4-BE49-F238E27FC236}">
              <a16:creationId xmlns:a16="http://schemas.microsoft.com/office/drawing/2014/main" id="{69371019-D4A0-419C-8652-364701A40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6" name="Imagen 375">
          <a:extLst>
            <a:ext uri="{FF2B5EF4-FFF2-40B4-BE49-F238E27FC236}">
              <a16:creationId xmlns:a16="http://schemas.microsoft.com/office/drawing/2014/main" id="{155A6D78-7F1A-4532-A153-03C0BF464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7" name="Imagen 376">
          <a:extLst>
            <a:ext uri="{FF2B5EF4-FFF2-40B4-BE49-F238E27FC236}">
              <a16:creationId xmlns:a16="http://schemas.microsoft.com/office/drawing/2014/main" id="{CB99878A-50F7-429B-9A5E-DC58E18FF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8" name="Imagen 377">
          <a:extLst>
            <a:ext uri="{FF2B5EF4-FFF2-40B4-BE49-F238E27FC236}">
              <a16:creationId xmlns:a16="http://schemas.microsoft.com/office/drawing/2014/main" id="{376EDC36-90F7-42CE-AF31-1CD12DA5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9" name="Imagen 378">
          <a:extLst>
            <a:ext uri="{FF2B5EF4-FFF2-40B4-BE49-F238E27FC236}">
              <a16:creationId xmlns:a16="http://schemas.microsoft.com/office/drawing/2014/main" id="{3D2E955F-1071-4456-A4CF-07A54A33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0" name="Imagen 379">
          <a:extLst>
            <a:ext uri="{FF2B5EF4-FFF2-40B4-BE49-F238E27FC236}">
              <a16:creationId xmlns:a16="http://schemas.microsoft.com/office/drawing/2014/main" id="{E112A393-4CCC-4A21-8395-2A0A53BE5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1" name="Imagen 380">
          <a:extLst>
            <a:ext uri="{FF2B5EF4-FFF2-40B4-BE49-F238E27FC236}">
              <a16:creationId xmlns:a16="http://schemas.microsoft.com/office/drawing/2014/main" id="{D8032086-C304-42A5-9FA8-092FB4600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2" name="Imagen 381">
          <a:extLst>
            <a:ext uri="{FF2B5EF4-FFF2-40B4-BE49-F238E27FC236}">
              <a16:creationId xmlns:a16="http://schemas.microsoft.com/office/drawing/2014/main" id="{6E54BF14-3CC0-4217-A7B7-0FC06CF5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3" name="Imagen 382">
          <a:extLst>
            <a:ext uri="{FF2B5EF4-FFF2-40B4-BE49-F238E27FC236}">
              <a16:creationId xmlns:a16="http://schemas.microsoft.com/office/drawing/2014/main" id="{ADE3D37F-3595-4730-9538-9DA51ACA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id="{290FF1F9-D1DF-4C6A-ADA8-17E3186B6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id="{141388F2-3667-4B84-B1EE-216BBB521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6" name="Imagen 385">
          <a:extLst>
            <a:ext uri="{FF2B5EF4-FFF2-40B4-BE49-F238E27FC236}">
              <a16:creationId xmlns:a16="http://schemas.microsoft.com/office/drawing/2014/main" id="{1FC45F4A-7DF1-4DEC-8EB3-F95DA1FB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7" name="Imagen 386">
          <a:extLst>
            <a:ext uri="{FF2B5EF4-FFF2-40B4-BE49-F238E27FC236}">
              <a16:creationId xmlns:a16="http://schemas.microsoft.com/office/drawing/2014/main" id="{53BCB5CD-21A4-41EE-A923-86B9CDCBD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8" name="Imagen 387">
          <a:extLst>
            <a:ext uri="{FF2B5EF4-FFF2-40B4-BE49-F238E27FC236}">
              <a16:creationId xmlns:a16="http://schemas.microsoft.com/office/drawing/2014/main" id="{0F88BA2E-1960-423E-ABBC-29B8D4567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9" name="Imagen 388">
          <a:extLst>
            <a:ext uri="{FF2B5EF4-FFF2-40B4-BE49-F238E27FC236}">
              <a16:creationId xmlns:a16="http://schemas.microsoft.com/office/drawing/2014/main" id="{712A1ECD-C29A-45E1-8DD9-CA1AD139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0" name="Imagen 389">
          <a:extLst>
            <a:ext uri="{FF2B5EF4-FFF2-40B4-BE49-F238E27FC236}">
              <a16:creationId xmlns:a16="http://schemas.microsoft.com/office/drawing/2014/main" id="{FEA7DC1D-1C65-45CA-96D6-BF4F8325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1" name="Imagen 390">
          <a:extLst>
            <a:ext uri="{FF2B5EF4-FFF2-40B4-BE49-F238E27FC236}">
              <a16:creationId xmlns:a16="http://schemas.microsoft.com/office/drawing/2014/main" id="{582730AF-5D38-44CF-A076-C15F35190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2" name="Imagen 391">
          <a:extLst>
            <a:ext uri="{FF2B5EF4-FFF2-40B4-BE49-F238E27FC236}">
              <a16:creationId xmlns:a16="http://schemas.microsoft.com/office/drawing/2014/main" id="{985D8AAD-7740-4F09-9A80-CA7E7C66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id="{9EFC0DA7-8225-44D1-B338-3111125A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4" name="Imagen 393">
          <a:extLst>
            <a:ext uri="{FF2B5EF4-FFF2-40B4-BE49-F238E27FC236}">
              <a16:creationId xmlns:a16="http://schemas.microsoft.com/office/drawing/2014/main" id="{4BAF24B1-C3A0-46EA-96A2-542C0A1B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id="{020D7051-8494-4136-BF8B-7DC4A645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6" name="Imagen 395">
          <a:extLst>
            <a:ext uri="{FF2B5EF4-FFF2-40B4-BE49-F238E27FC236}">
              <a16:creationId xmlns:a16="http://schemas.microsoft.com/office/drawing/2014/main" id="{FD6C6571-E1D5-4359-82CC-F4F4C6E66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7" name="Imagen 396">
          <a:extLst>
            <a:ext uri="{FF2B5EF4-FFF2-40B4-BE49-F238E27FC236}">
              <a16:creationId xmlns:a16="http://schemas.microsoft.com/office/drawing/2014/main" id="{3BBD2C33-FD4F-4CE1-8371-BBEB34C7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8" name="Imagen 397">
          <a:extLst>
            <a:ext uri="{FF2B5EF4-FFF2-40B4-BE49-F238E27FC236}">
              <a16:creationId xmlns:a16="http://schemas.microsoft.com/office/drawing/2014/main" id="{68EC33F7-A6BA-45A4-BDCF-F185A337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id="{336E1EB0-EA23-4896-8442-785657953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0" name="Imagen 399">
          <a:extLst>
            <a:ext uri="{FF2B5EF4-FFF2-40B4-BE49-F238E27FC236}">
              <a16:creationId xmlns:a16="http://schemas.microsoft.com/office/drawing/2014/main" id="{393F5B1B-2EC6-4AB3-B035-CEB146DB2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id="{275C909B-3113-43C1-B0AF-500D703AE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2" name="Imagen 401">
          <a:extLst>
            <a:ext uri="{FF2B5EF4-FFF2-40B4-BE49-F238E27FC236}">
              <a16:creationId xmlns:a16="http://schemas.microsoft.com/office/drawing/2014/main" id="{83A2F17D-98E4-49D8-A982-E00C7B7B0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3" name="Imagen 402">
          <a:extLst>
            <a:ext uri="{FF2B5EF4-FFF2-40B4-BE49-F238E27FC236}">
              <a16:creationId xmlns:a16="http://schemas.microsoft.com/office/drawing/2014/main" id="{D985CD74-7C95-4406-AC98-5F79B294F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4" name="Imagen 403">
          <a:extLst>
            <a:ext uri="{FF2B5EF4-FFF2-40B4-BE49-F238E27FC236}">
              <a16:creationId xmlns:a16="http://schemas.microsoft.com/office/drawing/2014/main" id="{D35CD6E0-C62C-424A-9798-D9EF77FE6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5" name="Imagen 404">
          <a:extLst>
            <a:ext uri="{FF2B5EF4-FFF2-40B4-BE49-F238E27FC236}">
              <a16:creationId xmlns:a16="http://schemas.microsoft.com/office/drawing/2014/main" id="{F52229D9-97B6-4DD4-B77E-71A7EAA0F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6" name="Imagen 405">
          <a:extLst>
            <a:ext uri="{FF2B5EF4-FFF2-40B4-BE49-F238E27FC236}">
              <a16:creationId xmlns:a16="http://schemas.microsoft.com/office/drawing/2014/main" id="{6C5FB7D0-C323-4BF0-99D5-6308359B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id="{4B118F03-8DD7-402C-9ED9-B6E84447A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8" name="Imagen 407">
          <a:extLst>
            <a:ext uri="{FF2B5EF4-FFF2-40B4-BE49-F238E27FC236}">
              <a16:creationId xmlns:a16="http://schemas.microsoft.com/office/drawing/2014/main" id="{38A333CD-1272-43E9-9E9E-79D5784E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9" name="Imagen 408">
          <a:extLst>
            <a:ext uri="{FF2B5EF4-FFF2-40B4-BE49-F238E27FC236}">
              <a16:creationId xmlns:a16="http://schemas.microsoft.com/office/drawing/2014/main" id="{D7FD6D39-3643-46BE-A810-7D6C7B40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0" name="Imagen 409">
          <a:extLst>
            <a:ext uri="{FF2B5EF4-FFF2-40B4-BE49-F238E27FC236}">
              <a16:creationId xmlns:a16="http://schemas.microsoft.com/office/drawing/2014/main" id="{5996C189-B40C-4812-9AD9-28D6C958E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1" name="Imagen 410">
          <a:extLst>
            <a:ext uri="{FF2B5EF4-FFF2-40B4-BE49-F238E27FC236}">
              <a16:creationId xmlns:a16="http://schemas.microsoft.com/office/drawing/2014/main" id="{A9311587-47F3-41A8-B2D9-272736311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2" name="Imagen 411">
          <a:extLst>
            <a:ext uri="{FF2B5EF4-FFF2-40B4-BE49-F238E27FC236}">
              <a16:creationId xmlns:a16="http://schemas.microsoft.com/office/drawing/2014/main" id="{D7CB7F7A-061E-4B02-8838-6C2DC960B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3" name="Imagen 412">
          <a:extLst>
            <a:ext uri="{FF2B5EF4-FFF2-40B4-BE49-F238E27FC236}">
              <a16:creationId xmlns:a16="http://schemas.microsoft.com/office/drawing/2014/main" id="{D30EDCED-6B72-43DA-BC77-093451096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4" name="Imagen 413">
          <a:extLst>
            <a:ext uri="{FF2B5EF4-FFF2-40B4-BE49-F238E27FC236}">
              <a16:creationId xmlns:a16="http://schemas.microsoft.com/office/drawing/2014/main" id="{0F0FB498-D2D9-419F-9984-3E09E21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id="{566AE142-683F-4EAE-B7BB-730B0F473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6" name="Imagen 415">
          <a:extLst>
            <a:ext uri="{FF2B5EF4-FFF2-40B4-BE49-F238E27FC236}">
              <a16:creationId xmlns:a16="http://schemas.microsoft.com/office/drawing/2014/main" id="{31FC67AE-5679-4977-AC3A-30C858E0B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7" name="Imagen 416">
          <a:extLst>
            <a:ext uri="{FF2B5EF4-FFF2-40B4-BE49-F238E27FC236}">
              <a16:creationId xmlns:a16="http://schemas.microsoft.com/office/drawing/2014/main" id="{7EFF1EE3-D79F-4DD6-A79A-05C3362B1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8" name="Imagen 417">
          <a:extLst>
            <a:ext uri="{FF2B5EF4-FFF2-40B4-BE49-F238E27FC236}">
              <a16:creationId xmlns:a16="http://schemas.microsoft.com/office/drawing/2014/main" id="{BC34EF69-2C58-406C-B361-446775C78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9" name="Imagen 418">
          <a:extLst>
            <a:ext uri="{FF2B5EF4-FFF2-40B4-BE49-F238E27FC236}">
              <a16:creationId xmlns:a16="http://schemas.microsoft.com/office/drawing/2014/main" id="{C8BD619A-4704-4A25-A9A5-4FA3B2BC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0" name="Imagen 419">
          <a:extLst>
            <a:ext uri="{FF2B5EF4-FFF2-40B4-BE49-F238E27FC236}">
              <a16:creationId xmlns:a16="http://schemas.microsoft.com/office/drawing/2014/main" id="{502BC70F-56B8-4259-BA8C-8B262D968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1" name="Imagen 420">
          <a:extLst>
            <a:ext uri="{FF2B5EF4-FFF2-40B4-BE49-F238E27FC236}">
              <a16:creationId xmlns:a16="http://schemas.microsoft.com/office/drawing/2014/main" id="{130C461A-E3FC-43C2-A81C-8A528E4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2" name="Imagen 421">
          <a:extLst>
            <a:ext uri="{FF2B5EF4-FFF2-40B4-BE49-F238E27FC236}">
              <a16:creationId xmlns:a16="http://schemas.microsoft.com/office/drawing/2014/main" id="{46EFCEBD-EED1-4893-811C-4549C4F20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3" name="Imagen 422">
          <a:extLst>
            <a:ext uri="{FF2B5EF4-FFF2-40B4-BE49-F238E27FC236}">
              <a16:creationId xmlns:a16="http://schemas.microsoft.com/office/drawing/2014/main" id="{62905AAC-EE3A-480F-AEDF-50289C12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4" name="Imagen 423">
          <a:extLst>
            <a:ext uri="{FF2B5EF4-FFF2-40B4-BE49-F238E27FC236}">
              <a16:creationId xmlns:a16="http://schemas.microsoft.com/office/drawing/2014/main" id="{8FB803C5-938C-403D-AAD1-38B89191C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5" name="Imagen 424">
          <a:extLst>
            <a:ext uri="{FF2B5EF4-FFF2-40B4-BE49-F238E27FC236}">
              <a16:creationId xmlns:a16="http://schemas.microsoft.com/office/drawing/2014/main" id="{757FF4BC-61E6-4E42-B6E2-87BEA56D8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6" name="Imagen 425">
          <a:extLst>
            <a:ext uri="{FF2B5EF4-FFF2-40B4-BE49-F238E27FC236}">
              <a16:creationId xmlns:a16="http://schemas.microsoft.com/office/drawing/2014/main" id="{D533B697-9801-4EA1-8057-CD40056FB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7" name="Imagen 426">
          <a:extLst>
            <a:ext uri="{FF2B5EF4-FFF2-40B4-BE49-F238E27FC236}">
              <a16:creationId xmlns:a16="http://schemas.microsoft.com/office/drawing/2014/main" id="{AB64DE68-5337-4BDD-A901-88BF49A8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8" name="Imagen 427">
          <a:extLst>
            <a:ext uri="{FF2B5EF4-FFF2-40B4-BE49-F238E27FC236}">
              <a16:creationId xmlns:a16="http://schemas.microsoft.com/office/drawing/2014/main" id="{36E364E1-3BF3-4AB4-9274-5332666F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9" name="Imagen 428">
          <a:extLst>
            <a:ext uri="{FF2B5EF4-FFF2-40B4-BE49-F238E27FC236}">
              <a16:creationId xmlns:a16="http://schemas.microsoft.com/office/drawing/2014/main" id="{CF8FA03A-84E1-4206-9E8C-8F2F4F49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0" name="Imagen 429">
          <a:extLst>
            <a:ext uri="{FF2B5EF4-FFF2-40B4-BE49-F238E27FC236}">
              <a16:creationId xmlns:a16="http://schemas.microsoft.com/office/drawing/2014/main" id="{80ADF3F4-5B43-4969-B873-203BFD539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id="{48112FC8-A7F0-4E83-97F3-DA6662D5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2" name="Imagen 431">
          <a:extLst>
            <a:ext uri="{FF2B5EF4-FFF2-40B4-BE49-F238E27FC236}">
              <a16:creationId xmlns:a16="http://schemas.microsoft.com/office/drawing/2014/main" id="{35E92EBE-FB95-4955-A11B-F17BFE7D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3" name="Imagen 432">
          <a:extLst>
            <a:ext uri="{FF2B5EF4-FFF2-40B4-BE49-F238E27FC236}">
              <a16:creationId xmlns:a16="http://schemas.microsoft.com/office/drawing/2014/main" id="{2F5013B1-AB76-481D-A8F4-810FB811E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4" name="Imagen 433">
          <a:extLst>
            <a:ext uri="{FF2B5EF4-FFF2-40B4-BE49-F238E27FC236}">
              <a16:creationId xmlns:a16="http://schemas.microsoft.com/office/drawing/2014/main" id="{39657B29-8DD3-443B-98DD-BA67BDA9A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5" name="Imagen 434">
          <a:extLst>
            <a:ext uri="{FF2B5EF4-FFF2-40B4-BE49-F238E27FC236}">
              <a16:creationId xmlns:a16="http://schemas.microsoft.com/office/drawing/2014/main" id="{EF77F252-A63E-47CD-80E6-8C421B326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6" name="Imagen 435">
          <a:extLst>
            <a:ext uri="{FF2B5EF4-FFF2-40B4-BE49-F238E27FC236}">
              <a16:creationId xmlns:a16="http://schemas.microsoft.com/office/drawing/2014/main" id="{2F4348EC-5522-48D4-8D78-8DEECC55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7" name="Imagen 436">
          <a:extLst>
            <a:ext uri="{FF2B5EF4-FFF2-40B4-BE49-F238E27FC236}">
              <a16:creationId xmlns:a16="http://schemas.microsoft.com/office/drawing/2014/main" id="{F1721073-DE9E-4FDB-9318-7212C238E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8" name="Imagen 437">
          <a:extLst>
            <a:ext uri="{FF2B5EF4-FFF2-40B4-BE49-F238E27FC236}">
              <a16:creationId xmlns:a16="http://schemas.microsoft.com/office/drawing/2014/main" id="{0669651E-6DD1-4899-B71A-D35F67639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9" name="Imagen 438">
          <a:extLst>
            <a:ext uri="{FF2B5EF4-FFF2-40B4-BE49-F238E27FC236}">
              <a16:creationId xmlns:a16="http://schemas.microsoft.com/office/drawing/2014/main" id="{092E6166-9F24-44FB-8590-567846BB8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0" name="Imagen 439">
          <a:extLst>
            <a:ext uri="{FF2B5EF4-FFF2-40B4-BE49-F238E27FC236}">
              <a16:creationId xmlns:a16="http://schemas.microsoft.com/office/drawing/2014/main" id="{905F79BA-56A9-4AEE-8787-4884DCF9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id="{79DF8B44-487D-488C-B9B5-617E52DD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2" name="Imagen 441">
          <a:extLst>
            <a:ext uri="{FF2B5EF4-FFF2-40B4-BE49-F238E27FC236}">
              <a16:creationId xmlns:a16="http://schemas.microsoft.com/office/drawing/2014/main" id="{FB6CBD2D-DFAB-4F1A-B8F2-1509BE0F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3" name="Imagen 442">
          <a:extLst>
            <a:ext uri="{FF2B5EF4-FFF2-40B4-BE49-F238E27FC236}">
              <a16:creationId xmlns:a16="http://schemas.microsoft.com/office/drawing/2014/main" id="{E6B3DA76-ABB1-4FDD-92DC-F88F2AA4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4" name="Imagen 443">
          <a:extLst>
            <a:ext uri="{FF2B5EF4-FFF2-40B4-BE49-F238E27FC236}">
              <a16:creationId xmlns:a16="http://schemas.microsoft.com/office/drawing/2014/main" id="{3D272B18-57D8-4374-B277-73B2CB5B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5" name="Imagen 444">
          <a:extLst>
            <a:ext uri="{FF2B5EF4-FFF2-40B4-BE49-F238E27FC236}">
              <a16:creationId xmlns:a16="http://schemas.microsoft.com/office/drawing/2014/main" id="{D8BE4464-53D1-4CE8-86B5-03B11664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6" name="Imagen 445">
          <a:extLst>
            <a:ext uri="{FF2B5EF4-FFF2-40B4-BE49-F238E27FC236}">
              <a16:creationId xmlns:a16="http://schemas.microsoft.com/office/drawing/2014/main" id="{F53A2B84-748A-4E67-991C-9C1D7328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7" name="Imagen 446">
          <a:extLst>
            <a:ext uri="{FF2B5EF4-FFF2-40B4-BE49-F238E27FC236}">
              <a16:creationId xmlns:a16="http://schemas.microsoft.com/office/drawing/2014/main" id="{869E6553-648E-4C3D-8028-E607113F1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8" name="Imagen 447">
          <a:extLst>
            <a:ext uri="{FF2B5EF4-FFF2-40B4-BE49-F238E27FC236}">
              <a16:creationId xmlns:a16="http://schemas.microsoft.com/office/drawing/2014/main" id="{2B6766F7-278F-4DA5-BD85-0250071C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9" name="Imagen 448">
          <a:extLst>
            <a:ext uri="{FF2B5EF4-FFF2-40B4-BE49-F238E27FC236}">
              <a16:creationId xmlns:a16="http://schemas.microsoft.com/office/drawing/2014/main" id="{6A9A058B-BF6D-4FC5-8332-D0EC7408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0" name="Imagen 449">
          <a:extLst>
            <a:ext uri="{FF2B5EF4-FFF2-40B4-BE49-F238E27FC236}">
              <a16:creationId xmlns:a16="http://schemas.microsoft.com/office/drawing/2014/main" id="{ADCDB9F8-C510-4388-B176-007531C02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1" name="Imagen 450">
          <a:extLst>
            <a:ext uri="{FF2B5EF4-FFF2-40B4-BE49-F238E27FC236}">
              <a16:creationId xmlns:a16="http://schemas.microsoft.com/office/drawing/2014/main" id="{D1B2DB3E-52A7-4F5C-BCCF-AEB3E4787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2" name="Imagen 451">
          <a:extLst>
            <a:ext uri="{FF2B5EF4-FFF2-40B4-BE49-F238E27FC236}">
              <a16:creationId xmlns:a16="http://schemas.microsoft.com/office/drawing/2014/main" id="{9FE8641F-03C2-4155-83E2-1B4860ED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3" name="Imagen 452">
          <a:extLst>
            <a:ext uri="{FF2B5EF4-FFF2-40B4-BE49-F238E27FC236}">
              <a16:creationId xmlns:a16="http://schemas.microsoft.com/office/drawing/2014/main" id="{32D2C71C-6DCA-416A-9659-FF8A2DEF2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4" name="Imagen 453">
          <a:extLst>
            <a:ext uri="{FF2B5EF4-FFF2-40B4-BE49-F238E27FC236}">
              <a16:creationId xmlns:a16="http://schemas.microsoft.com/office/drawing/2014/main" id="{34E399BE-8BA4-433F-94CE-A97F0D89E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5" name="Imagen 454">
          <a:extLst>
            <a:ext uri="{FF2B5EF4-FFF2-40B4-BE49-F238E27FC236}">
              <a16:creationId xmlns:a16="http://schemas.microsoft.com/office/drawing/2014/main" id="{42243FE6-012B-4054-93F7-9292450C8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6" name="Imagen 455">
          <a:extLst>
            <a:ext uri="{FF2B5EF4-FFF2-40B4-BE49-F238E27FC236}">
              <a16:creationId xmlns:a16="http://schemas.microsoft.com/office/drawing/2014/main" id="{A1B296C9-4FE4-4C1D-9AB2-705ECE999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7" name="Imagen 456">
          <a:extLst>
            <a:ext uri="{FF2B5EF4-FFF2-40B4-BE49-F238E27FC236}">
              <a16:creationId xmlns:a16="http://schemas.microsoft.com/office/drawing/2014/main" id="{5F55DD0F-9ADE-4896-8AE2-D9211BCA1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8" name="Imagen 457">
          <a:extLst>
            <a:ext uri="{FF2B5EF4-FFF2-40B4-BE49-F238E27FC236}">
              <a16:creationId xmlns:a16="http://schemas.microsoft.com/office/drawing/2014/main" id="{758CCCA6-3495-4C0D-A00F-AEAEAAF94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9" name="Imagen 458">
          <a:extLst>
            <a:ext uri="{FF2B5EF4-FFF2-40B4-BE49-F238E27FC236}">
              <a16:creationId xmlns:a16="http://schemas.microsoft.com/office/drawing/2014/main" id="{977DFF31-8E63-4DDE-BB03-E439D1CC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0" name="Imagen 459">
          <a:extLst>
            <a:ext uri="{FF2B5EF4-FFF2-40B4-BE49-F238E27FC236}">
              <a16:creationId xmlns:a16="http://schemas.microsoft.com/office/drawing/2014/main" id="{082CE976-2F77-4F8B-8070-007421968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1" name="Imagen 460">
          <a:extLst>
            <a:ext uri="{FF2B5EF4-FFF2-40B4-BE49-F238E27FC236}">
              <a16:creationId xmlns:a16="http://schemas.microsoft.com/office/drawing/2014/main" id="{0369AB47-A86A-490B-A138-02027352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2" name="Imagen 461">
          <a:extLst>
            <a:ext uri="{FF2B5EF4-FFF2-40B4-BE49-F238E27FC236}">
              <a16:creationId xmlns:a16="http://schemas.microsoft.com/office/drawing/2014/main" id="{0A1E4F01-CA02-420F-856F-C69E537AB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3" name="Imagen 462">
          <a:extLst>
            <a:ext uri="{FF2B5EF4-FFF2-40B4-BE49-F238E27FC236}">
              <a16:creationId xmlns:a16="http://schemas.microsoft.com/office/drawing/2014/main" id="{21F6C582-46F8-43D1-9284-6D5C1D04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4" name="Imagen 463">
          <a:extLst>
            <a:ext uri="{FF2B5EF4-FFF2-40B4-BE49-F238E27FC236}">
              <a16:creationId xmlns:a16="http://schemas.microsoft.com/office/drawing/2014/main" id="{C8876CCD-3710-43EF-92CC-0F5BCC31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5" name="Imagen 464">
          <a:extLst>
            <a:ext uri="{FF2B5EF4-FFF2-40B4-BE49-F238E27FC236}">
              <a16:creationId xmlns:a16="http://schemas.microsoft.com/office/drawing/2014/main" id="{9CBBF508-A4A6-41EB-A3DE-FD5B736C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6" name="Imagen 465">
          <a:extLst>
            <a:ext uri="{FF2B5EF4-FFF2-40B4-BE49-F238E27FC236}">
              <a16:creationId xmlns:a16="http://schemas.microsoft.com/office/drawing/2014/main" id="{8025DC51-86A4-4300-9FDF-18863444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7" name="Imagen 466">
          <a:extLst>
            <a:ext uri="{FF2B5EF4-FFF2-40B4-BE49-F238E27FC236}">
              <a16:creationId xmlns:a16="http://schemas.microsoft.com/office/drawing/2014/main" id="{2AA7A20A-7DD5-4F81-9230-908C3F187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8" name="Imagen 467">
          <a:extLst>
            <a:ext uri="{FF2B5EF4-FFF2-40B4-BE49-F238E27FC236}">
              <a16:creationId xmlns:a16="http://schemas.microsoft.com/office/drawing/2014/main" id="{337ADB6A-3BFC-484C-ADFA-D1B87EC46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9" name="Imagen 468">
          <a:extLst>
            <a:ext uri="{FF2B5EF4-FFF2-40B4-BE49-F238E27FC236}">
              <a16:creationId xmlns:a16="http://schemas.microsoft.com/office/drawing/2014/main" id="{DE398B6F-CB12-4FC0-86A4-093A7341F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0" name="Imagen 469">
          <a:extLst>
            <a:ext uri="{FF2B5EF4-FFF2-40B4-BE49-F238E27FC236}">
              <a16:creationId xmlns:a16="http://schemas.microsoft.com/office/drawing/2014/main" id="{BF1B2EE4-103B-4569-B7A9-8EB8F7F21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1" name="Imagen 470">
          <a:extLst>
            <a:ext uri="{FF2B5EF4-FFF2-40B4-BE49-F238E27FC236}">
              <a16:creationId xmlns:a16="http://schemas.microsoft.com/office/drawing/2014/main" id="{8D2E5739-DDBB-46E3-88DD-7A5C7B3B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2" name="Imagen 471">
          <a:extLst>
            <a:ext uri="{FF2B5EF4-FFF2-40B4-BE49-F238E27FC236}">
              <a16:creationId xmlns:a16="http://schemas.microsoft.com/office/drawing/2014/main" id="{6C6C5CC6-ACE9-41CC-9DD4-DF8355E9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3" name="Imagen 472">
          <a:extLst>
            <a:ext uri="{FF2B5EF4-FFF2-40B4-BE49-F238E27FC236}">
              <a16:creationId xmlns:a16="http://schemas.microsoft.com/office/drawing/2014/main" id="{673BAD98-B513-474A-8F3B-31BEAD60D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4" name="Imagen 473">
          <a:extLst>
            <a:ext uri="{FF2B5EF4-FFF2-40B4-BE49-F238E27FC236}">
              <a16:creationId xmlns:a16="http://schemas.microsoft.com/office/drawing/2014/main" id="{374FC1D8-1A43-4590-A2CE-9ADB84C9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5" name="Imagen 474">
          <a:extLst>
            <a:ext uri="{FF2B5EF4-FFF2-40B4-BE49-F238E27FC236}">
              <a16:creationId xmlns:a16="http://schemas.microsoft.com/office/drawing/2014/main" id="{ACAD10C6-1755-4171-B313-D181895DF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6" name="Imagen 475">
          <a:extLst>
            <a:ext uri="{FF2B5EF4-FFF2-40B4-BE49-F238E27FC236}">
              <a16:creationId xmlns:a16="http://schemas.microsoft.com/office/drawing/2014/main" id="{A9FE21FF-299F-4AA1-BE68-3E9B50F53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7" name="Imagen 476">
          <a:extLst>
            <a:ext uri="{FF2B5EF4-FFF2-40B4-BE49-F238E27FC236}">
              <a16:creationId xmlns:a16="http://schemas.microsoft.com/office/drawing/2014/main" id="{E3ED0CFF-32ED-4E14-AE01-A9698CAC4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8" name="Imagen 477">
          <a:extLst>
            <a:ext uri="{FF2B5EF4-FFF2-40B4-BE49-F238E27FC236}">
              <a16:creationId xmlns:a16="http://schemas.microsoft.com/office/drawing/2014/main" id="{86D9A342-D73B-4E6A-B6A7-5FADBB03C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9" name="Imagen 478">
          <a:extLst>
            <a:ext uri="{FF2B5EF4-FFF2-40B4-BE49-F238E27FC236}">
              <a16:creationId xmlns:a16="http://schemas.microsoft.com/office/drawing/2014/main" id="{D76E3F8F-96DD-4037-A53A-DE7DAB69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0" name="Imagen 479">
          <a:extLst>
            <a:ext uri="{FF2B5EF4-FFF2-40B4-BE49-F238E27FC236}">
              <a16:creationId xmlns:a16="http://schemas.microsoft.com/office/drawing/2014/main" id="{DCF92A9E-39AB-4D21-948D-95C04C17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1" name="Imagen 480">
          <a:extLst>
            <a:ext uri="{FF2B5EF4-FFF2-40B4-BE49-F238E27FC236}">
              <a16:creationId xmlns:a16="http://schemas.microsoft.com/office/drawing/2014/main" id="{2308818A-4357-41E5-BDDE-24B2DEAD4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2" name="Imagen 481">
          <a:extLst>
            <a:ext uri="{FF2B5EF4-FFF2-40B4-BE49-F238E27FC236}">
              <a16:creationId xmlns:a16="http://schemas.microsoft.com/office/drawing/2014/main" id="{8946964C-CEB0-431B-B862-48EAEB8E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3" name="Imagen 482">
          <a:extLst>
            <a:ext uri="{FF2B5EF4-FFF2-40B4-BE49-F238E27FC236}">
              <a16:creationId xmlns:a16="http://schemas.microsoft.com/office/drawing/2014/main" id="{6103941C-26BF-4144-BFBE-F42E6C610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4" name="Imagen 483">
          <a:extLst>
            <a:ext uri="{FF2B5EF4-FFF2-40B4-BE49-F238E27FC236}">
              <a16:creationId xmlns:a16="http://schemas.microsoft.com/office/drawing/2014/main" id="{4FCABC6F-4006-4586-B07E-A9FB260C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5" name="Imagen 484">
          <a:extLst>
            <a:ext uri="{FF2B5EF4-FFF2-40B4-BE49-F238E27FC236}">
              <a16:creationId xmlns:a16="http://schemas.microsoft.com/office/drawing/2014/main" id="{CDCD9C7C-0636-4B46-87CA-44B89D52B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6" name="Imagen 485">
          <a:extLst>
            <a:ext uri="{FF2B5EF4-FFF2-40B4-BE49-F238E27FC236}">
              <a16:creationId xmlns:a16="http://schemas.microsoft.com/office/drawing/2014/main" id="{1FB4BE15-D2E6-4DD6-8EB1-335B80BB5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7" name="Imagen 486">
          <a:extLst>
            <a:ext uri="{FF2B5EF4-FFF2-40B4-BE49-F238E27FC236}">
              <a16:creationId xmlns:a16="http://schemas.microsoft.com/office/drawing/2014/main" id="{EB9C43D3-25E0-45A9-99EB-F739495F2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8" name="Imagen 487">
          <a:extLst>
            <a:ext uri="{FF2B5EF4-FFF2-40B4-BE49-F238E27FC236}">
              <a16:creationId xmlns:a16="http://schemas.microsoft.com/office/drawing/2014/main" id="{B6563A26-3F37-418F-9BEE-D71CE664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9" name="Imagen 488">
          <a:extLst>
            <a:ext uri="{FF2B5EF4-FFF2-40B4-BE49-F238E27FC236}">
              <a16:creationId xmlns:a16="http://schemas.microsoft.com/office/drawing/2014/main" id="{B590DF8E-744C-43C1-9F5C-7745AFEF0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0" name="Imagen 489">
          <a:extLst>
            <a:ext uri="{FF2B5EF4-FFF2-40B4-BE49-F238E27FC236}">
              <a16:creationId xmlns:a16="http://schemas.microsoft.com/office/drawing/2014/main" id="{77D8F25F-7DD3-40BF-A3E5-D2A1D6C8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1" name="Imagen 490">
          <a:extLst>
            <a:ext uri="{FF2B5EF4-FFF2-40B4-BE49-F238E27FC236}">
              <a16:creationId xmlns:a16="http://schemas.microsoft.com/office/drawing/2014/main" id="{9868983E-2001-459B-8264-360FAC1EF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2" name="Imagen 491">
          <a:extLst>
            <a:ext uri="{FF2B5EF4-FFF2-40B4-BE49-F238E27FC236}">
              <a16:creationId xmlns:a16="http://schemas.microsoft.com/office/drawing/2014/main" id="{2A934208-A3B1-47CE-B0A0-33629731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3" name="Imagen 492">
          <a:extLst>
            <a:ext uri="{FF2B5EF4-FFF2-40B4-BE49-F238E27FC236}">
              <a16:creationId xmlns:a16="http://schemas.microsoft.com/office/drawing/2014/main" id="{D5B682E4-A40E-4A49-BB5A-2B9BFD927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4" name="Imagen 493">
          <a:extLst>
            <a:ext uri="{FF2B5EF4-FFF2-40B4-BE49-F238E27FC236}">
              <a16:creationId xmlns:a16="http://schemas.microsoft.com/office/drawing/2014/main" id="{BD9F009A-45FD-432E-9769-EC1B7C24F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5" name="Imagen 494">
          <a:extLst>
            <a:ext uri="{FF2B5EF4-FFF2-40B4-BE49-F238E27FC236}">
              <a16:creationId xmlns:a16="http://schemas.microsoft.com/office/drawing/2014/main" id="{64FAA5D7-08F7-4E60-AE4A-4FCD6F86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6" name="Imagen 495">
          <a:extLst>
            <a:ext uri="{FF2B5EF4-FFF2-40B4-BE49-F238E27FC236}">
              <a16:creationId xmlns:a16="http://schemas.microsoft.com/office/drawing/2014/main" id="{B9091D07-AFB6-4EBB-9BD7-6474548A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7" name="Imagen 496">
          <a:extLst>
            <a:ext uri="{FF2B5EF4-FFF2-40B4-BE49-F238E27FC236}">
              <a16:creationId xmlns:a16="http://schemas.microsoft.com/office/drawing/2014/main" id="{02A77D1E-20D9-4114-9758-B8196FE6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8" name="Imagen 497">
          <a:extLst>
            <a:ext uri="{FF2B5EF4-FFF2-40B4-BE49-F238E27FC236}">
              <a16:creationId xmlns:a16="http://schemas.microsoft.com/office/drawing/2014/main" id="{488B42E8-9AA5-41CA-9A0E-B56DBA84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9" name="Imagen 498">
          <a:extLst>
            <a:ext uri="{FF2B5EF4-FFF2-40B4-BE49-F238E27FC236}">
              <a16:creationId xmlns:a16="http://schemas.microsoft.com/office/drawing/2014/main" id="{346D92C3-8B93-4A5C-9463-BB9707843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0" name="Imagen 499">
          <a:extLst>
            <a:ext uri="{FF2B5EF4-FFF2-40B4-BE49-F238E27FC236}">
              <a16:creationId xmlns:a16="http://schemas.microsoft.com/office/drawing/2014/main" id="{84258397-6055-495A-A9BA-5033BCDB9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1" name="Imagen 500">
          <a:extLst>
            <a:ext uri="{FF2B5EF4-FFF2-40B4-BE49-F238E27FC236}">
              <a16:creationId xmlns:a16="http://schemas.microsoft.com/office/drawing/2014/main" id="{2EC5A21D-C345-45DB-959F-BB65FEC2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2" name="Imagen 501">
          <a:extLst>
            <a:ext uri="{FF2B5EF4-FFF2-40B4-BE49-F238E27FC236}">
              <a16:creationId xmlns:a16="http://schemas.microsoft.com/office/drawing/2014/main" id="{0DD88557-7FE3-4864-A09B-B7C57E372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3" name="Imagen 502">
          <a:extLst>
            <a:ext uri="{FF2B5EF4-FFF2-40B4-BE49-F238E27FC236}">
              <a16:creationId xmlns:a16="http://schemas.microsoft.com/office/drawing/2014/main" id="{F2C90F93-8591-49F7-BE03-F8B818BBF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4" name="Imagen 503">
          <a:extLst>
            <a:ext uri="{FF2B5EF4-FFF2-40B4-BE49-F238E27FC236}">
              <a16:creationId xmlns:a16="http://schemas.microsoft.com/office/drawing/2014/main" id="{0A120C6A-E438-4B04-A62B-2CF694B35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5" name="Imagen 504">
          <a:extLst>
            <a:ext uri="{FF2B5EF4-FFF2-40B4-BE49-F238E27FC236}">
              <a16:creationId xmlns:a16="http://schemas.microsoft.com/office/drawing/2014/main" id="{6390A357-0CDB-43BC-8180-2CC0942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6" name="Imagen 505">
          <a:extLst>
            <a:ext uri="{FF2B5EF4-FFF2-40B4-BE49-F238E27FC236}">
              <a16:creationId xmlns:a16="http://schemas.microsoft.com/office/drawing/2014/main" id="{2BC7DE5E-07F4-438D-BCA1-0C42A2A59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7" name="Imagen 506">
          <a:extLst>
            <a:ext uri="{FF2B5EF4-FFF2-40B4-BE49-F238E27FC236}">
              <a16:creationId xmlns:a16="http://schemas.microsoft.com/office/drawing/2014/main" id="{5D07F5D6-A8EC-4CA9-9AD7-7DE60AC74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08" name="Imagen 507">
          <a:extLst>
            <a:ext uri="{FF2B5EF4-FFF2-40B4-BE49-F238E27FC236}">
              <a16:creationId xmlns:a16="http://schemas.microsoft.com/office/drawing/2014/main" id="{2B3DD324-D426-4634-B8F8-E44A80774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09" name="Imagen 508">
          <a:extLst>
            <a:ext uri="{FF2B5EF4-FFF2-40B4-BE49-F238E27FC236}">
              <a16:creationId xmlns:a16="http://schemas.microsoft.com/office/drawing/2014/main" id="{F7544648-26AC-4E05-977A-45311CDC4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0" name="Imagen 509">
          <a:extLst>
            <a:ext uri="{FF2B5EF4-FFF2-40B4-BE49-F238E27FC236}">
              <a16:creationId xmlns:a16="http://schemas.microsoft.com/office/drawing/2014/main" id="{7C9AA6D1-B3AE-4BE8-9B8E-304A94879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1" name="Imagen 510">
          <a:extLst>
            <a:ext uri="{FF2B5EF4-FFF2-40B4-BE49-F238E27FC236}">
              <a16:creationId xmlns:a16="http://schemas.microsoft.com/office/drawing/2014/main" id="{214D724D-5D8B-4608-A714-744527FEA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2" name="Imagen 511">
          <a:extLst>
            <a:ext uri="{FF2B5EF4-FFF2-40B4-BE49-F238E27FC236}">
              <a16:creationId xmlns:a16="http://schemas.microsoft.com/office/drawing/2014/main" id="{98D52A58-A3CE-4A5A-866B-9C8FFFA17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3" name="Imagen 512">
          <a:extLst>
            <a:ext uri="{FF2B5EF4-FFF2-40B4-BE49-F238E27FC236}">
              <a16:creationId xmlns:a16="http://schemas.microsoft.com/office/drawing/2014/main" id="{1CBF6B2D-AE52-4247-A312-27574293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4" name="Imagen 513">
          <a:extLst>
            <a:ext uri="{FF2B5EF4-FFF2-40B4-BE49-F238E27FC236}">
              <a16:creationId xmlns:a16="http://schemas.microsoft.com/office/drawing/2014/main" id="{5DF108DD-F9D6-4487-959D-469FC6D9B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5" name="Imagen 514">
          <a:extLst>
            <a:ext uri="{FF2B5EF4-FFF2-40B4-BE49-F238E27FC236}">
              <a16:creationId xmlns:a16="http://schemas.microsoft.com/office/drawing/2014/main" id="{0B52BF9A-8123-427A-9387-3A8178865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6" name="Imagen 515">
          <a:extLst>
            <a:ext uri="{FF2B5EF4-FFF2-40B4-BE49-F238E27FC236}">
              <a16:creationId xmlns:a16="http://schemas.microsoft.com/office/drawing/2014/main" id="{630C2F74-E3DE-4F86-BD63-435A92438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7" name="Imagen 516">
          <a:extLst>
            <a:ext uri="{FF2B5EF4-FFF2-40B4-BE49-F238E27FC236}">
              <a16:creationId xmlns:a16="http://schemas.microsoft.com/office/drawing/2014/main" id="{A37385A0-4221-491E-8716-6FB7AF754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8" name="Imagen 517">
          <a:extLst>
            <a:ext uri="{FF2B5EF4-FFF2-40B4-BE49-F238E27FC236}">
              <a16:creationId xmlns:a16="http://schemas.microsoft.com/office/drawing/2014/main" id="{A815A7A3-A0A6-4E7D-B8BB-A7312D957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9" name="Imagen 518">
          <a:extLst>
            <a:ext uri="{FF2B5EF4-FFF2-40B4-BE49-F238E27FC236}">
              <a16:creationId xmlns:a16="http://schemas.microsoft.com/office/drawing/2014/main" id="{CBD290C7-B3B8-4024-BDA9-AAB209C65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0" name="Imagen 519">
          <a:extLst>
            <a:ext uri="{FF2B5EF4-FFF2-40B4-BE49-F238E27FC236}">
              <a16:creationId xmlns:a16="http://schemas.microsoft.com/office/drawing/2014/main" id="{868D359F-4080-4591-ADC3-B82F9210A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1" name="Imagen 520">
          <a:extLst>
            <a:ext uri="{FF2B5EF4-FFF2-40B4-BE49-F238E27FC236}">
              <a16:creationId xmlns:a16="http://schemas.microsoft.com/office/drawing/2014/main" id="{07BAEDDC-F7A1-4E82-977F-830591C4A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2" name="Imagen 521">
          <a:extLst>
            <a:ext uri="{FF2B5EF4-FFF2-40B4-BE49-F238E27FC236}">
              <a16:creationId xmlns:a16="http://schemas.microsoft.com/office/drawing/2014/main" id="{3B909175-8937-45AF-8043-83D36171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3" name="Imagen 522">
          <a:extLst>
            <a:ext uri="{FF2B5EF4-FFF2-40B4-BE49-F238E27FC236}">
              <a16:creationId xmlns:a16="http://schemas.microsoft.com/office/drawing/2014/main" id="{40048352-CCD9-4174-8D1A-0406E157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4" name="Imagen 523">
          <a:extLst>
            <a:ext uri="{FF2B5EF4-FFF2-40B4-BE49-F238E27FC236}">
              <a16:creationId xmlns:a16="http://schemas.microsoft.com/office/drawing/2014/main" id="{33BC6AF7-0277-4BB2-B22A-2DA4312DE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5" name="Imagen 524">
          <a:extLst>
            <a:ext uri="{FF2B5EF4-FFF2-40B4-BE49-F238E27FC236}">
              <a16:creationId xmlns:a16="http://schemas.microsoft.com/office/drawing/2014/main" id="{F246DD5E-777C-4DB5-A036-61E4B48C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6" name="Imagen 525">
          <a:extLst>
            <a:ext uri="{FF2B5EF4-FFF2-40B4-BE49-F238E27FC236}">
              <a16:creationId xmlns:a16="http://schemas.microsoft.com/office/drawing/2014/main" id="{1425BACA-4F1A-4214-8C1D-7E0B5F7BE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7" name="Imagen 526">
          <a:extLst>
            <a:ext uri="{FF2B5EF4-FFF2-40B4-BE49-F238E27FC236}">
              <a16:creationId xmlns:a16="http://schemas.microsoft.com/office/drawing/2014/main" id="{E8115BE4-E623-42C7-8FDE-DFFC057D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8" name="Imagen 527">
          <a:extLst>
            <a:ext uri="{FF2B5EF4-FFF2-40B4-BE49-F238E27FC236}">
              <a16:creationId xmlns:a16="http://schemas.microsoft.com/office/drawing/2014/main" id="{651E852C-E7BC-4C2A-8100-DAD51EA3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9" name="Imagen 528">
          <a:extLst>
            <a:ext uri="{FF2B5EF4-FFF2-40B4-BE49-F238E27FC236}">
              <a16:creationId xmlns:a16="http://schemas.microsoft.com/office/drawing/2014/main" id="{37CF308A-D751-4B2D-8512-8E1D8FB70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0" name="Imagen 529">
          <a:extLst>
            <a:ext uri="{FF2B5EF4-FFF2-40B4-BE49-F238E27FC236}">
              <a16:creationId xmlns:a16="http://schemas.microsoft.com/office/drawing/2014/main" id="{6DE96C19-C3A2-4EB5-AB24-73DAE1E7C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1" name="Imagen 530">
          <a:extLst>
            <a:ext uri="{FF2B5EF4-FFF2-40B4-BE49-F238E27FC236}">
              <a16:creationId xmlns:a16="http://schemas.microsoft.com/office/drawing/2014/main" id="{57E2C947-9372-42D3-842C-71EB2BB2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2" name="Imagen 531">
          <a:extLst>
            <a:ext uri="{FF2B5EF4-FFF2-40B4-BE49-F238E27FC236}">
              <a16:creationId xmlns:a16="http://schemas.microsoft.com/office/drawing/2014/main" id="{E092484E-56F9-4C1E-972C-2333EF04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3" name="Imagen 532">
          <a:extLst>
            <a:ext uri="{FF2B5EF4-FFF2-40B4-BE49-F238E27FC236}">
              <a16:creationId xmlns:a16="http://schemas.microsoft.com/office/drawing/2014/main" id="{D9019E80-D175-4B8B-B82F-CAEEB4130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4" name="Imagen 533">
          <a:extLst>
            <a:ext uri="{FF2B5EF4-FFF2-40B4-BE49-F238E27FC236}">
              <a16:creationId xmlns:a16="http://schemas.microsoft.com/office/drawing/2014/main" id="{BFD40326-A05B-4B83-9285-5EED6768B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5" name="Imagen 534">
          <a:extLst>
            <a:ext uri="{FF2B5EF4-FFF2-40B4-BE49-F238E27FC236}">
              <a16:creationId xmlns:a16="http://schemas.microsoft.com/office/drawing/2014/main" id="{C6BCF6BD-44CC-4994-B8A4-8CB40E14C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6" name="Imagen 535">
          <a:extLst>
            <a:ext uri="{FF2B5EF4-FFF2-40B4-BE49-F238E27FC236}">
              <a16:creationId xmlns:a16="http://schemas.microsoft.com/office/drawing/2014/main" id="{54A2E8E4-2F73-4991-863C-817E11305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7" name="Imagen 536">
          <a:extLst>
            <a:ext uri="{FF2B5EF4-FFF2-40B4-BE49-F238E27FC236}">
              <a16:creationId xmlns:a16="http://schemas.microsoft.com/office/drawing/2014/main" id="{B5892123-0647-49DB-8025-2D946903D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8" name="Imagen 537">
          <a:extLst>
            <a:ext uri="{FF2B5EF4-FFF2-40B4-BE49-F238E27FC236}">
              <a16:creationId xmlns:a16="http://schemas.microsoft.com/office/drawing/2014/main" id="{55A78DCF-B41B-49D7-B3C0-0991155A1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9" name="Imagen 538">
          <a:extLst>
            <a:ext uri="{FF2B5EF4-FFF2-40B4-BE49-F238E27FC236}">
              <a16:creationId xmlns:a16="http://schemas.microsoft.com/office/drawing/2014/main" id="{994F233F-AC98-40FE-9A32-856F45591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0" name="Imagen 539">
          <a:extLst>
            <a:ext uri="{FF2B5EF4-FFF2-40B4-BE49-F238E27FC236}">
              <a16:creationId xmlns:a16="http://schemas.microsoft.com/office/drawing/2014/main" id="{0B0E8C9B-BD02-4EB9-89B2-D20D356AD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1" name="Imagen 540">
          <a:extLst>
            <a:ext uri="{FF2B5EF4-FFF2-40B4-BE49-F238E27FC236}">
              <a16:creationId xmlns:a16="http://schemas.microsoft.com/office/drawing/2014/main" id="{E4BF1E2F-CEA9-4E78-B77D-557F615CA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2" name="Imagen 541">
          <a:extLst>
            <a:ext uri="{FF2B5EF4-FFF2-40B4-BE49-F238E27FC236}">
              <a16:creationId xmlns:a16="http://schemas.microsoft.com/office/drawing/2014/main" id="{976D0717-A86F-459A-9647-D017B75DC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3" name="Imagen 542">
          <a:extLst>
            <a:ext uri="{FF2B5EF4-FFF2-40B4-BE49-F238E27FC236}">
              <a16:creationId xmlns:a16="http://schemas.microsoft.com/office/drawing/2014/main" id="{52AC7CC3-6E1A-4D30-AE3C-526BD36A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4" name="Imagen 543">
          <a:extLst>
            <a:ext uri="{FF2B5EF4-FFF2-40B4-BE49-F238E27FC236}">
              <a16:creationId xmlns:a16="http://schemas.microsoft.com/office/drawing/2014/main" id="{C317CF4B-1406-4618-ACA3-B9C61E5E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5" name="Imagen 544">
          <a:extLst>
            <a:ext uri="{FF2B5EF4-FFF2-40B4-BE49-F238E27FC236}">
              <a16:creationId xmlns:a16="http://schemas.microsoft.com/office/drawing/2014/main" id="{0CA0388C-3F58-4B2F-A55F-82BDED701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6" name="Imagen 545">
          <a:extLst>
            <a:ext uri="{FF2B5EF4-FFF2-40B4-BE49-F238E27FC236}">
              <a16:creationId xmlns:a16="http://schemas.microsoft.com/office/drawing/2014/main" id="{EE268D35-8171-44A2-8847-5E52F1079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7" name="Imagen 546">
          <a:extLst>
            <a:ext uri="{FF2B5EF4-FFF2-40B4-BE49-F238E27FC236}">
              <a16:creationId xmlns:a16="http://schemas.microsoft.com/office/drawing/2014/main" id="{17BD51F9-1B27-481D-B840-9011FCDE6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8" name="Imagen 547">
          <a:extLst>
            <a:ext uri="{FF2B5EF4-FFF2-40B4-BE49-F238E27FC236}">
              <a16:creationId xmlns:a16="http://schemas.microsoft.com/office/drawing/2014/main" id="{CF5DA886-0D2A-47D0-93EC-FC762D26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9" name="Imagen 548">
          <a:extLst>
            <a:ext uri="{FF2B5EF4-FFF2-40B4-BE49-F238E27FC236}">
              <a16:creationId xmlns:a16="http://schemas.microsoft.com/office/drawing/2014/main" id="{036B14BA-7011-45D0-A1EA-2CECFA86A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0" name="Imagen 549">
          <a:extLst>
            <a:ext uri="{FF2B5EF4-FFF2-40B4-BE49-F238E27FC236}">
              <a16:creationId xmlns:a16="http://schemas.microsoft.com/office/drawing/2014/main" id="{26A73523-7D40-4381-85BE-271CBAEB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1" name="Imagen 550">
          <a:extLst>
            <a:ext uri="{FF2B5EF4-FFF2-40B4-BE49-F238E27FC236}">
              <a16:creationId xmlns:a16="http://schemas.microsoft.com/office/drawing/2014/main" id="{5E0EFBBD-8ACF-4965-B22D-47F8CBE02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2" name="Imagen 551">
          <a:extLst>
            <a:ext uri="{FF2B5EF4-FFF2-40B4-BE49-F238E27FC236}">
              <a16:creationId xmlns:a16="http://schemas.microsoft.com/office/drawing/2014/main" id="{40729994-5ED9-41EF-A0EC-D25A1727E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3" name="Imagen 552">
          <a:extLst>
            <a:ext uri="{FF2B5EF4-FFF2-40B4-BE49-F238E27FC236}">
              <a16:creationId xmlns:a16="http://schemas.microsoft.com/office/drawing/2014/main" id="{66A78503-BBDB-4364-8FBD-590668971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4" name="Imagen 553">
          <a:extLst>
            <a:ext uri="{FF2B5EF4-FFF2-40B4-BE49-F238E27FC236}">
              <a16:creationId xmlns:a16="http://schemas.microsoft.com/office/drawing/2014/main" id="{FC06EC76-8D8C-47BA-ADA4-A7F8134DE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5" name="Imagen 554">
          <a:extLst>
            <a:ext uri="{FF2B5EF4-FFF2-40B4-BE49-F238E27FC236}">
              <a16:creationId xmlns:a16="http://schemas.microsoft.com/office/drawing/2014/main" id="{8BB5E42D-7CD6-4A00-B677-97115283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6" name="Imagen 555">
          <a:extLst>
            <a:ext uri="{FF2B5EF4-FFF2-40B4-BE49-F238E27FC236}">
              <a16:creationId xmlns:a16="http://schemas.microsoft.com/office/drawing/2014/main" id="{EDF83A2E-9B6B-4CC5-BA71-705AD19F6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7" name="Imagen 556">
          <a:extLst>
            <a:ext uri="{FF2B5EF4-FFF2-40B4-BE49-F238E27FC236}">
              <a16:creationId xmlns:a16="http://schemas.microsoft.com/office/drawing/2014/main" id="{84494F6F-195F-45CE-909F-6445B4F37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8" name="Imagen 557">
          <a:extLst>
            <a:ext uri="{FF2B5EF4-FFF2-40B4-BE49-F238E27FC236}">
              <a16:creationId xmlns:a16="http://schemas.microsoft.com/office/drawing/2014/main" id="{F017F1E5-37E8-4EEA-A993-8FB345FC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9" name="Imagen 558">
          <a:extLst>
            <a:ext uri="{FF2B5EF4-FFF2-40B4-BE49-F238E27FC236}">
              <a16:creationId xmlns:a16="http://schemas.microsoft.com/office/drawing/2014/main" id="{3D74CDB8-E7E2-4618-8D10-1B09DC722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0" name="Imagen 559">
          <a:extLst>
            <a:ext uri="{FF2B5EF4-FFF2-40B4-BE49-F238E27FC236}">
              <a16:creationId xmlns:a16="http://schemas.microsoft.com/office/drawing/2014/main" id="{704DC322-7BFD-4846-A28E-B76A6E95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1" name="Imagen 560">
          <a:extLst>
            <a:ext uri="{FF2B5EF4-FFF2-40B4-BE49-F238E27FC236}">
              <a16:creationId xmlns:a16="http://schemas.microsoft.com/office/drawing/2014/main" id="{2FEE917C-A462-4719-89AA-290A5251C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2" name="Imagen 561">
          <a:extLst>
            <a:ext uri="{FF2B5EF4-FFF2-40B4-BE49-F238E27FC236}">
              <a16:creationId xmlns:a16="http://schemas.microsoft.com/office/drawing/2014/main" id="{A6489687-4949-4974-8AAC-DFCF44EF4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3" name="Imagen 562">
          <a:extLst>
            <a:ext uri="{FF2B5EF4-FFF2-40B4-BE49-F238E27FC236}">
              <a16:creationId xmlns:a16="http://schemas.microsoft.com/office/drawing/2014/main" id="{1FD365CF-3256-43AC-B58E-92FB8E795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4" name="Imagen 563">
          <a:extLst>
            <a:ext uri="{FF2B5EF4-FFF2-40B4-BE49-F238E27FC236}">
              <a16:creationId xmlns:a16="http://schemas.microsoft.com/office/drawing/2014/main" id="{331B2F99-843B-4361-94AC-208179F0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5" name="Imagen 564">
          <a:extLst>
            <a:ext uri="{FF2B5EF4-FFF2-40B4-BE49-F238E27FC236}">
              <a16:creationId xmlns:a16="http://schemas.microsoft.com/office/drawing/2014/main" id="{50E81B0D-7BB7-4832-91F6-46B49D25C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6" name="Imagen 565">
          <a:extLst>
            <a:ext uri="{FF2B5EF4-FFF2-40B4-BE49-F238E27FC236}">
              <a16:creationId xmlns:a16="http://schemas.microsoft.com/office/drawing/2014/main" id="{E565DED0-D222-4521-B88D-CE69BD7F6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7" name="Imagen 566">
          <a:extLst>
            <a:ext uri="{FF2B5EF4-FFF2-40B4-BE49-F238E27FC236}">
              <a16:creationId xmlns:a16="http://schemas.microsoft.com/office/drawing/2014/main" id="{39CCB862-489B-4E9F-9851-C196D8222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8" name="Imagen 567">
          <a:extLst>
            <a:ext uri="{FF2B5EF4-FFF2-40B4-BE49-F238E27FC236}">
              <a16:creationId xmlns:a16="http://schemas.microsoft.com/office/drawing/2014/main" id="{523AA6D5-EA5D-4261-864C-D3C81B85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9" name="Imagen 568">
          <a:extLst>
            <a:ext uri="{FF2B5EF4-FFF2-40B4-BE49-F238E27FC236}">
              <a16:creationId xmlns:a16="http://schemas.microsoft.com/office/drawing/2014/main" id="{450D59BF-BA5F-46B3-AD96-4C6AE41A1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0" name="Imagen 569">
          <a:extLst>
            <a:ext uri="{FF2B5EF4-FFF2-40B4-BE49-F238E27FC236}">
              <a16:creationId xmlns:a16="http://schemas.microsoft.com/office/drawing/2014/main" id="{05E7F959-7A71-4A55-94BB-F527C2D48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1" name="Imagen 570">
          <a:extLst>
            <a:ext uri="{FF2B5EF4-FFF2-40B4-BE49-F238E27FC236}">
              <a16:creationId xmlns:a16="http://schemas.microsoft.com/office/drawing/2014/main" id="{639583A4-188E-4F03-9ED2-624A87582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2" name="Imagen 571">
          <a:extLst>
            <a:ext uri="{FF2B5EF4-FFF2-40B4-BE49-F238E27FC236}">
              <a16:creationId xmlns:a16="http://schemas.microsoft.com/office/drawing/2014/main" id="{D247FFCC-D90C-411F-8847-2514C34F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3" name="Imagen 572">
          <a:extLst>
            <a:ext uri="{FF2B5EF4-FFF2-40B4-BE49-F238E27FC236}">
              <a16:creationId xmlns:a16="http://schemas.microsoft.com/office/drawing/2014/main" id="{6B968C54-6887-4FE0-B477-C2934B4BE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4" name="Imagen 573">
          <a:extLst>
            <a:ext uri="{FF2B5EF4-FFF2-40B4-BE49-F238E27FC236}">
              <a16:creationId xmlns:a16="http://schemas.microsoft.com/office/drawing/2014/main" id="{A58F2931-EFC7-4778-9898-B760C30B4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5" name="Imagen 574">
          <a:extLst>
            <a:ext uri="{FF2B5EF4-FFF2-40B4-BE49-F238E27FC236}">
              <a16:creationId xmlns:a16="http://schemas.microsoft.com/office/drawing/2014/main" id="{CB0C2ED4-BD73-4D3E-836F-C65175A4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6" name="Imagen 575">
          <a:extLst>
            <a:ext uri="{FF2B5EF4-FFF2-40B4-BE49-F238E27FC236}">
              <a16:creationId xmlns:a16="http://schemas.microsoft.com/office/drawing/2014/main" id="{733F2BA8-330E-473D-8527-24A1B9A30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7" name="Imagen 576">
          <a:extLst>
            <a:ext uri="{FF2B5EF4-FFF2-40B4-BE49-F238E27FC236}">
              <a16:creationId xmlns:a16="http://schemas.microsoft.com/office/drawing/2014/main" id="{89447A36-B26C-4074-BE75-1F3498FE1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8" name="Imagen 577">
          <a:extLst>
            <a:ext uri="{FF2B5EF4-FFF2-40B4-BE49-F238E27FC236}">
              <a16:creationId xmlns:a16="http://schemas.microsoft.com/office/drawing/2014/main" id="{0C280862-C362-4229-AE5F-A10091D44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79" name="Imagen 578">
          <a:extLst>
            <a:ext uri="{FF2B5EF4-FFF2-40B4-BE49-F238E27FC236}">
              <a16:creationId xmlns:a16="http://schemas.microsoft.com/office/drawing/2014/main" id="{546826AF-5E36-439F-8E6F-9A59030C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0" name="Imagen 579">
          <a:extLst>
            <a:ext uri="{FF2B5EF4-FFF2-40B4-BE49-F238E27FC236}">
              <a16:creationId xmlns:a16="http://schemas.microsoft.com/office/drawing/2014/main" id="{0B0E438C-CE1E-41EB-BCC9-604B2B3E3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1" name="Imagen 580">
          <a:extLst>
            <a:ext uri="{FF2B5EF4-FFF2-40B4-BE49-F238E27FC236}">
              <a16:creationId xmlns:a16="http://schemas.microsoft.com/office/drawing/2014/main" id="{2F7403AA-0F51-4BC0-9709-AAD8074C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2" name="Imagen 581">
          <a:extLst>
            <a:ext uri="{FF2B5EF4-FFF2-40B4-BE49-F238E27FC236}">
              <a16:creationId xmlns:a16="http://schemas.microsoft.com/office/drawing/2014/main" id="{5CA2BFDF-6AAA-4A15-90EF-1FC321F99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3" name="Imagen 582">
          <a:extLst>
            <a:ext uri="{FF2B5EF4-FFF2-40B4-BE49-F238E27FC236}">
              <a16:creationId xmlns:a16="http://schemas.microsoft.com/office/drawing/2014/main" id="{71195626-8516-476E-8DC5-65CD178C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4" name="Imagen 583">
          <a:extLst>
            <a:ext uri="{FF2B5EF4-FFF2-40B4-BE49-F238E27FC236}">
              <a16:creationId xmlns:a16="http://schemas.microsoft.com/office/drawing/2014/main" id="{844D7E3C-AD5D-4318-BA7F-995CB079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5" name="Imagen 584">
          <a:extLst>
            <a:ext uri="{FF2B5EF4-FFF2-40B4-BE49-F238E27FC236}">
              <a16:creationId xmlns:a16="http://schemas.microsoft.com/office/drawing/2014/main" id="{61863C87-A03C-44F7-A1A2-D5D5346A4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6" name="Imagen 585">
          <a:extLst>
            <a:ext uri="{FF2B5EF4-FFF2-40B4-BE49-F238E27FC236}">
              <a16:creationId xmlns:a16="http://schemas.microsoft.com/office/drawing/2014/main" id="{D324F329-FFF3-4CF3-983F-EBA05337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7" name="Imagen 586">
          <a:extLst>
            <a:ext uri="{FF2B5EF4-FFF2-40B4-BE49-F238E27FC236}">
              <a16:creationId xmlns:a16="http://schemas.microsoft.com/office/drawing/2014/main" id="{AC951B8E-CCE8-4F1E-8F9F-37EC65F5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8" name="Imagen 587">
          <a:extLst>
            <a:ext uri="{FF2B5EF4-FFF2-40B4-BE49-F238E27FC236}">
              <a16:creationId xmlns:a16="http://schemas.microsoft.com/office/drawing/2014/main" id="{B6E10001-5937-4C83-9F8E-7683F6CB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9" name="Imagen 588">
          <a:extLst>
            <a:ext uri="{FF2B5EF4-FFF2-40B4-BE49-F238E27FC236}">
              <a16:creationId xmlns:a16="http://schemas.microsoft.com/office/drawing/2014/main" id="{9FFF8A09-4BF3-4B45-96FF-4DBDCD16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0" name="Imagen 589">
          <a:extLst>
            <a:ext uri="{FF2B5EF4-FFF2-40B4-BE49-F238E27FC236}">
              <a16:creationId xmlns:a16="http://schemas.microsoft.com/office/drawing/2014/main" id="{89388CEA-FCBA-416D-AD92-1C6D67CE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1" name="Imagen 590">
          <a:extLst>
            <a:ext uri="{FF2B5EF4-FFF2-40B4-BE49-F238E27FC236}">
              <a16:creationId xmlns:a16="http://schemas.microsoft.com/office/drawing/2014/main" id="{FB661E0C-B8AD-4031-8BE3-8FE136BF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2" name="Imagen 591">
          <a:extLst>
            <a:ext uri="{FF2B5EF4-FFF2-40B4-BE49-F238E27FC236}">
              <a16:creationId xmlns:a16="http://schemas.microsoft.com/office/drawing/2014/main" id="{A0B787AA-C6AC-4680-A114-8493865D7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3" name="Imagen 592">
          <a:extLst>
            <a:ext uri="{FF2B5EF4-FFF2-40B4-BE49-F238E27FC236}">
              <a16:creationId xmlns:a16="http://schemas.microsoft.com/office/drawing/2014/main" id="{BE3E6E80-DA0F-4A03-8EEC-24F463AD8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4" name="Imagen 593">
          <a:extLst>
            <a:ext uri="{FF2B5EF4-FFF2-40B4-BE49-F238E27FC236}">
              <a16:creationId xmlns:a16="http://schemas.microsoft.com/office/drawing/2014/main" id="{3247A054-7F99-497E-A025-9545A292D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5" name="Imagen 594">
          <a:extLst>
            <a:ext uri="{FF2B5EF4-FFF2-40B4-BE49-F238E27FC236}">
              <a16:creationId xmlns:a16="http://schemas.microsoft.com/office/drawing/2014/main" id="{3FB1A91A-1E22-406B-8EA8-CA9362648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6" name="Imagen 595">
          <a:extLst>
            <a:ext uri="{FF2B5EF4-FFF2-40B4-BE49-F238E27FC236}">
              <a16:creationId xmlns:a16="http://schemas.microsoft.com/office/drawing/2014/main" id="{D74B30B9-A4C6-4E98-BAD0-43C564012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7" name="Imagen 596">
          <a:extLst>
            <a:ext uri="{FF2B5EF4-FFF2-40B4-BE49-F238E27FC236}">
              <a16:creationId xmlns:a16="http://schemas.microsoft.com/office/drawing/2014/main" id="{A45B5345-41ED-4D4C-9BBE-77A42CA90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8" name="Imagen 597">
          <a:extLst>
            <a:ext uri="{FF2B5EF4-FFF2-40B4-BE49-F238E27FC236}">
              <a16:creationId xmlns:a16="http://schemas.microsoft.com/office/drawing/2014/main" id="{97C3AEAA-08A4-4B15-A26B-6600F543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9" name="Imagen 598">
          <a:extLst>
            <a:ext uri="{FF2B5EF4-FFF2-40B4-BE49-F238E27FC236}">
              <a16:creationId xmlns:a16="http://schemas.microsoft.com/office/drawing/2014/main" id="{7A116098-AE20-4191-AC09-115979CC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0" name="Imagen 599">
          <a:extLst>
            <a:ext uri="{FF2B5EF4-FFF2-40B4-BE49-F238E27FC236}">
              <a16:creationId xmlns:a16="http://schemas.microsoft.com/office/drawing/2014/main" id="{4FB61BA7-E579-4247-AA2F-844A3433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1" name="Imagen 600">
          <a:extLst>
            <a:ext uri="{FF2B5EF4-FFF2-40B4-BE49-F238E27FC236}">
              <a16:creationId xmlns:a16="http://schemas.microsoft.com/office/drawing/2014/main" id="{FB8D3AFC-DA9A-490C-94C3-E74ABBC5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2" name="Imagen 601">
          <a:extLst>
            <a:ext uri="{FF2B5EF4-FFF2-40B4-BE49-F238E27FC236}">
              <a16:creationId xmlns:a16="http://schemas.microsoft.com/office/drawing/2014/main" id="{12B09F30-E3AA-46C1-93E8-DA115150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3" name="Imagen 602">
          <a:extLst>
            <a:ext uri="{FF2B5EF4-FFF2-40B4-BE49-F238E27FC236}">
              <a16:creationId xmlns:a16="http://schemas.microsoft.com/office/drawing/2014/main" id="{D1D69FA2-2E37-44B9-BB3C-720A492B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4" name="Imagen 603">
          <a:extLst>
            <a:ext uri="{FF2B5EF4-FFF2-40B4-BE49-F238E27FC236}">
              <a16:creationId xmlns:a16="http://schemas.microsoft.com/office/drawing/2014/main" id="{ABD642AB-9FCA-4A6A-9DB4-6192568E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5" name="Imagen 604">
          <a:extLst>
            <a:ext uri="{FF2B5EF4-FFF2-40B4-BE49-F238E27FC236}">
              <a16:creationId xmlns:a16="http://schemas.microsoft.com/office/drawing/2014/main" id="{47D22256-AFDA-4842-AFDB-BBF46256A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6" name="Imagen 605">
          <a:extLst>
            <a:ext uri="{FF2B5EF4-FFF2-40B4-BE49-F238E27FC236}">
              <a16:creationId xmlns:a16="http://schemas.microsoft.com/office/drawing/2014/main" id="{7F4E7FF7-95C2-4B6E-8247-2DAA7AD61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7" name="Imagen 606">
          <a:extLst>
            <a:ext uri="{FF2B5EF4-FFF2-40B4-BE49-F238E27FC236}">
              <a16:creationId xmlns:a16="http://schemas.microsoft.com/office/drawing/2014/main" id="{505C2763-1E98-4C87-8FEF-6132BC834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8" name="Imagen 607">
          <a:extLst>
            <a:ext uri="{FF2B5EF4-FFF2-40B4-BE49-F238E27FC236}">
              <a16:creationId xmlns:a16="http://schemas.microsoft.com/office/drawing/2014/main" id="{3965663D-F50A-4D28-A7A2-3D4D98753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9" name="Imagen 608">
          <a:extLst>
            <a:ext uri="{FF2B5EF4-FFF2-40B4-BE49-F238E27FC236}">
              <a16:creationId xmlns:a16="http://schemas.microsoft.com/office/drawing/2014/main" id="{C2E823D1-DDE2-4561-9F2E-7497AB6F2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0" name="Imagen 609">
          <a:extLst>
            <a:ext uri="{FF2B5EF4-FFF2-40B4-BE49-F238E27FC236}">
              <a16:creationId xmlns:a16="http://schemas.microsoft.com/office/drawing/2014/main" id="{D1D08AB3-694D-4AF2-B5AC-5E29B034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1" name="Imagen 610">
          <a:extLst>
            <a:ext uri="{FF2B5EF4-FFF2-40B4-BE49-F238E27FC236}">
              <a16:creationId xmlns:a16="http://schemas.microsoft.com/office/drawing/2014/main" id="{F1F273EA-870E-41AC-B97A-68188C46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2" name="Imagen 611">
          <a:extLst>
            <a:ext uri="{FF2B5EF4-FFF2-40B4-BE49-F238E27FC236}">
              <a16:creationId xmlns:a16="http://schemas.microsoft.com/office/drawing/2014/main" id="{8703CD2A-8048-4714-8440-33AD6BB6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3" name="Imagen 612">
          <a:extLst>
            <a:ext uri="{FF2B5EF4-FFF2-40B4-BE49-F238E27FC236}">
              <a16:creationId xmlns:a16="http://schemas.microsoft.com/office/drawing/2014/main" id="{E165A4EC-425E-4606-BB6C-37234780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4" name="Imagen 613">
          <a:extLst>
            <a:ext uri="{FF2B5EF4-FFF2-40B4-BE49-F238E27FC236}">
              <a16:creationId xmlns:a16="http://schemas.microsoft.com/office/drawing/2014/main" id="{E2C359C7-5492-46E8-BCF9-D710BD6AF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5" name="Imagen 614">
          <a:extLst>
            <a:ext uri="{FF2B5EF4-FFF2-40B4-BE49-F238E27FC236}">
              <a16:creationId xmlns:a16="http://schemas.microsoft.com/office/drawing/2014/main" id="{DC756140-C2A8-4F2C-8A00-E0DDF090A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6" name="Imagen 615">
          <a:extLst>
            <a:ext uri="{FF2B5EF4-FFF2-40B4-BE49-F238E27FC236}">
              <a16:creationId xmlns:a16="http://schemas.microsoft.com/office/drawing/2014/main" id="{C2387217-F9FA-4786-8BF0-08DB3C596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7" name="Imagen 616">
          <a:extLst>
            <a:ext uri="{FF2B5EF4-FFF2-40B4-BE49-F238E27FC236}">
              <a16:creationId xmlns:a16="http://schemas.microsoft.com/office/drawing/2014/main" id="{E3F8ED97-B8F2-43C6-9AE7-06359D71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8" name="Imagen 617">
          <a:extLst>
            <a:ext uri="{FF2B5EF4-FFF2-40B4-BE49-F238E27FC236}">
              <a16:creationId xmlns:a16="http://schemas.microsoft.com/office/drawing/2014/main" id="{9FA958B8-509C-46A9-B3F8-8ADF6DA1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9" name="Imagen 618">
          <a:extLst>
            <a:ext uri="{FF2B5EF4-FFF2-40B4-BE49-F238E27FC236}">
              <a16:creationId xmlns:a16="http://schemas.microsoft.com/office/drawing/2014/main" id="{8A243EBE-84F2-434B-9A53-55320DA3B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0" name="Imagen 619">
          <a:extLst>
            <a:ext uri="{FF2B5EF4-FFF2-40B4-BE49-F238E27FC236}">
              <a16:creationId xmlns:a16="http://schemas.microsoft.com/office/drawing/2014/main" id="{396604B8-F3DF-4A72-977A-52AA73C8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1" name="Imagen 620">
          <a:extLst>
            <a:ext uri="{FF2B5EF4-FFF2-40B4-BE49-F238E27FC236}">
              <a16:creationId xmlns:a16="http://schemas.microsoft.com/office/drawing/2014/main" id="{7E60FFAA-1F08-4763-A590-1D18A6EB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2" name="Imagen 621">
          <a:extLst>
            <a:ext uri="{FF2B5EF4-FFF2-40B4-BE49-F238E27FC236}">
              <a16:creationId xmlns:a16="http://schemas.microsoft.com/office/drawing/2014/main" id="{6DD1B81B-3BC4-4BAC-B882-A645E13D6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3" name="Imagen 622">
          <a:extLst>
            <a:ext uri="{FF2B5EF4-FFF2-40B4-BE49-F238E27FC236}">
              <a16:creationId xmlns:a16="http://schemas.microsoft.com/office/drawing/2014/main" id="{93DF74B7-28F6-425E-B4CD-C42256DE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4" name="Imagen 623">
          <a:extLst>
            <a:ext uri="{FF2B5EF4-FFF2-40B4-BE49-F238E27FC236}">
              <a16:creationId xmlns:a16="http://schemas.microsoft.com/office/drawing/2014/main" id="{D4403DF5-F034-4C27-A971-B623D2C3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5" name="Imagen 624">
          <a:extLst>
            <a:ext uri="{FF2B5EF4-FFF2-40B4-BE49-F238E27FC236}">
              <a16:creationId xmlns:a16="http://schemas.microsoft.com/office/drawing/2014/main" id="{DB3F76B1-FF4F-4F33-8A50-FDDE454BA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6" name="Imagen 625">
          <a:extLst>
            <a:ext uri="{FF2B5EF4-FFF2-40B4-BE49-F238E27FC236}">
              <a16:creationId xmlns:a16="http://schemas.microsoft.com/office/drawing/2014/main" id="{4F1550D2-9F0F-4CE8-9021-D82E4762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7" name="Imagen 626">
          <a:extLst>
            <a:ext uri="{FF2B5EF4-FFF2-40B4-BE49-F238E27FC236}">
              <a16:creationId xmlns:a16="http://schemas.microsoft.com/office/drawing/2014/main" id="{082DEC16-9B29-474F-9977-AD29BC0E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8" name="Imagen 627">
          <a:extLst>
            <a:ext uri="{FF2B5EF4-FFF2-40B4-BE49-F238E27FC236}">
              <a16:creationId xmlns:a16="http://schemas.microsoft.com/office/drawing/2014/main" id="{1CC488DB-CB4A-49F1-B9EA-2EE57963D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9" name="Imagen 628">
          <a:extLst>
            <a:ext uri="{FF2B5EF4-FFF2-40B4-BE49-F238E27FC236}">
              <a16:creationId xmlns:a16="http://schemas.microsoft.com/office/drawing/2014/main" id="{F6B3C7F3-62FC-4809-A5D0-586051C52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0" name="Imagen 629">
          <a:extLst>
            <a:ext uri="{FF2B5EF4-FFF2-40B4-BE49-F238E27FC236}">
              <a16:creationId xmlns:a16="http://schemas.microsoft.com/office/drawing/2014/main" id="{784997D0-1F5C-4911-A0DD-0F4FAE68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1" name="Imagen 630">
          <a:extLst>
            <a:ext uri="{FF2B5EF4-FFF2-40B4-BE49-F238E27FC236}">
              <a16:creationId xmlns:a16="http://schemas.microsoft.com/office/drawing/2014/main" id="{1FF3066F-6A69-4574-93BA-F11414C8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2" name="Imagen 631">
          <a:extLst>
            <a:ext uri="{FF2B5EF4-FFF2-40B4-BE49-F238E27FC236}">
              <a16:creationId xmlns:a16="http://schemas.microsoft.com/office/drawing/2014/main" id="{942C4E4F-32D0-447C-8242-3CCF74AB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3" name="Imagen 632">
          <a:extLst>
            <a:ext uri="{FF2B5EF4-FFF2-40B4-BE49-F238E27FC236}">
              <a16:creationId xmlns:a16="http://schemas.microsoft.com/office/drawing/2014/main" id="{B05C1F8C-5929-4AEB-9BBA-DD9D8B7A1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4" name="Imagen 633">
          <a:extLst>
            <a:ext uri="{FF2B5EF4-FFF2-40B4-BE49-F238E27FC236}">
              <a16:creationId xmlns:a16="http://schemas.microsoft.com/office/drawing/2014/main" id="{03D2FB93-9CB1-4305-A381-AF9D38E31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5" name="Imagen 634">
          <a:extLst>
            <a:ext uri="{FF2B5EF4-FFF2-40B4-BE49-F238E27FC236}">
              <a16:creationId xmlns:a16="http://schemas.microsoft.com/office/drawing/2014/main" id="{B41B80B3-6298-453C-A779-6281A79B5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6" name="Imagen 635">
          <a:extLst>
            <a:ext uri="{FF2B5EF4-FFF2-40B4-BE49-F238E27FC236}">
              <a16:creationId xmlns:a16="http://schemas.microsoft.com/office/drawing/2014/main" id="{2363F454-D0DE-44AF-AEB5-42F9044A4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7" name="Imagen 636">
          <a:extLst>
            <a:ext uri="{FF2B5EF4-FFF2-40B4-BE49-F238E27FC236}">
              <a16:creationId xmlns:a16="http://schemas.microsoft.com/office/drawing/2014/main" id="{D242FF31-804B-4FEE-84BB-2BA13B355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8" name="Imagen 637">
          <a:extLst>
            <a:ext uri="{FF2B5EF4-FFF2-40B4-BE49-F238E27FC236}">
              <a16:creationId xmlns:a16="http://schemas.microsoft.com/office/drawing/2014/main" id="{809C2410-FC1C-42E1-BE8E-884D45D7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9" name="Imagen 638">
          <a:extLst>
            <a:ext uri="{FF2B5EF4-FFF2-40B4-BE49-F238E27FC236}">
              <a16:creationId xmlns:a16="http://schemas.microsoft.com/office/drawing/2014/main" id="{61C904B0-037D-4695-BC56-C5324343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0" name="Imagen 639">
          <a:extLst>
            <a:ext uri="{FF2B5EF4-FFF2-40B4-BE49-F238E27FC236}">
              <a16:creationId xmlns:a16="http://schemas.microsoft.com/office/drawing/2014/main" id="{DC02C06F-AD60-44EE-83C9-100BE819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1" name="Imagen 640">
          <a:extLst>
            <a:ext uri="{FF2B5EF4-FFF2-40B4-BE49-F238E27FC236}">
              <a16:creationId xmlns:a16="http://schemas.microsoft.com/office/drawing/2014/main" id="{35434CD8-073E-4CF9-93CA-BA140F8B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2" name="Imagen 641">
          <a:extLst>
            <a:ext uri="{FF2B5EF4-FFF2-40B4-BE49-F238E27FC236}">
              <a16:creationId xmlns:a16="http://schemas.microsoft.com/office/drawing/2014/main" id="{88728234-74EB-46DA-8D24-2FAFAAD4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3" name="Imagen 642">
          <a:extLst>
            <a:ext uri="{FF2B5EF4-FFF2-40B4-BE49-F238E27FC236}">
              <a16:creationId xmlns:a16="http://schemas.microsoft.com/office/drawing/2014/main" id="{5435C8FC-E7C1-490D-AE95-D1EF9647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4" name="Imagen 643">
          <a:extLst>
            <a:ext uri="{FF2B5EF4-FFF2-40B4-BE49-F238E27FC236}">
              <a16:creationId xmlns:a16="http://schemas.microsoft.com/office/drawing/2014/main" id="{B7EF614B-9732-4A39-A7D3-3E63E1DA8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5" name="Imagen 644">
          <a:extLst>
            <a:ext uri="{FF2B5EF4-FFF2-40B4-BE49-F238E27FC236}">
              <a16:creationId xmlns:a16="http://schemas.microsoft.com/office/drawing/2014/main" id="{2A870D0E-E211-4BC2-AC75-B4AFF216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6" name="Imagen 645">
          <a:extLst>
            <a:ext uri="{FF2B5EF4-FFF2-40B4-BE49-F238E27FC236}">
              <a16:creationId xmlns:a16="http://schemas.microsoft.com/office/drawing/2014/main" id="{A2FA1C5A-EEB5-456D-9071-A38EB278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7" name="Imagen 646">
          <a:extLst>
            <a:ext uri="{FF2B5EF4-FFF2-40B4-BE49-F238E27FC236}">
              <a16:creationId xmlns:a16="http://schemas.microsoft.com/office/drawing/2014/main" id="{AEB8AAA4-9A65-4767-99E1-C0C8BB23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8" name="Imagen 647">
          <a:extLst>
            <a:ext uri="{FF2B5EF4-FFF2-40B4-BE49-F238E27FC236}">
              <a16:creationId xmlns:a16="http://schemas.microsoft.com/office/drawing/2014/main" id="{674735E7-B25E-492D-A723-8F5784AE1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9" name="Imagen 648">
          <a:extLst>
            <a:ext uri="{FF2B5EF4-FFF2-40B4-BE49-F238E27FC236}">
              <a16:creationId xmlns:a16="http://schemas.microsoft.com/office/drawing/2014/main" id="{02C00BE4-9C1A-4E80-979D-75BC07591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0" name="Imagen 649">
          <a:extLst>
            <a:ext uri="{FF2B5EF4-FFF2-40B4-BE49-F238E27FC236}">
              <a16:creationId xmlns:a16="http://schemas.microsoft.com/office/drawing/2014/main" id="{CD604B58-F1B8-4E0D-B637-28DC79919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1" name="Imagen 650">
          <a:extLst>
            <a:ext uri="{FF2B5EF4-FFF2-40B4-BE49-F238E27FC236}">
              <a16:creationId xmlns:a16="http://schemas.microsoft.com/office/drawing/2014/main" id="{E456B86B-4EFC-46A5-9F06-3D6768B7C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2" name="Imagen 651">
          <a:extLst>
            <a:ext uri="{FF2B5EF4-FFF2-40B4-BE49-F238E27FC236}">
              <a16:creationId xmlns:a16="http://schemas.microsoft.com/office/drawing/2014/main" id="{083F0963-2FF4-4DF9-809B-037006DEA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3" name="Imagen 652">
          <a:extLst>
            <a:ext uri="{FF2B5EF4-FFF2-40B4-BE49-F238E27FC236}">
              <a16:creationId xmlns:a16="http://schemas.microsoft.com/office/drawing/2014/main" id="{0A5ACB61-38F8-437F-A0BD-97417FDBC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4" name="Imagen 653">
          <a:extLst>
            <a:ext uri="{FF2B5EF4-FFF2-40B4-BE49-F238E27FC236}">
              <a16:creationId xmlns:a16="http://schemas.microsoft.com/office/drawing/2014/main" id="{06D69DD4-661F-4919-A37D-68373DB0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5" name="Imagen 654">
          <a:extLst>
            <a:ext uri="{FF2B5EF4-FFF2-40B4-BE49-F238E27FC236}">
              <a16:creationId xmlns:a16="http://schemas.microsoft.com/office/drawing/2014/main" id="{E365913C-3AC4-45FD-AB65-0193EA5D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6" name="Imagen 655">
          <a:extLst>
            <a:ext uri="{FF2B5EF4-FFF2-40B4-BE49-F238E27FC236}">
              <a16:creationId xmlns:a16="http://schemas.microsoft.com/office/drawing/2014/main" id="{EE16E31E-C06B-4F1A-B764-DA758AB7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7" name="Imagen 656">
          <a:extLst>
            <a:ext uri="{FF2B5EF4-FFF2-40B4-BE49-F238E27FC236}">
              <a16:creationId xmlns:a16="http://schemas.microsoft.com/office/drawing/2014/main" id="{153D3700-6739-4455-9578-38C1ABBD2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8" name="Imagen 657">
          <a:extLst>
            <a:ext uri="{FF2B5EF4-FFF2-40B4-BE49-F238E27FC236}">
              <a16:creationId xmlns:a16="http://schemas.microsoft.com/office/drawing/2014/main" id="{B0A22D2F-44A2-4F9B-900E-5D871192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9" name="Imagen 658">
          <a:extLst>
            <a:ext uri="{FF2B5EF4-FFF2-40B4-BE49-F238E27FC236}">
              <a16:creationId xmlns:a16="http://schemas.microsoft.com/office/drawing/2014/main" id="{D01A75AC-88D9-4B86-A3C9-C5128631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0" name="Imagen 659">
          <a:extLst>
            <a:ext uri="{FF2B5EF4-FFF2-40B4-BE49-F238E27FC236}">
              <a16:creationId xmlns:a16="http://schemas.microsoft.com/office/drawing/2014/main" id="{91865700-0D4C-4E94-AF65-B9E979E7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1" name="Imagen 660">
          <a:extLst>
            <a:ext uri="{FF2B5EF4-FFF2-40B4-BE49-F238E27FC236}">
              <a16:creationId xmlns:a16="http://schemas.microsoft.com/office/drawing/2014/main" id="{6A97D657-1C65-4F60-ABA7-C5C07C4FC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2" name="Imagen 661">
          <a:extLst>
            <a:ext uri="{FF2B5EF4-FFF2-40B4-BE49-F238E27FC236}">
              <a16:creationId xmlns:a16="http://schemas.microsoft.com/office/drawing/2014/main" id="{2A4CA6C6-DC76-42E2-844A-2574948F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3" name="Imagen 662">
          <a:extLst>
            <a:ext uri="{FF2B5EF4-FFF2-40B4-BE49-F238E27FC236}">
              <a16:creationId xmlns:a16="http://schemas.microsoft.com/office/drawing/2014/main" id="{6C70FDA5-F14B-4F71-980B-B6997994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4" name="Imagen 663">
          <a:extLst>
            <a:ext uri="{FF2B5EF4-FFF2-40B4-BE49-F238E27FC236}">
              <a16:creationId xmlns:a16="http://schemas.microsoft.com/office/drawing/2014/main" id="{4F801D35-A386-4FF1-9417-D8A3975D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5" name="Imagen 664">
          <a:extLst>
            <a:ext uri="{FF2B5EF4-FFF2-40B4-BE49-F238E27FC236}">
              <a16:creationId xmlns:a16="http://schemas.microsoft.com/office/drawing/2014/main" id="{AD95A4A7-E590-4CB0-9AEE-1DE7EBACF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6" name="Imagen 665">
          <a:extLst>
            <a:ext uri="{FF2B5EF4-FFF2-40B4-BE49-F238E27FC236}">
              <a16:creationId xmlns:a16="http://schemas.microsoft.com/office/drawing/2014/main" id="{12ED3CE4-90BC-451F-A48C-F8D2F1ADE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7" name="Imagen 666">
          <a:extLst>
            <a:ext uri="{FF2B5EF4-FFF2-40B4-BE49-F238E27FC236}">
              <a16:creationId xmlns:a16="http://schemas.microsoft.com/office/drawing/2014/main" id="{52760098-67F1-4C2F-BEC2-A7ACF6E05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8" name="Imagen 667">
          <a:extLst>
            <a:ext uri="{FF2B5EF4-FFF2-40B4-BE49-F238E27FC236}">
              <a16:creationId xmlns:a16="http://schemas.microsoft.com/office/drawing/2014/main" id="{C6B880D8-C6B7-4F68-9678-A6F19D06D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69" name="Imagen 668">
          <a:extLst>
            <a:ext uri="{FF2B5EF4-FFF2-40B4-BE49-F238E27FC236}">
              <a16:creationId xmlns:a16="http://schemas.microsoft.com/office/drawing/2014/main" id="{F69444FD-5DE7-40EC-94D4-068486E4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0" name="Imagen 669">
          <a:extLst>
            <a:ext uri="{FF2B5EF4-FFF2-40B4-BE49-F238E27FC236}">
              <a16:creationId xmlns:a16="http://schemas.microsoft.com/office/drawing/2014/main" id="{407E5285-BB57-44DB-9FF3-5934CF48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1" name="Imagen 670">
          <a:extLst>
            <a:ext uri="{FF2B5EF4-FFF2-40B4-BE49-F238E27FC236}">
              <a16:creationId xmlns:a16="http://schemas.microsoft.com/office/drawing/2014/main" id="{BC00E392-B92E-41BC-9D07-B6CB8B0C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2" name="Imagen 671">
          <a:extLst>
            <a:ext uri="{FF2B5EF4-FFF2-40B4-BE49-F238E27FC236}">
              <a16:creationId xmlns:a16="http://schemas.microsoft.com/office/drawing/2014/main" id="{3A3AB7A0-CCC9-4AE1-B522-9361CDEC2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3" name="Imagen 672">
          <a:extLst>
            <a:ext uri="{FF2B5EF4-FFF2-40B4-BE49-F238E27FC236}">
              <a16:creationId xmlns:a16="http://schemas.microsoft.com/office/drawing/2014/main" id="{6243A3EA-9CAE-4AB5-8308-1F07233EC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4" name="Imagen 673">
          <a:extLst>
            <a:ext uri="{FF2B5EF4-FFF2-40B4-BE49-F238E27FC236}">
              <a16:creationId xmlns:a16="http://schemas.microsoft.com/office/drawing/2014/main" id="{E1D7A1D5-780A-490F-A487-78E5A6AF8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5" name="Imagen 674">
          <a:extLst>
            <a:ext uri="{FF2B5EF4-FFF2-40B4-BE49-F238E27FC236}">
              <a16:creationId xmlns:a16="http://schemas.microsoft.com/office/drawing/2014/main" id="{30087622-2CD5-4040-93E2-B21119C0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6" name="Imagen 675">
          <a:extLst>
            <a:ext uri="{FF2B5EF4-FFF2-40B4-BE49-F238E27FC236}">
              <a16:creationId xmlns:a16="http://schemas.microsoft.com/office/drawing/2014/main" id="{FD42FBD4-BDD2-4CD5-824D-19DF5CBF0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7" name="Imagen 676">
          <a:extLst>
            <a:ext uri="{FF2B5EF4-FFF2-40B4-BE49-F238E27FC236}">
              <a16:creationId xmlns:a16="http://schemas.microsoft.com/office/drawing/2014/main" id="{435760FE-0728-434C-BABC-A5F605189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8" name="Imagen 677">
          <a:extLst>
            <a:ext uri="{FF2B5EF4-FFF2-40B4-BE49-F238E27FC236}">
              <a16:creationId xmlns:a16="http://schemas.microsoft.com/office/drawing/2014/main" id="{F97B78D8-6256-4960-BDFF-231C6D01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9" name="Imagen 678">
          <a:extLst>
            <a:ext uri="{FF2B5EF4-FFF2-40B4-BE49-F238E27FC236}">
              <a16:creationId xmlns:a16="http://schemas.microsoft.com/office/drawing/2014/main" id="{58F01E36-B4D9-43AD-9EC9-DB9ACBDC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0" name="Imagen 679">
          <a:extLst>
            <a:ext uri="{FF2B5EF4-FFF2-40B4-BE49-F238E27FC236}">
              <a16:creationId xmlns:a16="http://schemas.microsoft.com/office/drawing/2014/main" id="{EA532044-58E7-4A05-A9E9-3478AAE3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1" name="Imagen 680">
          <a:extLst>
            <a:ext uri="{FF2B5EF4-FFF2-40B4-BE49-F238E27FC236}">
              <a16:creationId xmlns:a16="http://schemas.microsoft.com/office/drawing/2014/main" id="{290C0D8A-1B7A-4329-BFDE-F63479B1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2" name="Imagen 681">
          <a:extLst>
            <a:ext uri="{FF2B5EF4-FFF2-40B4-BE49-F238E27FC236}">
              <a16:creationId xmlns:a16="http://schemas.microsoft.com/office/drawing/2014/main" id="{288606A1-A929-400A-9969-7323A508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3" name="Imagen 682">
          <a:extLst>
            <a:ext uri="{FF2B5EF4-FFF2-40B4-BE49-F238E27FC236}">
              <a16:creationId xmlns:a16="http://schemas.microsoft.com/office/drawing/2014/main" id="{F2288420-02D6-4211-AB89-303AD4A1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4" name="Imagen 683">
          <a:extLst>
            <a:ext uri="{FF2B5EF4-FFF2-40B4-BE49-F238E27FC236}">
              <a16:creationId xmlns:a16="http://schemas.microsoft.com/office/drawing/2014/main" id="{DA6E292B-86B8-4157-9C6F-94CA95DCA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5" name="Imagen 684">
          <a:extLst>
            <a:ext uri="{FF2B5EF4-FFF2-40B4-BE49-F238E27FC236}">
              <a16:creationId xmlns:a16="http://schemas.microsoft.com/office/drawing/2014/main" id="{CF5D7CFF-9E91-4A46-A3D7-EBF378C07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6" name="Imagen 685">
          <a:extLst>
            <a:ext uri="{FF2B5EF4-FFF2-40B4-BE49-F238E27FC236}">
              <a16:creationId xmlns:a16="http://schemas.microsoft.com/office/drawing/2014/main" id="{A409017D-17D7-4C44-A2DE-E3064E8B0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7" name="Imagen 686">
          <a:extLst>
            <a:ext uri="{FF2B5EF4-FFF2-40B4-BE49-F238E27FC236}">
              <a16:creationId xmlns:a16="http://schemas.microsoft.com/office/drawing/2014/main" id="{F653058F-E7C3-41B4-B049-B14AE363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8" name="Imagen 687">
          <a:extLst>
            <a:ext uri="{FF2B5EF4-FFF2-40B4-BE49-F238E27FC236}">
              <a16:creationId xmlns:a16="http://schemas.microsoft.com/office/drawing/2014/main" id="{0ACA1425-61E8-423B-A8CB-F41ED56F7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9" name="Imagen 688">
          <a:extLst>
            <a:ext uri="{FF2B5EF4-FFF2-40B4-BE49-F238E27FC236}">
              <a16:creationId xmlns:a16="http://schemas.microsoft.com/office/drawing/2014/main" id="{1FFED7FD-BC51-4C69-90BA-4EC93DCB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0" name="Imagen 689">
          <a:extLst>
            <a:ext uri="{FF2B5EF4-FFF2-40B4-BE49-F238E27FC236}">
              <a16:creationId xmlns:a16="http://schemas.microsoft.com/office/drawing/2014/main" id="{E7100977-5598-40A2-8759-FED698BBB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1" name="Imagen 690">
          <a:extLst>
            <a:ext uri="{FF2B5EF4-FFF2-40B4-BE49-F238E27FC236}">
              <a16:creationId xmlns:a16="http://schemas.microsoft.com/office/drawing/2014/main" id="{71F6ECB4-FA07-45BA-938C-F44093220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2" name="Imagen 691">
          <a:extLst>
            <a:ext uri="{FF2B5EF4-FFF2-40B4-BE49-F238E27FC236}">
              <a16:creationId xmlns:a16="http://schemas.microsoft.com/office/drawing/2014/main" id="{5309BC12-3FFF-40CC-AE7A-DD909AE23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3" name="Imagen 692">
          <a:extLst>
            <a:ext uri="{FF2B5EF4-FFF2-40B4-BE49-F238E27FC236}">
              <a16:creationId xmlns:a16="http://schemas.microsoft.com/office/drawing/2014/main" id="{F793EE7C-8185-450E-A671-B14BB963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4" name="Imagen 693">
          <a:extLst>
            <a:ext uri="{FF2B5EF4-FFF2-40B4-BE49-F238E27FC236}">
              <a16:creationId xmlns:a16="http://schemas.microsoft.com/office/drawing/2014/main" id="{A74389E1-D219-49BE-916A-2134B88D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5" name="Imagen 694">
          <a:extLst>
            <a:ext uri="{FF2B5EF4-FFF2-40B4-BE49-F238E27FC236}">
              <a16:creationId xmlns:a16="http://schemas.microsoft.com/office/drawing/2014/main" id="{1E466293-2C33-491F-B138-0C3F2E88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6" name="Imagen 695">
          <a:extLst>
            <a:ext uri="{FF2B5EF4-FFF2-40B4-BE49-F238E27FC236}">
              <a16:creationId xmlns:a16="http://schemas.microsoft.com/office/drawing/2014/main" id="{9EAC9F28-AF6F-42AA-BD8A-1580FCF08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7" name="Imagen 696">
          <a:extLst>
            <a:ext uri="{FF2B5EF4-FFF2-40B4-BE49-F238E27FC236}">
              <a16:creationId xmlns:a16="http://schemas.microsoft.com/office/drawing/2014/main" id="{846CDE78-8EB8-4471-97D2-2E38A1854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8" name="Imagen 697">
          <a:extLst>
            <a:ext uri="{FF2B5EF4-FFF2-40B4-BE49-F238E27FC236}">
              <a16:creationId xmlns:a16="http://schemas.microsoft.com/office/drawing/2014/main" id="{EB319DEA-CDFA-4953-9F4E-CF77D485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9" name="Imagen 698">
          <a:extLst>
            <a:ext uri="{FF2B5EF4-FFF2-40B4-BE49-F238E27FC236}">
              <a16:creationId xmlns:a16="http://schemas.microsoft.com/office/drawing/2014/main" id="{AB04FF95-AC4F-487B-AE6F-4E7F8DC7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0" name="Imagen 699">
          <a:extLst>
            <a:ext uri="{FF2B5EF4-FFF2-40B4-BE49-F238E27FC236}">
              <a16:creationId xmlns:a16="http://schemas.microsoft.com/office/drawing/2014/main" id="{C7E3A52D-104B-4A88-9A8C-7A86EEA8F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1" name="Imagen 700">
          <a:extLst>
            <a:ext uri="{FF2B5EF4-FFF2-40B4-BE49-F238E27FC236}">
              <a16:creationId xmlns:a16="http://schemas.microsoft.com/office/drawing/2014/main" id="{561B70F3-9D97-49D8-B599-9FBD15946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2" name="Imagen 701">
          <a:extLst>
            <a:ext uri="{FF2B5EF4-FFF2-40B4-BE49-F238E27FC236}">
              <a16:creationId xmlns:a16="http://schemas.microsoft.com/office/drawing/2014/main" id="{9DA51D87-1E86-4178-8F97-08B0C03D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3" name="Imagen 702">
          <a:extLst>
            <a:ext uri="{FF2B5EF4-FFF2-40B4-BE49-F238E27FC236}">
              <a16:creationId xmlns:a16="http://schemas.microsoft.com/office/drawing/2014/main" id="{CACA97A3-ADC9-4BCD-BE93-15821570D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4" name="Imagen 703">
          <a:extLst>
            <a:ext uri="{FF2B5EF4-FFF2-40B4-BE49-F238E27FC236}">
              <a16:creationId xmlns:a16="http://schemas.microsoft.com/office/drawing/2014/main" id="{929760F0-6F00-406D-9ECB-5EC96A07D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5" name="Imagen 704">
          <a:extLst>
            <a:ext uri="{FF2B5EF4-FFF2-40B4-BE49-F238E27FC236}">
              <a16:creationId xmlns:a16="http://schemas.microsoft.com/office/drawing/2014/main" id="{08A57FBF-F907-4461-B3CA-DD8A74D3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6" name="Imagen 705">
          <a:extLst>
            <a:ext uri="{FF2B5EF4-FFF2-40B4-BE49-F238E27FC236}">
              <a16:creationId xmlns:a16="http://schemas.microsoft.com/office/drawing/2014/main" id="{B8A5F219-A85A-4623-A2B4-9E89256E3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7" name="Imagen 706">
          <a:extLst>
            <a:ext uri="{FF2B5EF4-FFF2-40B4-BE49-F238E27FC236}">
              <a16:creationId xmlns:a16="http://schemas.microsoft.com/office/drawing/2014/main" id="{D00BA2DF-85E3-4F67-ADB3-D9DF977C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8" name="Imagen 707">
          <a:extLst>
            <a:ext uri="{FF2B5EF4-FFF2-40B4-BE49-F238E27FC236}">
              <a16:creationId xmlns:a16="http://schemas.microsoft.com/office/drawing/2014/main" id="{6D632302-3826-4B8C-8950-30047497B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9" name="Imagen 708">
          <a:extLst>
            <a:ext uri="{FF2B5EF4-FFF2-40B4-BE49-F238E27FC236}">
              <a16:creationId xmlns:a16="http://schemas.microsoft.com/office/drawing/2014/main" id="{CD48837D-F792-4AF4-BBAD-13FE8206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0" name="Imagen 709">
          <a:extLst>
            <a:ext uri="{FF2B5EF4-FFF2-40B4-BE49-F238E27FC236}">
              <a16:creationId xmlns:a16="http://schemas.microsoft.com/office/drawing/2014/main" id="{91519EDB-4AA5-4995-B632-0CC14E8B0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1" name="Imagen 710">
          <a:extLst>
            <a:ext uri="{FF2B5EF4-FFF2-40B4-BE49-F238E27FC236}">
              <a16:creationId xmlns:a16="http://schemas.microsoft.com/office/drawing/2014/main" id="{8EA40276-8556-421A-B49A-90A2B9D0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2" name="Imagen 711">
          <a:extLst>
            <a:ext uri="{FF2B5EF4-FFF2-40B4-BE49-F238E27FC236}">
              <a16:creationId xmlns:a16="http://schemas.microsoft.com/office/drawing/2014/main" id="{9C5A981B-4AC5-491E-82FA-C4A2F6D3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3" name="Imagen 712">
          <a:extLst>
            <a:ext uri="{FF2B5EF4-FFF2-40B4-BE49-F238E27FC236}">
              <a16:creationId xmlns:a16="http://schemas.microsoft.com/office/drawing/2014/main" id="{17093AB1-7653-4CA6-AB22-4A788FBB5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4" name="Imagen 713">
          <a:extLst>
            <a:ext uri="{FF2B5EF4-FFF2-40B4-BE49-F238E27FC236}">
              <a16:creationId xmlns:a16="http://schemas.microsoft.com/office/drawing/2014/main" id="{13C67071-4E3F-4087-8155-719CA8E9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5" name="Imagen 714">
          <a:extLst>
            <a:ext uri="{FF2B5EF4-FFF2-40B4-BE49-F238E27FC236}">
              <a16:creationId xmlns:a16="http://schemas.microsoft.com/office/drawing/2014/main" id="{FD90CAA9-9F2F-47B0-8DFB-EBE19841A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6" name="Imagen 715">
          <a:extLst>
            <a:ext uri="{FF2B5EF4-FFF2-40B4-BE49-F238E27FC236}">
              <a16:creationId xmlns:a16="http://schemas.microsoft.com/office/drawing/2014/main" id="{AAFA1AEF-00B4-4DB4-A1A0-15BCF72C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7" name="Imagen 716">
          <a:extLst>
            <a:ext uri="{FF2B5EF4-FFF2-40B4-BE49-F238E27FC236}">
              <a16:creationId xmlns:a16="http://schemas.microsoft.com/office/drawing/2014/main" id="{0016C328-8C27-46B6-9DD2-BEC69CF05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8" name="Imagen 717">
          <a:extLst>
            <a:ext uri="{FF2B5EF4-FFF2-40B4-BE49-F238E27FC236}">
              <a16:creationId xmlns:a16="http://schemas.microsoft.com/office/drawing/2014/main" id="{7E32E6EB-2CFB-482B-B229-7C0EF1F7A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19" name="Imagen 718">
          <a:extLst>
            <a:ext uri="{FF2B5EF4-FFF2-40B4-BE49-F238E27FC236}">
              <a16:creationId xmlns:a16="http://schemas.microsoft.com/office/drawing/2014/main" id="{4D99F225-4331-4BED-96AE-D7949A3CF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0" name="Imagen 719">
          <a:extLst>
            <a:ext uri="{FF2B5EF4-FFF2-40B4-BE49-F238E27FC236}">
              <a16:creationId xmlns:a16="http://schemas.microsoft.com/office/drawing/2014/main" id="{98ECE544-F535-46CE-8506-1547EB922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1" name="Imagen 720">
          <a:extLst>
            <a:ext uri="{FF2B5EF4-FFF2-40B4-BE49-F238E27FC236}">
              <a16:creationId xmlns:a16="http://schemas.microsoft.com/office/drawing/2014/main" id="{3D8B2EE0-6F67-42DF-9B70-85FC591E7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2" name="Imagen 721">
          <a:extLst>
            <a:ext uri="{FF2B5EF4-FFF2-40B4-BE49-F238E27FC236}">
              <a16:creationId xmlns:a16="http://schemas.microsoft.com/office/drawing/2014/main" id="{958126BB-40D2-47E4-845D-4D049043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3" name="Imagen 722">
          <a:extLst>
            <a:ext uri="{FF2B5EF4-FFF2-40B4-BE49-F238E27FC236}">
              <a16:creationId xmlns:a16="http://schemas.microsoft.com/office/drawing/2014/main" id="{779EE766-57D2-4BFB-9F49-00DDCD997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4" name="Imagen 723">
          <a:extLst>
            <a:ext uri="{FF2B5EF4-FFF2-40B4-BE49-F238E27FC236}">
              <a16:creationId xmlns:a16="http://schemas.microsoft.com/office/drawing/2014/main" id="{CC57344B-B12D-43BD-BBF3-5B4DA18FE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5" name="Imagen 724">
          <a:extLst>
            <a:ext uri="{FF2B5EF4-FFF2-40B4-BE49-F238E27FC236}">
              <a16:creationId xmlns:a16="http://schemas.microsoft.com/office/drawing/2014/main" id="{68ED44DE-4CBE-4477-83D9-112D380D6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6" name="Imagen 725">
          <a:extLst>
            <a:ext uri="{FF2B5EF4-FFF2-40B4-BE49-F238E27FC236}">
              <a16:creationId xmlns:a16="http://schemas.microsoft.com/office/drawing/2014/main" id="{578D32D0-AB12-4677-83C1-5FD0A4E3D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7" name="Imagen 726">
          <a:extLst>
            <a:ext uri="{FF2B5EF4-FFF2-40B4-BE49-F238E27FC236}">
              <a16:creationId xmlns:a16="http://schemas.microsoft.com/office/drawing/2014/main" id="{ED21B077-CEF2-49CA-935D-1EF30B12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28" name="Imagen 727">
          <a:extLst>
            <a:ext uri="{FF2B5EF4-FFF2-40B4-BE49-F238E27FC236}">
              <a16:creationId xmlns:a16="http://schemas.microsoft.com/office/drawing/2014/main" id="{75CBF7FF-F00F-43C3-A6FB-553A0BF3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29" name="Imagen 728">
          <a:extLst>
            <a:ext uri="{FF2B5EF4-FFF2-40B4-BE49-F238E27FC236}">
              <a16:creationId xmlns:a16="http://schemas.microsoft.com/office/drawing/2014/main" id="{5C405B8D-D19F-4B97-AF0D-ACD977ED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0" name="Imagen 729">
          <a:extLst>
            <a:ext uri="{FF2B5EF4-FFF2-40B4-BE49-F238E27FC236}">
              <a16:creationId xmlns:a16="http://schemas.microsoft.com/office/drawing/2014/main" id="{951A67D3-C1D4-45BF-AA71-A80DA6985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1" name="Imagen 730">
          <a:extLst>
            <a:ext uri="{FF2B5EF4-FFF2-40B4-BE49-F238E27FC236}">
              <a16:creationId xmlns:a16="http://schemas.microsoft.com/office/drawing/2014/main" id="{7ADE4BD7-60C5-42A7-AE86-AFAF357C2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2" name="Imagen 731">
          <a:extLst>
            <a:ext uri="{FF2B5EF4-FFF2-40B4-BE49-F238E27FC236}">
              <a16:creationId xmlns:a16="http://schemas.microsoft.com/office/drawing/2014/main" id="{8D271485-F33D-4908-B475-84A119A7D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3" name="Imagen 732">
          <a:extLst>
            <a:ext uri="{FF2B5EF4-FFF2-40B4-BE49-F238E27FC236}">
              <a16:creationId xmlns:a16="http://schemas.microsoft.com/office/drawing/2014/main" id="{5E609221-026D-43E7-BE20-15F2959C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4" name="Imagen 733">
          <a:extLst>
            <a:ext uri="{FF2B5EF4-FFF2-40B4-BE49-F238E27FC236}">
              <a16:creationId xmlns:a16="http://schemas.microsoft.com/office/drawing/2014/main" id="{CE606E88-23AC-44B3-90AC-3160F064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5" name="Imagen 734">
          <a:extLst>
            <a:ext uri="{FF2B5EF4-FFF2-40B4-BE49-F238E27FC236}">
              <a16:creationId xmlns:a16="http://schemas.microsoft.com/office/drawing/2014/main" id="{B31D1B1B-30B3-410A-A6A0-14F12F2C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6" name="Imagen 735">
          <a:extLst>
            <a:ext uri="{FF2B5EF4-FFF2-40B4-BE49-F238E27FC236}">
              <a16:creationId xmlns:a16="http://schemas.microsoft.com/office/drawing/2014/main" id="{3390EFD6-B3EE-4783-87FE-97487A11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7" name="Imagen 736">
          <a:extLst>
            <a:ext uri="{FF2B5EF4-FFF2-40B4-BE49-F238E27FC236}">
              <a16:creationId xmlns:a16="http://schemas.microsoft.com/office/drawing/2014/main" id="{05C7C509-629E-4D56-B0B7-2537C9ABB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8" name="Imagen 737">
          <a:extLst>
            <a:ext uri="{FF2B5EF4-FFF2-40B4-BE49-F238E27FC236}">
              <a16:creationId xmlns:a16="http://schemas.microsoft.com/office/drawing/2014/main" id="{670A9489-72DC-4451-A363-1E0494A1C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9" name="Imagen 738">
          <a:extLst>
            <a:ext uri="{FF2B5EF4-FFF2-40B4-BE49-F238E27FC236}">
              <a16:creationId xmlns:a16="http://schemas.microsoft.com/office/drawing/2014/main" id="{5665FDC9-F928-4F2B-9827-D343A7CD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0" name="Imagen 739">
          <a:extLst>
            <a:ext uri="{FF2B5EF4-FFF2-40B4-BE49-F238E27FC236}">
              <a16:creationId xmlns:a16="http://schemas.microsoft.com/office/drawing/2014/main" id="{B453209A-4AA3-4852-9ECC-0AE29ADBC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1" name="Imagen 740">
          <a:extLst>
            <a:ext uri="{FF2B5EF4-FFF2-40B4-BE49-F238E27FC236}">
              <a16:creationId xmlns:a16="http://schemas.microsoft.com/office/drawing/2014/main" id="{B46EB2F0-BB44-4898-8D93-1FDFE1A65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2" name="Imagen 741">
          <a:extLst>
            <a:ext uri="{FF2B5EF4-FFF2-40B4-BE49-F238E27FC236}">
              <a16:creationId xmlns:a16="http://schemas.microsoft.com/office/drawing/2014/main" id="{5CD96FCF-FA81-459B-B443-8E3D29575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3" name="Imagen 742">
          <a:extLst>
            <a:ext uri="{FF2B5EF4-FFF2-40B4-BE49-F238E27FC236}">
              <a16:creationId xmlns:a16="http://schemas.microsoft.com/office/drawing/2014/main" id="{FE7DA23B-728A-44EF-A11E-FC63B941E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4" name="Imagen 743">
          <a:extLst>
            <a:ext uri="{FF2B5EF4-FFF2-40B4-BE49-F238E27FC236}">
              <a16:creationId xmlns:a16="http://schemas.microsoft.com/office/drawing/2014/main" id="{3C1FA8C4-0A4E-43BD-976F-153D91917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5" name="Imagen 744">
          <a:extLst>
            <a:ext uri="{FF2B5EF4-FFF2-40B4-BE49-F238E27FC236}">
              <a16:creationId xmlns:a16="http://schemas.microsoft.com/office/drawing/2014/main" id="{EB1D32EC-6710-4537-A0B1-95E81E294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6" name="Imagen 745">
          <a:extLst>
            <a:ext uri="{FF2B5EF4-FFF2-40B4-BE49-F238E27FC236}">
              <a16:creationId xmlns:a16="http://schemas.microsoft.com/office/drawing/2014/main" id="{BA12F956-22CE-48B2-B0E2-EB9AFC39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7" name="Imagen 746">
          <a:extLst>
            <a:ext uri="{FF2B5EF4-FFF2-40B4-BE49-F238E27FC236}">
              <a16:creationId xmlns:a16="http://schemas.microsoft.com/office/drawing/2014/main" id="{4FC0C9AC-931A-4E8B-B8A2-9B76F297B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8" name="Imagen 747">
          <a:extLst>
            <a:ext uri="{FF2B5EF4-FFF2-40B4-BE49-F238E27FC236}">
              <a16:creationId xmlns:a16="http://schemas.microsoft.com/office/drawing/2014/main" id="{8CD55741-C42D-46F4-A4A2-C703E417E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9" name="Imagen 748">
          <a:extLst>
            <a:ext uri="{FF2B5EF4-FFF2-40B4-BE49-F238E27FC236}">
              <a16:creationId xmlns:a16="http://schemas.microsoft.com/office/drawing/2014/main" id="{F2743C1A-0874-46EB-BDC4-34E6516C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0" name="Imagen 749">
          <a:extLst>
            <a:ext uri="{FF2B5EF4-FFF2-40B4-BE49-F238E27FC236}">
              <a16:creationId xmlns:a16="http://schemas.microsoft.com/office/drawing/2014/main" id="{C90056D3-3E9F-4E4B-B2ED-5567116CC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1" name="Imagen 750">
          <a:extLst>
            <a:ext uri="{FF2B5EF4-FFF2-40B4-BE49-F238E27FC236}">
              <a16:creationId xmlns:a16="http://schemas.microsoft.com/office/drawing/2014/main" id="{A837DF3E-7735-48D9-AC60-713796870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2" name="Imagen 751">
          <a:extLst>
            <a:ext uri="{FF2B5EF4-FFF2-40B4-BE49-F238E27FC236}">
              <a16:creationId xmlns:a16="http://schemas.microsoft.com/office/drawing/2014/main" id="{35528C67-3A18-4925-B2B8-CB034F8CF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3" name="Imagen 752">
          <a:extLst>
            <a:ext uri="{FF2B5EF4-FFF2-40B4-BE49-F238E27FC236}">
              <a16:creationId xmlns:a16="http://schemas.microsoft.com/office/drawing/2014/main" id="{7104AB6D-E868-477F-A4A5-31C4564A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4" name="Imagen 753">
          <a:extLst>
            <a:ext uri="{FF2B5EF4-FFF2-40B4-BE49-F238E27FC236}">
              <a16:creationId xmlns:a16="http://schemas.microsoft.com/office/drawing/2014/main" id="{47BDFE62-5316-475C-A647-323EB6600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5" name="Imagen 754">
          <a:extLst>
            <a:ext uri="{FF2B5EF4-FFF2-40B4-BE49-F238E27FC236}">
              <a16:creationId xmlns:a16="http://schemas.microsoft.com/office/drawing/2014/main" id="{6E9CE138-5544-411D-98C5-0791701B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6" name="Imagen 755">
          <a:extLst>
            <a:ext uri="{FF2B5EF4-FFF2-40B4-BE49-F238E27FC236}">
              <a16:creationId xmlns:a16="http://schemas.microsoft.com/office/drawing/2014/main" id="{42AFC6B7-0087-4535-BEB9-7DE511B7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7" name="Imagen 756">
          <a:extLst>
            <a:ext uri="{FF2B5EF4-FFF2-40B4-BE49-F238E27FC236}">
              <a16:creationId xmlns:a16="http://schemas.microsoft.com/office/drawing/2014/main" id="{3E240BEF-4A84-4EDC-AF89-3A6D13895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8" name="Imagen 757">
          <a:extLst>
            <a:ext uri="{FF2B5EF4-FFF2-40B4-BE49-F238E27FC236}">
              <a16:creationId xmlns:a16="http://schemas.microsoft.com/office/drawing/2014/main" id="{096FC434-E8C9-4445-A22E-F547E927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9" name="Imagen 758">
          <a:extLst>
            <a:ext uri="{FF2B5EF4-FFF2-40B4-BE49-F238E27FC236}">
              <a16:creationId xmlns:a16="http://schemas.microsoft.com/office/drawing/2014/main" id="{7EA77AEA-20B9-45A6-AB25-539515FB8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0" name="Imagen 759">
          <a:extLst>
            <a:ext uri="{FF2B5EF4-FFF2-40B4-BE49-F238E27FC236}">
              <a16:creationId xmlns:a16="http://schemas.microsoft.com/office/drawing/2014/main" id="{885B52FD-795E-4FB9-B79E-2E8EBA5DA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1" name="Imagen 760">
          <a:extLst>
            <a:ext uri="{FF2B5EF4-FFF2-40B4-BE49-F238E27FC236}">
              <a16:creationId xmlns:a16="http://schemas.microsoft.com/office/drawing/2014/main" id="{46CF6DC5-5DB5-4583-B554-E83FD086C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2" name="Imagen 761">
          <a:extLst>
            <a:ext uri="{FF2B5EF4-FFF2-40B4-BE49-F238E27FC236}">
              <a16:creationId xmlns:a16="http://schemas.microsoft.com/office/drawing/2014/main" id="{A04949F3-1F59-412C-BB8D-856370E20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3" name="Imagen 762">
          <a:extLst>
            <a:ext uri="{FF2B5EF4-FFF2-40B4-BE49-F238E27FC236}">
              <a16:creationId xmlns:a16="http://schemas.microsoft.com/office/drawing/2014/main" id="{ABA92714-8F2D-4F8C-BA78-89539FBFB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4" name="Imagen 763">
          <a:extLst>
            <a:ext uri="{FF2B5EF4-FFF2-40B4-BE49-F238E27FC236}">
              <a16:creationId xmlns:a16="http://schemas.microsoft.com/office/drawing/2014/main" id="{24725632-1FFD-48BB-8B51-C8EE333C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5" name="Imagen 764">
          <a:extLst>
            <a:ext uri="{FF2B5EF4-FFF2-40B4-BE49-F238E27FC236}">
              <a16:creationId xmlns:a16="http://schemas.microsoft.com/office/drawing/2014/main" id="{BFCEE7E9-EB5A-4A0D-A7A0-BF4AAAE5E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6" name="Imagen 765">
          <a:extLst>
            <a:ext uri="{FF2B5EF4-FFF2-40B4-BE49-F238E27FC236}">
              <a16:creationId xmlns:a16="http://schemas.microsoft.com/office/drawing/2014/main" id="{0E2670A9-E0ED-4DE6-BF95-F5CEF6609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7" name="Imagen 766">
          <a:extLst>
            <a:ext uri="{FF2B5EF4-FFF2-40B4-BE49-F238E27FC236}">
              <a16:creationId xmlns:a16="http://schemas.microsoft.com/office/drawing/2014/main" id="{DB94A739-DB70-4A7C-9DAC-E237BFA4B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8" name="Imagen 767">
          <a:extLst>
            <a:ext uri="{FF2B5EF4-FFF2-40B4-BE49-F238E27FC236}">
              <a16:creationId xmlns:a16="http://schemas.microsoft.com/office/drawing/2014/main" id="{C4446F87-F564-4B7A-87D7-0DEC01537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9" name="Imagen 768">
          <a:extLst>
            <a:ext uri="{FF2B5EF4-FFF2-40B4-BE49-F238E27FC236}">
              <a16:creationId xmlns:a16="http://schemas.microsoft.com/office/drawing/2014/main" id="{1CA0E0E0-EF29-447E-831E-967FBF4FC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0" name="Imagen 769">
          <a:extLst>
            <a:ext uri="{FF2B5EF4-FFF2-40B4-BE49-F238E27FC236}">
              <a16:creationId xmlns:a16="http://schemas.microsoft.com/office/drawing/2014/main" id="{5C7C72E8-55AC-427A-BEC3-62EB6618A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1" name="Imagen 770">
          <a:extLst>
            <a:ext uri="{FF2B5EF4-FFF2-40B4-BE49-F238E27FC236}">
              <a16:creationId xmlns:a16="http://schemas.microsoft.com/office/drawing/2014/main" id="{CEB1694B-0342-4B13-98C3-82A4DC312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2" name="Imagen 771">
          <a:extLst>
            <a:ext uri="{FF2B5EF4-FFF2-40B4-BE49-F238E27FC236}">
              <a16:creationId xmlns:a16="http://schemas.microsoft.com/office/drawing/2014/main" id="{32D02D6E-7276-449D-BB2F-0525FD9D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3" name="Imagen 772">
          <a:extLst>
            <a:ext uri="{FF2B5EF4-FFF2-40B4-BE49-F238E27FC236}">
              <a16:creationId xmlns:a16="http://schemas.microsoft.com/office/drawing/2014/main" id="{9EC92B02-050B-466F-8E21-CA2FE307B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4" name="Imagen 773">
          <a:extLst>
            <a:ext uri="{FF2B5EF4-FFF2-40B4-BE49-F238E27FC236}">
              <a16:creationId xmlns:a16="http://schemas.microsoft.com/office/drawing/2014/main" id="{06D80805-26C5-4AB1-ADCF-7FA353975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5" name="Imagen 774">
          <a:extLst>
            <a:ext uri="{FF2B5EF4-FFF2-40B4-BE49-F238E27FC236}">
              <a16:creationId xmlns:a16="http://schemas.microsoft.com/office/drawing/2014/main" id="{83CC9734-97D2-4259-B76B-FEE910152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6" name="Imagen 775">
          <a:extLst>
            <a:ext uri="{FF2B5EF4-FFF2-40B4-BE49-F238E27FC236}">
              <a16:creationId xmlns:a16="http://schemas.microsoft.com/office/drawing/2014/main" id="{11316A7A-0279-4E64-8C0D-8B6E942E4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7" name="Imagen 776">
          <a:extLst>
            <a:ext uri="{FF2B5EF4-FFF2-40B4-BE49-F238E27FC236}">
              <a16:creationId xmlns:a16="http://schemas.microsoft.com/office/drawing/2014/main" id="{70B0247E-4BC9-4BD9-8DFF-1EAB2176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8" name="Imagen 777">
          <a:extLst>
            <a:ext uri="{FF2B5EF4-FFF2-40B4-BE49-F238E27FC236}">
              <a16:creationId xmlns:a16="http://schemas.microsoft.com/office/drawing/2014/main" id="{5A42438D-5F83-4FF6-AF0D-806BD2B56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79" name="Imagen 778">
          <a:extLst>
            <a:ext uri="{FF2B5EF4-FFF2-40B4-BE49-F238E27FC236}">
              <a16:creationId xmlns:a16="http://schemas.microsoft.com/office/drawing/2014/main" id="{2F6DA277-8394-402E-B63C-47ABFE1C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0" name="Imagen 779">
          <a:extLst>
            <a:ext uri="{FF2B5EF4-FFF2-40B4-BE49-F238E27FC236}">
              <a16:creationId xmlns:a16="http://schemas.microsoft.com/office/drawing/2014/main" id="{07184EB8-9C44-419C-9BD1-EB862F2D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1" name="Imagen 780">
          <a:extLst>
            <a:ext uri="{FF2B5EF4-FFF2-40B4-BE49-F238E27FC236}">
              <a16:creationId xmlns:a16="http://schemas.microsoft.com/office/drawing/2014/main" id="{E14B191D-4ECB-4BE8-946C-59E05C07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2" name="Imagen 781">
          <a:extLst>
            <a:ext uri="{FF2B5EF4-FFF2-40B4-BE49-F238E27FC236}">
              <a16:creationId xmlns:a16="http://schemas.microsoft.com/office/drawing/2014/main" id="{DFDAC1DF-9F15-4DBD-A3B8-E18A856B5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3" name="Imagen 782">
          <a:extLst>
            <a:ext uri="{FF2B5EF4-FFF2-40B4-BE49-F238E27FC236}">
              <a16:creationId xmlns:a16="http://schemas.microsoft.com/office/drawing/2014/main" id="{6E2B4BE0-A12E-4717-BDEB-44CBFABB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4" name="Imagen 783">
          <a:extLst>
            <a:ext uri="{FF2B5EF4-FFF2-40B4-BE49-F238E27FC236}">
              <a16:creationId xmlns:a16="http://schemas.microsoft.com/office/drawing/2014/main" id="{AD7B0268-A354-47B9-B4C0-F3B580DE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5" name="Imagen 784">
          <a:extLst>
            <a:ext uri="{FF2B5EF4-FFF2-40B4-BE49-F238E27FC236}">
              <a16:creationId xmlns:a16="http://schemas.microsoft.com/office/drawing/2014/main" id="{19F3946A-1A24-42C8-B081-90B169B81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6" name="Imagen 785">
          <a:extLst>
            <a:ext uri="{FF2B5EF4-FFF2-40B4-BE49-F238E27FC236}">
              <a16:creationId xmlns:a16="http://schemas.microsoft.com/office/drawing/2014/main" id="{CF4934E5-D7EB-49AC-B2AA-D2C61B84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7" name="Imagen 786">
          <a:extLst>
            <a:ext uri="{FF2B5EF4-FFF2-40B4-BE49-F238E27FC236}">
              <a16:creationId xmlns:a16="http://schemas.microsoft.com/office/drawing/2014/main" id="{0FED37C7-1F60-4E3A-B91E-54BB9561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8" name="Imagen 787">
          <a:extLst>
            <a:ext uri="{FF2B5EF4-FFF2-40B4-BE49-F238E27FC236}">
              <a16:creationId xmlns:a16="http://schemas.microsoft.com/office/drawing/2014/main" id="{D4A3752F-2B5F-4200-9E9C-765346290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89" name="Imagen 788">
          <a:extLst>
            <a:ext uri="{FF2B5EF4-FFF2-40B4-BE49-F238E27FC236}">
              <a16:creationId xmlns:a16="http://schemas.microsoft.com/office/drawing/2014/main" id="{E967D58D-DAFC-415F-855C-42179DFA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0" name="Imagen 789">
          <a:extLst>
            <a:ext uri="{FF2B5EF4-FFF2-40B4-BE49-F238E27FC236}">
              <a16:creationId xmlns:a16="http://schemas.microsoft.com/office/drawing/2014/main" id="{057D33DC-3E2F-479C-A9C0-F8733631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1" name="Imagen 790">
          <a:extLst>
            <a:ext uri="{FF2B5EF4-FFF2-40B4-BE49-F238E27FC236}">
              <a16:creationId xmlns:a16="http://schemas.microsoft.com/office/drawing/2014/main" id="{FF3F1904-9537-40C6-B747-04BB95660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2" name="Imagen 791">
          <a:extLst>
            <a:ext uri="{FF2B5EF4-FFF2-40B4-BE49-F238E27FC236}">
              <a16:creationId xmlns:a16="http://schemas.microsoft.com/office/drawing/2014/main" id="{45E28DFC-2CAE-46C7-BB9D-47B99B0A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3" name="Imagen 792">
          <a:extLst>
            <a:ext uri="{FF2B5EF4-FFF2-40B4-BE49-F238E27FC236}">
              <a16:creationId xmlns:a16="http://schemas.microsoft.com/office/drawing/2014/main" id="{8765FBDD-1225-42EE-8601-3E18B4BF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4" name="Imagen 793">
          <a:extLst>
            <a:ext uri="{FF2B5EF4-FFF2-40B4-BE49-F238E27FC236}">
              <a16:creationId xmlns:a16="http://schemas.microsoft.com/office/drawing/2014/main" id="{6BC27132-AFBA-4910-8C39-CD7CB52DE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5" name="Imagen 794">
          <a:extLst>
            <a:ext uri="{FF2B5EF4-FFF2-40B4-BE49-F238E27FC236}">
              <a16:creationId xmlns:a16="http://schemas.microsoft.com/office/drawing/2014/main" id="{231D1AC3-1031-49C6-96E3-59E1DA243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6" name="Imagen 795">
          <a:extLst>
            <a:ext uri="{FF2B5EF4-FFF2-40B4-BE49-F238E27FC236}">
              <a16:creationId xmlns:a16="http://schemas.microsoft.com/office/drawing/2014/main" id="{0A5F2985-6246-4DDF-9A69-9CFAE000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7" name="Imagen 796">
          <a:extLst>
            <a:ext uri="{FF2B5EF4-FFF2-40B4-BE49-F238E27FC236}">
              <a16:creationId xmlns:a16="http://schemas.microsoft.com/office/drawing/2014/main" id="{FDB44DAA-C5D2-4975-A28D-819FA8199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8" name="Imagen 797">
          <a:extLst>
            <a:ext uri="{FF2B5EF4-FFF2-40B4-BE49-F238E27FC236}">
              <a16:creationId xmlns:a16="http://schemas.microsoft.com/office/drawing/2014/main" id="{6D9C48F4-527D-462C-AE5A-D8CE5644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99" name="Imagen 798">
          <a:extLst>
            <a:ext uri="{FF2B5EF4-FFF2-40B4-BE49-F238E27FC236}">
              <a16:creationId xmlns:a16="http://schemas.microsoft.com/office/drawing/2014/main" id="{B233988F-71BE-4D88-AF32-5727FF7A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0" name="Imagen 799">
          <a:extLst>
            <a:ext uri="{FF2B5EF4-FFF2-40B4-BE49-F238E27FC236}">
              <a16:creationId xmlns:a16="http://schemas.microsoft.com/office/drawing/2014/main" id="{4707C61F-4E0C-4DBB-A0E3-06883B4F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1" name="Imagen 800">
          <a:extLst>
            <a:ext uri="{FF2B5EF4-FFF2-40B4-BE49-F238E27FC236}">
              <a16:creationId xmlns:a16="http://schemas.microsoft.com/office/drawing/2014/main" id="{F8EF1F34-140F-4538-8789-771537DDB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2" name="Imagen 801">
          <a:extLst>
            <a:ext uri="{FF2B5EF4-FFF2-40B4-BE49-F238E27FC236}">
              <a16:creationId xmlns:a16="http://schemas.microsoft.com/office/drawing/2014/main" id="{6853A3BB-F844-402D-831E-A4635FFD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3" name="Imagen 802">
          <a:extLst>
            <a:ext uri="{FF2B5EF4-FFF2-40B4-BE49-F238E27FC236}">
              <a16:creationId xmlns:a16="http://schemas.microsoft.com/office/drawing/2014/main" id="{132DD9DF-B8E8-409E-83F8-1C78E8D83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4" name="Imagen 803">
          <a:extLst>
            <a:ext uri="{FF2B5EF4-FFF2-40B4-BE49-F238E27FC236}">
              <a16:creationId xmlns:a16="http://schemas.microsoft.com/office/drawing/2014/main" id="{4C028A32-B37F-45C9-B610-809191C7D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5" name="Imagen 804">
          <a:extLst>
            <a:ext uri="{FF2B5EF4-FFF2-40B4-BE49-F238E27FC236}">
              <a16:creationId xmlns:a16="http://schemas.microsoft.com/office/drawing/2014/main" id="{828A6E7A-978E-4D98-8293-2EFEBE79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6" name="Imagen 805">
          <a:extLst>
            <a:ext uri="{FF2B5EF4-FFF2-40B4-BE49-F238E27FC236}">
              <a16:creationId xmlns:a16="http://schemas.microsoft.com/office/drawing/2014/main" id="{3BA96039-9ED2-49C0-BCE2-505F2DF65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7" name="Imagen 806">
          <a:extLst>
            <a:ext uri="{FF2B5EF4-FFF2-40B4-BE49-F238E27FC236}">
              <a16:creationId xmlns:a16="http://schemas.microsoft.com/office/drawing/2014/main" id="{6857DC93-9931-4EDD-B45F-A64A55C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8" name="Imagen 807">
          <a:extLst>
            <a:ext uri="{FF2B5EF4-FFF2-40B4-BE49-F238E27FC236}">
              <a16:creationId xmlns:a16="http://schemas.microsoft.com/office/drawing/2014/main" id="{EC465D52-8770-411B-ADBA-07DE41AE5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09" name="Imagen 808">
          <a:extLst>
            <a:ext uri="{FF2B5EF4-FFF2-40B4-BE49-F238E27FC236}">
              <a16:creationId xmlns:a16="http://schemas.microsoft.com/office/drawing/2014/main" id="{3FCD9B5C-A5FD-4514-A996-9E7AB705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0" name="Imagen 809">
          <a:extLst>
            <a:ext uri="{FF2B5EF4-FFF2-40B4-BE49-F238E27FC236}">
              <a16:creationId xmlns:a16="http://schemas.microsoft.com/office/drawing/2014/main" id="{A1B5AD6A-9258-4781-864B-A1C3B279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1" name="Imagen 810">
          <a:extLst>
            <a:ext uri="{FF2B5EF4-FFF2-40B4-BE49-F238E27FC236}">
              <a16:creationId xmlns:a16="http://schemas.microsoft.com/office/drawing/2014/main" id="{5086BAAE-6CB8-4A92-AB7F-DD7A005E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2" name="Imagen 811">
          <a:extLst>
            <a:ext uri="{FF2B5EF4-FFF2-40B4-BE49-F238E27FC236}">
              <a16:creationId xmlns:a16="http://schemas.microsoft.com/office/drawing/2014/main" id="{5BF272BA-C479-40C8-A378-D96824876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3" name="Imagen 812">
          <a:extLst>
            <a:ext uri="{FF2B5EF4-FFF2-40B4-BE49-F238E27FC236}">
              <a16:creationId xmlns:a16="http://schemas.microsoft.com/office/drawing/2014/main" id="{A9CB0D36-A1AD-4E13-8FDC-A4065AA02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4" name="Imagen 813">
          <a:extLst>
            <a:ext uri="{FF2B5EF4-FFF2-40B4-BE49-F238E27FC236}">
              <a16:creationId xmlns:a16="http://schemas.microsoft.com/office/drawing/2014/main" id="{F8638419-6101-48A1-9F90-6454334D0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5" name="Imagen 814">
          <a:extLst>
            <a:ext uri="{FF2B5EF4-FFF2-40B4-BE49-F238E27FC236}">
              <a16:creationId xmlns:a16="http://schemas.microsoft.com/office/drawing/2014/main" id="{99826F02-D315-4793-AA02-7C9A67E47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6" name="Imagen 815">
          <a:extLst>
            <a:ext uri="{FF2B5EF4-FFF2-40B4-BE49-F238E27FC236}">
              <a16:creationId xmlns:a16="http://schemas.microsoft.com/office/drawing/2014/main" id="{B1BFA196-32B1-46FC-B31D-6DCE88A85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7" name="Imagen 816">
          <a:extLst>
            <a:ext uri="{FF2B5EF4-FFF2-40B4-BE49-F238E27FC236}">
              <a16:creationId xmlns:a16="http://schemas.microsoft.com/office/drawing/2014/main" id="{C3FBF3CE-D5EE-4A58-B172-A088F8757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8" name="Imagen 817">
          <a:extLst>
            <a:ext uri="{FF2B5EF4-FFF2-40B4-BE49-F238E27FC236}">
              <a16:creationId xmlns:a16="http://schemas.microsoft.com/office/drawing/2014/main" id="{FBF241F9-4570-4C98-B978-B57CB196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9" name="Imagen 818">
          <a:extLst>
            <a:ext uri="{FF2B5EF4-FFF2-40B4-BE49-F238E27FC236}">
              <a16:creationId xmlns:a16="http://schemas.microsoft.com/office/drawing/2014/main" id="{C43D1658-526E-4319-B4CC-7175BE268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0" name="Imagen 819">
          <a:extLst>
            <a:ext uri="{FF2B5EF4-FFF2-40B4-BE49-F238E27FC236}">
              <a16:creationId xmlns:a16="http://schemas.microsoft.com/office/drawing/2014/main" id="{9D868772-B677-4847-8B3E-4896F81D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1" name="Imagen 820">
          <a:extLst>
            <a:ext uri="{FF2B5EF4-FFF2-40B4-BE49-F238E27FC236}">
              <a16:creationId xmlns:a16="http://schemas.microsoft.com/office/drawing/2014/main" id="{E0CD845E-5492-465E-95F8-199D27571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2" name="Imagen 821">
          <a:extLst>
            <a:ext uri="{FF2B5EF4-FFF2-40B4-BE49-F238E27FC236}">
              <a16:creationId xmlns:a16="http://schemas.microsoft.com/office/drawing/2014/main" id="{067A8A13-3932-4F0D-A7AE-8147A2F9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3" name="Imagen 822">
          <a:extLst>
            <a:ext uri="{FF2B5EF4-FFF2-40B4-BE49-F238E27FC236}">
              <a16:creationId xmlns:a16="http://schemas.microsoft.com/office/drawing/2014/main" id="{2ED2BAAF-73FC-4B61-8A6A-9BC323DDA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4" name="Imagen 823">
          <a:extLst>
            <a:ext uri="{FF2B5EF4-FFF2-40B4-BE49-F238E27FC236}">
              <a16:creationId xmlns:a16="http://schemas.microsoft.com/office/drawing/2014/main" id="{EBA11EAF-405E-4B40-A10A-1BE6B4EE0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25" name="Imagen 824">
          <a:extLst>
            <a:ext uri="{FF2B5EF4-FFF2-40B4-BE49-F238E27FC236}">
              <a16:creationId xmlns:a16="http://schemas.microsoft.com/office/drawing/2014/main" id="{C5D53FAC-9EB2-4B7F-8493-A8564CB4D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6" name="Imagen 825">
          <a:extLst>
            <a:ext uri="{FF2B5EF4-FFF2-40B4-BE49-F238E27FC236}">
              <a16:creationId xmlns:a16="http://schemas.microsoft.com/office/drawing/2014/main" id="{072BA835-6C71-467F-A700-4391F169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7" name="Imagen 826">
          <a:extLst>
            <a:ext uri="{FF2B5EF4-FFF2-40B4-BE49-F238E27FC236}">
              <a16:creationId xmlns:a16="http://schemas.microsoft.com/office/drawing/2014/main" id="{1E333D93-F852-4C7C-8377-654ACC61C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8" name="Imagen 827">
          <a:extLst>
            <a:ext uri="{FF2B5EF4-FFF2-40B4-BE49-F238E27FC236}">
              <a16:creationId xmlns:a16="http://schemas.microsoft.com/office/drawing/2014/main" id="{AB14964F-4B5C-4D66-ABFD-E630091E7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29" name="Imagen 828">
          <a:extLst>
            <a:ext uri="{FF2B5EF4-FFF2-40B4-BE49-F238E27FC236}">
              <a16:creationId xmlns:a16="http://schemas.microsoft.com/office/drawing/2014/main" id="{DF9FB531-0C89-4C0D-B547-D9CB8343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30" name="Imagen 829">
          <a:extLst>
            <a:ext uri="{FF2B5EF4-FFF2-40B4-BE49-F238E27FC236}">
              <a16:creationId xmlns:a16="http://schemas.microsoft.com/office/drawing/2014/main" id="{57A5A39A-C2E6-43D6-A535-A4DEF130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31" name="Imagen 830">
          <a:extLst>
            <a:ext uri="{FF2B5EF4-FFF2-40B4-BE49-F238E27FC236}">
              <a16:creationId xmlns:a16="http://schemas.microsoft.com/office/drawing/2014/main" id="{1B8EE7B6-0353-45FF-899D-02D97999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2" name="Imagen 831">
          <a:extLst>
            <a:ext uri="{FF2B5EF4-FFF2-40B4-BE49-F238E27FC236}">
              <a16:creationId xmlns:a16="http://schemas.microsoft.com/office/drawing/2014/main" id="{BBCAFE08-E164-4B59-89A2-C72864884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3" name="Imagen 832">
          <a:extLst>
            <a:ext uri="{FF2B5EF4-FFF2-40B4-BE49-F238E27FC236}">
              <a16:creationId xmlns:a16="http://schemas.microsoft.com/office/drawing/2014/main" id="{D96A772D-BB2B-4E66-A48F-229C8733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4" name="Imagen 833">
          <a:extLst>
            <a:ext uri="{FF2B5EF4-FFF2-40B4-BE49-F238E27FC236}">
              <a16:creationId xmlns:a16="http://schemas.microsoft.com/office/drawing/2014/main" id="{C95FFE13-4617-4F47-826F-61156DB0A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5" name="Imagen 834">
          <a:extLst>
            <a:ext uri="{FF2B5EF4-FFF2-40B4-BE49-F238E27FC236}">
              <a16:creationId xmlns:a16="http://schemas.microsoft.com/office/drawing/2014/main" id="{11F9D028-2EEF-4490-AD0A-6102C95F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6" name="Imagen 835">
          <a:extLst>
            <a:ext uri="{FF2B5EF4-FFF2-40B4-BE49-F238E27FC236}">
              <a16:creationId xmlns:a16="http://schemas.microsoft.com/office/drawing/2014/main" id="{8C1658FC-B3E7-403C-BC68-BF42D28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7" name="Imagen 836">
          <a:extLst>
            <a:ext uri="{FF2B5EF4-FFF2-40B4-BE49-F238E27FC236}">
              <a16:creationId xmlns:a16="http://schemas.microsoft.com/office/drawing/2014/main" id="{CC76DBC1-5090-4BD8-B8F9-D4B82BAA0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8" name="Imagen 837">
          <a:extLst>
            <a:ext uri="{FF2B5EF4-FFF2-40B4-BE49-F238E27FC236}">
              <a16:creationId xmlns:a16="http://schemas.microsoft.com/office/drawing/2014/main" id="{82E9D02C-7694-4D4C-ADBF-5D052084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39" name="Imagen 838">
          <a:extLst>
            <a:ext uri="{FF2B5EF4-FFF2-40B4-BE49-F238E27FC236}">
              <a16:creationId xmlns:a16="http://schemas.microsoft.com/office/drawing/2014/main" id="{6E050191-CC77-43AC-B741-9D4235870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0" name="Imagen 839">
          <a:extLst>
            <a:ext uri="{FF2B5EF4-FFF2-40B4-BE49-F238E27FC236}">
              <a16:creationId xmlns:a16="http://schemas.microsoft.com/office/drawing/2014/main" id="{258FB126-2846-41AE-85B9-A3BB8D9C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1" name="Imagen 840">
          <a:extLst>
            <a:ext uri="{FF2B5EF4-FFF2-40B4-BE49-F238E27FC236}">
              <a16:creationId xmlns:a16="http://schemas.microsoft.com/office/drawing/2014/main" id="{E7BC4C3C-4BF7-4181-99E4-55448DE19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2" name="Imagen 841">
          <a:extLst>
            <a:ext uri="{FF2B5EF4-FFF2-40B4-BE49-F238E27FC236}">
              <a16:creationId xmlns:a16="http://schemas.microsoft.com/office/drawing/2014/main" id="{B4F3D9C8-4B3F-4590-A8A9-679C63C0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3" name="Imagen 842">
          <a:extLst>
            <a:ext uri="{FF2B5EF4-FFF2-40B4-BE49-F238E27FC236}">
              <a16:creationId xmlns:a16="http://schemas.microsoft.com/office/drawing/2014/main" id="{6F48F624-FF92-45A6-8C17-08AC52326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4" name="Imagen 843">
          <a:extLst>
            <a:ext uri="{FF2B5EF4-FFF2-40B4-BE49-F238E27FC236}">
              <a16:creationId xmlns:a16="http://schemas.microsoft.com/office/drawing/2014/main" id="{F23AA758-3F23-4C1D-9962-5DF9D69DA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5" name="Imagen 844">
          <a:extLst>
            <a:ext uri="{FF2B5EF4-FFF2-40B4-BE49-F238E27FC236}">
              <a16:creationId xmlns:a16="http://schemas.microsoft.com/office/drawing/2014/main" id="{A67C177A-D8F6-4D38-BCCD-C4B473F0D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6" name="Imagen 845">
          <a:extLst>
            <a:ext uri="{FF2B5EF4-FFF2-40B4-BE49-F238E27FC236}">
              <a16:creationId xmlns:a16="http://schemas.microsoft.com/office/drawing/2014/main" id="{FB128775-3888-4DD0-904B-A663184A9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7" name="Imagen 846">
          <a:extLst>
            <a:ext uri="{FF2B5EF4-FFF2-40B4-BE49-F238E27FC236}">
              <a16:creationId xmlns:a16="http://schemas.microsoft.com/office/drawing/2014/main" id="{6E7FB8B3-2BA5-4FAA-A2AE-8AEABCB49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8" name="Imagen 847">
          <a:extLst>
            <a:ext uri="{FF2B5EF4-FFF2-40B4-BE49-F238E27FC236}">
              <a16:creationId xmlns:a16="http://schemas.microsoft.com/office/drawing/2014/main" id="{C6903874-C42C-424B-B8FF-AA4A1DE3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9" name="Imagen 848">
          <a:extLst>
            <a:ext uri="{FF2B5EF4-FFF2-40B4-BE49-F238E27FC236}">
              <a16:creationId xmlns:a16="http://schemas.microsoft.com/office/drawing/2014/main" id="{50D0ED0F-817A-4016-BCBF-5417E996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0" name="Imagen 849">
          <a:extLst>
            <a:ext uri="{FF2B5EF4-FFF2-40B4-BE49-F238E27FC236}">
              <a16:creationId xmlns:a16="http://schemas.microsoft.com/office/drawing/2014/main" id="{DA063DC5-014A-47BE-86B8-75982C429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1" name="Imagen 850">
          <a:extLst>
            <a:ext uri="{FF2B5EF4-FFF2-40B4-BE49-F238E27FC236}">
              <a16:creationId xmlns:a16="http://schemas.microsoft.com/office/drawing/2014/main" id="{EA013EAC-DE4B-4090-BED9-C4F2A49EF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2" name="Imagen 851">
          <a:extLst>
            <a:ext uri="{FF2B5EF4-FFF2-40B4-BE49-F238E27FC236}">
              <a16:creationId xmlns:a16="http://schemas.microsoft.com/office/drawing/2014/main" id="{7F201DBE-239A-4BC0-8E97-8BF83508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3" name="Imagen 852">
          <a:extLst>
            <a:ext uri="{FF2B5EF4-FFF2-40B4-BE49-F238E27FC236}">
              <a16:creationId xmlns:a16="http://schemas.microsoft.com/office/drawing/2014/main" id="{51B5888D-A674-455A-AC4D-7682A7B7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4" name="Imagen 853">
          <a:extLst>
            <a:ext uri="{FF2B5EF4-FFF2-40B4-BE49-F238E27FC236}">
              <a16:creationId xmlns:a16="http://schemas.microsoft.com/office/drawing/2014/main" id="{1ED60E6C-6D4D-4862-92F9-A20D7A017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5" name="Imagen 854">
          <a:extLst>
            <a:ext uri="{FF2B5EF4-FFF2-40B4-BE49-F238E27FC236}">
              <a16:creationId xmlns:a16="http://schemas.microsoft.com/office/drawing/2014/main" id="{8D365B16-317A-44E1-9676-9CE325203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6" name="Imagen 855">
          <a:extLst>
            <a:ext uri="{FF2B5EF4-FFF2-40B4-BE49-F238E27FC236}">
              <a16:creationId xmlns:a16="http://schemas.microsoft.com/office/drawing/2014/main" id="{95253120-5474-4485-AC68-D94424AFF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7" name="Imagen 856">
          <a:extLst>
            <a:ext uri="{FF2B5EF4-FFF2-40B4-BE49-F238E27FC236}">
              <a16:creationId xmlns:a16="http://schemas.microsoft.com/office/drawing/2014/main" id="{BA511E52-D597-49C6-9E24-B2EBC8A0C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8" name="Imagen 857">
          <a:extLst>
            <a:ext uri="{FF2B5EF4-FFF2-40B4-BE49-F238E27FC236}">
              <a16:creationId xmlns:a16="http://schemas.microsoft.com/office/drawing/2014/main" id="{0EED257F-4A5B-4386-9E9B-BAB7DE28B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9" name="Imagen 858">
          <a:extLst>
            <a:ext uri="{FF2B5EF4-FFF2-40B4-BE49-F238E27FC236}">
              <a16:creationId xmlns:a16="http://schemas.microsoft.com/office/drawing/2014/main" id="{82808EC8-41C3-4822-8450-B239DB55C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0" name="Imagen 859">
          <a:extLst>
            <a:ext uri="{FF2B5EF4-FFF2-40B4-BE49-F238E27FC236}">
              <a16:creationId xmlns:a16="http://schemas.microsoft.com/office/drawing/2014/main" id="{3A8C70E3-B3FC-4A41-AF3D-F4978817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1" name="Imagen 860">
          <a:extLst>
            <a:ext uri="{FF2B5EF4-FFF2-40B4-BE49-F238E27FC236}">
              <a16:creationId xmlns:a16="http://schemas.microsoft.com/office/drawing/2014/main" id="{831EB961-3242-4F43-97C8-A704B8FD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2" name="Imagen 861">
          <a:extLst>
            <a:ext uri="{FF2B5EF4-FFF2-40B4-BE49-F238E27FC236}">
              <a16:creationId xmlns:a16="http://schemas.microsoft.com/office/drawing/2014/main" id="{C8A8519C-9D96-424B-B987-ABB6DD2B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3" name="Imagen 862">
          <a:extLst>
            <a:ext uri="{FF2B5EF4-FFF2-40B4-BE49-F238E27FC236}">
              <a16:creationId xmlns:a16="http://schemas.microsoft.com/office/drawing/2014/main" id="{9B880995-2944-472D-B614-D6954AE9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4" name="Imagen 863">
          <a:extLst>
            <a:ext uri="{FF2B5EF4-FFF2-40B4-BE49-F238E27FC236}">
              <a16:creationId xmlns:a16="http://schemas.microsoft.com/office/drawing/2014/main" id="{7A6A18B2-9F48-4E39-956B-1732B8CEF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5" name="Imagen 864">
          <a:extLst>
            <a:ext uri="{FF2B5EF4-FFF2-40B4-BE49-F238E27FC236}">
              <a16:creationId xmlns:a16="http://schemas.microsoft.com/office/drawing/2014/main" id="{6D4E173A-361A-44BA-AF09-1F53AD8B0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6" name="Imagen 865">
          <a:extLst>
            <a:ext uri="{FF2B5EF4-FFF2-40B4-BE49-F238E27FC236}">
              <a16:creationId xmlns:a16="http://schemas.microsoft.com/office/drawing/2014/main" id="{800A4404-1571-4DAC-B3BF-DE9731D8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7" name="Imagen 866">
          <a:extLst>
            <a:ext uri="{FF2B5EF4-FFF2-40B4-BE49-F238E27FC236}">
              <a16:creationId xmlns:a16="http://schemas.microsoft.com/office/drawing/2014/main" id="{A05C1002-23DE-466F-B714-89B7622ED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8" name="Imagen 867">
          <a:extLst>
            <a:ext uri="{FF2B5EF4-FFF2-40B4-BE49-F238E27FC236}">
              <a16:creationId xmlns:a16="http://schemas.microsoft.com/office/drawing/2014/main" id="{0B6EB6CD-91D4-4EB3-AC26-120EE93E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9" name="Imagen 868">
          <a:extLst>
            <a:ext uri="{FF2B5EF4-FFF2-40B4-BE49-F238E27FC236}">
              <a16:creationId xmlns:a16="http://schemas.microsoft.com/office/drawing/2014/main" id="{81F66D59-639E-4F6F-8DA8-EA78A69D1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0" name="Imagen 869">
          <a:extLst>
            <a:ext uri="{FF2B5EF4-FFF2-40B4-BE49-F238E27FC236}">
              <a16:creationId xmlns:a16="http://schemas.microsoft.com/office/drawing/2014/main" id="{1840C4D3-F408-4C3A-9309-66917F50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1" name="Imagen 870">
          <a:extLst>
            <a:ext uri="{FF2B5EF4-FFF2-40B4-BE49-F238E27FC236}">
              <a16:creationId xmlns:a16="http://schemas.microsoft.com/office/drawing/2014/main" id="{1D22DABC-F037-4B05-B31F-8EAB6AD7B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2" name="Imagen 871">
          <a:extLst>
            <a:ext uri="{FF2B5EF4-FFF2-40B4-BE49-F238E27FC236}">
              <a16:creationId xmlns:a16="http://schemas.microsoft.com/office/drawing/2014/main" id="{4EB9ED1B-908D-4C90-8B13-A2A1C9355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3" name="Imagen 872">
          <a:extLst>
            <a:ext uri="{FF2B5EF4-FFF2-40B4-BE49-F238E27FC236}">
              <a16:creationId xmlns:a16="http://schemas.microsoft.com/office/drawing/2014/main" id="{326D98CB-D46F-4C71-A370-2AD6D4A75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4" name="Imagen 873">
          <a:extLst>
            <a:ext uri="{FF2B5EF4-FFF2-40B4-BE49-F238E27FC236}">
              <a16:creationId xmlns:a16="http://schemas.microsoft.com/office/drawing/2014/main" id="{C8B29EC2-6450-4AEB-9B96-1FE7FD4C5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5" name="Imagen 874">
          <a:extLst>
            <a:ext uri="{FF2B5EF4-FFF2-40B4-BE49-F238E27FC236}">
              <a16:creationId xmlns:a16="http://schemas.microsoft.com/office/drawing/2014/main" id="{8290192F-F02D-426A-B997-DF0294CB3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6" name="Imagen 875">
          <a:extLst>
            <a:ext uri="{FF2B5EF4-FFF2-40B4-BE49-F238E27FC236}">
              <a16:creationId xmlns:a16="http://schemas.microsoft.com/office/drawing/2014/main" id="{6F7DABC2-C842-41A6-AAC6-77D90F278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7" name="Imagen 876">
          <a:extLst>
            <a:ext uri="{FF2B5EF4-FFF2-40B4-BE49-F238E27FC236}">
              <a16:creationId xmlns:a16="http://schemas.microsoft.com/office/drawing/2014/main" id="{29F18AEC-0EE9-4291-A324-1CC1DC822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78" name="Imagen 877">
          <a:extLst>
            <a:ext uri="{FF2B5EF4-FFF2-40B4-BE49-F238E27FC236}">
              <a16:creationId xmlns:a16="http://schemas.microsoft.com/office/drawing/2014/main" id="{97A830B3-63E5-447B-AEE7-A702BDC0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79" name="Imagen 878">
          <a:extLst>
            <a:ext uri="{FF2B5EF4-FFF2-40B4-BE49-F238E27FC236}">
              <a16:creationId xmlns:a16="http://schemas.microsoft.com/office/drawing/2014/main" id="{56C51318-344D-4086-B94B-1CE090E1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0" name="Imagen 879">
          <a:extLst>
            <a:ext uri="{FF2B5EF4-FFF2-40B4-BE49-F238E27FC236}">
              <a16:creationId xmlns:a16="http://schemas.microsoft.com/office/drawing/2014/main" id="{99EBCE2A-D898-4980-882D-DF07D63F9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1" name="Imagen 880">
          <a:extLst>
            <a:ext uri="{FF2B5EF4-FFF2-40B4-BE49-F238E27FC236}">
              <a16:creationId xmlns:a16="http://schemas.microsoft.com/office/drawing/2014/main" id="{FE6EB4DD-84F2-49F7-A004-6FEE4CD46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2" name="Imagen 881">
          <a:extLst>
            <a:ext uri="{FF2B5EF4-FFF2-40B4-BE49-F238E27FC236}">
              <a16:creationId xmlns:a16="http://schemas.microsoft.com/office/drawing/2014/main" id="{98446840-36F1-4996-A119-52D9CBE0D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3" name="Imagen 882">
          <a:extLst>
            <a:ext uri="{FF2B5EF4-FFF2-40B4-BE49-F238E27FC236}">
              <a16:creationId xmlns:a16="http://schemas.microsoft.com/office/drawing/2014/main" id="{A3F47F06-9D80-4D8C-804D-03AEEEB70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884" name="Imagen 883">
          <a:extLst>
            <a:ext uri="{FF2B5EF4-FFF2-40B4-BE49-F238E27FC236}">
              <a16:creationId xmlns:a16="http://schemas.microsoft.com/office/drawing/2014/main" id="{2D966EFD-B67A-40DE-8DAC-B2DDC38FD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5" name="Imagen 884">
          <a:extLst>
            <a:ext uri="{FF2B5EF4-FFF2-40B4-BE49-F238E27FC236}">
              <a16:creationId xmlns:a16="http://schemas.microsoft.com/office/drawing/2014/main" id="{DEA818A2-49E9-4C3A-BB92-08827DE3B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6" name="Imagen 885">
          <a:extLst>
            <a:ext uri="{FF2B5EF4-FFF2-40B4-BE49-F238E27FC236}">
              <a16:creationId xmlns:a16="http://schemas.microsoft.com/office/drawing/2014/main" id="{4C9710E5-7005-4FDA-A692-249A9EAEC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7" name="Imagen 886">
          <a:extLst>
            <a:ext uri="{FF2B5EF4-FFF2-40B4-BE49-F238E27FC236}">
              <a16:creationId xmlns:a16="http://schemas.microsoft.com/office/drawing/2014/main" id="{84F641DA-BD5D-42AB-B46E-C0D50A25D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8" name="Imagen 887">
          <a:extLst>
            <a:ext uri="{FF2B5EF4-FFF2-40B4-BE49-F238E27FC236}">
              <a16:creationId xmlns:a16="http://schemas.microsoft.com/office/drawing/2014/main" id="{C9266DAA-7ADD-4797-B382-C205ECE6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89" name="Imagen 888">
          <a:extLst>
            <a:ext uri="{FF2B5EF4-FFF2-40B4-BE49-F238E27FC236}">
              <a16:creationId xmlns:a16="http://schemas.microsoft.com/office/drawing/2014/main" id="{FD2D336A-235F-4A70-AEF9-F1EC622E9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890" name="Imagen 889">
          <a:extLst>
            <a:ext uri="{FF2B5EF4-FFF2-40B4-BE49-F238E27FC236}">
              <a16:creationId xmlns:a16="http://schemas.microsoft.com/office/drawing/2014/main" id="{FEFB0902-2801-421B-81AD-507FD649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1" name="Imagen 890">
          <a:extLst>
            <a:ext uri="{FF2B5EF4-FFF2-40B4-BE49-F238E27FC236}">
              <a16:creationId xmlns:a16="http://schemas.microsoft.com/office/drawing/2014/main" id="{08126687-34E3-47E8-9401-8F80233F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2" name="Imagen 891">
          <a:extLst>
            <a:ext uri="{FF2B5EF4-FFF2-40B4-BE49-F238E27FC236}">
              <a16:creationId xmlns:a16="http://schemas.microsoft.com/office/drawing/2014/main" id="{63B881E4-F217-451F-A6D1-991BD77F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3" name="Imagen 892">
          <a:extLst>
            <a:ext uri="{FF2B5EF4-FFF2-40B4-BE49-F238E27FC236}">
              <a16:creationId xmlns:a16="http://schemas.microsoft.com/office/drawing/2014/main" id="{939F24CF-9F25-442F-A2EA-4F2BEA892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4" name="Imagen 893">
          <a:extLst>
            <a:ext uri="{FF2B5EF4-FFF2-40B4-BE49-F238E27FC236}">
              <a16:creationId xmlns:a16="http://schemas.microsoft.com/office/drawing/2014/main" id="{21E66491-33C8-493B-A591-688E8B71D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5" name="Imagen 894">
          <a:extLst>
            <a:ext uri="{FF2B5EF4-FFF2-40B4-BE49-F238E27FC236}">
              <a16:creationId xmlns:a16="http://schemas.microsoft.com/office/drawing/2014/main" id="{5738A6ED-5139-4068-B4DF-220333DD9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6" name="Imagen 895">
          <a:extLst>
            <a:ext uri="{FF2B5EF4-FFF2-40B4-BE49-F238E27FC236}">
              <a16:creationId xmlns:a16="http://schemas.microsoft.com/office/drawing/2014/main" id="{398DD902-DED2-45C7-836D-42FE55013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7" name="Imagen 896">
          <a:extLst>
            <a:ext uri="{FF2B5EF4-FFF2-40B4-BE49-F238E27FC236}">
              <a16:creationId xmlns:a16="http://schemas.microsoft.com/office/drawing/2014/main" id="{0D9EB10E-7C6F-42C8-810F-C0FF88EE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8" name="Imagen 897">
          <a:extLst>
            <a:ext uri="{FF2B5EF4-FFF2-40B4-BE49-F238E27FC236}">
              <a16:creationId xmlns:a16="http://schemas.microsoft.com/office/drawing/2014/main" id="{EA1F5D85-40C8-45DA-A4FC-917B8DB1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9" name="Imagen 898">
          <a:extLst>
            <a:ext uri="{FF2B5EF4-FFF2-40B4-BE49-F238E27FC236}">
              <a16:creationId xmlns:a16="http://schemas.microsoft.com/office/drawing/2014/main" id="{7C7DA58A-5479-4276-9E70-6E3C84E2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0" name="Imagen 899">
          <a:extLst>
            <a:ext uri="{FF2B5EF4-FFF2-40B4-BE49-F238E27FC236}">
              <a16:creationId xmlns:a16="http://schemas.microsoft.com/office/drawing/2014/main" id="{91815250-5EB7-42E2-916C-1041E772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1" name="Imagen 900">
          <a:extLst>
            <a:ext uri="{FF2B5EF4-FFF2-40B4-BE49-F238E27FC236}">
              <a16:creationId xmlns:a16="http://schemas.microsoft.com/office/drawing/2014/main" id="{DE1E0D29-DFBC-4196-9BD2-8E421DF0A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2" name="Imagen 901">
          <a:extLst>
            <a:ext uri="{FF2B5EF4-FFF2-40B4-BE49-F238E27FC236}">
              <a16:creationId xmlns:a16="http://schemas.microsoft.com/office/drawing/2014/main" id="{68924859-0BDB-4C01-A82A-038F7070C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3" name="Imagen 902">
          <a:extLst>
            <a:ext uri="{FF2B5EF4-FFF2-40B4-BE49-F238E27FC236}">
              <a16:creationId xmlns:a16="http://schemas.microsoft.com/office/drawing/2014/main" id="{80627EDC-A97D-4242-99A6-BC151C515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4" name="Imagen 903">
          <a:extLst>
            <a:ext uri="{FF2B5EF4-FFF2-40B4-BE49-F238E27FC236}">
              <a16:creationId xmlns:a16="http://schemas.microsoft.com/office/drawing/2014/main" id="{7F9EDA6B-B8D4-443A-8BF3-F940FE225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5" name="Imagen 904">
          <a:extLst>
            <a:ext uri="{FF2B5EF4-FFF2-40B4-BE49-F238E27FC236}">
              <a16:creationId xmlns:a16="http://schemas.microsoft.com/office/drawing/2014/main" id="{7A281BAF-FD5E-47D0-A565-3E124941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6" name="Imagen 905">
          <a:extLst>
            <a:ext uri="{FF2B5EF4-FFF2-40B4-BE49-F238E27FC236}">
              <a16:creationId xmlns:a16="http://schemas.microsoft.com/office/drawing/2014/main" id="{35218143-3931-4E7F-A49F-80544C43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7" name="Imagen 906">
          <a:extLst>
            <a:ext uri="{FF2B5EF4-FFF2-40B4-BE49-F238E27FC236}">
              <a16:creationId xmlns:a16="http://schemas.microsoft.com/office/drawing/2014/main" id="{D69CB630-DE26-41F2-B8FF-A61F5656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8" name="Imagen 907">
          <a:extLst>
            <a:ext uri="{FF2B5EF4-FFF2-40B4-BE49-F238E27FC236}">
              <a16:creationId xmlns:a16="http://schemas.microsoft.com/office/drawing/2014/main" id="{61FA56BD-2A12-4690-8F3E-AEC7EF957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9" name="Imagen 908">
          <a:extLst>
            <a:ext uri="{FF2B5EF4-FFF2-40B4-BE49-F238E27FC236}">
              <a16:creationId xmlns:a16="http://schemas.microsoft.com/office/drawing/2014/main" id="{74BC8A14-01E6-45A2-A20C-6841359C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0" name="Imagen 909">
          <a:extLst>
            <a:ext uri="{FF2B5EF4-FFF2-40B4-BE49-F238E27FC236}">
              <a16:creationId xmlns:a16="http://schemas.microsoft.com/office/drawing/2014/main" id="{D3450694-E89E-4EA2-BE36-C13BB9D8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1" name="Imagen 910">
          <a:extLst>
            <a:ext uri="{FF2B5EF4-FFF2-40B4-BE49-F238E27FC236}">
              <a16:creationId xmlns:a16="http://schemas.microsoft.com/office/drawing/2014/main" id="{7AFFB9BF-AC6A-4A31-9289-15044F2B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2" name="Imagen 911">
          <a:extLst>
            <a:ext uri="{FF2B5EF4-FFF2-40B4-BE49-F238E27FC236}">
              <a16:creationId xmlns:a16="http://schemas.microsoft.com/office/drawing/2014/main" id="{20A03417-A6A4-4D61-8ED9-7C84DE1D8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3" name="Imagen 912">
          <a:extLst>
            <a:ext uri="{FF2B5EF4-FFF2-40B4-BE49-F238E27FC236}">
              <a16:creationId xmlns:a16="http://schemas.microsoft.com/office/drawing/2014/main" id="{F29E7DBD-5527-4085-B14A-0F852D2CF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4" name="Imagen 913">
          <a:extLst>
            <a:ext uri="{FF2B5EF4-FFF2-40B4-BE49-F238E27FC236}">
              <a16:creationId xmlns:a16="http://schemas.microsoft.com/office/drawing/2014/main" id="{7469D4B6-7D0F-44BA-AB9B-A0DB56023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5" name="Imagen 914">
          <a:extLst>
            <a:ext uri="{FF2B5EF4-FFF2-40B4-BE49-F238E27FC236}">
              <a16:creationId xmlns:a16="http://schemas.microsoft.com/office/drawing/2014/main" id="{4ECA36F3-FAF0-48DC-9F9A-9CB97F13B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6" name="Imagen 915">
          <a:extLst>
            <a:ext uri="{FF2B5EF4-FFF2-40B4-BE49-F238E27FC236}">
              <a16:creationId xmlns:a16="http://schemas.microsoft.com/office/drawing/2014/main" id="{8674CD81-3454-4A74-827E-6227F6FC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7" name="Imagen 916">
          <a:extLst>
            <a:ext uri="{FF2B5EF4-FFF2-40B4-BE49-F238E27FC236}">
              <a16:creationId xmlns:a16="http://schemas.microsoft.com/office/drawing/2014/main" id="{6F9A5270-204A-45A2-84CB-CFABCD65D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8" name="Imagen 917">
          <a:extLst>
            <a:ext uri="{FF2B5EF4-FFF2-40B4-BE49-F238E27FC236}">
              <a16:creationId xmlns:a16="http://schemas.microsoft.com/office/drawing/2014/main" id="{EC019633-7B00-414C-96BD-169252E60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9" name="Imagen 918">
          <a:extLst>
            <a:ext uri="{FF2B5EF4-FFF2-40B4-BE49-F238E27FC236}">
              <a16:creationId xmlns:a16="http://schemas.microsoft.com/office/drawing/2014/main" id="{8B7CB1DA-6FA0-40F6-B218-7D99DBDA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0" name="Imagen 919">
          <a:extLst>
            <a:ext uri="{FF2B5EF4-FFF2-40B4-BE49-F238E27FC236}">
              <a16:creationId xmlns:a16="http://schemas.microsoft.com/office/drawing/2014/main" id="{92019F4A-20B9-407E-84E0-FC1839E47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1" name="Imagen 920">
          <a:extLst>
            <a:ext uri="{FF2B5EF4-FFF2-40B4-BE49-F238E27FC236}">
              <a16:creationId xmlns:a16="http://schemas.microsoft.com/office/drawing/2014/main" id="{22B7C034-5FFF-4658-BF5F-27A345518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2" name="Imagen 921">
          <a:extLst>
            <a:ext uri="{FF2B5EF4-FFF2-40B4-BE49-F238E27FC236}">
              <a16:creationId xmlns:a16="http://schemas.microsoft.com/office/drawing/2014/main" id="{509D706A-E6F1-4800-B15B-39CF4CA67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3" name="Imagen 922">
          <a:extLst>
            <a:ext uri="{FF2B5EF4-FFF2-40B4-BE49-F238E27FC236}">
              <a16:creationId xmlns:a16="http://schemas.microsoft.com/office/drawing/2014/main" id="{45458EDC-3764-493B-AE01-0AB028E0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4" name="Imagen 923">
          <a:extLst>
            <a:ext uri="{FF2B5EF4-FFF2-40B4-BE49-F238E27FC236}">
              <a16:creationId xmlns:a16="http://schemas.microsoft.com/office/drawing/2014/main" id="{98041902-BDC7-4A91-81BD-2088AF20B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5" name="Imagen 924">
          <a:extLst>
            <a:ext uri="{FF2B5EF4-FFF2-40B4-BE49-F238E27FC236}">
              <a16:creationId xmlns:a16="http://schemas.microsoft.com/office/drawing/2014/main" id="{F5911611-7EE2-45DC-AAF5-EA71103E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6" name="Imagen 925">
          <a:extLst>
            <a:ext uri="{FF2B5EF4-FFF2-40B4-BE49-F238E27FC236}">
              <a16:creationId xmlns:a16="http://schemas.microsoft.com/office/drawing/2014/main" id="{20C5358B-8301-4421-8CFC-DC43DC91E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7" name="Imagen 926">
          <a:extLst>
            <a:ext uri="{FF2B5EF4-FFF2-40B4-BE49-F238E27FC236}">
              <a16:creationId xmlns:a16="http://schemas.microsoft.com/office/drawing/2014/main" id="{55E9F888-A672-4E47-B013-36DF0164D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8" name="Imagen 927">
          <a:extLst>
            <a:ext uri="{FF2B5EF4-FFF2-40B4-BE49-F238E27FC236}">
              <a16:creationId xmlns:a16="http://schemas.microsoft.com/office/drawing/2014/main" id="{56AE17D3-8DC2-4A6F-AA1C-34985951F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9" name="Imagen 928">
          <a:extLst>
            <a:ext uri="{FF2B5EF4-FFF2-40B4-BE49-F238E27FC236}">
              <a16:creationId xmlns:a16="http://schemas.microsoft.com/office/drawing/2014/main" id="{4AD1BA3A-B7F3-4F96-A1EB-88142D7D0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0" name="Imagen 929">
          <a:extLst>
            <a:ext uri="{FF2B5EF4-FFF2-40B4-BE49-F238E27FC236}">
              <a16:creationId xmlns:a16="http://schemas.microsoft.com/office/drawing/2014/main" id="{7013D50E-3104-45B7-B499-35B64565F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1" name="Imagen 930">
          <a:extLst>
            <a:ext uri="{FF2B5EF4-FFF2-40B4-BE49-F238E27FC236}">
              <a16:creationId xmlns:a16="http://schemas.microsoft.com/office/drawing/2014/main" id="{62A853C6-8686-4438-96A7-8FD4E57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2" name="Imagen 931">
          <a:extLst>
            <a:ext uri="{FF2B5EF4-FFF2-40B4-BE49-F238E27FC236}">
              <a16:creationId xmlns:a16="http://schemas.microsoft.com/office/drawing/2014/main" id="{CE891E44-E25A-456C-B3EA-71E7B2A5F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3" name="Imagen 932">
          <a:extLst>
            <a:ext uri="{FF2B5EF4-FFF2-40B4-BE49-F238E27FC236}">
              <a16:creationId xmlns:a16="http://schemas.microsoft.com/office/drawing/2014/main" id="{C970D319-37FC-434E-8C9D-FDB59D83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4" name="Imagen 933">
          <a:extLst>
            <a:ext uri="{FF2B5EF4-FFF2-40B4-BE49-F238E27FC236}">
              <a16:creationId xmlns:a16="http://schemas.microsoft.com/office/drawing/2014/main" id="{AFA7B3AC-1997-4540-BBF8-AF8CFE2A3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5" name="Imagen 934">
          <a:extLst>
            <a:ext uri="{FF2B5EF4-FFF2-40B4-BE49-F238E27FC236}">
              <a16:creationId xmlns:a16="http://schemas.microsoft.com/office/drawing/2014/main" id="{EA86EEA0-9062-415F-825D-4EE8DAE9D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6" name="Imagen 935">
          <a:extLst>
            <a:ext uri="{FF2B5EF4-FFF2-40B4-BE49-F238E27FC236}">
              <a16:creationId xmlns:a16="http://schemas.microsoft.com/office/drawing/2014/main" id="{F7B44276-972B-41D0-A4E9-C5FB6FE37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7" name="Imagen 936">
          <a:extLst>
            <a:ext uri="{FF2B5EF4-FFF2-40B4-BE49-F238E27FC236}">
              <a16:creationId xmlns:a16="http://schemas.microsoft.com/office/drawing/2014/main" id="{40605566-781C-4BEB-8F4D-36B673A1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8" name="Imagen 937">
          <a:extLst>
            <a:ext uri="{FF2B5EF4-FFF2-40B4-BE49-F238E27FC236}">
              <a16:creationId xmlns:a16="http://schemas.microsoft.com/office/drawing/2014/main" id="{30AC6C9A-776E-4AD8-A936-F1DA9D3B6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9" name="Imagen 938">
          <a:extLst>
            <a:ext uri="{FF2B5EF4-FFF2-40B4-BE49-F238E27FC236}">
              <a16:creationId xmlns:a16="http://schemas.microsoft.com/office/drawing/2014/main" id="{462040DB-022D-4A40-989D-360478B30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0" name="Imagen 939">
          <a:extLst>
            <a:ext uri="{FF2B5EF4-FFF2-40B4-BE49-F238E27FC236}">
              <a16:creationId xmlns:a16="http://schemas.microsoft.com/office/drawing/2014/main" id="{674E6351-57DC-4A39-8C01-3211B3E4F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1" name="Imagen 940">
          <a:extLst>
            <a:ext uri="{FF2B5EF4-FFF2-40B4-BE49-F238E27FC236}">
              <a16:creationId xmlns:a16="http://schemas.microsoft.com/office/drawing/2014/main" id="{9E0CF379-9EF2-451E-9ABB-53E4156FD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2" name="Imagen 941">
          <a:extLst>
            <a:ext uri="{FF2B5EF4-FFF2-40B4-BE49-F238E27FC236}">
              <a16:creationId xmlns:a16="http://schemas.microsoft.com/office/drawing/2014/main" id="{3C4B3178-6526-4A5C-BA98-A3F0687D1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3" name="Imagen 942">
          <a:extLst>
            <a:ext uri="{FF2B5EF4-FFF2-40B4-BE49-F238E27FC236}">
              <a16:creationId xmlns:a16="http://schemas.microsoft.com/office/drawing/2014/main" id="{BD4039C1-026C-44D3-987F-C7FC41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4" name="Imagen 943">
          <a:extLst>
            <a:ext uri="{FF2B5EF4-FFF2-40B4-BE49-F238E27FC236}">
              <a16:creationId xmlns:a16="http://schemas.microsoft.com/office/drawing/2014/main" id="{70152241-C2A9-4044-846A-CBAA1F633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5" name="Imagen 944">
          <a:extLst>
            <a:ext uri="{FF2B5EF4-FFF2-40B4-BE49-F238E27FC236}">
              <a16:creationId xmlns:a16="http://schemas.microsoft.com/office/drawing/2014/main" id="{FDBAAA38-5B03-4893-A33C-2FAC01B6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6" name="Imagen 945">
          <a:extLst>
            <a:ext uri="{FF2B5EF4-FFF2-40B4-BE49-F238E27FC236}">
              <a16:creationId xmlns:a16="http://schemas.microsoft.com/office/drawing/2014/main" id="{62E7EDD8-2C68-4424-ADAB-74E01117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7" name="Imagen 946">
          <a:extLst>
            <a:ext uri="{FF2B5EF4-FFF2-40B4-BE49-F238E27FC236}">
              <a16:creationId xmlns:a16="http://schemas.microsoft.com/office/drawing/2014/main" id="{9E489224-1EE5-454F-BB0F-CED205A0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8" name="Imagen 947">
          <a:extLst>
            <a:ext uri="{FF2B5EF4-FFF2-40B4-BE49-F238E27FC236}">
              <a16:creationId xmlns:a16="http://schemas.microsoft.com/office/drawing/2014/main" id="{C027B551-D0D1-4518-A8D5-91E87E0C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9" name="Imagen 948">
          <a:extLst>
            <a:ext uri="{FF2B5EF4-FFF2-40B4-BE49-F238E27FC236}">
              <a16:creationId xmlns:a16="http://schemas.microsoft.com/office/drawing/2014/main" id="{09F043F6-1ADB-4096-9093-324B79E7D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0" name="Imagen 949">
          <a:extLst>
            <a:ext uri="{FF2B5EF4-FFF2-40B4-BE49-F238E27FC236}">
              <a16:creationId xmlns:a16="http://schemas.microsoft.com/office/drawing/2014/main" id="{15B14281-207D-4DD2-9690-8C378B03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1" name="Imagen 950">
          <a:extLst>
            <a:ext uri="{FF2B5EF4-FFF2-40B4-BE49-F238E27FC236}">
              <a16:creationId xmlns:a16="http://schemas.microsoft.com/office/drawing/2014/main" id="{67B9FE9A-E47C-43BC-851B-4FCD9E59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2" name="Imagen 951">
          <a:extLst>
            <a:ext uri="{FF2B5EF4-FFF2-40B4-BE49-F238E27FC236}">
              <a16:creationId xmlns:a16="http://schemas.microsoft.com/office/drawing/2014/main" id="{4C3CD5F2-490C-4D8D-9E84-82BA711EB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3" name="Imagen 952">
          <a:extLst>
            <a:ext uri="{FF2B5EF4-FFF2-40B4-BE49-F238E27FC236}">
              <a16:creationId xmlns:a16="http://schemas.microsoft.com/office/drawing/2014/main" id="{F87C5108-DBBB-4AB9-8C0E-BA34258EC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4" name="Imagen 953">
          <a:extLst>
            <a:ext uri="{FF2B5EF4-FFF2-40B4-BE49-F238E27FC236}">
              <a16:creationId xmlns:a16="http://schemas.microsoft.com/office/drawing/2014/main" id="{078ABFEC-D56A-4D02-BA32-8A6E0A28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5" name="Imagen 954">
          <a:extLst>
            <a:ext uri="{FF2B5EF4-FFF2-40B4-BE49-F238E27FC236}">
              <a16:creationId xmlns:a16="http://schemas.microsoft.com/office/drawing/2014/main" id="{34A07A59-82A2-4433-8BFE-5E747D92C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6" name="Imagen 955">
          <a:extLst>
            <a:ext uri="{FF2B5EF4-FFF2-40B4-BE49-F238E27FC236}">
              <a16:creationId xmlns:a16="http://schemas.microsoft.com/office/drawing/2014/main" id="{987B12E8-D473-44F7-BCCE-007E560D6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7" name="Imagen 956">
          <a:extLst>
            <a:ext uri="{FF2B5EF4-FFF2-40B4-BE49-F238E27FC236}">
              <a16:creationId xmlns:a16="http://schemas.microsoft.com/office/drawing/2014/main" id="{599BD8CE-7964-4804-92C9-A9CF6653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8" name="Imagen 957">
          <a:extLst>
            <a:ext uri="{FF2B5EF4-FFF2-40B4-BE49-F238E27FC236}">
              <a16:creationId xmlns:a16="http://schemas.microsoft.com/office/drawing/2014/main" id="{EDECA701-8119-4DE3-B17A-40E9DD07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9" name="Imagen 958">
          <a:extLst>
            <a:ext uri="{FF2B5EF4-FFF2-40B4-BE49-F238E27FC236}">
              <a16:creationId xmlns:a16="http://schemas.microsoft.com/office/drawing/2014/main" id="{D4B6909D-7213-4D68-84DD-33E93AB6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0" name="Imagen 959">
          <a:extLst>
            <a:ext uri="{FF2B5EF4-FFF2-40B4-BE49-F238E27FC236}">
              <a16:creationId xmlns:a16="http://schemas.microsoft.com/office/drawing/2014/main" id="{DA7C1D15-65AF-4B1A-8582-5636DE435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1" name="Imagen 960">
          <a:extLst>
            <a:ext uri="{FF2B5EF4-FFF2-40B4-BE49-F238E27FC236}">
              <a16:creationId xmlns:a16="http://schemas.microsoft.com/office/drawing/2014/main" id="{9FEDCFEB-607C-4EFE-8082-FFBA3B03B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2" name="Imagen 961">
          <a:extLst>
            <a:ext uri="{FF2B5EF4-FFF2-40B4-BE49-F238E27FC236}">
              <a16:creationId xmlns:a16="http://schemas.microsoft.com/office/drawing/2014/main" id="{89C76D8B-B9F5-4847-816F-93E66222A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3" name="Imagen 962">
          <a:extLst>
            <a:ext uri="{FF2B5EF4-FFF2-40B4-BE49-F238E27FC236}">
              <a16:creationId xmlns:a16="http://schemas.microsoft.com/office/drawing/2014/main" id="{A5C38C60-B6B7-4D1C-A057-92594A4E9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4" name="Imagen 963">
          <a:extLst>
            <a:ext uri="{FF2B5EF4-FFF2-40B4-BE49-F238E27FC236}">
              <a16:creationId xmlns:a16="http://schemas.microsoft.com/office/drawing/2014/main" id="{005F2B7A-8219-4D57-96BA-4871CD2C4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5" name="Imagen 964">
          <a:extLst>
            <a:ext uri="{FF2B5EF4-FFF2-40B4-BE49-F238E27FC236}">
              <a16:creationId xmlns:a16="http://schemas.microsoft.com/office/drawing/2014/main" id="{DD185077-598C-4584-9537-69C22CA05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6" name="Imagen 965">
          <a:extLst>
            <a:ext uri="{FF2B5EF4-FFF2-40B4-BE49-F238E27FC236}">
              <a16:creationId xmlns:a16="http://schemas.microsoft.com/office/drawing/2014/main" id="{93556CF7-E62A-4603-A1BE-732F06EF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7" name="Imagen 966">
          <a:extLst>
            <a:ext uri="{FF2B5EF4-FFF2-40B4-BE49-F238E27FC236}">
              <a16:creationId xmlns:a16="http://schemas.microsoft.com/office/drawing/2014/main" id="{0333845B-DCFA-4F02-A355-F0EFB7D4B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8" name="Imagen 967">
          <a:extLst>
            <a:ext uri="{FF2B5EF4-FFF2-40B4-BE49-F238E27FC236}">
              <a16:creationId xmlns:a16="http://schemas.microsoft.com/office/drawing/2014/main" id="{C2459940-7051-44D0-9BD4-DC3DB28A8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69" name="Imagen 968">
          <a:extLst>
            <a:ext uri="{FF2B5EF4-FFF2-40B4-BE49-F238E27FC236}">
              <a16:creationId xmlns:a16="http://schemas.microsoft.com/office/drawing/2014/main" id="{ECE86F98-5D7C-4DB5-B0AB-05C2065B9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70" name="Imagen 969">
          <a:extLst>
            <a:ext uri="{FF2B5EF4-FFF2-40B4-BE49-F238E27FC236}">
              <a16:creationId xmlns:a16="http://schemas.microsoft.com/office/drawing/2014/main" id="{D8C89FEC-1269-4928-A02C-E1420D8A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71" name="Imagen 970">
          <a:extLst>
            <a:ext uri="{FF2B5EF4-FFF2-40B4-BE49-F238E27FC236}">
              <a16:creationId xmlns:a16="http://schemas.microsoft.com/office/drawing/2014/main" id="{D3ED04B7-33EF-4326-8C5F-A3FC092B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2" name="Imagen 971">
          <a:extLst>
            <a:ext uri="{FF2B5EF4-FFF2-40B4-BE49-F238E27FC236}">
              <a16:creationId xmlns:a16="http://schemas.microsoft.com/office/drawing/2014/main" id="{7C133B90-25A5-4A66-8CA3-8AA4D3555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3" name="Imagen 972">
          <a:extLst>
            <a:ext uri="{FF2B5EF4-FFF2-40B4-BE49-F238E27FC236}">
              <a16:creationId xmlns:a16="http://schemas.microsoft.com/office/drawing/2014/main" id="{BE368188-2D64-4D18-8EBF-AFDF1CF2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4" name="Imagen 973">
          <a:extLst>
            <a:ext uri="{FF2B5EF4-FFF2-40B4-BE49-F238E27FC236}">
              <a16:creationId xmlns:a16="http://schemas.microsoft.com/office/drawing/2014/main" id="{79F1BDA3-F2B1-4086-B34E-67B5B5315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5" name="Imagen 974">
          <a:extLst>
            <a:ext uri="{FF2B5EF4-FFF2-40B4-BE49-F238E27FC236}">
              <a16:creationId xmlns:a16="http://schemas.microsoft.com/office/drawing/2014/main" id="{F6DE1A34-95F5-472E-8062-662F21C4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6" name="Imagen 975">
          <a:extLst>
            <a:ext uri="{FF2B5EF4-FFF2-40B4-BE49-F238E27FC236}">
              <a16:creationId xmlns:a16="http://schemas.microsoft.com/office/drawing/2014/main" id="{97F19A1D-5DBB-4F52-B290-F1627E334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977" name="Imagen 976">
          <a:extLst>
            <a:ext uri="{FF2B5EF4-FFF2-40B4-BE49-F238E27FC236}">
              <a16:creationId xmlns:a16="http://schemas.microsoft.com/office/drawing/2014/main" id="{53BFF105-E50D-4A30-9F8F-A6B5D110C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78" name="Imagen 977">
          <a:extLst>
            <a:ext uri="{FF2B5EF4-FFF2-40B4-BE49-F238E27FC236}">
              <a16:creationId xmlns:a16="http://schemas.microsoft.com/office/drawing/2014/main" id="{8F20991C-2819-47C8-9387-8AA8BC9B9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79" name="Imagen 978">
          <a:extLst>
            <a:ext uri="{FF2B5EF4-FFF2-40B4-BE49-F238E27FC236}">
              <a16:creationId xmlns:a16="http://schemas.microsoft.com/office/drawing/2014/main" id="{7A5FBFB6-9797-4416-8D66-D4A77D089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0" name="Imagen 979">
          <a:extLst>
            <a:ext uri="{FF2B5EF4-FFF2-40B4-BE49-F238E27FC236}">
              <a16:creationId xmlns:a16="http://schemas.microsoft.com/office/drawing/2014/main" id="{8B545E0B-DD0F-4E08-818C-A50A5973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1" name="Imagen 980">
          <a:extLst>
            <a:ext uri="{FF2B5EF4-FFF2-40B4-BE49-F238E27FC236}">
              <a16:creationId xmlns:a16="http://schemas.microsoft.com/office/drawing/2014/main" id="{0DE538B1-702D-436E-AADB-9C486CA98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2" name="Imagen 981">
          <a:extLst>
            <a:ext uri="{FF2B5EF4-FFF2-40B4-BE49-F238E27FC236}">
              <a16:creationId xmlns:a16="http://schemas.microsoft.com/office/drawing/2014/main" id="{61F30581-D351-4CA4-B64B-A652C8FB6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3" name="Imagen 982">
          <a:extLst>
            <a:ext uri="{FF2B5EF4-FFF2-40B4-BE49-F238E27FC236}">
              <a16:creationId xmlns:a16="http://schemas.microsoft.com/office/drawing/2014/main" id="{EB4073A9-D10C-4A9A-AF62-81C7C158C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4" name="Imagen 983">
          <a:extLst>
            <a:ext uri="{FF2B5EF4-FFF2-40B4-BE49-F238E27FC236}">
              <a16:creationId xmlns:a16="http://schemas.microsoft.com/office/drawing/2014/main" id="{5916F32F-078D-4C82-8951-7C5E9AEDE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5" name="Imagen 984">
          <a:extLst>
            <a:ext uri="{FF2B5EF4-FFF2-40B4-BE49-F238E27FC236}">
              <a16:creationId xmlns:a16="http://schemas.microsoft.com/office/drawing/2014/main" id="{819DA4B7-137F-47EC-98AD-4B1C48447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6" name="Imagen 985">
          <a:extLst>
            <a:ext uri="{FF2B5EF4-FFF2-40B4-BE49-F238E27FC236}">
              <a16:creationId xmlns:a16="http://schemas.microsoft.com/office/drawing/2014/main" id="{0287CE7E-6C88-40DB-B7C2-67AB06C8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7" name="Imagen 986">
          <a:extLst>
            <a:ext uri="{FF2B5EF4-FFF2-40B4-BE49-F238E27FC236}">
              <a16:creationId xmlns:a16="http://schemas.microsoft.com/office/drawing/2014/main" id="{531EE2BC-5355-49C9-8F5E-46934370B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8" name="Imagen 987">
          <a:extLst>
            <a:ext uri="{FF2B5EF4-FFF2-40B4-BE49-F238E27FC236}">
              <a16:creationId xmlns:a16="http://schemas.microsoft.com/office/drawing/2014/main" id="{A1AD12E5-FDF2-4D36-8BCA-4ACF53B52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9" name="Imagen 988">
          <a:extLst>
            <a:ext uri="{FF2B5EF4-FFF2-40B4-BE49-F238E27FC236}">
              <a16:creationId xmlns:a16="http://schemas.microsoft.com/office/drawing/2014/main" id="{C7AAFF39-7BF5-49B7-BD39-422B578A8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0" name="Imagen 989">
          <a:extLst>
            <a:ext uri="{FF2B5EF4-FFF2-40B4-BE49-F238E27FC236}">
              <a16:creationId xmlns:a16="http://schemas.microsoft.com/office/drawing/2014/main" id="{6DA1009A-992A-484F-BB14-BA3021E9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1" name="Imagen 990">
          <a:extLst>
            <a:ext uri="{FF2B5EF4-FFF2-40B4-BE49-F238E27FC236}">
              <a16:creationId xmlns:a16="http://schemas.microsoft.com/office/drawing/2014/main" id="{94A42749-B5D0-4E9B-B64E-599AFCA8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2" name="Imagen 991">
          <a:extLst>
            <a:ext uri="{FF2B5EF4-FFF2-40B4-BE49-F238E27FC236}">
              <a16:creationId xmlns:a16="http://schemas.microsoft.com/office/drawing/2014/main" id="{F43E2673-519C-4FA0-9C62-A9664F8BB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3" name="Imagen 992">
          <a:extLst>
            <a:ext uri="{FF2B5EF4-FFF2-40B4-BE49-F238E27FC236}">
              <a16:creationId xmlns:a16="http://schemas.microsoft.com/office/drawing/2014/main" id="{D9A4145C-C9B4-41BF-933B-574B5524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4" name="Imagen 993">
          <a:extLst>
            <a:ext uri="{FF2B5EF4-FFF2-40B4-BE49-F238E27FC236}">
              <a16:creationId xmlns:a16="http://schemas.microsoft.com/office/drawing/2014/main" id="{F8852FDD-6F48-49C8-882A-B33A5495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5" name="Imagen 994">
          <a:extLst>
            <a:ext uri="{FF2B5EF4-FFF2-40B4-BE49-F238E27FC236}">
              <a16:creationId xmlns:a16="http://schemas.microsoft.com/office/drawing/2014/main" id="{6A8E045A-4FB8-4322-8AAD-20920624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6" name="Imagen 995">
          <a:extLst>
            <a:ext uri="{FF2B5EF4-FFF2-40B4-BE49-F238E27FC236}">
              <a16:creationId xmlns:a16="http://schemas.microsoft.com/office/drawing/2014/main" id="{962059FB-1DDC-44B2-BEFB-98FC93752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7" name="Imagen 996">
          <a:extLst>
            <a:ext uri="{FF2B5EF4-FFF2-40B4-BE49-F238E27FC236}">
              <a16:creationId xmlns:a16="http://schemas.microsoft.com/office/drawing/2014/main" id="{95ED1BF7-0C75-4E11-8A2F-6E1DA081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8" name="Imagen 997">
          <a:extLst>
            <a:ext uri="{FF2B5EF4-FFF2-40B4-BE49-F238E27FC236}">
              <a16:creationId xmlns:a16="http://schemas.microsoft.com/office/drawing/2014/main" id="{2EDDAF57-4D07-42F9-A62A-78CADE5E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99" name="Imagen 998">
          <a:extLst>
            <a:ext uri="{FF2B5EF4-FFF2-40B4-BE49-F238E27FC236}">
              <a16:creationId xmlns:a16="http://schemas.microsoft.com/office/drawing/2014/main" id="{0678C394-B6D8-468C-ACF4-241A19003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0" name="Imagen 999">
          <a:extLst>
            <a:ext uri="{FF2B5EF4-FFF2-40B4-BE49-F238E27FC236}">
              <a16:creationId xmlns:a16="http://schemas.microsoft.com/office/drawing/2014/main" id="{1F7B29EB-FD08-4935-AB9D-6121940E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1" name="Imagen 1000">
          <a:extLst>
            <a:ext uri="{FF2B5EF4-FFF2-40B4-BE49-F238E27FC236}">
              <a16:creationId xmlns:a16="http://schemas.microsoft.com/office/drawing/2014/main" id="{AAF44E3A-E4E1-44F4-9504-0C529CB93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2" name="Imagen 1001">
          <a:extLst>
            <a:ext uri="{FF2B5EF4-FFF2-40B4-BE49-F238E27FC236}">
              <a16:creationId xmlns:a16="http://schemas.microsoft.com/office/drawing/2014/main" id="{83E292F3-FD9D-47C9-B9FE-964E6EF0D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3" name="Imagen 1002">
          <a:extLst>
            <a:ext uri="{FF2B5EF4-FFF2-40B4-BE49-F238E27FC236}">
              <a16:creationId xmlns:a16="http://schemas.microsoft.com/office/drawing/2014/main" id="{15A92335-8D6C-4A3B-8EAD-ACF14754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4" name="Imagen 1003">
          <a:extLst>
            <a:ext uri="{FF2B5EF4-FFF2-40B4-BE49-F238E27FC236}">
              <a16:creationId xmlns:a16="http://schemas.microsoft.com/office/drawing/2014/main" id="{9D35BCB6-A0DE-4092-B928-942FDCA0F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5" name="Imagen 1004">
          <a:extLst>
            <a:ext uri="{FF2B5EF4-FFF2-40B4-BE49-F238E27FC236}">
              <a16:creationId xmlns:a16="http://schemas.microsoft.com/office/drawing/2014/main" id="{C2065327-77FA-4201-B2FC-EF8E0AF9D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6" name="Imagen 1005">
          <a:extLst>
            <a:ext uri="{FF2B5EF4-FFF2-40B4-BE49-F238E27FC236}">
              <a16:creationId xmlns:a16="http://schemas.microsoft.com/office/drawing/2014/main" id="{DC7DCE7E-80EB-4E72-B09D-3596084F0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7" name="Imagen 1006">
          <a:extLst>
            <a:ext uri="{FF2B5EF4-FFF2-40B4-BE49-F238E27FC236}">
              <a16:creationId xmlns:a16="http://schemas.microsoft.com/office/drawing/2014/main" id="{A94AB458-9A73-403F-8AA1-667099E07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8" name="Imagen 1007">
          <a:extLst>
            <a:ext uri="{FF2B5EF4-FFF2-40B4-BE49-F238E27FC236}">
              <a16:creationId xmlns:a16="http://schemas.microsoft.com/office/drawing/2014/main" id="{1E716714-C19A-4A6D-B780-B86249D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9" name="Imagen 1008">
          <a:extLst>
            <a:ext uri="{FF2B5EF4-FFF2-40B4-BE49-F238E27FC236}">
              <a16:creationId xmlns:a16="http://schemas.microsoft.com/office/drawing/2014/main" id="{251FC608-F15F-4A62-8375-BE9A7F658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0" name="Imagen 1009">
          <a:extLst>
            <a:ext uri="{FF2B5EF4-FFF2-40B4-BE49-F238E27FC236}">
              <a16:creationId xmlns:a16="http://schemas.microsoft.com/office/drawing/2014/main" id="{687FA5E8-045F-4D55-A992-FC5E35749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1" name="Imagen 1010">
          <a:extLst>
            <a:ext uri="{FF2B5EF4-FFF2-40B4-BE49-F238E27FC236}">
              <a16:creationId xmlns:a16="http://schemas.microsoft.com/office/drawing/2014/main" id="{EFB0741A-A7DF-4FAD-ADD7-C26DE9CE0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2" name="Imagen 1011">
          <a:extLst>
            <a:ext uri="{FF2B5EF4-FFF2-40B4-BE49-F238E27FC236}">
              <a16:creationId xmlns:a16="http://schemas.microsoft.com/office/drawing/2014/main" id="{1D58132C-034C-47EF-8E9E-B3481001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3" name="Imagen 1012">
          <a:extLst>
            <a:ext uri="{FF2B5EF4-FFF2-40B4-BE49-F238E27FC236}">
              <a16:creationId xmlns:a16="http://schemas.microsoft.com/office/drawing/2014/main" id="{C223C842-9F3C-4ED7-AE2B-BAFD9D3F2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4" name="Imagen 1013">
          <a:extLst>
            <a:ext uri="{FF2B5EF4-FFF2-40B4-BE49-F238E27FC236}">
              <a16:creationId xmlns:a16="http://schemas.microsoft.com/office/drawing/2014/main" id="{905B65BB-7C7A-401C-A790-79017F3FD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5" name="Imagen 1014">
          <a:extLst>
            <a:ext uri="{FF2B5EF4-FFF2-40B4-BE49-F238E27FC236}">
              <a16:creationId xmlns:a16="http://schemas.microsoft.com/office/drawing/2014/main" id="{2356691F-9734-48ED-B08B-5A3D52884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6" name="Imagen 1015">
          <a:extLst>
            <a:ext uri="{FF2B5EF4-FFF2-40B4-BE49-F238E27FC236}">
              <a16:creationId xmlns:a16="http://schemas.microsoft.com/office/drawing/2014/main" id="{5C983750-0EF3-436C-9DDF-A452483B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7" name="Imagen 1016">
          <a:extLst>
            <a:ext uri="{FF2B5EF4-FFF2-40B4-BE49-F238E27FC236}">
              <a16:creationId xmlns:a16="http://schemas.microsoft.com/office/drawing/2014/main" id="{481A0985-A5D7-4CB1-B292-C5B84BC7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8" name="Imagen 1017">
          <a:extLst>
            <a:ext uri="{FF2B5EF4-FFF2-40B4-BE49-F238E27FC236}">
              <a16:creationId xmlns:a16="http://schemas.microsoft.com/office/drawing/2014/main" id="{6063CABD-35E6-4601-A0AE-F1E56136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9" name="Imagen 1018">
          <a:extLst>
            <a:ext uri="{FF2B5EF4-FFF2-40B4-BE49-F238E27FC236}">
              <a16:creationId xmlns:a16="http://schemas.microsoft.com/office/drawing/2014/main" id="{492A0338-0B0F-4265-80BE-E3FC6F76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0" name="Imagen 1019">
          <a:extLst>
            <a:ext uri="{FF2B5EF4-FFF2-40B4-BE49-F238E27FC236}">
              <a16:creationId xmlns:a16="http://schemas.microsoft.com/office/drawing/2014/main" id="{D820CBC6-85E7-4D59-999E-73BD78D8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1" name="Imagen 1020">
          <a:extLst>
            <a:ext uri="{FF2B5EF4-FFF2-40B4-BE49-F238E27FC236}">
              <a16:creationId xmlns:a16="http://schemas.microsoft.com/office/drawing/2014/main" id="{1858394E-203F-4C26-BDF5-15DA8758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2" name="Imagen 1021">
          <a:extLst>
            <a:ext uri="{FF2B5EF4-FFF2-40B4-BE49-F238E27FC236}">
              <a16:creationId xmlns:a16="http://schemas.microsoft.com/office/drawing/2014/main" id="{F9754D01-51A3-43B2-B3E9-2F9EF44FC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3" name="Imagen 1022">
          <a:extLst>
            <a:ext uri="{FF2B5EF4-FFF2-40B4-BE49-F238E27FC236}">
              <a16:creationId xmlns:a16="http://schemas.microsoft.com/office/drawing/2014/main" id="{0CF3D4AF-0927-49D0-AE7A-3050E20E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8C639709-D6C3-4151-853D-43483DED4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682E4142-1A6C-4450-9472-65F75DCF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6" name="Imagen 1025">
          <a:extLst>
            <a:ext uri="{FF2B5EF4-FFF2-40B4-BE49-F238E27FC236}">
              <a16:creationId xmlns:a16="http://schemas.microsoft.com/office/drawing/2014/main" id="{13B719C0-9345-4DEE-A2C3-FD28FC985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2440BDBA-6965-49CB-83F7-59F8AB68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8" name="Imagen 1027">
          <a:extLst>
            <a:ext uri="{FF2B5EF4-FFF2-40B4-BE49-F238E27FC236}">
              <a16:creationId xmlns:a16="http://schemas.microsoft.com/office/drawing/2014/main" id="{8745B3E4-D608-4354-8A30-E4C1F004B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9" name="Imagen 1028">
          <a:extLst>
            <a:ext uri="{FF2B5EF4-FFF2-40B4-BE49-F238E27FC236}">
              <a16:creationId xmlns:a16="http://schemas.microsoft.com/office/drawing/2014/main" id="{E5536036-3C09-4080-A4B4-88EBD26C2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30D47272-F876-44A6-855A-782FA0570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1" name="Imagen 1030">
          <a:extLst>
            <a:ext uri="{FF2B5EF4-FFF2-40B4-BE49-F238E27FC236}">
              <a16:creationId xmlns:a16="http://schemas.microsoft.com/office/drawing/2014/main" id="{B294693A-62A7-4EDF-BCF9-0A717F11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2" name="Imagen 1031">
          <a:extLst>
            <a:ext uri="{FF2B5EF4-FFF2-40B4-BE49-F238E27FC236}">
              <a16:creationId xmlns:a16="http://schemas.microsoft.com/office/drawing/2014/main" id="{30479235-1EAB-4587-A865-C89FD0166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3" name="Imagen 1032">
          <a:extLst>
            <a:ext uri="{FF2B5EF4-FFF2-40B4-BE49-F238E27FC236}">
              <a16:creationId xmlns:a16="http://schemas.microsoft.com/office/drawing/2014/main" id="{43A9C16E-7F37-4791-B3E8-4B1E29D3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4" name="Imagen 1033">
          <a:extLst>
            <a:ext uri="{FF2B5EF4-FFF2-40B4-BE49-F238E27FC236}">
              <a16:creationId xmlns:a16="http://schemas.microsoft.com/office/drawing/2014/main" id="{E85211EF-B936-4886-B9EF-4909D8BFA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32A0FEA2-C67A-4DA2-A24D-9354051C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1EC92565-8300-4AF1-A7AE-5DEA90F3A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3017A726-481F-4DE4-AF17-1D712B30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6ABC39CB-0A4A-406D-A6F9-DE916D16D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9" name="Imagen 1038">
          <a:extLst>
            <a:ext uri="{FF2B5EF4-FFF2-40B4-BE49-F238E27FC236}">
              <a16:creationId xmlns:a16="http://schemas.microsoft.com/office/drawing/2014/main" id="{6711AD3D-9EEC-43F9-BB70-7307262B7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37456F91-0E26-4993-A990-B565C4964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id="{5AE01708-77A0-4155-8041-BCD65AEE9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2" name="Imagen 1041">
          <a:extLst>
            <a:ext uri="{FF2B5EF4-FFF2-40B4-BE49-F238E27FC236}">
              <a16:creationId xmlns:a16="http://schemas.microsoft.com/office/drawing/2014/main" id="{3D239E87-92AC-4918-A7FA-DDD75597C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3" name="Imagen 1042">
          <a:extLst>
            <a:ext uri="{FF2B5EF4-FFF2-40B4-BE49-F238E27FC236}">
              <a16:creationId xmlns:a16="http://schemas.microsoft.com/office/drawing/2014/main" id="{2ECC0AB2-80B9-4741-9B3A-5A19DCB5D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4" name="Imagen 1043">
          <a:extLst>
            <a:ext uri="{FF2B5EF4-FFF2-40B4-BE49-F238E27FC236}">
              <a16:creationId xmlns:a16="http://schemas.microsoft.com/office/drawing/2014/main" id="{E8EFF810-3ED8-4E7C-A062-D7454E8DC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id="{05706FEA-FFC7-470D-92BA-BC11F0871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6" name="Imagen 1045">
          <a:extLst>
            <a:ext uri="{FF2B5EF4-FFF2-40B4-BE49-F238E27FC236}">
              <a16:creationId xmlns:a16="http://schemas.microsoft.com/office/drawing/2014/main" id="{DE1246A0-0D79-4852-B4F8-E6CA92A3A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7" name="Imagen 1046">
          <a:extLst>
            <a:ext uri="{FF2B5EF4-FFF2-40B4-BE49-F238E27FC236}">
              <a16:creationId xmlns:a16="http://schemas.microsoft.com/office/drawing/2014/main" id="{FE64C30A-8ADD-4636-A86C-739791BA6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8" name="Imagen 1047">
          <a:extLst>
            <a:ext uri="{FF2B5EF4-FFF2-40B4-BE49-F238E27FC236}">
              <a16:creationId xmlns:a16="http://schemas.microsoft.com/office/drawing/2014/main" id="{873395A5-07A2-49E9-AA3A-E96A9C2AB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9" name="Imagen 1048">
          <a:extLst>
            <a:ext uri="{FF2B5EF4-FFF2-40B4-BE49-F238E27FC236}">
              <a16:creationId xmlns:a16="http://schemas.microsoft.com/office/drawing/2014/main" id="{517593A5-9945-4958-BBC9-4FB5A58A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0" name="Imagen 1049">
          <a:extLst>
            <a:ext uri="{FF2B5EF4-FFF2-40B4-BE49-F238E27FC236}">
              <a16:creationId xmlns:a16="http://schemas.microsoft.com/office/drawing/2014/main" id="{02DEEB43-20A7-49F8-A205-7A1996D34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1" name="Imagen 1050">
          <a:extLst>
            <a:ext uri="{FF2B5EF4-FFF2-40B4-BE49-F238E27FC236}">
              <a16:creationId xmlns:a16="http://schemas.microsoft.com/office/drawing/2014/main" id="{ACF4BCD6-D96D-4347-A25A-8B3944097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2" name="Imagen 1051">
          <a:extLst>
            <a:ext uri="{FF2B5EF4-FFF2-40B4-BE49-F238E27FC236}">
              <a16:creationId xmlns:a16="http://schemas.microsoft.com/office/drawing/2014/main" id="{8FE5F788-7866-4A4A-93E6-68C753A78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3" name="Imagen 1052">
          <a:extLst>
            <a:ext uri="{FF2B5EF4-FFF2-40B4-BE49-F238E27FC236}">
              <a16:creationId xmlns:a16="http://schemas.microsoft.com/office/drawing/2014/main" id="{0FCFD43B-33EE-4006-A388-42C24218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4" name="Imagen 1053">
          <a:extLst>
            <a:ext uri="{FF2B5EF4-FFF2-40B4-BE49-F238E27FC236}">
              <a16:creationId xmlns:a16="http://schemas.microsoft.com/office/drawing/2014/main" id="{40F77D0C-7E4E-410D-B017-F2E892CCF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5" name="Imagen 1054">
          <a:extLst>
            <a:ext uri="{FF2B5EF4-FFF2-40B4-BE49-F238E27FC236}">
              <a16:creationId xmlns:a16="http://schemas.microsoft.com/office/drawing/2014/main" id="{66FA8298-A802-45A6-A620-8B27A2BD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6" name="Imagen 1055">
          <a:extLst>
            <a:ext uri="{FF2B5EF4-FFF2-40B4-BE49-F238E27FC236}">
              <a16:creationId xmlns:a16="http://schemas.microsoft.com/office/drawing/2014/main" id="{0B96091A-CE41-4911-99D4-D4CF4EBD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7" name="Imagen 1056">
          <a:extLst>
            <a:ext uri="{FF2B5EF4-FFF2-40B4-BE49-F238E27FC236}">
              <a16:creationId xmlns:a16="http://schemas.microsoft.com/office/drawing/2014/main" id="{8F89BD5E-8078-4AC1-A95C-E8AFCCA7C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8" name="Imagen 1057">
          <a:extLst>
            <a:ext uri="{FF2B5EF4-FFF2-40B4-BE49-F238E27FC236}">
              <a16:creationId xmlns:a16="http://schemas.microsoft.com/office/drawing/2014/main" id="{E3DE784F-AD3E-47A9-B02C-FA655A30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9" name="Imagen 1058">
          <a:extLst>
            <a:ext uri="{FF2B5EF4-FFF2-40B4-BE49-F238E27FC236}">
              <a16:creationId xmlns:a16="http://schemas.microsoft.com/office/drawing/2014/main" id="{C52C4F65-CF98-47C9-B2E0-FFED5693D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0" name="Imagen 1059">
          <a:extLst>
            <a:ext uri="{FF2B5EF4-FFF2-40B4-BE49-F238E27FC236}">
              <a16:creationId xmlns:a16="http://schemas.microsoft.com/office/drawing/2014/main" id="{9FFFD339-212D-4CEE-BE07-57AB65EF3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1" name="Imagen 1060">
          <a:extLst>
            <a:ext uri="{FF2B5EF4-FFF2-40B4-BE49-F238E27FC236}">
              <a16:creationId xmlns:a16="http://schemas.microsoft.com/office/drawing/2014/main" id="{07F011AC-25C3-4F93-9092-61427F00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2" name="Imagen 1061">
          <a:extLst>
            <a:ext uri="{FF2B5EF4-FFF2-40B4-BE49-F238E27FC236}">
              <a16:creationId xmlns:a16="http://schemas.microsoft.com/office/drawing/2014/main" id="{BD5742C0-1DBC-4B79-9B25-E22EB137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3" name="Imagen 1062">
          <a:extLst>
            <a:ext uri="{FF2B5EF4-FFF2-40B4-BE49-F238E27FC236}">
              <a16:creationId xmlns:a16="http://schemas.microsoft.com/office/drawing/2014/main" id="{18BD0B9A-D8D5-483C-8ED6-5ABB9DA5F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4" name="Imagen 1063">
          <a:extLst>
            <a:ext uri="{FF2B5EF4-FFF2-40B4-BE49-F238E27FC236}">
              <a16:creationId xmlns:a16="http://schemas.microsoft.com/office/drawing/2014/main" id="{27B8403E-29CF-4D2D-9A9D-522AA332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5" name="Imagen 1064">
          <a:extLst>
            <a:ext uri="{FF2B5EF4-FFF2-40B4-BE49-F238E27FC236}">
              <a16:creationId xmlns:a16="http://schemas.microsoft.com/office/drawing/2014/main" id="{37977CD2-6142-4615-AAA5-E520DC34C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6" name="Imagen 1065">
          <a:extLst>
            <a:ext uri="{FF2B5EF4-FFF2-40B4-BE49-F238E27FC236}">
              <a16:creationId xmlns:a16="http://schemas.microsoft.com/office/drawing/2014/main" id="{A5765AC5-EDEB-4682-A0F2-0BDBE027C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7" name="Imagen 1066">
          <a:extLst>
            <a:ext uri="{FF2B5EF4-FFF2-40B4-BE49-F238E27FC236}">
              <a16:creationId xmlns:a16="http://schemas.microsoft.com/office/drawing/2014/main" id="{DAA73C8D-A152-482C-9ECA-D5076314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8" name="Imagen 1067">
          <a:extLst>
            <a:ext uri="{FF2B5EF4-FFF2-40B4-BE49-F238E27FC236}">
              <a16:creationId xmlns:a16="http://schemas.microsoft.com/office/drawing/2014/main" id="{FCF0CC4A-B29C-46F7-B330-04A1F0509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9" name="Imagen 1068">
          <a:extLst>
            <a:ext uri="{FF2B5EF4-FFF2-40B4-BE49-F238E27FC236}">
              <a16:creationId xmlns:a16="http://schemas.microsoft.com/office/drawing/2014/main" id="{740042E4-4001-4060-965A-9CA1558EB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0" name="Imagen 1069">
          <a:extLst>
            <a:ext uri="{FF2B5EF4-FFF2-40B4-BE49-F238E27FC236}">
              <a16:creationId xmlns:a16="http://schemas.microsoft.com/office/drawing/2014/main" id="{F69BF6C0-61AB-45FF-8E17-4E46BDA2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1" name="Imagen 1070">
          <a:extLst>
            <a:ext uri="{FF2B5EF4-FFF2-40B4-BE49-F238E27FC236}">
              <a16:creationId xmlns:a16="http://schemas.microsoft.com/office/drawing/2014/main" id="{D77611A0-07AE-47A3-B4EE-4E2DA6CD7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2" name="Imagen 1071">
          <a:extLst>
            <a:ext uri="{FF2B5EF4-FFF2-40B4-BE49-F238E27FC236}">
              <a16:creationId xmlns:a16="http://schemas.microsoft.com/office/drawing/2014/main" id="{F7FF11C9-48EE-40B2-9691-63758E7F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3" name="Imagen 1072">
          <a:extLst>
            <a:ext uri="{FF2B5EF4-FFF2-40B4-BE49-F238E27FC236}">
              <a16:creationId xmlns:a16="http://schemas.microsoft.com/office/drawing/2014/main" id="{66FE556D-CE75-4CBB-8F39-4BB9E7ECB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4" name="Imagen 1073">
          <a:extLst>
            <a:ext uri="{FF2B5EF4-FFF2-40B4-BE49-F238E27FC236}">
              <a16:creationId xmlns:a16="http://schemas.microsoft.com/office/drawing/2014/main" id="{B889C085-BC03-463D-9B21-9974C0EBF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5" name="Imagen 1074">
          <a:extLst>
            <a:ext uri="{FF2B5EF4-FFF2-40B4-BE49-F238E27FC236}">
              <a16:creationId xmlns:a16="http://schemas.microsoft.com/office/drawing/2014/main" id="{4D3AB8DB-73A6-4944-BAE3-1824145D6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6" name="Imagen 1075">
          <a:extLst>
            <a:ext uri="{FF2B5EF4-FFF2-40B4-BE49-F238E27FC236}">
              <a16:creationId xmlns:a16="http://schemas.microsoft.com/office/drawing/2014/main" id="{C783953D-C322-42BB-BACE-3A064D7F1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7" name="Imagen 1076">
          <a:extLst>
            <a:ext uri="{FF2B5EF4-FFF2-40B4-BE49-F238E27FC236}">
              <a16:creationId xmlns:a16="http://schemas.microsoft.com/office/drawing/2014/main" id="{17F14849-C5F0-439F-80C8-4191CE84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8" name="Imagen 1077">
          <a:extLst>
            <a:ext uri="{FF2B5EF4-FFF2-40B4-BE49-F238E27FC236}">
              <a16:creationId xmlns:a16="http://schemas.microsoft.com/office/drawing/2014/main" id="{DDCE7CC2-9A62-4CDB-99D8-CBEC70F28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9" name="Imagen 1078">
          <a:extLst>
            <a:ext uri="{FF2B5EF4-FFF2-40B4-BE49-F238E27FC236}">
              <a16:creationId xmlns:a16="http://schemas.microsoft.com/office/drawing/2014/main" id="{B484D488-5AC0-478A-BAA3-E3B2E6D0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0" name="Imagen 1079">
          <a:extLst>
            <a:ext uri="{FF2B5EF4-FFF2-40B4-BE49-F238E27FC236}">
              <a16:creationId xmlns:a16="http://schemas.microsoft.com/office/drawing/2014/main" id="{D8CED328-824E-414D-ABD8-A78197600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1" name="Imagen 1080">
          <a:extLst>
            <a:ext uri="{FF2B5EF4-FFF2-40B4-BE49-F238E27FC236}">
              <a16:creationId xmlns:a16="http://schemas.microsoft.com/office/drawing/2014/main" id="{0950C4E0-B676-47B7-976F-B5BB6ADA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2" name="Imagen 1081">
          <a:extLst>
            <a:ext uri="{FF2B5EF4-FFF2-40B4-BE49-F238E27FC236}">
              <a16:creationId xmlns:a16="http://schemas.microsoft.com/office/drawing/2014/main" id="{8A838269-119A-48C3-A765-311A873B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3" name="Imagen 1082">
          <a:extLst>
            <a:ext uri="{FF2B5EF4-FFF2-40B4-BE49-F238E27FC236}">
              <a16:creationId xmlns:a16="http://schemas.microsoft.com/office/drawing/2014/main" id="{7BB5A53C-1014-4C39-B96E-A10B05B95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4" name="Imagen 1083">
          <a:extLst>
            <a:ext uri="{FF2B5EF4-FFF2-40B4-BE49-F238E27FC236}">
              <a16:creationId xmlns:a16="http://schemas.microsoft.com/office/drawing/2014/main" id="{C6F1433B-1D55-43A8-9720-77F1D163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5" name="Imagen 1084">
          <a:extLst>
            <a:ext uri="{FF2B5EF4-FFF2-40B4-BE49-F238E27FC236}">
              <a16:creationId xmlns:a16="http://schemas.microsoft.com/office/drawing/2014/main" id="{909E0AA3-FC6C-488E-88F7-42FD0C972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6" name="Imagen 1085">
          <a:extLst>
            <a:ext uri="{FF2B5EF4-FFF2-40B4-BE49-F238E27FC236}">
              <a16:creationId xmlns:a16="http://schemas.microsoft.com/office/drawing/2014/main" id="{BD2555BD-F71F-43F2-AEA6-6F4C9006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7" name="Imagen 1086">
          <a:extLst>
            <a:ext uri="{FF2B5EF4-FFF2-40B4-BE49-F238E27FC236}">
              <a16:creationId xmlns:a16="http://schemas.microsoft.com/office/drawing/2014/main" id="{FF08D25F-A311-4708-A4EA-103CFE666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8" name="Imagen 1087">
          <a:extLst>
            <a:ext uri="{FF2B5EF4-FFF2-40B4-BE49-F238E27FC236}">
              <a16:creationId xmlns:a16="http://schemas.microsoft.com/office/drawing/2014/main" id="{2C9EECCC-B0AB-4A50-8A7A-85C9A493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9" name="Imagen 1088">
          <a:extLst>
            <a:ext uri="{FF2B5EF4-FFF2-40B4-BE49-F238E27FC236}">
              <a16:creationId xmlns:a16="http://schemas.microsoft.com/office/drawing/2014/main" id="{E7CCD186-CA07-47EF-9AF9-BA7964D4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0" name="Imagen 1089">
          <a:extLst>
            <a:ext uri="{FF2B5EF4-FFF2-40B4-BE49-F238E27FC236}">
              <a16:creationId xmlns:a16="http://schemas.microsoft.com/office/drawing/2014/main" id="{70659CC5-CB09-4AF5-9638-4F7B0499C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1" name="Imagen 1090">
          <a:extLst>
            <a:ext uri="{FF2B5EF4-FFF2-40B4-BE49-F238E27FC236}">
              <a16:creationId xmlns:a16="http://schemas.microsoft.com/office/drawing/2014/main" id="{780E9154-D179-4EBC-8387-513EF1B4E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2" name="Imagen 1091">
          <a:extLst>
            <a:ext uri="{FF2B5EF4-FFF2-40B4-BE49-F238E27FC236}">
              <a16:creationId xmlns:a16="http://schemas.microsoft.com/office/drawing/2014/main" id="{2A0BD160-7F8F-4CA2-841F-1728E133A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3" name="Imagen 1092">
          <a:extLst>
            <a:ext uri="{FF2B5EF4-FFF2-40B4-BE49-F238E27FC236}">
              <a16:creationId xmlns:a16="http://schemas.microsoft.com/office/drawing/2014/main" id="{4C9E1940-77E3-4D10-A590-1C389397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4" name="Imagen 1093">
          <a:extLst>
            <a:ext uri="{FF2B5EF4-FFF2-40B4-BE49-F238E27FC236}">
              <a16:creationId xmlns:a16="http://schemas.microsoft.com/office/drawing/2014/main" id="{A62BCA3B-122C-441D-8636-49FAD7DF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5" name="Imagen 1094">
          <a:extLst>
            <a:ext uri="{FF2B5EF4-FFF2-40B4-BE49-F238E27FC236}">
              <a16:creationId xmlns:a16="http://schemas.microsoft.com/office/drawing/2014/main" id="{82162959-3455-49EB-917B-C2D941BF7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6" name="Imagen 1095">
          <a:extLst>
            <a:ext uri="{FF2B5EF4-FFF2-40B4-BE49-F238E27FC236}">
              <a16:creationId xmlns:a16="http://schemas.microsoft.com/office/drawing/2014/main" id="{66F19E35-AA4E-4FD2-89FB-29660C5A5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7" name="Imagen 1096">
          <a:extLst>
            <a:ext uri="{FF2B5EF4-FFF2-40B4-BE49-F238E27FC236}">
              <a16:creationId xmlns:a16="http://schemas.microsoft.com/office/drawing/2014/main" id="{16F8A2CC-9729-44FD-BA63-2DFC5E7F3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8" name="Imagen 1097">
          <a:extLst>
            <a:ext uri="{FF2B5EF4-FFF2-40B4-BE49-F238E27FC236}">
              <a16:creationId xmlns:a16="http://schemas.microsoft.com/office/drawing/2014/main" id="{E142D736-459D-41FC-89DA-81DB144FB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99" name="Imagen 1098">
          <a:extLst>
            <a:ext uri="{FF2B5EF4-FFF2-40B4-BE49-F238E27FC236}">
              <a16:creationId xmlns:a16="http://schemas.microsoft.com/office/drawing/2014/main" id="{003B4805-3910-48BD-BBC3-2B87AF2A6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0" name="Imagen 1099">
          <a:extLst>
            <a:ext uri="{FF2B5EF4-FFF2-40B4-BE49-F238E27FC236}">
              <a16:creationId xmlns:a16="http://schemas.microsoft.com/office/drawing/2014/main" id="{4E881C22-5E22-4476-A921-C82D7A1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1" name="Imagen 1100">
          <a:extLst>
            <a:ext uri="{FF2B5EF4-FFF2-40B4-BE49-F238E27FC236}">
              <a16:creationId xmlns:a16="http://schemas.microsoft.com/office/drawing/2014/main" id="{A539FE5C-B7B7-4314-8438-55D31133E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2" name="Imagen 1101">
          <a:extLst>
            <a:ext uri="{FF2B5EF4-FFF2-40B4-BE49-F238E27FC236}">
              <a16:creationId xmlns:a16="http://schemas.microsoft.com/office/drawing/2014/main" id="{81F75D69-7257-4F2F-AF11-6911A992D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3" name="Imagen 1102">
          <a:extLst>
            <a:ext uri="{FF2B5EF4-FFF2-40B4-BE49-F238E27FC236}">
              <a16:creationId xmlns:a16="http://schemas.microsoft.com/office/drawing/2014/main" id="{F436238F-56BD-4511-BC03-DB56F4DAD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4" name="Imagen 1103">
          <a:extLst>
            <a:ext uri="{FF2B5EF4-FFF2-40B4-BE49-F238E27FC236}">
              <a16:creationId xmlns:a16="http://schemas.microsoft.com/office/drawing/2014/main" id="{321F7BC9-4080-47B9-8C9C-89CFF6F8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5" name="Imagen 1104">
          <a:extLst>
            <a:ext uri="{FF2B5EF4-FFF2-40B4-BE49-F238E27FC236}">
              <a16:creationId xmlns:a16="http://schemas.microsoft.com/office/drawing/2014/main" id="{6F1888F1-88A8-424B-B0A1-AA2E908C2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6" name="Imagen 1105">
          <a:extLst>
            <a:ext uri="{FF2B5EF4-FFF2-40B4-BE49-F238E27FC236}">
              <a16:creationId xmlns:a16="http://schemas.microsoft.com/office/drawing/2014/main" id="{14E0E002-DA4A-419B-B414-2FAFA25B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7" name="Imagen 1106">
          <a:extLst>
            <a:ext uri="{FF2B5EF4-FFF2-40B4-BE49-F238E27FC236}">
              <a16:creationId xmlns:a16="http://schemas.microsoft.com/office/drawing/2014/main" id="{8909F979-146A-41F4-9C88-E8ED00AE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8" name="Imagen 1107">
          <a:extLst>
            <a:ext uri="{FF2B5EF4-FFF2-40B4-BE49-F238E27FC236}">
              <a16:creationId xmlns:a16="http://schemas.microsoft.com/office/drawing/2014/main" id="{9ED0BACB-61FB-4701-94B2-71DDF0E02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9" name="Imagen 1108">
          <a:extLst>
            <a:ext uri="{FF2B5EF4-FFF2-40B4-BE49-F238E27FC236}">
              <a16:creationId xmlns:a16="http://schemas.microsoft.com/office/drawing/2014/main" id="{1595E85A-6A3A-424B-AEBF-1B97D2B0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0" name="Imagen 1109">
          <a:extLst>
            <a:ext uri="{FF2B5EF4-FFF2-40B4-BE49-F238E27FC236}">
              <a16:creationId xmlns:a16="http://schemas.microsoft.com/office/drawing/2014/main" id="{2AD2E980-A5FD-4C11-95C3-1EE88D2F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1" name="Imagen 1110">
          <a:extLst>
            <a:ext uri="{FF2B5EF4-FFF2-40B4-BE49-F238E27FC236}">
              <a16:creationId xmlns:a16="http://schemas.microsoft.com/office/drawing/2014/main" id="{C24E7D99-BACF-46DD-A7CC-3D9D93103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2" name="Imagen 1111">
          <a:extLst>
            <a:ext uri="{FF2B5EF4-FFF2-40B4-BE49-F238E27FC236}">
              <a16:creationId xmlns:a16="http://schemas.microsoft.com/office/drawing/2014/main" id="{DBEEE5B9-6687-414C-9179-08060B1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3" name="Imagen 1112">
          <a:extLst>
            <a:ext uri="{FF2B5EF4-FFF2-40B4-BE49-F238E27FC236}">
              <a16:creationId xmlns:a16="http://schemas.microsoft.com/office/drawing/2014/main" id="{626AE516-44F3-476E-B986-87956665F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4" name="Imagen 1113">
          <a:extLst>
            <a:ext uri="{FF2B5EF4-FFF2-40B4-BE49-F238E27FC236}">
              <a16:creationId xmlns:a16="http://schemas.microsoft.com/office/drawing/2014/main" id="{C5C96ED4-A969-4856-BED0-E9831C6D0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5" name="Imagen 1114">
          <a:extLst>
            <a:ext uri="{FF2B5EF4-FFF2-40B4-BE49-F238E27FC236}">
              <a16:creationId xmlns:a16="http://schemas.microsoft.com/office/drawing/2014/main" id="{A7024283-2065-4187-A250-67BF9A4D3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6" name="Imagen 1115">
          <a:extLst>
            <a:ext uri="{FF2B5EF4-FFF2-40B4-BE49-F238E27FC236}">
              <a16:creationId xmlns:a16="http://schemas.microsoft.com/office/drawing/2014/main" id="{1BE11401-BBC1-4017-A0AB-D35E5E1EE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7" name="Imagen 1116">
          <a:extLst>
            <a:ext uri="{FF2B5EF4-FFF2-40B4-BE49-F238E27FC236}">
              <a16:creationId xmlns:a16="http://schemas.microsoft.com/office/drawing/2014/main" id="{3E94B749-1049-42B1-AD00-EAD882F4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8" name="Imagen 1117">
          <a:extLst>
            <a:ext uri="{FF2B5EF4-FFF2-40B4-BE49-F238E27FC236}">
              <a16:creationId xmlns:a16="http://schemas.microsoft.com/office/drawing/2014/main" id="{702CA6F2-8E12-4E6A-9EEB-DCC481CE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9" name="Imagen 1118">
          <a:extLst>
            <a:ext uri="{FF2B5EF4-FFF2-40B4-BE49-F238E27FC236}">
              <a16:creationId xmlns:a16="http://schemas.microsoft.com/office/drawing/2014/main" id="{49E7F3D0-6F46-40BD-BF8C-DC9EBF69A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0" name="Imagen 1119">
          <a:extLst>
            <a:ext uri="{FF2B5EF4-FFF2-40B4-BE49-F238E27FC236}">
              <a16:creationId xmlns:a16="http://schemas.microsoft.com/office/drawing/2014/main" id="{D7A4CDB6-BFC1-4169-9D5B-DD857AD9B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1" name="Imagen 1120">
          <a:extLst>
            <a:ext uri="{FF2B5EF4-FFF2-40B4-BE49-F238E27FC236}">
              <a16:creationId xmlns:a16="http://schemas.microsoft.com/office/drawing/2014/main" id="{65AA220A-9720-45E0-BDE2-6EEBE3454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2" name="Imagen 1121">
          <a:extLst>
            <a:ext uri="{FF2B5EF4-FFF2-40B4-BE49-F238E27FC236}">
              <a16:creationId xmlns:a16="http://schemas.microsoft.com/office/drawing/2014/main" id="{D470BB35-2788-48E9-AD95-3872A1F11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3" name="Imagen 1122">
          <a:extLst>
            <a:ext uri="{FF2B5EF4-FFF2-40B4-BE49-F238E27FC236}">
              <a16:creationId xmlns:a16="http://schemas.microsoft.com/office/drawing/2014/main" id="{A0B3E304-EAE7-405B-A7C5-B1A2DBF77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4" name="Imagen 1123">
          <a:extLst>
            <a:ext uri="{FF2B5EF4-FFF2-40B4-BE49-F238E27FC236}">
              <a16:creationId xmlns:a16="http://schemas.microsoft.com/office/drawing/2014/main" id="{CF5B5FF6-A494-488F-8D10-53D367C96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5" name="Imagen 1124">
          <a:extLst>
            <a:ext uri="{FF2B5EF4-FFF2-40B4-BE49-F238E27FC236}">
              <a16:creationId xmlns:a16="http://schemas.microsoft.com/office/drawing/2014/main" id="{1880B458-4547-4615-95F4-7F6B48CA5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6" name="Imagen 1125">
          <a:extLst>
            <a:ext uri="{FF2B5EF4-FFF2-40B4-BE49-F238E27FC236}">
              <a16:creationId xmlns:a16="http://schemas.microsoft.com/office/drawing/2014/main" id="{4B8A043A-DD27-40EF-89D1-55619DEDD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7" name="Imagen 1126">
          <a:extLst>
            <a:ext uri="{FF2B5EF4-FFF2-40B4-BE49-F238E27FC236}">
              <a16:creationId xmlns:a16="http://schemas.microsoft.com/office/drawing/2014/main" id="{595F5AFE-B504-4BB7-B596-52DDA0749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28" name="Imagen 1127">
          <a:extLst>
            <a:ext uri="{FF2B5EF4-FFF2-40B4-BE49-F238E27FC236}">
              <a16:creationId xmlns:a16="http://schemas.microsoft.com/office/drawing/2014/main" id="{42DE868A-90AE-42A8-A5A2-95E44630E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29" name="Imagen 1128">
          <a:extLst>
            <a:ext uri="{FF2B5EF4-FFF2-40B4-BE49-F238E27FC236}">
              <a16:creationId xmlns:a16="http://schemas.microsoft.com/office/drawing/2014/main" id="{BBC4B858-238D-44EE-8970-602F1F6D4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0" name="Imagen 1129">
          <a:extLst>
            <a:ext uri="{FF2B5EF4-FFF2-40B4-BE49-F238E27FC236}">
              <a16:creationId xmlns:a16="http://schemas.microsoft.com/office/drawing/2014/main" id="{DADB1CC0-8368-4DBE-B4E4-1D50D4FD0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1" name="Imagen 1130">
          <a:extLst>
            <a:ext uri="{FF2B5EF4-FFF2-40B4-BE49-F238E27FC236}">
              <a16:creationId xmlns:a16="http://schemas.microsoft.com/office/drawing/2014/main" id="{1B98F7E2-FF5C-4F76-B003-5AE68B62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2" name="Imagen 1131">
          <a:extLst>
            <a:ext uri="{FF2B5EF4-FFF2-40B4-BE49-F238E27FC236}">
              <a16:creationId xmlns:a16="http://schemas.microsoft.com/office/drawing/2014/main" id="{0C285FCB-702F-4561-A5AF-B7C215FD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33" name="Imagen 1132">
          <a:extLst>
            <a:ext uri="{FF2B5EF4-FFF2-40B4-BE49-F238E27FC236}">
              <a16:creationId xmlns:a16="http://schemas.microsoft.com/office/drawing/2014/main" id="{4B1EB521-5F62-4461-BA9A-C9831DFD7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4" name="Imagen 1133">
          <a:extLst>
            <a:ext uri="{FF2B5EF4-FFF2-40B4-BE49-F238E27FC236}">
              <a16:creationId xmlns:a16="http://schemas.microsoft.com/office/drawing/2014/main" id="{41F234C5-7B61-4809-99CF-F0BA2B70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5" name="Imagen 1134">
          <a:extLst>
            <a:ext uri="{FF2B5EF4-FFF2-40B4-BE49-F238E27FC236}">
              <a16:creationId xmlns:a16="http://schemas.microsoft.com/office/drawing/2014/main" id="{15E832F2-4CDA-40E8-B935-CAC70B0D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6" name="Imagen 1135">
          <a:extLst>
            <a:ext uri="{FF2B5EF4-FFF2-40B4-BE49-F238E27FC236}">
              <a16:creationId xmlns:a16="http://schemas.microsoft.com/office/drawing/2014/main" id="{718CE84D-1C32-4BD5-9CA5-6E101DAD7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7" name="Imagen 1136">
          <a:extLst>
            <a:ext uri="{FF2B5EF4-FFF2-40B4-BE49-F238E27FC236}">
              <a16:creationId xmlns:a16="http://schemas.microsoft.com/office/drawing/2014/main" id="{F1C16615-3154-47E2-B799-C051B4DFF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8" name="Imagen 1137">
          <a:extLst>
            <a:ext uri="{FF2B5EF4-FFF2-40B4-BE49-F238E27FC236}">
              <a16:creationId xmlns:a16="http://schemas.microsoft.com/office/drawing/2014/main" id="{64C20364-0C77-45FE-BAA2-F2C74B8A6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9" name="Imagen 1138">
          <a:extLst>
            <a:ext uri="{FF2B5EF4-FFF2-40B4-BE49-F238E27FC236}">
              <a16:creationId xmlns:a16="http://schemas.microsoft.com/office/drawing/2014/main" id="{140E8F15-05E6-4046-B121-D3B72453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0" name="Imagen 1139">
          <a:extLst>
            <a:ext uri="{FF2B5EF4-FFF2-40B4-BE49-F238E27FC236}">
              <a16:creationId xmlns:a16="http://schemas.microsoft.com/office/drawing/2014/main" id="{2FDB6F0D-2B47-4BD8-880D-C148558E8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1" name="Imagen 1140">
          <a:extLst>
            <a:ext uri="{FF2B5EF4-FFF2-40B4-BE49-F238E27FC236}">
              <a16:creationId xmlns:a16="http://schemas.microsoft.com/office/drawing/2014/main" id="{71755A44-87CC-42A9-A949-6A7119B6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2" name="Imagen 1141">
          <a:extLst>
            <a:ext uri="{FF2B5EF4-FFF2-40B4-BE49-F238E27FC236}">
              <a16:creationId xmlns:a16="http://schemas.microsoft.com/office/drawing/2014/main" id="{D664D661-615B-4319-842B-95B115905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3" name="Imagen 1142">
          <a:extLst>
            <a:ext uri="{FF2B5EF4-FFF2-40B4-BE49-F238E27FC236}">
              <a16:creationId xmlns:a16="http://schemas.microsoft.com/office/drawing/2014/main" id="{E1896C85-D5A5-45D3-A765-D70C7E64D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4" name="Imagen 1143">
          <a:extLst>
            <a:ext uri="{FF2B5EF4-FFF2-40B4-BE49-F238E27FC236}">
              <a16:creationId xmlns:a16="http://schemas.microsoft.com/office/drawing/2014/main" id="{F818A4E6-BF25-4896-9296-AEBEC635E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5" name="Imagen 1144">
          <a:extLst>
            <a:ext uri="{FF2B5EF4-FFF2-40B4-BE49-F238E27FC236}">
              <a16:creationId xmlns:a16="http://schemas.microsoft.com/office/drawing/2014/main" id="{95332344-4AD0-402F-898C-5704FEA20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6" name="Imagen 1145">
          <a:extLst>
            <a:ext uri="{FF2B5EF4-FFF2-40B4-BE49-F238E27FC236}">
              <a16:creationId xmlns:a16="http://schemas.microsoft.com/office/drawing/2014/main" id="{43541C10-2FA2-4563-BF8B-889494DC0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7" name="Imagen 1146">
          <a:extLst>
            <a:ext uri="{FF2B5EF4-FFF2-40B4-BE49-F238E27FC236}">
              <a16:creationId xmlns:a16="http://schemas.microsoft.com/office/drawing/2014/main" id="{766C0C7C-3D49-4795-9C30-D03A2F86A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8" name="Imagen 1147">
          <a:extLst>
            <a:ext uri="{FF2B5EF4-FFF2-40B4-BE49-F238E27FC236}">
              <a16:creationId xmlns:a16="http://schemas.microsoft.com/office/drawing/2014/main" id="{B9E91813-9FA8-4E21-AFF1-95DCD534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9" name="Imagen 1148">
          <a:extLst>
            <a:ext uri="{FF2B5EF4-FFF2-40B4-BE49-F238E27FC236}">
              <a16:creationId xmlns:a16="http://schemas.microsoft.com/office/drawing/2014/main" id="{4FD77237-9FB4-4207-861A-D8981C0E8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0" name="Imagen 1149">
          <a:extLst>
            <a:ext uri="{FF2B5EF4-FFF2-40B4-BE49-F238E27FC236}">
              <a16:creationId xmlns:a16="http://schemas.microsoft.com/office/drawing/2014/main" id="{E63325AB-FDE0-4186-A532-AF1003DC1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1" name="Imagen 1150">
          <a:extLst>
            <a:ext uri="{FF2B5EF4-FFF2-40B4-BE49-F238E27FC236}">
              <a16:creationId xmlns:a16="http://schemas.microsoft.com/office/drawing/2014/main" id="{939D078A-70CB-46AE-AF42-8BCBBE50F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2" name="Imagen 1151">
          <a:extLst>
            <a:ext uri="{FF2B5EF4-FFF2-40B4-BE49-F238E27FC236}">
              <a16:creationId xmlns:a16="http://schemas.microsoft.com/office/drawing/2014/main" id="{FB23CCE6-FB17-42CC-8A65-4A7826A91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3" name="Imagen 1152">
          <a:extLst>
            <a:ext uri="{FF2B5EF4-FFF2-40B4-BE49-F238E27FC236}">
              <a16:creationId xmlns:a16="http://schemas.microsoft.com/office/drawing/2014/main" id="{3FC5B937-C16A-40A5-B33E-1B6CA537B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4" name="Imagen 1153">
          <a:extLst>
            <a:ext uri="{FF2B5EF4-FFF2-40B4-BE49-F238E27FC236}">
              <a16:creationId xmlns:a16="http://schemas.microsoft.com/office/drawing/2014/main" id="{43C2197A-68E5-4156-8DA0-832DE9AF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5" name="Imagen 1154">
          <a:extLst>
            <a:ext uri="{FF2B5EF4-FFF2-40B4-BE49-F238E27FC236}">
              <a16:creationId xmlns:a16="http://schemas.microsoft.com/office/drawing/2014/main" id="{37B0C5BE-FE63-43B6-BCE4-CF335AACE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6" name="Imagen 1155">
          <a:extLst>
            <a:ext uri="{FF2B5EF4-FFF2-40B4-BE49-F238E27FC236}">
              <a16:creationId xmlns:a16="http://schemas.microsoft.com/office/drawing/2014/main" id="{FCEDBE26-ECB7-475D-AC54-4964C7A95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7" name="Imagen 1156">
          <a:extLst>
            <a:ext uri="{FF2B5EF4-FFF2-40B4-BE49-F238E27FC236}">
              <a16:creationId xmlns:a16="http://schemas.microsoft.com/office/drawing/2014/main" id="{07C4519F-C6DD-4997-9B26-97AC23795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8" name="Imagen 1157">
          <a:extLst>
            <a:ext uri="{FF2B5EF4-FFF2-40B4-BE49-F238E27FC236}">
              <a16:creationId xmlns:a16="http://schemas.microsoft.com/office/drawing/2014/main" id="{FB535D2B-9401-48F4-ACC8-5653DB65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9" name="Imagen 1158">
          <a:extLst>
            <a:ext uri="{FF2B5EF4-FFF2-40B4-BE49-F238E27FC236}">
              <a16:creationId xmlns:a16="http://schemas.microsoft.com/office/drawing/2014/main" id="{C64B98FD-006B-454F-9772-41B0C3ADD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0" name="Imagen 1159">
          <a:extLst>
            <a:ext uri="{FF2B5EF4-FFF2-40B4-BE49-F238E27FC236}">
              <a16:creationId xmlns:a16="http://schemas.microsoft.com/office/drawing/2014/main" id="{6AB84E57-B3D4-46BC-8387-08BF16AD4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1" name="Imagen 1160">
          <a:extLst>
            <a:ext uri="{FF2B5EF4-FFF2-40B4-BE49-F238E27FC236}">
              <a16:creationId xmlns:a16="http://schemas.microsoft.com/office/drawing/2014/main" id="{03555E62-8F23-4338-ABEC-733270D1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2" name="Imagen 1161">
          <a:extLst>
            <a:ext uri="{FF2B5EF4-FFF2-40B4-BE49-F238E27FC236}">
              <a16:creationId xmlns:a16="http://schemas.microsoft.com/office/drawing/2014/main" id="{47794F3C-B598-4BE1-B88C-1234FBED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3" name="Imagen 1162">
          <a:extLst>
            <a:ext uri="{FF2B5EF4-FFF2-40B4-BE49-F238E27FC236}">
              <a16:creationId xmlns:a16="http://schemas.microsoft.com/office/drawing/2014/main" id="{A4A47D28-C070-4634-9730-F2B95CD12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4" name="Imagen 1163">
          <a:extLst>
            <a:ext uri="{FF2B5EF4-FFF2-40B4-BE49-F238E27FC236}">
              <a16:creationId xmlns:a16="http://schemas.microsoft.com/office/drawing/2014/main" id="{327CD5F6-4142-43D4-81F8-D32B58FF0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5" name="Imagen 1164">
          <a:extLst>
            <a:ext uri="{FF2B5EF4-FFF2-40B4-BE49-F238E27FC236}">
              <a16:creationId xmlns:a16="http://schemas.microsoft.com/office/drawing/2014/main" id="{906A143E-CAF1-41F1-B617-DF16CA92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6" name="Imagen 1165">
          <a:extLst>
            <a:ext uri="{FF2B5EF4-FFF2-40B4-BE49-F238E27FC236}">
              <a16:creationId xmlns:a16="http://schemas.microsoft.com/office/drawing/2014/main" id="{420BE82F-5A2D-4EB9-B867-6B586CA4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7" name="Imagen 1166">
          <a:extLst>
            <a:ext uri="{FF2B5EF4-FFF2-40B4-BE49-F238E27FC236}">
              <a16:creationId xmlns:a16="http://schemas.microsoft.com/office/drawing/2014/main" id="{889206AA-4BF4-45C1-908F-945AEAF24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8" name="Imagen 1167">
          <a:extLst>
            <a:ext uri="{FF2B5EF4-FFF2-40B4-BE49-F238E27FC236}">
              <a16:creationId xmlns:a16="http://schemas.microsoft.com/office/drawing/2014/main" id="{F2C12CFA-8418-4E79-8655-4A7ADFC2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9" name="Imagen 1168">
          <a:extLst>
            <a:ext uri="{FF2B5EF4-FFF2-40B4-BE49-F238E27FC236}">
              <a16:creationId xmlns:a16="http://schemas.microsoft.com/office/drawing/2014/main" id="{F878726F-42E9-4EE3-BC08-4E0F4C6F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70" name="Imagen 1169">
          <a:extLst>
            <a:ext uri="{FF2B5EF4-FFF2-40B4-BE49-F238E27FC236}">
              <a16:creationId xmlns:a16="http://schemas.microsoft.com/office/drawing/2014/main" id="{DED93D20-037E-411A-BB2C-497FA7832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71" name="Imagen 1170">
          <a:extLst>
            <a:ext uri="{FF2B5EF4-FFF2-40B4-BE49-F238E27FC236}">
              <a16:creationId xmlns:a16="http://schemas.microsoft.com/office/drawing/2014/main" id="{9590A66B-5042-4DF5-A2AF-6685E6148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2" name="Imagen 1171">
          <a:extLst>
            <a:ext uri="{FF2B5EF4-FFF2-40B4-BE49-F238E27FC236}">
              <a16:creationId xmlns:a16="http://schemas.microsoft.com/office/drawing/2014/main" id="{3B1C8E83-A183-46DD-AC6A-ACC358C2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3" name="Imagen 1172">
          <a:extLst>
            <a:ext uri="{FF2B5EF4-FFF2-40B4-BE49-F238E27FC236}">
              <a16:creationId xmlns:a16="http://schemas.microsoft.com/office/drawing/2014/main" id="{7824192F-D236-4B1B-9578-66966398F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4" name="Imagen 1173">
          <a:extLst>
            <a:ext uri="{FF2B5EF4-FFF2-40B4-BE49-F238E27FC236}">
              <a16:creationId xmlns:a16="http://schemas.microsoft.com/office/drawing/2014/main" id="{9FF30D2E-6323-4510-8B46-FE583E8F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5" name="Imagen 1174">
          <a:extLst>
            <a:ext uri="{FF2B5EF4-FFF2-40B4-BE49-F238E27FC236}">
              <a16:creationId xmlns:a16="http://schemas.microsoft.com/office/drawing/2014/main" id="{92C913DC-A61D-4112-9A4A-2298D08A4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6" name="Imagen 1175">
          <a:extLst>
            <a:ext uri="{FF2B5EF4-FFF2-40B4-BE49-F238E27FC236}">
              <a16:creationId xmlns:a16="http://schemas.microsoft.com/office/drawing/2014/main" id="{F1C8F817-D72A-4C74-BCB5-C6A77706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7" name="Imagen 1176">
          <a:extLst>
            <a:ext uri="{FF2B5EF4-FFF2-40B4-BE49-F238E27FC236}">
              <a16:creationId xmlns:a16="http://schemas.microsoft.com/office/drawing/2014/main" id="{306EEA00-F127-4533-A17E-04A6C816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8" name="Imagen 1177">
          <a:extLst>
            <a:ext uri="{FF2B5EF4-FFF2-40B4-BE49-F238E27FC236}">
              <a16:creationId xmlns:a16="http://schemas.microsoft.com/office/drawing/2014/main" id="{54C55E6A-35B3-4D11-95FC-1A5DF5C69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9" name="Imagen 1178">
          <a:extLst>
            <a:ext uri="{FF2B5EF4-FFF2-40B4-BE49-F238E27FC236}">
              <a16:creationId xmlns:a16="http://schemas.microsoft.com/office/drawing/2014/main" id="{79651F96-A1AD-4C34-A0F7-C7DAD8961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80" name="Imagen 1179">
          <a:extLst>
            <a:ext uri="{FF2B5EF4-FFF2-40B4-BE49-F238E27FC236}">
              <a16:creationId xmlns:a16="http://schemas.microsoft.com/office/drawing/2014/main" id="{DD707208-598E-4D3B-90E0-15D5885F2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1" name="Imagen 1180">
          <a:extLst>
            <a:ext uri="{FF2B5EF4-FFF2-40B4-BE49-F238E27FC236}">
              <a16:creationId xmlns:a16="http://schemas.microsoft.com/office/drawing/2014/main" id="{847E8660-4817-4C3B-8675-0F78A8D2F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2" name="Imagen 1181">
          <a:extLst>
            <a:ext uri="{FF2B5EF4-FFF2-40B4-BE49-F238E27FC236}">
              <a16:creationId xmlns:a16="http://schemas.microsoft.com/office/drawing/2014/main" id="{B0192440-425F-4CEF-AF9A-A47373A1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3" name="Imagen 1182">
          <a:extLst>
            <a:ext uri="{FF2B5EF4-FFF2-40B4-BE49-F238E27FC236}">
              <a16:creationId xmlns:a16="http://schemas.microsoft.com/office/drawing/2014/main" id="{9930B348-3C84-4025-BBA6-E623E67B3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4" name="Imagen 1183">
          <a:extLst>
            <a:ext uri="{FF2B5EF4-FFF2-40B4-BE49-F238E27FC236}">
              <a16:creationId xmlns:a16="http://schemas.microsoft.com/office/drawing/2014/main" id="{B65A0E37-94AC-4591-ABE9-CA3CFE2A5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5" name="Imagen 1184">
          <a:extLst>
            <a:ext uri="{FF2B5EF4-FFF2-40B4-BE49-F238E27FC236}">
              <a16:creationId xmlns:a16="http://schemas.microsoft.com/office/drawing/2014/main" id="{7210B78D-8ACF-41BF-9D35-6338D27F1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86" name="Imagen 1185">
          <a:extLst>
            <a:ext uri="{FF2B5EF4-FFF2-40B4-BE49-F238E27FC236}">
              <a16:creationId xmlns:a16="http://schemas.microsoft.com/office/drawing/2014/main" id="{B502F16F-9C90-48EB-BAE7-3207D9265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7" name="Imagen 1186">
          <a:extLst>
            <a:ext uri="{FF2B5EF4-FFF2-40B4-BE49-F238E27FC236}">
              <a16:creationId xmlns:a16="http://schemas.microsoft.com/office/drawing/2014/main" id="{5F1CFDC2-4163-4241-A9BB-6136CA10B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8" name="Imagen 1187">
          <a:extLst>
            <a:ext uri="{FF2B5EF4-FFF2-40B4-BE49-F238E27FC236}">
              <a16:creationId xmlns:a16="http://schemas.microsoft.com/office/drawing/2014/main" id="{7388D386-6964-4157-9134-7769B61A7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9" name="Imagen 1188">
          <a:extLst>
            <a:ext uri="{FF2B5EF4-FFF2-40B4-BE49-F238E27FC236}">
              <a16:creationId xmlns:a16="http://schemas.microsoft.com/office/drawing/2014/main" id="{7EE11471-5EC5-4601-818E-05F9FD16E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0" name="Imagen 1189">
          <a:extLst>
            <a:ext uri="{FF2B5EF4-FFF2-40B4-BE49-F238E27FC236}">
              <a16:creationId xmlns:a16="http://schemas.microsoft.com/office/drawing/2014/main" id="{3F690746-B4CB-47DD-84C7-A0020A5E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1" name="Imagen 1190">
          <a:extLst>
            <a:ext uri="{FF2B5EF4-FFF2-40B4-BE49-F238E27FC236}">
              <a16:creationId xmlns:a16="http://schemas.microsoft.com/office/drawing/2014/main" id="{820CB527-DDE4-4290-B6AC-E9C86051E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2" name="Imagen 1191">
          <a:extLst>
            <a:ext uri="{FF2B5EF4-FFF2-40B4-BE49-F238E27FC236}">
              <a16:creationId xmlns:a16="http://schemas.microsoft.com/office/drawing/2014/main" id="{13813E49-B180-4427-B093-B5C1ECB13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3" name="Imagen 1192">
          <a:extLst>
            <a:ext uri="{FF2B5EF4-FFF2-40B4-BE49-F238E27FC236}">
              <a16:creationId xmlns:a16="http://schemas.microsoft.com/office/drawing/2014/main" id="{7043CD83-F7E6-4855-BAB0-01DC7F78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4" name="Imagen 1193">
          <a:extLst>
            <a:ext uri="{FF2B5EF4-FFF2-40B4-BE49-F238E27FC236}">
              <a16:creationId xmlns:a16="http://schemas.microsoft.com/office/drawing/2014/main" id="{EB0FA4D9-3AD7-4152-B8F9-47276154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5" name="Imagen 1194">
          <a:extLst>
            <a:ext uri="{FF2B5EF4-FFF2-40B4-BE49-F238E27FC236}">
              <a16:creationId xmlns:a16="http://schemas.microsoft.com/office/drawing/2014/main" id="{A8C5EA4B-4C8C-4C60-8B33-7111D2C0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6" name="Imagen 1195">
          <a:extLst>
            <a:ext uri="{FF2B5EF4-FFF2-40B4-BE49-F238E27FC236}">
              <a16:creationId xmlns:a16="http://schemas.microsoft.com/office/drawing/2014/main" id="{66380F83-32F1-4E54-9E7D-DB7428D4A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7" name="Imagen 1196">
          <a:extLst>
            <a:ext uri="{FF2B5EF4-FFF2-40B4-BE49-F238E27FC236}">
              <a16:creationId xmlns:a16="http://schemas.microsoft.com/office/drawing/2014/main" id="{0E05AC51-BC82-46F2-9EF6-372339373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8" name="Imagen 1197">
          <a:extLst>
            <a:ext uri="{FF2B5EF4-FFF2-40B4-BE49-F238E27FC236}">
              <a16:creationId xmlns:a16="http://schemas.microsoft.com/office/drawing/2014/main" id="{AA765982-21B9-4755-8668-7855CEC8D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9" name="Imagen 1198">
          <a:extLst>
            <a:ext uri="{FF2B5EF4-FFF2-40B4-BE49-F238E27FC236}">
              <a16:creationId xmlns:a16="http://schemas.microsoft.com/office/drawing/2014/main" id="{E9DE0B65-5B5C-4910-A046-B6A71AA89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0" name="Imagen 1199">
          <a:extLst>
            <a:ext uri="{FF2B5EF4-FFF2-40B4-BE49-F238E27FC236}">
              <a16:creationId xmlns:a16="http://schemas.microsoft.com/office/drawing/2014/main" id="{759FEC0D-67B2-482C-BCC2-4690DF51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1" name="Imagen 1200">
          <a:extLst>
            <a:ext uri="{FF2B5EF4-FFF2-40B4-BE49-F238E27FC236}">
              <a16:creationId xmlns:a16="http://schemas.microsoft.com/office/drawing/2014/main" id="{23C014BB-7F39-4A9F-8D80-FF95BF3D4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2" name="Imagen 1201">
          <a:extLst>
            <a:ext uri="{FF2B5EF4-FFF2-40B4-BE49-F238E27FC236}">
              <a16:creationId xmlns:a16="http://schemas.microsoft.com/office/drawing/2014/main" id="{1D0A658B-CAF1-440D-9ECD-A63BA1387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3" name="Imagen 1202">
          <a:extLst>
            <a:ext uri="{FF2B5EF4-FFF2-40B4-BE49-F238E27FC236}">
              <a16:creationId xmlns:a16="http://schemas.microsoft.com/office/drawing/2014/main" id="{610D2455-F446-483F-B2FB-E77C6530C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4" name="Imagen 1203">
          <a:extLst>
            <a:ext uri="{FF2B5EF4-FFF2-40B4-BE49-F238E27FC236}">
              <a16:creationId xmlns:a16="http://schemas.microsoft.com/office/drawing/2014/main" id="{97C7A2B2-138B-4303-A1C0-DC41E6E2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5" name="Imagen 1204">
          <a:extLst>
            <a:ext uri="{FF2B5EF4-FFF2-40B4-BE49-F238E27FC236}">
              <a16:creationId xmlns:a16="http://schemas.microsoft.com/office/drawing/2014/main" id="{32468BF9-905A-49BA-872B-21828CC8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6" name="Imagen 1205">
          <a:extLst>
            <a:ext uri="{FF2B5EF4-FFF2-40B4-BE49-F238E27FC236}">
              <a16:creationId xmlns:a16="http://schemas.microsoft.com/office/drawing/2014/main" id="{56BD2CE9-2165-478C-BC41-84DCCF93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7" name="Imagen 1206">
          <a:extLst>
            <a:ext uri="{FF2B5EF4-FFF2-40B4-BE49-F238E27FC236}">
              <a16:creationId xmlns:a16="http://schemas.microsoft.com/office/drawing/2014/main" id="{9A380AAA-30D5-4BAA-BF29-3B39EAFDC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8" name="Imagen 1207">
          <a:extLst>
            <a:ext uri="{FF2B5EF4-FFF2-40B4-BE49-F238E27FC236}">
              <a16:creationId xmlns:a16="http://schemas.microsoft.com/office/drawing/2014/main" id="{11DBF987-6D98-4168-9BFC-EA49473C5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09" name="Imagen 1208">
          <a:extLst>
            <a:ext uri="{FF2B5EF4-FFF2-40B4-BE49-F238E27FC236}">
              <a16:creationId xmlns:a16="http://schemas.microsoft.com/office/drawing/2014/main" id="{0678AEAF-D238-4F88-B04C-3C1211D56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0" name="Imagen 1209">
          <a:extLst>
            <a:ext uri="{FF2B5EF4-FFF2-40B4-BE49-F238E27FC236}">
              <a16:creationId xmlns:a16="http://schemas.microsoft.com/office/drawing/2014/main" id="{E58D05E0-AE5A-4295-838A-AB8A38A18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1" name="Imagen 1210">
          <a:extLst>
            <a:ext uri="{FF2B5EF4-FFF2-40B4-BE49-F238E27FC236}">
              <a16:creationId xmlns:a16="http://schemas.microsoft.com/office/drawing/2014/main" id="{36227E69-28C1-42CD-8155-90A89CBA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2" name="Imagen 1211">
          <a:extLst>
            <a:ext uri="{FF2B5EF4-FFF2-40B4-BE49-F238E27FC236}">
              <a16:creationId xmlns:a16="http://schemas.microsoft.com/office/drawing/2014/main" id="{85368567-2DCF-43D5-B618-FE3116A22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3" name="Imagen 1212">
          <a:extLst>
            <a:ext uri="{FF2B5EF4-FFF2-40B4-BE49-F238E27FC236}">
              <a16:creationId xmlns:a16="http://schemas.microsoft.com/office/drawing/2014/main" id="{9A748592-0785-4373-9D46-7F2BB873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4" name="Imagen 1213">
          <a:extLst>
            <a:ext uri="{FF2B5EF4-FFF2-40B4-BE49-F238E27FC236}">
              <a16:creationId xmlns:a16="http://schemas.microsoft.com/office/drawing/2014/main" id="{209952AC-B079-4E4A-9EC8-E902A09E2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5" name="Imagen 1214">
          <a:extLst>
            <a:ext uri="{FF2B5EF4-FFF2-40B4-BE49-F238E27FC236}">
              <a16:creationId xmlns:a16="http://schemas.microsoft.com/office/drawing/2014/main" id="{64A2A0A2-B817-442B-9598-98AAB0912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6" name="Imagen 1215">
          <a:extLst>
            <a:ext uri="{FF2B5EF4-FFF2-40B4-BE49-F238E27FC236}">
              <a16:creationId xmlns:a16="http://schemas.microsoft.com/office/drawing/2014/main" id="{FCE7621D-2D7F-4C28-B892-04B091E82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7" name="Imagen 1216">
          <a:extLst>
            <a:ext uri="{FF2B5EF4-FFF2-40B4-BE49-F238E27FC236}">
              <a16:creationId xmlns:a16="http://schemas.microsoft.com/office/drawing/2014/main" id="{F14C9467-1F16-4EEB-9B1B-827D2C00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8" name="Imagen 1217">
          <a:extLst>
            <a:ext uri="{FF2B5EF4-FFF2-40B4-BE49-F238E27FC236}">
              <a16:creationId xmlns:a16="http://schemas.microsoft.com/office/drawing/2014/main" id="{8B36CEB3-8F40-4A5D-8E5F-10B80EF5B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19" name="Imagen 1218">
          <a:extLst>
            <a:ext uri="{FF2B5EF4-FFF2-40B4-BE49-F238E27FC236}">
              <a16:creationId xmlns:a16="http://schemas.microsoft.com/office/drawing/2014/main" id="{86C981F8-A398-45B5-ABC8-6F78A4921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0" name="Imagen 1219">
          <a:extLst>
            <a:ext uri="{FF2B5EF4-FFF2-40B4-BE49-F238E27FC236}">
              <a16:creationId xmlns:a16="http://schemas.microsoft.com/office/drawing/2014/main" id="{0C5DB3AC-75B1-498E-8F2D-36506880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1" name="Imagen 1220">
          <a:extLst>
            <a:ext uri="{FF2B5EF4-FFF2-40B4-BE49-F238E27FC236}">
              <a16:creationId xmlns:a16="http://schemas.microsoft.com/office/drawing/2014/main" id="{DFEFCAB2-6CDD-4D0D-866F-CDF70E8D1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2" name="Imagen 1221">
          <a:extLst>
            <a:ext uri="{FF2B5EF4-FFF2-40B4-BE49-F238E27FC236}">
              <a16:creationId xmlns:a16="http://schemas.microsoft.com/office/drawing/2014/main" id="{3392B807-4A74-4B43-82E1-57EF1C493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3" name="Imagen 1222">
          <a:extLst>
            <a:ext uri="{FF2B5EF4-FFF2-40B4-BE49-F238E27FC236}">
              <a16:creationId xmlns:a16="http://schemas.microsoft.com/office/drawing/2014/main" id="{FE4EB4AA-8BD4-4568-A0B8-0BE5BE17B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4" name="Imagen 1223">
          <a:extLst>
            <a:ext uri="{FF2B5EF4-FFF2-40B4-BE49-F238E27FC236}">
              <a16:creationId xmlns:a16="http://schemas.microsoft.com/office/drawing/2014/main" id="{443FF95C-041D-458C-9852-5F501298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5" name="Imagen 1224">
          <a:extLst>
            <a:ext uri="{FF2B5EF4-FFF2-40B4-BE49-F238E27FC236}">
              <a16:creationId xmlns:a16="http://schemas.microsoft.com/office/drawing/2014/main" id="{C36C2340-3FAC-4A23-8F02-DC422B8D6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6" name="Imagen 1225">
          <a:extLst>
            <a:ext uri="{FF2B5EF4-FFF2-40B4-BE49-F238E27FC236}">
              <a16:creationId xmlns:a16="http://schemas.microsoft.com/office/drawing/2014/main" id="{795EB7FD-D353-41FB-9F2B-21DBDF9A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7" name="Imagen 1226">
          <a:extLst>
            <a:ext uri="{FF2B5EF4-FFF2-40B4-BE49-F238E27FC236}">
              <a16:creationId xmlns:a16="http://schemas.microsoft.com/office/drawing/2014/main" id="{E1F76C10-4F02-4F00-B972-89D7E2DA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8" name="Imagen 1227">
          <a:extLst>
            <a:ext uri="{FF2B5EF4-FFF2-40B4-BE49-F238E27FC236}">
              <a16:creationId xmlns:a16="http://schemas.microsoft.com/office/drawing/2014/main" id="{B5BD21E6-6699-46F6-BB32-6F064E838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29" name="Imagen 1228">
          <a:extLst>
            <a:ext uri="{FF2B5EF4-FFF2-40B4-BE49-F238E27FC236}">
              <a16:creationId xmlns:a16="http://schemas.microsoft.com/office/drawing/2014/main" id="{6D07BC00-5337-4994-AB20-9CFD81DAA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0" name="Imagen 1229">
          <a:extLst>
            <a:ext uri="{FF2B5EF4-FFF2-40B4-BE49-F238E27FC236}">
              <a16:creationId xmlns:a16="http://schemas.microsoft.com/office/drawing/2014/main" id="{2AA2067A-7DE2-49E4-8699-1A8F35A31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1" name="Imagen 1230">
          <a:extLst>
            <a:ext uri="{FF2B5EF4-FFF2-40B4-BE49-F238E27FC236}">
              <a16:creationId xmlns:a16="http://schemas.microsoft.com/office/drawing/2014/main" id="{CAE1F27A-4CF7-4C25-808A-7F401387B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2" name="Imagen 1231">
          <a:extLst>
            <a:ext uri="{FF2B5EF4-FFF2-40B4-BE49-F238E27FC236}">
              <a16:creationId xmlns:a16="http://schemas.microsoft.com/office/drawing/2014/main" id="{E30B662B-01FA-443D-A68D-4BCD8C5EE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3" name="Imagen 1232">
          <a:extLst>
            <a:ext uri="{FF2B5EF4-FFF2-40B4-BE49-F238E27FC236}">
              <a16:creationId xmlns:a16="http://schemas.microsoft.com/office/drawing/2014/main" id="{694C94DB-6C71-4B97-92C7-0B759E553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4" name="Imagen 1233">
          <a:extLst>
            <a:ext uri="{FF2B5EF4-FFF2-40B4-BE49-F238E27FC236}">
              <a16:creationId xmlns:a16="http://schemas.microsoft.com/office/drawing/2014/main" id="{AED5EB48-E1CA-4EFC-8EAF-D86117DB6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5" name="Imagen 1234">
          <a:extLst>
            <a:ext uri="{FF2B5EF4-FFF2-40B4-BE49-F238E27FC236}">
              <a16:creationId xmlns:a16="http://schemas.microsoft.com/office/drawing/2014/main" id="{3E072FC9-23C4-44D4-9A24-E60EA5E38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6" name="Imagen 1235">
          <a:extLst>
            <a:ext uri="{FF2B5EF4-FFF2-40B4-BE49-F238E27FC236}">
              <a16:creationId xmlns:a16="http://schemas.microsoft.com/office/drawing/2014/main" id="{10B798BB-9793-4B62-B1D4-FF21F993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7" name="Imagen 1236">
          <a:extLst>
            <a:ext uri="{FF2B5EF4-FFF2-40B4-BE49-F238E27FC236}">
              <a16:creationId xmlns:a16="http://schemas.microsoft.com/office/drawing/2014/main" id="{7F625ED3-2246-4446-AD59-C4BFB187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8" name="Imagen 1237">
          <a:extLst>
            <a:ext uri="{FF2B5EF4-FFF2-40B4-BE49-F238E27FC236}">
              <a16:creationId xmlns:a16="http://schemas.microsoft.com/office/drawing/2014/main" id="{685403CC-2CFE-4FDA-890D-D958A053C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9" name="Imagen 1238">
          <a:extLst>
            <a:ext uri="{FF2B5EF4-FFF2-40B4-BE49-F238E27FC236}">
              <a16:creationId xmlns:a16="http://schemas.microsoft.com/office/drawing/2014/main" id="{3C798F52-BD75-438D-948D-FF5953BC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0" name="Imagen 1239">
          <a:extLst>
            <a:ext uri="{FF2B5EF4-FFF2-40B4-BE49-F238E27FC236}">
              <a16:creationId xmlns:a16="http://schemas.microsoft.com/office/drawing/2014/main" id="{4724DD57-AECF-4DE9-B298-40C27C47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1" name="Imagen 1240">
          <a:extLst>
            <a:ext uri="{FF2B5EF4-FFF2-40B4-BE49-F238E27FC236}">
              <a16:creationId xmlns:a16="http://schemas.microsoft.com/office/drawing/2014/main" id="{83ACF153-1888-4CFD-B92B-6BF47061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2" name="Imagen 1241">
          <a:extLst>
            <a:ext uri="{FF2B5EF4-FFF2-40B4-BE49-F238E27FC236}">
              <a16:creationId xmlns:a16="http://schemas.microsoft.com/office/drawing/2014/main" id="{677C879A-7FB9-48A7-9E40-52B44AEB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3" name="Imagen 1242">
          <a:extLst>
            <a:ext uri="{FF2B5EF4-FFF2-40B4-BE49-F238E27FC236}">
              <a16:creationId xmlns:a16="http://schemas.microsoft.com/office/drawing/2014/main" id="{E11AB8B5-B460-4F05-A322-9BEE451D8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4" name="Imagen 1243">
          <a:extLst>
            <a:ext uri="{FF2B5EF4-FFF2-40B4-BE49-F238E27FC236}">
              <a16:creationId xmlns:a16="http://schemas.microsoft.com/office/drawing/2014/main" id="{AD876850-9F35-4437-957B-3AC4B4900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5" name="Imagen 1244">
          <a:extLst>
            <a:ext uri="{FF2B5EF4-FFF2-40B4-BE49-F238E27FC236}">
              <a16:creationId xmlns:a16="http://schemas.microsoft.com/office/drawing/2014/main" id="{F76C0667-7297-41B1-8FA0-A6EBAFE4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6" name="Imagen 1245">
          <a:extLst>
            <a:ext uri="{FF2B5EF4-FFF2-40B4-BE49-F238E27FC236}">
              <a16:creationId xmlns:a16="http://schemas.microsoft.com/office/drawing/2014/main" id="{37C88909-23D2-4BCC-8FEC-3D100583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7" name="Imagen 1246">
          <a:extLst>
            <a:ext uri="{FF2B5EF4-FFF2-40B4-BE49-F238E27FC236}">
              <a16:creationId xmlns:a16="http://schemas.microsoft.com/office/drawing/2014/main" id="{C53269B8-BD86-4056-8563-F5E793FA3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8" name="Imagen 1247">
          <a:extLst>
            <a:ext uri="{FF2B5EF4-FFF2-40B4-BE49-F238E27FC236}">
              <a16:creationId xmlns:a16="http://schemas.microsoft.com/office/drawing/2014/main" id="{F531814D-5055-44D1-BA72-A20A718A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9" name="Imagen 1248">
          <a:extLst>
            <a:ext uri="{FF2B5EF4-FFF2-40B4-BE49-F238E27FC236}">
              <a16:creationId xmlns:a16="http://schemas.microsoft.com/office/drawing/2014/main" id="{B316BC99-2A88-4ED9-B386-4A804F513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0" name="Imagen 1249">
          <a:extLst>
            <a:ext uri="{FF2B5EF4-FFF2-40B4-BE49-F238E27FC236}">
              <a16:creationId xmlns:a16="http://schemas.microsoft.com/office/drawing/2014/main" id="{9C47096B-4D67-45F8-AC53-61D781684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1" name="Imagen 1250">
          <a:extLst>
            <a:ext uri="{FF2B5EF4-FFF2-40B4-BE49-F238E27FC236}">
              <a16:creationId xmlns:a16="http://schemas.microsoft.com/office/drawing/2014/main" id="{6BD409BF-3921-4054-872C-DBE71578F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2" name="Imagen 1251">
          <a:extLst>
            <a:ext uri="{FF2B5EF4-FFF2-40B4-BE49-F238E27FC236}">
              <a16:creationId xmlns:a16="http://schemas.microsoft.com/office/drawing/2014/main" id="{DA727570-3505-4AE9-9852-AFCBC648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3" name="Imagen 1252">
          <a:extLst>
            <a:ext uri="{FF2B5EF4-FFF2-40B4-BE49-F238E27FC236}">
              <a16:creationId xmlns:a16="http://schemas.microsoft.com/office/drawing/2014/main" id="{D74620B7-1222-4643-9C73-2D4D71742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4" name="Imagen 1253">
          <a:extLst>
            <a:ext uri="{FF2B5EF4-FFF2-40B4-BE49-F238E27FC236}">
              <a16:creationId xmlns:a16="http://schemas.microsoft.com/office/drawing/2014/main" id="{8CBEA3BF-A93B-4816-AF78-F667F71B5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5" name="Imagen 1254">
          <a:extLst>
            <a:ext uri="{FF2B5EF4-FFF2-40B4-BE49-F238E27FC236}">
              <a16:creationId xmlns:a16="http://schemas.microsoft.com/office/drawing/2014/main" id="{9B8BDBF7-C6A2-4232-B01C-ABE3C9F62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6" name="Imagen 1255">
          <a:extLst>
            <a:ext uri="{FF2B5EF4-FFF2-40B4-BE49-F238E27FC236}">
              <a16:creationId xmlns:a16="http://schemas.microsoft.com/office/drawing/2014/main" id="{293026CA-68E8-43AF-890E-A706FD128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7" name="Imagen 1256">
          <a:extLst>
            <a:ext uri="{FF2B5EF4-FFF2-40B4-BE49-F238E27FC236}">
              <a16:creationId xmlns:a16="http://schemas.microsoft.com/office/drawing/2014/main" id="{C5155140-181B-4951-83E6-F36E7F59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8" name="Imagen 1257">
          <a:extLst>
            <a:ext uri="{FF2B5EF4-FFF2-40B4-BE49-F238E27FC236}">
              <a16:creationId xmlns:a16="http://schemas.microsoft.com/office/drawing/2014/main" id="{C912FE2D-7488-4F65-AACE-D5B679A2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9" name="Imagen 1258">
          <a:extLst>
            <a:ext uri="{FF2B5EF4-FFF2-40B4-BE49-F238E27FC236}">
              <a16:creationId xmlns:a16="http://schemas.microsoft.com/office/drawing/2014/main" id="{FAAE1752-CD45-44F0-BC94-E748B55E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0" name="Imagen 1259">
          <a:extLst>
            <a:ext uri="{FF2B5EF4-FFF2-40B4-BE49-F238E27FC236}">
              <a16:creationId xmlns:a16="http://schemas.microsoft.com/office/drawing/2014/main" id="{A701D5FF-BE95-4328-B288-21AC13267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1" name="Imagen 1260">
          <a:extLst>
            <a:ext uri="{FF2B5EF4-FFF2-40B4-BE49-F238E27FC236}">
              <a16:creationId xmlns:a16="http://schemas.microsoft.com/office/drawing/2014/main" id="{132183BD-BDA2-4B0B-8BEB-EF5120C28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2" name="Imagen 1261">
          <a:extLst>
            <a:ext uri="{FF2B5EF4-FFF2-40B4-BE49-F238E27FC236}">
              <a16:creationId xmlns:a16="http://schemas.microsoft.com/office/drawing/2014/main" id="{2A70DE3C-7BFC-454E-9BB4-5221FEEF2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3" name="Imagen 1262">
          <a:extLst>
            <a:ext uri="{FF2B5EF4-FFF2-40B4-BE49-F238E27FC236}">
              <a16:creationId xmlns:a16="http://schemas.microsoft.com/office/drawing/2014/main" id="{F0B782C1-74BA-4AD5-A5F6-930535A47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4" name="Imagen 1263">
          <a:extLst>
            <a:ext uri="{FF2B5EF4-FFF2-40B4-BE49-F238E27FC236}">
              <a16:creationId xmlns:a16="http://schemas.microsoft.com/office/drawing/2014/main" id="{E7557EBB-9ABC-4112-AEFE-1FD7C100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5" name="Imagen 1264">
          <a:extLst>
            <a:ext uri="{FF2B5EF4-FFF2-40B4-BE49-F238E27FC236}">
              <a16:creationId xmlns:a16="http://schemas.microsoft.com/office/drawing/2014/main" id="{826AF64B-ED95-4BE9-A58A-95A07A0CE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6" name="Imagen 1265">
          <a:extLst>
            <a:ext uri="{FF2B5EF4-FFF2-40B4-BE49-F238E27FC236}">
              <a16:creationId xmlns:a16="http://schemas.microsoft.com/office/drawing/2014/main" id="{69AE8438-7911-4113-B8DB-D5D5E5B0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67" name="Imagen 1266">
          <a:extLst>
            <a:ext uri="{FF2B5EF4-FFF2-40B4-BE49-F238E27FC236}">
              <a16:creationId xmlns:a16="http://schemas.microsoft.com/office/drawing/2014/main" id="{3F008A8D-3D36-4E87-B42B-DE02ADDF1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68" name="Imagen 1267">
          <a:extLst>
            <a:ext uri="{FF2B5EF4-FFF2-40B4-BE49-F238E27FC236}">
              <a16:creationId xmlns:a16="http://schemas.microsoft.com/office/drawing/2014/main" id="{F8343295-3F3C-4426-A519-A7EE8D3A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69" name="Imagen 1268">
          <a:extLst>
            <a:ext uri="{FF2B5EF4-FFF2-40B4-BE49-F238E27FC236}">
              <a16:creationId xmlns:a16="http://schemas.microsoft.com/office/drawing/2014/main" id="{ED1A3085-A02E-40A7-948F-B5FC32DC2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0" name="Imagen 1269">
          <a:extLst>
            <a:ext uri="{FF2B5EF4-FFF2-40B4-BE49-F238E27FC236}">
              <a16:creationId xmlns:a16="http://schemas.microsoft.com/office/drawing/2014/main" id="{BFDBBEF6-D8F3-47EF-83FE-AB7A072AD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1" name="Imagen 1270">
          <a:extLst>
            <a:ext uri="{FF2B5EF4-FFF2-40B4-BE49-F238E27FC236}">
              <a16:creationId xmlns:a16="http://schemas.microsoft.com/office/drawing/2014/main" id="{AA795790-6539-4F69-A9A7-EA4EF93E8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2" name="Imagen 1271">
          <a:extLst>
            <a:ext uri="{FF2B5EF4-FFF2-40B4-BE49-F238E27FC236}">
              <a16:creationId xmlns:a16="http://schemas.microsoft.com/office/drawing/2014/main" id="{A4B5F0EC-B87B-46D2-A936-A47EBF5A3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73" name="Imagen 1272">
          <a:extLst>
            <a:ext uri="{FF2B5EF4-FFF2-40B4-BE49-F238E27FC236}">
              <a16:creationId xmlns:a16="http://schemas.microsoft.com/office/drawing/2014/main" id="{CC97FF67-34C3-4402-982E-5F04F0A7C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4" name="Imagen 1273">
          <a:extLst>
            <a:ext uri="{FF2B5EF4-FFF2-40B4-BE49-F238E27FC236}">
              <a16:creationId xmlns:a16="http://schemas.microsoft.com/office/drawing/2014/main" id="{996E5659-2F1A-4F28-9C2A-099AC494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5" name="Imagen 1274">
          <a:extLst>
            <a:ext uri="{FF2B5EF4-FFF2-40B4-BE49-F238E27FC236}">
              <a16:creationId xmlns:a16="http://schemas.microsoft.com/office/drawing/2014/main" id="{76E31793-EF68-4689-83FC-F6F1EC14E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6" name="Imagen 1275">
          <a:extLst>
            <a:ext uri="{FF2B5EF4-FFF2-40B4-BE49-F238E27FC236}">
              <a16:creationId xmlns:a16="http://schemas.microsoft.com/office/drawing/2014/main" id="{ACD704F3-62DD-4257-8EB8-2C158F22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7" name="Imagen 1276">
          <a:extLst>
            <a:ext uri="{FF2B5EF4-FFF2-40B4-BE49-F238E27FC236}">
              <a16:creationId xmlns:a16="http://schemas.microsoft.com/office/drawing/2014/main" id="{5386A598-752F-4C3B-AD7E-A0AA76D3F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8" name="Imagen 1277">
          <a:extLst>
            <a:ext uri="{FF2B5EF4-FFF2-40B4-BE49-F238E27FC236}">
              <a16:creationId xmlns:a16="http://schemas.microsoft.com/office/drawing/2014/main" id="{1E43C633-5802-4FF1-B7BB-158F1722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9" name="Imagen 1278">
          <a:extLst>
            <a:ext uri="{FF2B5EF4-FFF2-40B4-BE49-F238E27FC236}">
              <a16:creationId xmlns:a16="http://schemas.microsoft.com/office/drawing/2014/main" id="{FBC9B62C-B7A1-4326-870B-1EB7F843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0" name="Imagen 1279">
          <a:extLst>
            <a:ext uri="{FF2B5EF4-FFF2-40B4-BE49-F238E27FC236}">
              <a16:creationId xmlns:a16="http://schemas.microsoft.com/office/drawing/2014/main" id="{DD0258DC-DF39-4CF6-A5A7-8B3618E8E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1" name="Imagen 1280">
          <a:extLst>
            <a:ext uri="{FF2B5EF4-FFF2-40B4-BE49-F238E27FC236}">
              <a16:creationId xmlns:a16="http://schemas.microsoft.com/office/drawing/2014/main" id="{B9B4824C-229D-423A-B288-6EFF5A68A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2" name="Imagen 1281">
          <a:extLst>
            <a:ext uri="{FF2B5EF4-FFF2-40B4-BE49-F238E27FC236}">
              <a16:creationId xmlns:a16="http://schemas.microsoft.com/office/drawing/2014/main" id="{EA2AF3A9-938A-4880-9DA8-E857103D2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3" name="Imagen 1282">
          <a:extLst>
            <a:ext uri="{FF2B5EF4-FFF2-40B4-BE49-F238E27FC236}">
              <a16:creationId xmlns:a16="http://schemas.microsoft.com/office/drawing/2014/main" id="{B7CEE1C7-CEB1-4FFA-8F82-BDEFE6A6B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4" name="Imagen 1283">
          <a:extLst>
            <a:ext uri="{FF2B5EF4-FFF2-40B4-BE49-F238E27FC236}">
              <a16:creationId xmlns:a16="http://schemas.microsoft.com/office/drawing/2014/main" id="{D4759A0B-F31A-4114-BEF6-1B7D7D00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5" name="Imagen 1284">
          <a:extLst>
            <a:ext uri="{FF2B5EF4-FFF2-40B4-BE49-F238E27FC236}">
              <a16:creationId xmlns:a16="http://schemas.microsoft.com/office/drawing/2014/main" id="{71A9A7B5-2913-42E6-AC2A-D7590DCF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6" name="Imagen 1285">
          <a:extLst>
            <a:ext uri="{FF2B5EF4-FFF2-40B4-BE49-F238E27FC236}">
              <a16:creationId xmlns:a16="http://schemas.microsoft.com/office/drawing/2014/main" id="{4219E7FF-258D-4536-BBA2-1C2D0385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7" name="Imagen 1286">
          <a:extLst>
            <a:ext uri="{FF2B5EF4-FFF2-40B4-BE49-F238E27FC236}">
              <a16:creationId xmlns:a16="http://schemas.microsoft.com/office/drawing/2014/main" id="{EFA31ADF-6310-48BA-A265-C2847189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8" name="Imagen 1287">
          <a:extLst>
            <a:ext uri="{FF2B5EF4-FFF2-40B4-BE49-F238E27FC236}">
              <a16:creationId xmlns:a16="http://schemas.microsoft.com/office/drawing/2014/main" id="{5352E4FA-13A9-482A-9D6A-3AF274A08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89" name="Imagen 1288">
          <a:extLst>
            <a:ext uri="{FF2B5EF4-FFF2-40B4-BE49-F238E27FC236}">
              <a16:creationId xmlns:a16="http://schemas.microsoft.com/office/drawing/2014/main" id="{462D6330-16DC-4989-A502-6985D65A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0" name="Imagen 1289">
          <a:extLst>
            <a:ext uri="{FF2B5EF4-FFF2-40B4-BE49-F238E27FC236}">
              <a16:creationId xmlns:a16="http://schemas.microsoft.com/office/drawing/2014/main" id="{3417AA8A-484F-40F9-B81B-B050DC5ED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1" name="Imagen 1290">
          <a:extLst>
            <a:ext uri="{FF2B5EF4-FFF2-40B4-BE49-F238E27FC236}">
              <a16:creationId xmlns:a16="http://schemas.microsoft.com/office/drawing/2014/main" id="{422F1C8A-251F-4C94-943E-550D338C5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2" name="Imagen 1291">
          <a:extLst>
            <a:ext uri="{FF2B5EF4-FFF2-40B4-BE49-F238E27FC236}">
              <a16:creationId xmlns:a16="http://schemas.microsoft.com/office/drawing/2014/main" id="{7FB9E64B-2C09-4D72-A98F-3DF820191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3" name="Imagen 1292">
          <a:extLst>
            <a:ext uri="{FF2B5EF4-FFF2-40B4-BE49-F238E27FC236}">
              <a16:creationId xmlns:a16="http://schemas.microsoft.com/office/drawing/2014/main" id="{5CAE23A6-E26E-4582-9E1C-392555729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94" name="Imagen 1293">
          <a:extLst>
            <a:ext uri="{FF2B5EF4-FFF2-40B4-BE49-F238E27FC236}">
              <a16:creationId xmlns:a16="http://schemas.microsoft.com/office/drawing/2014/main" id="{37A9C0BF-928C-4649-8394-F9106A609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5" name="Imagen 1294">
          <a:extLst>
            <a:ext uri="{FF2B5EF4-FFF2-40B4-BE49-F238E27FC236}">
              <a16:creationId xmlns:a16="http://schemas.microsoft.com/office/drawing/2014/main" id="{A4B24A27-EF5A-4DC9-BF63-DEE884A7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6" name="Imagen 1295">
          <a:extLst>
            <a:ext uri="{FF2B5EF4-FFF2-40B4-BE49-F238E27FC236}">
              <a16:creationId xmlns:a16="http://schemas.microsoft.com/office/drawing/2014/main" id="{BA233D59-BE2F-4DB7-BA18-54B6A13D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7" name="Imagen 1296">
          <a:extLst>
            <a:ext uri="{FF2B5EF4-FFF2-40B4-BE49-F238E27FC236}">
              <a16:creationId xmlns:a16="http://schemas.microsoft.com/office/drawing/2014/main" id="{3EA921EE-E594-40D8-B064-B7370DB10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8" name="Imagen 1297">
          <a:extLst>
            <a:ext uri="{FF2B5EF4-FFF2-40B4-BE49-F238E27FC236}">
              <a16:creationId xmlns:a16="http://schemas.microsoft.com/office/drawing/2014/main" id="{08E541A6-D02B-4A8A-ACBC-0DBCD3DB6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9" name="Imagen 1298">
          <a:extLst>
            <a:ext uri="{FF2B5EF4-FFF2-40B4-BE49-F238E27FC236}">
              <a16:creationId xmlns:a16="http://schemas.microsoft.com/office/drawing/2014/main" id="{B2C1CA9C-EE92-41EA-B36D-020DFA84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0" name="Imagen 1299">
          <a:extLst>
            <a:ext uri="{FF2B5EF4-FFF2-40B4-BE49-F238E27FC236}">
              <a16:creationId xmlns:a16="http://schemas.microsoft.com/office/drawing/2014/main" id="{19518C6E-E197-4600-8D16-A5FFFBD71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1" name="Imagen 1300">
          <a:extLst>
            <a:ext uri="{FF2B5EF4-FFF2-40B4-BE49-F238E27FC236}">
              <a16:creationId xmlns:a16="http://schemas.microsoft.com/office/drawing/2014/main" id="{0ECBA38C-957D-49BB-897A-DFCDAC1A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2" name="Imagen 1301">
          <a:extLst>
            <a:ext uri="{FF2B5EF4-FFF2-40B4-BE49-F238E27FC236}">
              <a16:creationId xmlns:a16="http://schemas.microsoft.com/office/drawing/2014/main" id="{8B277302-0864-4B5D-8F9A-275E8030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3" name="Imagen 1302">
          <a:extLst>
            <a:ext uri="{FF2B5EF4-FFF2-40B4-BE49-F238E27FC236}">
              <a16:creationId xmlns:a16="http://schemas.microsoft.com/office/drawing/2014/main" id="{A93D687F-57F4-4E5E-B07D-87125986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4" name="Imagen 1303">
          <a:extLst>
            <a:ext uri="{FF2B5EF4-FFF2-40B4-BE49-F238E27FC236}">
              <a16:creationId xmlns:a16="http://schemas.microsoft.com/office/drawing/2014/main" id="{E2527530-1B4C-45FF-BEF6-808691B9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5" name="Imagen 1304">
          <a:extLst>
            <a:ext uri="{FF2B5EF4-FFF2-40B4-BE49-F238E27FC236}">
              <a16:creationId xmlns:a16="http://schemas.microsoft.com/office/drawing/2014/main" id="{27DCC734-16B6-4586-9958-3176EB7D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6" name="Imagen 1305">
          <a:extLst>
            <a:ext uri="{FF2B5EF4-FFF2-40B4-BE49-F238E27FC236}">
              <a16:creationId xmlns:a16="http://schemas.microsoft.com/office/drawing/2014/main" id="{CE5C227F-773D-48A3-90E6-3F0C43867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7" name="Imagen 1306">
          <a:extLst>
            <a:ext uri="{FF2B5EF4-FFF2-40B4-BE49-F238E27FC236}">
              <a16:creationId xmlns:a16="http://schemas.microsoft.com/office/drawing/2014/main" id="{56D377DE-2625-42BE-9321-777CA0F25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8" name="Imagen 1307">
          <a:extLst>
            <a:ext uri="{FF2B5EF4-FFF2-40B4-BE49-F238E27FC236}">
              <a16:creationId xmlns:a16="http://schemas.microsoft.com/office/drawing/2014/main" id="{2921F3B2-6DB1-412B-A3D9-8DBC7FDE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9" name="Imagen 1308">
          <a:extLst>
            <a:ext uri="{FF2B5EF4-FFF2-40B4-BE49-F238E27FC236}">
              <a16:creationId xmlns:a16="http://schemas.microsoft.com/office/drawing/2014/main" id="{3BDA724B-AE60-448F-849F-3AF2A7F3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0" name="Imagen 1309">
          <a:extLst>
            <a:ext uri="{FF2B5EF4-FFF2-40B4-BE49-F238E27FC236}">
              <a16:creationId xmlns:a16="http://schemas.microsoft.com/office/drawing/2014/main" id="{C7A2FC23-5ED0-4D37-A9AF-CC5F3DB66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1" name="Imagen 1310">
          <a:extLst>
            <a:ext uri="{FF2B5EF4-FFF2-40B4-BE49-F238E27FC236}">
              <a16:creationId xmlns:a16="http://schemas.microsoft.com/office/drawing/2014/main" id="{A6A2E1AC-EB07-4B3A-AC3A-995045EA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2" name="Imagen 1311">
          <a:extLst>
            <a:ext uri="{FF2B5EF4-FFF2-40B4-BE49-F238E27FC236}">
              <a16:creationId xmlns:a16="http://schemas.microsoft.com/office/drawing/2014/main" id="{1CEE08AD-F5D9-4D21-94D0-20426B53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3" name="Imagen 1312">
          <a:extLst>
            <a:ext uri="{FF2B5EF4-FFF2-40B4-BE49-F238E27FC236}">
              <a16:creationId xmlns:a16="http://schemas.microsoft.com/office/drawing/2014/main" id="{182DAABB-DFBC-4A16-AFF9-C0659B6C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4" name="Imagen 1313">
          <a:extLst>
            <a:ext uri="{FF2B5EF4-FFF2-40B4-BE49-F238E27FC236}">
              <a16:creationId xmlns:a16="http://schemas.microsoft.com/office/drawing/2014/main" id="{E9A934F4-0C81-41AB-8031-6A825364F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5" name="Imagen 1314">
          <a:extLst>
            <a:ext uri="{FF2B5EF4-FFF2-40B4-BE49-F238E27FC236}">
              <a16:creationId xmlns:a16="http://schemas.microsoft.com/office/drawing/2014/main" id="{DF5F2377-3D32-4090-943E-ABEA7A92E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6" name="Imagen 1315">
          <a:extLst>
            <a:ext uri="{FF2B5EF4-FFF2-40B4-BE49-F238E27FC236}">
              <a16:creationId xmlns:a16="http://schemas.microsoft.com/office/drawing/2014/main" id="{B3A74F7A-8472-49A2-A715-0B1E5BA1B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7" name="Imagen 1316">
          <a:extLst>
            <a:ext uri="{FF2B5EF4-FFF2-40B4-BE49-F238E27FC236}">
              <a16:creationId xmlns:a16="http://schemas.microsoft.com/office/drawing/2014/main" id="{AFABF788-E50B-40FD-B917-258A7012E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8" name="Imagen 1317">
          <a:extLst>
            <a:ext uri="{FF2B5EF4-FFF2-40B4-BE49-F238E27FC236}">
              <a16:creationId xmlns:a16="http://schemas.microsoft.com/office/drawing/2014/main" id="{E848A5F5-0558-4E52-AB05-39D5A2C6C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9" name="Imagen 1318">
          <a:extLst>
            <a:ext uri="{FF2B5EF4-FFF2-40B4-BE49-F238E27FC236}">
              <a16:creationId xmlns:a16="http://schemas.microsoft.com/office/drawing/2014/main" id="{3CF71BC5-AB19-4335-A638-E05E1134A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0" name="Imagen 1319">
          <a:extLst>
            <a:ext uri="{FF2B5EF4-FFF2-40B4-BE49-F238E27FC236}">
              <a16:creationId xmlns:a16="http://schemas.microsoft.com/office/drawing/2014/main" id="{CCCBFEDD-73B8-44A4-A2B4-7F45120E8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1" name="Imagen 1320">
          <a:extLst>
            <a:ext uri="{FF2B5EF4-FFF2-40B4-BE49-F238E27FC236}">
              <a16:creationId xmlns:a16="http://schemas.microsoft.com/office/drawing/2014/main" id="{5D17C231-AE5D-4446-9A1C-576E3FAEB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2" name="Imagen 1321">
          <a:extLst>
            <a:ext uri="{FF2B5EF4-FFF2-40B4-BE49-F238E27FC236}">
              <a16:creationId xmlns:a16="http://schemas.microsoft.com/office/drawing/2014/main" id="{A14591DC-F9F3-434B-8700-ED76CF43B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3" name="Imagen 1322">
          <a:extLst>
            <a:ext uri="{FF2B5EF4-FFF2-40B4-BE49-F238E27FC236}">
              <a16:creationId xmlns:a16="http://schemas.microsoft.com/office/drawing/2014/main" id="{9A655843-12E1-4A5A-B7D8-4DBE3D0E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4" name="Imagen 1323">
          <a:extLst>
            <a:ext uri="{FF2B5EF4-FFF2-40B4-BE49-F238E27FC236}">
              <a16:creationId xmlns:a16="http://schemas.microsoft.com/office/drawing/2014/main" id="{8004440A-4776-465B-90FA-350C144B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5" name="Imagen 1324">
          <a:extLst>
            <a:ext uri="{FF2B5EF4-FFF2-40B4-BE49-F238E27FC236}">
              <a16:creationId xmlns:a16="http://schemas.microsoft.com/office/drawing/2014/main" id="{6DD6792A-00D6-436F-9716-E94E32387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6" name="Imagen 1325">
          <a:extLst>
            <a:ext uri="{FF2B5EF4-FFF2-40B4-BE49-F238E27FC236}">
              <a16:creationId xmlns:a16="http://schemas.microsoft.com/office/drawing/2014/main" id="{CE9C959D-E264-4B2A-AC10-2FE03EF6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27" name="Imagen 1326">
          <a:extLst>
            <a:ext uri="{FF2B5EF4-FFF2-40B4-BE49-F238E27FC236}">
              <a16:creationId xmlns:a16="http://schemas.microsoft.com/office/drawing/2014/main" id="{B4EFB304-4484-402E-AB55-3B683D44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28" name="Imagen 1327">
          <a:extLst>
            <a:ext uri="{FF2B5EF4-FFF2-40B4-BE49-F238E27FC236}">
              <a16:creationId xmlns:a16="http://schemas.microsoft.com/office/drawing/2014/main" id="{56376CBC-39DC-4C38-BC7B-3E62BB6FE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29" name="Imagen 1328">
          <a:extLst>
            <a:ext uri="{FF2B5EF4-FFF2-40B4-BE49-F238E27FC236}">
              <a16:creationId xmlns:a16="http://schemas.microsoft.com/office/drawing/2014/main" id="{234DEF36-3B75-4402-AD25-868FAAC9D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30" name="Imagen 1329">
          <a:extLst>
            <a:ext uri="{FF2B5EF4-FFF2-40B4-BE49-F238E27FC236}">
              <a16:creationId xmlns:a16="http://schemas.microsoft.com/office/drawing/2014/main" id="{FE004EF7-B0A9-499B-B4D1-8C41B74BD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31" name="Imagen 1330">
          <a:extLst>
            <a:ext uri="{FF2B5EF4-FFF2-40B4-BE49-F238E27FC236}">
              <a16:creationId xmlns:a16="http://schemas.microsoft.com/office/drawing/2014/main" id="{0D76430A-608E-477A-9885-020BE532E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32" name="Imagen 1331">
          <a:extLst>
            <a:ext uri="{FF2B5EF4-FFF2-40B4-BE49-F238E27FC236}">
              <a16:creationId xmlns:a16="http://schemas.microsoft.com/office/drawing/2014/main" id="{9FF5A78B-9D91-4AEF-BC4C-A59A20626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3" name="Imagen 1332">
          <a:extLst>
            <a:ext uri="{FF2B5EF4-FFF2-40B4-BE49-F238E27FC236}">
              <a16:creationId xmlns:a16="http://schemas.microsoft.com/office/drawing/2014/main" id="{5673B51C-CD98-4124-836A-C4382F6F3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4" name="Imagen 1333">
          <a:extLst>
            <a:ext uri="{FF2B5EF4-FFF2-40B4-BE49-F238E27FC236}">
              <a16:creationId xmlns:a16="http://schemas.microsoft.com/office/drawing/2014/main" id="{349A5CD3-189D-492C-9ECB-2FC18EE24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5" name="Imagen 1334">
          <a:extLst>
            <a:ext uri="{FF2B5EF4-FFF2-40B4-BE49-F238E27FC236}">
              <a16:creationId xmlns:a16="http://schemas.microsoft.com/office/drawing/2014/main" id="{A37513E5-D57F-4545-92B8-07E5369EF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6" name="Imagen 1335">
          <a:extLst>
            <a:ext uri="{FF2B5EF4-FFF2-40B4-BE49-F238E27FC236}">
              <a16:creationId xmlns:a16="http://schemas.microsoft.com/office/drawing/2014/main" id="{C6D44000-CFAC-43FE-B1A2-13BA7BBA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7" name="Imagen 1336">
          <a:extLst>
            <a:ext uri="{FF2B5EF4-FFF2-40B4-BE49-F238E27FC236}">
              <a16:creationId xmlns:a16="http://schemas.microsoft.com/office/drawing/2014/main" id="{BFD9E688-AF20-4A15-8A3F-12BAD40E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38" name="Imagen 1337">
          <a:extLst>
            <a:ext uri="{FF2B5EF4-FFF2-40B4-BE49-F238E27FC236}">
              <a16:creationId xmlns:a16="http://schemas.microsoft.com/office/drawing/2014/main" id="{AF50A52C-1FA9-459E-AD2B-03F6D4003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9" name="Imagen 1338">
          <a:extLst>
            <a:ext uri="{FF2B5EF4-FFF2-40B4-BE49-F238E27FC236}">
              <a16:creationId xmlns:a16="http://schemas.microsoft.com/office/drawing/2014/main" id="{B8370686-9B53-4BE7-A930-435B095E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0" name="Imagen 1339">
          <a:extLst>
            <a:ext uri="{FF2B5EF4-FFF2-40B4-BE49-F238E27FC236}">
              <a16:creationId xmlns:a16="http://schemas.microsoft.com/office/drawing/2014/main" id="{B900683F-749A-4266-858D-9AE1525E6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1" name="Imagen 1340">
          <a:extLst>
            <a:ext uri="{FF2B5EF4-FFF2-40B4-BE49-F238E27FC236}">
              <a16:creationId xmlns:a16="http://schemas.microsoft.com/office/drawing/2014/main" id="{ADDDE99C-D3A2-4004-A9B8-23F2787EC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2" name="Imagen 1341">
          <a:extLst>
            <a:ext uri="{FF2B5EF4-FFF2-40B4-BE49-F238E27FC236}">
              <a16:creationId xmlns:a16="http://schemas.microsoft.com/office/drawing/2014/main" id="{2D41DF25-F986-4164-81B5-294B6D90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3" name="Imagen 1342">
          <a:extLst>
            <a:ext uri="{FF2B5EF4-FFF2-40B4-BE49-F238E27FC236}">
              <a16:creationId xmlns:a16="http://schemas.microsoft.com/office/drawing/2014/main" id="{C0F3A4D7-E216-414F-ACA3-8AE1F503C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4" name="Imagen 1343">
          <a:extLst>
            <a:ext uri="{FF2B5EF4-FFF2-40B4-BE49-F238E27FC236}">
              <a16:creationId xmlns:a16="http://schemas.microsoft.com/office/drawing/2014/main" id="{ED97C49E-93F8-4477-86B3-473E430C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5" name="Imagen 1344">
          <a:extLst>
            <a:ext uri="{FF2B5EF4-FFF2-40B4-BE49-F238E27FC236}">
              <a16:creationId xmlns:a16="http://schemas.microsoft.com/office/drawing/2014/main" id="{96316112-A167-4A48-AE35-AFFE5BF5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6" name="Imagen 1345">
          <a:extLst>
            <a:ext uri="{FF2B5EF4-FFF2-40B4-BE49-F238E27FC236}">
              <a16:creationId xmlns:a16="http://schemas.microsoft.com/office/drawing/2014/main" id="{3531BD2F-8093-4591-97FF-D6BD7601A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7" name="Imagen 1346">
          <a:extLst>
            <a:ext uri="{FF2B5EF4-FFF2-40B4-BE49-F238E27FC236}">
              <a16:creationId xmlns:a16="http://schemas.microsoft.com/office/drawing/2014/main" id="{A0904506-772E-4AB8-BC85-112A6C67A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8" name="Imagen 1347">
          <a:extLst>
            <a:ext uri="{FF2B5EF4-FFF2-40B4-BE49-F238E27FC236}">
              <a16:creationId xmlns:a16="http://schemas.microsoft.com/office/drawing/2014/main" id="{BE34AD59-589C-42CC-B773-A39AF95CA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9" name="Imagen 1348">
          <a:extLst>
            <a:ext uri="{FF2B5EF4-FFF2-40B4-BE49-F238E27FC236}">
              <a16:creationId xmlns:a16="http://schemas.microsoft.com/office/drawing/2014/main" id="{E26A9501-889C-4C98-B57A-53EE1A453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0" name="Imagen 1349">
          <a:extLst>
            <a:ext uri="{FF2B5EF4-FFF2-40B4-BE49-F238E27FC236}">
              <a16:creationId xmlns:a16="http://schemas.microsoft.com/office/drawing/2014/main" id="{7390372D-9C4C-4A4A-BB26-C2033FF9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1" name="Imagen 1350">
          <a:extLst>
            <a:ext uri="{FF2B5EF4-FFF2-40B4-BE49-F238E27FC236}">
              <a16:creationId xmlns:a16="http://schemas.microsoft.com/office/drawing/2014/main" id="{AD2F57CB-C974-4FB2-8034-38E1F7AB3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2" name="Imagen 1351">
          <a:extLst>
            <a:ext uri="{FF2B5EF4-FFF2-40B4-BE49-F238E27FC236}">
              <a16:creationId xmlns:a16="http://schemas.microsoft.com/office/drawing/2014/main" id="{16D67688-D214-431E-A837-3008FB9F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3" name="Imagen 1352">
          <a:extLst>
            <a:ext uri="{FF2B5EF4-FFF2-40B4-BE49-F238E27FC236}">
              <a16:creationId xmlns:a16="http://schemas.microsoft.com/office/drawing/2014/main" id="{5D900D50-880D-4398-B287-E10AB7238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4" name="Imagen 1353">
          <a:extLst>
            <a:ext uri="{FF2B5EF4-FFF2-40B4-BE49-F238E27FC236}">
              <a16:creationId xmlns:a16="http://schemas.microsoft.com/office/drawing/2014/main" id="{0BA03710-B3B3-40A4-AD9D-93A5621CB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5" name="Imagen 1354">
          <a:extLst>
            <a:ext uri="{FF2B5EF4-FFF2-40B4-BE49-F238E27FC236}">
              <a16:creationId xmlns:a16="http://schemas.microsoft.com/office/drawing/2014/main" id="{F3902AEF-431C-4F4B-9F59-6A0AA8D5F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6" name="Imagen 1355">
          <a:extLst>
            <a:ext uri="{FF2B5EF4-FFF2-40B4-BE49-F238E27FC236}">
              <a16:creationId xmlns:a16="http://schemas.microsoft.com/office/drawing/2014/main" id="{188DF860-A1D5-4552-955A-7F8A551A1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7" name="Imagen 1356">
          <a:extLst>
            <a:ext uri="{FF2B5EF4-FFF2-40B4-BE49-F238E27FC236}">
              <a16:creationId xmlns:a16="http://schemas.microsoft.com/office/drawing/2014/main" id="{CB7EA3AF-FA4D-4CA2-885A-7529081D0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8" name="Imagen 1357">
          <a:extLst>
            <a:ext uri="{FF2B5EF4-FFF2-40B4-BE49-F238E27FC236}">
              <a16:creationId xmlns:a16="http://schemas.microsoft.com/office/drawing/2014/main" id="{372207CA-8571-4765-A61F-456AE25C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9" name="Imagen 1358">
          <a:extLst>
            <a:ext uri="{FF2B5EF4-FFF2-40B4-BE49-F238E27FC236}">
              <a16:creationId xmlns:a16="http://schemas.microsoft.com/office/drawing/2014/main" id="{FDBF8E0A-5145-4C1C-9FA5-7C761CDDA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0" name="Imagen 1359">
          <a:extLst>
            <a:ext uri="{FF2B5EF4-FFF2-40B4-BE49-F238E27FC236}">
              <a16:creationId xmlns:a16="http://schemas.microsoft.com/office/drawing/2014/main" id="{00124E62-9A06-4B45-90C6-18D4E622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1" name="Imagen 1360">
          <a:extLst>
            <a:ext uri="{FF2B5EF4-FFF2-40B4-BE49-F238E27FC236}">
              <a16:creationId xmlns:a16="http://schemas.microsoft.com/office/drawing/2014/main" id="{A423C984-107F-4381-B53E-71378AD48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2" name="Imagen 1361">
          <a:extLst>
            <a:ext uri="{FF2B5EF4-FFF2-40B4-BE49-F238E27FC236}">
              <a16:creationId xmlns:a16="http://schemas.microsoft.com/office/drawing/2014/main" id="{8C715794-DD97-4128-B4E0-7B59428FC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3" name="Imagen 1362">
          <a:extLst>
            <a:ext uri="{FF2B5EF4-FFF2-40B4-BE49-F238E27FC236}">
              <a16:creationId xmlns:a16="http://schemas.microsoft.com/office/drawing/2014/main" id="{C9D3880E-2202-4893-833E-028FD8DE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4" name="Imagen 1363">
          <a:extLst>
            <a:ext uri="{FF2B5EF4-FFF2-40B4-BE49-F238E27FC236}">
              <a16:creationId xmlns:a16="http://schemas.microsoft.com/office/drawing/2014/main" id="{DF94C742-CBF9-4C9D-82C6-FF3E4DD1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5" name="Imagen 1364">
          <a:extLst>
            <a:ext uri="{FF2B5EF4-FFF2-40B4-BE49-F238E27FC236}">
              <a16:creationId xmlns:a16="http://schemas.microsoft.com/office/drawing/2014/main" id="{3727AEF4-697F-46A5-AE1D-D0514D017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6" name="Imagen 1365">
          <a:extLst>
            <a:ext uri="{FF2B5EF4-FFF2-40B4-BE49-F238E27FC236}">
              <a16:creationId xmlns:a16="http://schemas.microsoft.com/office/drawing/2014/main" id="{FD80A5A4-60DB-41AD-B413-131EE07B3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7" name="Imagen 1366">
          <a:extLst>
            <a:ext uri="{FF2B5EF4-FFF2-40B4-BE49-F238E27FC236}">
              <a16:creationId xmlns:a16="http://schemas.microsoft.com/office/drawing/2014/main" id="{BCFAEFEB-BA93-49CD-98CF-58983A0E1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8" name="Imagen 1367">
          <a:extLst>
            <a:ext uri="{FF2B5EF4-FFF2-40B4-BE49-F238E27FC236}">
              <a16:creationId xmlns:a16="http://schemas.microsoft.com/office/drawing/2014/main" id="{959C82B1-396E-4454-A616-9BA46C2D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69" name="Imagen 1368">
          <a:extLst>
            <a:ext uri="{FF2B5EF4-FFF2-40B4-BE49-F238E27FC236}">
              <a16:creationId xmlns:a16="http://schemas.microsoft.com/office/drawing/2014/main" id="{DF9939F9-6658-452A-A5BA-7CE93141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0" name="Imagen 1369">
          <a:extLst>
            <a:ext uri="{FF2B5EF4-FFF2-40B4-BE49-F238E27FC236}">
              <a16:creationId xmlns:a16="http://schemas.microsoft.com/office/drawing/2014/main" id="{6EC89C43-6C2D-45F2-98FE-F85B1ABD4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1" name="Imagen 1370">
          <a:extLst>
            <a:ext uri="{FF2B5EF4-FFF2-40B4-BE49-F238E27FC236}">
              <a16:creationId xmlns:a16="http://schemas.microsoft.com/office/drawing/2014/main" id="{9B61C9CA-8BB2-48B4-B237-54EFF381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2" name="Imagen 1371">
          <a:extLst>
            <a:ext uri="{FF2B5EF4-FFF2-40B4-BE49-F238E27FC236}">
              <a16:creationId xmlns:a16="http://schemas.microsoft.com/office/drawing/2014/main" id="{9EB14764-6092-4890-9B29-EDF85A298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3" name="Imagen 1372">
          <a:extLst>
            <a:ext uri="{FF2B5EF4-FFF2-40B4-BE49-F238E27FC236}">
              <a16:creationId xmlns:a16="http://schemas.microsoft.com/office/drawing/2014/main" id="{72A2DDF5-1065-4F16-B282-7F15F7BAA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4" name="Imagen 1373">
          <a:extLst>
            <a:ext uri="{FF2B5EF4-FFF2-40B4-BE49-F238E27FC236}">
              <a16:creationId xmlns:a16="http://schemas.microsoft.com/office/drawing/2014/main" id="{18A6F239-B9DD-4D16-8F5A-213CDFBD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5" name="Imagen 1374">
          <a:extLst>
            <a:ext uri="{FF2B5EF4-FFF2-40B4-BE49-F238E27FC236}">
              <a16:creationId xmlns:a16="http://schemas.microsoft.com/office/drawing/2014/main" id="{142F5CAA-B9E9-4106-B8CC-5CED885C6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6" name="Imagen 1375">
          <a:extLst>
            <a:ext uri="{FF2B5EF4-FFF2-40B4-BE49-F238E27FC236}">
              <a16:creationId xmlns:a16="http://schemas.microsoft.com/office/drawing/2014/main" id="{83336523-CAD1-45C4-9E22-BFF65BFE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7" name="Imagen 1376">
          <a:extLst>
            <a:ext uri="{FF2B5EF4-FFF2-40B4-BE49-F238E27FC236}">
              <a16:creationId xmlns:a16="http://schemas.microsoft.com/office/drawing/2014/main" id="{CDD12DD7-0C30-446C-AD8C-EA1035498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8" name="Imagen 1377">
          <a:extLst>
            <a:ext uri="{FF2B5EF4-FFF2-40B4-BE49-F238E27FC236}">
              <a16:creationId xmlns:a16="http://schemas.microsoft.com/office/drawing/2014/main" id="{EDDBD3A1-AC2F-4B60-A17D-23D997C90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79" name="Imagen 1378">
          <a:extLst>
            <a:ext uri="{FF2B5EF4-FFF2-40B4-BE49-F238E27FC236}">
              <a16:creationId xmlns:a16="http://schemas.microsoft.com/office/drawing/2014/main" id="{B9E30A54-786F-4BC1-B81F-15662B4CD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0" name="Imagen 1379">
          <a:extLst>
            <a:ext uri="{FF2B5EF4-FFF2-40B4-BE49-F238E27FC236}">
              <a16:creationId xmlns:a16="http://schemas.microsoft.com/office/drawing/2014/main" id="{CE62B0D6-D3B3-4304-B131-47C13640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1" name="Imagen 1380">
          <a:extLst>
            <a:ext uri="{FF2B5EF4-FFF2-40B4-BE49-F238E27FC236}">
              <a16:creationId xmlns:a16="http://schemas.microsoft.com/office/drawing/2014/main" id="{0CFD00A3-BCB1-41AB-B0D8-DE22CFA26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2" name="Imagen 1381">
          <a:extLst>
            <a:ext uri="{FF2B5EF4-FFF2-40B4-BE49-F238E27FC236}">
              <a16:creationId xmlns:a16="http://schemas.microsoft.com/office/drawing/2014/main" id="{65298DD4-2305-459A-ADF1-AAC257E8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3" name="Imagen 1382">
          <a:extLst>
            <a:ext uri="{FF2B5EF4-FFF2-40B4-BE49-F238E27FC236}">
              <a16:creationId xmlns:a16="http://schemas.microsoft.com/office/drawing/2014/main" id="{1BCADE79-249B-4E62-93E3-9BC07EC7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4" name="Imagen 1383">
          <a:extLst>
            <a:ext uri="{FF2B5EF4-FFF2-40B4-BE49-F238E27FC236}">
              <a16:creationId xmlns:a16="http://schemas.microsoft.com/office/drawing/2014/main" id="{225047B3-6AF2-4E52-8CBC-FEE9099E8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5" name="Imagen 1384">
          <a:extLst>
            <a:ext uri="{FF2B5EF4-FFF2-40B4-BE49-F238E27FC236}">
              <a16:creationId xmlns:a16="http://schemas.microsoft.com/office/drawing/2014/main" id="{B8C21973-5CE0-474E-A328-FA446980C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6" name="Imagen 1385">
          <a:extLst>
            <a:ext uri="{FF2B5EF4-FFF2-40B4-BE49-F238E27FC236}">
              <a16:creationId xmlns:a16="http://schemas.microsoft.com/office/drawing/2014/main" id="{8350A0AA-77C2-46C5-86A3-AAD56515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7" name="Imagen 1386">
          <a:extLst>
            <a:ext uri="{FF2B5EF4-FFF2-40B4-BE49-F238E27FC236}">
              <a16:creationId xmlns:a16="http://schemas.microsoft.com/office/drawing/2014/main" id="{9C17B988-4B72-4431-91AB-59B08082A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8" name="Imagen 1387">
          <a:extLst>
            <a:ext uri="{FF2B5EF4-FFF2-40B4-BE49-F238E27FC236}">
              <a16:creationId xmlns:a16="http://schemas.microsoft.com/office/drawing/2014/main" id="{49EA5FC7-504B-4CAD-A5A8-641DC5E31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89" name="Imagen 1388">
          <a:extLst>
            <a:ext uri="{FF2B5EF4-FFF2-40B4-BE49-F238E27FC236}">
              <a16:creationId xmlns:a16="http://schemas.microsoft.com/office/drawing/2014/main" id="{73A5A0C4-E43B-4946-9909-F189EDBC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0" name="Imagen 1389">
          <a:extLst>
            <a:ext uri="{FF2B5EF4-FFF2-40B4-BE49-F238E27FC236}">
              <a16:creationId xmlns:a16="http://schemas.microsoft.com/office/drawing/2014/main" id="{483587E7-9B24-4C2C-AAB2-BA8AF95E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1" name="Imagen 1390">
          <a:extLst>
            <a:ext uri="{FF2B5EF4-FFF2-40B4-BE49-F238E27FC236}">
              <a16:creationId xmlns:a16="http://schemas.microsoft.com/office/drawing/2014/main" id="{24F2A1D0-8233-4504-BAA6-FFDEA13C7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2" name="Imagen 1391">
          <a:extLst>
            <a:ext uri="{FF2B5EF4-FFF2-40B4-BE49-F238E27FC236}">
              <a16:creationId xmlns:a16="http://schemas.microsoft.com/office/drawing/2014/main" id="{7AF57B5D-710C-4998-B374-AC432D8B2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3" name="Imagen 1392">
          <a:extLst>
            <a:ext uri="{FF2B5EF4-FFF2-40B4-BE49-F238E27FC236}">
              <a16:creationId xmlns:a16="http://schemas.microsoft.com/office/drawing/2014/main" id="{4AEE428A-8983-489B-9822-EB1F1B26A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4" name="Imagen 1393">
          <a:extLst>
            <a:ext uri="{FF2B5EF4-FFF2-40B4-BE49-F238E27FC236}">
              <a16:creationId xmlns:a16="http://schemas.microsoft.com/office/drawing/2014/main" id="{A0400FAB-9953-415D-A381-A954321B3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5" name="Imagen 1394">
          <a:extLst>
            <a:ext uri="{FF2B5EF4-FFF2-40B4-BE49-F238E27FC236}">
              <a16:creationId xmlns:a16="http://schemas.microsoft.com/office/drawing/2014/main" id="{7CE9702D-938B-4415-B07B-472AAB8E2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6" name="Imagen 1395">
          <a:extLst>
            <a:ext uri="{FF2B5EF4-FFF2-40B4-BE49-F238E27FC236}">
              <a16:creationId xmlns:a16="http://schemas.microsoft.com/office/drawing/2014/main" id="{5DD693E8-9D73-4538-A342-A06679A4C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7" name="Imagen 1396">
          <a:extLst>
            <a:ext uri="{FF2B5EF4-FFF2-40B4-BE49-F238E27FC236}">
              <a16:creationId xmlns:a16="http://schemas.microsoft.com/office/drawing/2014/main" id="{72FB8070-235B-4C3A-858C-F0D6A469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8" name="Imagen 1397">
          <a:extLst>
            <a:ext uri="{FF2B5EF4-FFF2-40B4-BE49-F238E27FC236}">
              <a16:creationId xmlns:a16="http://schemas.microsoft.com/office/drawing/2014/main" id="{518926FE-0B5A-4B04-A4A7-DA13350C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99" name="Imagen 1398">
          <a:extLst>
            <a:ext uri="{FF2B5EF4-FFF2-40B4-BE49-F238E27FC236}">
              <a16:creationId xmlns:a16="http://schemas.microsoft.com/office/drawing/2014/main" id="{C791CC73-3CD6-4207-80B1-A1ABA7412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0" name="Imagen 1399">
          <a:extLst>
            <a:ext uri="{FF2B5EF4-FFF2-40B4-BE49-F238E27FC236}">
              <a16:creationId xmlns:a16="http://schemas.microsoft.com/office/drawing/2014/main" id="{F4C16AB5-0578-4F27-B363-8DF6B4893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1" name="Imagen 1400">
          <a:extLst>
            <a:ext uri="{FF2B5EF4-FFF2-40B4-BE49-F238E27FC236}">
              <a16:creationId xmlns:a16="http://schemas.microsoft.com/office/drawing/2014/main" id="{881814E8-6F13-4569-8C18-F1CFE1EF2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2" name="Imagen 1401">
          <a:extLst>
            <a:ext uri="{FF2B5EF4-FFF2-40B4-BE49-F238E27FC236}">
              <a16:creationId xmlns:a16="http://schemas.microsoft.com/office/drawing/2014/main" id="{1422D98A-A85E-42FB-A063-836D6B43D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3" name="Imagen 1402">
          <a:extLst>
            <a:ext uri="{FF2B5EF4-FFF2-40B4-BE49-F238E27FC236}">
              <a16:creationId xmlns:a16="http://schemas.microsoft.com/office/drawing/2014/main" id="{3B971CE0-48ED-4ABB-ACCA-7BC429919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4" name="Imagen 1403">
          <a:extLst>
            <a:ext uri="{FF2B5EF4-FFF2-40B4-BE49-F238E27FC236}">
              <a16:creationId xmlns:a16="http://schemas.microsoft.com/office/drawing/2014/main" id="{7C63E5E2-3CE2-484F-BB18-8B7E34011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5" name="Imagen 1404">
          <a:extLst>
            <a:ext uri="{FF2B5EF4-FFF2-40B4-BE49-F238E27FC236}">
              <a16:creationId xmlns:a16="http://schemas.microsoft.com/office/drawing/2014/main" id="{8319B3EC-1BA5-4CD6-B295-27CE126D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6" name="Imagen 1405">
          <a:extLst>
            <a:ext uri="{FF2B5EF4-FFF2-40B4-BE49-F238E27FC236}">
              <a16:creationId xmlns:a16="http://schemas.microsoft.com/office/drawing/2014/main" id="{46B8F727-B1D6-4778-8888-B1754F51A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7" name="Imagen 1406">
          <a:extLst>
            <a:ext uri="{FF2B5EF4-FFF2-40B4-BE49-F238E27FC236}">
              <a16:creationId xmlns:a16="http://schemas.microsoft.com/office/drawing/2014/main" id="{11404023-6860-4380-8C71-5009FAD07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8" name="Imagen 1407">
          <a:extLst>
            <a:ext uri="{FF2B5EF4-FFF2-40B4-BE49-F238E27FC236}">
              <a16:creationId xmlns:a16="http://schemas.microsoft.com/office/drawing/2014/main" id="{8405CAD3-9762-4BB4-84DA-0860F90A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9" name="Imagen 1408">
          <a:extLst>
            <a:ext uri="{FF2B5EF4-FFF2-40B4-BE49-F238E27FC236}">
              <a16:creationId xmlns:a16="http://schemas.microsoft.com/office/drawing/2014/main" id="{D1AABB37-5C91-4C49-BE1B-982F99FA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0" name="Imagen 1409">
          <a:extLst>
            <a:ext uri="{FF2B5EF4-FFF2-40B4-BE49-F238E27FC236}">
              <a16:creationId xmlns:a16="http://schemas.microsoft.com/office/drawing/2014/main" id="{AC36DD3D-BD31-4AAD-8A0A-386E24E0C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1" name="Imagen 1410">
          <a:extLst>
            <a:ext uri="{FF2B5EF4-FFF2-40B4-BE49-F238E27FC236}">
              <a16:creationId xmlns:a16="http://schemas.microsoft.com/office/drawing/2014/main" id="{2ED6FB82-1B49-46B9-932A-E5D6C77C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2" name="Imagen 1411">
          <a:extLst>
            <a:ext uri="{FF2B5EF4-FFF2-40B4-BE49-F238E27FC236}">
              <a16:creationId xmlns:a16="http://schemas.microsoft.com/office/drawing/2014/main" id="{571520D0-89AD-49AF-BBEA-D48245382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3" name="Imagen 1412">
          <a:extLst>
            <a:ext uri="{FF2B5EF4-FFF2-40B4-BE49-F238E27FC236}">
              <a16:creationId xmlns:a16="http://schemas.microsoft.com/office/drawing/2014/main" id="{C469B6FD-7DCB-4CC9-A97E-22AE02D94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4" name="Imagen 1413">
          <a:extLst>
            <a:ext uri="{FF2B5EF4-FFF2-40B4-BE49-F238E27FC236}">
              <a16:creationId xmlns:a16="http://schemas.microsoft.com/office/drawing/2014/main" id="{861B1124-E84A-40E2-ACAC-03DB7B0E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5" name="Imagen 1414">
          <a:extLst>
            <a:ext uri="{FF2B5EF4-FFF2-40B4-BE49-F238E27FC236}">
              <a16:creationId xmlns:a16="http://schemas.microsoft.com/office/drawing/2014/main" id="{6D553D8B-1E1E-4A5F-AB60-339ED85D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6" name="Imagen 1415">
          <a:extLst>
            <a:ext uri="{FF2B5EF4-FFF2-40B4-BE49-F238E27FC236}">
              <a16:creationId xmlns:a16="http://schemas.microsoft.com/office/drawing/2014/main" id="{B3678F3B-EE16-4352-9CD0-D8FD671D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7" name="Imagen 1416">
          <a:extLst>
            <a:ext uri="{FF2B5EF4-FFF2-40B4-BE49-F238E27FC236}">
              <a16:creationId xmlns:a16="http://schemas.microsoft.com/office/drawing/2014/main" id="{73D526DE-CB8E-4596-B791-2DD0359FE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8" name="Imagen 1417">
          <a:extLst>
            <a:ext uri="{FF2B5EF4-FFF2-40B4-BE49-F238E27FC236}">
              <a16:creationId xmlns:a16="http://schemas.microsoft.com/office/drawing/2014/main" id="{87C47261-98FD-4CA2-B1E3-B4A6D3B5D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19" name="Imagen 1418">
          <a:extLst>
            <a:ext uri="{FF2B5EF4-FFF2-40B4-BE49-F238E27FC236}">
              <a16:creationId xmlns:a16="http://schemas.microsoft.com/office/drawing/2014/main" id="{D9CD0671-1C1B-4BD6-82F1-34F5DB8C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0" name="Imagen 1419">
          <a:extLst>
            <a:ext uri="{FF2B5EF4-FFF2-40B4-BE49-F238E27FC236}">
              <a16:creationId xmlns:a16="http://schemas.microsoft.com/office/drawing/2014/main" id="{FB108C3F-BBFF-48F4-B939-4D3E655A7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1" name="Imagen 1420">
          <a:extLst>
            <a:ext uri="{FF2B5EF4-FFF2-40B4-BE49-F238E27FC236}">
              <a16:creationId xmlns:a16="http://schemas.microsoft.com/office/drawing/2014/main" id="{D4068CE8-0EE9-4496-97CE-B512D1C7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2" name="Imagen 1421">
          <a:extLst>
            <a:ext uri="{FF2B5EF4-FFF2-40B4-BE49-F238E27FC236}">
              <a16:creationId xmlns:a16="http://schemas.microsoft.com/office/drawing/2014/main" id="{C1827EA9-1487-49D6-955D-CBCE5D2CE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3" name="Imagen 1422">
          <a:extLst>
            <a:ext uri="{FF2B5EF4-FFF2-40B4-BE49-F238E27FC236}">
              <a16:creationId xmlns:a16="http://schemas.microsoft.com/office/drawing/2014/main" id="{42E2D6CE-F0C7-4C8E-9A99-A07AD116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4" name="Imagen 1423">
          <a:extLst>
            <a:ext uri="{FF2B5EF4-FFF2-40B4-BE49-F238E27FC236}">
              <a16:creationId xmlns:a16="http://schemas.microsoft.com/office/drawing/2014/main" id="{4ED9AD2A-685D-4020-AF64-9679B5B44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25" name="Imagen 1424">
          <a:extLst>
            <a:ext uri="{FF2B5EF4-FFF2-40B4-BE49-F238E27FC236}">
              <a16:creationId xmlns:a16="http://schemas.microsoft.com/office/drawing/2014/main" id="{1D0722DD-B13E-4036-961B-BC22A8F8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6" name="Imagen 1425">
          <a:extLst>
            <a:ext uri="{FF2B5EF4-FFF2-40B4-BE49-F238E27FC236}">
              <a16:creationId xmlns:a16="http://schemas.microsoft.com/office/drawing/2014/main" id="{BC1234AA-D940-43E2-8CAB-AA1CFCD9C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7" name="Imagen 1426">
          <a:extLst>
            <a:ext uri="{FF2B5EF4-FFF2-40B4-BE49-F238E27FC236}">
              <a16:creationId xmlns:a16="http://schemas.microsoft.com/office/drawing/2014/main" id="{DA29EFD0-0B9A-4B1F-BB9C-F4E1751B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8" name="Imagen 1427">
          <a:extLst>
            <a:ext uri="{FF2B5EF4-FFF2-40B4-BE49-F238E27FC236}">
              <a16:creationId xmlns:a16="http://schemas.microsoft.com/office/drawing/2014/main" id="{19422C30-A4B3-4B03-9921-006EA6279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29" name="Imagen 1428">
          <a:extLst>
            <a:ext uri="{FF2B5EF4-FFF2-40B4-BE49-F238E27FC236}">
              <a16:creationId xmlns:a16="http://schemas.microsoft.com/office/drawing/2014/main" id="{0448B742-1768-41C3-A56A-4D1649C2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0" name="Imagen 1429">
          <a:extLst>
            <a:ext uri="{FF2B5EF4-FFF2-40B4-BE49-F238E27FC236}">
              <a16:creationId xmlns:a16="http://schemas.microsoft.com/office/drawing/2014/main" id="{65F6DA14-E702-4AAA-A58A-D6702540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1" name="Imagen 1430">
          <a:extLst>
            <a:ext uri="{FF2B5EF4-FFF2-40B4-BE49-F238E27FC236}">
              <a16:creationId xmlns:a16="http://schemas.microsoft.com/office/drawing/2014/main" id="{168DEBE0-F3A2-48FC-B7B9-FC1A36004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2" name="Imagen 1431">
          <a:extLst>
            <a:ext uri="{FF2B5EF4-FFF2-40B4-BE49-F238E27FC236}">
              <a16:creationId xmlns:a16="http://schemas.microsoft.com/office/drawing/2014/main" id="{A739004B-B405-46B4-8CE4-060030428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3" name="Imagen 1432">
          <a:extLst>
            <a:ext uri="{FF2B5EF4-FFF2-40B4-BE49-F238E27FC236}">
              <a16:creationId xmlns:a16="http://schemas.microsoft.com/office/drawing/2014/main" id="{E3FA81DC-513A-472E-B113-12BB202A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4" name="Imagen 1433">
          <a:extLst>
            <a:ext uri="{FF2B5EF4-FFF2-40B4-BE49-F238E27FC236}">
              <a16:creationId xmlns:a16="http://schemas.microsoft.com/office/drawing/2014/main" id="{B7348E3F-07DB-4A6A-938F-A0942616F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5" name="Imagen 1434">
          <a:extLst>
            <a:ext uri="{FF2B5EF4-FFF2-40B4-BE49-F238E27FC236}">
              <a16:creationId xmlns:a16="http://schemas.microsoft.com/office/drawing/2014/main" id="{31341B7B-B931-4D2C-8C33-8F2960C0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6" name="Imagen 1435">
          <a:extLst>
            <a:ext uri="{FF2B5EF4-FFF2-40B4-BE49-F238E27FC236}">
              <a16:creationId xmlns:a16="http://schemas.microsoft.com/office/drawing/2014/main" id="{87E37740-51EF-4C36-9A3F-ED5A015D7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7" name="Imagen 1436">
          <a:extLst>
            <a:ext uri="{FF2B5EF4-FFF2-40B4-BE49-F238E27FC236}">
              <a16:creationId xmlns:a16="http://schemas.microsoft.com/office/drawing/2014/main" id="{7AB3F452-A68F-46DE-B9A9-E053F9B58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8" name="Imagen 1437">
          <a:extLst>
            <a:ext uri="{FF2B5EF4-FFF2-40B4-BE49-F238E27FC236}">
              <a16:creationId xmlns:a16="http://schemas.microsoft.com/office/drawing/2014/main" id="{8D3542FC-C1A0-43D3-8BEF-811AEE545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9" name="Imagen 1438">
          <a:extLst>
            <a:ext uri="{FF2B5EF4-FFF2-40B4-BE49-F238E27FC236}">
              <a16:creationId xmlns:a16="http://schemas.microsoft.com/office/drawing/2014/main" id="{BDC40C49-9A24-48BD-8F4A-B5DAFC468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0" name="Imagen 1439">
          <a:extLst>
            <a:ext uri="{FF2B5EF4-FFF2-40B4-BE49-F238E27FC236}">
              <a16:creationId xmlns:a16="http://schemas.microsoft.com/office/drawing/2014/main" id="{77383DD7-C995-4014-AD34-8FA228F0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1" name="Imagen 1440">
          <a:extLst>
            <a:ext uri="{FF2B5EF4-FFF2-40B4-BE49-F238E27FC236}">
              <a16:creationId xmlns:a16="http://schemas.microsoft.com/office/drawing/2014/main" id="{7F34BD55-34D2-44FD-9ACB-BE2665A6D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2" name="Imagen 1441">
          <a:extLst>
            <a:ext uri="{FF2B5EF4-FFF2-40B4-BE49-F238E27FC236}">
              <a16:creationId xmlns:a16="http://schemas.microsoft.com/office/drawing/2014/main" id="{834A49C5-E052-4C64-9789-1ADE21F1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3" name="Imagen 1442">
          <a:extLst>
            <a:ext uri="{FF2B5EF4-FFF2-40B4-BE49-F238E27FC236}">
              <a16:creationId xmlns:a16="http://schemas.microsoft.com/office/drawing/2014/main" id="{36521BCD-E95B-463A-928E-AB48DAF91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4" name="Imagen 1443">
          <a:extLst>
            <a:ext uri="{FF2B5EF4-FFF2-40B4-BE49-F238E27FC236}">
              <a16:creationId xmlns:a16="http://schemas.microsoft.com/office/drawing/2014/main" id="{4B0E434F-AD3A-42BC-A2C2-EAA0E744D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5" name="Imagen 1444">
          <a:extLst>
            <a:ext uri="{FF2B5EF4-FFF2-40B4-BE49-F238E27FC236}">
              <a16:creationId xmlns:a16="http://schemas.microsoft.com/office/drawing/2014/main" id="{BDE24319-E31A-48C8-9443-D1CB4BAB9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6" name="Imagen 1445">
          <a:extLst>
            <a:ext uri="{FF2B5EF4-FFF2-40B4-BE49-F238E27FC236}">
              <a16:creationId xmlns:a16="http://schemas.microsoft.com/office/drawing/2014/main" id="{BEC85F2D-9994-4857-B612-BB7FEC6F7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7" name="Imagen 1446">
          <a:extLst>
            <a:ext uri="{FF2B5EF4-FFF2-40B4-BE49-F238E27FC236}">
              <a16:creationId xmlns:a16="http://schemas.microsoft.com/office/drawing/2014/main" id="{3E1699D1-038D-43F4-85D2-49630524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8" name="Imagen 1447">
          <a:extLst>
            <a:ext uri="{FF2B5EF4-FFF2-40B4-BE49-F238E27FC236}">
              <a16:creationId xmlns:a16="http://schemas.microsoft.com/office/drawing/2014/main" id="{1DD9820A-B8C4-464A-9778-02E2DC381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9" name="Imagen 1448">
          <a:extLst>
            <a:ext uri="{FF2B5EF4-FFF2-40B4-BE49-F238E27FC236}">
              <a16:creationId xmlns:a16="http://schemas.microsoft.com/office/drawing/2014/main" id="{FEA0AFE2-2BF3-43F7-AD99-81BBA117B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0" name="Imagen 1449">
          <a:extLst>
            <a:ext uri="{FF2B5EF4-FFF2-40B4-BE49-F238E27FC236}">
              <a16:creationId xmlns:a16="http://schemas.microsoft.com/office/drawing/2014/main" id="{04A516A9-AC6B-47CA-B06D-0EE5B696C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1" name="Imagen 1450">
          <a:extLst>
            <a:ext uri="{FF2B5EF4-FFF2-40B4-BE49-F238E27FC236}">
              <a16:creationId xmlns:a16="http://schemas.microsoft.com/office/drawing/2014/main" id="{C321D95E-0E07-4A2D-A416-E9C7F3FD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2" name="Imagen 1451">
          <a:extLst>
            <a:ext uri="{FF2B5EF4-FFF2-40B4-BE49-F238E27FC236}">
              <a16:creationId xmlns:a16="http://schemas.microsoft.com/office/drawing/2014/main" id="{E2AD9DBF-DFEA-4F11-AAA3-D4B22C8C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3" name="Imagen 1452">
          <a:extLst>
            <a:ext uri="{FF2B5EF4-FFF2-40B4-BE49-F238E27FC236}">
              <a16:creationId xmlns:a16="http://schemas.microsoft.com/office/drawing/2014/main" id="{064B321E-2B24-4379-93A4-16D0480C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4" name="Imagen 1453">
          <a:extLst>
            <a:ext uri="{FF2B5EF4-FFF2-40B4-BE49-F238E27FC236}">
              <a16:creationId xmlns:a16="http://schemas.microsoft.com/office/drawing/2014/main" id="{3730614A-67C1-4D81-891F-28F76E8DC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5" name="Imagen 1454">
          <a:extLst>
            <a:ext uri="{FF2B5EF4-FFF2-40B4-BE49-F238E27FC236}">
              <a16:creationId xmlns:a16="http://schemas.microsoft.com/office/drawing/2014/main" id="{6113263A-3363-4BED-A737-77F66566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6" name="Imagen 1455">
          <a:extLst>
            <a:ext uri="{FF2B5EF4-FFF2-40B4-BE49-F238E27FC236}">
              <a16:creationId xmlns:a16="http://schemas.microsoft.com/office/drawing/2014/main" id="{5E02A4EE-A9FB-400C-8514-E9DE59E1C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7" name="Imagen 1456">
          <a:extLst>
            <a:ext uri="{FF2B5EF4-FFF2-40B4-BE49-F238E27FC236}">
              <a16:creationId xmlns:a16="http://schemas.microsoft.com/office/drawing/2014/main" id="{D665D88D-27D2-4138-8FF1-4D7C44ACB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8" name="Imagen 1457">
          <a:extLst>
            <a:ext uri="{FF2B5EF4-FFF2-40B4-BE49-F238E27FC236}">
              <a16:creationId xmlns:a16="http://schemas.microsoft.com/office/drawing/2014/main" id="{E2D5D6FC-C49C-4D80-9F2D-4BF534F2A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9" name="Imagen 1458">
          <a:extLst>
            <a:ext uri="{FF2B5EF4-FFF2-40B4-BE49-F238E27FC236}">
              <a16:creationId xmlns:a16="http://schemas.microsoft.com/office/drawing/2014/main" id="{9350AF02-56AD-431E-92C4-B240F78B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0" name="Imagen 1459">
          <a:extLst>
            <a:ext uri="{FF2B5EF4-FFF2-40B4-BE49-F238E27FC236}">
              <a16:creationId xmlns:a16="http://schemas.microsoft.com/office/drawing/2014/main" id="{D8A4A99A-C864-44E8-9236-4D62CE8A0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1" name="Imagen 1460">
          <a:extLst>
            <a:ext uri="{FF2B5EF4-FFF2-40B4-BE49-F238E27FC236}">
              <a16:creationId xmlns:a16="http://schemas.microsoft.com/office/drawing/2014/main" id="{7BC6AC4D-4E75-4842-9140-F1FD23B93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2" name="Imagen 1461">
          <a:extLst>
            <a:ext uri="{FF2B5EF4-FFF2-40B4-BE49-F238E27FC236}">
              <a16:creationId xmlns:a16="http://schemas.microsoft.com/office/drawing/2014/main" id="{092496CE-59F1-43BA-8548-5B7D9E23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3" name="Imagen 1462">
          <a:extLst>
            <a:ext uri="{FF2B5EF4-FFF2-40B4-BE49-F238E27FC236}">
              <a16:creationId xmlns:a16="http://schemas.microsoft.com/office/drawing/2014/main" id="{079F5C48-6979-4F5D-A9A6-756C6D6CB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4" name="Imagen 1463">
          <a:extLst>
            <a:ext uri="{FF2B5EF4-FFF2-40B4-BE49-F238E27FC236}">
              <a16:creationId xmlns:a16="http://schemas.microsoft.com/office/drawing/2014/main" id="{F0B708D0-14F0-495E-9EBB-F607D0180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5" name="Imagen 1464">
          <a:extLst>
            <a:ext uri="{FF2B5EF4-FFF2-40B4-BE49-F238E27FC236}">
              <a16:creationId xmlns:a16="http://schemas.microsoft.com/office/drawing/2014/main" id="{3803AF3E-A080-4892-A39D-0BE5A327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6" name="Imagen 1465">
          <a:extLst>
            <a:ext uri="{FF2B5EF4-FFF2-40B4-BE49-F238E27FC236}">
              <a16:creationId xmlns:a16="http://schemas.microsoft.com/office/drawing/2014/main" id="{858A68EF-1952-4238-9AC5-910A7F12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7" name="Imagen 1466">
          <a:extLst>
            <a:ext uri="{FF2B5EF4-FFF2-40B4-BE49-F238E27FC236}">
              <a16:creationId xmlns:a16="http://schemas.microsoft.com/office/drawing/2014/main" id="{451B53F7-CABF-4BD2-9AB9-BFED97F4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8" name="Imagen 1467">
          <a:extLst>
            <a:ext uri="{FF2B5EF4-FFF2-40B4-BE49-F238E27FC236}">
              <a16:creationId xmlns:a16="http://schemas.microsoft.com/office/drawing/2014/main" id="{D4F64C1A-CCDA-4FEC-B029-C9D27DB48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69" name="Imagen 1468">
          <a:extLst>
            <a:ext uri="{FF2B5EF4-FFF2-40B4-BE49-F238E27FC236}">
              <a16:creationId xmlns:a16="http://schemas.microsoft.com/office/drawing/2014/main" id="{4E5BB206-BEEB-4602-82E0-A574BB8A1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70" name="Imagen 1469">
          <a:extLst>
            <a:ext uri="{FF2B5EF4-FFF2-40B4-BE49-F238E27FC236}">
              <a16:creationId xmlns:a16="http://schemas.microsoft.com/office/drawing/2014/main" id="{E5ECD2DC-CD5A-4D9A-8052-FA443B8DA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71" name="Imagen 1470">
          <a:extLst>
            <a:ext uri="{FF2B5EF4-FFF2-40B4-BE49-F238E27FC236}">
              <a16:creationId xmlns:a16="http://schemas.microsoft.com/office/drawing/2014/main" id="{96F04564-C474-4928-B9DD-44A280775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72" name="Imagen 1471">
          <a:extLst>
            <a:ext uri="{FF2B5EF4-FFF2-40B4-BE49-F238E27FC236}">
              <a16:creationId xmlns:a16="http://schemas.microsoft.com/office/drawing/2014/main" id="{678CBF27-D99D-4ED6-B172-18E494D3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3" name="Imagen 1472">
          <a:extLst>
            <a:ext uri="{FF2B5EF4-FFF2-40B4-BE49-F238E27FC236}">
              <a16:creationId xmlns:a16="http://schemas.microsoft.com/office/drawing/2014/main" id="{AC46F412-3040-482E-9AE9-A324EE6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4" name="Imagen 1473">
          <a:extLst>
            <a:ext uri="{FF2B5EF4-FFF2-40B4-BE49-F238E27FC236}">
              <a16:creationId xmlns:a16="http://schemas.microsoft.com/office/drawing/2014/main" id="{42718243-B3F9-474B-9E55-CF0F5E098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5" name="Imagen 1474">
          <a:extLst>
            <a:ext uri="{FF2B5EF4-FFF2-40B4-BE49-F238E27FC236}">
              <a16:creationId xmlns:a16="http://schemas.microsoft.com/office/drawing/2014/main" id="{36101F43-48A0-4667-903C-D44C2204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6" name="Imagen 1475">
          <a:extLst>
            <a:ext uri="{FF2B5EF4-FFF2-40B4-BE49-F238E27FC236}">
              <a16:creationId xmlns:a16="http://schemas.microsoft.com/office/drawing/2014/main" id="{F6ECCE5B-8C74-4321-BB25-1047F5F3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7" name="Imagen 1476">
          <a:extLst>
            <a:ext uri="{FF2B5EF4-FFF2-40B4-BE49-F238E27FC236}">
              <a16:creationId xmlns:a16="http://schemas.microsoft.com/office/drawing/2014/main" id="{6574CA9E-ECD5-4B78-94C7-7FF77E498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78" name="Imagen 1477">
          <a:extLst>
            <a:ext uri="{FF2B5EF4-FFF2-40B4-BE49-F238E27FC236}">
              <a16:creationId xmlns:a16="http://schemas.microsoft.com/office/drawing/2014/main" id="{DDE465E7-019D-4040-AA73-FA6179883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79" name="Imagen 1478">
          <a:extLst>
            <a:ext uri="{FF2B5EF4-FFF2-40B4-BE49-F238E27FC236}">
              <a16:creationId xmlns:a16="http://schemas.microsoft.com/office/drawing/2014/main" id="{92D5AC2C-928F-442C-89AC-2EF7C87E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0" name="Imagen 1479">
          <a:extLst>
            <a:ext uri="{FF2B5EF4-FFF2-40B4-BE49-F238E27FC236}">
              <a16:creationId xmlns:a16="http://schemas.microsoft.com/office/drawing/2014/main" id="{C8B8328D-9DB9-445A-BFB4-7CE697460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1" name="Imagen 1480">
          <a:extLst>
            <a:ext uri="{FF2B5EF4-FFF2-40B4-BE49-F238E27FC236}">
              <a16:creationId xmlns:a16="http://schemas.microsoft.com/office/drawing/2014/main" id="{08F063DF-12F5-4B76-93CA-4CF49F365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2" name="Imagen 1481">
          <a:extLst>
            <a:ext uri="{FF2B5EF4-FFF2-40B4-BE49-F238E27FC236}">
              <a16:creationId xmlns:a16="http://schemas.microsoft.com/office/drawing/2014/main" id="{FFBFCF66-2218-411C-82E3-381A5039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3" name="Imagen 1482">
          <a:extLst>
            <a:ext uri="{FF2B5EF4-FFF2-40B4-BE49-F238E27FC236}">
              <a16:creationId xmlns:a16="http://schemas.microsoft.com/office/drawing/2014/main" id="{301D6CB7-4BD4-450C-B5B2-11583DB66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484" name="Imagen 1483">
          <a:extLst>
            <a:ext uri="{FF2B5EF4-FFF2-40B4-BE49-F238E27FC236}">
              <a16:creationId xmlns:a16="http://schemas.microsoft.com/office/drawing/2014/main" id="{BA7321D0-2C0D-4D38-97F0-1BFAABFF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85" name="Imagen 1484">
          <a:extLst>
            <a:ext uri="{FF2B5EF4-FFF2-40B4-BE49-F238E27FC236}">
              <a16:creationId xmlns:a16="http://schemas.microsoft.com/office/drawing/2014/main" id="{48B120CB-ABE8-4A69-858C-A921A5258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86" name="Imagen 1485">
          <a:extLst>
            <a:ext uri="{FF2B5EF4-FFF2-40B4-BE49-F238E27FC236}">
              <a16:creationId xmlns:a16="http://schemas.microsoft.com/office/drawing/2014/main" id="{B3E590DE-9655-49E3-A701-E1378AC5A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87" name="Imagen 1486">
          <a:extLst>
            <a:ext uri="{FF2B5EF4-FFF2-40B4-BE49-F238E27FC236}">
              <a16:creationId xmlns:a16="http://schemas.microsoft.com/office/drawing/2014/main" id="{3257499F-0BD3-406E-82C9-84FD8A6FD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8" name="Imagen 1487">
          <a:extLst>
            <a:ext uri="{FF2B5EF4-FFF2-40B4-BE49-F238E27FC236}">
              <a16:creationId xmlns:a16="http://schemas.microsoft.com/office/drawing/2014/main" id="{5E6A8F5B-D062-47C3-B4D3-6709483B5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9" name="Imagen 1488">
          <a:extLst>
            <a:ext uri="{FF2B5EF4-FFF2-40B4-BE49-F238E27FC236}">
              <a16:creationId xmlns:a16="http://schemas.microsoft.com/office/drawing/2014/main" id="{FA4C19AA-456C-42A9-A609-0E1AFD1C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0" name="Imagen 1489">
          <a:extLst>
            <a:ext uri="{FF2B5EF4-FFF2-40B4-BE49-F238E27FC236}">
              <a16:creationId xmlns:a16="http://schemas.microsoft.com/office/drawing/2014/main" id="{319187EA-398C-4BFB-823B-5AB84DDBA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1" name="Imagen 1490">
          <a:extLst>
            <a:ext uri="{FF2B5EF4-FFF2-40B4-BE49-F238E27FC236}">
              <a16:creationId xmlns:a16="http://schemas.microsoft.com/office/drawing/2014/main" id="{29EBC1D6-8D5A-4D1B-8F36-91BA60664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2" name="Imagen 1491">
          <a:extLst>
            <a:ext uri="{FF2B5EF4-FFF2-40B4-BE49-F238E27FC236}">
              <a16:creationId xmlns:a16="http://schemas.microsoft.com/office/drawing/2014/main" id="{A444A264-1649-459D-A4B0-43EB9C1DE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3" name="Imagen 1492">
          <a:extLst>
            <a:ext uri="{FF2B5EF4-FFF2-40B4-BE49-F238E27FC236}">
              <a16:creationId xmlns:a16="http://schemas.microsoft.com/office/drawing/2014/main" id="{3E50CD38-A9D1-4235-A82D-9512D519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4" name="Imagen 1493">
          <a:extLst>
            <a:ext uri="{FF2B5EF4-FFF2-40B4-BE49-F238E27FC236}">
              <a16:creationId xmlns:a16="http://schemas.microsoft.com/office/drawing/2014/main" id="{76688E6E-BFCE-4245-9D69-4341E33F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5" name="Imagen 1494">
          <a:extLst>
            <a:ext uri="{FF2B5EF4-FFF2-40B4-BE49-F238E27FC236}">
              <a16:creationId xmlns:a16="http://schemas.microsoft.com/office/drawing/2014/main" id="{EC210144-C02D-4EB6-9E89-3B18764F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6" name="Imagen 1495">
          <a:extLst>
            <a:ext uri="{FF2B5EF4-FFF2-40B4-BE49-F238E27FC236}">
              <a16:creationId xmlns:a16="http://schemas.microsoft.com/office/drawing/2014/main" id="{D3754066-6BAF-4376-9D11-FF4013C54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7" name="Imagen 1496">
          <a:extLst>
            <a:ext uri="{FF2B5EF4-FFF2-40B4-BE49-F238E27FC236}">
              <a16:creationId xmlns:a16="http://schemas.microsoft.com/office/drawing/2014/main" id="{A04E8761-2416-48B8-A4C3-B559C3927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8" name="Imagen 1497">
          <a:extLst>
            <a:ext uri="{FF2B5EF4-FFF2-40B4-BE49-F238E27FC236}">
              <a16:creationId xmlns:a16="http://schemas.microsoft.com/office/drawing/2014/main" id="{694FE2B4-65BB-4089-89AB-050563C88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99" name="Imagen 1498">
          <a:extLst>
            <a:ext uri="{FF2B5EF4-FFF2-40B4-BE49-F238E27FC236}">
              <a16:creationId xmlns:a16="http://schemas.microsoft.com/office/drawing/2014/main" id="{0D0B26EA-1582-44B2-8F45-28A8E6B98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0" name="Imagen 1499">
          <a:extLst>
            <a:ext uri="{FF2B5EF4-FFF2-40B4-BE49-F238E27FC236}">
              <a16:creationId xmlns:a16="http://schemas.microsoft.com/office/drawing/2014/main" id="{D58832D6-39E8-4F4C-A7A7-BD325195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1" name="Imagen 1500">
          <a:extLst>
            <a:ext uri="{FF2B5EF4-FFF2-40B4-BE49-F238E27FC236}">
              <a16:creationId xmlns:a16="http://schemas.microsoft.com/office/drawing/2014/main" id="{F9B76D23-DC0E-42D7-9342-94F36D20C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2" name="Imagen 1501">
          <a:extLst>
            <a:ext uri="{FF2B5EF4-FFF2-40B4-BE49-F238E27FC236}">
              <a16:creationId xmlns:a16="http://schemas.microsoft.com/office/drawing/2014/main" id="{BD437BF0-6393-488F-B510-3D0033E6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3" name="Imagen 1502">
          <a:extLst>
            <a:ext uri="{FF2B5EF4-FFF2-40B4-BE49-F238E27FC236}">
              <a16:creationId xmlns:a16="http://schemas.microsoft.com/office/drawing/2014/main" id="{3AF05852-C190-4EA5-B905-DF9F9B6D9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4" name="Imagen 1503">
          <a:extLst>
            <a:ext uri="{FF2B5EF4-FFF2-40B4-BE49-F238E27FC236}">
              <a16:creationId xmlns:a16="http://schemas.microsoft.com/office/drawing/2014/main" id="{42BF3E95-6FC5-4F67-98D3-34F9C45CF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5" name="Imagen 1504">
          <a:extLst>
            <a:ext uri="{FF2B5EF4-FFF2-40B4-BE49-F238E27FC236}">
              <a16:creationId xmlns:a16="http://schemas.microsoft.com/office/drawing/2014/main" id="{F5E08B5B-B4EA-485E-96BB-E44E2E1AF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06" name="Imagen 1505">
          <a:extLst>
            <a:ext uri="{FF2B5EF4-FFF2-40B4-BE49-F238E27FC236}">
              <a16:creationId xmlns:a16="http://schemas.microsoft.com/office/drawing/2014/main" id="{CA18B3E2-1FB0-4034-83EF-6BFF40D82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07" name="Imagen 1506">
          <a:extLst>
            <a:ext uri="{FF2B5EF4-FFF2-40B4-BE49-F238E27FC236}">
              <a16:creationId xmlns:a16="http://schemas.microsoft.com/office/drawing/2014/main" id="{88928E0B-EA64-455B-A849-3583980F3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08" name="Imagen 1507">
          <a:extLst>
            <a:ext uri="{FF2B5EF4-FFF2-40B4-BE49-F238E27FC236}">
              <a16:creationId xmlns:a16="http://schemas.microsoft.com/office/drawing/2014/main" id="{6B2B2428-66FB-46EC-A6F0-9665AD74C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9" name="Imagen 1508">
          <a:extLst>
            <a:ext uri="{FF2B5EF4-FFF2-40B4-BE49-F238E27FC236}">
              <a16:creationId xmlns:a16="http://schemas.microsoft.com/office/drawing/2014/main" id="{B554F851-0768-4732-B0A1-9C386ED16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0" name="Imagen 1509">
          <a:extLst>
            <a:ext uri="{FF2B5EF4-FFF2-40B4-BE49-F238E27FC236}">
              <a16:creationId xmlns:a16="http://schemas.microsoft.com/office/drawing/2014/main" id="{573F5237-915E-44CB-BB0F-817D8B928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1" name="Imagen 1510">
          <a:extLst>
            <a:ext uri="{FF2B5EF4-FFF2-40B4-BE49-F238E27FC236}">
              <a16:creationId xmlns:a16="http://schemas.microsoft.com/office/drawing/2014/main" id="{58B2130E-45E5-417B-9133-9EA48B55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2" name="Imagen 1511">
          <a:extLst>
            <a:ext uri="{FF2B5EF4-FFF2-40B4-BE49-F238E27FC236}">
              <a16:creationId xmlns:a16="http://schemas.microsoft.com/office/drawing/2014/main" id="{01639FB1-F74D-4CE4-B00E-5D615D9F2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3" name="Imagen 1512">
          <a:extLst>
            <a:ext uri="{FF2B5EF4-FFF2-40B4-BE49-F238E27FC236}">
              <a16:creationId xmlns:a16="http://schemas.microsoft.com/office/drawing/2014/main" id="{8DF223AE-EBA7-401F-9885-4FD8F54A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4" name="Imagen 1513">
          <a:extLst>
            <a:ext uri="{FF2B5EF4-FFF2-40B4-BE49-F238E27FC236}">
              <a16:creationId xmlns:a16="http://schemas.microsoft.com/office/drawing/2014/main" id="{E65D1680-39AD-4806-A54B-7C8BB85C5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5" name="Imagen 1514">
          <a:extLst>
            <a:ext uri="{FF2B5EF4-FFF2-40B4-BE49-F238E27FC236}">
              <a16:creationId xmlns:a16="http://schemas.microsoft.com/office/drawing/2014/main" id="{DA96828C-9160-409D-903A-4428B3449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6" name="Imagen 1515">
          <a:extLst>
            <a:ext uri="{FF2B5EF4-FFF2-40B4-BE49-F238E27FC236}">
              <a16:creationId xmlns:a16="http://schemas.microsoft.com/office/drawing/2014/main" id="{8C02F5C4-0596-424F-9DD4-DDE56BE88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7" name="Imagen 1516">
          <a:extLst>
            <a:ext uri="{FF2B5EF4-FFF2-40B4-BE49-F238E27FC236}">
              <a16:creationId xmlns:a16="http://schemas.microsoft.com/office/drawing/2014/main" id="{8C7ED7DC-D0BE-417D-A9EE-B41142D35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8" name="Imagen 1517">
          <a:extLst>
            <a:ext uri="{FF2B5EF4-FFF2-40B4-BE49-F238E27FC236}">
              <a16:creationId xmlns:a16="http://schemas.microsoft.com/office/drawing/2014/main" id="{A5011557-26EB-4D1D-8124-FF97E7882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9" name="Imagen 1518">
          <a:extLst>
            <a:ext uri="{FF2B5EF4-FFF2-40B4-BE49-F238E27FC236}">
              <a16:creationId xmlns:a16="http://schemas.microsoft.com/office/drawing/2014/main" id="{45DBFB61-4301-425D-A937-FAA415D80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20" name="Imagen 1519">
          <a:extLst>
            <a:ext uri="{FF2B5EF4-FFF2-40B4-BE49-F238E27FC236}">
              <a16:creationId xmlns:a16="http://schemas.microsoft.com/office/drawing/2014/main" id="{4C883394-5D16-4B25-8EC4-662E095F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21" name="Imagen 1520">
          <a:extLst>
            <a:ext uri="{FF2B5EF4-FFF2-40B4-BE49-F238E27FC236}">
              <a16:creationId xmlns:a16="http://schemas.microsoft.com/office/drawing/2014/main" id="{72A783F3-B59D-4D2F-8AD1-F18BECABA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2" name="Imagen 1521">
          <a:extLst>
            <a:ext uri="{FF2B5EF4-FFF2-40B4-BE49-F238E27FC236}">
              <a16:creationId xmlns:a16="http://schemas.microsoft.com/office/drawing/2014/main" id="{618CCC6D-D4FE-49A2-9F7E-64B93D0AE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3" name="Imagen 1522">
          <a:extLst>
            <a:ext uri="{FF2B5EF4-FFF2-40B4-BE49-F238E27FC236}">
              <a16:creationId xmlns:a16="http://schemas.microsoft.com/office/drawing/2014/main" id="{84D2CE9C-C699-4F3C-9A01-12A64733F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4" name="Imagen 1523">
          <a:extLst>
            <a:ext uri="{FF2B5EF4-FFF2-40B4-BE49-F238E27FC236}">
              <a16:creationId xmlns:a16="http://schemas.microsoft.com/office/drawing/2014/main" id="{90CA5DE9-BFF8-49C6-A40C-0E7739E9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5" name="Imagen 1524">
          <a:extLst>
            <a:ext uri="{FF2B5EF4-FFF2-40B4-BE49-F238E27FC236}">
              <a16:creationId xmlns:a16="http://schemas.microsoft.com/office/drawing/2014/main" id="{D7C8168C-83C8-4FBE-896B-EEDFF506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6" name="Imagen 1525">
          <a:extLst>
            <a:ext uri="{FF2B5EF4-FFF2-40B4-BE49-F238E27FC236}">
              <a16:creationId xmlns:a16="http://schemas.microsoft.com/office/drawing/2014/main" id="{6ABF752F-FF4F-4EDB-93C5-5893534D9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7" name="Imagen 1526">
          <a:extLst>
            <a:ext uri="{FF2B5EF4-FFF2-40B4-BE49-F238E27FC236}">
              <a16:creationId xmlns:a16="http://schemas.microsoft.com/office/drawing/2014/main" id="{9FD42C3D-0D62-4AEC-B9C0-2513F35D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8" name="Imagen 1527">
          <a:extLst>
            <a:ext uri="{FF2B5EF4-FFF2-40B4-BE49-F238E27FC236}">
              <a16:creationId xmlns:a16="http://schemas.microsoft.com/office/drawing/2014/main" id="{BFD56819-1FA4-49B0-ABB0-51045415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9" name="Imagen 1528">
          <a:extLst>
            <a:ext uri="{FF2B5EF4-FFF2-40B4-BE49-F238E27FC236}">
              <a16:creationId xmlns:a16="http://schemas.microsoft.com/office/drawing/2014/main" id="{BB8CD5FC-CA4D-4F89-8DBF-A77103CA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0" name="Imagen 1529">
          <a:extLst>
            <a:ext uri="{FF2B5EF4-FFF2-40B4-BE49-F238E27FC236}">
              <a16:creationId xmlns:a16="http://schemas.microsoft.com/office/drawing/2014/main" id="{ADFA7146-0AF9-4373-AD38-7E03B802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1" name="Imagen 1530">
          <a:extLst>
            <a:ext uri="{FF2B5EF4-FFF2-40B4-BE49-F238E27FC236}">
              <a16:creationId xmlns:a16="http://schemas.microsoft.com/office/drawing/2014/main" id="{F595C864-8123-4345-A39E-0E8CF800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2" name="Imagen 1531">
          <a:extLst>
            <a:ext uri="{FF2B5EF4-FFF2-40B4-BE49-F238E27FC236}">
              <a16:creationId xmlns:a16="http://schemas.microsoft.com/office/drawing/2014/main" id="{A2C9064C-EC58-469B-8F2A-919600B9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3" name="Imagen 1532">
          <a:extLst>
            <a:ext uri="{FF2B5EF4-FFF2-40B4-BE49-F238E27FC236}">
              <a16:creationId xmlns:a16="http://schemas.microsoft.com/office/drawing/2014/main" id="{33590791-3535-47D3-BB46-BF8757C6F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4" name="Imagen 1533">
          <a:extLst>
            <a:ext uri="{FF2B5EF4-FFF2-40B4-BE49-F238E27FC236}">
              <a16:creationId xmlns:a16="http://schemas.microsoft.com/office/drawing/2014/main" id="{DD59AF44-CC3E-4469-9C1E-446002B9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5" name="Imagen 1534">
          <a:extLst>
            <a:ext uri="{FF2B5EF4-FFF2-40B4-BE49-F238E27FC236}">
              <a16:creationId xmlns:a16="http://schemas.microsoft.com/office/drawing/2014/main" id="{CC2C0F40-1ABF-42E1-8E8C-C3B26D61E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6" name="Imagen 1535">
          <a:extLst>
            <a:ext uri="{FF2B5EF4-FFF2-40B4-BE49-F238E27FC236}">
              <a16:creationId xmlns:a16="http://schemas.microsoft.com/office/drawing/2014/main" id="{75162516-3EED-4A26-857B-5A2EA1DC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7" name="Imagen 1536">
          <a:extLst>
            <a:ext uri="{FF2B5EF4-FFF2-40B4-BE49-F238E27FC236}">
              <a16:creationId xmlns:a16="http://schemas.microsoft.com/office/drawing/2014/main" id="{DCD679C8-FE70-4F0F-A0DC-AF029D56E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8" name="Imagen 1537">
          <a:extLst>
            <a:ext uri="{FF2B5EF4-FFF2-40B4-BE49-F238E27FC236}">
              <a16:creationId xmlns:a16="http://schemas.microsoft.com/office/drawing/2014/main" id="{7BF8BD2A-F7FF-47D2-A34C-C80C00E1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9" name="Imagen 1538">
          <a:extLst>
            <a:ext uri="{FF2B5EF4-FFF2-40B4-BE49-F238E27FC236}">
              <a16:creationId xmlns:a16="http://schemas.microsoft.com/office/drawing/2014/main" id="{998D8D93-7841-4CAD-A2DA-587D4C6F0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0" name="Imagen 1539">
          <a:extLst>
            <a:ext uri="{FF2B5EF4-FFF2-40B4-BE49-F238E27FC236}">
              <a16:creationId xmlns:a16="http://schemas.microsoft.com/office/drawing/2014/main" id="{8E041EAC-2D21-4B84-A090-23C2790C9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1" name="Imagen 1540">
          <a:extLst>
            <a:ext uri="{FF2B5EF4-FFF2-40B4-BE49-F238E27FC236}">
              <a16:creationId xmlns:a16="http://schemas.microsoft.com/office/drawing/2014/main" id="{A88D9E0B-7829-463B-8695-9BE67148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2" name="Imagen 1541">
          <a:extLst>
            <a:ext uri="{FF2B5EF4-FFF2-40B4-BE49-F238E27FC236}">
              <a16:creationId xmlns:a16="http://schemas.microsoft.com/office/drawing/2014/main" id="{AAAC7FFE-DCAF-48DB-B6E0-2352C3D25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3" name="Imagen 1542">
          <a:extLst>
            <a:ext uri="{FF2B5EF4-FFF2-40B4-BE49-F238E27FC236}">
              <a16:creationId xmlns:a16="http://schemas.microsoft.com/office/drawing/2014/main" id="{513C7C2C-4349-4F9F-BED2-8AEBB31F8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4" name="Imagen 1543">
          <a:extLst>
            <a:ext uri="{FF2B5EF4-FFF2-40B4-BE49-F238E27FC236}">
              <a16:creationId xmlns:a16="http://schemas.microsoft.com/office/drawing/2014/main" id="{FE7373A8-F788-46D1-9B08-FD302587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5" name="Imagen 1544">
          <a:extLst>
            <a:ext uri="{FF2B5EF4-FFF2-40B4-BE49-F238E27FC236}">
              <a16:creationId xmlns:a16="http://schemas.microsoft.com/office/drawing/2014/main" id="{7BD5FF86-BBBE-44AC-8FE5-4BF2B03F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6" name="Imagen 1545">
          <a:extLst>
            <a:ext uri="{FF2B5EF4-FFF2-40B4-BE49-F238E27FC236}">
              <a16:creationId xmlns:a16="http://schemas.microsoft.com/office/drawing/2014/main" id="{0F3C02DA-4204-4953-BD98-DA9ACBC5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7" name="Imagen 1546">
          <a:extLst>
            <a:ext uri="{FF2B5EF4-FFF2-40B4-BE49-F238E27FC236}">
              <a16:creationId xmlns:a16="http://schemas.microsoft.com/office/drawing/2014/main" id="{FF810D0F-E7E1-4979-9249-94E841147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8" name="Imagen 1547">
          <a:extLst>
            <a:ext uri="{FF2B5EF4-FFF2-40B4-BE49-F238E27FC236}">
              <a16:creationId xmlns:a16="http://schemas.microsoft.com/office/drawing/2014/main" id="{9479B429-AAA5-4BFD-A6C3-7C3895A5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9" name="Imagen 1548">
          <a:extLst>
            <a:ext uri="{FF2B5EF4-FFF2-40B4-BE49-F238E27FC236}">
              <a16:creationId xmlns:a16="http://schemas.microsoft.com/office/drawing/2014/main" id="{3AB1287E-42B7-47D7-AB10-4D8CC5C3E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0" name="Imagen 1549">
          <a:extLst>
            <a:ext uri="{FF2B5EF4-FFF2-40B4-BE49-F238E27FC236}">
              <a16:creationId xmlns:a16="http://schemas.microsoft.com/office/drawing/2014/main" id="{FD90BA66-3572-4088-9A43-48B1EA33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1" name="Imagen 1550">
          <a:extLst>
            <a:ext uri="{FF2B5EF4-FFF2-40B4-BE49-F238E27FC236}">
              <a16:creationId xmlns:a16="http://schemas.microsoft.com/office/drawing/2014/main" id="{563528FF-C92E-4DF9-B951-E12C2301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2" name="Imagen 1551">
          <a:extLst>
            <a:ext uri="{FF2B5EF4-FFF2-40B4-BE49-F238E27FC236}">
              <a16:creationId xmlns:a16="http://schemas.microsoft.com/office/drawing/2014/main" id="{79792CEF-2BC4-4E26-AA8C-E919007FA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3" name="Imagen 1552">
          <a:extLst>
            <a:ext uri="{FF2B5EF4-FFF2-40B4-BE49-F238E27FC236}">
              <a16:creationId xmlns:a16="http://schemas.microsoft.com/office/drawing/2014/main" id="{79F440E7-DBCA-4171-A746-ABBD464AD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4" name="Imagen 1553">
          <a:extLst>
            <a:ext uri="{FF2B5EF4-FFF2-40B4-BE49-F238E27FC236}">
              <a16:creationId xmlns:a16="http://schemas.microsoft.com/office/drawing/2014/main" id="{DDDC8E94-820B-4104-AF8E-26FE66CE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5" name="Imagen 1554">
          <a:extLst>
            <a:ext uri="{FF2B5EF4-FFF2-40B4-BE49-F238E27FC236}">
              <a16:creationId xmlns:a16="http://schemas.microsoft.com/office/drawing/2014/main" id="{9B6FAFB9-FD6A-4191-8697-BFEBDAE0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6" name="Imagen 1555">
          <a:extLst>
            <a:ext uri="{FF2B5EF4-FFF2-40B4-BE49-F238E27FC236}">
              <a16:creationId xmlns:a16="http://schemas.microsoft.com/office/drawing/2014/main" id="{C94AC52B-BF98-4379-98E2-1DCF25E9A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7" name="Imagen 1556">
          <a:extLst>
            <a:ext uri="{FF2B5EF4-FFF2-40B4-BE49-F238E27FC236}">
              <a16:creationId xmlns:a16="http://schemas.microsoft.com/office/drawing/2014/main" id="{D2D35275-5106-4D30-8310-44C8EAB76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8" name="Imagen 1557">
          <a:extLst>
            <a:ext uri="{FF2B5EF4-FFF2-40B4-BE49-F238E27FC236}">
              <a16:creationId xmlns:a16="http://schemas.microsoft.com/office/drawing/2014/main" id="{1A7FAE91-316D-4E12-9396-E22941AB4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59" name="Imagen 1558">
          <a:extLst>
            <a:ext uri="{FF2B5EF4-FFF2-40B4-BE49-F238E27FC236}">
              <a16:creationId xmlns:a16="http://schemas.microsoft.com/office/drawing/2014/main" id="{6A1D43EA-8F9B-437F-8B87-E96C5F8F3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0" name="Imagen 1559">
          <a:extLst>
            <a:ext uri="{FF2B5EF4-FFF2-40B4-BE49-F238E27FC236}">
              <a16:creationId xmlns:a16="http://schemas.microsoft.com/office/drawing/2014/main" id="{E1C6420C-7636-4348-8D51-5D243AD30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1" name="Imagen 1560">
          <a:extLst>
            <a:ext uri="{FF2B5EF4-FFF2-40B4-BE49-F238E27FC236}">
              <a16:creationId xmlns:a16="http://schemas.microsoft.com/office/drawing/2014/main" id="{7758CE91-7A1B-4864-BBA2-E492917C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2" name="Imagen 1561">
          <a:extLst>
            <a:ext uri="{FF2B5EF4-FFF2-40B4-BE49-F238E27FC236}">
              <a16:creationId xmlns:a16="http://schemas.microsoft.com/office/drawing/2014/main" id="{31AAD901-3DD4-421E-8A06-A3A61478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3" name="Imagen 1562">
          <a:extLst>
            <a:ext uri="{FF2B5EF4-FFF2-40B4-BE49-F238E27FC236}">
              <a16:creationId xmlns:a16="http://schemas.microsoft.com/office/drawing/2014/main" id="{3C29AB6D-1B41-4C1F-8F4F-5EEDB248A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4" name="Imagen 1563">
          <a:extLst>
            <a:ext uri="{FF2B5EF4-FFF2-40B4-BE49-F238E27FC236}">
              <a16:creationId xmlns:a16="http://schemas.microsoft.com/office/drawing/2014/main" id="{F8AF57DE-8A08-4D0C-A9C4-FF910143B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5" name="Imagen 1564">
          <a:extLst>
            <a:ext uri="{FF2B5EF4-FFF2-40B4-BE49-F238E27FC236}">
              <a16:creationId xmlns:a16="http://schemas.microsoft.com/office/drawing/2014/main" id="{E3019F08-E129-4626-A2E4-99CFF6C9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6" name="Imagen 1565">
          <a:extLst>
            <a:ext uri="{FF2B5EF4-FFF2-40B4-BE49-F238E27FC236}">
              <a16:creationId xmlns:a16="http://schemas.microsoft.com/office/drawing/2014/main" id="{B9B22397-3DCD-418B-A78B-E00D0A91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7" name="Imagen 1566">
          <a:extLst>
            <a:ext uri="{FF2B5EF4-FFF2-40B4-BE49-F238E27FC236}">
              <a16:creationId xmlns:a16="http://schemas.microsoft.com/office/drawing/2014/main" id="{5295CC52-DB87-4D56-B471-CB0761D3A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8" name="Imagen 1567">
          <a:extLst>
            <a:ext uri="{FF2B5EF4-FFF2-40B4-BE49-F238E27FC236}">
              <a16:creationId xmlns:a16="http://schemas.microsoft.com/office/drawing/2014/main" id="{B0B8CBEF-E7AE-4514-A61E-A5F8419B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69" name="Imagen 1568">
          <a:extLst>
            <a:ext uri="{FF2B5EF4-FFF2-40B4-BE49-F238E27FC236}">
              <a16:creationId xmlns:a16="http://schemas.microsoft.com/office/drawing/2014/main" id="{65A6AA30-8AD9-4B4D-B12B-6A932742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0" name="Imagen 1569">
          <a:extLst>
            <a:ext uri="{FF2B5EF4-FFF2-40B4-BE49-F238E27FC236}">
              <a16:creationId xmlns:a16="http://schemas.microsoft.com/office/drawing/2014/main" id="{071E058B-CC86-4E44-B780-7A7547F9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1" name="Imagen 1570">
          <a:extLst>
            <a:ext uri="{FF2B5EF4-FFF2-40B4-BE49-F238E27FC236}">
              <a16:creationId xmlns:a16="http://schemas.microsoft.com/office/drawing/2014/main" id="{C1FE2819-5D3C-4A95-BF26-6FE4BD676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2" name="Imagen 1571">
          <a:extLst>
            <a:ext uri="{FF2B5EF4-FFF2-40B4-BE49-F238E27FC236}">
              <a16:creationId xmlns:a16="http://schemas.microsoft.com/office/drawing/2014/main" id="{D820A933-A917-4B44-B55A-4F89A7403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3" name="Imagen 1572">
          <a:extLst>
            <a:ext uri="{FF2B5EF4-FFF2-40B4-BE49-F238E27FC236}">
              <a16:creationId xmlns:a16="http://schemas.microsoft.com/office/drawing/2014/main" id="{6C5287E6-0E5F-4414-B02D-427CBBA4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4" name="Imagen 1573">
          <a:extLst>
            <a:ext uri="{FF2B5EF4-FFF2-40B4-BE49-F238E27FC236}">
              <a16:creationId xmlns:a16="http://schemas.microsoft.com/office/drawing/2014/main" id="{081C7A85-7DEA-4047-8345-09331E2C7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5" name="Imagen 1574">
          <a:extLst>
            <a:ext uri="{FF2B5EF4-FFF2-40B4-BE49-F238E27FC236}">
              <a16:creationId xmlns:a16="http://schemas.microsoft.com/office/drawing/2014/main" id="{15494704-FBAD-4F9A-94F5-924879F5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6" name="Imagen 1575">
          <a:extLst>
            <a:ext uri="{FF2B5EF4-FFF2-40B4-BE49-F238E27FC236}">
              <a16:creationId xmlns:a16="http://schemas.microsoft.com/office/drawing/2014/main" id="{6A1CE6CC-1196-4B28-9FE1-537256699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7" name="Imagen 1576">
          <a:extLst>
            <a:ext uri="{FF2B5EF4-FFF2-40B4-BE49-F238E27FC236}">
              <a16:creationId xmlns:a16="http://schemas.microsoft.com/office/drawing/2014/main" id="{386E6979-091C-4BF9-8043-5DAF8765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8" name="Imagen 1577">
          <a:extLst>
            <a:ext uri="{FF2B5EF4-FFF2-40B4-BE49-F238E27FC236}">
              <a16:creationId xmlns:a16="http://schemas.microsoft.com/office/drawing/2014/main" id="{56F456B5-F358-409C-8DE6-9DC73C44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79" name="Imagen 1578">
          <a:extLst>
            <a:ext uri="{FF2B5EF4-FFF2-40B4-BE49-F238E27FC236}">
              <a16:creationId xmlns:a16="http://schemas.microsoft.com/office/drawing/2014/main" id="{9E3F1A5F-45DE-4722-9265-C52FC3BF4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0" name="Imagen 1579">
          <a:extLst>
            <a:ext uri="{FF2B5EF4-FFF2-40B4-BE49-F238E27FC236}">
              <a16:creationId xmlns:a16="http://schemas.microsoft.com/office/drawing/2014/main" id="{BE7B7D85-9EDC-40C7-BD60-7DD3EC5F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1" name="Imagen 1580">
          <a:extLst>
            <a:ext uri="{FF2B5EF4-FFF2-40B4-BE49-F238E27FC236}">
              <a16:creationId xmlns:a16="http://schemas.microsoft.com/office/drawing/2014/main" id="{863DDA08-11A7-4E46-B15E-4C28630A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2" name="Imagen 1581">
          <a:extLst>
            <a:ext uri="{FF2B5EF4-FFF2-40B4-BE49-F238E27FC236}">
              <a16:creationId xmlns:a16="http://schemas.microsoft.com/office/drawing/2014/main" id="{40BA8E99-DA10-4F88-A3B2-5DB689C3E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3" name="Imagen 1582">
          <a:extLst>
            <a:ext uri="{FF2B5EF4-FFF2-40B4-BE49-F238E27FC236}">
              <a16:creationId xmlns:a16="http://schemas.microsoft.com/office/drawing/2014/main" id="{15F9ACB0-A36D-4029-971B-03902F597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4" name="Imagen 1583">
          <a:extLst>
            <a:ext uri="{FF2B5EF4-FFF2-40B4-BE49-F238E27FC236}">
              <a16:creationId xmlns:a16="http://schemas.microsoft.com/office/drawing/2014/main" id="{180B9225-4A4A-4A6C-B861-20023318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85" name="Imagen 1584">
          <a:extLst>
            <a:ext uri="{FF2B5EF4-FFF2-40B4-BE49-F238E27FC236}">
              <a16:creationId xmlns:a16="http://schemas.microsoft.com/office/drawing/2014/main" id="{B27C92ED-018F-4055-9AEC-7A75BDBA5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6" name="Imagen 1585">
          <a:extLst>
            <a:ext uri="{FF2B5EF4-FFF2-40B4-BE49-F238E27FC236}">
              <a16:creationId xmlns:a16="http://schemas.microsoft.com/office/drawing/2014/main" id="{55622C23-93CD-4EDB-91AF-31A0F375A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7" name="Imagen 1586">
          <a:extLst>
            <a:ext uri="{FF2B5EF4-FFF2-40B4-BE49-F238E27FC236}">
              <a16:creationId xmlns:a16="http://schemas.microsoft.com/office/drawing/2014/main" id="{B5BAA6AA-2925-4130-AD8E-D838B999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8" name="Imagen 1587">
          <a:extLst>
            <a:ext uri="{FF2B5EF4-FFF2-40B4-BE49-F238E27FC236}">
              <a16:creationId xmlns:a16="http://schemas.microsoft.com/office/drawing/2014/main" id="{CA5810A5-618D-4F38-8721-C194876B8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89" name="Imagen 1588">
          <a:extLst>
            <a:ext uri="{FF2B5EF4-FFF2-40B4-BE49-F238E27FC236}">
              <a16:creationId xmlns:a16="http://schemas.microsoft.com/office/drawing/2014/main" id="{614A46AB-55C9-4499-A716-6B548BBDA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90" name="Imagen 1589">
          <a:extLst>
            <a:ext uri="{FF2B5EF4-FFF2-40B4-BE49-F238E27FC236}">
              <a16:creationId xmlns:a16="http://schemas.microsoft.com/office/drawing/2014/main" id="{BF8EFD4A-C444-4216-9C93-56077D266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591" name="Imagen 1590">
          <a:extLst>
            <a:ext uri="{FF2B5EF4-FFF2-40B4-BE49-F238E27FC236}">
              <a16:creationId xmlns:a16="http://schemas.microsoft.com/office/drawing/2014/main" id="{D086E991-A9E1-401D-BB6E-24FD4F64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2" name="Imagen 1591">
          <a:extLst>
            <a:ext uri="{FF2B5EF4-FFF2-40B4-BE49-F238E27FC236}">
              <a16:creationId xmlns:a16="http://schemas.microsoft.com/office/drawing/2014/main" id="{E40986B5-A43D-483D-B19B-0826DA99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3" name="Imagen 1592">
          <a:extLst>
            <a:ext uri="{FF2B5EF4-FFF2-40B4-BE49-F238E27FC236}">
              <a16:creationId xmlns:a16="http://schemas.microsoft.com/office/drawing/2014/main" id="{56DAC01A-5CAF-4A0A-8990-BF3B84270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4" name="Imagen 1593">
          <a:extLst>
            <a:ext uri="{FF2B5EF4-FFF2-40B4-BE49-F238E27FC236}">
              <a16:creationId xmlns:a16="http://schemas.microsoft.com/office/drawing/2014/main" id="{7E41603F-A4CE-4B17-BCC8-D2958254F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5" name="Imagen 1594">
          <a:extLst>
            <a:ext uri="{FF2B5EF4-FFF2-40B4-BE49-F238E27FC236}">
              <a16:creationId xmlns:a16="http://schemas.microsoft.com/office/drawing/2014/main" id="{3DAB288E-B2EC-4650-98EA-9AB6AAE2E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6" name="Imagen 1595">
          <a:extLst>
            <a:ext uri="{FF2B5EF4-FFF2-40B4-BE49-F238E27FC236}">
              <a16:creationId xmlns:a16="http://schemas.microsoft.com/office/drawing/2014/main" id="{62C9C12F-F9B8-406D-AAEC-251FF770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7" name="Imagen 1596">
          <a:extLst>
            <a:ext uri="{FF2B5EF4-FFF2-40B4-BE49-F238E27FC236}">
              <a16:creationId xmlns:a16="http://schemas.microsoft.com/office/drawing/2014/main" id="{DBCB58E5-490B-46B5-A1C9-04BD7B5A6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8" name="Imagen 1597">
          <a:extLst>
            <a:ext uri="{FF2B5EF4-FFF2-40B4-BE49-F238E27FC236}">
              <a16:creationId xmlns:a16="http://schemas.microsoft.com/office/drawing/2014/main" id="{790F0FA5-C7BF-4104-8301-EF66AAF4B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9" name="Imagen 1598">
          <a:extLst>
            <a:ext uri="{FF2B5EF4-FFF2-40B4-BE49-F238E27FC236}">
              <a16:creationId xmlns:a16="http://schemas.microsoft.com/office/drawing/2014/main" id="{B47520EA-86B5-4151-9AEA-B0AC25B0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0" name="Imagen 1599">
          <a:extLst>
            <a:ext uri="{FF2B5EF4-FFF2-40B4-BE49-F238E27FC236}">
              <a16:creationId xmlns:a16="http://schemas.microsoft.com/office/drawing/2014/main" id="{1B20CE69-F50A-44F4-9AC3-0A65B5A6B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1" name="Imagen 1600">
          <a:extLst>
            <a:ext uri="{FF2B5EF4-FFF2-40B4-BE49-F238E27FC236}">
              <a16:creationId xmlns:a16="http://schemas.microsoft.com/office/drawing/2014/main" id="{E67E9B37-C457-45BE-8F72-C2AAA45CE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2" name="Imagen 1601">
          <a:extLst>
            <a:ext uri="{FF2B5EF4-FFF2-40B4-BE49-F238E27FC236}">
              <a16:creationId xmlns:a16="http://schemas.microsoft.com/office/drawing/2014/main" id="{84418CB7-5E9C-4083-ADD0-89B2724CB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3" name="Imagen 1602">
          <a:extLst>
            <a:ext uri="{FF2B5EF4-FFF2-40B4-BE49-F238E27FC236}">
              <a16:creationId xmlns:a16="http://schemas.microsoft.com/office/drawing/2014/main" id="{D2C416B8-17DF-4B32-9812-062CEF2F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4" name="Imagen 1603">
          <a:extLst>
            <a:ext uri="{FF2B5EF4-FFF2-40B4-BE49-F238E27FC236}">
              <a16:creationId xmlns:a16="http://schemas.microsoft.com/office/drawing/2014/main" id="{5B28757E-954D-41B4-BF3A-3176549E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5" name="Imagen 1604">
          <a:extLst>
            <a:ext uri="{FF2B5EF4-FFF2-40B4-BE49-F238E27FC236}">
              <a16:creationId xmlns:a16="http://schemas.microsoft.com/office/drawing/2014/main" id="{84DB5FDA-6CEE-4101-933B-E7F97179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6" name="Imagen 1605">
          <a:extLst>
            <a:ext uri="{FF2B5EF4-FFF2-40B4-BE49-F238E27FC236}">
              <a16:creationId xmlns:a16="http://schemas.microsoft.com/office/drawing/2014/main" id="{0F1471C4-16E5-4841-8165-01112FD5D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7" name="Imagen 1606">
          <a:extLst>
            <a:ext uri="{FF2B5EF4-FFF2-40B4-BE49-F238E27FC236}">
              <a16:creationId xmlns:a16="http://schemas.microsoft.com/office/drawing/2014/main" id="{FCCABD62-5B0F-40C2-BD33-D98481DD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8" name="Imagen 1607">
          <a:extLst>
            <a:ext uri="{FF2B5EF4-FFF2-40B4-BE49-F238E27FC236}">
              <a16:creationId xmlns:a16="http://schemas.microsoft.com/office/drawing/2014/main" id="{8861AB00-0B0F-4664-86FB-1C825DFC0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9" name="Imagen 1608">
          <a:extLst>
            <a:ext uri="{FF2B5EF4-FFF2-40B4-BE49-F238E27FC236}">
              <a16:creationId xmlns:a16="http://schemas.microsoft.com/office/drawing/2014/main" id="{B2CF591E-4EDA-4D26-8722-1B860BC9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0" name="Imagen 1609">
          <a:extLst>
            <a:ext uri="{FF2B5EF4-FFF2-40B4-BE49-F238E27FC236}">
              <a16:creationId xmlns:a16="http://schemas.microsoft.com/office/drawing/2014/main" id="{7F0AB001-C1AB-4788-8A58-C6229F6A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1" name="Imagen 1610">
          <a:extLst>
            <a:ext uri="{FF2B5EF4-FFF2-40B4-BE49-F238E27FC236}">
              <a16:creationId xmlns:a16="http://schemas.microsoft.com/office/drawing/2014/main" id="{84914AFD-8BF9-479F-AC31-6226BFBD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2" name="Imagen 1611">
          <a:extLst>
            <a:ext uri="{FF2B5EF4-FFF2-40B4-BE49-F238E27FC236}">
              <a16:creationId xmlns:a16="http://schemas.microsoft.com/office/drawing/2014/main" id="{767704F3-0516-45DC-A3B0-18AAFE27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3" name="Imagen 1612">
          <a:extLst>
            <a:ext uri="{FF2B5EF4-FFF2-40B4-BE49-F238E27FC236}">
              <a16:creationId xmlns:a16="http://schemas.microsoft.com/office/drawing/2014/main" id="{7B5E995D-8DB7-48A7-95D0-33579FE4D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4" name="Imagen 1613">
          <a:extLst>
            <a:ext uri="{FF2B5EF4-FFF2-40B4-BE49-F238E27FC236}">
              <a16:creationId xmlns:a16="http://schemas.microsoft.com/office/drawing/2014/main" id="{17056C5A-FE7E-4086-9DD6-D00934EF1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5" name="Imagen 1614">
          <a:extLst>
            <a:ext uri="{FF2B5EF4-FFF2-40B4-BE49-F238E27FC236}">
              <a16:creationId xmlns:a16="http://schemas.microsoft.com/office/drawing/2014/main" id="{BE4CCB24-9529-49EA-B39F-C701C4504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6" name="Imagen 1615">
          <a:extLst>
            <a:ext uri="{FF2B5EF4-FFF2-40B4-BE49-F238E27FC236}">
              <a16:creationId xmlns:a16="http://schemas.microsoft.com/office/drawing/2014/main" id="{4CA084CB-59AF-4958-AF38-14D3F18E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7" name="Imagen 1616">
          <a:extLst>
            <a:ext uri="{FF2B5EF4-FFF2-40B4-BE49-F238E27FC236}">
              <a16:creationId xmlns:a16="http://schemas.microsoft.com/office/drawing/2014/main" id="{C401B64C-BF56-4E0B-94C8-5FE9E532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8" name="Imagen 1617">
          <a:extLst>
            <a:ext uri="{FF2B5EF4-FFF2-40B4-BE49-F238E27FC236}">
              <a16:creationId xmlns:a16="http://schemas.microsoft.com/office/drawing/2014/main" id="{861D99F4-FADA-4344-BF09-BA874DF5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19" name="Imagen 1618">
          <a:extLst>
            <a:ext uri="{FF2B5EF4-FFF2-40B4-BE49-F238E27FC236}">
              <a16:creationId xmlns:a16="http://schemas.microsoft.com/office/drawing/2014/main" id="{EC5CBC0E-76E1-45E2-9820-05102668C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0" name="Imagen 1619">
          <a:extLst>
            <a:ext uri="{FF2B5EF4-FFF2-40B4-BE49-F238E27FC236}">
              <a16:creationId xmlns:a16="http://schemas.microsoft.com/office/drawing/2014/main" id="{20D1C61D-AD7E-4A55-89C4-898F08F05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1" name="Imagen 1620">
          <a:extLst>
            <a:ext uri="{FF2B5EF4-FFF2-40B4-BE49-F238E27FC236}">
              <a16:creationId xmlns:a16="http://schemas.microsoft.com/office/drawing/2014/main" id="{B94D6691-7BB9-47D7-8DDC-C12002AD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2" name="Imagen 1621">
          <a:extLst>
            <a:ext uri="{FF2B5EF4-FFF2-40B4-BE49-F238E27FC236}">
              <a16:creationId xmlns:a16="http://schemas.microsoft.com/office/drawing/2014/main" id="{6BAB2D16-45EF-4524-9F3D-7C08E9D0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3" name="Imagen 1622">
          <a:extLst>
            <a:ext uri="{FF2B5EF4-FFF2-40B4-BE49-F238E27FC236}">
              <a16:creationId xmlns:a16="http://schemas.microsoft.com/office/drawing/2014/main" id="{A765C266-4BBD-493D-8801-40237912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4" name="Imagen 1623">
          <a:extLst>
            <a:ext uri="{FF2B5EF4-FFF2-40B4-BE49-F238E27FC236}">
              <a16:creationId xmlns:a16="http://schemas.microsoft.com/office/drawing/2014/main" id="{F79B3CAF-AF90-4304-B221-D4B914EED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5" name="Imagen 1624">
          <a:extLst>
            <a:ext uri="{FF2B5EF4-FFF2-40B4-BE49-F238E27FC236}">
              <a16:creationId xmlns:a16="http://schemas.microsoft.com/office/drawing/2014/main" id="{A90DB55F-2082-426C-AFB0-742F61947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6" name="Imagen 1625">
          <a:extLst>
            <a:ext uri="{FF2B5EF4-FFF2-40B4-BE49-F238E27FC236}">
              <a16:creationId xmlns:a16="http://schemas.microsoft.com/office/drawing/2014/main" id="{48B6DA75-EA0E-4230-BA8F-036B876F1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7" name="Imagen 1626">
          <a:extLst>
            <a:ext uri="{FF2B5EF4-FFF2-40B4-BE49-F238E27FC236}">
              <a16:creationId xmlns:a16="http://schemas.microsoft.com/office/drawing/2014/main" id="{2924436E-48AA-4C37-8222-611F1F98D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8" name="Imagen 1627">
          <a:extLst>
            <a:ext uri="{FF2B5EF4-FFF2-40B4-BE49-F238E27FC236}">
              <a16:creationId xmlns:a16="http://schemas.microsoft.com/office/drawing/2014/main" id="{B74FDBCE-3A84-4A4E-8D17-D9CEA6421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29" name="Imagen 1628">
          <a:extLst>
            <a:ext uri="{FF2B5EF4-FFF2-40B4-BE49-F238E27FC236}">
              <a16:creationId xmlns:a16="http://schemas.microsoft.com/office/drawing/2014/main" id="{AA4043EB-433F-4EFD-AF12-1DB75743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0" name="Imagen 1629">
          <a:extLst>
            <a:ext uri="{FF2B5EF4-FFF2-40B4-BE49-F238E27FC236}">
              <a16:creationId xmlns:a16="http://schemas.microsoft.com/office/drawing/2014/main" id="{D5B4C892-596F-4D01-9E62-FDB8D1C4F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1" name="Imagen 1630">
          <a:extLst>
            <a:ext uri="{FF2B5EF4-FFF2-40B4-BE49-F238E27FC236}">
              <a16:creationId xmlns:a16="http://schemas.microsoft.com/office/drawing/2014/main" id="{258F9CFD-E735-49EA-A1AD-DA6D28E0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2" name="Imagen 1631">
          <a:extLst>
            <a:ext uri="{FF2B5EF4-FFF2-40B4-BE49-F238E27FC236}">
              <a16:creationId xmlns:a16="http://schemas.microsoft.com/office/drawing/2014/main" id="{9877E72B-BC9B-4E08-A1E4-F1887699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3" name="Imagen 1632">
          <a:extLst>
            <a:ext uri="{FF2B5EF4-FFF2-40B4-BE49-F238E27FC236}">
              <a16:creationId xmlns:a16="http://schemas.microsoft.com/office/drawing/2014/main" id="{77C95F6C-F26B-40B8-869E-1818276D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4" name="Imagen 1633">
          <a:extLst>
            <a:ext uri="{FF2B5EF4-FFF2-40B4-BE49-F238E27FC236}">
              <a16:creationId xmlns:a16="http://schemas.microsoft.com/office/drawing/2014/main" id="{72216D5C-F787-40E0-8870-BFBF07E91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5" name="Imagen 1634">
          <a:extLst>
            <a:ext uri="{FF2B5EF4-FFF2-40B4-BE49-F238E27FC236}">
              <a16:creationId xmlns:a16="http://schemas.microsoft.com/office/drawing/2014/main" id="{03A650C7-8D6F-477E-9346-70F928686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6" name="Imagen 1635">
          <a:extLst>
            <a:ext uri="{FF2B5EF4-FFF2-40B4-BE49-F238E27FC236}">
              <a16:creationId xmlns:a16="http://schemas.microsoft.com/office/drawing/2014/main" id="{1663D55D-21DC-4340-8557-9CAC6420C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7" name="Imagen 1636">
          <a:extLst>
            <a:ext uri="{FF2B5EF4-FFF2-40B4-BE49-F238E27FC236}">
              <a16:creationId xmlns:a16="http://schemas.microsoft.com/office/drawing/2014/main" id="{D5B74B66-79A6-404C-BE0F-022F5890D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8" name="Imagen 1637">
          <a:extLst>
            <a:ext uri="{FF2B5EF4-FFF2-40B4-BE49-F238E27FC236}">
              <a16:creationId xmlns:a16="http://schemas.microsoft.com/office/drawing/2014/main" id="{97D01CDC-CAE0-4FF5-88DE-1D6F2489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39" name="Imagen 1638">
          <a:extLst>
            <a:ext uri="{FF2B5EF4-FFF2-40B4-BE49-F238E27FC236}">
              <a16:creationId xmlns:a16="http://schemas.microsoft.com/office/drawing/2014/main" id="{E4DCF72C-D4BA-4F3E-9F6F-37E3F05D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0" name="Imagen 1639">
          <a:extLst>
            <a:ext uri="{FF2B5EF4-FFF2-40B4-BE49-F238E27FC236}">
              <a16:creationId xmlns:a16="http://schemas.microsoft.com/office/drawing/2014/main" id="{9117FE88-1224-4883-A1D4-B22EBE2D7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1" name="Imagen 1640">
          <a:extLst>
            <a:ext uri="{FF2B5EF4-FFF2-40B4-BE49-F238E27FC236}">
              <a16:creationId xmlns:a16="http://schemas.microsoft.com/office/drawing/2014/main" id="{5131FADD-252B-4381-BEDF-1BF36138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2" name="Imagen 1641">
          <a:extLst>
            <a:ext uri="{FF2B5EF4-FFF2-40B4-BE49-F238E27FC236}">
              <a16:creationId xmlns:a16="http://schemas.microsoft.com/office/drawing/2014/main" id="{A585CA7A-4D13-483D-8956-1B0D283E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3" name="Imagen 1642">
          <a:extLst>
            <a:ext uri="{FF2B5EF4-FFF2-40B4-BE49-F238E27FC236}">
              <a16:creationId xmlns:a16="http://schemas.microsoft.com/office/drawing/2014/main" id="{3BE52183-801C-4DC4-A3BD-35DD1C62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44" name="Imagen 1643">
          <a:extLst>
            <a:ext uri="{FF2B5EF4-FFF2-40B4-BE49-F238E27FC236}">
              <a16:creationId xmlns:a16="http://schemas.microsoft.com/office/drawing/2014/main" id="{369FDB95-BA80-4471-8D0F-B82E8311F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5" name="Imagen 1644">
          <a:extLst>
            <a:ext uri="{FF2B5EF4-FFF2-40B4-BE49-F238E27FC236}">
              <a16:creationId xmlns:a16="http://schemas.microsoft.com/office/drawing/2014/main" id="{E55218C6-E535-4BB4-B3C2-88A96DFC4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6" name="Imagen 1645">
          <a:extLst>
            <a:ext uri="{FF2B5EF4-FFF2-40B4-BE49-F238E27FC236}">
              <a16:creationId xmlns:a16="http://schemas.microsoft.com/office/drawing/2014/main" id="{DD5215F3-5ACC-4EB2-8738-0002D002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7" name="Imagen 1646">
          <a:extLst>
            <a:ext uri="{FF2B5EF4-FFF2-40B4-BE49-F238E27FC236}">
              <a16:creationId xmlns:a16="http://schemas.microsoft.com/office/drawing/2014/main" id="{D13F7FFF-84E3-4FFA-A5B2-DE5C68CF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8" name="Imagen 1647">
          <a:extLst>
            <a:ext uri="{FF2B5EF4-FFF2-40B4-BE49-F238E27FC236}">
              <a16:creationId xmlns:a16="http://schemas.microsoft.com/office/drawing/2014/main" id="{41C4EF53-5339-40FF-B00C-70825FBD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49" name="Imagen 1648">
          <a:extLst>
            <a:ext uri="{FF2B5EF4-FFF2-40B4-BE49-F238E27FC236}">
              <a16:creationId xmlns:a16="http://schemas.microsoft.com/office/drawing/2014/main" id="{BFB2DE2E-E583-49A3-A28F-9FE955745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650" name="Imagen 1649">
          <a:extLst>
            <a:ext uri="{FF2B5EF4-FFF2-40B4-BE49-F238E27FC236}">
              <a16:creationId xmlns:a16="http://schemas.microsoft.com/office/drawing/2014/main" id="{C84151C8-3E51-467E-A380-DCF1AE62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1" name="Imagen 1650">
          <a:extLst>
            <a:ext uri="{FF2B5EF4-FFF2-40B4-BE49-F238E27FC236}">
              <a16:creationId xmlns:a16="http://schemas.microsoft.com/office/drawing/2014/main" id="{61D590B9-98D2-4E56-B3DD-C7D608791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2" name="Imagen 1651">
          <a:extLst>
            <a:ext uri="{FF2B5EF4-FFF2-40B4-BE49-F238E27FC236}">
              <a16:creationId xmlns:a16="http://schemas.microsoft.com/office/drawing/2014/main" id="{1ADFB9A5-94B7-4693-A13B-311B9A21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3" name="Imagen 1652">
          <a:extLst>
            <a:ext uri="{FF2B5EF4-FFF2-40B4-BE49-F238E27FC236}">
              <a16:creationId xmlns:a16="http://schemas.microsoft.com/office/drawing/2014/main" id="{EB9EEA39-21B4-405E-9912-E28E1A55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4" name="Imagen 1653">
          <a:extLst>
            <a:ext uri="{FF2B5EF4-FFF2-40B4-BE49-F238E27FC236}">
              <a16:creationId xmlns:a16="http://schemas.microsoft.com/office/drawing/2014/main" id="{F1A56687-7B41-45B9-9CF9-5D4BCB5D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5" name="Imagen 1654">
          <a:extLst>
            <a:ext uri="{FF2B5EF4-FFF2-40B4-BE49-F238E27FC236}">
              <a16:creationId xmlns:a16="http://schemas.microsoft.com/office/drawing/2014/main" id="{F7680019-1552-4523-B4B7-04F40139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6" name="Imagen 1655">
          <a:extLst>
            <a:ext uri="{FF2B5EF4-FFF2-40B4-BE49-F238E27FC236}">
              <a16:creationId xmlns:a16="http://schemas.microsoft.com/office/drawing/2014/main" id="{C1700B72-E814-4742-B2A4-91CAFB4DF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7" name="Imagen 1656">
          <a:extLst>
            <a:ext uri="{FF2B5EF4-FFF2-40B4-BE49-F238E27FC236}">
              <a16:creationId xmlns:a16="http://schemas.microsoft.com/office/drawing/2014/main" id="{F380386C-C947-48A4-B524-D70B430DA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8" name="Imagen 1657">
          <a:extLst>
            <a:ext uri="{FF2B5EF4-FFF2-40B4-BE49-F238E27FC236}">
              <a16:creationId xmlns:a16="http://schemas.microsoft.com/office/drawing/2014/main" id="{FF5348C8-773F-4D2A-85C5-12B7C8D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9" name="Imagen 1658">
          <a:extLst>
            <a:ext uri="{FF2B5EF4-FFF2-40B4-BE49-F238E27FC236}">
              <a16:creationId xmlns:a16="http://schemas.microsoft.com/office/drawing/2014/main" id="{B862EEB2-9628-4411-A92D-9490C701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0" name="Imagen 1659">
          <a:extLst>
            <a:ext uri="{FF2B5EF4-FFF2-40B4-BE49-F238E27FC236}">
              <a16:creationId xmlns:a16="http://schemas.microsoft.com/office/drawing/2014/main" id="{1B9BE17B-3B76-4597-AF52-3CB0864C4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1" name="Imagen 1660">
          <a:extLst>
            <a:ext uri="{FF2B5EF4-FFF2-40B4-BE49-F238E27FC236}">
              <a16:creationId xmlns:a16="http://schemas.microsoft.com/office/drawing/2014/main" id="{C1882408-DFEA-4F6A-A5C1-56AAE6694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2" name="Imagen 1661">
          <a:extLst>
            <a:ext uri="{FF2B5EF4-FFF2-40B4-BE49-F238E27FC236}">
              <a16:creationId xmlns:a16="http://schemas.microsoft.com/office/drawing/2014/main" id="{96742E3F-E5AD-4718-B5F0-8EB7B95B7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3" name="Imagen 1662">
          <a:extLst>
            <a:ext uri="{FF2B5EF4-FFF2-40B4-BE49-F238E27FC236}">
              <a16:creationId xmlns:a16="http://schemas.microsoft.com/office/drawing/2014/main" id="{2019120D-55DD-4AFE-8D44-1A3D418EA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4" name="Imagen 1663">
          <a:extLst>
            <a:ext uri="{FF2B5EF4-FFF2-40B4-BE49-F238E27FC236}">
              <a16:creationId xmlns:a16="http://schemas.microsoft.com/office/drawing/2014/main" id="{871D906D-B427-445D-BC01-243B35D92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5" name="Imagen 1664">
          <a:extLst>
            <a:ext uri="{FF2B5EF4-FFF2-40B4-BE49-F238E27FC236}">
              <a16:creationId xmlns:a16="http://schemas.microsoft.com/office/drawing/2014/main" id="{1125C877-97CC-4D09-A44D-B17113CC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6" name="Imagen 1665">
          <a:extLst>
            <a:ext uri="{FF2B5EF4-FFF2-40B4-BE49-F238E27FC236}">
              <a16:creationId xmlns:a16="http://schemas.microsoft.com/office/drawing/2014/main" id="{4AC8DD77-4449-44B1-9CFB-C510F1AE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7" name="Imagen 1666">
          <a:extLst>
            <a:ext uri="{FF2B5EF4-FFF2-40B4-BE49-F238E27FC236}">
              <a16:creationId xmlns:a16="http://schemas.microsoft.com/office/drawing/2014/main" id="{64B0ECC0-DA16-43AD-8B8A-1C765566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8" name="Imagen 1667">
          <a:extLst>
            <a:ext uri="{FF2B5EF4-FFF2-40B4-BE49-F238E27FC236}">
              <a16:creationId xmlns:a16="http://schemas.microsoft.com/office/drawing/2014/main" id="{165B270B-4323-42A5-99DA-DB1BF0FC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9" name="Imagen 1668">
          <a:extLst>
            <a:ext uri="{FF2B5EF4-FFF2-40B4-BE49-F238E27FC236}">
              <a16:creationId xmlns:a16="http://schemas.microsoft.com/office/drawing/2014/main" id="{2D347E14-5657-4BBD-83AB-630BE65CF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0" name="Imagen 1669">
          <a:extLst>
            <a:ext uri="{FF2B5EF4-FFF2-40B4-BE49-F238E27FC236}">
              <a16:creationId xmlns:a16="http://schemas.microsoft.com/office/drawing/2014/main" id="{C8E91E90-9FE4-4A14-A4F6-8925242E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1" name="Imagen 1670">
          <a:extLst>
            <a:ext uri="{FF2B5EF4-FFF2-40B4-BE49-F238E27FC236}">
              <a16:creationId xmlns:a16="http://schemas.microsoft.com/office/drawing/2014/main" id="{D14BB80A-AFF2-427E-82F4-F0270F57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2" name="Imagen 1671">
          <a:extLst>
            <a:ext uri="{FF2B5EF4-FFF2-40B4-BE49-F238E27FC236}">
              <a16:creationId xmlns:a16="http://schemas.microsoft.com/office/drawing/2014/main" id="{A5F91CC2-934F-4A59-8CE4-DE2C18F6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3" name="Imagen 1672">
          <a:extLst>
            <a:ext uri="{FF2B5EF4-FFF2-40B4-BE49-F238E27FC236}">
              <a16:creationId xmlns:a16="http://schemas.microsoft.com/office/drawing/2014/main" id="{23FB5BB7-B6B4-44E3-A036-165197F3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4" name="Imagen 1673">
          <a:extLst>
            <a:ext uri="{FF2B5EF4-FFF2-40B4-BE49-F238E27FC236}">
              <a16:creationId xmlns:a16="http://schemas.microsoft.com/office/drawing/2014/main" id="{661BDE57-DAF8-43F8-86ED-D8151F6E1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5" name="Imagen 1674">
          <a:extLst>
            <a:ext uri="{FF2B5EF4-FFF2-40B4-BE49-F238E27FC236}">
              <a16:creationId xmlns:a16="http://schemas.microsoft.com/office/drawing/2014/main" id="{25967468-0705-4459-8826-A9BB6821F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6" name="Imagen 1675">
          <a:extLst>
            <a:ext uri="{FF2B5EF4-FFF2-40B4-BE49-F238E27FC236}">
              <a16:creationId xmlns:a16="http://schemas.microsoft.com/office/drawing/2014/main" id="{38145B1F-F82E-499F-B066-F2093083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7" name="Imagen 1676">
          <a:extLst>
            <a:ext uri="{FF2B5EF4-FFF2-40B4-BE49-F238E27FC236}">
              <a16:creationId xmlns:a16="http://schemas.microsoft.com/office/drawing/2014/main" id="{8506CE45-29E4-432F-B024-FB0606390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8" name="Imagen 1677">
          <a:extLst>
            <a:ext uri="{FF2B5EF4-FFF2-40B4-BE49-F238E27FC236}">
              <a16:creationId xmlns:a16="http://schemas.microsoft.com/office/drawing/2014/main" id="{DF3E7AB1-39F4-48E0-B99B-A0AEF9FE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9" name="Imagen 1678">
          <a:extLst>
            <a:ext uri="{FF2B5EF4-FFF2-40B4-BE49-F238E27FC236}">
              <a16:creationId xmlns:a16="http://schemas.microsoft.com/office/drawing/2014/main" id="{F27058BD-6D1C-47AE-9E72-B229A0BC1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0" name="Imagen 1679">
          <a:extLst>
            <a:ext uri="{FF2B5EF4-FFF2-40B4-BE49-F238E27FC236}">
              <a16:creationId xmlns:a16="http://schemas.microsoft.com/office/drawing/2014/main" id="{30501055-0927-49B2-B012-75359FA0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1" name="Imagen 1680">
          <a:extLst>
            <a:ext uri="{FF2B5EF4-FFF2-40B4-BE49-F238E27FC236}">
              <a16:creationId xmlns:a16="http://schemas.microsoft.com/office/drawing/2014/main" id="{94EED967-9E0E-482A-AD7C-19C713D4C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2" name="Imagen 1681">
          <a:extLst>
            <a:ext uri="{FF2B5EF4-FFF2-40B4-BE49-F238E27FC236}">
              <a16:creationId xmlns:a16="http://schemas.microsoft.com/office/drawing/2014/main" id="{75CF29A6-BA48-4AD6-9AD1-FBA2DCB0E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3" name="Imagen 1682">
          <a:extLst>
            <a:ext uri="{FF2B5EF4-FFF2-40B4-BE49-F238E27FC236}">
              <a16:creationId xmlns:a16="http://schemas.microsoft.com/office/drawing/2014/main" id="{DEFE235D-EC26-4833-A58E-444B11FB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4" name="Imagen 1683">
          <a:extLst>
            <a:ext uri="{FF2B5EF4-FFF2-40B4-BE49-F238E27FC236}">
              <a16:creationId xmlns:a16="http://schemas.microsoft.com/office/drawing/2014/main" id="{D178BC9A-76FE-4B6F-877F-366F57AA6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5" name="Imagen 1684">
          <a:extLst>
            <a:ext uri="{FF2B5EF4-FFF2-40B4-BE49-F238E27FC236}">
              <a16:creationId xmlns:a16="http://schemas.microsoft.com/office/drawing/2014/main" id="{E80B3CA7-851B-473C-A02B-6ED23C541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6" name="Imagen 1685">
          <a:extLst>
            <a:ext uri="{FF2B5EF4-FFF2-40B4-BE49-F238E27FC236}">
              <a16:creationId xmlns:a16="http://schemas.microsoft.com/office/drawing/2014/main" id="{C2B4DDC3-5BBC-4CA0-A4F8-64A492E01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87" name="Imagen 1686">
          <a:extLst>
            <a:ext uri="{FF2B5EF4-FFF2-40B4-BE49-F238E27FC236}">
              <a16:creationId xmlns:a16="http://schemas.microsoft.com/office/drawing/2014/main" id="{500879BD-7E58-4987-B875-2A53FC2E7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8" name="Imagen 1687">
          <a:extLst>
            <a:ext uri="{FF2B5EF4-FFF2-40B4-BE49-F238E27FC236}">
              <a16:creationId xmlns:a16="http://schemas.microsoft.com/office/drawing/2014/main" id="{377BB213-EDAD-4AF5-9248-E6F419D1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9" name="Imagen 1688">
          <a:extLst>
            <a:ext uri="{FF2B5EF4-FFF2-40B4-BE49-F238E27FC236}">
              <a16:creationId xmlns:a16="http://schemas.microsoft.com/office/drawing/2014/main" id="{7336091B-8E21-40CD-AFA3-B2B88FA9E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0" name="Imagen 1689">
          <a:extLst>
            <a:ext uri="{FF2B5EF4-FFF2-40B4-BE49-F238E27FC236}">
              <a16:creationId xmlns:a16="http://schemas.microsoft.com/office/drawing/2014/main" id="{931C714C-F51A-4E73-826D-CC94664E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1" name="Imagen 1690">
          <a:extLst>
            <a:ext uri="{FF2B5EF4-FFF2-40B4-BE49-F238E27FC236}">
              <a16:creationId xmlns:a16="http://schemas.microsoft.com/office/drawing/2014/main" id="{B5113498-D611-4B64-986A-CAEBD379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2" name="Imagen 1691">
          <a:extLst>
            <a:ext uri="{FF2B5EF4-FFF2-40B4-BE49-F238E27FC236}">
              <a16:creationId xmlns:a16="http://schemas.microsoft.com/office/drawing/2014/main" id="{13C92891-88E5-4E01-B4A4-AB034ACE5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3" name="Imagen 1692">
          <a:extLst>
            <a:ext uri="{FF2B5EF4-FFF2-40B4-BE49-F238E27FC236}">
              <a16:creationId xmlns:a16="http://schemas.microsoft.com/office/drawing/2014/main" id="{2093AD9D-46C4-4D09-91BA-9CE4E9D6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4" name="Imagen 1693">
          <a:extLst>
            <a:ext uri="{FF2B5EF4-FFF2-40B4-BE49-F238E27FC236}">
              <a16:creationId xmlns:a16="http://schemas.microsoft.com/office/drawing/2014/main" id="{DB7D88DB-DCA5-4803-82F5-9BC99774C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5" name="Imagen 1694">
          <a:extLst>
            <a:ext uri="{FF2B5EF4-FFF2-40B4-BE49-F238E27FC236}">
              <a16:creationId xmlns:a16="http://schemas.microsoft.com/office/drawing/2014/main" id="{34F7705F-D13C-4CF5-BAC7-C38129B21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6" name="Imagen 1695">
          <a:extLst>
            <a:ext uri="{FF2B5EF4-FFF2-40B4-BE49-F238E27FC236}">
              <a16:creationId xmlns:a16="http://schemas.microsoft.com/office/drawing/2014/main" id="{327EA664-06C7-475F-B98D-D2B3614D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7" name="Imagen 1696">
          <a:extLst>
            <a:ext uri="{FF2B5EF4-FFF2-40B4-BE49-F238E27FC236}">
              <a16:creationId xmlns:a16="http://schemas.microsoft.com/office/drawing/2014/main" id="{FE0607D2-FB5F-4E34-8DEA-2890D66D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8" name="Imagen 1697">
          <a:extLst>
            <a:ext uri="{FF2B5EF4-FFF2-40B4-BE49-F238E27FC236}">
              <a16:creationId xmlns:a16="http://schemas.microsoft.com/office/drawing/2014/main" id="{58A44AC1-B67A-4937-AE05-2769A93F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9" name="Imagen 1698">
          <a:extLst>
            <a:ext uri="{FF2B5EF4-FFF2-40B4-BE49-F238E27FC236}">
              <a16:creationId xmlns:a16="http://schemas.microsoft.com/office/drawing/2014/main" id="{96B0CCED-F138-49F6-9C1C-C52153663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0" name="Imagen 1699">
          <a:extLst>
            <a:ext uri="{FF2B5EF4-FFF2-40B4-BE49-F238E27FC236}">
              <a16:creationId xmlns:a16="http://schemas.microsoft.com/office/drawing/2014/main" id="{DFAF6DF6-1D9B-43CE-A067-ABF81A96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1" name="Imagen 1700">
          <a:extLst>
            <a:ext uri="{FF2B5EF4-FFF2-40B4-BE49-F238E27FC236}">
              <a16:creationId xmlns:a16="http://schemas.microsoft.com/office/drawing/2014/main" id="{C0A58ADC-E47A-4931-9607-5F4C1C670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2" name="Imagen 1701">
          <a:extLst>
            <a:ext uri="{FF2B5EF4-FFF2-40B4-BE49-F238E27FC236}">
              <a16:creationId xmlns:a16="http://schemas.microsoft.com/office/drawing/2014/main" id="{2486705A-E2CE-4B8B-8F9D-CAF5B1255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3" name="Imagen 1702">
          <a:extLst>
            <a:ext uri="{FF2B5EF4-FFF2-40B4-BE49-F238E27FC236}">
              <a16:creationId xmlns:a16="http://schemas.microsoft.com/office/drawing/2014/main" id="{039B8834-84BD-4DC7-990F-9B3DDA3C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4" name="Imagen 1703">
          <a:extLst>
            <a:ext uri="{FF2B5EF4-FFF2-40B4-BE49-F238E27FC236}">
              <a16:creationId xmlns:a16="http://schemas.microsoft.com/office/drawing/2014/main" id="{5A223B5C-09CC-4C4F-9755-AA8BE550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5" name="Imagen 1704">
          <a:extLst>
            <a:ext uri="{FF2B5EF4-FFF2-40B4-BE49-F238E27FC236}">
              <a16:creationId xmlns:a16="http://schemas.microsoft.com/office/drawing/2014/main" id="{7B66CDDC-1454-42E1-95E6-E6B5A6DFA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6" name="Imagen 1705">
          <a:extLst>
            <a:ext uri="{FF2B5EF4-FFF2-40B4-BE49-F238E27FC236}">
              <a16:creationId xmlns:a16="http://schemas.microsoft.com/office/drawing/2014/main" id="{C4EB000F-DBA6-4A2D-BB49-6E91E54D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7" name="Imagen 1706">
          <a:extLst>
            <a:ext uri="{FF2B5EF4-FFF2-40B4-BE49-F238E27FC236}">
              <a16:creationId xmlns:a16="http://schemas.microsoft.com/office/drawing/2014/main" id="{2399378F-41CC-4947-A8A9-036ACB39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8" name="Imagen 1707">
          <a:extLst>
            <a:ext uri="{FF2B5EF4-FFF2-40B4-BE49-F238E27FC236}">
              <a16:creationId xmlns:a16="http://schemas.microsoft.com/office/drawing/2014/main" id="{7CBBE22B-ADF4-4F28-912D-683E6079C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9" name="Imagen 1708">
          <a:extLst>
            <a:ext uri="{FF2B5EF4-FFF2-40B4-BE49-F238E27FC236}">
              <a16:creationId xmlns:a16="http://schemas.microsoft.com/office/drawing/2014/main" id="{2E214114-3D52-40A3-AA3A-C96A9AECC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0" name="Imagen 1709">
          <a:extLst>
            <a:ext uri="{FF2B5EF4-FFF2-40B4-BE49-F238E27FC236}">
              <a16:creationId xmlns:a16="http://schemas.microsoft.com/office/drawing/2014/main" id="{3C0317F5-7011-4088-B248-B60D58BD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1" name="Imagen 1710">
          <a:extLst>
            <a:ext uri="{FF2B5EF4-FFF2-40B4-BE49-F238E27FC236}">
              <a16:creationId xmlns:a16="http://schemas.microsoft.com/office/drawing/2014/main" id="{0B230461-CAAD-4F74-AABD-8A79854C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2" name="Imagen 1711">
          <a:extLst>
            <a:ext uri="{FF2B5EF4-FFF2-40B4-BE49-F238E27FC236}">
              <a16:creationId xmlns:a16="http://schemas.microsoft.com/office/drawing/2014/main" id="{FF4DD21A-F072-40D2-955F-E6E9DF775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3" name="Imagen 1712">
          <a:extLst>
            <a:ext uri="{FF2B5EF4-FFF2-40B4-BE49-F238E27FC236}">
              <a16:creationId xmlns:a16="http://schemas.microsoft.com/office/drawing/2014/main" id="{13CFF41B-3599-470A-8336-68B568DE1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4" name="Imagen 1713">
          <a:extLst>
            <a:ext uri="{FF2B5EF4-FFF2-40B4-BE49-F238E27FC236}">
              <a16:creationId xmlns:a16="http://schemas.microsoft.com/office/drawing/2014/main" id="{F19AAD0B-57F0-4833-8DC0-6551A6DCD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5" name="Imagen 1714">
          <a:extLst>
            <a:ext uri="{FF2B5EF4-FFF2-40B4-BE49-F238E27FC236}">
              <a16:creationId xmlns:a16="http://schemas.microsoft.com/office/drawing/2014/main" id="{1C5D6E06-969B-47D3-A4DF-03D41DE5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6" name="Imagen 1715">
          <a:extLst>
            <a:ext uri="{FF2B5EF4-FFF2-40B4-BE49-F238E27FC236}">
              <a16:creationId xmlns:a16="http://schemas.microsoft.com/office/drawing/2014/main" id="{217A6EDF-19D5-42CD-9A0A-021E57F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7" name="Imagen 1716">
          <a:extLst>
            <a:ext uri="{FF2B5EF4-FFF2-40B4-BE49-F238E27FC236}">
              <a16:creationId xmlns:a16="http://schemas.microsoft.com/office/drawing/2014/main" id="{3DCE723C-805B-481C-B05C-A3FC7E1E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8" name="Imagen 1717">
          <a:extLst>
            <a:ext uri="{FF2B5EF4-FFF2-40B4-BE49-F238E27FC236}">
              <a16:creationId xmlns:a16="http://schemas.microsoft.com/office/drawing/2014/main" id="{174B2F53-C752-420E-8CAA-C3AF0967F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9" name="Imagen 1718">
          <a:extLst>
            <a:ext uri="{FF2B5EF4-FFF2-40B4-BE49-F238E27FC236}">
              <a16:creationId xmlns:a16="http://schemas.microsoft.com/office/drawing/2014/main" id="{EAA3FADF-2D06-4C8B-8BDE-27133997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0" name="Imagen 1719">
          <a:extLst>
            <a:ext uri="{FF2B5EF4-FFF2-40B4-BE49-F238E27FC236}">
              <a16:creationId xmlns:a16="http://schemas.microsoft.com/office/drawing/2014/main" id="{476C2AFB-E4B4-4AE3-8564-71E0B36E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1" name="Imagen 1720">
          <a:extLst>
            <a:ext uri="{FF2B5EF4-FFF2-40B4-BE49-F238E27FC236}">
              <a16:creationId xmlns:a16="http://schemas.microsoft.com/office/drawing/2014/main" id="{4CD47CBC-332E-4CD4-8E29-1A73FDA7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2" name="Imagen 1721">
          <a:extLst>
            <a:ext uri="{FF2B5EF4-FFF2-40B4-BE49-F238E27FC236}">
              <a16:creationId xmlns:a16="http://schemas.microsoft.com/office/drawing/2014/main" id="{D19E33AB-35AC-4879-A75B-BFD6A5CB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3" name="Imagen 1722">
          <a:extLst>
            <a:ext uri="{FF2B5EF4-FFF2-40B4-BE49-F238E27FC236}">
              <a16:creationId xmlns:a16="http://schemas.microsoft.com/office/drawing/2014/main" id="{B80C2ED8-C4F5-40B6-9155-539F6AEA6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4" name="Imagen 1723">
          <a:extLst>
            <a:ext uri="{FF2B5EF4-FFF2-40B4-BE49-F238E27FC236}">
              <a16:creationId xmlns:a16="http://schemas.microsoft.com/office/drawing/2014/main" id="{F66D4F2D-135D-4111-BE80-E9592749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5" name="Imagen 1724">
          <a:extLst>
            <a:ext uri="{FF2B5EF4-FFF2-40B4-BE49-F238E27FC236}">
              <a16:creationId xmlns:a16="http://schemas.microsoft.com/office/drawing/2014/main" id="{AE131943-A812-4213-8C1B-E88849EF3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6" name="Imagen 1725">
          <a:extLst>
            <a:ext uri="{FF2B5EF4-FFF2-40B4-BE49-F238E27FC236}">
              <a16:creationId xmlns:a16="http://schemas.microsoft.com/office/drawing/2014/main" id="{21DCD871-0C7F-4B17-912C-E8CD6F69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7" name="Imagen 1726">
          <a:extLst>
            <a:ext uri="{FF2B5EF4-FFF2-40B4-BE49-F238E27FC236}">
              <a16:creationId xmlns:a16="http://schemas.microsoft.com/office/drawing/2014/main" id="{9D1454FA-BAF5-4950-8214-BF389A6B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8" name="Imagen 1727">
          <a:extLst>
            <a:ext uri="{FF2B5EF4-FFF2-40B4-BE49-F238E27FC236}">
              <a16:creationId xmlns:a16="http://schemas.microsoft.com/office/drawing/2014/main" id="{9263CC97-F526-48C9-8C84-CFD56672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29" name="Imagen 1728">
          <a:extLst>
            <a:ext uri="{FF2B5EF4-FFF2-40B4-BE49-F238E27FC236}">
              <a16:creationId xmlns:a16="http://schemas.microsoft.com/office/drawing/2014/main" id="{1AA3D535-AA19-49EC-B64A-1AB105727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30" name="Imagen 1729">
          <a:extLst>
            <a:ext uri="{FF2B5EF4-FFF2-40B4-BE49-F238E27FC236}">
              <a16:creationId xmlns:a16="http://schemas.microsoft.com/office/drawing/2014/main" id="{A4B3A170-0DDE-417A-93E4-55D958D6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31" name="Imagen 1730">
          <a:extLst>
            <a:ext uri="{FF2B5EF4-FFF2-40B4-BE49-F238E27FC236}">
              <a16:creationId xmlns:a16="http://schemas.microsoft.com/office/drawing/2014/main" id="{CE0FFC0F-1DFF-4ECD-BC2A-0F1BC018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2" name="Imagen 1731">
          <a:extLst>
            <a:ext uri="{FF2B5EF4-FFF2-40B4-BE49-F238E27FC236}">
              <a16:creationId xmlns:a16="http://schemas.microsoft.com/office/drawing/2014/main" id="{B7CEB3D7-2A7C-46C7-9C9E-85FCB380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3" name="Imagen 1732">
          <a:extLst>
            <a:ext uri="{FF2B5EF4-FFF2-40B4-BE49-F238E27FC236}">
              <a16:creationId xmlns:a16="http://schemas.microsoft.com/office/drawing/2014/main" id="{B6F12582-8421-46A5-B698-7533C8E5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4" name="Imagen 1733">
          <a:extLst>
            <a:ext uri="{FF2B5EF4-FFF2-40B4-BE49-F238E27FC236}">
              <a16:creationId xmlns:a16="http://schemas.microsoft.com/office/drawing/2014/main" id="{5CDD6115-3E69-4C8C-AACC-81563AA89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5" name="Imagen 1734">
          <a:extLst>
            <a:ext uri="{FF2B5EF4-FFF2-40B4-BE49-F238E27FC236}">
              <a16:creationId xmlns:a16="http://schemas.microsoft.com/office/drawing/2014/main" id="{C33E2A81-117B-4220-8AB5-BC25AFD3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6" name="Imagen 1735">
          <a:extLst>
            <a:ext uri="{FF2B5EF4-FFF2-40B4-BE49-F238E27FC236}">
              <a16:creationId xmlns:a16="http://schemas.microsoft.com/office/drawing/2014/main" id="{6DD45403-662D-4CDF-88C0-D3D64308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37" name="Imagen 1736">
          <a:extLst>
            <a:ext uri="{FF2B5EF4-FFF2-40B4-BE49-F238E27FC236}">
              <a16:creationId xmlns:a16="http://schemas.microsoft.com/office/drawing/2014/main" id="{2E9EDFDB-CD0B-4B9C-9828-F62F7874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8" name="Imagen 1737">
          <a:extLst>
            <a:ext uri="{FF2B5EF4-FFF2-40B4-BE49-F238E27FC236}">
              <a16:creationId xmlns:a16="http://schemas.microsoft.com/office/drawing/2014/main" id="{E8E79A2B-531A-4CCF-8DED-B91B2C5A2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9" name="Imagen 1738">
          <a:extLst>
            <a:ext uri="{FF2B5EF4-FFF2-40B4-BE49-F238E27FC236}">
              <a16:creationId xmlns:a16="http://schemas.microsoft.com/office/drawing/2014/main" id="{1C0CFD19-6B5E-44CD-BE75-F5E0B031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0" name="Imagen 1739">
          <a:extLst>
            <a:ext uri="{FF2B5EF4-FFF2-40B4-BE49-F238E27FC236}">
              <a16:creationId xmlns:a16="http://schemas.microsoft.com/office/drawing/2014/main" id="{337228F0-A511-4ACA-9876-569EA6306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1" name="Imagen 1740">
          <a:extLst>
            <a:ext uri="{FF2B5EF4-FFF2-40B4-BE49-F238E27FC236}">
              <a16:creationId xmlns:a16="http://schemas.microsoft.com/office/drawing/2014/main" id="{0903C705-F5C0-4BA6-A341-7B94B0A2D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2" name="Imagen 1741">
          <a:extLst>
            <a:ext uri="{FF2B5EF4-FFF2-40B4-BE49-F238E27FC236}">
              <a16:creationId xmlns:a16="http://schemas.microsoft.com/office/drawing/2014/main" id="{24CEEBFA-ABFB-4090-84D4-6F69B82E0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3" name="Imagen 1742">
          <a:extLst>
            <a:ext uri="{FF2B5EF4-FFF2-40B4-BE49-F238E27FC236}">
              <a16:creationId xmlns:a16="http://schemas.microsoft.com/office/drawing/2014/main" id="{AFA50DCF-885C-493E-97E0-97642F700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4" name="Imagen 1743">
          <a:extLst>
            <a:ext uri="{FF2B5EF4-FFF2-40B4-BE49-F238E27FC236}">
              <a16:creationId xmlns:a16="http://schemas.microsoft.com/office/drawing/2014/main" id="{6F863D86-430C-4A53-886F-A373EC71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5" name="Imagen 1744">
          <a:extLst>
            <a:ext uri="{FF2B5EF4-FFF2-40B4-BE49-F238E27FC236}">
              <a16:creationId xmlns:a16="http://schemas.microsoft.com/office/drawing/2014/main" id="{9CCE2F77-6C39-400D-A0EC-B4AFBC98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46" name="Imagen 1745">
          <a:extLst>
            <a:ext uri="{FF2B5EF4-FFF2-40B4-BE49-F238E27FC236}">
              <a16:creationId xmlns:a16="http://schemas.microsoft.com/office/drawing/2014/main" id="{7EF4E8D0-C895-41C0-AB22-6D752A9A3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7" name="Imagen 1746">
          <a:extLst>
            <a:ext uri="{FF2B5EF4-FFF2-40B4-BE49-F238E27FC236}">
              <a16:creationId xmlns:a16="http://schemas.microsoft.com/office/drawing/2014/main" id="{660B42E5-B703-4A10-8E37-5A63D406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8" name="Imagen 1747">
          <a:extLst>
            <a:ext uri="{FF2B5EF4-FFF2-40B4-BE49-F238E27FC236}">
              <a16:creationId xmlns:a16="http://schemas.microsoft.com/office/drawing/2014/main" id="{4C9998AE-AB5C-450E-BC2C-C55EED50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9" name="Imagen 1748">
          <a:extLst>
            <a:ext uri="{FF2B5EF4-FFF2-40B4-BE49-F238E27FC236}">
              <a16:creationId xmlns:a16="http://schemas.microsoft.com/office/drawing/2014/main" id="{2500387C-3398-498B-A7D9-01FC372E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0" name="Imagen 1749">
          <a:extLst>
            <a:ext uri="{FF2B5EF4-FFF2-40B4-BE49-F238E27FC236}">
              <a16:creationId xmlns:a16="http://schemas.microsoft.com/office/drawing/2014/main" id="{D534BFB5-FFCA-4869-8559-B413E6CC1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1" name="Imagen 1750">
          <a:extLst>
            <a:ext uri="{FF2B5EF4-FFF2-40B4-BE49-F238E27FC236}">
              <a16:creationId xmlns:a16="http://schemas.microsoft.com/office/drawing/2014/main" id="{40B7D384-66CD-4AED-8402-2C24E3BE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2" name="Imagen 1751">
          <a:extLst>
            <a:ext uri="{FF2B5EF4-FFF2-40B4-BE49-F238E27FC236}">
              <a16:creationId xmlns:a16="http://schemas.microsoft.com/office/drawing/2014/main" id="{7065A884-11D1-4B0A-A5AF-36D686B11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3" name="Imagen 1752">
          <a:extLst>
            <a:ext uri="{FF2B5EF4-FFF2-40B4-BE49-F238E27FC236}">
              <a16:creationId xmlns:a16="http://schemas.microsoft.com/office/drawing/2014/main" id="{521492FB-ABC5-4994-BB48-BAF69E636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4" name="Imagen 1753">
          <a:extLst>
            <a:ext uri="{FF2B5EF4-FFF2-40B4-BE49-F238E27FC236}">
              <a16:creationId xmlns:a16="http://schemas.microsoft.com/office/drawing/2014/main" id="{F1A9930A-841C-45DF-8402-2A62AFC25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5" name="Imagen 1754">
          <a:extLst>
            <a:ext uri="{FF2B5EF4-FFF2-40B4-BE49-F238E27FC236}">
              <a16:creationId xmlns:a16="http://schemas.microsoft.com/office/drawing/2014/main" id="{4272D408-9433-4503-8821-B92CDB455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6" name="Imagen 1755">
          <a:extLst>
            <a:ext uri="{FF2B5EF4-FFF2-40B4-BE49-F238E27FC236}">
              <a16:creationId xmlns:a16="http://schemas.microsoft.com/office/drawing/2014/main" id="{03C5DD4B-85BE-4C76-9AA0-72F982D09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7" name="Imagen 1756">
          <a:extLst>
            <a:ext uri="{FF2B5EF4-FFF2-40B4-BE49-F238E27FC236}">
              <a16:creationId xmlns:a16="http://schemas.microsoft.com/office/drawing/2014/main" id="{B0C137E1-F843-47DC-BD1C-78100464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58" name="Imagen 1757">
          <a:extLst>
            <a:ext uri="{FF2B5EF4-FFF2-40B4-BE49-F238E27FC236}">
              <a16:creationId xmlns:a16="http://schemas.microsoft.com/office/drawing/2014/main" id="{DBBD49C8-2ADF-4545-92B0-29FA0ED9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9" name="Imagen 1758">
          <a:extLst>
            <a:ext uri="{FF2B5EF4-FFF2-40B4-BE49-F238E27FC236}">
              <a16:creationId xmlns:a16="http://schemas.microsoft.com/office/drawing/2014/main" id="{758B2892-102B-4628-BFFF-A1FE2A654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0" name="Imagen 1759">
          <a:extLst>
            <a:ext uri="{FF2B5EF4-FFF2-40B4-BE49-F238E27FC236}">
              <a16:creationId xmlns:a16="http://schemas.microsoft.com/office/drawing/2014/main" id="{6566BA70-D58F-4F0D-9FE8-FE0B04111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1" name="Imagen 1760">
          <a:extLst>
            <a:ext uri="{FF2B5EF4-FFF2-40B4-BE49-F238E27FC236}">
              <a16:creationId xmlns:a16="http://schemas.microsoft.com/office/drawing/2014/main" id="{65D9CDB3-6F19-4E9D-960C-E64FA45D7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2" name="Imagen 1761">
          <a:extLst>
            <a:ext uri="{FF2B5EF4-FFF2-40B4-BE49-F238E27FC236}">
              <a16:creationId xmlns:a16="http://schemas.microsoft.com/office/drawing/2014/main" id="{DDB25100-A750-4E2F-A518-27C21ACA8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3" name="Imagen 1762">
          <a:extLst>
            <a:ext uri="{FF2B5EF4-FFF2-40B4-BE49-F238E27FC236}">
              <a16:creationId xmlns:a16="http://schemas.microsoft.com/office/drawing/2014/main" id="{80970D5F-8BDC-4C62-A076-A7A4E7772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4" name="Imagen 1763">
          <a:extLst>
            <a:ext uri="{FF2B5EF4-FFF2-40B4-BE49-F238E27FC236}">
              <a16:creationId xmlns:a16="http://schemas.microsoft.com/office/drawing/2014/main" id="{669E6CA7-50C8-48B6-A70B-4D1353FA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5" name="Imagen 1764">
          <a:extLst>
            <a:ext uri="{FF2B5EF4-FFF2-40B4-BE49-F238E27FC236}">
              <a16:creationId xmlns:a16="http://schemas.microsoft.com/office/drawing/2014/main" id="{E155FB72-A865-4862-83A3-3C6D44B1A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6" name="Imagen 1765">
          <a:extLst>
            <a:ext uri="{FF2B5EF4-FFF2-40B4-BE49-F238E27FC236}">
              <a16:creationId xmlns:a16="http://schemas.microsoft.com/office/drawing/2014/main" id="{DBE28B28-AF52-4F48-9194-AED4280CE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67" name="Imagen 1766">
          <a:extLst>
            <a:ext uri="{FF2B5EF4-FFF2-40B4-BE49-F238E27FC236}">
              <a16:creationId xmlns:a16="http://schemas.microsoft.com/office/drawing/2014/main" id="{9ABFB682-4E3C-4C1F-ACAD-4FC8314D7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8" name="Imagen 1767">
          <a:extLst>
            <a:ext uri="{FF2B5EF4-FFF2-40B4-BE49-F238E27FC236}">
              <a16:creationId xmlns:a16="http://schemas.microsoft.com/office/drawing/2014/main" id="{DFCE730C-A34E-4258-9B62-CCA5C8C66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9" name="Imagen 1768">
          <a:extLst>
            <a:ext uri="{FF2B5EF4-FFF2-40B4-BE49-F238E27FC236}">
              <a16:creationId xmlns:a16="http://schemas.microsoft.com/office/drawing/2014/main" id="{BC2C042C-CFAF-4A53-B1E6-EDA7F2D2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0" name="Imagen 1769">
          <a:extLst>
            <a:ext uri="{FF2B5EF4-FFF2-40B4-BE49-F238E27FC236}">
              <a16:creationId xmlns:a16="http://schemas.microsoft.com/office/drawing/2014/main" id="{A60F4D7C-4AC0-4432-B153-FC786EC1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1" name="Imagen 1770">
          <a:extLst>
            <a:ext uri="{FF2B5EF4-FFF2-40B4-BE49-F238E27FC236}">
              <a16:creationId xmlns:a16="http://schemas.microsoft.com/office/drawing/2014/main" id="{90419AB7-7FA5-4F42-93D0-46631424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2" name="Imagen 1771">
          <a:extLst>
            <a:ext uri="{FF2B5EF4-FFF2-40B4-BE49-F238E27FC236}">
              <a16:creationId xmlns:a16="http://schemas.microsoft.com/office/drawing/2014/main" id="{F3A4D703-1E1C-4CF2-BB61-44C9E5FBC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3" name="Imagen 1772">
          <a:extLst>
            <a:ext uri="{FF2B5EF4-FFF2-40B4-BE49-F238E27FC236}">
              <a16:creationId xmlns:a16="http://schemas.microsoft.com/office/drawing/2014/main" id="{DC615373-C794-4B1E-B3E5-97F839FEA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4" name="Imagen 1773">
          <a:extLst>
            <a:ext uri="{FF2B5EF4-FFF2-40B4-BE49-F238E27FC236}">
              <a16:creationId xmlns:a16="http://schemas.microsoft.com/office/drawing/2014/main" id="{C05144E2-6298-4638-9C96-D016F724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75" name="Imagen 1774">
          <a:extLst>
            <a:ext uri="{FF2B5EF4-FFF2-40B4-BE49-F238E27FC236}">
              <a16:creationId xmlns:a16="http://schemas.microsoft.com/office/drawing/2014/main" id="{E5B62930-E1A1-4C44-B119-9C36E38B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6" name="Imagen 1775">
          <a:extLst>
            <a:ext uri="{FF2B5EF4-FFF2-40B4-BE49-F238E27FC236}">
              <a16:creationId xmlns:a16="http://schemas.microsoft.com/office/drawing/2014/main" id="{7342DB47-9667-48CF-9DDB-5F1FF8641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7" name="Imagen 1776">
          <a:extLst>
            <a:ext uri="{FF2B5EF4-FFF2-40B4-BE49-F238E27FC236}">
              <a16:creationId xmlns:a16="http://schemas.microsoft.com/office/drawing/2014/main" id="{7B17D05B-665D-4BFC-AF70-BE7C4FB6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8" name="Imagen 1777">
          <a:extLst>
            <a:ext uri="{FF2B5EF4-FFF2-40B4-BE49-F238E27FC236}">
              <a16:creationId xmlns:a16="http://schemas.microsoft.com/office/drawing/2014/main" id="{73F5A7D3-1FA6-4B52-B0ED-A9B749FD7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9" name="Imagen 1778">
          <a:extLst>
            <a:ext uri="{FF2B5EF4-FFF2-40B4-BE49-F238E27FC236}">
              <a16:creationId xmlns:a16="http://schemas.microsoft.com/office/drawing/2014/main" id="{605C0755-4D89-4A08-B148-A1BE5927B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0" name="Imagen 1779">
          <a:extLst>
            <a:ext uri="{FF2B5EF4-FFF2-40B4-BE49-F238E27FC236}">
              <a16:creationId xmlns:a16="http://schemas.microsoft.com/office/drawing/2014/main" id="{9884288D-2202-4E3A-A974-11EFB0099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1" name="Imagen 1780">
          <a:extLst>
            <a:ext uri="{FF2B5EF4-FFF2-40B4-BE49-F238E27FC236}">
              <a16:creationId xmlns:a16="http://schemas.microsoft.com/office/drawing/2014/main" id="{6A14699D-8D58-4F7C-B7E7-5AF68B816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2" name="Imagen 1781">
          <a:extLst>
            <a:ext uri="{FF2B5EF4-FFF2-40B4-BE49-F238E27FC236}">
              <a16:creationId xmlns:a16="http://schemas.microsoft.com/office/drawing/2014/main" id="{870A81D4-86CD-44DA-A32E-9FC492D01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3" name="Imagen 1782">
          <a:extLst>
            <a:ext uri="{FF2B5EF4-FFF2-40B4-BE49-F238E27FC236}">
              <a16:creationId xmlns:a16="http://schemas.microsoft.com/office/drawing/2014/main" id="{EA0815A4-57F4-4A42-9562-B0F6FDFA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4" name="Imagen 1783">
          <a:extLst>
            <a:ext uri="{FF2B5EF4-FFF2-40B4-BE49-F238E27FC236}">
              <a16:creationId xmlns:a16="http://schemas.microsoft.com/office/drawing/2014/main" id="{7387CB28-D726-40B0-AB36-1E862D20A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5" name="Imagen 1784">
          <a:extLst>
            <a:ext uri="{FF2B5EF4-FFF2-40B4-BE49-F238E27FC236}">
              <a16:creationId xmlns:a16="http://schemas.microsoft.com/office/drawing/2014/main" id="{042EDB60-46F8-4ACA-B397-7A00BBB6D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6" name="Imagen 1785">
          <a:extLst>
            <a:ext uri="{FF2B5EF4-FFF2-40B4-BE49-F238E27FC236}">
              <a16:creationId xmlns:a16="http://schemas.microsoft.com/office/drawing/2014/main" id="{3B2791CA-60BD-4C8F-8ABC-91415B4F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7" name="Imagen 1786">
          <a:extLst>
            <a:ext uri="{FF2B5EF4-FFF2-40B4-BE49-F238E27FC236}">
              <a16:creationId xmlns:a16="http://schemas.microsoft.com/office/drawing/2014/main" id="{65D5DF84-3888-41AD-B922-7BDE95C5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8" name="Imagen 1787">
          <a:extLst>
            <a:ext uri="{FF2B5EF4-FFF2-40B4-BE49-F238E27FC236}">
              <a16:creationId xmlns:a16="http://schemas.microsoft.com/office/drawing/2014/main" id="{CEFC95DC-6DD5-4089-BFAB-B73DD2881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89" name="Imagen 1788">
          <a:extLst>
            <a:ext uri="{FF2B5EF4-FFF2-40B4-BE49-F238E27FC236}">
              <a16:creationId xmlns:a16="http://schemas.microsoft.com/office/drawing/2014/main" id="{0899AF43-93C9-4525-9077-AA119868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790" name="Imagen 1789">
          <a:extLst>
            <a:ext uri="{FF2B5EF4-FFF2-40B4-BE49-F238E27FC236}">
              <a16:creationId xmlns:a16="http://schemas.microsoft.com/office/drawing/2014/main" id="{C69A6B2D-7428-4F22-BDD7-4221EC49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1" name="Imagen 1790">
          <a:extLst>
            <a:ext uri="{FF2B5EF4-FFF2-40B4-BE49-F238E27FC236}">
              <a16:creationId xmlns:a16="http://schemas.microsoft.com/office/drawing/2014/main" id="{07255262-C17C-4194-83ED-6BB2451C1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2" name="Imagen 1791">
          <a:extLst>
            <a:ext uri="{FF2B5EF4-FFF2-40B4-BE49-F238E27FC236}">
              <a16:creationId xmlns:a16="http://schemas.microsoft.com/office/drawing/2014/main" id="{4CF5FB49-6825-49C5-BCB1-3005C2486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3" name="Imagen 1792">
          <a:extLst>
            <a:ext uri="{FF2B5EF4-FFF2-40B4-BE49-F238E27FC236}">
              <a16:creationId xmlns:a16="http://schemas.microsoft.com/office/drawing/2014/main" id="{D9D960E6-5287-4C0B-B1E3-1DFAE5DA0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4" name="Imagen 1793">
          <a:extLst>
            <a:ext uri="{FF2B5EF4-FFF2-40B4-BE49-F238E27FC236}">
              <a16:creationId xmlns:a16="http://schemas.microsoft.com/office/drawing/2014/main" id="{A22621D5-9765-4057-A062-701B96927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5" name="Imagen 1794">
          <a:extLst>
            <a:ext uri="{FF2B5EF4-FFF2-40B4-BE49-F238E27FC236}">
              <a16:creationId xmlns:a16="http://schemas.microsoft.com/office/drawing/2014/main" id="{BC884504-C328-4BA8-A333-440DAD32A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96" name="Imagen 1795">
          <a:extLst>
            <a:ext uri="{FF2B5EF4-FFF2-40B4-BE49-F238E27FC236}">
              <a16:creationId xmlns:a16="http://schemas.microsoft.com/office/drawing/2014/main" id="{F279EC2C-A686-4153-9872-71C73BA6E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7" name="Imagen 1796">
          <a:extLst>
            <a:ext uri="{FF2B5EF4-FFF2-40B4-BE49-F238E27FC236}">
              <a16:creationId xmlns:a16="http://schemas.microsoft.com/office/drawing/2014/main" id="{876A9051-3E60-43BE-B758-9E458175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8" name="Imagen 1797">
          <a:extLst>
            <a:ext uri="{FF2B5EF4-FFF2-40B4-BE49-F238E27FC236}">
              <a16:creationId xmlns:a16="http://schemas.microsoft.com/office/drawing/2014/main" id="{3BBACE2E-92D4-45CC-A849-3C1BCCC2D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9" name="Imagen 1798">
          <a:extLst>
            <a:ext uri="{FF2B5EF4-FFF2-40B4-BE49-F238E27FC236}">
              <a16:creationId xmlns:a16="http://schemas.microsoft.com/office/drawing/2014/main" id="{6B4AB431-BF5F-4678-9B5C-49E95002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0" name="Imagen 1799">
          <a:extLst>
            <a:ext uri="{FF2B5EF4-FFF2-40B4-BE49-F238E27FC236}">
              <a16:creationId xmlns:a16="http://schemas.microsoft.com/office/drawing/2014/main" id="{CB1E7FCD-EAE1-4CD7-8121-1F566346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1" name="Imagen 1800">
          <a:extLst>
            <a:ext uri="{FF2B5EF4-FFF2-40B4-BE49-F238E27FC236}">
              <a16:creationId xmlns:a16="http://schemas.microsoft.com/office/drawing/2014/main" id="{72F4258F-7691-402C-8DA3-50249C66B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2" name="Imagen 1801">
          <a:extLst>
            <a:ext uri="{FF2B5EF4-FFF2-40B4-BE49-F238E27FC236}">
              <a16:creationId xmlns:a16="http://schemas.microsoft.com/office/drawing/2014/main" id="{4B441F74-1F28-4126-878F-F52D59A3F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3" name="Imagen 1802">
          <a:extLst>
            <a:ext uri="{FF2B5EF4-FFF2-40B4-BE49-F238E27FC236}">
              <a16:creationId xmlns:a16="http://schemas.microsoft.com/office/drawing/2014/main" id="{F42CF3DF-0075-4C83-A5DF-33D6A7D05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4" name="Imagen 1803">
          <a:extLst>
            <a:ext uri="{FF2B5EF4-FFF2-40B4-BE49-F238E27FC236}">
              <a16:creationId xmlns:a16="http://schemas.microsoft.com/office/drawing/2014/main" id="{7D182EC0-9358-45AE-965B-49963D893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05" name="Imagen 1804">
          <a:extLst>
            <a:ext uri="{FF2B5EF4-FFF2-40B4-BE49-F238E27FC236}">
              <a16:creationId xmlns:a16="http://schemas.microsoft.com/office/drawing/2014/main" id="{5ACA32F3-3A0C-458A-9C69-2C007D1AF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6" name="Imagen 1805">
          <a:extLst>
            <a:ext uri="{FF2B5EF4-FFF2-40B4-BE49-F238E27FC236}">
              <a16:creationId xmlns:a16="http://schemas.microsoft.com/office/drawing/2014/main" id="{E13D6879-9180-45DA-A29A-BA75D991E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7" name="Imagen 1806">
          <a:extLst>
            <a:ext uri="{FF2B5EF4-FFF2-40B4-BE49-F238E27FC236}">
              <a16:creationId xmlns:a16="http://schemas.microsoft.com/office/drawing/2014/main" id="{91B0779E-1BFF-4DE8-9AFA-B91F1CD6C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8" name="Imagen 1807">
          <a:extLst>
            <a:ext uri="{FF2B5EF4-FFF2-40B4-BE49-F238E27FC236}">
              <a16:creationId xmlns:a16="http://schemas.microsoft.com/office/drawing/2014/main" id="{8CED030E-252B-4696-9EBC-82E82D21C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9" name="Imagen 1808">
          <a:extLst>
            <a:ext uri="{FF2B5EF4-FFF2-40B4-BE49-F238E27FC236}">
              <a16:creationId xmlns:a16="http://schemas.microsoft.com/office/drawing/2014/main" id="{2052FD92-92D6-4B2B-A661-BF3560090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0" name="Imagen 1809">
          <a:extLst>
            <a:ext uri="{FF2B5EF4-FFF2-40B4-BE49-F238E27FC236}">
              <a16:creationId xmlns:a16="http://schemas.microsoft.com/office/drawing/2014/main" id="{40A4B3AD-BACD-4B6B-AD2A-EB9B735E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1" name="Imagen 1810">
          <a:extLst>
            <a:ext uri="{FF2B5EF4-FFF2-40B4-BE49-F238E27FC236}">
              <a16:creationId xmlns:a16="http://schemas.microsoft.com/office/drawing/2014/main" id="{46053223-B858-4760-ABBB-733247335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2" name="Imagen 1811">
          <a:extLst>
            <a:ext uri="{FF2B5EF4-FFF2-40B4-BE49-F238E27FC236}">
              <a16:creationId xmlns:a16="http://schemas.microsoft.com/office/drawing/2014/main" id="{5D8A81D1-55EB-401C-AABF-7B0D0051B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3" name="Imagen 1812">
          <a:extLst>
            <a:ext uri="{FF2B5EF4-FFF2-40B4-BE49-F238E27FC236}">
              <a16:creationId xmlns:a16="http://schemas.microsoft.com/office/drawing/2014/main" id="{0C840B4C-1B0C-4018-A622-77B3F3EAC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4" name="Imagen 1813">
          <a:extLst>
            <a:ext uri="{FF2B5EF4-FFF2-40B4-BE49-F238E27FC236}">
              <a16:creationId xmlns:a16="http://schemas.microsoft.com/office/drawing/2014/main" id="{318AAFF5-486B-4E88-B48B-3544CAEBB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5" name="Imagen 1814">
          <a:extLst>
            <a:ext uri="{FF2B5EF4-FFF2-40B4-BE49-F238E27FC236}">
              <a16:creationId xmlns:a16="http://schemas.microsoft.com/office/drawing/2014/main" id="{3027AB55-1E47-4BAF-9563-0514CCE90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6" name="Imagen 1815">
          <a:extLst>
            <a:ext uri="{FF2B5EF4-FFF2-40B4-BE49-F238E27FC236}">
              <a16:creationId xmlns:a16="http://schemas.microsoft.com/office/drawing/2014/main" id="{15FEA081-D45E-4F11-AD61-E8EE14499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17" name="Imagen 1816">
          <a:extLst>
            <a:ext uri="{FF2B5EF4-FFF2-40B4-BE49-F238E27FC236}">
              <a16:creationId xmlns:a16="http://schemas.microsoft.com/office/drawing/2014/main" id="{03B721A1-5205-48EE-B588-181BD8A1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8" name="Imagen 1817">
          <a:extLst>
            <a:ext uri="{FF2B5EF4-FFF2-40B4-BE49-F238E27FC236}">
              <a16:creationId xmlns:a16="http://schemas.microsoft.com/office/drawing/2014/main" id="{CD35537F-FB43-4117-B6D1-8EBA7769C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9" name="Imagen 1818">
          <a:extLst>
            <a:ext uri="{FF2B5EF4-FFF2-40B4-BE49-F238E27FC236}">
              <a16:creationId xmlns:a16="http://schemas.microsoft.com/office/drawing/2014/main" id="{FD950142-B9D7-48A9-8C57-55962C21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0" name="Imagen 1819">
          <a:extLst>
            <a:ext uri="{FF2B5EF4-FFF2-40B4-BE49-F238E27FC236}">
              <a16:creationId xmlns:a16="http://schemas.microsoft.com/office/drawing/2014/main" id="{71D3BEC0-B02D-42B9-A742-3ABCD6B7A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1" name="Imagen 1820">
          <a:extLst>
            <a:ext uri="{FF2B5EF4-FFF2-40B4-BE49-F238E27FC236}">
              <a16:creationId xmlns:a16="http://schemas.microsoft.com/office/drawing/2014/main" id="{A077777E-7586-42A7-A8BC-2899C50B9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2" name="Imagen 1821">
          <a:extLst>
            <a:ext uri="{FF2B5EF4-FFF2-40B4-BE49-F238E27FC236}">
              <a16:creationId xmlns:a16="http://schemas.microsoft.com/office/drawing/2014/main" id="{9DA20BA4-B0C0-4D36-9341-D5D60A40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3" name="Imagen 1822">
          <a:extLst>
            <a:ext uri="{FF2B5EF4-FFF2-40B4-BE49-F238E27FC236}">
              <a16:creationId xmlns:a16="http://schemas.microsoft.com/office/drawing/2014/main" id="{DCCED6BB-B521-45BB-995E-008ABE267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4" name="Imagen 1823">
          <a:extLst>
            <a:ext uri="{FF2B5EF4-FFF2-40B4-BE49-F238E27FC236}">
              <a16:creationId xmlns:a16="http://schemas.microsoft.com/office/drawing/2014/main" id="{953E2B66-E3EC-48AF-828C-9DD545479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5" name="Imagen 1824">
          <a:extLst>
            <a:ext uri="{FF2B5EF4-FFF2-40B4-BE49-F238E27FC236}">
              <a16:creationId xmlns:a16="http://schemas.microsoft.com/office/drawing/2014/main" id="{C575DE89-6C64-403B-87CF-EACAD5A3F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26" name="Imagen 1825">
          <a:extLst>
            <a:ext uri="{FF2B5EF4-FFF2-40B4-BE49-F238E27FC236}">
              <a16:creationId xmlns:a16="http://schemas.microsoft.com/office/drawing/2014/main" id="{42BA312B-E120-4759-803A-DD429EB3A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7" name="Imagen 1826">
          <a:extLst>
            <a:ext uri="{FF2B5EF4-FFF2-40B4-BE49-F238E27FC236}">
              <a16:creationId xmlns:a16="http://schemas.microsoft.com/office/drawing/2014/main" id="{E68DE741-E622-40C4-91A4-6757BC22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8" name="Imagen 1827">
          <a:extLst>
            <a:ext uri="{FF2B5EF4-FFF2-40B4-BE49-F238E27FC236}">
              <a16:creationId xmlns:a16="http://schemas.microsoft.com/office/drawing/2014/main" id="{B0F4BB23-0720-4934-8516-E1CA012E5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9" name="Imagen 1828">
          <a:extLst>
            <a:ext uri="{FF2B5EF4-FFF2-40B4-BE49-F238E27FC236}">
              <a16:creationId xmlns:a16="http://schemas.microsoft.com/office/drawing/2014/main" id="{5945CF83-941C-4FB6-95BD-B72133396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0" name="Imagen 1829">
          <a:extLst>
            <a:ext uri="{FF2B5EF4-FFF2-40B4-BE49-F238E27FC236}">
              <a16:creationId xmlns:a16="http://schemas.microsoft.com/office/drawing/2014/main" id="{82ADB6A5-0432-4F92-ADCC-DC7E6B1A7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1" name="Imagen 1830">
          <a:extLst>
            <a:ext uri="{FF2B5EF4-FFF2-40B4-BE49-F238E27FC236}">
              <a16:creationId xmlns:a16="http://schemas.microsoft.com/office/drawing/2014/main" id="{CD912468-CBB1-4DD2-A4C0-3C77CCC3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2" name="Imagen 1831">
          <a:extLst>
            <a:ext uri="{FF2B5EF4-FFF2-40B4-BE49-F238E27FC236}">
              <a16:creationId xmlns:a16="http://schemas.microsoft.com/office/drawing/2014/main" id="{A2BB82B1-72DA-46F5-8B72-31C6D200E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33" name="Imagen 1832">
          <a:extLst>
            <a:ext uri="{FF2B5EF4-FFF2-40B4-BE49-F238E27FC236}">
              <a16:creationId xmlns:a16="http://schemas.microsoft.com/office/drawing/2014/main" id="{99214547-BC67-4F7B-BB87-3003A1CBC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4" name="Imagen 1833">
          <a:extLst>
            <a:ext uri="{FF2B5EF4-FFF2-40B4-BE49-F238E27FC236}">
              <a16:creationId xmlns:a16="http://schemas.microsoft.com/office/drawing/2014/main" id="{BE9AECD8-597C-42E5-AD61-7F5B547FE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5" name="Imagen 1834">
          <a:extLst>
            <a:ext uri="{FF2B5EF4-FFF2-40B4-BE49-F238E27FC236}">
              <a16:creationId xmlns:a16="http://schemas.microsoft.com/office/drawing/2014/main" id="{0FB72B5F-93F4-4991-90C7-01789C656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6" name="Imagen 1835">
          <a:extLst>
            <a:ext uri="{FF2B5EF4-FFF2-40B4-BE49-F238E27FC236}">
              <a16:creationId xmlns:a16="http://schemas.microsoft.com/office/drawing/2014/main" id="{266181ED-3F08-47B3-8EF5-82D76F35B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7" name="Imagen 1836">
          <a:extLst>
            <a:ext uri="{FF2B5EF4-FFF2-40B4-BE49-F238E27FC236}">
              <a16:creationId xmlns:a16="http://schemas.microsoft.com/office/drawing/2014/main" id="{36F3EF2A-F91B-4414-A575-661AA319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8" name="Imagen 1837">
          <a:extLst>
            <a:ext uri="{FF2B5EF4-FFF2-40B4-BE49-F238E27FC236}">
              <a16:creationId xmlns:a16="http://schemas.microsoft.com/office/drawing/2014/main" id="{3AC1AAAF-0C1A-47B9-9072-745F03389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9" name="Imagen 1838">
          <a:extLst>
            <a:ext uri="{FF2B5EF4-FFF2-40B4-BE49-F238E27FC236}">
              <a16:creationId xmlns:a16="http://schemas.microsoft.com/office/drawing/2014/main" id="{BE6F50AC-5EC5-4785-8698-2FF2A5C99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0" name="Imagen 1839">
          <a:extLst>
            <a:ext uri="{FF2B5EF4-FFF2-40B4-BE49-F238E27FC236}">
              <a16:creationId xmlns:a16="http://schemas.microsoft.com/office/drawing/2014/main" id="{B6E3EA16-15ED-4ADE-A4C0-6B593551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1" name="Imagen 1840">
          <a:extLst>
            <a:ext uri="{FF2B5EF4-FFF2-40B4-BE49-F238E27FC236}">
              <a16:creationId xmlns:a16="http://schemas.microsoft.com/office/drawing/2014/main" id="{883EFB46-2806-4ED6-938C-942F87854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2" name="Imagen 1841">
          <a:extLst>
            <a:ext uri="{FF2B5EF4-FFF2-40B4-BE49-F238E27FC236}">
              <a16:creationId xmlns:a16="http://schemas.microsoft.com/office/drawing/2014/main" id="{D18D8523-D6D4-4855-8136-C8FF9A568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3" name="Imagen 1842">
          <a:extLst>
            <a:ext uri="{FF2B5EF4-FFF2-40B4-BE49-F238E27FC236}">
              <a16:creationId xmlns:a16="http://schemas.microsoft.com/office/drawing/2014/main" id="{D323EC70-D2E8-4E2A-9A20-DCEE425E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4" name="Imagen 1843">
          <a:extLst>
            <a:ext uri="{FF2B5EF4-FFF2-40B4-BE49-F238E27FC236}">
              <a16:creationId xmlns:a16="http://schemas.microsoft.com/office/drawing/2014/main" id="{1146BBDF-9F73-480C-BA70-0F2D8D384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5" name="Imagen 1844">
          <a:extLst>
            <a:ext uri="{FF2B5EF4-FFF2-40B4-BE49-F238E27FC236}">
              <a16:creationId xmlns:a16="http://schemas.microsoft.com/office/drawing/2014/main" id="{D4321B10-D7EA-4DD9-BF1A-DF5BD1701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6" name="Imagen 1845">
          <a:extLst>
            <a:ext uri="{FF2B5EF4-FFF2-40B4-BE49-F238E27FC236}">
              <a16:creationId xmlns:a16="http://schemas.microsoft.com/office/drawing/2014/main" id="{843C88BA-B276-4B49-9F52-44DD93EFF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7" name="Imagen 1846">
          <a:extLst>
            <a:ext uri="{FF2B5EF4-FFF2-40B4-BE49-F238E27FC236}">
              <a16:creationId xmlns:a16="http://schemas.microsoft.com/office/drawing/2014/main" id="{2B716EA1-D3BD-42ED-A224-26365D15A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8" name="Imagen 1847">
          <a:extLst>
            <a:ext uri="{FF2B5EF4-FFF2-40B4-BE49-F238E27FC236}">
              <a16:creationId xmlns:a16="http://schemas.microsoft.com/office/drawing/2014/main" id="{363820E1-C454-45F0-9C54-A5A0E321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9" name="Imagen 1848">
          <a:extLst>
            <a:ext uri="{FF2B5EF4-FFF2-40B4-BE49-F238E27FC236}">
              <a16:creationId xmlns:a16="http://schemas.microsoft.com/office/drawing/2014/main" id="{D4F2B794-16FE-4485-9662-1F4B900FE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0" name="Imagen 1849">
          <a:extLst>
            <a:ext uri="{FF2B5EF4-FFF2-40B4-BE49-F238E27FC236}">
              <a16:creationId xmlns:a16="http://schemas.microsoft.com/office/drawing/2014/main" id="{0CB2927A-9960-4EC1-BDF2-180622F9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1" name="Imagen 1850">
          <a:extLst>
            <a:ext uri="{FF2B5EF4-FFF2-40B4-BE49-F238E27FC236}">
              <a16:creationId xmlns:a16="http://schemas.microsoft.com/office/drawing/2014/main" id="{70C8202F-4B45-48A0-8B8C-A3180514E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2" name="Imagen 1851">
          <a:extLst>
            <a:ext uri="{FF2B5EF4-FFF2-40B4-BE49-F238E27FC236}">
              <a16:creationId xmlns:a16="http://schemas.microsoft.com/office/drawing/2014/main" id="{1AF9EB79-D89E-44B0-99EB-A40501F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3" name="Imagen 1852">
          <a:extLst>
            <a:ext uri="{FF2B5EF4-FFF2-40B4-BE49-F238E27FC236}">
              <a16:creationId xmlns:a16="http://schemas.microsoft.com/office/drawing/2014/main" id="{0F8AF89D-A1B2-4214-85D1-26EE7C68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4" name="Imagen 1853">
          <a:extLst>
            <a:ext uri="{FF2B5EF4-FFF2-40B4-BE49-F238E27FC236}">
              <a16:creationId xmlns:a16="http://schemas.microsoft.com/office/drawing/2014/main" id="{9C854AE8-070D-49C5-94C2-9674C2288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5" name="Imagen 1854">
          <a:extLst>
            <a:ext uri="{FF2B5EF4-FFF2-40B4-BE49-F238E27FC236}">
              <a16:creationId xmlns:a16="http://schemas.microsoft.com/office/drawing/2014/main" id="{3C8BBF40-F93A-450E-A887-CAEE5E98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6" name="Imagen 1855">
          <a:extLst>
            <a:ext uri="{FF2B5EF4-FFF2-40B4-BE49-F238E27FC236}">
              <a16:creationId xmlns:a16="http://schemas.microsoft.com/office/drawing/2014/main" id="{507698E5-0328-4D81-A631-3A2A7C8FB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7" name="Imagen 1856">
          <a:extLst>
            <a:ext uri="{FF2B5EF4-FFF2-40B4-BE49-F238E27FC236}">
              <a16:creationId xmlns:a16="http://schemas.microsoft.com/office/drawing/2014/main" id="{7C211538-78A8-4786-98BA-C7866CC4A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8" name="Imagen 1857">
          <a:extLst>
            <a:ext uri="{FF2B5EF4-FFF2-40B4-BE49-F238E27FC236}">
              <a16:creationId xmlns:a16="http://schemas.microsoft.com/office/drawing/2014/main" id="{C905F09E-BAE2-469C-9C92-436270B6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9" name="Imagen 1858">
          <a:extLst>
            <a:ext uri="{FF2B5EF4-FFF2-40B4-BE49-F238E27FC236}">
              <a16:creationId xmlns:a16="http://schemas.microsoft.com/office/drawing/2014/main" id="{95A00A93-8450-4866-A1D8-53121097B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0" name="Imagen 1859">
          <a:extLst>
            <a:ext uri="{FF2B5EF4-FFF2-40B4-BE49-F238E27FC236}">
              <a16:creationId xmlns:a16="http://schemas.microsoft.com/office/drawing/2014/main" id="{D86F7621-59FC-4695-A610-DFE0260DF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1" name="Imagen 1860">
          <a:extLst>
            <a:ext uri="{FF2B5EF4-FFF2-40B4-BE49-F238E27FC236}">
              <a16:creationId xmlns:a16="http://schemas.microsoft.com/office/drawing/2014/main" id="{B5089A86-46EE-4FFC-A09F-5EB05F72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2" name="Imagen 1861">
          <a:extLst>
            <a:ext uri="{FF2B5EF4-FFF2-40B4-BE49-F238E27FC236}">
              <a16:creationId xmlns:a16="http://schemas.microsoft.com/office/drawing/2014/main" id="{267E4490-55CB-4CB3-890D-55C5BFD4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3" name="Imagen 1862">
          <a:extLst>
            <a:ext uri="{FF2B5EF4-FFF2-40B4-BE49-F238E27FC236}">
              <a16:creationId xmlns:a16="http://schemas.microsoft.com/office/drawing/2014/main" id="{9C448200-D3A5-4A35-9509-F0C0AA555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4" name="Imagen 1863">
          <a:extLst>
            <a:ext uri="{FF2B5EF4-FFF2-40B4-BE49-F238E27FC236}">
              <a16:creationId xmlns:a16="http://schemas.microsoft.com/office/drawing/2014/main" id="{0C7D28CF-EB0E-49BA-B626-6B281DFEA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5" name="Imagen 1864">
          <a:extLst>
            <a:ext uri="{FF2B5EF4-FFF2-40B4-BE49-F238E27FC236}">
              <a16:creationId xmlns:a16="http://schemas.microsoft.com/office/drawing/2014/main" id="{CC53F4CD-956B-4990-89E7-CB8CEF2BB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6" name="Imagen 1865">
          <a:extLst>
            <a:ext uri="{FF2B5EF4-FFF2-40B4-BE49-F238E27FC236}">
              <a16:creationId xmlns:a16="http://schemas.microsoft.com/office/drawing/2014/main" id="{29110EA7-72CC-4557-B565-D4EE475B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7" name="Imagen 1866">
          <a:extLst>
            <a:ext uri="{FF2B5EF4-FFF2-40B4-BE49-F238E27FC236}">
              <a16:creationId xmlns:a16="http://schemas.microsoft.com/office/drawing/2014/main" id="{C50F70F5-4238-49B3-81A5-F898969E9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8" name="Imagen 1867">
          <a:extLst>
            <a:ext uri="{FF2B5EF4-FFF2-40B4-BE49-F238E27FC236}">
              <a16:creationId xmlns:a16="http://schemas.microsoft.com/office/drawing/2014/main" id="{CE098209-CC40-484C-A97C-80D9920CD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9" name="Imagen 1868">
          <a:extLst>
            <a:ext uri="{FF2B5EF4-FFF2-40B4-BE49-F238E27FC236}">
              <a16:creationId xmlns:a16="http://schemas.microsoft.com/office/drawing/2014/main" id="{DE42580E-D751-44DF-AC3F-6B488103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0" name="Imagen 1869">
          <a:extLst>
            <a:ext uri="{FF2B5EF4-FFF2-40B4-BE49-F238E27FC236}">
              <a16:creationId xmlns:a16="http://schemas.microsoft.com/office/drawing/2014/main" id="{934DF1C6-32F2-4FE7-BAB2-97E7715B6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1" name="Imagen 1870">
          <a:extLst>
            <a:ext uri="{FF2B5EF4-FFF2-40B4-BE49-F238E27FC236}">
              <a16:creationId xmlns:a16="http://schemas.microsoft.com/office/drawing/2014/main" id="{6528DFC6-5BDF-440F-8866-A7C063CA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2" name="Imagen 1871">
          <a:extLst>
            <a:ext uri="{FF2B5EF4-FFF2-40B4-BE49-F238E27FC236}">
              <a16:creationId xmlns:a16="http://schemas.microsoft.com/office/drawing/2014/main" id="{B2E73CBF-B8BE-4B50-8268-B9B2AF91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3" name="Imagen 1872">
          <a:extLst>
            <a:ext uri="{FF2B5EF4-FFF2-40B4-BE49-F238E27FC236}">
              <a16:creationId xmlns:a16="http://schemas.microsoft.com/office/drawing/2014/main" id="{D940EFD3-D865-4D42-AAB2-7E158BFB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4" name="Imagen 1873">
          <a:extLst>
            <a:ext uri="{FF2B5EF4-FFF2-40B4-BE49-F238E27FC236}">
              <a16:creationId xmlns:a16="http://schemas.microsoft.com/office/drawing/2014/main" id="{96D8EFC6-2446-4B8A-8805-B730172AD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5" name="Imagen 1874">
          <a:extLst>
            <a:ext uri="{FF2B5EF4-FFF2-40B4-BE49-F238E27FC236}">
              <a16:creationId xmlns:a16="http://schemas.microsoft.com/office/drawing/2014/main" id="{22356E77-52CD-4A48-8C1F-B076C16B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6" name="Imagen 1875">
          <a:extLst>
            <a:ext uri="{FF2B5EF4-FFF2-40B4-BE49-F238E27FC236}">
              <a16:creationId xmlns:a16="http://schemas.microsoft.com/office/drawing/2014/main" id="{E857371B-1E7D-48EF-B6E6-232C8621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7" name="Imagen 1876">
          <a:extLst>
            <a:ext uri="{FF2B5EF4-FFF2-40B4-BE49-F238E27FC236}">
              <a16:creationId xmlns:a16="http://schemas.microsoft.com/office/drawing/2014/main" id="{BA43225C-F911-418E-8F37-642707C41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8" name="Imagen 1877">
          <a:extLst>
            <a:ext uri="{FF2B5EF4-FFF2-40B4-BE49-F238E27FC236}">
              <a16:creationId xmlns:a16="http://schemas.microsoft.com/office/drawing/2014/main" id="{7ED0B286-02C4-4335-A6D1-7297A882E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9" name="Imagen 1878">
          <a:extLst>
            <a:ext uri="{FF2B5EF4-FFF2-40B4-BE49-F238E27FC236}">
              <a16:creationId xmlns:a16="http://schemas.microsoft.com/office/drawing/2014/main" id="{7B6DBA89-E4B7-4D06-9233-67F14818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0" name="Imagen 1879">
          <a:extLst>
            <a:ext uri="{FF2B5EF4-FFF2-40B4-BE49-F238E27FC236}">
              <a16:creationId xmlns:a16="http://schemas.microsoft.com/office/drawing/2014/main" id="{6530CD28-8CCB-4119-AA6F-37C556C49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1" name="Imagen 1880">
          <a:extLst>
            <a:ext uri="{FF2B5EF4-FFF2-40B4-BE49-F238E27FC236}">
              <a16:creationId xmlns:a16="http://schemas.microsoft.com/office/drawing/2014/main" id="{22E3532E-3499-44DF-B750-DFFAF529B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2" name="Imagen 1881">
          <a:extLst>
            <a:ext uri="{FF2B5EF4-FFF2-40B4-BE49-F238E27FC236}">
              <a16:creationId xmlns:a16="http://schemas.microsoft.com/office/drawing/2014/main" id="{196AE3E7-780F-4903-B612-015A0EA3A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3" name="Imagen 1882">
          <a:extLst>
            <a:ext uri="{FF2B5EF4-FFF2-40B4-BE49-F238E27FC236}">
              <a16:creationId xmlns:a16="http://schemas.microsoft.com/office/drawing/2014/main" id="{43276F2D-97DC-42E5-A12E-E8B73DD6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4" name="Imagen 1883">
          <a:extLst>
            <a:ext uri="{FF2B5EF4-FFF2-40B4-BE49-F238E27FC236}">
              <a16:creationId xmlns:a16="http://schemas.microsoft.com/office/drawing/2014/main" id="{A0B8CE0B-D880-4737-8D03-A22FF9E45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5" name="Imagen 1884">
          <a:extLst>
            <a:ext uri="{FF2B5EF4-FFF2-40B4-BE49-F238E27FC236}">
              <a16:creationId xmlns:a16="http://schemas.microsoft.com/office/drawing/2014/main" id="{E0B5F6A3-DC60-4E80-B2E4-188BD870F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6" name="Imagen 1885">
          <a:extLst>
            <a:ext uri="{FF2B5EF4-FFF2-40B4-BE49-F238E27FC236}">
              <a16:creationId xmlns:a16="http://schemas.microsoft.com/office/drawing/2014/main" id="{13961A83-A287-422C-BA11-41327885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887" name="Imagen 1886">
          <a:extLst>
            <a:ext uri="{FF2B5EF4-FFF2-40B4-BE49-F238E27FC236}">
              <a16:creationId xmlns:a16="http://schemas.microsoft.com/office/drawing/2014/main" id="{1ED48682-1F1F-4A2F-9D48-D53C84DC6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88" name="Imagen 1887">
          <a:extLst>
            <a:ext uri="{FF2B5EF4-FFF2-40B4-BE49-F238E27FC236}">
              <a16:creationId xmlns:a16="http://schemas.microsoft.com/office/drawing/2014/main" id="{F628B23B-9D84-49AC-A2D4-F9A4005F7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89" name="Imagen 1888">
          <a:extLst>
            <a:ext uri="{FF2B5EF4-FFF2-40B4-BE49-F238E27FC236}">
              <a16:creationId xmlns:a16="http://schemas.microsoft.com/office/drawing/2014/main" id="{00DFDD10-4904-4263-B6ED-BA3F6D1BC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0" name="Imagen 1889">
          <a:extLst>
            <a:ext uri="{FF2B5EF4-FFF2-40B4-BE49-F238E27FC236}">
              <a16:creationId xmlns:a16="http://schemas.microsoft.com/office/drawing/2014/main" id="{D7A59CCD-90A1-4929-AB3C-A974A0DF2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1" name="Imagen 1890">
          <a:extLst>
            <a:ext uri="{FF2B5EF4-FFF2-40B4-BE49-F238E27FC236}">
              <a16:creationId xmlns:a16="http://schemas.microsoft.com/office/drawing/2014/main" id="{DD60A938-E202-48B3-A1E9-571FB265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2" name="Imagen 1891">
          <a:extLst>
            <a:ext uri="{FF2B5EF4-FFF2-40B4-BE49-F238E27FC236}">
              <a16:creationId xmlns:a16="http://schemas.microsoft.com/office/drawing/2014/main" id="{1EF3EE94-4042-40FC-811B-D5DEBACFB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93" name="Imagen 1892">
          <a:extLst>
            <a:ext uri="{FF2B5EF4-FFF2-40B4-BE49-F238E27FC236}">
              <a16:creationId xmlns:a16="http://schemas.microsoft.com/office/drawing/2014/main" id="{8DC1997D-5D6A-4B79-9D12-263D0DCA9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4" name="Imagen 1893">
          <a:extLst>
            <a:ext uri="{FF2B5EF4-FFF2-40B4-BE49-F238E27FC236}">
              <a16:creationId xmlns:a16="http://schemas.microsoft.com/office/drawing/2014/main" id="{8669AF5E-34F4-428B-A0D3-333C7CB28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5" name="Imagen 1894">
          <a:extLst>
            <a:ext uri="{FF2B5EF4-FFF2-40B4-BE49-F238E27FC236}">
              <a16:creationId xmlns:a16="http://schemas.microsoft.com/office/drawing/2014/main" id="{8049961E-0F5D-4B67-9E11-653CB567E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6" name="Imagen 1895">
          <a:extLst>
            <a:ext uri="{FF2B5EF4-FFF2-40B4-BE49-F238E27FC236}">
              <a16:creationId xmlns:a16="http://schemas.microsoft.com/office/drawing/2014/main" id="{45644C68-61FC-4D01-8EBF-7D4274BFC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97" name="Imagen 1896">
          <a:extLst>
            <a:ext uri="{FF2B5EF4-FFF2-40B4-BE49-F238E27FC236}">
              <a16:creationId xmlns:a16="http://schemas.microsoft.com/office/drawing/2014/main" id="{0D198C93-95AA-4CEF-A90B-CBA9521D1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98" name="Imagen 1897">
          <a:extLst>
            <a:ext uri="{FF2B5EF4-FFF2-40B4-BE49-F238E27FC236}">
              <a16:creationId xmlns:a16="http://schemas.microsoft.com/office/drawing/2014/main" id="{EE90B8CE-A3F8-45F3-A28B-ED5DCA5B6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99" name="Imagen 1898">
          <a:extLst>
            <a:ext uri="{FF2B5EF4-FFF2-40B4-BE49-F238E27FC236}">
              <a16:creationId xmlns:a16="http://schemas.microsoft.com/office/drawing/2014/main" id="{02980268-7BBB-4993-B007-4E1DB7B19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0" name="Imagen 1899">
          <a:extLst>
            <a:ext uri="{FF2B5EF4-FFF2-40B4-BE49-F238E27FC236}">
              <a16:creationId xmlns:a16="http://schemas.microsoft.com/office/drawing/2014/main" id="{529D8BFC-263A-48C6-9184-C411BDEF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1" name="Imagen 1900">
          <a:extLst>
            <a:ext uri="{FF2B5EF4-FFF2-40B4-BE49-F238E27FC236}">
              <a16:creationId xmlns:a16="http://schemas.microsoft.com/office/drawing/2014/main" id="{BB92283B-F1B6-4CCB-A7E4-129D34F6C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2" name="Imagen 1901">
          <a:extLst>
            <a:ext uri="{FF2B5EF4-FFF2-40B4-BE49-F238E27FC236}">
              <a16:creationId xmlns:a16="http://schemas.microsoft.com/office/drawing/2014/main" id="{C05A8DB4-BE0A-447F-92B5-82C2D6499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3" name="Imagen 1902">
          <a:extLst>
            <a:ext uri="{FF2B5EF4-FFF2-40B4-BE49-F238E27FC236}">
              <a16:creationId xmlns:a16="http://schemas.microsoft.com/office/drawing/2014/main" id="{0A96BC2A-3943-44BF-BDE4-38B214C0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4" name="Imagen 1903">
          <a:extLst>
            <a:ext uri="{FF2B5EF4-FFF2-40B4-BE49-F238E27FC236}">
              <a16:creationId xmlns:a16="http://schemas.microsoft.com/office/drawing/2014/main" id="{E2131EAC-5E76-4FBD-8AF7-0BB35B3FE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5" name="Imagen 1904">
          <a:extLst>
            <a:ext uri="{FF2B5EF4-FFF2-40B4-BE49-F238E27FC236}">
              <a16:creationId xmlns:a16="http://schemas.microsoft.com/office/drawing/2014/main" id="{FB0E0AC8-2263-438E-9438-9A59FAC6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6" name="Imagen 1905">
          <a:extLst>
            <a:ext uri="{FF2B5EF4-FFF2-40B4-BE49-F238E27FC236}">
              <a16:creationId xmlns:a16="http://schemas.microsoft.com/office/drawing/2014/main" id="{F998AE21-D014-493D-8CB4-F74F86A42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7" name="Imagen 1906">
          <a:extLst>
            <a:ext uri="{FF2B5EF4-FFF2-40B4-BE49-F238E27FC236}">
              <a16:creationId xmlns:a16="http://schemas.microsoft.com/office/drawing/2014/main" id="{FAC965E0-A768-4A64-8A14-27089D02C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8" name="Imagen 1907">
          <a:extLst>
            <a:ext uri="{FF2B5EF4-FFF2-40B4-BE49-F238E27FC236}">
              <a16:creationId xmlns:a16="http://schemas.microsoft.com/office/drawing/2014/main" id="{C5973309-F799-42D8-9D37-AEDD2518A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09" name="Imagen 1908">
          <a:extLst>
            <a:ext uri="{FF2B5EF4-FFF2-40B4-BE49-F238E27FC236}">
              <a16:creationId xmlns:a16="http://schemas.microsoft.com/office/drawing/2014/main" id="{08EF2464-6C7E-4CC0-9600-5982FEAE0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0" name="Imagen 1909">
          <a:extLst>
            <a:ext uri="{FF2B5EF4-FFF2-40B4-BE49-F238E27FC236}">
              <a16:creationId xmlns:a16="http://schemas.microsoft.com/office/drawing/2014/main" id="{6C19941D-7BCB-43D4-B2BF-1654256D5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1" name="Imagen 1910">
          <a:extLst>
            <a:ext uri="{FF2B5EF4-FFF2-40B4-BE49-F238E27FC236}">
              <a16:creationId xmlns:a16="http://schemas.microsoft.com/office/drawing/2014/main" id="{3E2E1A18-E164-4DC6-9EDB-E7B7133D7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2" name="Imagen 1911">
          <a:extLst>
            <a:ext uri="{FF2B5EF4-FFF2-40B4-BE49-F238E27FC236}">
              <a16:creationId xmlns:a16="http://schemas.microsoft.com/office/drawing/2014/main" id="{8311C375-4C3D-43AA-B51C-FA294B78D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3" name="Imagen 1912">
          <a:extLst>
            <a:ext uri="{FF2B5EF4-FFF2-40B4-BE49-F238E27FC236}">
              <a16:creationId xmlns:a16="http://schemas.microsoft.com/office/drawing/2014/main" id="{0CAF0F8D-7AB2-4CCB-8049-1CB82576D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4" name="Imagen 1913">
          <a:extLst>
            <a:ext uri="{FF2B5EF4-FFF2-40B4-BE49-F238E27FC236}">
              <a16:creationId xmlns:a16="http://schemas.microsoft.com/office/drawing/2014/main" id="{A7F84912-BA4C-44BA-A56E-654794040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5" name="Imagen 1914">
          <a:extLst>
            <a:ext uri="{FF2B5EF4-FFF2-40B4-BE49-F238E27FC236}">
              <a16:creationId xmlns:a16="http://schemas.microsoft.com/office/drawing/2014/main" id="{A559F0D6-4F60-4539-92DF-12AA7AE8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6" name="Imagen 1915">
          <a:extLst>
            <a:ext uri="{FF2B5EF4-FFF2-40B4-BE49-F238E27FC236}">
              <a16:creationId xmlns:a16="http://schemas.microsoft.com/office/drawing/2014/main" id="{28370ABE-0AE9-4533-B57F-90976DCCC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7" name="Imagen 1916">
          <a:extLst>
            <a:ext uri="{FF2B5EF4-FFF2-40B4-BE49-F238E27FC236}">
              <a16:creationId xmlns:a16="http://schemas.microsoft.com/office/drawing/2014/main" id="{AFDACE4B-0E1C-4150-ABCC-9F06033C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8" name="Imagen 1917">
          <a:extLst>
            <a:ext uri="{FF2B5EF4-FFF2-40B4-BE49-F238E27FC236}">
              <a16:creationId xmlns:a16="http://schemas.microsoft.com/office/drawing/2014/main" id="{7ACCAA70-8DA4-49F8-A2DA-AE8CC3F9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19" name="Imagen 1918">
          <a:extLst>
            <a:ext uri="{FF2B5EF4-FFF2-40B4-BE49-F238E27FC236}">
              <a16:creationId xmlns:a16="http://schemas.microsoft.com/office/drawing/2014/main" id="{E61FAE8D-F5D7-440A-B4C2-8FE62C1AB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0" name="Imagen 1919">
          <a:extLst>
            <a:ext uri="{FF2B5EF4-FFF2-40B4-BE49-F238E27FC236}">
              <a16:creationId xmlns:a16="http://schemas.microsoft.com/office/drawing/2014/main" id="{D19E979C-A2F4-46ED-9164-5C948C50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1" name="Imagen 1920">
          <a:extLst>
            <a:ext uri="{FF2B5EF4-FFF2-40B4-BE49-F238E27FC236}">
              <a16:creationId xmlns:a16="http://schemas.microsoft.com/office/drawing/2014/main" id="{8DB7AC19-C555-418B-BB54-9D7B705CE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2" name="Imagen 1921">
          <a:extLst>
            <a:ext uri="{FF2B5EF4-FFF2-40B4-BE49-F238E27FC236}">
              <a16:creationId xmlns:a16="http://schemas.microsoft.com/office/drawing/2014/main" id="{043BD353-1924-4B0E-A51A-C432E149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3" name="Imagen 1922">
          <a:extLst>
            <a:ext uri="{FF2B5EF4-FFF2-40B4-BE49-F238E27FC236}">
              <a16:creationId xmlns:a16="http://schemas.microsoft.com/office/drawing/2014/main" id="{30D13768-8CF5-49E5-9790-05C1110D3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4" name="Imagen 1923">
          <a:extLst>
            <a:ext uri="{FF2B5EF4-FFF2-40B4-BE49-F238E27FC236}">
              <a16:creationId xmlns:a16="http://schemas.microsoft.com/office/drawing/2014/main" id="{C212FC9E-02D0-41B1-BD4A-60ED2AED5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5" name="Imagen 1924">
          <a:extLst>
            <a:ext uri="{FF2B5EF4-FFF2-40B4-BE49-F238E27FC236}">
              <a16:creationId xmlns:a16="http://schemas.microsoft.com/office/drawing/2014/main" id="{35EDA63E-045E-4602-A548-9335D4B75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6" name="Imagen 1925">
          <a:extLst>
            <a:ext uri="{FF2B5EF4-FFF2-40B4-BE49-F238E27FC236}">
              <a16:creationId xmlns:a16="http://schemas.microsoft.com/office/drawing/2014/main" id="{3B4F210F-A9A1-48F9-AD60-D679056C2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7" name="Imagen 1926">
          <a:extLst>
            <a:ext uri="{FF2B5EF4-FFF2-40B4-BE49-F238E27FC236}">
              <a16:creationId xmlns:a16="http://schemas.microsoft.com/office/drawing/2014/main" id="{D0E6F64F-6064-4430-B37B-04F58B60A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8" name="Imagen 1927">
          <a:extLst>
            <a:ext uri="{FF2B5EF4-FFF2-40B4-BE49-F238E27FC236}">
              <a16:creationId xmlns:a16="http://schemas.microsoft.com/office/drawing/2014/main" id="{1CB279EA-8293-471E-9D8F-1B5D2F7E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29" name="Imagen 1928">
          <a:extLst>
            <a:ext uri="{FF2B5EF4-FFF2-40B4-BE49-F238E27FC236}">
              <a16:creationId xmlns:a16="http://schemas.microsoft.com/office/drawing/2014/main" id="{AC8E77DE-52DA-449F-8D16-5A44F5BB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30" name="Imagen 1929">
          <a:extLst>
            <a:ext uri="{FF2B5EF4-FFF2-40B4-BE49-F238E27FC236}">
              <a16:creationId xmlns:a16="http://schemas.microsoft.com/office/drawing/2014/main" id="{D890FDD0-EEAB-4A29-966D-D4CD993C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31" name="Imagen 1930">
          <a:extLst>
            <a:ext uri="{FF2B5EF4-FFF2-40B4-BE49-F238E27FC236}">
              <a16:creationId xmlns:a16="http://schemas.microsoft.com/office/drawing/2014/main" id="{30C37CD4-BA11-43D4-8802-9C6B133A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2" name="Imagen 1931">
          <a:extLst>
            <a:ext uri="{FF2B5EF4-FFF2-40B4-BE49-F238E27FC236}">
              <a16:creationId xmlns:a16="http://schemas.microsoft.com/office/drawing/2014/main" id="{C2794485-84F9-4943-8B14-DF7D0F818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3" name="Imagen 1932">
          <a:extLst>
            <a:ext uri="{FF2B5EF4-FFF2-40B4-BE49-F238E27FC236}">
              <a16:creationId xmlns:a16="http://schemas.microsoft.com/office/drawing/2014/main" id="{B9F4C9EC-B982-4E8A-A066-1436FC3E7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4" name="Imagen 1933">
          <a:extLst>
            <a:ext uri="{FF2B5EF4-FFF2-40B4-BE49-F238E27FC236}">
              <a16:creationId xmlns:a16="http://schemas.microsoft.com/office/drawing/2014/main" id="{348D706A-11E9-4BA1-AB8D-40770581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5" name="Imagen 1934">
          <a:extLst>
            <a:ext uri="{FF2B5EF4-FFF2-40B4-BE49-F238E27FC236}">
              <a16:creationId xmlns:a16="http://schemas.microsoft.com/office/drawing/2014/main" id="{1F651DD1-3383-4ED7-B7C0-D92F5E678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6" name="Imagen 1935">
          <a:extLst>
            <a:ext uri="{FF2B5EF4-FFF2-40B4-BE49-F238E27FC236}">
              <a16:creationId xmlns:a16="http://schemas.microsoft.com/office/drawing/2014/main" id="{2997D13D-4972-4408-978F-BC4752D0C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7" name="Imagen 1936">
          <a:extLst>
            <a:ext uri="{FF2B5EF4-FFF2-40B4-BE49-F238E27FC236}">
              <a16:creationId xmlns:a16="http://schemas.microsoft.com/office/drawing/2014/main" id="{BA33A9DD-06BC-4288-A009-CE1658FC2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8" name="Imagen 1937">
          <a:extLst>
            <a:ext uri="{FF2B5EF4-FFF2-40B4-BE49-F238E27FC236}">
              <a16:creationId xmlns:a16="http://schemas.microsoft.com/office/drawing/2014/main" id="{6DEAA933-2FC2-41F7-BD65-C7B458974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9" name="Imagen 1938">
          <a:extLst>
            <a:ext uri="{FF2B5EF4-FFF2-40B4-BE49-F238E27FC236}">
              <a16:creationId xmlns:a16="http://schemas.microsoft.com/office/drawing/2014/main" id="{4B0B43AE-5126-469A-994E-B8C258022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40" name="Imagen 1939">
          <a:extLst>
            <a:ext uri="{FF2B5EF4-FFF2-40B4-BE49-F238E27FC236}">
              <a16:creationId xmlns:a16="http://schemas.microsoft.com/office/drawing/2014/main" id="{8F4408A7-AE66-481E-9718-0755D9007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1" name="Imagen 1940">
          <a:extLst>
            <a:ext uri="{FF2B5EF4-FFF2-40B4-BE49-F238E27FC236}">
              <a16:creationId xmlns:a16="http://schemas.microsoft.com/office/drawing/2014/main" id="{E532EA27-925E-4769-A818-E9EDE9B49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2" name="Imagen 1941">
          <a:extLst>
            <a:ext uri="{FF2B5EF4-FFF2-40B4-BE49-F238E27FC236}">
              <a16:creationId xmlns:a16="http://schemas.microsoft.com/office/drawing/2014/main" id="{DD95B88F-84E7-4F58-8760-95902355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3" name="Imagen 1942">
          <a:extLst>
            <a:ext uri="{FF2B5EF4-FFF2-40B4-BE49-F238E27FC236}">
              <a16:creationId xmlns:a16="http://schemas.microsoft.com/office/drawing/2014/main" id="{231B647A-2F94-469D-83C4-27287A496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4" name="Imagen 1943">
          <a:extLst>
            <a:ext uri="{FF2B5EF4-FFF2-40B4-BE49-F238E27FC236}">
              <a16:creationId xmlns:a16="http://schemas.microsoft.com/office/drawing/2014/main" id="{93D7DB7F-A0F4-41E0-80BF-3CC128965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5" name="Imagen 1944">
          <a:extLst>
            <a:ext uri="{FF2B5EF4-FFF2-40B4-BE49-F238E27FC236}">
              <a16:creationId xmlns:a16="http://schemas.microsoft.com/office/drawing/2014/main" id="{4224B86F-0561-46B1-B3AE-DF4C8924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46" name="Imagen 1945">
          <a:extLst>
            <a:ext uri="{FF2B5EF4-FFF2-40B4-BE49-F238E27FC236}">
              <a16:creationId xmlns:a16="http://schemas.microsoft.com/office/drawing/2014/main" id="{36F3BB0B-4144-4344-BA47-B70E81530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47" name="Imagen 1946">
          <a:extLst>
            <a:ext uri="{FF2B5EF4-FFF2-40B4-BE49-F238E27FC236}">
              <a16:creationId xmlns:a16="http://schemas.microsoft.com/office/drawing/2014/main" id="{BA34C3CA-46CF-48C8-8827-F17BD379E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48" name="Imagen 1947">
          <a:extLst>
            <a:ext uri="{FF2B5EF4-FFF2-40B4-BE49-F238E27FC236}">
              <a16:creationId xmlns:a16="http://schemas.microsoft.com/office/drawing/2014/main" id="{08D90113-1B8F-4DDC-AA84-F6A37EE9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49" name="Imagen 1948">
          <a:extLst>
            <a:ext uri="{FF2B5EF4-FFF2-40B4-BE49-F238E27FC236}">
              <a16:creationId xmlns:a16="http://schemas.microsoft.com/office/drawing/2014/main" id="{11E24BA6-88AE-45F3-B060-AE2686A38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50" name="Imagen 1949">
          <a:extLst>
            <a:ext uri="{FF2B5EF4-FFF2-40B4-BE49-F238E27FC236}">
              <a16:creationId xmlns:a16="http://schemas.microsoft.com/office/drawing/2014/main" id="{EA3F2A3D-56EE-47CA-99E8-F2B0406D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51" name="Imagen 1950">
          <a:extLst>
            <a:ext uri="{FF2B5EF4-FFF2-40B4-BE49-F238E27FC236}">
              <a16:creationId xmlns:a16="http://schemas.microsoft.com/office/drawing/2014/main" id="{3EC2690D-9F72-4EE6-9678-BBF96B332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52" name="Imagen 1951">
          <a:extLst>
            <a:ext uri="{FF2B5EF4-FFF2-40B4-BE49-F238E27FC236}">
              <a16:creationId xmlns:a16="http://schemas.microsoft.com/office/drawing/2014/main" id="{F1ECD89A-34B0-42E4-817F-04A82E62D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3" name="Imagen 1952">
          <a:extLst>
            <a:ext uri="{FF2B5EF4-FFF2-40B4-BE49-F238E27FC236}">
              <a16:creationId xmlns:a16="http://schemas.microsoft.com/office/drawing/2014/main" id="{F6098D11-FA01-4E98-A4F1-8B33295B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4" name="Imagen 1953">
          <a:extLst>
            <a:ext uri="{FF2B5EF4-FFF2-40B4-BE49-F238E27FC236}">
              <a16:creationId xmlns:a16="http://schemas.microsoft.com/office/drawing/2014/main" id="{D5CEBB76-D433-4FA2-8389-90923C009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5" name="Imagen 1954">
          <a:extLst>
            <a:ext uri="{FF2B5EF4-FFF2-40B4-BE49-F238E27FC236}">
              <a16:creationId xmlns:a16="http://schemas.microsoft.com/office/drawing/2014/main" id="{CB823BD1-92B0-4B06-8102-F7A5297E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6" name="Imagen 1955">
          <a:extLst>
            <a:ext uri="{FF2B5EF4-FFF2-40B4-BE49-F238E27FC236}">
              <a16:creationId xmlns:a16="http://schemas.microsoft.com/office/drawing/2014/main" id="{4319E5B2-E1B9-4347-AB20-2E0005294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7" name="Imagen 1956">
          <a:extLst>
            <a:ext uri="{FF2B5EF4-FFF2-40B4-BE49-F238E27FC236}">
              <a16:creationId xmlns:a16="http://schemas.microsoft.com/office/drawing/2014/main" id="{D9961426-DA78-46E6-9611-EF33BF75D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8" name="Imagen 1957">
          <a:extLst>
            <a:ext uri="{FF2B5EF4-FFF2-40B4-BE49-F238E27FC236}">
              <a16:creationId xmlns:a16="http://schemas.microsoft.com/office/drawing/2014/main" id="{2A4632D9-8F96-4BD9-842E-FC8BE839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59" name="Imagen 1958">
          <a:extLst>
            <a:ext uri="{FF2B5EF4-FFF2-40B4-BE49-F238E27FC236}">
              <a16:creationId xmlns:a16="http://schemas.microsoft.com/office/drawing/2014/main" id="{E5729FF5-FEFF-425F-BFA4-4C91624CC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0" name="Imagen 1959">
          <a:extLst>
            <a:ext uri="{FF2B5EF4-FFF2-40B4-BE49-F238E27FC236}">
              <a16:creationId xmlns:a16="http://schemas.microsoft.com/office/drawing/2014/main" id="{7E4F2D1F-2607-4857-AC6D-6431041C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1" name="Imagen 1960">
          <a:extLst>
            <a:ext uri="{FF2B5EF4-FFF2-40B4-BE49-F238E27FC236}">
              <a16:creationId xmlns:a16="http://schemas.microsoft.com/office/drawing/2014/main" id="{E909728F-83A0-4DCE-AD83-D0F8BDB6A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2" name="Imagen 1961">
          <a:extLst>
            <a:ext uri="{FF2B5EF4-FFF2-40B4-BE49-F238E27FC236}">
              <a16:creationId xmlns:a16="http://schemas.microsoft.com/office/drawing/2014/main" id="{1F6F6566-D2B1-42DF-9B06-C04A3108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3" name="Imagen 1962">
          <a:extLst>
            <a:ext uri="{FF2B5EF4-FFF2-40B4-BE49-F238E27FC236}">
              <a16:creationId xmlns:a16="http://schemas.microsoft.com/office/drawing/2014/main" id="{8A386F48-2722-4B15-8EE0-285CC3655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4" name="Imagen 1963">
          <a:extLst>
            <a:ext uri="{FF2B5EF4-FFF2-40B4-BE49-F238E27FC236}">
              <a16:creationId xmlns:a16="http://schemas.microsoft.com/office/drawing/2014/main" id="{963F8FC6-C318-4AD6-B6A6-CB6BA8B2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5" name="Imagen 1964">
          <a:extLst>
            <a:ext uri="{FF2B5EF4-FFF2-40B4-BE49-F238E27FC236}">
              <a16:creationId xmlns:a16="http://schemas.microsoft.com/office/drawing/2014/main" id="{AE87837A-EAA7-4AAF-98B3-7F62A2798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6" name="Imagen 1965">
          <a:extLst>
            <a:ext uri="{FF2B5EF4-FFF2-40B4-BE49-F238E27FC236}">
              <a16:creationId xmlns:a16="http://schemas.microsoft.com/office/drawing/2014/main" id="{09C734F9-4FDE-4399-93EF-1E18933AE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7" name="Imagen 1966">
          <a:extLst>
            <a:ext uri="{FF2B5EF4-FFF2-40B4-BE49-F238E27FC236}">
              <a16:creationId xmlns:a16="http://schemas.microsoft.com/office/drawing/2014/main" id="{77D7BA89-D937-425C-B84E-6789933AF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8" name="Imagen 1967">
          <a:extLst>
            <a:ext uri="{FF2B5EF4-FFF2-40B4-BE49-F238E27FC236}">
              <a16:creationId xmlns:a16="http://schemas.microsoft.com/office/drawing/2014/main" id="{B92B5ABC-6791-4696-B9CD-AF085D5EF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69" name="Imagen 1968">
          <a:extLst>
            <a:ext uri="{FF2B5EF4-FFF2-40B4-BE49-F238E27FC236}">
              <a16:creationId xmlns:a16="http://schemas.microsoft.com/office/drawing/2014/main" id="{6483C81E-4A61-43B5-97B9-E3C4C7507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0" name="Imagen 1969">
          <a:extLst>
            <a:ext uri="{FF2B5EF4-FFF2-40B4-BE49-F238E27FC236}">
              <a16:creationId xmlns:a16="http://schemas.microsoft.com/office/drawing/2014/main" id="{2C951274-A2BA-41E4-BC1C-C73C9A540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1" name="Imagen 1970">
          <a:extLst>
            <a:ext uri="{FF2B5EF4-FFF2-40B4-BE49-F238E27FC236}">
              <a16:creationId xmlns:a16="http://schemas.microsoft.com/office/drawing/2014/main" id="{08EF9F1B-6366-4852-8685-199D2F5BD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2" name="Imagen 1971">
          <a:extLst>
            <a:ext uri="{FF2B5EF4-FFF2-40B4-BE49-F238E27FC236}">
              <a16:creationId xmlns:a16="http://schemas.microsoft.com/office/drawing/2014/main" id="{BD4C93CA-5931-44B8-B3E9-FD9D5FA42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3" name="Imagen 1972">
          <a:extLst>
            <a:ext uri="{FF2B5EF4-FFF2-40B4-BE49-F238E27FC236}">
              <a16:creationId xmlns:a16="http://schemas.microsoft.com/office/drawing/2014/main" id="{30A9B73C-4760-4532-A353-41608BB44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4" name="Imagen 1973">
          <a:extLst>
            <a:ext uri="{FF2B5EF4-FFF2-40B4-BE49-F238E27FC236}">
              <a16:creationId xmlns:a16="http://schemas.microsoft.com/office/drawing/2014/main" id="{DEF63562-DBD4-4B5A-9341-60DAB472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5" name="Imagen 1974">
          <a:extLst>
            <a:ext uri="{FF2B5EF4-FFF2-40B4-BE49-F238E27FC236}">
              <a16:creationId xmlns:a16="http://schemas.microsoft.com/office/drawing/2014/main" id="{79277BAC-ED5B-4441-9E90-B61A0DA85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6" name="Imagen 1975">
          <a:extLst>
            <a:ext uri="{FF2B5EF4-FFF2-40B4-BE49-F238E27FC236}">
              <a16:creationId xmlns:a16="http://schemas.microsoft.com/office/drawing/2014/main" id="{8BCA8A73-5110-4567-834E-88E4F261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7" name="Imagen 1976">
          <a:extLst>
            <a:ext uri="{FF2B5EF4-FFF2-40B4-BE49-F238E27FC236}">
              <a16:creationId xmlns:a16="http://schemas.microsoft.com/office/drawing/2014/main" id="{82FE9027-BD77-41A3-B4DF-5C504C40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8" name="Imagen 1977">
          <a:extLst>
            <a:ext uri="{FF2B5EF4-FFF2-40B4-BE49-F238E27FC236}">
              <a16:creationId xmlns:a16="http://schemas.microsoft.com/office/drawing/2014/main" id="{F186ADCC-1EEA-4072-804B-30A1F6E8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79" name="Imagen 1978">
          <a:extLst>
            <a:ext uri="{FF2B5EF4-FFF2-40B4-BE49-F238E27FC236}">
              <a16:creationId xmlns:a16="http://schemas.microsoft.com/office/drawing/2014/main" id="{19461D9B-897C-4F7F-88A5-BEF088D69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0" name="Imagen 1979">
          <a:extLst>
            <a:ext uri="{FF2B5EF4-FFF2-40B4-BE49-F238E27FC236}">
              <a16:creationId xmlns:a16="http://schemas.microsoft.com/office/drawing/2014/main" id="{3C21726F-E86A-486C-B978-1DFA49DD8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1" name="Imagen 1980">
          <a:extLst>
            <a:ext uri="{FF2B5EF4-FFF2-40B4-BE49-F238E27FC236}">
              <a16:creationId xmlns:a16="http://schemas.microsoft.com/office/drawing/2014/main" id="{9788E56B-B2FB-4255-BC80-6A5D53307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2" name="Imagen 1981">
          <a:extLst>
            <a:ext uri="{FF2B5EF4-FFF2-40B4-BE49-F238E27FC236}">
              <a16:creationId xmlns:a16="http://schemas.microsoft.com/office/drawing/2014/main" id="{EEF8DC09-6A7F-4B23-B504-BF8E6A0CF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3" name="Imagen 1982">
          <a:extLst>
            <a:ext uri="{FF2B5EF4-FFF2-40B4-BE49-F238E27FC236}">
              <a16:creationId xmlns:a16="http://schemas.microsoft.com/office/drawing/2014/main" id="{AA4D0E50-2F36-428F-AABF-FC0805B9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4" name="Imagen 1983">
          <a:extLst>
            <a:ext uri="{FF2B5EF4-FFF2-40B4-BE49-F238E27FC236}">
              <a16:creationId xmlns:a16="http://schemas.microsoft.com/office/drawing/2014/main" id="{16426BD2-329C-401A-8F9A-B1F3B4AAD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5" name="Imagen 1984">
          <a:extLst>
            <a:ext uri="{FF2B5EF4-FFF2-40B4-BE49-F238E27FC236}">
              <a16:creationId xmlns:a16="http://schemas.microsoft.com/office/drawing/2014/main" id="{4DB27A5A-5411-4DD8-BFFE-66B3ADA9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6" name="Imagen 1985">
          <a:extLst>
            <a:ext uri="{FF2B5EF4-FFF2-40B4-BE49-F238E27FC236}">
              <a16:creationId xmlns:a16="http://schemas.microsoft.com/office/drawing/2014/main" id="{60778947-F998-448C-8B52-8C6E7644C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7" name="Imagen 1986">
          <a:extLst>
            <a:ext uri="{FF2B5EF4-FFF2-40B4-BE49-F238E27FC236}">
              <a16:creationId xmlns:a16="http://schemas.microsoft.com/office/drawing/2014/main" id="{D0414378-897C-4F9E-AB50-58348B301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8" name="Imagen 1987">
          <a:extLst>
            <a:ext uri="{FF2B5EF4-FFF2-40B4-BE49-F238E27FC236}">
              <a16:creationId xmlns:a16="http://schemas.microsoft.com/office/drawing/2014/main" id="{22344BA1-653E-428F-B8E8-54FA97B50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89" name="Imagen 1988">
          <a:extLst>
            <a:ext uri="{FF2B5EF4-FFF2-40B4-BE49-F238E27FC236}">
              <a16:creationId xmlns:a16="http://schemas.microsoft.com/office/drawing/2014/main" id="{5B426E0B-1525-466C-9493-6EB1C876A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0" name="Imagen 1989">
          <a:extLst>
            <a:ext uri="{FF2B5EF4-FFF2-40B4-BE49-F238E27FC236}">
              <a16:creationId xmlns:a16="http://schemas.microsoft.com/office/drawing/2014/main" id="{11DBED4D-D33A-41C8-BB45-FF3FE1361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1" name="Imagen 1990">
          <a:extLst>
            <a:ext uri="{FF2B5EF4-FFF2-40B4-BE49-F238E27FC236}">
              <a16:creationId xmlns:a16="http://schemas.microsoft.com/office/drawing/2014/main" id="{8A95A83B-0408-451C-8B4A-0335148EF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2" name="Imagen 1991">
          <a:extLst>
            <a:ext uri="{FF2B5EF4-FFF2-40B4-BE49-F238E27FC236}">
              <a16:creationId xmlns:a16="http://schemas.microsoft.com/office/drawing/2014/main" id="{D8DECB7E-8DEA-4CDF-8BD9-A9AF9717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3" name="Imagen 1992">
          <a:extLst>
            <a:ext uri="{FF2B5EF4-FFF2-40B4-BE49-F238E27FC236}">
              <a16:creationId xmlns:a16="http://schemas.microsoft.com/office/drawing/2014/main" id="{C1BE196C-5889-4040-B6CF-983F43C07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4" name="Imagen 1993">
          <a:extLst>
            <a:ext uri="{FF2B5EF4-FFF2-40B4-BE49-F238E27FC236}">
              <a16:creationId xmlns:a16="http://schemas.microsoft.com/office/drawing/2014/main" id="{08265E37-059C-417E-9493-EBC32688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5" name="Imagen 1994">
          <a:extLst>
            <a:ext uri="{FF2B5EF4-FFF2-40B4-BE49-F238E27FC236}">
              <a16:creationId xmlns:a16="http://schemas.microsoft.com/office/drawing/2014/main" id="{D92B9DC1-B2F6-4EAB-BC2A-FBA12A75B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6" name="Imagen 1995">
          <a:extLst>
            <a:ext uri="{FF2B5EF4-FFF2-40B4-BE49-F238E27FC236}">
              <a16:creationId xmlns:a16="http://schemas.microsoft.com/office/drawing/2014/main" id="{96C91464-8141-42AC-9058-6FACECCE0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7" name="Imagen 1996">
          <a:extLst>
            <a:ext uri="{FF2B5EF4-FFF2-40B4-BE49-F238E27FC236}">
              <a16:creationId xmlns:a16="http://schemas.microsoft.com/office/drawing/2014/main" id="{67B4CAED-25DE-44A7-8B47-6606CA973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8" name="Imagen 1997">
          <a:extLst>
            <a:ext uri="{FF2B5EF4-FFF2-40B4-BE49-F238E27FC236}">
              <a16:creationId xmlns:a16="http://schemas.microsoft.com/office/drawing/2014/main" id="{01A3F9CA-8E43-4280-8F41-A0A7FE90E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9" name="Imagen 1998">
          <a:extLst>
            <a:ext uri="{FF2B5EF4-FFF2-40B4-BE49-F238E27FC236}">
              <a16:creationId xmlns:a16="http://schemas.microsoft.com/office/drawing/2014/main" id="{34DF73A9-DB47-415B-97E3-C3F2893AB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0" name="Imagen 1999">
          <a:extLst>
            <a:ext uri="{FF2B5EF4-FFF2-40B4-BE49-F238E27FC236}">
              <a16:creationId xmlns:a16="http://schemas.microsoft.com/office/drawing/2014/main" id="{95E84EF2-2303-460A-B6DA-C9CE4E63D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1" name="Imagen 2000">
          <a:extLst>
            <a:ext uri="{FF2B5EF4-FFF2-40B4-BE49-F238E27FC236}">
              <a16:creationId xmlns:a16="http://schemas.microsoft.com/office/drawing/2014/main" id="{0B7356CE-9F73-4801-9FA6-BEF88FE64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2" name="Imagen 2001">
          <a:extLst>
            <a:ext uri="{FF2B5EF4-FFF2-40B4-BE49-F238E27FC236}">
              <a16:creationId xmlns:a16="http://schemas.microsoft.com/office/drawing/2014/main" id="{904BFA5F-1FAE-45B4-A59B-A39DA8AE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3" name="Imagen 2002">
          <a:extLst>
            <a:ext uri="{FF2B5EF4-FFF2-40B4-BE49-F238E27FC236}">
              <a16:creationId xmlns:a16="http://schemas.microsoft.com/office/drawing/2014/main" id="{E304259A-FB8D-440A-8DE6-8337442F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4" name="Imagen 2003">
          <a:extLst>
            <a:ext uri="{FF2B5EF4-FFF2-40B4-BE49-F238E27FC236}">
              <a16:creationId xmlns:a16="http://schemas.microsoft.com/office/drawing/2014/main" id="{DA2B802B-0089-4F32-905E-1EAD8879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5" name="Imagen 2004">
          <a:extLst>
            <a:ext uri="{FF2B5EF4-FFF2-40B4-BE49-F238E27FC236}">
              <a16:creationId xmlns:a16="http://schemas.microsoft.com/office/drawing/2014/main" id="{5D31448F-DE34-447A-B914-89415374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6" name="Imagen 2005">
          <a:extLst>
            <a:ext uri="{FF2B5EF4-FFF2-40B4-BE49-F238E27FC236}">
              <a16:creationId xmlns:a16="http://schemas.microsoft.com/office/drawing/2014/main" id="{97431D36-0E33-4093-BFFA-3189DFDF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7" name="Imagen 2006">
          <a:extLst>
            <a:ext uri="{FF2B5EF4-FFF2-40B4-BE49-F238E27FC236}">
              <a16:creationId xmlns:a16="http://schemas.microsoft.com/office/drawing/2014/main" id="{E290962B-C9BB-4198-84FE-90F32BEC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8" name="Imagen 2007">
          <a:extLst>
            <a:ext uri="{FF2B5EF4-FFF2-40B4-BE49-F238E27FC236}">
              <a16:creationId xmlns:a16="http://schemas.microsoft.com/office/drawing/2014/main" id="{E37CC53D-C149-4D1B-8BCB-04482351C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9" name="Imagen 2008">
          <a:extLst>
            <a:ext uri="{FF2B5EF4-FFF2-40B4-BE49-F238E27FC236}">
              <a16:creationId xmlns:a16="http://schemas.microsoft.com/office/drawing/2014/main" id="{07FAFF77-7B35-4B00-80CE-AF626B908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0" name="Imagen 2009">
          <a:extLst>
            <a:ext uri="{FF2B5EF4-FFF2-40B4-BE49-F238E27FC236}">
              <a16:creationId xmlns:a16="http://schemas.microsoft.com/office/drawing/2014/main" id="{808723C1-1C82-41EA-962C-391256B07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1" name="Imagen 2010">
          <a:extLst>
            <a:ext uri="{FF2B5EF4-FFF2-40B4-BE49-F238E27FC236}">
              <a16:creationId xmlns:a16="http://schemas.microsoft.com/office/drawing/2014/main" id="{FB6CC918-A0BF-4341-844D-BC37DDC57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2" name="Imagen 2011">
          <a:extLst>
            <a:ext uri="{FF2B5EF4-FFF2-40B4-BE49-F238E27FC236}">
              <a16:creationId xmlns:a16="http://schemas.microsoft.com/office/drawing/2014/main" id="{E69D8211-E444-4320-BFE3-6805C43E5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3" name="Imagen 2012">
          <a:extLst>
            <a:ext uri="{FF2B5EF4-FFF2-40B4-BE49-F238E27FC236}">
              <a16:creationId xmlns:a16="http://schemas.microsoft.com/office/drawing/2014/main" id="{C66683EA-AC5C-49DF-B6F8-F246E1EF6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4" name="Imagen 2013">
          <a:extLst>
            <a:ext uri="{FF2B5EF4-FFF2-40B4-BE49-F238E27FC236}">
              <a16:creationId xmlns:a16="http://schemas.microsoft.com/office/drawing/2014/main" id="{E2191F96-22C3-4F64-A5D6-1D59F5C7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5" name="Imagen 2014">
          <a:extLst>
            <a:ext uri="{FF2B5EF4-FFF2-40B4-BE49-F238E27FC236}">
              <a16:creationId xmlns:a16="http://schemas.microsoft.com/office/drawing/2014/main" id="{EA5E8044-2CA5-4A60-B554-5F697FCC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6" name="Imagen 2015">
          <a:extLst>
            <a:ext uri="{FF2B5EF4-FFF2-40B4-BE49-F238E27FC236}">
              <a16:creationId xmlns:a16="http://schemas.microsoft.com/office/drawing/2014/main" id="{28467834-E056-4CAF-8FBB-DE82BE1BB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7" name="Imagen 2016">
          <a:extLst>
            <a:ext uri="{FF2B5EF4-FFF2-40B4-BE49-F238E27FC236}">
              <a16:creationId xmlns:a16="http://schemas.microsoft.com/office/drawing/2014/main" id="{4C38DDBB-E045-47A2-93FD-3E7F3AE37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8" name="Imagen 2017">
          <a:extLst>
            <a:ext uri="{FF2B5EF4-FFF2-40B4-BE49-F238E27FC236}">
              <a16:creationId xmlns:a16="http://schemas.microsoft.com/office/drawing/2014/main" id="{DB8EE7D2-A398-420F-A88F-F4AC8D2A6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9" name="Imagen 2018">
          <a:extLst>
            <a:ext uri="{FF2B5EF4-FFF2-40B4-BE49-F238E27FC236}">
              <a16:creationId xmlns:a16="http://schemas.microsoft.com/office/drawing/2014/main" id="{A4A52443-1F29-44D3-B919-DE9FEF0C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0" name="Imagen 2019">
          <a:extLst>
            <a:ext uri="{FF2B5EF4-FFF2-40B4-BE49-F238E27FC236}">
              <a16:creationId xmlns:a16="http://schemas.microsoft.com/office/drawing/2014/main" id="{3BEAADF1-AF73-4E83-B849-6A48BB945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1" name="Imagen 2020">
          <a:extLst>
            <a:ext uri="{FF2B5EF4-FFF2-40B4-BE49-F238E27FC236}">
              <a16:creationId xmlns:a16="http://schemas.microsoft.com/office/drawing/2014/main" id="{57B319AC-C80D-4182-8E85-4013EB0F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2" name="Imagen 2021">
          <a:extLst>
            <a:ext uri="{FF2B5EF4-FFF2-40B4-BE49-F238E27FC236}">
              <a16:creationId xmlns:a16="http://schemas.microsoft.com/office/drawing/2014/main" id="{78A44520-30DF-4232-93CF-7CA4AC07A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3" name="Imagen 2022">
          <a:extLst>
            <a:ext uri="{FF2B5EF4-FFF2-40B4-BE49-F238E27FC236}">
              <a16:creationId xmlns:a16="http://schemas.microsoft.com/office/drawing/2014/main" id="{3556D566-48EF-4FC8-9CBE-CEB82D36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4" name="Imagen 2023">
          <a:extLst>
            <a:ext uri="{FF2B5EF4-FFF2-40B4-BE49-F238E27FC236}">
              <a16:creationId xmlns:a16="http://schemas.microsoft.com/office/drawing/2014/main" id="{C76B36C6-2958-472B-A0B5-451A3585C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5" name="Imagen 2024">
          <a:extLst>
            <a:ext uri="{FF2B5EF4-FFF2-40B4-BE49-F238E27FC236}">
              <a16:creationId xmlns:a16="http://schemas.microsoft.com/office/drawing/2014/main" id="{78CF2328-F7ED-4DDC-B98E-6DD00280F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6" name="Imagen 2025">
          <a:extLst>
            <a:ext uri="{FF2B5EF4-FFF2-40B4-BE49-F238E27FC236}">
              <a16:creationId xmlns:a16="http://schemas.microsoft.com/office/drawing/2014/main" id="{23D3BBE0-EE3E-4BED-9B3D-26ED04CA6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7" name="Imagen 2026">
          <a:extLst>
            <a:ext uri="{FF2B5EF4-FFF2-40B4-BE49-F238E27FC236}">
              <a16:creationId xmlns:a16="http://schemas.microsoft.com/office/drawing/2014/main" id="{57CBE438-82D0-4AE3-AF1B-4ACEA2CD7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28" name="Imagen 2027">
          <a:extLst>
            <a:ext uri="{FF2B5EF4-FFF2-40B4-BE49-F238E27FC236}">
              <a16:creationId xmlns:a16="http://schemas.microsoft.com/office/drawing/2014/main" id="{BF27CD5F-3A47-4AC2-B9A1-844783E5C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29" name="Imagen 2028">
          <a:extLst>
            <a:ext uri="{FF2B5EF4-FFF2-40B4-BE49-F238E27FC236}">
              <a16:creationId xmlns:a16="http://schemas.microsoft.com/office/drawing/2014/main" id="{45F98294-B3FF-4D2D-A32C-83465259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0" name="Imagen 2029">
          <a:extLst>
            <a:ext uri="{FF2B5EF4-FFF2-40B4-BE49-F238E27FC236}">
              <a16:creationId xmlns:a16="http://schemas.microsoft.com/office/drawing/2014/main" id="{AF58B581-DFD0-451B-A8E8-D6D587084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1" name="Imagen 2030">
          <a:extLst>
            <a:ext uri="{FF2B5EF4-FFF2-40B4-BE49-F238E27FC236}">
              <a16:creationId xmlns:a16="http://schemas.microsoft.com/office/drawing/2014/main" id="{B005458A-F689-4262-B199-64EA6357E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2" name="Imagen 2031">
          <a:extLst>
            <a:ext uri="{FF2B5EF4-FFF2-40B4-BE49-F238E27FC236}">
              <a16:creationId xmlns:a16="http://schemas.microsoft.com/office/drawing/2014/main" id="{B3672320-00B2-4000-BE09-8BC49CD62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33" name="Imagen 2032">
          <a:extLst>
            <a:ext uri="{FF2B5EF4-FFF2-40B4-BE49-F238E27FC236}">
              <a16:creationId xmlns:a16="http://schemas.microsoft.com/office/drawing/2014/main" id="{F0226FA0-C514-4616-B6FC-BB1CF7225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4" name="Imagen 2033">
          <a:extLst>
            <a:ext uri="{FF2B5EF4-FFF2-40B4-BE49-F238E27FC236}">
              <a16:creationId xmlns:a16="http://schemas.microsoft.com/office/drawing/2014/main" id="{DB1561FD-E2F2-446E-BB71-E591CB1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5" name="Imagen 2034">
          <a:extLst>
            <a:ext uri="{FF2B5EF4-FFF2-40B4-BE49-F238E27FC236}">
              <a16:creationId xmlns:a16="http://schemas.microsoft.com/office/drawing/2014/main" id="{32734ADC-ED85-4AE3-AD37-CB8122784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6" name="Imagen 2035">
          <a:extLst>
            <a:ext uri="{FF2B5EF4-FFF2-40B4-BE49-F238E27FC236}">
              <a16:creationId xmlns:a16="http://schemas.microsoft.com/office/drawing/2014/main" id="{521C4C93-63C6-4880-B090-BEA22E4D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7" name="Imagen 2036">
          <a:extLst>
            <a:ext uri="{FF2B5EF4-FFF2-40B4-BE49-F238E27FC236}">
              <a16:creationId xmlns:a16="http://schemas.microsoft.com/office/drawing/2014/main" id="{A157C3D0-375B-415F-AF21-8536C27B7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8" name="Imagen 2037">
          <a:extLst>
            <a:ext uri="{FF2B5EF4-FFF2-40B4-BE49-F238E27FC236}">
              <a16:creationId xmlns:a16="http://schemas.microsoft.com/office/drawing/2014/main" id="{9A82FFC8-06EF-4B2A-BE9A-AFCF4A775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9" name="Imagen 2038">
          <a:extLst>
            <a:ext uri="{FF2B5EF4-FFF2-40B4-BE49-F238E27FC236}">
              <a16:creationId xmlns:a16="http://schemas.microsoft.com/office/drawing/2014/main" id="{1F8AABA9-8407-4243-92A4-38D71E98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0" name="Imagen 2039">
          <a:extLst>
            <a:ext uri="{FF2B5EF4-FFF2-40B4-BE49-F238E27FC236}">
              <a16:creationId xmlns:a16="http://schemas.microsoft.com/office/drawing/2014/main" id="{337C092E-B57F-4B0D-B4DF-CDB44FD6C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1" name="Imagen 2040">
          <a:extLst>
            <a:ext uri="{FF2B5EF4-FFF2-40B4-BE49-F238E27FC236}">
              <a16:creationId xmlns:a16="http://schemas.microsoft.com/office/drawing/2014/main" id="{39CB82A1-03FF-4E31-BA59-9365C42E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2" name="Imagen 2041">
          <a:extLst>
            <a:ext uri="{FF2B5EF4-FFF2-40B4-BE49-F238E27FC236}">
              <a16:creationId xmlns:a16="http://schemas.microsoft.com/office/drawing/2014/main" id="{1ECD122A-679B-428B-A4FC-0EC289A77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3" name="Imagen 2042">
          <a:extLst>
            <a:ext uri="{FF2B5EF4-FFF2-40B4-BE49-F238E27FC236}">
              <a16:creationId xmlns:a16="http://schemas.microsoft.com/office/drawing/2014/main" id="{6E6F4055-23D7-4793-9FFE-AE4978C11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4" name="Imagen 2043">
          <a:extLst>
            <a:ext uri="{FF2B5EF4-FFF2-40B4-BE49-F238E27FC236}">
              <a16:creationId xmlns:a16="http://schemas.microsoft.com/office/drawing/2014/main" id="{75515AF7-F81B-4629-B5D7-714D66890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5" name="Imagen 2044">
          <a:extLst>
            <a:ext uri="{FF2B5EF4-FFF2-40B4-BE49-F238E27FC236}">
              <a16:creationId xmlns:a16="http://schemas.microsoft.com/office/drawing/2014/main" id="{CECC568E-53E6-4B8A-8E0A-047843D8E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6" name="Imagen 2045">
          <a:extLst>
            <a:ext uri="{FF2B5EF4-FFF2-40B4-BE49-F238E27FC236}">
              <a16:creationId xmlns:a16="http://schemas.microsoft.com/office/drawing/2014/main" id="{8E64F492-4373-4479-9A28-8812FA982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7" name="Imagen 2046">
          <a:extLst>
            <a:ext uri="{FF2B5EF4-FFF2-40B4-BE49-F238E27FC236}">
              <a16:creationId xmlns:a16="http://schemas.microsoft.com/office/drawing/2014/main" id="{9B0DDFAA-A0A0-4DCA-A99F-23243DFD4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48" name="Imagen 2047">
          <a:extLst>
            <a:ext uri="{FF2B5EF4-FFF2-40B4-BE49-F238E27FC236}">
              <a16:creationId xmlns:a16="http://schemas.microsoft.com/office/drawing/2014/main" id="{487B290C-C197-48F6-A774-3CDFC7E61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9" name="Imagen 2048">
          <a:extLst>
            <a:ext uri="{FF2B5EF4-FFF2-40B4-BE49-F238E27FC236}">
              <a16:creationId xmlns:a16="http://schemas.microsoft.com/office/drawing/2014/main" id="{B24A4B0A-DC64-49D2-981E-B6221273C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0" name="Imagen 2049">
          <a:extLst>
            <a:ext uri="{FF2B5EF4-FFF2-40B4-BE49-F238E27FC236}">
              <a16:creationId xmlns:a16="http://schemas.microsoft.com/office/drawing/2014/main" id="{6EFAF75B-E846-4131-9DA2-126D81BDC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1" name="Imagen 2050">
          <a:extLst>
            <a:ext uri="{FF2B5EF4-FFF2-40B4-BE49-F238E27FC236}">
              <a16:creationId xmlns:a16="http://schemas.microsoft.com/office/drawing/2014/main" id="{E575F65A-F4A6-46E7-AAC2-AB67233E0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2" name="Imagen 2051">
          <a:extLst>
            <a:ext uri="{FF2B5EF4-FFF2-40B4-BE49-F238E27FC236}">
              <a16:creationId xmlns:a16="http://schemas.microsoft.com/office/drawing/2014/main" id="{455046FA-7DFF-4558-BC4E-0371D52D8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3" name="Imagen 2052">
          <a:extLst>
            <a:ext uri="{FF2B5EF4-FFF2-40B4-BE49-F238E27FC236}">
              <a16:creationId xmlns:a16="http://schemas.microsoft.com/office/drawing/2014/main" id="{C9F1F7D5-2CB2-490B-8756-EC63C7A7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4" name="Imagen 2053">
          <a:extLst>
            <a:ext uri="{FF2B5EF4-FFF2-40B4-BE49-F238E27FC236}">
              <a16:creationId xmlns:a16="http://schemas.microsoft.com/office/drawing/2014/main" id="{7DDCBDC0-91F0-4726-A244-EC9ED4F22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5" name="Imagen 2054">
          <a:extLst>
            <a:ext uri="{FF2B5EF4-FFF2-40B4-BE49-F238E27FC236}">
              <a16:creationId xmlns:a16="http://schemas.microsoft.com/office/drawing/2014/main" id="{73D0B293-8F38-4AE1-B183-1813CF7A2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6" name="Imagen 2055">
          <a:extLst>
            <a:ext uri="{FF2B5EF4-FFF2-40B4-BE49-F238E27FC236}">
              <a16:creationId xmlns:a16="http://schemas.microsoft.com/office/drawing/2014/main" id="{40684012-AC35-404A-85F1-19A9741B9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7" name="Imagen 2056">
          <a:extLst>
            <a:ext uri="{FF2B5EF4-FFF2-40B4-BE49-F238E27FC236}">
              <a16:creationId xmlns:a16="http://schemas.microsoft.com/office/drawing/2014/main" id="{F6DF05EE-9D2C-42C2-AF6C-DCFA7A9E3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8" name="Imagen 2057">
          <a:extLst>
            <a:ext uri="{FF2B5EF4-FFF2-40B4-BE49-F238E27FC236}">
              <a16:creationId xmlns:a16="http://schemas.microsoft.com/office/drawing/2014/main" id="{C2BA4999-C9E5-4B2D-B108-E845F0926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59" name="Imagen 2058">
          <a:extLst>
            <a:ext uri="{FF2B5EF4-FFF2-40B4-BE49-F238E27FC236}">
              <a16:creationId xmlns:a16="http://schemas.microsoft.com/office/drawing/2014/main" id="{F8CAECD6-EA3C-49A2-BE1B-02EC35DC1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0" name="Imagen 2059">
          <a:extLst>
            <a:ext uri="{FF2B5EF4-FFF2-40B4-BE49-F238E27FC236}">
              <a16:creationId xmlns:a16="http://schemas.microsoft.com/office/drawing/2014/main" id="{77400A79-171E-4F9D-BDB5-0A1EDEFB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61" name="Imagen 2060">
          <a:extLst>
            <a:ext uri="{FF2B5EF4-FFF2-40B4-BE49-F238E27FC236}">
              <a16:creationId xmlns:a16="http://schemas.microsoft.com/office/drawing/2014/main" id="{C148C788-6469-4740-B98F-9AA3BB4F0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62" name="Imagen 2061">
          <a:extLst>
            <a:ext uri="{FF2B5EF4-FFF2-40B4-BE49-F238E27FC236}">
              <a16:creationId xmlns:a16="http://schemas.microsoft.com/office/drawing/2014/main" id="{16855906-7429-4C06-BE95-2BD518DBB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63" name="Imagen 2062">
          <a:extLst>
            <a:ext uri="{FF2B5EF4-FFF2-40B4-BE49-F238E27FC236}">
              <a16:creationId xmlns:a16="http://schemas.microsoft.com/office/drawing/2014/main" id="{385D104E-4384-48FD-B4C8-B8B3BB506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4" name="Imagen 2063">
          <a:extLst>
            <a:ext uri="{FF2B5EF4-FFF2-40B4-BE49-F238E27FC236}">
              <a16:creationId xmlns:a16="http://schemas.microsoft.com/office/drawing/2014/main" id="{3A04EE4F-9A33-4C38-BB59-28A2F38C4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5" name="Imagen 2064">
          <a:extLst>
            <a:ext uri="{FF2B5EF4-FFF2-40B4-BE49-F238E27FC236}">
              <a16:creationId xmlns:a16="http://schemas.microsoft.com/office/drawing/2014/main" id="{8BC8EDA0-633D-427A-AF11-802090235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6" name="Imagen 2065">
          <a:extLst>
            <a:ext uri="{FF2B5EF4-FFF2-40B4-BE49-F238E27FC236}">
              <a16:creationId xmlns:a16="http://schemas.microsoft.com/office/drawing/2014/main" id="{7BECFC70-195F-417C-8A10-732E5BFF1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7" name="Imagen 2066">
          <a:extLst>
            <a:ext uri="{FF2B5EF4-FFF2-40B4-BE49-F238E27FC236}">
              <a16:creationId xmlns:a16="http://schemas.microsoft.com/office/drawing/2014/main" id="{C309B608-5FA1-44C0-A2AE-B282D248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8" name="Imagen 2067">
          <a:extLst>
            <a:ext uri="{FF2B5EF4-FFF2-40B4-BE49-F238E27FC236}">
              <a16:creationId xmlns:a16="http://schemas.microsoft.com/office/drawing/2014/main" id="{1FA64BB6-8F47-4C16-A7B3-54A18970A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69" name="Imagen 2068">
          <a:extLst>
            <a:ext uri="{FF2B5EF4-FFF2-40B4-BE49-F238E27FC236}">
              <a16:creationId xmlns:a16="http://schemas.microsoft.com/office/drawing/2014/main" id="{62C03D5B-2418-46A2-9029-BB842A8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0" name="Imagen 2069">
          <a:extLst>
            <a:ext uri="{FF2B5EF4-FFF2-40B4-BE49-F238E27FC236}">
              <a16:creationId xmlns:a16="http://schemas.microsoft.com/office/drawing/2014/main" id="{DC1DFB20-77FC-4A68-A9E0-C8E3222AE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1" name="Imagen 2070">
          <a:extLst>
            <a:ext uri="{FF2B5EF4-FFF2-40B4-BE49-F238E27FC236}">
              <a16:creationId xmlns:a16="http://schemas.microsoft.com/office/drawing/2014/main" id="{DA2BA308-6D88-4477-8010-8696A32F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2" name="Imagen 2071">
          <a:extLst>
            <a:ext uri="{FF2B5EF4-FFF2-40B4-BE49-F238E27FC236}">
              <a16:creationId xmlns:a16="http://schemas.microsoft.com/office/drawing/2014/main" id="{3615E68A-88CF-439D-853C-6E40D9D3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3" name="Imagen 2072">
          <a:extLst>
            <a:ext uri="{FF2B5EF4-FFF2-40B4-BE49-F238E27FC236}">
              <a16:creationId xmlns:a16="http://schemas.microsoft.com/office/drawing/2014/main" id="{3160125A-991F-40AA-94C0-7508C28F2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4" name="Imagen 2073">
          <a:extLst>
            <a:ext uri="{FF2B5EF4-FFF2-40B4-BE49-F238E27FC236}">
              <a16:creationId xmlns:a16="http://schemas.microsoft.com/office/drawing/2014/main" id="{DE5E6365-5058-439D-B5AD-ABB2784A4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5" name="Imagen 2074">
          <a:extLst>
            <a:ext uri="{FF2B5EF4-FFF2-40B4-BE49-F238E27FC236}">
              <a16:creationId xmlns:a16="http://schemas.microsoft.com/office/drawing/2014/main" id="{3CEBBBC0-CF1F-49E0-B9B7-1583348A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6" name="Imagen 2075">
          <a:extLst>
            <a:ext uri="{FF2B5EF4-FFF2-40B4-BE49-F238E27FC236}">
              <a16:creationId xmlns:a16="http://schemas.microsoft.com/office/drawing/2014/main" id="{3B6986F0-BD12-4D35-B195-A102227B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77" name="Imagen 2076">
          <a:extLst>
            <a:ext uri="{FF2B5EF4-FFF2-40B4-BE49-F238E27FC236}">
              <a16:creationId xmlns:a16="http://schemas.microsoft.com/office/drawing/2014/main" id="{82C01158-1D9B-4566-B1A3-0B61625A4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8" name="Imagen 2077">
          <a:extLst>
            <a:ext uri="{FF2B5EF4-FFF2-40B4-BE49-F238E27FC236}">
              <a16:creationId xmlns:a16="http://schemas.microsoft.com/office/drawing/2014/main" id="{24777F07-1302-4228-BDC7-5F460D54D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79" name="Imagen 2078">
          <a:extLst>
            <a:ext uri="{FF2B5EF4-FFF2-40B4-BE49-F238E27FC236}">
              <a16:creationId xmlns:a16="http://schemas.microsoft.com/office/drawing/2014/main" id="{60792978-8C67-4344-93C5-DE30CAB22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0" name="Imagen 2079">
          <a:extLst>
            <a:ext uri="{FF2B5EF4-FFF2-40B4-BE49-F238E27FC236}">
              <a16:creationId xmlns:a16="http://schemas.microsoft.com/office/drawing/2014/main" id="{6CA96A64-8C28-4167-B99F-EECCACF43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1" name="Imagen 2080">
          <a:extLst>
            <a:ext uri="{FF2B5EF4-FFF2-40B4-BE49-F238E27FC236}">
              <a16:creationId xmlns:a16="http://schemas.microsoft.com/office/drawing/2014/main" id="{A6CDF42B-5453-4A67-A2D5-219490A6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2" name="Imagen 2081">
          <a:extLst>
            <a:ext uri="{FF2B5EF4-FFF2-40B4-BE49-F238E27FC236}">
              <a16:creationId xmlns:a16="http://schemas.microsoft.com/office/drawing/2014/main" id="{048EE2A9-EC6D-467F-892C-A7548E05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3" name="Imagen 2082">
          <a:extLst>
            <a:ext uri="{FF2B5EF4-FFF2-40B4-BE49-F238E27FC236}">
              <a16:creationId xmlns:a16="http://schemas.microsoft.com/office/drawing/2014/main" id="{93B59E94-BCA3-46B4-918F-970B2D37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4" name="Imagen 2083">
          <a:extLst>
            <a:ext uri="{FF2B5EF4-FFF2-40B4-BE49-F238E27FC236}">
              <a16:creationId xmlns:a16="http://schemas.microsoft.com/office/drawing/2014/main" id="{55B8451B-8CA5-4320-B62A-F7D432596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5" name="Imagen 2084">
          <a:extLst>
            <a:ext uri="{FF2B5EF4-FFF2-40B4-BE49-F238E27FC236}">
              <a16:creationId xmlns:a16="http://schemas.microsoft.com/office/drawing/2014/main" id="{655E77B7-64A9-46F6-BA6E-507A83787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6" name="Imagen 2085">
          <a:extLst>
            <a:ext uri="{FF2B5EF4-FFF2-40B4-BE49-F238E27FC236}">
              <a16:creationId xmlns:a16="http://schemas.microsoft.com/office/drawing/2014/main" id="{567FE476-FCD9-4C1C-8F43-88F373C52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7" name="Imagen 2086">
          <a:extLst>
            <a:ext uri="{FF2B5EF4-FFF2-40B4-BE49-F238E27FC236}">
              <a16:creationId xmlns:a16="http://schemas.microsoft.com/office/drawing/2014/main" id="{B0E33BDE-14D4-491C-902F-DDEE18916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8" name="Imagen 2087">
          <a:extLst>
            <a:ext uri="{FF2B5EF4-FFF2-40B4-BE49-F238E27FC236}">
              <a16:creationId xmlns:a16="http://schemas.microsoft.com/office/drawing/2014/main" id="{57C43C2E-44D2-4C3F-9814-05306BE55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9" name="Imagen 2088">
          <a:extLst>
            <a:ext uri="{FF2B5EF4-FFF2-40B4-BE49-F238E27FC236}">
              <a16:creationId xmlns:a16="http://schemas.microsoft.com/office/drawing/2014/main" id="{22727AB6-7D68-4FBA-8413-3DBAE1A3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0" name="Imagen 2089">
          <a:extLst>
            <a:ext uri="{FF2B5EF4-FFF2-40B4-BE49-F238E27FC236}">
              <a16:creationId xmlns:a16="http://schemas.microsoft.com/office/drawing/2014/main" id="{B770DBC6-2C66-477D-86EE-4EE33320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1" name="Imagen 2090">
          <a:extLst>
            <a:ext uri="{FF2B5EF4-FFF2-40B4-BE49-F238E27FC236}">
              <a16:creationId xmlns:a16="http://schemas.microsoft.com/office/drawing/2014/main" id="{9A96663B-FADA-44C6-956E-A741E6E6A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2" name="Imagen 2091">
          <a:extLst>
            <a:ext uri="{FF2B5EF4-FFF2-40B4-BE49-F238E27FC236}">
              <a16:creationId xmlns:a16="http://schemas.microsoft.com/office/drawing/2014/main" id="{259F7959-5286-416E-B84E-67850EDB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3" name="Imagen 2092">
          <a:extLst>
            <a:ext uri="{FF2B5EF4-FFF2-40B4-BE49-F238E27FC236}">
              <a16:creationId xmlns:a16="http://schemas.microsoft.com/office/drawing/2014/main" id="{52760B00-DFAD-462D-8D2A-62F09F57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4" name="Imagen 2093">
          <a:extLst>
            <a:ext uri="{FF2B5EF4-FFF2-40B4-BE49-F238E27FC236}">
              <a16:creationId xmlns:a16="http://schemas.microsoft.com/office/drawing/2014/main" id="{8A3523A0-5EA2-4509-B4C6-18C52F861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5" name="Imagen 2094">
          <a:extLst>
            <a:ext uri="{FF2B5EF4-FFF2-40B4-BE49-F238E27FC236}">
              <a16:creationId xmlns:a16="http://schemas.microsoft.com/office/drawing/2014/main" id="{9133F61B-BCA7-485D-A0C4-AAAEBD5CF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6" name="Imagen 2095">
          <a:extLst>
            <a:ext uri="{FF2B5EF4-FFF2-40B4-BE49-F238E27FC236}">
              <a16:creationId xmlns:a16="http://schemas.microsoft.com/office/drawing/2014/main" id="{B4E431A8-9EA8-4430-84A1-06F12FCE7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7" name="Imagen 2096">
          <a:extLst>
            <a:ext uri="{FF2B5EF4-FFF2-40B4-BE49-F238E27FC236}">
              <a16:creationId xmlns:a16="http://schemas.microsoft.com/office/drawing/2014/main" id="{B60DA53C-90EA-4C5A-9F26-95F69E61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98" name="Imagen 2097">
          <a:extLst>
            <a:ext uri="{FF2B5EF4-FFF2-40B4-BE49-F238E27FC236}">
              <a16:creationId xmlns:a16="http://schemas.microsoft.com/office/drawing/2014/main" id="{EEC93B50-35B6-4BE4-9122-EC7B801DE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99" name="Imagen 2098">
          <a:extLst>
            <a:ext uri="{FF2B5EF4-FFF2-40B4-BE49-F238E27FC236}">
              <a16:creationId xmlns:a16="http://schemas.microsoft.com/office/drawing/2014/main" id="{860AD395-C422-4853-A969-8E0877037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0" name="Imagen 2099">
          <a:extLst>
            <a:ext uri="{FF2B5EF4-FFF2-40B4-BE49-F238E27FC236}">
              <a16:creationId xmlns:a16="http://schemas.microsoft.com/office/drawing/2014/main" id="{F3E6FF30-AF8B-4535-90D9-22AF06AF5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1" name="Imagen 2100">
          <a:extLst>
            <a:ext uri="{FF2B5EF4-FFF2-40B4-BE49-F238E27FC236}">
              <a16:creationId xmlns:a16="http://schemas.microsoft.com/office/drawing/2014/main" id="{A6C94E47-200A-4F11-8466-75EDCC5B5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2" name="Imagen 2101">
          <a:extLst>
            <a:ext uri="{FF2B5EF4-FFF2-40B4-BE49-F238E27FC236}">
              <a16:creationId xmlns:a16="http://schemas.microsoft.com/office/drawing/2014/main" id="{654CA7E8-5C4A-4D87-B50E-7CB42DF2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3" name="Imagen 2102">
          <a:extLst>
            <a:ext uri="{FF2B5EF4-FFF2-40B4-BE49-F238E27FC236}">
              <a16:creationId xmlns:a16="http://schemas.microsoft.com/office/drawing/2014/main" id="{709C3D60-F470-4A7E-97BE-5C9F0846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4" name="Imagen 2103">
          <a:extLst>
            <a:ext uri="{FF2B5EF4-FFF2-40B4-BE49-F238E27FC236}">
              <a16:creationId xmlns:a16="http://schemas.microsoft.com/office/drawing/2014/main" id="{3BC42EAA-D851-4847-8C71-843715DAE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5" name="Imagen 2104">
          <a:extLst>
            <a:ext uri="{FF2B5EF4-FFF2-40B4-BE49-F238E27FC236}">
              <a16:creationId xmlns:a16="http://schemas.microsoft.com/office/drawing/2014/main" id="{57790B27-A234-4B3D-9419-96FEEDB27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6" name="Imagen 2105">
          <a:extLst>
            <a:ext uri="{FF2B5EF4-FFF2-40B4-BE49-F238E27FC236}">
              <a16:creationId xmlns:a16="http://schemas.microsoft.com/office/drawing/2014/main" id="{C393FEB0-6F25-4EBE-A86F-48347425E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07" name="Imagen 2106">
          <a:extLst>
            <a:ext uri="{FF2B5EF4-FFF2-40B4-BE49-F238E27FC236}">
              <a16:creationId xmlns:a16="http://schemas.microsoft.com/office/drawing/2014/main" id="{EFEECB97-0B87-4646-AFA0-C6AFA0DE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8" name="Imagen 2107">
          <a:extLst>
            <a:ext uri="{FF2B5EF4-FFF2-40B4-BE49-F238E27FC236}">
              <a16:creationId xmlns:a16="http://schemas.microsoft.com/office/drawing/2014/main" id="{ABCC3DF2-173F-45F7-8168-374648D0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9" name="Imagen 2108">
          <a:extLst>
            <a:ext uri="{FF2B5EF4-FFF2-40B4-BE49-F238E27FC236}">
              <a16:creationId xmlns:a16="http://schemas.microsoft.com/office/drawing/2014/main" id="{98FCC827-9A65-4285-A623-BE42B2C4A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0" name="Imagen 2109">
          <a:extLst>
            <a:ext uri="{FF2B5EF4-FFF2-40B4-BE49-F238E27FC236}">
              <a16:creationId xmlns:a16="http://schemas.microsoft.com/office/drawing/2014/main" id="{A47ECF8B-4CD4-4BB8-A2CC-F9B045183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1" name="Imagen 2110">
          <a:extLst>
            <a:ext uri="{FF2B5EF4-FFF2-40B4-BE49-F238E27FC236}">
              <a16:creationId xmlns:a16="http://schemas.microsoft.com/office/drawing/2014/main" id="{8F0069C1-DB5A-4684-9F02-8095D2871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2" name="Imagen 2111">
          <a:extLst>
            <a:ext uri="{FF2B5EF4-FFF2-40B4-BE49-F238E27FC236}">
              <a16:creationId xmlns:a16="http://schemas.microsoft.com/office/drawing/2014/main" id="{F810CC63-4421-4520-882E-75138922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13" name="Imagen 2112">
          <a:extLst>
            <a:ext uri="{FF2B5EF4-FFF2-40B4-BE49-F238E27FC236}">
              <a16:creationId xmlns:a16="http://schemas.microsoft.com/office/drawing/2014/main" id="{028A1794-E117-4373-8193-4E5B14B9C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4" name="Imagen 2113">
          <a:extLst>
            <a:ext uri="{FF2B5EF4-FFF2-40B4-BE49-F238E27FC236}">
              <a16:creationId xmlns:a16="http://schemas.microsoft.com/office/drawing/2014/main" id="{A494F027-96EE-4093-BC7C-D7F9A5DD7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5" name="Imagen 2114">
          <a:extLst>
            <a:ext uri="{FF2B5EF4-FFF2-40B4-BE49-F238E27FC236}">
              <a16:creationId xmlns:a16="http://schemas.microsoft.com/office/drawing/2014/main" id="{79F37507-9D14-4A05-BC03-ED102DE82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6" name="Imagen 2115">
          <a:extLst>
            <a:ext uri="{FF2B5EF4-FFF2-40B4-BE49-F238E27FC236}">
              <a16:creationId xmlns:a16="http://schemas.microsoft.com/office/drawing/2014/main" id="{71837536-CE8D-4D48-BFE6-66969E46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7" name="Imagen 2116">
          <a:extLst>
            <a:ext uri="{FF2B5EF4-FFF2-40B4-BE49-F238E27FC236}">
              <a16:creationId xmlns:a16="http://schemas.microsoft.com/office/drawing/2014/main" id="{6E1CB5DB-EF50-46CA-A479-331B6284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8" name="Imagen 2117">
          <a:extLst>
            <a:ext uri="{FF2B5EF4-FFF2-40B4-BE49-F238E27FC236}">
              <a16:creationId xmlns:a16="http://schemas.microsoft.com/office/drawing/2014/main" id="{94EDD5E6-A6CB-4D42-A12F-72EC6A2B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9" name="Imagen 2118">
          <a:extLst>
            <a:ext uri="{FF2B5EF4-FFF2-40B4-BE49-F238E27FC236}">
              <a16:creationId xmlns:a16="http://schemas.microsoft.com/office/drawing/2014/main" id="{A2DC4E4B-3134-4634-AD2B-007F6985D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0" name="Imagen 2119">
          <a:extLst>
            <a:ext uri="{FF2B5EF4-FFF2-40B4-BE49-F238E27FC236}">
              <a16:creationId xmlns:a16="http://schemas.microsoft.com/office/drawing/2014/main" id="{B5D135D4-A85B-4690-B4BF-F8348A82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1" name="Imagen 2120">
          <a:extLst>
            <a:ext uri="{FF2B5EF4-FFF2-40B4-BE49-F238E27FC236}">
              <a16:creationId xmlns:a16="http://schemas.microsoft.com/office/drawing/2014/main" id="{3ABD3D5C-CBE2-4766-A3D4-AD10E9F41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2" name="Imagen 2121">
          <a:extLst>
            <a:ext uri="{FF2B5EF4-FFF2-40B4-BE49-F238E27FC236}">
              <a16:creationId xmlns:a16="http://schemas.microsoft.com/office/drawing/2014/main" id="{3BDC84C2-5FA2-4BA4-94C4-D9E820E91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3" name="Imagen 2122">
          <a:extLst>
            <a:ext uri="{FF2B5EF4-FFF2-40B4-BE49-F238E27FC236}">
              <a16:creationId xmlns:a16="http://schemas.microsoft.com/office/drawing/2014/main" id="{13944AD4-A8A5-4CC6-9842-7A714F1FB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4" name="Imagen 2123">
          <a:extLst>
            <a:ext uri="{FF2B5EF4-FFF2-40B4-BE49-F238E27FC236}">
              <a16:creationId xmlns:a16="http://schemas.microsoft.com/office/drawing/2014/main" id="{B7CD10CD-91C2-4AE7-9A02-43E83CB17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5" name="Imagen 2124">
          <a:extLst>
            <a:ext uri="{FF2B5EF4-FFF2-40B4-BE49-F238E27FC236}">
              <a16:creationId xmlns:a16="http://schemas.microsoft.com/office/drawing/2014/main" id="{8F9D9F9E-23A1-4AC9-A6D1-D2C8F554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6" name="Imagen 2125">
          <a:extLst>
            <a:ext uri="{FF2B5EF4-FFF2-40B4-BE49-F238E27FC236}">
              <a16:creationId xmlns:a16="http://schemas.microsoft.com/office/drawing/2014/main" id="{E52D8183-4D32-4039-B477-BC5B2D3DA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7" name="Imagen 2126">
          <a:extLst>
            <a:ext uri="{FF2B5EF4-FFF2-40B4-BE49-F238E27FC236}">
              <a16:creationId xmlns:a16="http://schemas.microsoft.com/office/drawing/2014/main" id="{23788420-B994-4BD7-AC2C-54320AAFA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8" name="Imagen 2127">
          <a:extLst>
            <a:ext uri="{FF2B5EF4-FFF2-40B4-BE49-F238E27FC236}">
              <a16:creationId xmlns:a16="http://schemas.microsoft.com/office/drawing/2014/main" id="{FFB83E70-F268-4428-80D6-8769BC350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29" name="Imagen 2128">
          <a:extLst>
            <a:ext uri="{FF2B5EF4-FFF2-40B4-BE49-F238E27FC236}">
              <a16:creationId xmlns:a16="http://schemas.microsoft.com/office/drawing/2014/main" id="{3D67DA51-DC44-45C7-8F11-4BA87BF8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0" name="Imagen 2129">
          <a:extLst>
            <a:ext uri="{FF2B5EF4-FFF2-40B4-BE49-F238E27FC236}">
              <a16:creationId xmlns:a16="http://schemas.microsoft.com/office/drawing/2014/main" id="{382288A5-9943-41EC-8C9F-3984C63C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1" name="Imagen 2130">
          <a:extLst>
            <a:ext uri="{FF2B5EF4-FFF2-40B4-BE49-F238E27FC236}">
              <a16:creationId xmlns:a16="http://schemas.microsoft.com/office/drawing/2014/main" id="{8E596064-C40D-4115-AD71-887272E1F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2" name="Imagen 2131">
          <a:extLst>
            <a:ext uri="{FF2B5EF4-FFF2-40B4-BE49-F238E27FC236}">
              <a16:creationId xmlns:a16="http://schemas.microsoft.com/office/drawing/2014/main" id="{7C839167-52C5-426A-A631-3586CF3E0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3" name="Imagen 2132">
          <a:extLst>
            <a:ext uri="{FF2B5EF4-FFF2-40B4-BE49-F238E27FC236}">
              <a16:creationId xmlns:a16="http://schemas.microsoft.com/office/drawing/2014/main" id="{ED29DD31-B8DB-44C6-8BE6-EA0E5E18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4" name="Imagen 2133">
          <a:extLst>
            <a:ext uri="{FF2B5EF4-FFF2-40B4-BE49-F238E27FC236}">
              <a16:creationId xmlns:a16="http://schemas.microsoft.com/office/drawing/2014/main" id="{F545BDA7-9499-4EC4-AFBB-0FD3E8978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5" name="Imagen 2134">
          <a:extLst>
            <a:ext uri="{FF2B5EF4-FFF2-40B4-BE49-F238E27FC236}">
              <a16:creationId xmlns:a16="http://schemas.microsoft.com/office/drawing/2014/main" id="{D939E37F-0917-4CD0-8CB2-3FA18FC6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6" name="Imagen 2135">
          <a:extLst>
            <a:ext uri="{FF2B5EF4-FFF2-40B4-BE49-F238E27FC236}">
              <a16:creationId xmlns:a16="http://schemas.microsoft.com/office/drawing/2014/main" id="{9CC94A16-5148-4112-BEDC-9A331B9F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7" name="Imagen 2136">
          <a:extLst>
            <a:ext uri="{FF2B5EF4-FFF2-40B4-BE49-F238E27FC236}">
              <a16:creationId xmlns:a16="http://schemas.microsoft.com/office/drawing/2014/main" id="{237B9100-9DDA-4118-9A01-4E2156D5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8" name="Imagen 2137">
          <a:extLst>
            <a:ext uri="{FF2B5EF4-FFF2-40B4-BE49-F238E27FC236}">
              <a16:creationId xmlns:a16="http://schemas.microsoft.com/office/drawing/2014/main" id="{53AF77AB-EEA1-47A9-B0A6-627CE41E1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39" name="Imagen 2138">
          <a:extLst>
            <a:ext uri="{FF2B5EF4-FFF2-40B4-BE49-F238E27FC236}">
              <a16:creationId xmlns:a16="http://schemas.microsoft.com/office/drawing/2014/main" id="{C46B83CC-8FBD-4496-AD3B-DB0BBE44F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0" name="Imagen 2139">
          <a:extLst>
            <a:ext uri="{FF2B5EF4-FFF2-40B4-BE49-F238E27FC236}">
              <a16:creationId xmlns:a16="http://schemas.microsoft.com/office/drawing/2014/main" id="{929E693E-FD3D-4B89-A3EF-DAE301B2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1" name="Imagen 2140">
          <a:extLst>
            <a:ext uri="{FF2B5EF4-FFF2-40B4-BE49-F238E27FC236}">
              <a16:creationId xmlns:a16="http://schemas.microsoft.com/office/drawing/2014/main" id="{C7E3B158-233A-4245-BB5C-F3B47FA1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2" name="Imagen 2141">
          <a:extLst>
            <a:ext uri="{FF2B5EF4-FFF2-40B4-BE49-F238E27FC236}">
              <a16:creationId xmlns:a16="http://schemas.microsoft.com/office/drawing/2014/main" id="{E25CC18E-4A8E-4094-BF07-2D438ACC4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3" name="Imagen 2142">
          <a:extLst>
            <a:ext uri="{FF2B5EF4-FFF2-40B4-BE49-F238E27FC236}">
              <a16:creationId xmlns:a16="http://schemas.microsoft.com/office/drawing/2014/main" id="{0B01AAEA-1F2C-4D8E-A1C5-2812657A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4" name="Imagen 2143">
          <a:extLst>
            <a:ext uri="{FF2B5EF4-FFF2-40B4-BE49-F238E27FC236}">
              <a16:creationId xmlns:a16="http://schemas.microsoft.com/office/drawing/2014/main" id="{D4F7811D-8C8D-4B8C-B46F-5954BC9C8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5" name="Imagen 2144">
          <a:extLst>
            <a:ext uri="{FF2B5EF4-FFF2-40B4-BE49-F238E27FC236}">
              <a16:creationId xmlns:a16="http://schemas.microsoft.com/office/drawing/2014/main" id="{EB179197-7AC4-42E5-9E57-B75985C1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6" name="Imagen 2145">
          <a:extLst>
            <a:ext uri="{FF2B5EF4-FFF2-40B4-BE49-F238E27FC236}">
              <a16:creationId xmlns:a16="http://schemas.microsoft.com/office/drawing/2014/main" id="{0097E3FF-0D63-4715-A28F-89CBECE6F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7" name="Imagen 2146">
          <a:extLst>
            <a:ext uri="{FF2B5EF4-FFF2-40B4-BE49-F238E27FC236}">
              <a16:creationId xmlns:a16="http://schemas.microsoft.com/office/drawing/2014/main" id="{93301D01-2157-4041-BC5A-5E79FD473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8" name="Imagen 2147">
          <a:extLst>
            <a:ext uri="{FF2B5EF4-FFF2-40B4-BE49-F238E27FC236}">
              <a16:creationId xmlns:a16="http://schemas.microsoft.com/office/drawing/2014/main" id="{1F91D772-D962-400B-8F56-16BEC4AD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49" name="Imagen 2148">
          <a:extLst>
            <a:ext uri="{FF2B5EF4-FFF2-40B4-BE49-F238E27FC236}">
              <a16:creationId xmlns:a16="http://schemas.microsoft.com/office/drawing/2014/main" id="{507E3670-146E-415F-B259-B03D41BC9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0" name="Imagen 2149">
          <a:extLst>
            <a:ext uri="{FF2B5EF4-FFF2-40B4-BE49-F238E27FC236}">
              <a16:creationId xmlns:a16="http://schemas.microsoft.com/office/drawing/2014/main" id="{151AB3E3-8964-4C24-B06F-738806398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1" name="Imagen 2150">
          <a:extLst>
            <a:ext uri="{FF2B5EF4-FFF2-40B4-BE49-F238E27FC236}">
              <a16:creationId xmlns:a16="http://schemas.microsoft.com/office/drawing/2014/main" id="{9FBFC890-8BFD-4533-B9F4-B1F675DF4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2" name="Imagen 2151">
          <a:extLst>
            <a:ext uri="{FF2B5EF4-FFF2-40B4-BE49-F238E27FC236}">
              <a16:creationId xmlns:a16="http://schemas.microsoft.com/office/drawing/2014/main" id="{B7DF4D40-07B2-4636-A05C-D39A710FD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3" name="Imagen 2152">
          <a:extLst>
            <a:ext uri="{FF2B5EF4-FFF2-40B4-BE49-F238E27FC236}">
              <a16:creationId xmlns:a16="http://schemas.microsoft.com/office/drawing/2014/main" id="{849C73D9-32F1-4F3A-9259-03E157F5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4" name="Imagen 2153">
          <a:extLst>
            <a:ext uri="{FF2B5EF4-FFF2-40B4-BE49-F238E27FC236}">
              <a16:creationId xmlns:a16="http://schemas.microsoft.com/office/drawing/2014/main" id="{1AA2F3F7-3254-4C58-B520-BA2B00B77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5" name="Imagen 2154">
          <a:extLst>
            <a:ext uri="{FF2B5EF4-FFF2-40B4-BE49-F238E27FC236}">
              <a16:creationId xmlns:a16="http://schemas.microsoft.com/office/drawing/2014/main" id="{89DCE84F-5C93-446E-8A65-4EC3C456F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6" name="Imagen 2155">
          <a:extLst>
            <a:ext uri="{FF2B5EF4-FFF2-40B4-BE49-F238E27FC236}">
              <a16:creationId xmlns:a16="http://schemas.microsoft.com/office/drawing/2014/main" id="{71A2BB01-F86C-4E62-A389-9D3562AC7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7" name="Imagen 2156">
          <a:extLst>
            <a:ext uri="{FF2B5EF4-FFF2-40B4-BE49-F238E27FC236}">
              <a16:creationId xmlns:a16="http://schemas.microsoft.com/office/drawing/2014/main" id="{752C0C30-5D55-42BC-9E65-E085FA67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8" name="Imagen 2157">
          <a:extLst>
            <a:ext uri="{FF2B5EF4-FFF2-40B4-BE49-F238E27FC236}">
              <a16:creationId xmlns:a16="http://schemas.microsoft.com/office/drawing/2014/main" id="{1C08CFA2-5B91-4087-9AA3-798A3D72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59" name="Imagen 2158">
          <a:extLst>
            <a:ext uri="{FF2B5EF4-FFF2-40B4-BE49-F238E27FC236}">
              <a16:creationId xmlns:a16="http://schemas.microsoft.com/office/drawing/2014/main" id="{DC6A3EA4-B512-4107-A378-4DF8B3EA1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0" name="Imagen 2159">
          <a:extLst>
            <a:ext uri="{FF2B5EF4-FFF2-40B4-BE49-F238E27FC236}">
              <a16:creationId xmlns:a16="http://schemas.microsoft.com/office/drawing/2014/main" id="{E2D4E884-1BC6-415D-8FE8-3640AFB2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1" name="Imagen 2160">
          <a:extLst>
            <a:ext uri="{FF2B5EF4-FFF2-40B4-BE49-F238E27FC236}">
              <a16:creationId xmlns:a16="http://schemas.microsoft.com/office/drawing/2014/main" id="{65746059-4005-47FB-8548-06FC5E50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2" name="Imagen 2161">
          <a:extLst>
            <a:ext uri="{FF2B5EF4-FFF2-40B4-BE49-F238E27FC236}">
              <a16:creationId xmlns:a16="http://schemas.microsoft.com/office/drawing/2014/main" id="{7A855164-0404-4FF8-8F6D-1DBA1006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3" name="Imagen 2162">
          <a:extLst>
            <a:ext uri="{FF2B5EF4-FFF2-40B4-BE49-F238E27FC236}">
              <a16:creationId xmlns:a16="http://schemas.microsoft.com/office/drawing/2014/main" id="{E0C0E124-BB0C-48D0-964E-3D7A76F6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4" name="Imagen 2163">
          <a:extLst>
            <a:ext uri="{FF2B5EF4-FFF2-40B4-BE49-F238E27FC236}">
              <a16:creationId xmlns:a16="http://schemas.microsoft.com/office/drawing/2014/main" id="{7DEC6C4D-7D01-4C2D-9A6E-11C1786D8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5" name="Imagen 2164">
          <a:extLst>
            <a:ext uri="{FF2B5EF4-FFF2-40B4-BE49-F238E27FC236}">
              <a16:creationId xmlns:a16="http://schemas.microsoft.com/office/drawing/2014/main" id="{484B9CA1-FB3E-4D6C-95CF-E1C2E0B6E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6" name="Imagen 2165">
          <a:extLst>
            <a:ext uri="{FF2B5EF4-FFF2-40B4-BE49-F238E27FC236}">
              <a16:creationId xmlns:a16="http://schemas.microsoft.com/office/drawing/2014/main" id="{B8AB493B-7332-4A8C-B2BF-138B7A8E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7" name="Imagen 2166">
          <a:extLst>
            <a:ext uri="{FF2B5EF4-FFF2-40B4-BE49-F238E27FC236}">
              <a16:creationId xmlns:a16="http://schemas.microsoft.com/office/drawing/2014/main" id="{B00D8733-47A1-4288-820A-C406C8AB7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8" name="Imagen 2167">
          <a:extLst>
            <a:ext uri="{FF2B5EF4-FFF2-40B4-BE49-F238E27FC236}">
              <a16:creationId xmlns:a16="http://schemas.microsoft.com/office/drawing/2014/main" id="{F0FD3DB3-9DDD-4D71-9D47-B6774569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69" name="Imagen 2168">
          <a:extLst>
            <a:ext uri="{FF2B5EF4-FFF2-40B4-BE49-F238E27FC236}">
              <a16:creationId xmlns:a16="http://schemas.microsoft.com/office/drawing/2014/main" id="{7F409F11-DCEB-484A-9112-8AC08B056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0" name="Imagen 2169">
          <a:extLst>
            <a:ext uri="{FF2B5EF4-FFF2-40B4-BE49-F238E27FC236}">
              <a16:creationId xmlns:a16="http://schemas.microsoft.com/office/drawing/2014/main" id="{A615317D-24F8-4950-BFE8-50524A94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1" name="Imagen 2170">
          <a:extLst>
            <a:ext uri="{FF2B5EF4-FFF2-40B4-BE49-F238E27FC236}">
              <a16:creationId xmlns:a16="http://schemas.microsoft.com/office/drawing/2014/main" id="{3141F331-8A5C-47C8-B81D-BADFB51D2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2" name="Imagen 2171">
          <a:extLst>
            <a:ext uri="{FF2B5EF4-FFF2-40B4-BE49-F238E27FC236}">
              <a16:creationId xmlns:a16="http://schemas.microsoft.com/office/drawing/2014/main" id="{36B29F2E-2434-44EB-821E-A2357DD92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3" name="Imagen 2172">
          <a:extLst>
            <a:ext uri="{FF2B5EF4-FFF2-40B4-BE49-F238E27FC236}">
              <a16:creationId xmlns:a16="http://schemas.microsoft.com/office/drawing/2014/main" id="{2CC26982-06CC-4703-A451-2065E3B8F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4" name="Imagen 2173">
          <a:extLst>
            <a:ext uri="{FF2B5EF4-FFF2-40B4-BE49-F238E27FC236}">
              <a16:creationId xmlns:a16="http://schemas.microsoft.com/office/drawing/2014/main" id="{0730CA62-7B6E-45AE-A413-AEB68C8C4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5" name="Imagen 2174">
          <a:extLst>
            <a:ext uri="{FF2B5EF4-FFF2-40B4-BE49-F238E27FC236}">
              <a16:creationId xmlns:a16="http://schemas.microsoft.com/office/drawing/2014/main" id="{D8EFE6A7-15CC-4129-AD0F-3D9795B41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6" name="Imagen 2175">
          <a:extLst>
            <a:ext uri="{FF2B5EF4-FFF2-40B4-BE49-F238E27FC236}">
              <a16:creationId xmlns:a16="http://schemas.microsoft.com/office/drawing/2014/main" id="{6096D095-10D2-43F4-8BDC-4506071E5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7" name="Imagen 2176">
          <a:extLst>
            <a:ext uri="{FF2B5EF4-FFF2-40B4-BE49-F238E27FC236}">
              <a16:creationId xmlns:a16="http://schemas.microsoft.com/office/drawing/2014/main" id="{CB8DFB35-EA63-4B62-AB87-46AA5D53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8" name="Imagen 2177">
          <a:extLst>
            <a:ext uri="{FF2B5EF4-FFF2-40B4-BE49-F238E27FC236}">
              <a16:creationId xmlns:a16="http://schemas.microsoft.com/office/drawing/2014/main" id="{6D0DBA0E-7CB7-4634-8317-420CC768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79" name="Imagen 2178">
          <a:extLst>
            <a:ext uri="{FF2B5EF4-FFF2-40B4-BE49-F238E27FC236}">
              <a16:creationId xmlns:a16="http://schemas.microsoft.com/office/drawing/2014/main" id="{C67147DE-08BC-4ACB-B18B-FA470D1C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0" name="Imagen 2179">
          <a:extLst>
            <a:ext uri="{FF2B5EF4-FFF2-40B4-BE49-F238E27FC236}">
              <a16:creationId xmlns:a16="http://schemas.microsoft.com/office/drawing/2014/main" id="{B85B5901-2E90-4C06-AC38-DC828A587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1" name="Imagen 2180">
          <a:extLst>
            <a:ext uri="{FF2B5EF4-FFF2-40B4-BE49-F238E27FC236}">
              <a16:creationId xmlns:a16="http://schemas.microsoft.com/office/drawing/2014/main" id="{D59E4A3B-601E-499A-855B-49451C50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2" name="Imagen 2181">
          <a:extLst>
            <a:ext uri="{FF2B5EF4-FFF2-40B4-BE49-F238E27FC236}">
              <a16:creationId xmlns:a16="http://schemas.microsoft.com/office/drawing/2014/main" id="{41432C38-6A1B-4222-B676-178FE5477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3" name="Imagen 2182">
          <a:extLst>
            <a:ext uri="{FF2B5EF4-FFF2-40B4-BE49-F238E27FC236}">
              <a16:creationId xmlns:a16="http://schemas.microsoft.com/office/drawing/2014/main" id="{64EEA7FE-0E31-4B90-8E55-578C5F957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4" name="Imagen 2183">
          <a:extLst>
            <a:ext uri="{FF2B5EF4-FFF2-40B4-BE49-F238E27FC236}">
              <a16:creationId xmlns:a16="http://schemas.microsoft.com/office/drawing/2014/main" id="{7DD40144-9102-406D-A415-2C5482AD3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85" name="Imagen 2184">
          <a:extLst>
            <a:ext uri="{FF2B5EF4-FFF2-40B4-BE49-F238E27FC236}">
              <a16:creationId xmlns:a16="http://schemas.microsoft.com/office/drawing/2014/main" id="{A24FA045-837F-4BEE-8677-43C914FD9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6" name="Imagen 2185">
          <a:extLst>
            <a:ext uri="{FF2B5EF4-FFF2-40B4-BE49-F238E27FC236}">
              <a16:creationId xmlns:a16="http://schemas.microsoft.com/office/drawing/2014/main" id="{7E032881-7138-44E4-AC90-A57EBFD3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7" name="Imagen 2186">
          <a:extLst>
            <a:ext uri="{FF2B5EF4-FFF2-40B4-BE49-F238E27FC236}">
              <a16:creationId xmlns:a16="http://schemas.microsoft.com/office/drawing/2014/main" id="{F51319B6-E8A6-4DB2-9FF0-B8C9B01B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8" name="Imagen 2187">
          <a:extLst>
            <a:ext uri="{FF2B5EF4-FFF2-40B4-BE49-F238E27FC236}">
              <a16:creationId xmlns:a16="http://schemas.microsoft.com/office/drawing/2014/main" id="{67714E37-C33C-42D2-BEBF-1DF7E9CAB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89" name="Imagen 2188">
          <a:extLst>
            <a:ext uri="{FF2B5EF4-FFF2-40B4-BE49-F238E27FC236}">
              <a16:creationId xmlns:a16="http://schemas.microsoft.com/office/drawing/2014/main" id="{4902A53B-516A-4023-A265-9D3E522C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0" name="Imagen 2189">
          <a:extLst>
            <a:ext uri="{FF2B5EF4-FFF2-40B4-BE49-F238E27FC236}">
              <a16:creationId xmlns:a16="http://schemas.microsoft.com/office/drawing/2014/main" id="{CBFFEA8B-E481-4C50-AC3C-BC09DF44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1" name="Imagen 2190">
          <a:extLst>
            <a:ext uri="{FF2B5EF4-FFF2-40B4-BE49-F238E27FC236}">
              <a16:creationId xmlns:a16="http://schemas.microsoft.com/office/drawing/2014/main" id="{7DF00539-FF8C-4CA1-8189-9EDCF2494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2" name="Imagen 2191">
          <a:extLst>
            <a:ext uri="{FF2B5EF4-FFF2-40B4-BE49-F238E27FC236}">
              <a16:creationId xmlns:a16="http://schemas.microsoft.com/office/drawing/2014/main" id="{D6DE97A8-0357-48DC-B41E-B24F29593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3" name="Imagen 2192">
          <a:extLst>
            <a:ext uri="{FF2B5EF4-FFF2-40B4-BE49-F238E27FC236}">
              <a16:creationId xmlns:a16="http://schemas.microsoft.com/office/drawing/2014/main" id="{64120C6D-BE5C-46BF-8214-E6EE18B8D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94" name="Imagen 2193">
          <a:extLst>
            <a:ext uri="{FF2B5EF4-FFF2-40B4-BE49-F238E27FC236}">
              <a16:creationId xmlns:a16="http://schemas.microsoft.com/office/drawing/2014/main" id="{2CD6AFAE-9BCB-41BA-AACF-871B11E79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5" name="Imagen 2194">
          <a:extLst>
            <a:ext uri="{FF2B5EF4-FFF2-40B4-BE49-F238E27FC236}">
              <a16:creationId xmlns:a16="http://schemas.microsoft.com/office/drawing/2014/main" id="{7FE8F8B0-3E15-417C-A9C7-BCCE90CB6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6" name="Imagen 2195">
          <a:extLst>
            <a:ext uri="{FF2B5EF4-FFF2-40B4-BE49-F238E27FC236}">
              <a16:creationId xmlns:a16="http://schemas.microsoft.com/office/drawing/2014/main" id="{D92FFA8F-5670-4023-9456-D9F94641F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7" name="Imagen 2196">
          <a:extLst>
            <a:ext uri="{FF2B5EF4-FFF2-40B4-BE49-F238E27FC236}">
              <a16:creationId xmlns:a16="http://schemas.microsoft.com/office/drawing/2014/main" id="{53832995-8BD8-4295-955D-152816386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8" name="Imagen 2197">
          <a:extLst>
            <a:ext uri="{FF2B5EF4-FFF2-40B4-BE49-F238E27FC236}">
              <a16:creationId xmlns:a16="http://schemas.microsoft.com/office/drawing/2014/main" id="{81490EA5-06A0-41B0-AF49-838DC893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9" name="Imagen 2198">
          <a:extLst>
            <a:ext uri="{FF2B5EF4-FFF2-40B4-BE49-F238E27FC236}">
              <a16:creationId xmlns:a16="http://schemas.microsoft.com/office/drawing/2014/main" id="{EE83BF76-4D36-4ED7-9E96-48D32C214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0" name="Imagen 2199">
          <a:extLst>
            <a:ext uri="{FF2B5EF4-FFF2-40B4-BE49-F238E27FC236}">
              <a16:creationId xmlns:a16="http://schemas.microsoft.com/office/drawing/2014/main" id="{48E55008-B1F8-4F48-863B-FC57D8707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1" name="Imagen 2200">
          <a:extLst>
            <a:ext uri="{FF2B5EF4-FFF2-40B4-BE49-F238E27FC236}">
              <a16:creationId xmlns:a16="http://schemas.microsoft.com/office/drawing/2014/main" id="{DB9717ED-ED18-481F-8820-E254CCC94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2" name="Imagen 2201">
          <a:extLst>
            <a:ext uri="{FF2B5EF4-FFF2-40B4-BE49-F238E27FC236}">
              <a16:creationId xmlns:a16="http://schemas.microsoft.com/office/drawing/2014/main" id="{1BA1383D-2C9D-4AF4-A2D8-E39B24841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3" name="Imagen 2202">
          <a:extLst>
            <a:ext uri="{FF2B5EF4-FFF2-40B4-BE49-F238E27FC236}">
              <a16:creationId xmlns:a16="http://schemas.microsoft.com/office/drawing/2014/main" id="{A44941A7-73FF-4007-AD1F-27FDEB26C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4" name="Imagen 2203">
          <a:extLst>
            <a:ext uri="{FF2B5EF4-FFF2-40B4-BE49-F238E27FC236}">
              <a16:creationId xmlns:a16="http://schemas.microsoft.com/office/drawing/2014/main" id="{C9CADF80-DE48-4679-9C0B-0F2454F92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5" name="Imagen 2204">
          <a:extLst>
            <a:ext uri="{FF2B5EF4-FFF2-40B4-BE49-F238E27FC236}">
              <a16:creationId xmlns:a16="http://schemas.microsoft.com/office/drawing/2014/main" id="{65EC8907-F051-4029-AE8A-79DF7045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06" name="Imagen 2205">
          <a:extLst>
            <a:ext uri="{FF2B5EF4-FFF2-40B4-BE49-F238E27FC236}">
              <a16:creationId xmlns:a16="http://schemas.microsoft.com/office/drawing/2014/main" id="{0E70C9F1-E665-45A6-A309-F3D4A12DB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7" name="Imagen 2206">
          <a:extLst>
            <a:ext uri="{FF2B5EF4-FFF2-40B4-BE49-F238E27FC236}">
              <a16:creationId xmlns:a16="http://schemas.microsoft.com/office/drawing/2014/main" id="{0A86AD29-4519-4A19-967D-3FD9987AE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8" name="Imagen 2207">
          <a:extLst>
            <a:ext uri="{FF2B5EF4-FFF2-40B4-BE49-F238E27FC236}">
              <a16:creationId xmlns:a16="http://schemas.microsoft.com/office/drawing/2014/main" id="{0151BD29-F4E3-4A2C-BD5D-C58F7B01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9" name="Imagen 2208">
          <a:extLst>
            <a:ext uri="{FF2B5EF4-FFF2-40B4-BE49-F238E27FC236}">
              <a16:creationId xmlns:a16="http://schemas.microsoft.com/office/drawing/2014/main" id="{22671D4D-E529-4E5B-B1E6-23CE9454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0" name="Imagen 2209">
          <a:extLst>
            <a:ext uri="{FF2B5EF4-FFF2-40B4-BE49-F238E27FC236}">
              <a16:creationId xmlns:a16="http://schemas.microsoft.com/office/drawing/2014/main" id="{89F48048-C808-4060-AF46-B391E3C74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1" name="Imagen 2210">
          <a:extLst>
            <a:ext uri="{FF2B5EF4-FFF2-40B4-BE49-F238E27FC236}">
              <a16:creationId xmlns:a16="http://schemas.microsoft.com/office/drawing/2014/main" id="{E02FC9C8-00F3-42BC-A38A-8311011EA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2" name="Imagen 2211">
          <a:extLst>
            <a:ext uri="{FF2B5EF4-FFF2-40B4-BE49-F238E27FC236}">
              <a16:creationId xmlns:a16="http://schemas.microsoft.com/office/drawing/2014/main" id="{0FE09F8B-A2CE-492F-878C-EE58ACF0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3" name="Imagen 2212">
          <a:extLst>
            <a:ext uri="{FF2B5EF4-FFF2-40B4-BE49-F238E27FC236}">
              <a16:creationId xmlns:a16="http://schemas.microsoft.com/office/drawing/2014/main" id="{B5B526D4-60BD-4030-806A-0A68CB529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4" name="Imagen 2213">
          <a:extLst>
            <a:ext uri="{FF2B5EF4-FFF2-40B4-BE49-F238E27FC236}">
              <a16:creationId xmlns:a16="http://schemas.microsoft.com/office/drawing/2014/main" id="{35CEEB82-3A4E-471F-86F5-F719102A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5" name="Imagen 2214">
          <a:extLst>
            <a:ext uri="{FF2B5EF4-FFF2-40B4-BE49-F238E27FC236}">
              <a16:creationId xmlns:a16="http://schemas.microsoft.com/office/drawing/2014/main" id="{75E22D96-97B4-4376-8803-271279DD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6" name="Imagen 2215">
          <a:extLst>
            <a:ext uri="{FF2B5EF4-FFF2-40B4-BE49-F238E27FC236}">
              <a16:creationId xmlns:a16="http://schemas.microsoft.com/office/drawing/2014/main" id="{DBD17C6F-00D3-4770-9D25-6DE304465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7" name="Imagen 2216">
          <a:extLst>
            <a:ext uri="{FF2B5EF4-FFF2-40B4-BE49-F238E27FC236}">
              <a16:creationId xmlns:a16="http://schemas.microsoft.com/office/drawing/2014/main" id="{2C4ABB21-1A7B-4C88-B286-B34795C9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8" name="Imagen 2217">
          <a:extLst>
            <a:ext uri="{FF2B5EF4-FFF2-40B4-BE49-F238E27FC236}">
              <a16:creationId xmlns:a16="http://schemas.microsoft.com/office/drawing/2014/main" id="{20AE1DFC-A5FF-41CF-881E-ED88238C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9" name="Imagen 2218">
          <a:extLst>
            <a:ext uri="{FF2B5EF4-FFF2-40B4-BE49-F238E27FC236}">
              <a16:creationId xmlns:a16="http://schemas.microsoft.com/office/drawing/2014/main" id="{B05BE770-7B0E-4F94-8B6A-AD857FE19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0" name="Imagen 2219">
          <a:extLst>
            <a:ext uri="{FF2B5EF4-FFF2-40B4-BE49-F238E27FC236}">
              <a16:creationId xmlns:a16="http://schemas.microsoft.com/office/drawing/2014/main" id="{B1EBC02E-2DDB-4CFE-A7C5-0936F453B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1" name="Imagen 2220">
          <a:extLst>
            <a:ext uri="{FF2B5EF4-FFF2-40B4-BE49-F238E27FC236}">
              <a16:creationId xmlns:a16="http://schemas.microsoft.com/office/drawing/2014/main" id="{73AF376C-B804-40DA-854C-E77E7878A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2" name="Imagen 2221">
          <a:extLst>
            <a:ext uri="{FF2B5EF4-FFF2-40B4-BE49-F238E27FC236}">
              <a16:creationId xmlns:a16="http://schemas.microsoft.com/office/drawing/2014/main" id="{109B371D-9D30-4BE6-A795-3EF8B4476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3" name="Imagen 2222">
          <a:extLst>
            <a:ext uri="{FF2B5EF4-FFF2-40B4-BE49-F238E27FC236}">
              <a16:creationId xmlns:a16="http://schemas.microsoft.com/office/drawing/2014/main" id="{98F34B2A-A8B3-4EBB-9BCC-23D52CD85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4" name="Imagen 2223">
          <a:extLst>
            <a:ext uri="{FF2B5EF4-FFF2-40B4-BE49-F238E27FC236}">
              <a16:creationId xmlns:a16="http://schemas.microsoft.com/office/drawing/2014/main" id="{C2A70B62-265E-4AE1-ACCD-2F10E9A5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5" name="Imagen 2224">
          <a:extLst>
            <a:ext uri="{FF2B5EF4-FFF2-40B4-BE49-F238E27FC236}">
              <a16:creationId xmlns:a16="http://schemas.microsoft.com/office/drawing/2014/main" id="{7CD2EE59-534A-4EE3-A026-52D38F35D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6" name="Imagen 2225">
          <a:extLst>
            <a:ext uri="{FF2B5EF4-FFF2-40B4-BE49-F238E27FC236}">
              <a16:creationId xmlns:a16="http://schemas.microsoft.com/office/drawing/2014/main" id="{01F84D22-4345-40C7-A1E5-1020242C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7" name="Imagen 2226">
          <a:extLst>
            <a:ext uri="{FF2B5EF4-FFF2-40B4-BE49-F238E27FC236}">
              <a16:creationId xmlns:a16="http://schemas.microsoft.com/office/drawing/2014/main" id="{A0F5E08A-C6FE-4029-AAD9-8650468B8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8" name="Imagen 2227">
          <a:extLst>
            <a:ext uri="{FF2B5EF4-FFF2-40B4-BE49-F238E27FC236}">
              <a16:creationId xmlns:a16="http://schemas.microsoft.com/office/drawing/2014/main" id="{142E7EDA-3358-4CF6-AE4B-106759C23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9" name="Imagen 2228">
          <a:extLst>
            <a:ext uri="{FF2B5EF4-FFF2-40B4-BE49-F238E27FC236}">
              <a16:creationId xmlns:a16="http://schemas.microsoft.com/office/drawing/2014/main" id="{65C51AB2-A6F1-4630-B68C-EE2095E9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30" name="Imagen 2229">
          <a:extLst>
            <a:ext uri="{FF2B5EF4-FFF2-40B4-BE49-F238E27FC236}">
              <a16:creationId xmlns:a16="http://schemas.microsoft.com/office/drawing/2014/main" id="{5CCA81FB-B8B1-414A-B177-7B7260F90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31" name="Imagen 2230">
          <a:extLst>
            <a:ext uri="{FF2B5EF4-FFF2-40B4-BE49-F238E27FC236}">
              <a16:creationId xmlns:a16="http://schemas.microsoft.com/office/drawing/2014/main" id="{7DEE6270-77D7-4926-866D-FA184C36E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32" name="Imagen 2231">
          <a:extLst>
            <a:ext uri="{FF2B5EF4-FFF2-40B4-BE49-F238E27FC236}">
              <a16:creationId xmlns:a16="http://schemas.microsoft.com/office/drawing/2014/main" id="{5E6AC4F6-8E8D-4EE9-9A91-1EE0A28DA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3" name="Imagen 2232">
          <a:extLst>
            <a:ext uri="{FF2B5EF4-FFF2-40B4-BE49-F238E27FC236}">
              <a16:creationId xmlns:a16="http://schemas.microsoft.com/office/drawing/2014/main" id="{278F55AA-7385-438D-AEF0-FB7ED146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4" name="Imagen 2233">
          <a:extLst>
            <a:ext uri="{FF2B5EF4-FFF2-40B4-BE49-F238E27FC236}">
              <a16:creationId xmlns:a16="http://schemas.microsoft.com/office/drawing/2014/main" id="{D585FDFB-0F1B-40A0-B59A-E76D3C23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5" name="Imagen 2234">
          <a:extLst>
            <a:ext uri="{FF2B5EF4-FFF2-40B4-BE49-F238E27FC236}">
              <a16:creationId xmlns:a16="http://schemas.microsoft.com/office/drawing/2014/main" id="{D6803C03-1C2F-4CE8-BA53-CE170FE3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6" name="Imagen 2235">
          <a:extLst>
            <a:ext uri="{FF2B5EF4-FFF2-40B4-BE49-F238E27FC236}">
              <a16:creationId xmlns:a16="http://schemas.microsoft.com/office/drawing/2014/main" id="{5AFA13DD-9F66-4B0B-8105-14827D4DE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7" name="Imagen 2236">
          <a:extLst>
            <a:ext uri="{FF2B5EF4-FFF2-40B4-BE49-F238E27FC236}">
              <a16:creationId xmlns:a16="http://schemas.microsoft.com/office/drawing/2014/main" id="{92B25B44-9BEA-4DBD-A881-DCAFFC9A0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238" name="Imagen 2237">
          <a:extLst>
            <a:ext uri="{FF2B5EF4-FFF2-40B4-BE49-F238E27FC236}">
              <a16:creationId xmlns:a16="http://schemas.microsoft.com/office/drawing/2014/main" id="{AB0DC223-508E-4326-A00D-E7EBB30B8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39" name="Imagen 2238">
          <a:extLst>
            <a:ext uri="{FF2B5EF4-FFF2-40B4-BE49-F238E27FC236}">
              <a16:creationId xmlns:a16="http://schemas.microsoft.com/office/drawing/2014/main" id="{68A0192C-B28B-4BEE-9AE9-091812E09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0" name="Imagen 2239">
          <a:extLst>
            <a:ext uri="{FF2B5EF4-FFF2-40B4-BE49-F238E27FC236}">
              <a16:creationId xmlns:a16="http://schemas.microsoft.com/office/drawing/2014/main" id="{E75A0E95-5372-4144-A634-0958D773C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1" name="Imagen 2240">
          <a:extLst>
            <a:ext uri="{FF2B5EF4-FFF2-40B4-BE49-F238E27FC236}">
              <a16:creationId xmlns:a16="http://schemas.microsoft.com/office/drawing/2014/main" id="{4335E8D9-2D0C-43B0-914F-775366BB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2" name="Imagen 2241">
          <a:extLst>
            <a:ext uri="{FF2B5EF4-FFF2-40B4-BE49-F238E27FC236}">
              <a16:creationId xmlns:a16="http://schemas.microsoft.com/office/drawing/2014/main" id="{4B27EC17-79F4-4947-BB14-406F25E1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3" name="Imagen 2242">
          <a:extLst>
            <a:ext uri="{FF2B5EF4-FFF2-40B4-BE49-F238E27FC236}">
              <a16:creationId xmlns:a16="http://schemas.microsoft.com/office/drawing/2014/main" id="{1A1DE27E-4192-451A-8C40-EC1A51355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44" name="Imagen 2243">
          <a:extLst>
            <a:ext uri="{FF2B5EF4-FFF2-40B4-BE49-F238E27FC236}">
              <a16:creationId xmlns:a16="http://schemas.microsoft.com/office/drawing/2014/main" id="{629BC43A-B1A2-4CBC-9F2D-374E547D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45" name="Imagen 2244">
          <a:extLst>
            <a:ext uri="{FF2B5EF4-FFF2-40B4-BE49-F238E27FC236}">
              <a16:creationId xmlns:a16="http://schemas.microsoft.com/office/drawing/2014/main" id="{53334AF9-20EF-4F31-B7BD-181B4A02E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46" name="Imagen 2245">
          <a:extLst>
            <a:ext uri="{FF2B5EF4-FFF2-40B4-BE49-F238E27FC236}">
              <a16:creationId xmlns:a16="http://schemas.microsoft.com/office/drawing/2014/main" id="{0B8D6E11-0241-4B46-B2F1-35638CEC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47" name="Imagen 2246">
          <a:extLst>
            <a:ext uri="{FF2B5EF4-FFF2-40B4-BE49-F238E27FC236}">
              <a16:creationId xmlns:a16="http://schemas.microsoft.com/office/drawing/2014/main" id="{1167312D-75C2-4F41-9DC4-FD7ED72C8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8" name="Imagen 2247">
          <a:extLst>
            <a:ext uri="{FF2B5EF4-FFF2-40B4-BE49-F238E27FC236}">
              <a16:creationId xmlns:a16="http://schemas.microsoft.com/office/drawing/2014/main" id="{96906037-80F7-48CF-AAC3-E0426411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9" name="Imagen 2248">
          <a:extLst>
            <a:ext uri="{FF2B5EF4-FFF2-40B4-BE49-F238E27FC236}">
              <a16:creationId xmlns:a16="http://schemas.microsoft.com/office/drawing/2014/main" id="{EDE6EF7A-FA31-4D0F-BEB5-349AEE05D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0" name="Imagen 2249">
          <a:extLst>
            <a:ext uri="{FF2B5EF4-FFF2-40B4-BE49-F238E27FC236}">
              <a16:creationId xmlns:a16="http://schemas.microsoft.com/office/drawing/2014/main" id="{80FB2579-3595-47C8-ACF1-920F7103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1" name="Imagen 2250">
          <a:extLst>
            <a:ext uri="{FF2B5EF4-FFF2-40B4-BE49-F238E27FC236}">
              <a16:creationId xmlns:a16="http://schemas.microsoft.com/office/drawing/2014/main" id="{AAE99F56-4E2B-43E8-A4E0-A556D5E7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2" name="Imagen 2251">
          <a:extLst>
            <a:ext uri="{FF2B5EF4-FFF2-40B4-BE49-F238E27FC236}">
              <a16:creationId xmlns:a16="http://schemas.microsoft.com/office/drawing/2014/main" id="{59EE3E0E-2D1D-4F45-A6AA-198A9875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3" name="Imagen 2252">
          <a:extLst>
            <a:ext uri="{FF2B5EF4-FFF2-40B4-BE49-F238E27FC236}">
              <a16:creationId xmlns:a16="http://schemas.microsoft.com/office/drawing/2014/main" id="{B490B381-0D04-48ED-82BE-23C97EB6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4" name="Imagen 2253">
          <a:extLst>
            <a:ext uri="{FF2B5EF4-FFF2-40B4-BE49-F238E27FC236}">
              <a16:creationId xmlns:a16="http://schemas.microsoft.com/office/drawing/2014/main" id="{3CA00C7A-926E-4E14-8952-99C58BCD5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5" name="Imagen 2254">
          <a:extLst>
            <a:ext uri="{FF2B5EF4-FFF2-40B4-BE49-F238E27FC236}">
              <a16:creationId xmlns:a16="http://schemas.microsoft.com/office/drawing/2014/main" id="{224C77C5-E60C-4D69-A7C7-A0536038F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6" name="Imagen 2255">
          <a:extLst>
            <a:ext uri="{FF2B5EF4-FFF2-40B4-BE49-F238E27FC236}">
              <a16:creationId xmlns:a16="http://schemas.microsoft.com/office/drawing/2014/main" id="{07D323CA-E5B6-4179-A0F7-A8D2E6B2D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7" name="Imagen 2256">
          <a:extLst>
            <a:ext uri="{FF2B5EF4-FFF2-40B4-BE49-F238E27FC236}">
              <a16:creationId xmlns:a16="http://schemas.microsoft.com/office/drawing/2014/main" id="{967F6EEA-C8FC-4702-A6C5-02D7F6E9E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8" name="Imagen 2257">
          <a:extLst>
            <a:ext uri="{FF2B5EF4-FFF2-40B4-BE49-F238E27FC236}">
              <a16:creationId xmlns:a16="http://schemas.microsoft.com/office/drawing/2014/main" id="{BF807DDF-F622-4BC1-B69F-255CC261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59" name="Imagen 2258">
          <a:extLst>
            <a:ext uri="{FF2B5EF4-FFF2-40B4-BE49-F238E27FC236}">
              <a16:creationId xmlns:a16="http://schemas.microsoft.com/office/drawing/2014/main" id="{C4432C03-A075-4650-9620-5F9CC1DE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0" name="Imagen 2259">
          <a:extLst>
            <a:ext uri="{FF2B5EF4-FFF2-40B4-BE49-F238E27FC236}">
              <a16:creationId xmlns:a16="http://schemas.microsoft.com/office/drawing/2014/main" id="{9A3DD807-72FA-4D03-9FD1-E1663FAF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1" name="Imagen 2260">
          <a:extLst>
            <a:ext uri="{FF2B5EF4-FFF2-40B4-BE49-F238E27FC236}">
              <a16:creationId xmlns:a16="http://schemas.microsoft.com/office/drawing/2014/main" id="{68AC99FE-144C-43F9-BDE9-76832B4EC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2" name="Imagen 2261">
          <a:extLst>
            <a:ext uri="{FF2B5EF4-FFF2-40B4-BE49-F238E27FC236}">
              <a16:creationId xmlns:a16="http://schemas.microsoft.com/office/drawing/2014/main" id="{11A284D3-60B4-4CE2-9663-E72DB5A05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3" name="Imagen 2262">
          <a:extLst>
            <a:ext uri="{FF2B5EF4-FFF2-40B4-BE49-F238E27FC236}">
              <a16:creationId xmlns:a16="http://schemas.microsoft.com/office/drawing/2014/main" id="{0FA2F790-B1FA-4783-9C2B-9D0F504D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4" name="Imagen 2263">
          <a:extLst>
            <a:ext uri="{FF2B5EF4-FFF2-40B4-BE49-F238E27FC236}">
              <a16:creationId xmlns:a16="http://schemas.microsoft.com/office/drawing/2014/main" id="{F86690DD-BFF5-4793-B64A-FF4F7D46A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5" name="Imagen 2264">
          <a:extLst>
            <a:ext uri="{FF2B5EF4-FFF2-40B4-BE49-F238E27FC236}">
              <a16:creationId xmlns:a16="http://schemas.microsoft.com/office/drawing/2014/main" id="{C5A622B3-67D6-452C-901F-09D0518C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66" name="Imagen 2265">
          <a:extLst>
            <a:ext uri="{FF2B5EF4-FFF2-40B4-BE49-F238E27FC236}">
              <a16:creationId xmlns:a16="http://schemas.microsoft.com/office/drawing/2014/main" id="{C4AEBE2B-789E-45F4-B17D-24F7F90FC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67" name="Imagen 2266">
          <a:extLst>
            <a:ext uri="{FF2B5EF4-FFF2-40B4-BE49-F238E27FC236}">
              <a16:creationId xmlns:a16="http://schemas.microsoft.com/office/drawing/2014/main" id="{7068DC23-46D7-4EC8-B798-A8C09E31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68" name="Imagen 2267">
          <a:extLst>
            <a:ext uri="{FF2B5EF4-FFF2-40B4-BE49-F238E27FC236}">
              <a16:creationId xmlns:a16="http://schemas.microsoft.com/office/drawing/2014/main" id="{3FDFB9C5-DE69-4C28-B920-31593ACB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9" name="Imagen 2268">
          <a:extLst>
            <a:ext uri="{FF2B5EF4-FFF2-40B4-BE49-F238E27FC236}">
              <a16:creationId xmlns:a16="http://schemas.microsoft.com/office/drawing/2014/main" id="{46C50A0D-76BD-4281-A0EC-EF85D2C2B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0" name="Imagen 2269">
          <a:extLst>
            <a:ext uri="{FF2B5EF4-FFF2-40B4-BE49-F238E27FC236}">
              <a16:creationId xmlns:a16="http://schemas.microsoft.com/office/drawing/2014/main" id="{2F466E2F-5FA5-4AA9-B0BF-C9AE69B31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1" name="Imagen 2270">
          <a:extLst>
            <a:ext uri="{FF2B5EF4-FFF2-40B4-BE49-F238E27FC236}">
              <a16:creationId xmlns:a16="http://schemas.microsoft.com/office/drawing/2014/main" id="{2A88AA17-B237-4E9B-8E01-8BD5E8C83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2" name="Imagen 2271">
          <a:extLst>
            <a:ext uri="{FF2B5EF4-FFF2-40B4-BE49-F238E27FC236}">
              <a16:creationId xmlns:a16="http://schemas.microsoft.com/office/drawing/2014/main" id="{BAA35ED1-9FC3-4073-B0CA-B5CE117C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3" name="Imagen 2272">
          <a:extLst>
            <a:ext uri="{FF2B5EF4-FFF2-40B4-BE49-F238E27FC236}">
              <a16:creationId xmlns:a16="http://schemas.microsoft.com/office/drawing/2014/main" id="{018F48E6-9C24-454A-8B68-E2E236326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4" name="Imagen 2273">
          <a:extLst>
            <a:ext uri="{FF2B5EF4-FFF2-40B4-BE49-F238E27FC236}">
              <a16:creationId xmlns:a16="http://schemas.microsoft.com/office/drawing/2014/main" id="{6A865AEE-BCA3-4C88-A9EF-6E36B854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5" name="Imagen 2274">
          <a:extLst>
            <a:ext uri="{FF2B5EF4-FFF2-40B4-BE49-F238E27FC236}">
              <a16:creationId xmlns:a16="http://schemas.microsoft.com/office/drawing/2014/main" id="{94182A9D-E3B8-4D6E-B27F-B28D5A55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6" name="Imagen 2275">
          <a:extLst>
            <a:ext uri="{FF2B5EF4-FFF2-40B4-BE49-F238E27FC236}">
              <a16:creationId xmlns:a16="http://schemas.microsoft.com/office/drawing/2014/main" id="{E2F8B367-71C6-40CB-BB4E-E397645C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7" name="Imagen 2276">
          <a:extLst>
            <a:ext uri="{FF2B5EF4-FFF2-40B4-BE49-F238E27FC236}">
              <a16:creationId xmlns:a16="http://schemas.microsoft.com/office/drawing/2014/main" id="{D3082E29-6A1F-40DF-B721-EBBBCA63B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8" name="Imagen 2277">
          <a:extLst>
            <a:ext uri="{FF2B5EF4-FFF2-40B4-BE49-F238E27FC236}">
              <a16:creationId xmlns:a16="http://schemas.microsoft.com/office/drawing/2014/main" id="{59BC5E43-A3A4-4348-8F40-AAEE20F3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9" name="Imagen 2278">
          <a:extLst>
            <a:ext uri="{FF2B5EF4-FFF2-40B4-BE49-F238E27FC236}">
              <a16:creationId xmlns:a16="http://schemas.microsoft.com/office/drawing/2014/main" id="{2392663F-BF85-4524-B9C9-389376EA6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80" name="Imagen 2279">
          <a:extLst>
            <a:ext uri="{FF2B5EF4-FFF2-40B4-BE49-F238E27FC236}">
              <a16:creationId xmlns:a16="http://schemas.microsoft.com/office/drawing/2014/main" id="{3148CD9D-55CE-4C67-81F6-395B80FA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81" name="Imagen 2280">
          <a:extLst>
            <a:ext uri="{FF2B5EF4-FFF2-40B4-BE49-F238E27FC236}">
              <a16:creationId xmlns:a16="http://schemas.microsoft.com/office/drawing/2014/main" id="{685F40F2-E189-454F-A470-0ADCDBAD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9486"/>
          <a:ext cx="1766207" cy="156629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294A59A-143E-4F1C-A71A-35CDFFF0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18B5C3C-3065-4234-AEDE-A101915EF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C985285-11FF-4EF3-9A72-A899DD1B8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52EE62F-A18E-426F-974C-151B8D2D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705496B-16D0-4642-974B-F5EF30E06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0810903-8216-4415-B3BD-86A3DCDD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FD680A-06A7-4A80-AD39-4ACD65C4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3DCBEA3-6DA8-44C1-909B-9FD27BBE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52CFE1F-8273-4E6D-9848-93C58C037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99F6778-5C62-4EAD-9122-647293FE3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406C1ED-CD91-4323-A837-65A505B0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903FA6D-E05D-4063-8B6C-3605D93CA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30DA21E-24E0-493A-A22C-9C13DA6B8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FF70DC3-3E19-4D99-B9AC-3BC3E3463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91E575E-F50F-4EB5-AC30-FF989FD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9DCB0BC-DB96-4FE4-ACAE-65ACDE986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38FD0C9-BC3A-47DB-83DC-7088C189F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848137DD-5697-4E44-BE25-D2856B5B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10BF792-54A8-47C5-B4CC-2E62AE33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33669E07-36AC-486D-9AAC-E0A61CCB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2B994AB8-B9F1-44F4-A03D-5D7FE7CA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5D1A876C-F103-418D-A34B-1C5E2404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932ECE9-E9B0-4F68-ABEB-8B216F067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F82ED10-79F3-436C-A0E1-306265F4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F3DADA3-DE50-4162-BDC7-ED337DEA3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EDA5E46D-A585-4476-A2EB-551749BA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51D6740-9A59-4CF3-85D3-2108898C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41A1666F-BEAF-43F0-9BFE-9806D8A6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DED43494-E2B0-47D9-B696-55D8A708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E52010C-EBC2-49EC-A9CA-7E2C63C0A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B6641B2D-692B-45BA-A0DC-8647990BD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183CAA3-ADD2-41B0-9E7A-16F042F05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1F2509A-E1EC-4160-9692-A69EA9FD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3AD6967-147A-4302-BBE2-E5BC052E9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BE0C695-94CC-427D-A48E-67B2B05F0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A9BA577-410F-4A46-9792-4BC816848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0E46C8F-97AB-4FBF-9F4D-0FE99E73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48CB81E-6565-42CE-A994-B0C8C10DD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DEC432D-D978-4447-956A-BBD37F20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8130B53-3A87-4187-9077-BC95EA6C2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14860D5-96F4-4DE7-A895-46872C87F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50988AB-6B5C-425C-8354-FDAD98858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60671138-0E41-4220-8E76-EA309BE97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2B71B9D-A157-4228-970D-0D13D69F4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6E8D9DA-DFB5-4B78-BCA7-3E3D2C32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4D3979C-EBFB-44E7-B897-8FC5D164C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F7C783A-A269-4617-A8F4-E579A242A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375354A-6C14-4788-B6D1-95B848C1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7E05B83-FBC5-47F8-A6AF-7F7C99DF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B6AF6B7E-F9E5-4334-8443-99C2077A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1A536B2F-3117-46A2-BB56-6E1E1816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49AAC319-744A-46AE-9ADC-34134303A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FD59D737-FE14-4146-A9D2-03469461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114DF0D1-7C9E-4CC1-9045-2A21F66E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F7F4E617-C383-4044-9A04-3280C4D7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31907D67-FD63-46B9-A3EB-6C0E321E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ACDC1177-B90F-4445-A0B4-D3045BC96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EC577D42-1AC0-4CAD-9390-5F5B547B8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763E24F4-961A-4C63-9D5F-71C3B69D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955C1188-198F-453F-8825-8640DFB1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682B1C75-FDB1-436E-ACDC-7F53D3AE6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ACBB7F4-4AF0-4416-BE08-35403A6E3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81F0EB4-FF90-4C58-9773-95B32F8E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21671B38-B198-4FDD-8B86-4F18ED88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2C049756-4D5D-4C84-8E48-10283E592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20FDE323-C9F7-4E26-8D9C-B2674B8F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1CF75F6A-DC7E-4849-AD36-BFEC9F6B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B8B5DED-23CE-4475-B194-CA3CEC291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F59B3DB1-5672-444E-854D-5D9DAB99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E7DFCE23-12E2-4E79-9083-6EA3CD411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F7D9AC3-50EE-4926-BF3E-69FD07CB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A9D52EEE-7493-467E-872F-628E84E04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95BC2-1AD0-419C-A3F1-9B4F276F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74B42CD-16CC-4F8F-8224-CF47A7446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9B3AFFC-6954-4521-863D-4B147994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A0CE3BBF-6332-4B15-9744-1987ED1DF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CA437C37-A3F1-4FF0-8D60-4476EF93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FB5971C-B01A-4E98-93C5-43CCC415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70927047-B997-4E4B-B19E-5C27AA54E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D0230350-E4B1-4BD4-9B0F-DB2A3A2AA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7749753B-6C0D-4E16-A369-43222D5D0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277713FC-BFEC-42F6-ABD0-1D92E35B9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CA1C44B-C489-4FEC-94FE-5D120ECE3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9AE1EC4-2566-4D99-878C-F89BF84FA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8DDD8B3-6E52-48FF-A516-AAE3EF84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39DBCE8E-F3E6-422D-BEE5-75BBCA5B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BA2E5EE-3A1D-46B1-9B09-52051C764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FFAF313-C2C4-4604-B3E0-CECA14125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D036CCF-036E-438D-8EBB-FF97909E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F5770891-5CBB-47FD-A9C6-9A7A66294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589A5FC-56B1-4C90-9712-9971A787C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B17D158-D041-4C72-A030-9FA3EDBA5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BFEE8B6-A523-4E61-B2E6-8F4C2D3A6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B6745336-3DB1-449C-87F3-C14B7FB7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28EB2FC-83BD-414F-9395-F14F31A3C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8852BFDB-B1BD-4C16-98CD-DB7E4E9C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253B3F25-727D-4857-9A86-711543BE7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E9316EE-6682-4FE2-89B7-2F7C3FE1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5B0FDFA5-20E9-46E1-8EE2-8A151FBFF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5AE0829-B192-4128-B208-F2DF2E4EE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8FD514-3525-4A71-A001-71B642EF0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F61F14F6-50F0-4A27-A4E8-E40B04EE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E058A07B-DBEA-477F-8615-2BF9DCD84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C5BE345C-4332-4939-AE34-55BED949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2F37B725-1908-4010-9BF4-481B383CE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CB4A3759-8716-4DB4-89A0-77FC5A68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9F73DDCB-2F99-4B16-85A6-9BE568E2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E823510B-A645-4D4E-8FF7-46A54631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9A3853D5-419D-4DA5-A356-EA70F0C40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E5CA0A8C-D08F-452B-8F21-F3B391F41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8EADEB6C-E9D5-4272-9342-F1C5F1D99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9AB6B0F5-0F3D-4541-82ED-79675D89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BCD088-456B-4C8A-A090-7F45320C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60951B6A-B339-42F0-AFE5-D65362358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7FB38476-267A-4BE4-98D0-98C135C9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E225B0E8-F3B6-4EDE-B27E-96D009A9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ECEE9741-1920-4C9F-9DF9-E4C4F52A4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CB8B787D-D1A8-4B19-B8EF-4211B2A61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B7AD97F3-AB7B-46EE-A764-A9DA9720C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7F89B7C3-4501-4B87-8507-EEBE5A3D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A2CB1C6C-1D07-4499-845D-25F56A183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92D409-B5B1-4641-8533-A9732E89A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8B7C08A0-FFDE-466F-928D-FEDD7EFED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56EF830D-6FBE-4EE7-B2FD-D6B1D99DC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67AB6E13-6BA5-420F-9D2F-FF8CD0FD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2881233F-7AB3-48E5-8132-866D2E626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9758BFED-019C-4772-84F5-E3653161D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84CE08B1-1A56-4040-8813-247D1095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B2EBE3AC-134A-40F4-8CFB-AE8654AB1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47B83E99-E7E4-4846-894B-5AA5999DE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5DE86EDE-CC49-4A15-BC79-49985FA13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F1E41A5A-C97A-4ADE-B4EF-2B733B59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44810466-1CF3-41C8-BEF9-77065902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EC036D75-D3EF-40A9-A630-B90444F9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25597200-A262-45CF-868E-9527EE1AB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640D940C-210B-4ACB-964E-5E2C9868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DE5831B1-0C2E-429F-A095-9905D0A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9DE1827A-436F-4EC6-A9F5-4483A3AA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577AF043-2A73-40CC-84E5-D6781B30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F5341B90-1E0B-47DB-BFE7-8391C824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E1289811-C47B-4B60-A1F7-6B6E242F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8F249EF0-7C41-4E79-B581-33D527A17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213EA7B8-1460-4922-B3A9-768479C93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AD66125A-BB99-4674-A2AB-C678BD72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ADC9B73D-A93B-4A2F-A6BB-34DF010D2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A432F0AB-21F2-486C-9314-122BF5614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405E1F34-4243-456F-AEC2-16DB582E9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8E551365-EBDF-4FC4-B1F9-71E60765E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7BFBAAAA-8618-42B7-A060-CCF0E612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7BBE1B95-A52B-44E8-9697-A6108F3DF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7C1E6F09-8090-40ED-B2DF-D23893D1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20E881B6-AE2B-4A7F-B9B3-1A727A533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BBDB3F2C-7639-4515-9E2F-760F4D4AF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B6A4D292-DD4F-4DB4-A95E-78E878733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EFC514DE-3966-4F2F-A8FB-E4A1FBF09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2A8A0BC5-2834-4623-B1D9-30AF624D9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9D022A55-93B6-4BF2-A391-38F4FABA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832F2F9D-5661-45CF-9ADE-B4B1FFA8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380FBB35-23EB-4C4A-A216-E89CCFAC7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F6886268-E818-4444-8D92-18E71DA6E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6328C470-EC30-41A9-BC77-7C0E9F513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F4619C39-5464-43EF-A8CD-A8B5A2D9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F207F68E-01F6-48E6-AEC5-E60BFB381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A48DB3A4-F8B1-435A-9D73-49DBBD8A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046BA043-3A09-49FA-843E-EDF0276A1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8AECF241-8A93-46F4-BC26-F64517F01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866B350F-6AA9-43BF-80CC-47398A0E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3371624C-2ED6-417B-A8D9-7079414DA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71C185B4-CA74-4939-A4D2-8688F6025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44CEF1F0-9CF4-4BB5-9386-9B49C2ABF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C08340D1-2039-4607-84DC-853563C68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B55F6C81-948E-42B0-BD88-9671AC3D1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531BA60C-FC0D-4C40-9A18-F3744687F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5BA820B7-8CD9-4315-B696-919C0AA69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BCB6BF7E-7B97-43DF-8FC2-4ECA4062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0B866B0B-4585-4008-9C35-5591C447D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5CE4C039-7630-4433-AE91-27544312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9842B8E1-FD32-4182-B191-69CB9C6B1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63137AFB-06F9-4B54-911B-F85EDB0DE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FA658CF0-4A61-4E06-ABAD-2EB3BE7B0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F225BD0B-58FD-4D5C-857E-4CABEA75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7EC2E22A-99E8-401D-A178-2A906A03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D8C666E8-0A4E-482F-8AE5-6EC6149E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FA40696C-838D-49DE-9FFA-BF367102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2847DE74-9050-48FB-AE5D-68045339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5DD7510D-7D4D-4F2B-95CB-0CC8E976C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F0CDFE6E-29F3-4E0D-9A81-31F0E8DA5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BF8C521A-3478-4E86-99B0-D209D1D6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F0BFDE49-4612-4629-8740-C5F8AEF97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D03EFC13-1701-40A2-9411-DBF5FFFE0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68EE6929-D76A-4C96-829D-0D74DB5D3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E85536A1-60CC-4EEE-9389-248DEEDAB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15A3D3D6-F741-44DB-8D7F-9CD42C24F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246393A9-B19E-4898-A86A-5E06707C3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A3AA02E2-7243-44CF-9ECF-5DB0D9545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CB4584A9-F4E5-44EF-8E3C-80DFC43F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B26EE7FE-E0E3-4D0D-AA48-452CACBC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DB621271-EC6E-43F0-9D63-89593064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A2926DA3-6A90-4A6A-B233-D8DB0B030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033AE85E-9706-4B81-BE07-AE99646CC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0FCABEFD-2386-4CC3-8E59-829FC3CAC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6624E7B9-25CA-4D03-A0F1-1039F604D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0FEEFCBE-FBB8-48F7-ACCC-5831F4C9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F8D8F5AA-84B1-4CAB-AD0C-9B04482C3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AFAA3C04-8BA0-4A05-9CE9-1D591101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7D0D3DD3-8C16-4E44-BBD5-BC0E58965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A9FC9EF9-BA02-4B00-9CEF-35FD59EC6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878D628D-DC88-4F30-8C46-913F92A3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F21DEE0D-25EB-45B3-BCEA-D9FE79D1B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3C8F9227-A570-4204-AA22-4C3D9030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DAE35609-EB3B-4A2E-9603-9041CE59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E852475D-5666-42CD-9434-4AA4F394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C4827D23-2FAA-4606-A2C6-508FD3882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D6B1D99C-C5D1-4486-AED3-DFFFFF57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52659DB-7BBE-4618-BC75-89C9E63A0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A476681-0463-423D-B666-5BC550698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8EFAF744-FDF4-4FCC-9513-CB239EE6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4CB28830-F4E1-40F3-B96B-4838C11A8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146C7D20-B377-421B-965A-B013EC96E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C2D4ABEA-1D1B-4408-9CC5-D49E7547F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7E5E30DE-CB0D-4E82-8351-603106EE9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D82F17E-687A-46EF-B1A8-CE333B6FB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4A8BD20-64BA-4C79-A25D-448BF047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7107DD4F-45BE-4429-ABD3-8CE4F802C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5E3022AB-95BE-43C5-A35C-9BD3BAEE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8362CDDE-416D-4486-A5D4-645257879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BF3B693-EE84-42DF-B2B3-079DC181B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7A45307F-59B9-4E9A-A4D3-2C622EAC2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25D504D3-D52B-4B70-9764-D80D2D687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87AA7256-C3C2-4246-90C8-C2AB6786C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CE4FF1CD-BC9A-49A2-B5FF-CA958449B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D89E0B94-FCCA-42B6-B89D-4AB0F6F83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1F6C3E20-CEDC-4E62-B776-9776B172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D92016D1-A297-4C14-9731-837495576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AB6E956B-9E5E-46B3-801D-67292FE15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D11507EB-1C04-43BE-AF97-F08DFACFE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32EE08C5-4161-4B0C-9624-E5E91D6F1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C4BE3FE7-37BB-4E96-AFD7-69B8E657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93787610-911D-4B7B-B956-5D65EC00D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99CDB9AD-48C6-4D41-B06F-C0692F4A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3640A169-4EA5-42E5-A103-77966F153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72A3785C-5DA7-4B30-9350-B8DCF025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481701A2-CEF5-4758-8C15-AC8F1366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52B5952A-C28B-4195-B233-8F7E64713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3525C22B-7DEE-425C-B854-C4A23AD6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4A78A999-FD8E-4F1F-AE8F-AF17D252A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810609F2-7D81-47BD-9889-04654455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CC719139-5A06-4E71-899D-12B2DD70C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E798F03B-C158-4C5E-BA5F-CE2E7424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9E3AA095-5311-4E03-A587-6B0DAA20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3A16BD9F-63C2-4525-9261-36FB594A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399CFC50-64D2-4868-BCA6-3C56825F3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8154D5BC-8D7B-4C82-B8F6-9CA154FD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7A64FEF-EE65-4C7B-BA8A-7D8347DC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4297082A-3271-4A91-B1CF-4F5A9677B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6B6A5BDB-FB67-4F46-9579-600FEE04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2C35922B-5AB4-441D-AC13-09E181ED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224101F-A084-4F08-B823-05CFC5EC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377011BA-8FDE-445E-B179-60B0FA752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AA0ABE2A-2119-4558-A09E-0D1E5787C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85BF02D8-219B-46F8-9C33-C3AA7C2DC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2E8B9471-5EFF-4F04-9912-5A405476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9C884304-53A7-4656-864F-7DA5B716D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66FC2F7A-513F-4054-90E3-AC9B841D8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71EEE96D-1398-45A5-8016-09218079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2EB778E2-DB32-478C-BC9F-681846061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7F24266D-48FC-427D-B972-0034321E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2C86F3E4-4304-42E9-8AF8-5E029A899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D4319FDA-573D-45A8-A497-E6A4B9E8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FB3CE90B-043A-485D-94F5-14303543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AC958B72-1EDA-4E1F-AC0B-8298DADD3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F28B8C40-9551-499F-A1B3-61EB439B1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858BD7D6-1BB3-45F4-A085-505D1289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5FE68E9C-2913-491E-8750-BB58DA32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4A54335C-E14A-40DD-90D2-CE2C3DDD1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FD53D224-359F-43A7-A4C5-5812CEA2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32E8E5ED-FB14-4FED-AF5E-B89625274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8473AA77-9798-4C4C-B6CB-E7C87D51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488E5B98-2258-40FA-BF80-AEC459674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BCB09F58-B150-4932-A0CB-1C550F408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F702572E-006F-490C-B5A4-3FC59AFB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F932D9BE-DE3D-4664-A2B6-12CD0056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CA685BBC-696F-4043-9895-2E47EDEFE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B51730FC-8244-4F98-8F70-1D45BA816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AA0F14A5-8FA3-46FB-B06B-071AFBE0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BA964BBC-32CF-4DA8-88AB-E09978D5C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E4D6DE36-0F7C-4E93-9468-516D63D90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1B3E420B-1D77-4B24-A886-62210DC7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E4CE7894-EA6F-4BD5-90D9-ED89DFBD1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189DD873-79DC-45BC-BBC2-F01ED79AB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FDED51E9-E452-4584-A681-F19A4C22E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64D41AF0-A97F-4F4E-8423-1CE8DED9B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2C9418B4-FF76-480D-AACF-F13439B04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50EA23EA-08C1-43DD-8BC6-65DF73D4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16BE08E8-A6D2-41EB-B840-D105565C1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096D8527-2422-40D6-BDE9-83A95F21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9027E038-AE74-4953-912E-01B17601D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286B5862-D49D-4A1F-A21E-95A088E11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D059F20C-8479-45D2-B2A0-C83A9D0A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D027ED99-D689-4E02-88F4-9C1423D26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30F9BB7E-E51C-4F35-8B50-B4050140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208C69A1-22EE-4346-8C8A-0FC6979B6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0A511548-0126-4315-888E-A67FC6833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D2699F08-1884-4D3D-B375-0FFDA0CD1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D799EB73-B590-497A-BBEA-476E36BF8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0F714F8E-70DF-488C-AA57-0D2BCC929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094C66BB-DAC1-4AAE-9F63-61A518913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0D8C917E-C87B-461D-9595-AF5AB054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9F5731D6-80BD-47DB-A8EF-C90CAF226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B40981A7-56A8-4650-9BD5-D542C751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ED893CBF-D0FB-4EA7-B76D-4E9963FD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9BCE7980-C968-4605-B4F3-420434B7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5E904E21-CC28-4BD4-8C70-7483F9B64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A6E17CFB-9261-488E-9C0A-ABC3FE191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C817FDBD-77B2-4470-9A58-E4A4068D2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7612564A-6FDB-48FF-9CFB-07EC505E8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D6939B49-A09A-4AF1-971B-40ACDA697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B9AD7339-E6FD-4F52-AC94-0A973466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45C3FF05-B637-4DE6-85C6-78E87170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90A100E4-2544-4614-91D3-F9D6D21FD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B1D556F8-D48D-4DB2-9293-78DFC4E6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786CC7A5-3548-41C0-B5C4-DE363888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4023FC69-B0B1-40D0-803E-E35B717C5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E7441DF0-9D34-4110-B2A0-90673AAD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929CFD2B-F69D-4B98-8F9B-6165B5CC5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159BE0C7-9762-4198-BE54-D3EA78A89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2FF838A-DC2F-4526-816E-71A602905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1BF313E1-AD76-4261-A5EA-CC9B5466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A1F51D4D-8EDF-4629-A6B0-7857DC622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3D18326D-CF80-4362-98B1-8A84D97BA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EB4A7724-4C7A-401B-898D-ECA04FFE2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6D624299-5775-402A-B5AC-67E07F09F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C8F385BC-D000-409D-AAB8-E09F92A4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D49A8EDB-27B3-4C30-AB6F-E8A13A4B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7240C343-2A3B-4696-8989-8267285B0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E4821789-1A40-4F70-873A-E1618A1B4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5279E7FA-9690-407A-8273-6F2FEE36B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A8B387F4-8153-49CC-92C1-C3EA818BB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43A7FA4F-BCAD-48C9-A295-AC8D3328F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D3AA2C55-F6C0-4D6E-BA31-AE1DF35CE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BA4B9E08-6783-4908-A59D-E335118D6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417C17DB-190B-4430-8AD3-6ADA9B4F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ECF28C36-1782-4E3E-9605-455320A98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98611D76-FB21-483B-B415-F80174322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31176224-0A48-4460-9F79-D01DE6FBD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DB033BD-A36A-428A-9190-D8055143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BEBA4CA6-0882-45A4-B8D1-1364C541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D00AE6BA-750A-44EF-9A3E-5D8603331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75238E02-4B6E-46EA-9C3B-2AE72999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9E3A507D-6D8D-4B28-8D9D-4BBA2DE7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89D6DF95-5306-46FC-A9F3-652A6B203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A437C2AF-E935-49C1-A19F-60B52EB77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40EB15AA-8ECA-45D8-8A44-C7AC2796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42B61A16-8C45-42F1-966A-FFE6DAAE7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3D074DDF-FA6A-4091-B091-5C13594D9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4A56EA51-043C-4B9B-A565-CCBDB956F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D86C789A-962F-4F54-AC0D-F1CE38673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F0A34797-B0EC-4408-A334-B4A508C2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1523558C-EB9F-476C-B659-4EA212B2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ADD264CE-A46D-4E49-94A4-B738889B8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786C0DDB-B2C8-4C70-8D4C-597C4EDC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87F15D91-6E87-455A-BA76-EDBDE01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118C6FFF-A3A9-4A2F-86A2-4D9048980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7AC983CA-E94F-4530-8E12-01245136B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1EDB91F6-4B95-4E33-B07C-2A224B05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880F6A41-475D-4BD0-8BA8-4B457526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CB78B09B-4A9D-444C-8DC5-C9216040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BEE3B10F-A8B6-49B6-A372-4A8987CA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5AE031E3-504F-4B8C-B3BA-DF8D5ABE7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12D5F9CA-F962-41EC-8FAB-A56A93A87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2CB13B35-CFB7-49E8-9CD7-A579FD83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D8AC830E-1901-4899-BAA3-7117685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4C12BE10-0E4F-4372-88C9-38615133B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C1F03718-0D6A-4603-9148-0A6D2D69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8A92A643-12A1-453E-8141-EEF3190AF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9EF8F2CA-07F7-4B83-BD63-F7CFCFF2F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FCE66783-8E73-40F5-B592-CC36A2F9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5BAA8140-93AF-43E0-BD4E-91FFE3195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7BF1EB4E-5197-4F11-BA1B-7417137ED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F857C47B-BB4E-4EBA-9B3E-4C976486D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437C1726-1AD5-4659-B845-015E5D71C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A96B8DCD-EC0B-44D7-923C-E97A103FB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716BD1B6-D3B3-426B-B40C-A5B235A5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3FDEAF9C-2360-42C5-8C2F-D91E491E3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7380DF85-9BB0-4737-BF6C-E64016F9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07F16D1B-9446-48F7-81FA-B6AADC20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531C8E14-AC9B-4210-BC4E-C82D8C38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6B06B314-E8EA-4583-B15F-155D12F9C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1DA7E5B9-923B-4539-85B1-D75B4ABF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CECFEA61-DF48-408A-8BEE-7D92F73AA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9129A0F8-AF8E-4DF8-9FC8-87D19B4A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55353B09-AF71-4FD0-89FD-7FAC32471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966B512C-2ECE-4B67-AAC1-9816773D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1711949E-CEDE-430D-AD36-9C1774F1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EE3F3254-E05B-491A-8642-A1ED0CB27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1F62DF38-2BDF-4B01-893B-206B4723D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D1F0A760-1756-4DCD-98F1-86AE19CDF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E3A259DD-245D-4DC5-AEF7-D748BB0F2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6D5365B5-6411-438D-816A-785041432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5914DF08-8395-45DC-8777-AD18C6980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EC190B32-18F0-4D8D-A619-42492DE0E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3D4FDA88-D8B7-41F6-B4F0-28A72C919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E3638902-9759-4803-BB92-80330AFE3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46FB232F-7E78-4FCB-86F0-E816DA785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92AB9993-E653-426B-AC2F-8C1AF6EA5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0CE0AF3D-0576-4A71-8FE5-723BA1F69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5468F6D7-78B8-481F-A184-83854BE9E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431F397E-E607-4688-BFCE-B5BE8E9A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1A163F59-D531-424C-B007-0FFF213CF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2A32AFDD-C6D0-43A2-9B9F-600A47A7D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9551ECE7-D565-4BC5-8DD5-0D98C70A2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10F36A15-6E9B-4638-81A7-20FF404AC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64EBB78E-8560-4460-A512-ABD4D667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E9009426-B989-453C-833D-FA96BE8DA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40B8BE3C-BD16-45D1-81E4-E79057BB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CA633FEF-15B8-42DA-B9D7-C7E80CA8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C9F65E51-A62B-4E38-8BCF-5E3DBB80E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0BE2077E-99AB-415B-9B4D-8329E9ACA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39D075E5-D178-49E1-A25D-FAF016DC8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C5EB3EE3-F9E4-489E-B715-7D6EC368D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0BE27D99-76F3-4744-9818-0B5A0819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6646A8CD-2A2A-4049-B704-58F8972C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DFBE062B-2BC9-4FA1-8F08-F14CD31A3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14AB3761-F391-4D8D-8486-B12255310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937D1ADE-015A-4322-A807-FF2FE737B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8CA4FD5D-4BB5-43E3-A0F3-325C90E50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A21472EB-0227-40D8-8DE5-27FE2BFF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1DC1E164-1CCC-4515-9F68-4605DB647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5599553C-8BF6-4839-81C4-2897B824B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A04DC81D-1052-4CF8-9CBF-1BE320BD4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D7063A18-4B91-4DD1-B926-0A76C542B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16166C46-976F-4A27-9A2C-E93EFBD83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1DDBF730-38D2-4B90-AED9-992AED22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330ED0B3-19FE-4492-BDB9-C3CC4115C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FBEFF763-8B60-418D-BCC3-5DC8F8BB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6677DF34-808B-4878-8702-FF5FE1798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1C7DA434-AF0A-4691-985E-A181E96B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91611882-A674-4253-9B69-CA2A29D94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F852376D-0607-4932-9456-C595E6BA4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3CFC7BBA-66FE-43A5-9725-D11D949A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E5B86E8B-D49D-48D0-AB79-F796A030E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99F4912B-C2DF-4C13-B456-A8277FF07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DF1D1E21-F11C-4E1F-8827-F12645CC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6CE7DE39-7C6B-451D-8CA4-48CA22FE2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id="{D50FCB5E-C8BC-4B3E-ACA6-96A43ECC2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6FE3A9C5-2E7B-43D8-A17A-C2F57E2C0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id="{47436B8E-13ED-4EE8-B016-8B25E370C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C34C8646-BF79-4CDE-B43D-3D1641BA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BA4F4CA3-EFCB-4793-B237-62E2FE44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30B845DD-FD95-4510-ABF9-BCBEC0AF9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55138CD8-D233-46D9-95FE-5BA5665B8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729D8F04-7D8E-4257-98D3-4E15BE550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B7096DFD-3B39-4E18-A411-3930192C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21362B98-F32E-4A7F-97D5-8CB9F62E7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38C8DD36-62F3-49D0-A137-524C33B85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C74B3438-CEF3-4944-B0DA-1EADD7DD9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CF8B2EFB-7BCF-42C7-BFAB-1CEA7D4A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305084E9-65FC-4E7C-932E-F0D66FAC9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03010A28-AD5A-4B64-A464-62CEEC58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85006B1E-12C9-461B-A8AE-6F53FE49B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id="{76F34986-0D1A-433B-87E9-788846156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A262CB9E-CEC1-40BA-91F7-73138D3FF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614811A9-A51A-4C88-8689-5DD84086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F85D3696-A8B7-48B0-B9F6-9EB470F2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D57DEF1A-BAFA-4D5E-B752-CFAB50522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7F7851D9-4247-44A1-8328-219BF0B09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7B343C39-8F4C-4725-959F-C3F6FDFF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id="{3BCF0977-BC43-4A4D-9830-CCE2A223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id="{581C551D-7B9D-43CC-B196-3152362CD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DC9CC30A-D248-426F-8FC2-517EC8188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id="{DB294B53-7434-4993-8BA9-F2998F39B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63B585B8-259E-4840-9EF7-D202AB501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id="{D00911E8-ED11-43D4-AE23-D2A84992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6A0019E2-769B-4440-92F6-3DDBCA65E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id="{FAFD4A70-F37A-4E65-93C2-0B950CA7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id="{91553D81-12AC-4535-83C5-4508642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id="{EEEB39B8-F983-4F40-BECF-6B9D7D820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id="{02622C65-AAF4-4D5F-83B9-6FAE800E7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id="{A5282697-0CD0-4CE5-9393-C189DADE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id="{75AC194F-FEA4-4AB4-8344-7599F2D4C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id="{4838327B-155D-49E7-B39C-B98F16E3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987C70AC-1697-4C1C-83AE-E9D00D92F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id="{354F879A-26EB-41FB-8219-E9303D93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id="{24A79AA1-8A7A-47CF-A404-2F9AD9CE7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id="{5EAB1E88-3187-4494-B160-572BE118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id="{E1F26FE3-D663-417A-B778-A11960075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id="{3FA901A0-3848-4654-A6C2-461FE467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id="{C34537C2-A32B-473C-B11D-8F55E324C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id="{0C300370-9371-47F9-B806-A485E16D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id="{AD049646-B0D3-4F3C-B391-24CCCD30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1565490A-620B-47A8-B556-902F7BAB2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id="{2078CB63-43A0-4080-AD8E-BF73EB478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id="{954B5B62-92CD-41FE-8F9D-7036608E8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id="{7C8CCCE2-2D91-4D81-976E-B1D4B2F6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id="{C437A93D-89EC-4638-AD13-4C0AFD0A3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id="{028C09F9-BF39-45EF-9E3F-3423AF2FF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id="{F0984EC9-C7DE-41D4-B639-0A252C4E1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id="{9A2D419D-63E7-4C4C-BA3B-A13EE486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4" name="Imagen 213">
          <a:extLst>
            <a:ext uri="{FF2B5EF4-FFF2-40B4-BE49-F238E27FC236}">
              <a16:creationId xmlns:a16="http://schemas.microsoft.com/office/drawing/2014/main" id="{15A0480D-B9D7-4DE0-A62B-1A8C5D67B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id="{DC74FD95-42D2-4FD2-9993-321BCABE9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id="{A03A713E-958B-4F4C-A9EB-4A18E8E9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id="{6DD64B26-9B38-4D30-BA24-38F12BB6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id="{689C50B1-624F-4935-822D-26B2FB5C0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id="{9259DAB3-E882-4D26-8444-5A74172E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" name="Imagen 219">
          <a:extLst>
            <a:ext uri="{FF2B5EF4-FFF2-40B4-BE49-F238E27FC236}">
              <a16:creationId xmlns:a16="http://schemas.microsoft.com/office/drawing/2014/main" id="{CFF9766F-4155-4E94-9C1F-4F8B457D7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id="{5A9C2E11-E607-4AEF-AE4A-C8ACF0267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2" name="Imagen 221">
          <a:extLst>
            <a:ext uri="{FF2B5EF4-FFF2-40B4-BE49-F238E27FC236}">
              <a16:creationId xmlns:a16="http://schemas.microsoft.com/office/drawing/2014/main" id="{59CEA91A-A127-432A-B5BF-240FD13AF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id="{4FD0519C-D023-42D2-A0E5-15DB907E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id="{91BC4676-9543-4A9D-8CFD-E412943E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id="{12328BBF-BACC-49B1-9161-98AC3AA4A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id="{FE2253A5-3101-40DF-A3D0-7A3CC7B4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id="{F6DC3B82-E587-4853-B6AD-06E1C97C4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id="{C1BCEAC6-9C52-4079-B227-3F9968F54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id="{05ECA50B-0128-4717-A8EC-416F29138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id="{1A41038A-A920-44EC-9CBD-15CB933A5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id="{0D9E0271-05C4-4D47-92BD-124F3EAC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id="{C7329899-C195-4D41-BBE4-0A25AAEC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id="{0B38AF7C-9CA8-45AF-B77C-17175BD5A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4" name="Imagen 233">
          <a:extLst>
            <a:ext uri="{FF2B5EF4-FFF2-40B4-BE49-F238E27FC236}">
              <a16:creationId xmlns:a16="http://schemas.microsoft.com/office/drawing/2014/main" id="{B1E0B3D8-FEE0-419B-91F9-317F54EA9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id="{8EE773F8-3771-4CE3-AA85-121968B1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id="{59046BFE-BB26-4FA3-A10A-F169EC2A6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id="{3DD9649A-2183-43CF-AC0C-98A780D33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8" name="Imagen 237">
          <a:extLst>
            <a:ext uri="{FF2B5EF4-FFF2-40B4-BE49-F238E27FC236}">
              <a16:creationId xmlns:a16="http://schemas.microsoft.com/office/drawing/2014/main" id="{C68E1F4F-63C8-4793-9A5A-D93BD4FD9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id="{A188BE80-AEBF-4EA1-870E-96D642744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id="{D3AEF651-4031-453F-88C8-682228080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id="{E7D2DD18-5590-40A3-B2CA-AD1FBB3EE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2" name="Imagen 241">
          <a:extLst>
            <a:ext uri="{FF2B5EF4-FFF2-40B4-BE49-F238E27FC236}">
              <a16:creationId xmlns:a16="http://schemas.microsoft.com/office/drawing/2014/main" id="{55CC1D1F-22F0-4CE4-BCA1-62BDE1C1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id="{D0E19729-778A-438A-B072-1469C2A47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id="{F28E9D9F-D54F-496F-8AC8-151493B5E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5" name="Imagen 244">
          <a:extLst>
            <a:ext uri="{FF2B5EF4-FFF2-40B4-BE49-F238E27FC236}">
              <a16:creationId xmlns:a16="http://schemas.microsoft.com/office/drawing/2014/main" id="{28C3116C-A5C3-42B0-9A8C-CCB8147EE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6" name="Imagen 245">
          <a:extLst>
            <a:ext uri="{FF2B5EF4-FFF2-40B4-BE49-F238E27FC236}">
              <a16:creationId xmlns:a16="http://schemas.microsoft.com/office/drawing/2014/main" id="{02746D82-A09F-4AD2-9886-FCB6FCEE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id="{B6F3622E-0728-42D5-80C7-16863505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id="{943E4670-718C-4748-A0DC-0169870EE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id="{9312B2C3-D469-46E4-AF27-A63B1EED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0" name="Imagen 249">
          <a:extLst>
            <a:ext uri="{FF2B5EF4-FFF2-40B4-BE49-F238E27FC236}">
              <a16:creationId xmlns:a16="http://schemas.microsoft.com/office/drawing/2014/main" id="{60EBA602-6307-4EE9-8E7A-AD0B3EAF4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id="{FAE9AF47-07BA-4DE7-B748-A906F71BA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2" name="Imagen 251">
          <a:extLst>
            <a:ext uri="{FF2B5EF4-FFF2-40B4-BE49-F238E27FC236}">
              <a16:creationId xmlns:a16="http://schemas.microsoft.com/office/drawing/2014/main" id="{B318258F-FE57-4941-B684-2BF90328F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id="{63AA7AEF-EAE7-4666-9346-0917E9F47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4" name="Imagen 253">
          <a:extLst>
            <a:ext uri="{FF2B5EF4-FFF2-40B4-BE49-F238E27FC236}">
              <a16:creationId xmlns:a16="http://schemas.microsoft.com/office/drawing/2014/main" id="{42563F8D-7263-4891-9538-4BA4D96D6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id="{B661564C-283A-4496-9555-71652E77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id="{1DC79EE3-2814-408E-92FC-B8BCF9631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57" name="Imagen 256">
          <a:extLst>
            <a:ext uri="{FF2B5EF4-FFF2-40B4-BE49-F238E27FC236}">
              <a16:creationId xmlns:a16="http://schemas.microsoft.com/office/drawing/2014/main" id="{86458613-518E-4565-8E58-DFFD90B0A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58" name="Imagen 257">
          <a:extLst>
            <a:ext uri="{FF2B5EF4-FFF2-40B4-BE49-F238E27FC236}">
              <a16:creationId xmlns:a16="http://schemas.microsoft.com/office/drawing/2014/main" id="{3F2C55F5-002E-40A7-BB72-E39FC452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59" name="Imagen 258">
          <a:extLst>
            <a:ext uri="{FF2B5EF4-FFF2-40B4-BE49-F238E27FC236}">
              <a16:creationId xmlns:a16="http://schemas.microsoft.com/office/drawing/2014/main" id="{D07C31BA-0E13-435E-A9CD-CB331FF29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id="{93632F54-1472-4D1D-937B-2458783DB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id="{77D222BA-B62F-4121-A10A-1CB404EFF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id="{B34FC3E2-0279-4195-ADA4-11055FEFA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id="{14258DAA-7251-4542-BC9A-7B22FEF78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1E8426E5-91E8-45DE-9549-78C4D016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id="{205711DD-79CD-41DA-B8C8-7B2585F35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id="{416BC24A-710D-4FD1-AB72-CDC49FBE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id="{698CA48D-19F8-4533-8611-D1C1D55A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id="{ADF037F1-1468-4726-8C9C-4209EBE61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id="{AF07FFF8-FE0B-4054-92E4-5C5002B53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id="{75BADFD0-8A39-4E85-8A72-30FFFAF7F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id="{BECDACD5-F47D-4E9F-A652-24442D197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id="{076F6208-E141-4EFC-8FAD-8D0C08FE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id="{EB6E2746-2095-4799-843D-87FCFA06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id="{A954A1E3-8B48-40F8-9C54-6C70F8868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id="{976BBC0A-DCAA-4918-9DCD-ADAA89A61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id="{151FA4B6-6209-44B7-B7DE-AD7B40A2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id="{EAADB09C-6365-4D1E-847C-5D3AE4F4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id="{F2FF4DD2-1804-468F-B87E-B9E2530F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id="{2BCCE82D-ECAA-4002-9E0D-90ED3B876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id="{A4508157-A733-4E93-A535-E7C6718D3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id="{31A6E9B9-6AF3-4278-8A53-26F0574F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id="{EFC3BFC3-8C8F-4E22-90DB-7D92CC90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id="{C862AC54-DE50-4642-9647-44D5A12F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id="{0369E142-B04B-49B3-BA5C-0D53C5C6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id="{A8D59FF7-6F70-4C74-82DF-CBAF44F4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id="{94A771A6-25CE-4411-825E-459859FB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id="{231F49F1-C909-4108-8EF8-2E34CA07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id="{134D8FFD-F0DE-436C-BB32-AAC5EB41F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9E60DA96-B862-4577-BDFA-424752806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id="{41FED210-C1FC-4C3C-A9BD-637D21725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F63A39B-B318-492A-B7A0-1C93BA7A0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2" name="Imagen 291">
          <a:extLst>
            <a:ext uri="{FF2B5EF4-FFF2-40B4-BE49-F238E27FC236}">
              <a16:creationId xmlns:a16="http://schemas.microsoft.com/office/drawing/2014/main" id="{3B3431F9-7DFD-4F9E-9817-8BC5DD2D0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id="{A3069310-EB91-4542-B4A8-C8D1B3F1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id="{C2112886-9DDC-41BF-B62D-19D7E47F6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5" name="Imagen 294">
          <a:extLst>
            <a:ext uri="{FF2B5EF4-FFF2-40B4-BE49-F238E27FC236}">
              <a16:creationId xmlns:a16="http://schemas.microsoft.com/office/drawing/2014/main" id="{D6B2B643-2D2D-4EC5-879C-5153DDF10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id="{839A5790-161F-404B-B116-0ECD92FED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id="{C46A98F9-9E5E-4586-A08B-6162272E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8" name="Imagen 297">
          <a:extLst>
            <a:ext uri="{FF2B5EF4-FFF2-40B4-BE49-F238E27FC236}">
              <a16:creationId xmlns:a16="http://schemas.microsoft.com/office/drawing/2014/main" id="{753ECCC6-561D-4B74-A1D5-6FFA73082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id="{10434C1E-BFE1-4416-B7D7-E121DE20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id="{0C9F7494-1F91-47C1-9FE4-CC5C2991A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id="{E57319E8-7B91-42AF-9BF3-4CDF6AEE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id="{632F6B84-5394-40F1-83AC-0794D152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id="{528F6B99-94D7-4852-98CF-5A3D1D89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id="{05520EA3-E484-4A1F-ADB5-A25C8B2DB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id="{68338EE3-D2EE-4BA1-BBC9-7BD218E4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id="{87CECC53-FAA3-4136-B240-D0D22A5E0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id="{9F8D1A67-EEF3-49D3-B1CA-14BC8A522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id="{703A58E3-E051-41EC-9061-B439A2CC9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id="{D743DCAC-5B76-4C84-B85C-5C3A96CF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id="{76E5C432-E6C3-4A5F-9730-D04CB449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id="{F204EFAB-95B0-4AAE-BCA4-600E40CAA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id="{417747CA-BB61-4046-8717-2F1B857AF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id="{E7E2DD99-DFED-422A-B762-D1FC7DD7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id="{C725ECA3-721E-4EC3-9BC4-1FA8C675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id="{11092E93-6D32-4907-8FEC-F7EA78B6A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id="{EE34CA99-34B1-4701-A63C-70D200174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id="{47E57C80-ED95-4F35-92A2-58C0B9A69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id="{68571731-950A-4C91-9420-E94A918D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id="{4D68DBBB-9A56-42EC-BFB8-A9ACB41C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id="{9828B6CF-B6D5-4598-951F-58BA973A4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id="{7E9DD19B-0F4E-40F4-A0EC-937342BE1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id="{93330B3F-AA43-4FE7-A12E-BAA663E9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id="{5395C588-1D17-4692-9657-D939B96A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id="{3E63C91A-18D7-46E7-A277-B5BBAF02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id="{3913CD77-CD47-4E4B-9F7D-612E62D2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id="{C4D9C1F4-57AA-42F0-B848-EF9F9B337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id="{068376DC-3FDA-47AC-9107-5599EE51B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id="{0775A51E-259C-421E-9A7C-F87C16B9F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id="{272704A6-142F-499F-9C71-AB85B893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0" name="Imagen 329">
          <a:extLst>
            <a:ext uri="{FF2B5EF4-FFF2-40B4-BE49-F238E27FC236}">
              <a16:creationId xmlns:a16="http://schemas.microsoft.com/office/drawing/2014/main" id="{C6F46AEF-7B73-4D5D-9D5A-9BFEBC531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1" name="Imagen 330">
          <a:extLst>
            <a:ext uri="{FF2B5EF4-FFF2-40B4-BE49-F238E27FC236}">
              <a16:creationId xmlns:a16="http://schemas.microsoft.com/office/drawing/2014/main" id="{13B06C66-902E-45A0-9F6D-E2090438A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2" name="Imagen 331">
          <a:extLst>
            <a:ext uri="{FF2B5EF4-FFF2-40B4-BE49-F238E27FC236}">
              <a16:creationId xmlns:a16="http://schemas.microsoft.com/office/drawing/2014/main" id="{65E8F826-836D-4984-8499-6B8D47CBA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62860A0A-A11B-4E8A-BE5A-4AC4BDC8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4" name="Imagen 333">
          <a:extLst>
            <a:ext uri="{FF2B5EF4-FFF2-40B4-BE49-F238E27FC236}">
              <a16:creationId xmlns:a16="http://schemas.microsoft.com/office/drawing/2014/main" id="{EFF15BB3-C6FF-4AEC-8F8C-16DD84A44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id="{3DF8C470-4745-4DB8-9D7B-AF207867A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6" name="Imagen 335">
          <a:extLst>
            <a:ext uri="{FF2B5EF4-FFF2-40B4-BE49-F238E27FC236}">
              <a16:creationId xmlns:a16="http://schemas.microsoft.com/office/drawing/2014/main" id="{45A1F35A-B8E3-4626-B7CC-10D88F69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7" name="Imagen 336">
          <a:extLst>
            <a:ext uri="{FF2B5EF4-FFF2-40B4-BE49-F238E27FC236}">
              <a16:creationId xmlns:a16="http://schemas.microsoft.com/office/drawing/2014/main" id="{7127FF62-E9E9-4BBE-9A1B-1A09B8DA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8" name="Imagen 337">
          <a:extLst>
            <a:ext uri="{FF2B5EF4-FFF2-40B4-BE49-F238E27FC236}">
              <a16:creationId xmlns:a16="http://schemas.microsoft.com/office/drawing/2014/main" id="{1CC0B3E1-EAFE-478B-AAB8-D533362DB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id="{E91292A4-A99B-4C2B-BFD1-24010908F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id="{93B271B6-EC78-468B-93E4-53A1B282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id="{6465A3DE-FA62-43FD-8297-5E5A7102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42" name="Imagen 341">
          <a:extLst>
            <a:ext uri="{FF2B5EF4-FFF2-40B4-BE49-F238E27FC236}">
              <a16:creationId xmlns:a16="http://schemas.microsoft.com/office/drawing/2014/main" id="{BD221933-F758-4835-B35B-26AA127F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43" name="Imagen 342">
          <a:extLst>
            <a:ext uri="{FF2B5EF4-FFF2-40B4-BE49-F238E27FC236}">
              <a16:creationId xmlns:a16="http://schemas.microsoft.com/office/drawing/2014/main" id="{33BB0F95-ED6D-49EF-B0EB-6B142B39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44" name="Imagen 343">
          <a:extLst>
            <a:ext uri="{FF2B5EF4-FFF2-40B4-BE49-F238E27FC236}">
              <a16:creationId xmlns:a16="http://schemas.microsoft.com/office/drawing/2014/main" id="{C6154BA8-CF99-47A0-8028-0CEED552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id="{69602382-11D3-4927-8071-C2581ABF2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46" name="Imagen 345">
          <a:extLst>
            <a:ext uri="{FF2B5EF4-FFF2-40B4-BE49-F238E27FC236}">
              <a16:creationId xmlns:a16="http://schemas.microsoft.com/office/drawing/2014/main" id="{D50A19BF-2C48-4415-8751-BB58A3320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id="{F6348160-94A1-4621-BD77-7181A307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48" name="Imagen 347">
          <a:extLst>
            <a:ext uri="{FF2B5EF4-FFF2-40B4-BE49-F238E27FC236}">
              <a16:creationId xmlns:a16="http://schemas.microsoft.com/office/drawing/2014/main" id="{0FCA9AA0-FA13-4AC4-BC0C-1B73F2E2F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id="{04252437-04C8-4CE7-8070-01C8BEEF6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50" name="Imagen 349">
          <a:extLst>
            <a:ext uri="{FF2B5EF4-FFF2-40B4-BE49-F238E27FC236}">
              <a16:creationId xmlns:a16="http://schemas.microsoft.com/office/drawing/2014/main" id="{3F1EF512-1A9C-45A1-8069-3EC211FDD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F2AA48D9-5239-4C21-B1ED-0BD6E4FE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52" name="Imagen 351">
          <a:extLst>
            <a:ext uri="{FF2B5EF4-FFF2-40B4-BE49-F238E27FC236}">
              <a16:creationId xmlns:a16="http://schemas.microsoft.com/office/drawing/2014/main" id="{BC97081A-EC65-45BC-B0BD-61843849E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id="{AD9C686F-4C2E-49DF-BEF8-6CEA306E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4" name="Imagen 353">
          <a:extLst>
            <a:ext uri="{FF2B5EF4-FFF2-40B4-BE49-F238E27FC236}">
              <a16:creationId xmlns:a16="http://schemas.microsoft.com/office/drawing/2014/main" id="{2D24AF89-B81C-4940-81FC-B7ED5EC3A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09BDEC7A-BCBD-4636-9FBD-CF74A6BF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id="{FC20BA81-2F89-42D1-AFBD-4F66D54A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1F1A7737-7E26-439B-BD46-F69AC4D55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id="{DA3E1A97-BDC9-4E0C-A4AC-2AE696E8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BE82FFF7-13A5-477E-8671-E49AAE364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60" name="Imagen 359">
          <a:extLst>
            <a:ext uri="{FF2B5EF4-FFF2-40B4-BE49-F238E27FC236}">
              <a16:creationId xmlns:a16="http://schemas.microsoft.com/office/drawing/2014/main" id="{1A6730D0-AD9A-4C31-A186-5C520E6A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C558A6AB-7429-4CD7-A640-F095F6816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62" name="Imagen 361">
          <a:extLst>
            <a:ext uri="{FF2B5EF4-FFF2-40B4-BE49-F238E27FC236}">
              <a16:creationId xmlns:a16="http://schemas.microsoft.com/office/drawing/2014/main" id="{C3F52265-3C09-403C-A4C6-1D8A6CD05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0B4FCD89-300F-4D35-B465-251169B16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4" name="Imagen 363">
          <a:extLst>
            <a:ext uri="{FF2B5EF4-FFF2-40B4-BE49-F238E27FC236}">
              <a16:creationId xmlns:a16="http://schemas.microsoft.com/office/drawing/2014/main" id="{DC575566-CE44-4384-A092-06CCEC24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D5EE5BC0-4E63-4949-A3CA-CE389A22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6" name="Imagen 365">
          <a:extLst>
            <a:ext uri="{FF2B5EF4-FFF2-40B4-BE49-F238E27FC236}">
              <a16:creationId xmlns:a16="http://schemas.microsoft.com/office/drawing/2014/main" id="{2430FD33-4DB5-4D53-B25E-EFE3C9C0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E9BE48AB-C48A-46E5-AD24-768793D98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8" name="Imagen 367">
          <a:extLst>
            <a:ext uri="{FF2B5EF4-FFF2-40B4-BE49-F238E27FC236}">
              <a16:creationId xmlns:a16="http://schemas.microsoft.com/office/drawing/2014/main" id="{9237B76A-2B1C-40B1-9D4C-783FE5023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7E09620D-2A6E-4AAB-AB10-5D0BA789B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0" name="Imagen 369">
          <a:extLst>
            <a:ext uri="{FF2B5EF4-FFF2-40B4-BE49-F238E27FC236}">
              <a16:creationId xmlns:a16="http://schemas.microsoft.com/office/drawing/2014/main" id="{3F14F24C-8597-4115-8BEE-E637BE9B2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1" name="Imagen 370">
          <a:extLst>
            <a:ext uri="{FF2B5EF4-FFF2-40B4-BE49-F238E27FC236}">
              <a16:creationId xmlns:a16="http://schemas.microsoft.com/office/drawing/2014/main" id="{000B4A26-9B68-4011-9482-F23989393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2" name="Imagen 371">
          <a:extLst>
            <a:ext uri="{FF2B5EF4-FFF2-40B4-BE49-F238E27FC236}">
              <a16:creationId xmlns:a16="http://schemas.microsoft.com/office/drawing/2014/main" id="{0A34259B-BED0-4296-A9F1-FB713C0DD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3" name="Imagen 372">
          <a:extLst>
            <a:ext uri="{FF2B5EF4-FFF2-40B4-BE49-F238E27FC236}">
              <a16:creationId xmlns:a16="http://schemas.microsoft.com/office/drawing/2014/main" id="{1F1CB92A-9072-483E-95D3-103B34997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4" name="Imagen 373">
          <a:extLst>
            <a:ext uri="{FF2B5EF4-FFF2-40B4-BE49-F238E27FC236}">
              <a16:creationId xmlns:a16="http://schemas.microsoft.com/office/drawing/2014/main" id="{DABDD59C-CC5E-4986-90DD-2CFDD25F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5" name="Imagen 374">
          <a:extLst>
            <a:ext uri="{FF2B5EF4-FFF2-40B4-BE49-F238E27FC236}">
              <a16:creationId xmlns:a16="http://schemas.microsoft.com/office/drawing/2014/main" id="{B76C24F4-EB28-45C7-98A4-25AFCED7F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6" name="Imagen 375">
          <a:extLst>
            <a:ext uri="{FF2B5EF4-FFF2-40B4-BE49-F238E27FC236}">
              <a16:creationId xmlns:a16="http://schemas.microsoft.com/office/drawing/2014/main" id="{C64DD0D8-2288-415D-B39D-A781569CE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7" name="Imagen 376">
          <a:extLst>
            <a:ext uri="{FF2B5EF4-FFF2-40B4-BE49-F238E27FC236}">
              <a16:creationId xmlns:a16="http://schemas.microsoft.com/office/drawing/2014/main" id="{7D4D4265-2215-4B60-B709-6BD9005A5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8" name="Imagen 377">
          <a:extLst>
            <a:ext uri="{FF2B5EF4-FFF2-40B4-BE49-F238E27FC236}">
              <a16:creationId xmlns:a16="http://schemas.microsoft.com/office/drawing/2014/main" id="{77B0B004-1816-4E7B-84E1-CC6FE585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9" name="Imagen 378">
          <a:extLst>
            <a:ext uri="{FF2B5EF4-FFF2-40B4-BE49-F238E27FC236}">
              <a16:creationId xmlns:a16="http://schemas.microsoft.com/office/drawing/2014/main" id="{6881FD40-DA73-46F0-A80C-2B6318453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0" name="Imagen 379">
          <a:extLst>
            <a:ext uri="{FF2B5EF4-FFF2-40B4-BE49-F238E27FC236}">
              <a16:creationId xmlns:a16="http://schemas.microsoft.com/office/drawing/2014/main" id="{24A7875A-9DA6-48AD-A45F-6658DFA1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1" name="Imagen 380">
          <a:extLst>
            <a:ext uri="{FF2B5EF4-FFF2-40B4-BE49-F238E27FC236}">
              <a16:creationId xmlns:a16="http://schemas.microsoft.com/office/drawing/2014/main" id="{DCEF7878-32C5-4197-BFA4-FDB05D18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2" name="Imagen 381">
          <a:extLst>
            <a:ext uri="{FF2B5EF4-FFF2-40B4-BE49-F238E27FC236}">
              <a16:creationId xmlns:a16="http://schemas.microsoft.com/office/drawing/2014/main" id="{C17F9D99-8343-43DE-BCBB-316A1E8A5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3" name="Imagen 382">
          <a:extLst>
            <a:ext uri="{FF2B5EF4-FFF2-40B4-BE49-F238E27FC236}">
              <a16:creationId xmlns:a16="http://schemas.microsoft.com/office/drawing/2014/main" id="{8344ADD3-9CEE-4BF6-BF37-09B11B769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id="{CE294950-5B8B-4BBB-B1D5-9E3852B23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id="{678391FF-C041-41B9-BF3A-0E7E4B77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6" name="Imagen 385">
          <a:extLst>
            <a:ext uri="{FF2B5EF4-FFF2-40B4-BE49-F238E27FC236}">
              <a16:creationId xmlns:a16="http://schemas.microsoft.com/office/drawing/2014/main" id="{8B943D7A-371A-487A-B8A2-2A3731C12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7" name="Imagen 386">
          <a:extLst>
            <a:ext uri="{FF2B5EF4-FFF2-40B4-BE49-F238E27FC236}">
              <a16:creationId xmlns:a16="http://schemas.microsoft.com/office/drawing/2014/main" id="{F2D3BF2E-2E83-455F-A28C-E42F9C1A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8" name="Imagen 387">
          <a:extLst>
            <a:ext uri="{FF2B5EF4-FFF2-40B4-BE49-F238E27FC236}">
              <a16:creationId xmlns:a16="http://schemas.microsoft.com/office/drawing/2014/main" id="{E2EBB0A9-9D00-441B-8A48-39E3F883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9" name="Imagen 388">
          <a:extLst>
            <a:ext uri="{FF2B5EF4-FFF2-40B4-BE49-F238E27FC236}">
              <a16:creationId xmlns:a16="http://schemas.microsoft.com/office/drawing/2014/main" id="{568B6166-9975-430D-A0C4-FA18D48A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0" name="Imagen 389">
          <a:extLst>
            <a:ext uri="{FF2B5EF4-FFF2-40B4-BE49-F238E27FC236}">
              <a16:creationId xmlns:a16="http://schemas.microsoft.com/office/drawing/2014/main" id="{D1A1FF3B-69E9-4868-91B9-5F471195E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1" name="Imagen 390">
          <a:extLst>
            <a:ext uri="{FF2B5EF4-FFF2-40B4-BE49-F238E27FC236}">
              <a16:creationId xmlns:a16="http://schemas.microsoft.com/office/drawing/2014/main" id="{C6AEF79C-8AB1-4E06-B455-59408D2F0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2" name="Imagen 391">
          <a:extLst>
            <a:ext uri="{FF2B5EF4-FFF2-40B4-BE49-F238E27FC236}">
              <a16:creationId xmlns:a16="http://schemas.microsoft.com/office/drawing/2014/main" id="{05DE7F07-2FCD-43FB-B52B-D087805F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id="{E18FD803-CBC0-40FE-A547-E2CBD92D5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4" name="Imagen 393">
          <a:extLst>
            <a:ext uri="{FF2B5EF4-FFF2-40B4-BE49-F238E27FC236}">
              <a16:creationId xmlns:a16="http://schemas.microsoft.com/office/drawing/2014/main" id="{E5D57298-A8B0-47D0-B9EF-01F042A21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id="{9C0F985B-242B-4D84-8C7A-382156406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6" name="Imagen 395">
          <a:extLst>
            <a:ext uri="{FF2B5EF4-FFF2-40B4-BE49-F238E27FC236}">
              <a16:creationId xmlns:a16="http://schemas.microsoft.com/office/drawing/2014/main" id="{AE1303DC-2B2A-4612-BA1B-BABB419B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7" name="Imagen 396">
          <a:extLst>
            <a:ext uri="{FF2B5EF4-FFF2-40B4-BE49-F238E27FC236}">
              <a16:creationId xmlns:a16="http://schemas.microsoft.com/office/drawing/2014/main" id="{3C60C70A-CC59-4559-A092-C4F55404A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8" name="Imagen 397">
          <a:extLst>
            <a:ext uri="{FF2B5EF4-FFF2-40B4-BE49-F238E27FC236}">
              <a16:creationId xmlns:a16="http://schemas.microsoft.com/office/drawing/2014/main" id="{EBE00E60-4B1A-42B0-9906-ED7501EB8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id="{9B82D886-B6BC-40C0-AFDF-EB7F05B83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0" name="Imagen 399">
          <a:extLst>
            <a:ext uri="{FF2B5EF4-FFF2-40B4-BE49-F238E27FC236}">
              <a16:creationId xmlns:a16="http://schemas.microsoft.com/office/drawing/2014/main" id="{435ABB25-42F8-4C6A-8224-636588BCC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id="{063D305C-EBE2-45DC-AA6A-9C78848E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02" name="Imagen 401">
          <a:extLst>
            <a:ext uri="{FF2B5EF4-FFF2-40B4-BE49-F238E27FC236}">
              <a16:creationId xmlns:a16="http://schemas.microsoft.com/office/drawing/2014/main" id="{393B296C-88D2-4EAC-9AB2-9F7BE869D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03" name="Imagen 402">
          <a:extLst>
            <a:ext uri="{FF2B5EF4-FFF2-40B4-BE49-F238E27FC236}">
              <a16:creationId xmlns:a16="http://schemas.microsoft.com/office/drawing/2014/main" id="{F3F33FFE-9147-442D-B939-F881590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04" name="Imagen 403">
          <a:extLst>
            <a:ext uri="{FF2B5EF4-FFF2-40B4-BE49-F238E27FC236}">
              <a16:creationId xmlns:a16="http://schemas.microsoft.com/office/drawing/2014/main" id="{6B54F70D-7CDB-48B8-970B-3323F9D3A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05" name="Imagen 404">
          <a:extLst>
            <a:ext uri="{FF2B5EF4-FFF2-40B4-BE49-F238E27FC236}">
              <a16:creationId xmlns:a16="http://schemas.microsoft.com/office/drawing/2014/main" id="{F3BEF91E-96CC-4555-A05A-9426BEA11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06" name="Imagen 405">
          <a:extLst>
            <a:ext uri="{FF2B5EF4-FFF2-40B4-BE49-F238E27FC236}">
              <a16:creationId xmlns:a16="http://schemas.microsoft.com/office/drawing/2014/main" id="{B2C53C37-DA28-4324-AA26-7AC78BA98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id="{A9D96B6C-498E-4F19-B77B-25D79467E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08" name="Imagen 407">
          <a:extLst>
            <a:ext uri="{FF2B5EF4-FFF2-40B4-BE49-F238E27FC236}">
              <a16:creationId xmlns:a16="http://schemas.microsoft.com/office/drawing/2014/main" id="{FC7760D4-B065-40F1-AB13-72BA6962F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09" name="Imagen 408">
          <a:extLst>
            <a:ext uri="{FF2B5EF4-FFF2-40B4-BE49-F238E27FC236}">
              <a16:creationId xmlns:a16="http://schemas.microsoft.com/office/drawing/2014/main" id="{D2D107CA-86C9-4F1E-87E4-CF93D9AA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10" name="Imagen 409">
          <a:extLst>
            <a:ext uri="{FF2B5EF4-FFF2-40B4-BE49-F238E27FC236}">
              <a16:creationId xmlns:a16="http://schemas.microsoft.com/office/drawing/2014/main" id="{900CA727-9BD2-4C49-860B-F40A79D57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11" name="Imagen 410">
          <a:extLst>
            <a:ext uri="{FF2B5EF4-FFF2-40B4-BE49-F238E27FC236}">
              <a16:creationId xmlns:a16="http://schemas.microsoft.com/office/drawing/2014/main" id="{0AFBFD38-4C13-4389-8565-250303B6E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12" name="Imagen 411">
          <a:extLst>
            <a:ext uri="{FF2B5EF4-FFF2-40B4-BE49-F238E27FC236}">
              <a16:creationId xmlns:a16="http://schemas.microsoft.com/office/drawing/2014/main" id="{B317D303-457A-4E7A-B016-8B9EC5AFF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3" name="Imagen 412">
          <a:extLst>
            <a:ext uri="{FF2B5EF4-FFF2-40B4-BE49-F238E27FC236}">
              <a16:creationId xmlns:a16="http://schemas.microsoft.com/office/drawing/2014/main" id="{0852511E-8F67-4C47-B72B-06973AD3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4" name="Imagen 413">
          <a:extLst>
            <a:ext uri="{FF2B5EF4-FFF2-40B4-BE49-F238E27FC236}">
              <a16:creationId xmlns:a16="http://schemas.microsoft.com/office/drawing/2014/main" id="{796D5D41-DF71-4B0B-A4E7-D420FF5B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id="{90E226A5-10E3-444A-A5C7-EF49B36F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6" name="Imagen 415">
          <a:extLst>
            <a:ext uri="{FF2B5EF4-FFF2-40B4-BE49-F238E27FC236}">
              <a16:creationId xmlns:a16="http://schemas.microsoft.com/office/drawing/2014/main" id="{FF0D9BCA-08F7-4A93-B442-03E75E8A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7" name="Imagen 416">
          <a:extLst>
            <a:ext uri="{FF2B5EF4-FFF2-40B4-BE49-F238E27FC236}">
              <a16:creationId xmlns:a16="http://schemas.microsoft.com/office/drawing/2014/main" id="{32E475E2-C139-4365-8E59-B64432B7B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8" name="Imagen 417">
          <a:extLst>
            <a:ext uri="{FF2B5EF4-FFF2-40B4-BE49-F238E27FC236}">
              <a16:creationId xmlns:a16="http://schemas.microsoft.com/office/drawing/2014/main" id="{CDB231D2-AACB-4F27-A3A9-18E0B413A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9" name="Imagen 418">
          <a:extLst>
            <a:ext uri="{FF2B5EF4-FFF2-40B4-BE49-F238E27FC236}">
              <a16:creationId xmlns:a16="http://schemas.microsoft.com/office/drawing/2014/main" id="{7C29ED91-AF3B-4CDC-B532-0FEC8B899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20" name="Imagen 419">
          <a:extLst>
            <a:ext uri="{FF2B5EF4-FFF2-40B4-BE49-F238E27FC236}">
              <a16:creationId xmlns:a16="http://schemas.microsoft.com/office/drawing/2014/main" id="{7FDE080D-9502-43B9-8F82-9B9D2E5F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21" name="Imagen 420">
          <a:extLst>
            <a:ext uri="{FF2B5EF4-FFF2-40B4-BE49-F238E27FC236}">
              <a16:creationId xmlns:a16="http://schemas.microsoft.com/office/drawing/2014/main" id="{63A51F17-936D-4157-A010-D321B3636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2" name="Imagen 421">
          <a:extLst>
            <a:ext uri="{FF2B5EF4-FFF2-40B4-BE49-F238E27FC236}">
              <a16:creationId xmlns:a16="http://schemas.microsoft.com/office/drawing/2014/main" id="{748C7FEC-21DE-4766-B574-F12282BFE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3" name="Imagen 422">
          <a:extLst>
            <a:ext uri="{FF2B5EF4-FFF2-40B4-BE49-F238E27FC236}">
              <a16:creationId xmlns:a16="http://schemas.microsoft.com/office/drawing/2014/main" id="{E80B606B-8482-410A-90CA-202C0236F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4" name="Imagen 423">
          <a:extLst>
            <a:ext uri="{FF2B5EF4-FFF2-40B4-BE49-F238E27FC236}">
              <a16:creationId xmlns:a16="http://schemas.microsoft.com/office/drawing/2014/main" id="{124D042F-B9AF-4E80-9BE8-6DD1F3B59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5" name="Imagen 424">
          <a:extLst>
            <a:ext uri="{FF2B5EF4-FFF2-40B4-BE49-F238E27FC236}">
              <a16:creationId xmlns:a16="http://schemas.microsoft.com/office/drawing/2014/main" id="{4EC0DE36-7701-4F92-A184-52217418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6" name="Imagen 425">
          <a:extLst>
            <a:ext uri="{FF2B5EF4-FFF2-40B4-BE49-F238E27FC236}">
              <a16:creationId xmlns:a16="http://schemas.microsoft.com/office/drawing/2014/main" id="{7BC63B4C-35F3-402F-8D90-9D79BD610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7" name="Imagen 426">
          <a:extLst>
            <a:ext uri="{FF2B5EF4-FFF2-40B4-BE49-F238E27FC236}">
              <a16:creationId xmlns:a16="http://schemas.microsoft.com/office/drawing/2014/main" id="{5F0E3130-C211-44F1-83F9-B07AAC8B7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28" name="Imagen 427">
          <a:extLst>
            <a:ext uri="{FF2B5EF4-FFF2-40B4-BE49-F238E27FC236}">
              <a16:creationId xmlns:a16="http://schemas.microsoft.com/office/drawing/2014/main" id="{57F27243-9A92-4FCB-83DD-7D79B11D5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29" name="Imagen 428">
          <a:extLst>
            <a:ext uri="{FF2B5EF4-FFF2-40B4-BE49-F238E27FC236}">
              <a16:creationId xmlns:a16="http://schemas.microsoft.com/office/drawing/2014/main" id="{A737DE07-13AD-41FA-8D51-AD29A78B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0" name="Imagen 429">
          <a:extLst>
            <a:ext uri="{FF2B5EF4-FFF2-40B4-BE49-F238E27FC236}">
              <a16:creationId xmlns:a16="http://schemas.microsoft.com/office/drawing/2014/main" id="{D4F66557-9B3E-4F7D-8192-0934E4148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id="{BAB33C50-2E64-47FD-BA86-68E82AE7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2" name="Imagen 431">
          <a:extLst>
            <a:ext uri="{FF2B5EF4-FFF2-40B4-BE49-F238E27FC236}">
              <a16:creationId xmlns:a16="http://schemas.microsoft.com/office/drawing/2014/main" id="{C8EF08ED-E259-41F2-9E7A-F64DBAF84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3" name="Imagen 432">
          <a:extLst>
            <a:ext uri="{FF2B5EF4-FFF2-40B4-BE49-F238E27FC236}">
              <a16:creationId xmlns:a16="http://schemas.microsoft.com/office/drawing/2014/main" id="{5C41168F-5CF5-48C6-98CC-B24727829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4" name="Imagen 433">
          <a:extLst>
            <a:ext uri="{FF2B5EF4-FFF2-40B4-BE49-F238E27FC236}">
              <a16:creationId xmlns:a16="http://schemas.microsoft.com/office/drawing/2014/main" id="{D6871768-0D2A-4847-BC2B-83F6CD2D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5" name="Imagen 434">
          <a:extLst>
            <a:ext uri="{FF2B5EF4-FFF2-40B4-BE49-F238E27FC236}">
              <a16:creationId xmlns:a16="http://schemas.microsoft.com/office/drawing/2014/main" id="{3A2E9817-3DF9-449C-A726-BD4A9067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6" name="Imagen 435">
          <a:extLst>
            <a:ext uri="{FF2B5EF4-FFF2-40B4-BE49-F238E27FC236}">
              <a16:creationId xmlns:a16="http://schemas.microsoft.com/office/drawing/2014/main" id="{DF89E23E-308F-4000-AEFF-B19805231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7" name="Imagen 436">
          <a:extLst>
            <a:ext uri="{FF2B5EF4-FFF2-40B4-BE49-F238E27FC236}">
              <a16:creationId xmlns:a16="http://schemas.microsoft.com/office/drawing/2014/main" id="{787C2DDD-514A-440C-ADA4-161261B7A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8" name="Imagen 437">
          <a:extLst>
            <a:ext uri="{FF2B5EF4-FFF2-40B4-BE49-F238E27FC236}">
              <a16:creationId xmlns:a16="http://schemas.microsoft.com/office/drawing/2014/main" id="{741A2714-79F5-4A51-B5A0-33715E8C7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9" name="Imagen 438">
          <a:extLst>
            <a:ext uri="{FF2B5EF4-FFF2-40B4-BE49-F238E27FC236}">
              <a16:creationId xmlns:a16="http://schemas.microsoft.com/office/drawing/2014/main" id="{692A6A80-3363-4303-888A-8931F25AF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0" name="Imagen 439">
          <a:extLst>
            <a:ext uri="{FF2B5EF4-FFF2-40B4-BE49-F238E27FC236}">
              <a16:creationId xmlns:a16="http://schemas.microsoft.com/office/drawing/2014/main" id="{FCE85EED-2DA4-4A37-B464-09B1381FF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id="{C0231049-56EC-4C3C-827D-810BCBB5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2" name="Imagen 441">
          <a:extLst>
            <a:ext uri="{FF2B5EF4-FFF2-40B4-BE49-F238E27FC236}">
              <a16:creationId xmlns:a16="http://schemas.microsoft.com/office/drawing/2014/main" id="{EB4745B1-444C-47F8-AAF9-527BEE988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3" name="Imagen 442">
          <a:extLst>
            <a:ext uri="{FF2B5EF4-FFF2-40B4-BE49-F238E27FC236}">
              <a16:creationId xmlns:a16="http://schemas.microsoft.com/office/drawing/2014/main" id="{E28E375F-8B28-4D18-925A-50DB33A7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4" name="Imagen 443">
          <a:extLst>
            <a:ext uri="{FF2B5EF4-FFF2-40B4-BE49-F238E27FC236}">
              <a16:creationId xmlns:a16="http://schemas.microsoft.com/office/drawing/2014/main" id="{4BF008AE-BC54-463A-984E-4FBAAA7F6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5" name="Imagen 444">
          <a:extLst>
            <a:ext uri="{FF2B5EF4-FFF2-40B4-BE49-F238E27FC236}">
              <a16:creationId xmlns:a16="http://schemas.microsoft.com/office/drawing/2014/main" id="{F3D9559B-D919-4934-8BC1-7B0F1906B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6" name="Imagen 445">
          <a:extLst>
            <a:ext uri="{FF2B5EF4-FFF2-40B4-BE49-F238E27FC236}">
              <a16:creationId xmlns:a16="http://schemas.microsoft.com/office/drawing/2014/main" id="{DE1248E8-BA53-48FD-BBD7-DB0D692B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7" name="Imagen 446">
          <a:extLst>
            <a:ext uri="{FF2B5EF4-FFF2-40B4-BE49-F238E27FC236}">
              <a16:creationId xmlns:a16="http://schemas.microsoft.com/office/drawing/2014/main" id="{F52ACB43-0430-44E4-A319-D7A15E33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8" name="Imagen 447">
          <a:extLst>
            <a:ext uri="{FF2B5EF4-FFF2-40B4-BE49-F238E27FC236}">
              <a16:creationId xmlns:a16="http://schemas.microsoft.com/office/drawing/2014/main" id="{7114605B-1323-46A2-A58C-F91A6A03A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9" name="Imagen 448">
          <a:extLst>
            <a:ext uri="{FF2B5EF4-FFF2-40B4-BE49-F238E27FC236}">
              <a16:creationId xmlns:a16="http://schemas.microsoft.com/office/drawing/2014/main" id="{932F52D9-B5DE-4C4A-8000-D251FA588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2EC34036-06B2-49B1-87DF-623C4810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616D4E8-05A0-4C48-933E-E96F3DAD5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A6FEAED5-739D-43BE-AB7F-9DF3C164C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38112CDD-D3DF-4BF0-B746-1F74F8CF5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E73AE4A9-F769-4B09-9951-F6DEBAB2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BC974648-C7A2-46C4-85E1-F8BBBEB79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7CEC5990-EE42-4DEA-8FE5-717D99B9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FCCBA8B2-28D7-4039-A48D-F16630D77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C534B5FD-2342-4624-BF83-AAF46A53C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D9DBD041-76C8-409F-9068-A5F30A9A5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2682EE4-2B8D-451C-BDE6-1F4C3C7BE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F866B76C-2E1C-4199-8AED-3D5E7D318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F9A2369-7D54-4DC1-8971-EAF9DE8FF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DA5FDBB1-8C00-4F8A-BF25-157CAE5FC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F6BF0D3D-3EED-44F0-A608-A88FEEF60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257F63F4-05B1-4CA1-A4B6-186058E85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BC172A65-B093-4DF9-87CA-60D6DAE8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A6E8C3A4-1FF8-48DD-B1A0-C0AB3A2D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989A082D-7CD1-449A-B0FF-9E2193DB0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1C667B38-98AD-422F-A908-F80AE2433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BE8A5CED-81EA-4F9F-BCC4-E15E0F4F8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AFEE1E22-F51F-43D1-BCFA-1380F784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2456E607-7621-4309-9C8A-AC6D5EA3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BE4BBA3F-7188-48D2-A926-EFE815FD9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B3E1E371-58A9-44F1-B396-727C4CA5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4EBFCAFA-0B39-4929-93E1-7839B4790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FF0C3354-99D4-4BC5-9639-EA2DA4858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6CA9A584-1972-4A76-91B2-EFE19105B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9C654010-FADE-4046-A4F0-67251E5AB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7323E3C0-3281-4001-B07A-9B41DD2C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E8F4587F-6C12-4390-9AF9-D4B5D251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6EBEA73D-3E48-44AE-B3E2-A5D5956F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3E6F952E-064B-487D-ADBF-4B56EFBC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73783B0C-05AC-4A9B-AA90-4AFBA9698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C1251166-5092-4692-A197-1D3608EE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113D651F-0810-4ED2-B63E-227AB6C6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0FD31006-E6A6-45BF-9781-D84F623CE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0D00CDDC-C8D3-4A93-BF6C-5FE3DD36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E70DCFC0-FE1B-407C-A1AE-CCF896A41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E1FF802F-1B13-4C00-8BEF-7A37C9DB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232DB987-2F64-4A80-A326-68903CDDB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509326BE-A6EF-487F-838B-402FFDAB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33C80861-82AC-41E9-AC9F-CC46407C7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C0162437-2D74-4AE7-B7AC-198E5291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B427C9FC-9B04-4F4D-9AE0-545103CBC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AAEE23F1-0A5A-4796-ADDE-C3FEA1998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87334EE5-D01D-4F61-9B2A-3BF9CEFAA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52D8D6FC-2FFA-4797-8C91-4C6758551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CC3961CC-9FFE-4AF1-9AC0-8EB8A4CE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59007D70-9ADB-47FF-97A0-2635F5255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9B452FD1-9B90-4E52-8C44-638C3801B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0043C29E-4115-451D-A019-C43FDA81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2433C9CF-63FC-43AD-A261-78FCA95D6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8BB115DD-DF0D-41D8-B6BF-3DDE297A3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CDAA51AC-6DEC-449C-BF7A-61D4D7302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1E3D9D31-577E-48F5-9D4A-78FE429F1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1D028631-63F6-4368-899C-687FCD533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E88623B7-BD04-4F67-893C-3BCCCCBD3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318FFC91-74C2-4B73-A119-9E42074DE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673F1D12-477E-4EBE-94E5-E3B09CF3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DA026512-F82F-4E07-9672-F783197E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9E8D8611-0A4C-4664-B553-8DDA49D1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8D8D2326-5EF1-4CDC-AEA5-CF3F898D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1D2C088B-9691-4467-8074-FC4AE2B68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79C6F232-D6AB-46F4-A595-52FEF9977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A26E879E-B6DE-46AE-A0B3-8C5708D77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9E2CEA1E-31CF-4247-905A-FAF3E17F5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D1348BAB-5C40-40CD-B7C3-7E523EFDA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57F99FC5-7DC0-435F-99D5-96B8435E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6C33C858-1332-4A39-BEFA-FFB1977E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96A2BACD-3570-462F-922E-0F8AD8FB3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014FF89D-4EFF-4BFB-AF41-C2485E66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DFA5F11C-D4F0-4AF2-8383-D1E98B889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4F234A99-95CC-4B1C-AB9E-F29A862FF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17473E78-0DB4-4851-9AF5-FF21EA3EF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34FDBBBA-A79F-4862-99BD-EB0E5960D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54C59ED4-80F4-45D9-9359-62A703319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617EBB57-7B8E-4F02-8D6B-2D4339456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85DDEF0D-420F-4DD0-A379-E2849A521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4B0A7499-2816-4F9C-B289-02568EB7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AF5B7DF2-379C-40C2-9C12-3A3B0331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6B73E31A-7AB1-4396-A63C-34BC6AE06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32DE36B6-DCFA-4105-886A-802416424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CFFEDBD2-B708-42F7-9987-0699DF47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BB748FCF-54D5-4E29-A492-EDEADC28D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99204672-5C50-478D-9B9A-090510CA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85F83822-AA13-434E-B531-84E8C9B12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4878B8E3-9637-4DC3-B081-8DD4BBF3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630CD9FE-2861-4AA3-A5E3-562DB45B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7D7867B5-817A-4DBB-A30E-9B4962DA4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F9DEC1B7-F3BD-41E6-B98C-00CCC6E6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A89CF4B0-81A6-4B16-9231-E85CFE429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EB23303F-822C-4FA6-8ED7-5378FBE7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B6418A70-1DE1-4699-B813-F771E45DB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6E16D2B4-45A1-437C-92E7-92CD3861F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414990BC-5831-44CD-BE73-9564176E4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9DE63AE8-8645-4DDA-9200-C25E3FBCC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05282D23-91BF-49E1-95D9-8245F7C32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57D2FA49-09FB-4863-8C94-E6E9D0C2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67D63863-9374-44A4-B725-2C2DD5FD1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D59519C6-B4E3-41F9-8DC6-AE08B3F5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849CE6DB-56B1-49EE-99C0-DDAA1F4D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F3885316-C554-4179-804D-D3DA081C6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56605C91-1B10-4165-B514-4C45E8FB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994B53F8-7A03-446A-A56B-40522FCF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26DAB98B-D0D8-42C6-A55F-EBF7CB4D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A7E2E9AD-7E93-4328-A38E-FC77D16A5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EFCDF58F-9D5D-42A7-AD3F-F45C5EC4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3FD1C528-D453-4CE7-8CB8-FA03A44DE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id="{DAFC2FB1-AF8A-4679-8B13-77A1BED9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355C538E-4B25-431E-8BB5-AB585077F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id="{6EF3D4D9-8692-4EC4-9C30-E65838256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17542BC4-0D2B-4287-859A-63514161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EB7A5AEF-72B2-4C66-B52A-4AB97A2E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E6D47170-A620-4A3C-A77E-E4B9025FA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C0FEB74B-58D0-41F0-8765-E73A2CB6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1D258A58-06EF-4816-8709-9FA9F566E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B740B569-477A-4AD0-836C-6E9A01F67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4160347D-DDCB-4AB9-A24A-FC51ED80B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F8B26E9E-2D02-42BD-9BB3-3C737E0FD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5438C614-5E6F-4F6D-AFDD-F79F07D03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D8B43C5C-583F-4579-B6AD-EC7762C4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170C786E-DB70-49BF-A3B1-B5ECBF493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5F7823C9-67F4-46BA-A7AB-864CA6CF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71BB87FA-48D9-4CBA-84C2-A04CC6D6C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id="{21CBEFF8-84D5-4315-95CF-B5209F3F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46D9B4E5-A09B-4812-8109-AC946BA1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5C1F2B62-3497-4539-B6AE-EE45DB4D8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0B485D4A-8AD2-4216-AB98-7B663326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2A8516A2-2A41-45A9-9EEF-C36EAEDA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306E14E5-8E68-4CC6-A094-9434DA36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1F22C4BB-2601-46BD-80F2-BCA7FA0D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id="{3563419B-6F17-4DAC-AE16-0C5F796ED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id="{80DE5454-96EE-4372-B205-677D3229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4CB03698-FFBF-4538-969B-8A4A6DC5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id="{BF18459B-FBF3-4311-956F-DFE2D067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9B5F94F5-7F9A-4362-ADD5-E073B9361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id="{4FE2A7C2-C716-4DE2-B728-535AA8711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DF32BFCD-4D01-4B5D-A589-B932B455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id="{A827342C-004B-4EE9-A6E1-1D375517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id="{0247E076-C93C-4AC9-A7AB-40ACD218F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id="{8BA19A87-1F62-4A09-ADC9-8DFA10D38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id="{6E457DA1-7902-4960-B8B5-9489299C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id="{78FFBF97-BFDF-40C2-8F5B-21AE97B55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id="{EDDD637D-04B5-42A7-B481-222EDDE7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id="{A8550435-545B-4711-9440-151CA3C86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90EDC644-2914-4459-84A1-8592BDDD3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id="{72B258AF-AFE0-4619-A208-9BD37240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id="{E086A65E-FEDC-4CBA-9F5F-E240DADB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id="{49284EDB-9681-48C8-AF1D-AC1A6C4C7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id="{5D761471-55CF-4CA1-A7B5-D4CD0FC17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id="{C0415B48-8818-4D52-9D4C-3FEF74EBC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id="{904C8315-4228-4EE3-AA78-7B3CE9A1F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id="{1AFFAF52-A976-47D6-956A-0A43D2DC6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id="{4F6D60B3-051F-44CD-B00C-2BF75EB01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6B8D2EF8-84F7-4590-BC11-40FC26A31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id="{0581EDD0-E5E9-420A-80FB-B54AFB8A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id="{93A9CB56-DAE0-4940-BAFC-8D123321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id="{DF2AAB19-381E-4C5A-A17F-E35AEAE7A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id="{081B4E43-63B4-4759-A97B-5AF55820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id="{5A103BF3-29EC-423D-AC1B-9F25D3B79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id="{9EA7F813-E5B4-49BD-BA12-37D67E35C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id="{D63EF92A-1815-471B-8B37-0CAF4880B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4" name="Imagen 213">
          <a:extLst>
            <a:ext uri="{FF2B5EF4-FFF2-40B4-BE49-F238E27FC236}">
              <a16:creationId xmlns:a16="http://schemas.microsoft.com/office/drawing/2014/main" id="{9DEB6036-5CD9-428B-BAB2-A6C2B8697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id="{EE29779A-8D00-4032-8C13-9A1B50EB0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id="{0A075C28-21FE-4ACD-89A1-517B9606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id="{A2DBE6C3-3364-4BF6-B18B-5891CFC7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id="{630C8631-D53C-47BA-A15D-4D0ACFC99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id="{ADB4C168-87CE-4BE9-9AE5-5089844C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0" name="Imagen 219">
          <a:extLst>
            <a:ext uri="{FF2B5EF4-FFF2-40B4-BE49-F238E27FC236}">
              <a16:creationId xmlns:a16="http://schemas.microsoft.com/office/drawing/2014/main" id="{A482B446-CB71-4B76-BDF2-96A8F4B23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id="{AD779448-C963-431B-856D-FA5FCE494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2" name="Imagen 221">
          <a:extLst>
            <a:ext uri="{FF2B5EF4-FFF2-40B4-BE49-F238E27FC236}">
              <a16:creationId xmlns:a16="http://schemas.microsoft.com/office/drawing/2014/main" id="{B1CFB0FA-5132-4B13-95C4-1691F0169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id="{D6F5368B-975F-4A50-AED5-234A35967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id="{FB3725DC-7644-4B8B-A1F8-AEEB396E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id="{3CB9F787-6131-474D-8DD7-59122C04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id="{8D6B59D1-8A37-49F1-A8F2-E4AFF799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id="{709E643A-4150-4509-AB78-EA20E201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id="{5D471ABE-746E-41C5-B386-44E6A9BF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id="{1496675B-B3BB-4983-AFAA-8963644F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id="{24633E52-8172-4458-B3E5-E3E612329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id="{E8FE6D69-46DA-4311-9D82-03CF61832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id="{B5B48026-13EB-4B62-9AC7-539A1557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id="{38C8AA5D-061F-4176-A27C-4FEBF32A2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4" name="Imagen 233">
          <a:extLst>
            <a:ext uri="{FF2B5EF4-FFF2-40B4-BE49-F238E27FC236}">
              <a16:creationId xmlns:a16="http://schemas.microsoft.com/office/drawing/2014/main" id="{C000EE7F-C086-404B-9FC6-8032FCA5C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id="{5CC7DC5F-B224-48C2-82C1-0E3C0CC02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id="{D85349C4-7DAF-4A56-8B64-2EB2778F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id="{5E33CD34-9195-4B11-9C6F-7FCBC1264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38" name="Imagen 237">
          <a:extLst>
            <a:ext uri="{FF2B5EF4-FFF2-40B4-BE49-F238E27FC236}">
              <a16:creationId xmlns:a16="http://schemas.microsoft.com/office/drawing/2014/main" id="{2BB8015E-5452-4794-99F6-DB1D4ABF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id="{E508CF7F-D515-48CD-A416-B0482891D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id="{D95B00AC-A36B-44E7-AC41-DA73D036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id="{EF12CF5B-4399-49AC-A3CB-42B7ED37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2" name="Imagen 241">
          <a:extLst>
            <a:ext uri="{FF2B5EF4-FFF2-40B4-BE49-F238E27FC236}">
              <a16:creationId xmlns:a16="http://schemas.microsoft.com/office/drawing/2014/main" id="{C890F13C-8392-4FBF-B891-C44697F35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id="{3090409C-4167-491B-AADF-39395FA6A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id="{F195B910-DE42-472C-8657-45D47A1EE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5" name="Imagen 244">
          <a:extLst>
            <a:ext uri="{FF2B5EF4-FFF2-40B4-BE49-F238E27FC236}">
              <a16:creationId xmlns:a16="http://schemas.microsoft.com/office/drawing/2014/main" id="{6B31A28E-4A03-4466-8D38-57991FF45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6" name="Imagen 245">
          <a:extLst>
            <a:ext uri="{FF2B5EF4-FFF2-40B4-BE49-F238E27FC236}">
              <a16:creationId xmlns:a16="http://schemas.microsoft.com/office/drawing/2014/main" id="{A497A3C1-13BE-4B78-BA24-B8D4F9C19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id="{AD5180A4-BCDD-4A51-8DC9-3AAF5757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id="{9954CE9C-C805-4FB8-9D46-FB5E74E75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id="{A5F87766-9012-4CB4-922B-9C35F117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0" name="Imagen 249">
          <a:extLst>
            <a:ext uri="{FF2B5EF4-FFF2-40B4-BE49-F238E27FC236}">
              <a16:creationId xmlns:a16="http://schemas.microsoft.com/office/drawing/2014/main" id="{520A8909-B582-4E6B-A0F7-6D5266B5B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id="{FE639D26-3AEC-4B19-88C4-B89306905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2" name="Imagen 251">
          <a:extLst>
            <a:ext uri="{FF2B5EF4-FFF2-40B4-BE49-F238E27FC236}">
              <a16:creationId xmlns:a16="http://schemas.microsoft.com/office/drawing/2014/main" id="{6CA327AD-5116-4322-9FE2-76C0B4065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id="{71CD70E3-EC76-4493-AC49-F94F89E1A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4" name="Imagen 253">
          <a:extLst>
            <a:ext uri="{FF2B5EF4-FFF2-40B4-BE49-F238E27FC236}">
              <a16:creationId xmlns:a16="http://schemas.microsoft.com/office/drawing/2014/main" id="{14B7B811-242B-4234-9D76-513CBB8B3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id="{F34AAAB0-03EB-4AA7-B31D-B97CB95D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id="{1C658091-F40A-4D95-9A20-FE07D68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7" name="Imagen 256">
          <a:extLst>
            <a:ext uri="{FF2B5EF4-FFF2-40B4-BE49-F238E27FC236}">
              <a16:creationId xmlns:a16="http://schemas.microsoft.com/office/drawing/2014/main" id="{90EF0EB2-CD27-459B-9855-DA890AD3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8" name="Imagen 257">
          <a:extLst>
            <a:ext uri="{FF2B5EF4-FFF2-40B4-BE49-F238E27FC236}">
              <a16:creationId xmlns:a16="http://schemas.microsoft.com/office/drawing/2014/main" id="{A288A755-3C73-48D0-BB2D-44E7AAFBA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59" name="Imagen 258">
          <a:extLst>
            <a:ext uri="{FF2B5EF4-FFF2-40B4-BE49-F238E27FC236}">
              <a16:creationId xmlns:a16="http://schemas.microsoft.com/office/drawing/2014/main" id="{0CA1F333-2EC2-4A38-9B89-7359F761D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id="{8DB8D9BA-FB35-4414-A602-4DE126AD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id="{CC31B739-DD72-49F3-9D65-EFA389DDA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id="{5333B981-E0C6-4BBB-9559-9ECE140CA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id="{B7C8B310-92B3-450A-AE31-439166061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D9E43683-508B-41AB-BBB8-A41ED8BB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id="{3CDD62D6-E057-465B-809B-9FE3BA394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id="{982763D6-55F1-400D-A291-6B091992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id="{7CA0FE5C-E1C2-41E2-9608-1C0316CB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id="{D67C7F02-2814-4B9A-BB59-911BB59AA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id="{83FC9258-7E4E-4EBC-A7BC-B0EC4233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id="{21588433-3BC9-43ED-A7F3-F28662C4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id="{29CC0002-046D-4DD7-9D9A-91BC8319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id="{5E95A50F-5DF1-4AD8-9679-482B58BD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id="{14E8D49F-1173-4DAE-8B96-E1ED9532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id="{61AD9FE8-B9F9-412A-B132-2F9156D1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id="{298904FA-7908-4818-8B41-08886AEF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id="{2FF7DD8D-4DD6-4782-9D4C-7BB58CA3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id="{2629358F-1C0F-4887-951C-F5512DAD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id="{0C283A13-898E-442B-8964-39F9ECFC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id="{44438C6A-F1E3-4433-BBC3-FD582E077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id="{5A19F7DA-09BF-45F1-9494-CD0E40C9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id="{CB23C273-219C-4C25-B306-D94EDC5F1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id="{FBB1015D-11C0-48EF-A95C-98723FFF2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id="{82169A8A-FFF1-407F-AF38-0FCC5506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id="{4F09592E-22A9-429F-8137-24F396E4B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id="{1E019C9D-C3D5-44D9-A829-57A0B402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id="{53474B42-4B99-4BA9-B2E7-C620A2A0F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id="{1CBB9884-3E49-4409-A10D-4375D07F1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id="{832ABC37-88E8-4F5E-95D2-B76CB3E3B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535CA5C5-3075-489E-867A-9383C41C7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id="{5AB0298C-7D67-4A63-B41D-3B0CBCC76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511E458E-F11B-4267-9EDF-6BE776424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2" name="Imagen 291">
          <a:extLst>
            <a:ext uri="{FF2B5EF4-FFF2-40B4-BE49-F238E27FC236}">
              <a16:creationId xmlns:a16="http://schemas.microsoft.com/office/drawing/2014/main" id="{5A6B14B4-3898-48D9-B496-1259DCAA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id="{DC70D409-C905-4356-8C45-A82A23A3F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id="{C6D523E6-020D-4805-9DF9-A4AF58238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5" name="Imagen 294">
          <a:extLst>
            <a:ext uri="{FF2B5EF4-FFF2-40B4-BE49-F238E27FC236}">
              <a16:creationId xmlns:a16="http://schemas.microsoft.com/office/drawing/2014/main" id="{C0BFEC65-658B-47EF-9B74-ED437AA87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id="{8A267636-1580-4E24-A65D-79BBCF8C2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id="{10CB0849-16DB-44C2-9019-FBD26749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8" name="Imagen 297">
          <a:extLst>
            <a:ext uri="{FF2B5EF4-FFF2-40B4-BE49-F238E27FC236}">
              <a16:creationId xmlns:a16="http://schemas.microsoft.com/office/drawing/2014/main" id="{290FE392-42F8-4256-9CF2-2BBCDEB5C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id="{438D498D-F691-487C-9C77-36C480FD7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id="{6C33BEBE-64E3-483F-8D16-B837887F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id="{F3DAD1B7-DD20-4CE3-B0E8-04B1873A2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id="{901674C5-5244-408A-BEB4-45FDA0CA8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id="{0A64A207-0156-44AC-8EEE-142264CE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id="{6AB58E81-40F5-4557-9E03-DF16E947F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id="{866559FA-FC55-4405-B3EB-E075E1E34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id="{A603FB37-6E6E-4F0C-8DB7-663850AF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id="{9B7DEB1D-2572-4DA5-A215-B5462E69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id="{D87CD5E6-1B88-400C-AF34-06879535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id="{73EA3189-5A84-4C3B-A826-6421673A8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id="{C95DB169-37F2-4E46-8814-0CE1DACF5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id="{07AD81AE-0B94-43E9-8D8D-1D071BFB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id="{574E7DC6-75F6-48B6-BB3D-517DAC2D5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id="{330AFA3B-8964-40B9-87C7-BED7B491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id="{BECA7547-3751-430A-80AC-BD089BFA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id="{2C6C9790-FDEF-4CCA-ABC1-586DBA6BC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id="{17D2B822-BC1C-4985-81EF-DDDC9FF42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id="{FC8FCBDB-4D86-40B7-AE10-1A6AC5B3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id="{94D14EF7-04C4-41C9-82A8-3D54B288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id="{74986309-3DC2-432D-8774-ADEB2E5E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id="{73951D57-D297-4AB7-86E3-45B2D7515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id="{92552C7A-8B58-4764-B88D-6DE7B4A5D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id="{4ECEBB93-44C1-44EA-8FF6-CAAAF31C3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id="{37E58FBB-5632-4DAD-AE54-3F0EF3C5F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id="{6267F5DD-E29D-4A3E-9B01-79E54FB20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id="{27986DC3-774F-426B-99CF-7A2D7C8A6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id="{023F893E-0D2F-401F-883F-4D6D64D0C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id="{C34D6B5C-27D7-42CF-A802-853347D5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id="{E5CC46DB-EE70-48F8-8C04-862E8AE0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id="{F5AC7A16-74E2-4348-8316-D74D69062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0" name="Imagen 329">
          <a:extLst>
            <a:ext uri="{FF2B5EF4-FFF2-40B4-BE49-F238E27FC236}">
              <a16:creationId xmlns:a16="http://schemas.microsoft.com/office/drawing/2014/main" id="{377C5042-78D4-476C-88CB-AC7C31D3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1" name="Imagen 330">
          <a:extLst>
            <a:ext uri="{FF2B5EF4-FFF2-40B4-BE49-F238E27FC236}">
              <a16:creationId xmlns:a16="http://schemas.microsoft.com/office/drawing/2014/main" id="{0234AFAA-6BD4-4598-8CF6-C7BE0DEF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2" name="Imagen 331">
          <a:extLst>
            <a:ext uri="{FF2B5EF4-FFF2-40B4-BE49-F238E27FC236}">
              <a16:creationId xmlns:a16="http://schemas.microsoft.com/office/drawing/2014/main" id="{88572E56-F19F-443C-91EC-38622620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AC4C7CB1-2761-4165-A2E1-828781230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4" name="Imagen 333">
          <a:extLst>
            <a:ext uri="{FF2B5EF4-FFF2-40B4-BE49-F238E27FC236}">
              <a16:creationId xmlns:a16="http://schemas.microsoft.com/office/drawing/2014/main" id="{CEF97683-FE93-4ACD-9C57-61D74017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id="{3E411086-5131-48E6-B74E-3900ECAA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6" name="Imagen 335">
          <a:extLst>
            <a:ext uri="{FF2B5EF4-FFF2-40B4-BE49-F238E27FC236}">
              <a16:creationId xmlns:a16="http://schemas.microsoft.com/office/drawing/2014/main" id="{903C792A-A759-4125-92DC-3A09BA37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7" name="Imagen 336">
          <a:extLst>
            <a:ext uri="{FF2B5EF4-FFF2-40B4-BE49-F238E27FC236}">
              <a16:creationId xmlns:a16="http://schemas.microsoft.com/office/drawing/2014/main" id="{4B405B7B-3238-4D32-8E12-901EE22D1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8" name="Imagen 337">
          <a:extLst>
            <a:ext uri="{FF2B5EF4-FFF2-40B4-BE49-F238E27FC236}">
              <a16:creationId xmlns:a16="http://schemas.microsoft.com/office/drawing/2014/main" id="{92134EAD-2E3A-4AC2-8540-3C875A76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id="{9C5A895A-AD32-4908-9BC6-856CE39D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id="{315242DA-3F54-41CE-A444-47238430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id="{D2EFC032-6EFA-4CBA-9EC7-61FF6E5B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2" name="Imagen 341">
          <a:extLst>
            <a:ext uri="{FF2B5EF4-FFF2-40B4-BE49-F238E27FC236}">
              <a16:creationId xmlns:a16="http://schemas.microsoft.com/office/drawing/2014/main" id="{3E21926D-73FB-4E5B-99BD-CA7D62E8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3" name="Imagen 342">
          <a:extLst>
            <a:ext uri="{FF2B5EF4-FFF2-40B4-BE49-F238E27FC236}">
              <a16:creationId xmlns:a16="http://schemas.microsoft.com/office/drawing/2014/main" id="{4AE56425-70E2-42FF-A586-0CD88DAC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4" name="Imagen 343">
          <a:extLst>
            <a:ext uri="{FF2B5EF4-FFF2-40B4-BE49-F238E27FC236}">
              <a16:creationId xmlns:a16="http://schemas.microsoft.com/office/drawing/2014/main" id="{8E10792C-082C-4EC0-B523-27B35FDEC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id="{6F51F6E0-6F30-4947-982A-529012709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6" name="Imagen 345">
          <a:extLst>
            <a:ext uri="{FF2B5EF4-FFF2-40B4-BE49-F238E27FC236}">
              <a16:creationId xmlns:a16="http://schemas.microsoft.com/office/drawing/2014/main" id="{74448470-445B-414C-821F-17F51388B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id="{EA8213D6-0825-4D51-9C01-B84CA65A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8" name="Imagen 347">
          <a:extLst>
            <a:ext uri="{FF2B5EF4-FFF2-40B4-BE49-F238E27FC236}">
              <a16:creationId xmlns:a16="http://schemas.microsoft.com/office/drawing/2014/main" id="{D8FBB7B5-30EE-4D89-8F14-A664223C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id="{F7E06B1C-C9A1-4535-A98D-FF1E25437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0" name="Imagen 349">
          <a:extLst>
            <a:ext uri="{FF2B5EF4-FFF2-40B4-BE49-F238E27FC236}">
              <a16:creationId xmlns:a16="http://schemas.microsoft.com/office/drawing/2014/main" id="{12B0308F-FEEB-440A-942F-7544D512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EEDDA5E8-2D80-4BFA-84CC-DBA9F16F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2" name="Imagen 351">
          <a:extLst>
            <a:ext uri="{FF2B5EF4-FFF2-40B4-BE49-F238E27FC236}">
              <a16:creationId xmlns:a16="http://schemas.microsoft.com/office/drawing/2014/main" id="{92CFF809-F0DC-4EA4-BB89-80B6D0B74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id="{CDDFC7F5-1DC9-46E3-A99B-EDFCE78A9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4" name="Imagen 353">
          <a:extLst>
            <a:ext uri="{FF2B5EF4-FFF2-40B4-BE49-F238E27FC236}">
              <a16:creationId xmlns:a16="http://schemas.microsoft.com/office/drawing/2014/main" id="{07555932-6ABD-4203-84DB-43941B8FB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EA6F9EB2-96FD-460C-96C9-EE1B2B537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id="{6C15E88F-4A58-4D6D-A9D5-519B9971B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4AAAA67D-F1EA-43D0-B86F-4179EE6A7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id="{6411AB02-07EC-4E53-AA7A-1BBDB096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AF09D6EE-92FD-4338-8B59-1E5A81A8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0" name="Imagen 359">
          <a:extLst>
            <a:ext uri="{FF2B5EF4-FFF2-40B4-BE49-F238E27FC236}">
              <a16:creationId xmlns:a16="http://schemas.microsoft.com/office/drawing/2014/main" id="{84DD5048-0C91-4867-A008-E2DE839FC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CB6B2253-426F-4AA2-84E3-FBC99A418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2" name="Imagen 361">
          <a:extLst>
            <a:ext uri="{FF2B5EF4-FFF2-40B4-BE49-F238E27FC236}">
              <a16:creationId xmlns:a16="http://schemas.microsoft.com/office/drawing/2014/main" id="{2442E610-98B0-4E36-9992-FCDBBAA20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9C7B0F88-DBAC-4D40-BD51-15AECD75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4" name="Imagen 363">
          <a:extLst>
            <a:ext uri="{FF2B5EF4-FFF2-40B4-BE49-F238E27FC236}">
              <a16:creationId xmlns:a16="http://schemas.microsoft.com/office/drawing/2014/main" id="{54372B53-4C98-4969-9E01-82A54140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DC9B2429-9192-4B3F-B09F-6AFED2470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6" name="Imagen 365">
          <a:extLst>
            <a:ext uri="{FF2B5EF4-FFF2-40B4-BE49-F238E27FC236}">
              <a16:creationId xmlns:a16="http://schemas.microsoft.com/office/drawing/2014/main" id="{B4FCBC2F-5205-4DAC-B297-9E24CB2D3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929E663F-5651-4DF6-8DC5-471AC05C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68" name="Imagen 367">
          <a:extLst>
            <a:ext uri="{FF2B5EF4-FFF2-40B4-BE49-F238E27FC236}">
              <a16:creationId xmlns:a16="http://schemas.microsoft.com/office/drawing/2014/main" id="{E3752F0A-EE40-4B2A-9EA3-9BA8DDED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9918D0E5-754F-4F58-959A-16B20B775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0" name="Imagen 369">
          <a:extLst>
            <a:ext uri="{FF2B5EF4-FFF2-40B4-BE49-F238E27FC236}">
              <a16:creationId xmlns:a16="http://schemas.microsoft.com/office/drawing/2014/main" id="{A3E8A3BC-8B5F-4FF8-B5F3-6CDEB8F8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1" name="Imagen 370">
          <a:extLst>
            <a:ext uri="{FF2B5EF4-FFF2-40B4-BE49-F238E27FC236}">
              <a16:creationId xmlns:a16="http://schemas.microsoft.com/office/drawing/2014/main" id="{72B126A2-044E-40EC-B2A8-C8E8D632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2" name="Imagen 371">
          <a:extLst>
            <a:ext uri="{FF2B5EF4-FFF2-40B4-BE49-F238E27FC236}">
              <a16:creationId xmlns:a16="http://schemas.microsoft.com/office/drawing/2014/main" id="{31A76EF6-5549-420E-A294-00CC84EE5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373" name="Imagen 372">
          <a:extLst>
            <a:ext uri="{FF2B5EF4-FFF2-40B4-BE49-F238E27FC236}">
              <a16:creationId xmlns:a16="http://schemas.microsoft.com/office/drawing/2014/main" id="{D379AED9-6938-4A3C-A0B5-2B11B70D3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4" name="Imagen 373">
          <a:extLst>
            <a:ext uri="{FF2B5EF4-FFF2-40B4-BE49-F238E27FC236}">
              <a16:creationId xmlns:a16="http://schemas.microsoft.com/office/drawing/2014/main" id="{2277CD46-2160-40BC-8B0B-B8ADCB1AF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5" name="Imagen 374">
          <a:extLst>
            <a:ext uri="{FF2B5EF4-FFF2-40B4-BE49-F238E27FC236}">
              <a16:creationId xmlns:a16="http://schemas.microsoft.com/office/drawing/2014/main" id="{20174891-BDCA-4070-91A1-917222CCB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76" name="Imagen 375">
          <a:extLst>
            <a:ext uri="{FF2B5EF4-FFF2-40B4-BE49-F238E27FC236}">
              <a16:creationId xmlns:a16="http://schemas.microsoft.com/office/drawing/2014/main" id="{61667F89-20D9-4DC4-8D0D-B887B9D86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7" name="Imagen 376">
          <a:extLst>
            <a:ext uri="{FF2B5EF4-FFF2-40B4-BE49-F238E27FC236}">
              <a16:creationId xmlns:a16="http://schemas.microsoft.com/office/drawing/2014/main" id="{F54EC856-485E-4CCF-AE44-1367761C1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8" name="Imagen 377">
          <a:extLst>
            <a:ext uri="{FF2B5EF4-FFF2-40B4-BE49-F238E27FC236}">
              <a16:creationId xmlns:a16="http://schemas.microsoft.com/office/drawing/2014/main" id="{5B94F380-A271-4495-AFA9-8C385479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79" name="Imagen 378">
          <a:extLst>
            <a:ext uri="{FF2B5EF4-FFF2-40B4-BE49-F238E27FC236}">
              <a16:creationId xmlns:a16="http://schemas.microsoft.com/office/drawing/2014/main" id="{5B921DC8-F597-44B3-89BB-78321857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0" name="Imagen 379">
          <a:extLst>
            <a:ext uri="{FF2B5EF4-FFF2-40B4-BE49-F238E27FC236}">
              <a16:creationId xmlns:a16="http://schemas.microsoft.com/office/drawing/2014/main" id="{46D68C86-ED06-41BE-87A0-1C2EC04C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1" name="Imagen 380">
          <a:extLst>
            <a:ext uri="{FF2B5EF4-FFF2-40B4-BE49-F238E27FC236}">
              <a16:creationId xmlns:a16="http://schemas.microsoft.com/office/drawing/2014/main" id="{744E27C0-7D0F-45C6-A40D-FCC215DA6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2" name="Imagen 381">
          <a:extLst>
            <a:ext uri="{FF2B5EF4-FFF2-40B4-BE49-F238E27FC236}">
              <a16:creationId xmlns:a16="http://schemas.microsoft.com/office/drawing/2014/main" id="{C6B0B964-C44D-4DD2-886F-FBDF3D8F5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3" name="Imagen 382">
          <a:extLst>
            <a:ext uri="{FF2B5EF4-FFF2-40B4-BE49-F238E27FC236}">
              <a16:creationId xmlns:a16="http://schemas.microsoft.com/office/drawing/2014/main" id="{C3DF9013-7E53-4118-AA0D-F6AE52D0A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id="{175F3590-0E6E-4706-AD03-D186D0FE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id="{05EDC32A-9A7B-471F-B003-C69580FC4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6" name="Imagen 385">
          <a:extLst>
            <a:ext uri="{FF2B5EF4-FFF2-40B4-BE49-F238E27FC236}">
              <a16:creationId xmlns:a16="http://schemas.microsoft.com/office/drawing/2014/main" id="{865D9BD1-193E-4753-AC35-2E96EA988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7" name="Imagen 386">
          <a:extLst>
            <a:ext uri="{FF2B5EF4-FFF2-40B4-BE49-F238E27FC236}">
              <a16:creationId xmlns:a16="http://schemas.microsoft.com/office/drawing/2014/main" id="{78F03E41-291E-457F-BF1C-8374BA9D6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88" name="Imagen 387">
          <a:extLst>
            <a:ext uri="{FF2B5EF4-FFF2-40B4-BE49-F238E27FC236}">
              <a16:creationId xmlns:a16="http://schemas.microsoft.com/office/drawing/2014/main" id="{02216CF3-0862-4D79-BCE6-ACFC9B94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89" name="Imagen 388">
          <a:extLst>
            <a:ext uri="{FF2B5EF4-FFF2-40B4-BE49-F238E27FC236}">
              <a16:creationId xmlns:a16="http://schemas.microsoft.com/office/drawing/2014/main" id="{6B890CF7-5201-40C7-949E-953B8E253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0" name="Imagen 389">
          <a:extLst>
            <a:ext uri="{FF2B5EF4-FFF2-40B4-BE49-F238E27FC236}">
              <a16:creationId xmlns:a16="http://schemas.microsoft.com/office/drawing/2014/main" id="{D5E3BAED-A2A1-44EC-805D-AA7C9E0BF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1" name="Imagen 390">
          <a:extLst>
            <a:ext uri="{FF2B5EF4-FFF2-40B4-BE49-F238E27FC236}">
              <a16:creationId xmlns:a16="http://schemas.microsoft.com/office/drawing/2014/main" id="{D862DA20-EA42-468C-8AB6-707DAC994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2" name="Imagen 391">
          <a:extLst>
            <a:ext uri="{FF2B5EF4-FFF2-40B4-BE49-F238E27FC236}">
              <a16:creationId xmlns:a16="http://schemas.microsoft.com/office/drawing/2014/main" id="{12E5635B-212B-4A6B-87A4-0A01F50D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id="{5AEAFAF0-20F6-4190-9193-4A35B5D2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4" name="Imagen 393">
          <a:extLst>
            <a:ext uri="{FF2B5EF4-FFF2-40B4-BE49-F238E27FC236}">
              <a16:creationId xmlns:a16="http://schemas.microsoft.com/office/drawing/2014/main" id="{AA57EC01-DF7F-4989-8A77-8B9222C8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id="{49EA8AB8-16A8-485D-8535-D081F8B2E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6" name="Imagen 395">
          <a:extLst>
            <a:ext uri="{FF2B5EF4-FFF2-40B4-BE49-F238E27FC236}">
              <a16:creationId xmlns:a16="http://schemas.microsoft.com/office/drawing/2014/main" id="{B8F6340C-A92A-428D-84FD-AACFF4F87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397" name="Imagen 396">
          <a:extLst>
            <a:ext uri="{FF2B5EF4-FFF2-40B4-BE49-F238E27FC236}">
              <a16:creationId xmlns:a16="http://schemas.microsoft.com/office/drawing/2014/main" id="{33037BF2-6AB6-4985-A09E-3A9CD24E9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8" name="Imagen 397">
          <a:extLst>
            <a:ext uri="{FF2B5EF4-FFF2-40B4-BE49-F238E27FC236}">
              <a16:creationId xmlns:a16="http://schemas.microsoft.com/office/drawing/2014/main" id="{743CB509-651F-492F-9B1D-2C77C264A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id="{A2F53504-3CCA-4FA4-9AAA-EA758407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0" name="Imagen 399">
          <a:extLst>
            <a:ext uri="{FF2B5EF4-FFF2-40B4-BE49-F238E27FC236}">
              <a16:creationId xmlns:a16="http://schemas.microsoft.com/office/drawing/2014/main" id="{C6126D01-3B65-4680-8E9C-A70F0DAFF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id="{383BC847-8192-4A38-A1C0-B1A9EFC0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2" name="Imagen 401">
          <a:extLst>
            <a:ext uri="{FF2B5EF4-FFF2-40B4-BE49-F238E27FC236}">
              <a16:creationId xmlns:a16="http://schemas.microsoft.com/office/drawing/2014/main" id="{350F6348-FA64-43B6-B570-CC9978DDD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3" name="Imagen 402">
          <a:extLst>
            <a:ext uri="{FF2B5EF4-FFF2-40B4-BE49-F238E27FC236}">
              <a16:creationId xmlns:a16="http://schemas.microsoft.com/office/drawing/2014/main" id="{FA47368D-D578-49D6-AEF3-2BB23BC9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4" name="Imagen 403">
          <a:extLst>
            <a:ext uri="{FF2B5EF4-FFF2-40B4-BE49-F238E27FC236}">
              <a16:creationId xmlns:a16="http://schemas.microsoft.com/office/drawing/2014/main" id="{D63708B3-68EB-4054-B7CC-99A9810D1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5" name="Imagen 404">
          <a:extLst>
            <a:ext uri="{FF2B5EF4-FFF2-40B4-BE49-F238E27FC236}">
              <a16:creationId xmlns:a16="http://schemas.microsoft.com/office/drawing/2014/main" id="{2F405E49-5C75-4D98-B207-FAD6F22C9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06" name="Imagen 405">
          <a:extLst>
            <a:ext uri="{FF2B5EF4-FFF2-40B4-BE49-F238E27FC236}">
              <a16:creationId xmlns:a16="http://schemas.microsoft.com/office/drawing/2014/main" id="{2669A7E3-8FE5-405B-AF62-3476AB1C6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id="{EEA8A6D5-7CFB-4AB2-8DFD-B264DDC07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8" name="Imagen 407">
          <a:extLst>
            <a:ext uri="{FF2B5EF4-FFF2-40B4-BE49-F238E27FC236}">
              <a16:creationId xmlns:a16="http://schemas.microsoft.com/office/drawing/2014/main" id="{C0FFB9BC-04D7-4273-BC5A-7EDB04B26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09" name="Imagen 408">
          <a:extLst>
            <a:ext uri="{FF2B5EF4-FFF2-40B4-BE49-F238E27FC236}">
              <a16:creationId xmlns:a16="http://schemas.microsoft.com/office/drawing/2014/main" id="{274D837F-C5B0-4697-B478-D4C6F655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0" name="Imagen 409">
          <a:extLst>
            <a:ext uri="{FF2B5EF4-FFF2-40B4-BE49-F238E27FC236}">
              <a16:creationId xmlns:a16="http://schemas.microsoft.com/office/drawing/2014/main" id="{2B7F31B9-2C3C-4C12-AEF1-9B3ACFA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11" name="Imagen 410">
          <a:extLst>
            <a:ext uri="{FF2B5EF4-FFF2-40B4-BE49-F238E27FC236}">
              <a16:creationId xmlns:a16="http://schemas.microsoft.com/office/drawing/2014/main" id="{B752BC42-9CEA-4853-ADF7-D64A7A6A7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2" name="Imagen 411">
          <a:extLst>
            <a:ext uri="{FF2B5EF4-FFF2-40B4-BE49-F238E27FC236}">
              <a16:creationId xmlns:a16="http://schemas.microsoft.com/office/drawing/2014/main" id="{B28149C4-7FE6-4844-AA7B-050CDBC6A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3" name="Imagen 412">
          <a:extLst>
            <a:ext uri="{FF2B5EF4-FFF2-40B4-BE49-F238E27FC236}">
              <a16:creationId xmlns:a16="http://schemas.microsoft.com/office/drawing/2014/main" id="{405B0627-6FE9-4DB3-8041-084F00B8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4" name="Imagen 413">
          <a:extLst>
            <a:ext uri="{FF2B5EF4-FFF2-40B4-BE49-F238E27FC236}">
              <a16:creationId xmlns:a16="http://schemas.microsoft.com/office/drawing/2014/main" id="{3E14994B-42E0-449B-859E-66A52388E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id="{915ED8AC-164B-4B5C-BE75-49FAC296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6" name="Imagen 415">
          <a:extLst>
            <a:ext uri="{FF2B5EF4-FFF2-40B4-BE49-F238E27FC236}">
              <a16:creationId xmlns:a16="http://schemas.microsoft.com/office/drawing/2014/main" id="{2F6D0FF0-DC10-49D2-AD04-4EDF8D55E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7" name="Imagen 416">
          <a:extLst>
            <a:ext uri="{FF2B5EF4-FFF2-40B4-BE49-F238E27FC236}">
              <a16:creationId xmlns:a16="http://schemas.microsoft.com/office/drawing/2014/main" id="{8FEC1A04-BB1E-4D57-BDCE-D6CB43846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8" name="Imagen 417">
          <a:extLst>
            <a:ext uri="{FF2B5EF4-FFF2-40B4-BE49-F238E27FC236}">
              <a16:creationId xmlns:a16="http://schemas.microsoft.com/office/drawing/2014/main" id="{C0F2EC4F-CDE4-4CD7-89A6-3210B794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19" name="Imagen 418">
          <a:extLst>
            <a:ext uri="{FF2B5EF4-FFF2-40B4-BE49-F238E27FC236}">
              <a16:creationId xmlns:a16="http://schemas.microsoft.com/office/drawing/2014/main" id="{855FC32A-72A2-4A30-A9C2-B4CA60FB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20" name="Imagen 419">
          <a:extLst>
            <a:ext uri="{FF2B5EF4-FFF2-40B4-BE49-F238E27FC236}">
              <a16:creationId xmlns:a16="http://schemas.microsoft.com/office/drawing/2014/main" id="{E89546F8-4F5A-4CE4-914C-0F70B240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1" name="Imagen 420">
          <a:extLst>
            <a:ext uri="{FF2B5EF4-FFF2-40B4-BE49-F238E27FC236}">
              <a16:creationId xmlns:a16="http://schemas.microsoft.com/office/drawing/2014/main" id="{68B9202C-E6C8-4EAB-BF28-13FF545F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2" name="Imagen 421">
          <a:extLst>
            <a:ext uri="{FF2B5EF4-FFF2-40B4-BE49-F238E27FC236}">
              <a16:creationId xmlns:a16="http://schemas.microsoft.com/office/drawing/2014/main" id="{0374EA0E-07FD-4CC7-BD81-95DF1F25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3" name="Imagen 422">
          <a:extLst>
            <a:ext uri="{FF2B5EF4-FFF2-40B4-BE49-F238E27FC236}">
              <a16:creationId xmlns:a16="http://schemas.microsoft.com/office/drawing/2014/main" id="{F908478C-C822-40DD-9B7D-7F779799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4" name="Imagen 423">
          <a:extLst>
            <a:ext uri="{FF2B5EF4-FFF2-40B4-BE49-F238E27FC236}">
              <a16:creationId xmlns:a16="http://schemas.microsoft.com/office/drawing/2014/main" id="{2567D3E9-20B6-4948-ABF4-00DE8C7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5" name="Imagen 424">
          <a:extLst>
            <a:ext uri="{FF2B5EF4-FFF2-40B4-BE49-F238E27FC236}">
              <a16:creationId xmlns:a16="http://schemas.microsoft.com/office/drawing/2014/main" id="{3CB92CE8-5181-427A-8B5F-C89062FAA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426" name="Imagen 425">
          <a:extLst>
            <a:ext uri="{FF2B5EF4-FFF2-40B4-BE49-F238E27FC236}">
              <a16:creationId xmlns:a16="http://schemas.microsoft.com/office/drawing/2014/main" id="{6C6251DB-79EC-4787-98F0-DC861D465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7" name="Imagen 426">
          <a:extLst>
            <a:ext uri="{FF2B5EF4-FFF2-40B4-BE49-F238E27FC236}">
              <a16:creationId xmlns:a16="http://schemas.microsoft.com/office/drawing/2014/main" id="{A3AFFAA9-CB1D-4A7A-AB41-D6E0C45F3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8" name="Imagen 427">
          <a:extLst>
            <a:ext uri="{FF2B5EF4-FFF2-40B4-BE49-F238E27FC236}">
              <a16:creationId xmlns:a16="http://schemas.microsoft.com/office/drawing/2014/main" id="{F42B232B-38DA-40EC-9B6D-5C00A7691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29" name="Imagen 428">
          <a:extLst>
            <a:ext uri="{FF2B5EF4-FFF2-40B4-BE49-F238E27FC236}">
              <a16:creationId xmlns:a16="http://schemas.microsoft.com/office/drawing/2014/main" id="{00E1B311-08FF-482B-AAD0-0253BF7A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0" name="Imagen 429">
          <a:extLst>
            <a:ext uri="{FF2B5EF4-FFF2-40B4-BE49-F238E27FC236}">
              <a16:creationId xmlns:a16="http://schemas.microsoft.com/office/drawing/2014/main" id="{CE9FAB8E-0094-44DB-A4E2-CD9FC5800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id="{3678B53F-EC61-4CA8-9F31-DC3277F7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432" name="Imagen 431">
          <a:extLst>
            <a:ext uri="{FF2B5EF4-FFF2-40B4-BE49-F238E27FC236}">
              <a16:creationId xmlns:a16="http://schemas.microsoft.com/office/drawing/2014/main" id="{7CC60C28-D51D-4F99-AEB2-936B40FC8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3" name="Imagen 432">
          <a:extLst>
            <a:ext uri="{FF2B5EF4-FFF2-40B4-BE49-F238E27FC236}">
              <a16:creationId xmlns:a16="http://schemas.microsoft.com/office/drawing/2014/main" id="{813ADB6A-A7CE-42EE-A7CA-32417F046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4" name="Imagen 433">
          <a:extLst>
            <a:ext uri="{FF2B5EF4-FFF2-40B4-BE49-F238E27FC236}">
              <a16:creationId xmlns:a16="http://schemas.microsoft.com/office/drawing/2014/main" id="{F153503E-9251-4255-9430-9E2249EE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35" name="Imagen 434">
          <a:extLst>
            <a:ext uri="{FF2B5EF4-FFF2-40B4-BE49-F238E27FC236}">
              <a16:creationId xmlns:a16="http://schemas.microsoft.com/office/drawing/2014/main" id="{BB2036E6-65EF-463A-A390-412BBA3F7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6" name="Imagen 435">
          <a:extLst>
            <a:ext uri="{FF2B5EF4-FFF2-40B4-BE49-F238E27FC236}">
              <a16:creationId xmlns:a16="http://schemas.microsoft.com/office/drawing/2014/main" id="{00508D36-8CCE-48F4-AEF1-BB8ABFABE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7" name="Imagen 436">
          <a:extLst>
            <a:ext uri="{FF2B5EF4-FFF2-40B4-BE49-F238E27FC236}">
              <a16:creationId xmlns:a16="http://schemas.microsoft.com/office/drawing/2014/main" id="{D494269E-6D56-4AE6-851F-1D90311FC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8" name="Imagen 437">
          <a:extLst>
            <a:ext uri="{FF2B5EF4-FFF2-40B4-BE49-F238E27FC236}">
              <a16:creationId xmlns:a16="http://schemas.microsoft.com/office/drawing/2014/main" id="{1BC6B122-1683-4753-A66F-4566CA107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39" name="Imagen 438">
          <a:extLst>
            <a:ext uri="{FF2B5EF4-FFF2-40B4-BE49-F238E27FC236}">
              <a16:creationId xmlns:a16="http://schemas.microsoft.com/office/drawing/2014/main" id="{1EF1AC21-F19E-48E7-94B4-6E23CA766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0" name="Imagen 439">
          <a:extLst>
            <a:ext uri="{FF2B5EF4-FFF2-40B4-BE49-F238E27FC236}">
              <a16:creationId xmlns:a16="http://schemas.microsoft.com/office/drawing/2014/main" id="{FC86F072-2A8D-459E-BAD7-C6E03789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id="{40309753-74A6-44C6-BB64-D1D818F11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2" name="Imagen 441">
          <a:extLst>
            <a:ext uri="{FF2B5EF4-FFF2-40B4-BE49-F238E27FC236}">
              <a16:creationId xmlns:a16="http://schemas.microsoft.com/office/drawing/2014/main" id="{AF682837-4594-4F3D-BED8-653ED58F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3" name="Imagen 442">
          <a:extLst>
            <a:ext uri="{FF2B5EF4-FFF2-40B4-BE49-F238E27FC236}">
              <a16:creationId xmlns:a16="http://schemas.microsoft.com/office/drawing/2014/main" id="{ED99E85C-9D4A-460B-9B68-67FE1D1F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4" name="Imagen 443">
          <a:extLst>
            <a:ext uri="{FF2B5EF4-FFF2-40B4-BE49-F238E27FC236}">
              <a16:creationId xmlns:a16="http://schemas.microsoft.com/office/drawing/2014/main" id="{BA1A3CEB-9C1E-4B8A-95E8-2AF9E6E03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5" name="Imagen 444">
          <a:extLst>
            <a:ext uri="{FF2B5EF4-FFF2-40B4-BE49-F238E27FC236}">
              <a16:creationId xmlns:a16="http://schemas.microsoft.com/office/drawing/2014/main" id="{A75FE0C0-1109-4996-90C6-9F4B5D9F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6" name="Imagen 445">
          <a:extLst>
            <a:ext uri="{FF2B5EF4-FFF2-40B4-BE49-F238E27FC236}">
              <a16:creationId xmlns:a16="http://schemas.microsoft.com/office/drawing/2014/main" id="{24F4F0A2-3FEB-40DD-82BE-908BEE863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47" name="Imagen 446">
          <a:extLst>
            <a:ext uri="{FF2B5EF4-FFF2-40B4-BE49-F238E27FC236}">
              <a16:creationId xmlns:a16="http://schemas.microsoft.com/office/drawing/2014/main" id="{244FDA03-5096-4267-88A5-ABE12CDBF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8" name="Imagen 447">
          <a:extLst>
            <a:ext uri="{FF2B5EF4-FFF2-40B4-BE49-F238E27FC236}">
              <a16:creationId xmlns:a16="http://schemas.microsoft.com/office/drawing/2014/main" id="{4E5FC8B7-117B-4DEF-AFF7-3C8B351F6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49" name="Imagen 448">
          <a:extLst>
            <a:ext uri="{FF2B5EF4-FFF2-40B4-BE49-F238E27FC236}">
              <a16:creationId xmlns:a16="http://schemas.microsoft.com/office/drawing/2014/main" id="{6ED0110C-4663-4855-9EAB-8C8308DA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0" name="Imagen 449">
          <a:extLst>
            <a:ext uri="{FF2B5EF4-FFF2-40B4-BE49-F238E27FC236}">
              <a16:creationId xmlns:a16="http://schemas.microsoft.com/office/drawing/2014/main" id="{D612B53F-4007-4AF6-8EA2-159063F90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1" name="Imagen 450">
          <a:extLst>
            <a:ext uri="{FF2B5EF4-FFF2-40B4-BE49-F238E27FC236}">
              <a16:creationId xmlns:a16="http://schemas.microsoft.com/office/drawing/2014/main" id="{3EC3016A-58F2-4808-98B6-395059D2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2" name="Imagen 451">
          <a:extLst>
            <a:ext uri="{FF2B5EF4-FFF2-40B4-BE49-F238E27FC236}">
              <a16:creationId xmlns:a16="http://schemas.microsoft.com/office/drawing/2014/main" id="{15484AA3-F603-4263-95B2-36AFE89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3" name="Imagen 452">
          <a:extLst>
            <a:ext uri="{FF2B5EF4-FFF2-40B4-BE49-F238E27FC236}">
              <a16:creationId xmlns:a16="http://schemas.microsoft.com/office/drawing/2014/main" id="{EF5CBA88-D0FE-4335-A6FC-DAA335C3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4" name="Imagen 453">
          <a:extLst>
            <a:ext uri="{FF2B5EF4-FFF2-40B4-BE49-F238E27FC236}">
              <a16:creationId xmlns:a16="http://schemas.microsoft.com/office/drawing/2014/main" id="{BB48FACF-A72B-4B17-9539-8EA4BE01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5" name="Imagen 454">
          <a:extLst>
            <a:ext uri="{FF2B5EF4-FFF2-40B4-BE49-F238E27FC236}">
              <a16:creationId xmlns:a16="http://schemas.microsoft.com/office/drawing/2014/main" id="{DC90A98B-4B96-4E6F-B97F-472723657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56" name="Imagen 455">
          <a:extLst>
            <a:ext uri="{FF2B5EF4-FFF2-40B4-BE49-F238E27FC236}">
              <a16:creationId xmlns:a16="http://schemas.microsoft.com/office/drawing/2014/main" id="{BC60230E-9200-4D29-A6E6-64C99ACD1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7" name="Imagen 456">
          <a:extLst>
            <a:ext uri="{FF2B5EF4-FFF2-40B4-BE49-F238E27FC236}">
              <a16:creationId xmlns:a16="http://schemas.microsoft.com/office/drawing/2014/main" id="{2DD12A39-0907-462C-9E1C-30CD09122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8" name="Imagen 457">
          <a:extLst>
            <a:ext uri="{FF2B5EF4-FFF2-40B4-BE49-F238E27FC236}">
              <a16:creationId xmlns:a16="http://schemas.microsoft.com/office/drawing/2014/main" id="{0F4AFA8B-CF49-4A2F-889E-068A5A450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59" name="Imagen 458">
          <a:extLst>
            <a:ext uri="{FF2B5EF4-FFF2-40B4-BE49-F238E27FC236}">
              <a16:creationId xmlns:a16="http://schemas.microsoft.com/office/drawing/2014/main" id="{7EAF2B8C-D91B-43F9-B938-83A87C73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0" name="Imagen 459">
          <a:extLst>
            <a:ext uri="{FF2B5EF4-FFF2-40B4-BE49-F238E27FC236}">
              <a16:creationId xmlns:a16="http://schemas.microsoft.com/office/drawing/2014/main" id="{EF199BCF-4C52-4894-B19F-D0792FF60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1" name="Imagen 460">
          <a:extLst>
            <a:ext uri="{FF2B5EF4-FFF2-40B4-BE49-F238E27FC236}">
              <a16:creationId xmlns:a16="http://schemas.microsoft.com/office/drawing/2014/main" id="{15FD1080-3A9D-48EE-8799-665A12EC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2" name="Imagen 461">
          <a:extLst>
            <a:ext uri="{FF2B5EF4-FFF2-40B4-BE49-F238E27FC236}">
              <a16:creationId xmlns:a16="http://schemas.microsoft.com/office/drawing/2014/main" id="{FFBA7E42-8D20-4D1B-A633-7F65CFFAE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3" name="Imagen 462">
          <a:extLst>
            <a:ext uri="{FF2B5EF4-FFF2-40B4-BE49-F238E27FC236}">
              <a16:creationId xmlns:a16="http://schemas.microsoft.com/office/drawing/2014/main" id="{1E6A7924-2A55-49A1-96C0-49621AAD8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4" name="Imagen 463">
          <a:extLst>
            <a:ext uri="{FF2B5EF4-FFF2-40B4-BE49-F238E27FC236}">
              <a16:creationId xmlns:a16="http://schemas.microsoft.com/office/drawing/2014/main" id="{B3944668-919A-4896-B1F4-1499686E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65" name="Imagen 464">
          <a:extLst>
            <a:ext uri="{FF2B5EF4-FFF2-40B4-BE49-F238E27FC236}">
              <a16:creationId xmlns:a16="http://schemas.microsoft.com/office/drawing/2014/main" id="{A6B31BEE-242A-4D3F-BF4D-06E1D0F9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6" name="Imagen 465">
          <a:extLst>
            <a:ext uri="{FF2B5EF4-FFF2-40B4-BE49-F238E27FC236}">
              <a16:creationId xmlns:a16="http://schemas.microsoft.com/office/drawing/2014/main" id="{05C25485-A515-4A31-B19A-FFF02F0B4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7" name="Imagen 466">
          <a:extLst>
            <a:ext uri="{FF2B5EF4-FFF2-40B4-BE49-F238E27FC236}">
              <a16:creationId xmlns:a16="http://schemas.microsoft.com/office/drawing/2014/main" id="{9F0B3656-FC0C-46F3-AC79-BEEADF20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8" name="Imagen 467">
          <a:extLst>
            <a:ext uri="{FF2B5EF4-FFF2-40B4-BE49-F238E27FC236}">
              <a16:creationId xmlns:a16="http://schemas.microsoft.com/office/drawing/2014/main" id="{D1EE76AC-104D-494B-B64C-3198C2E5A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469" name="Imagen 468">
          <a:extLst>
            <a:ext uri="{FF2B5EF4-FFF2-40B4-BE49-F238E27FC236}">
              <a16:creationId xmlns:a16="http://schemas.microsoft.com/office/drawing/2014/main" id="{1F5CFAEB-E4B9-4718-AFB8-E00DEBD6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0" name="Imagen 469">
          <a:extLst>
            <a:ext uri="{FF2B5EF4-FFF2-40B4-BE49-F238E27FC236}">
              <a16:creationId xmlns:a16="http://schemas.microsoft.com/office/drawing/2014/main" id="{A0317F50-9A17-4C10-BF88-4BE812241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1" name="Imagen 470">
          <a:extLst>
            <a:ext uri="{FF2B5EF4-FFF2-40B4-BE49-F238E27FC236}">
              <a16:creationId xmlns:a16="http://schemas.microsoft.com/office/drawing/2014/main" id="{5407C90A-3A34-4456-AE62-79D7D422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2" name="Imagen 471">
          <a:extLst>
            <a:ext uri="{FF2B5EF4-FFF2-40B4-BE49-F238E27FC236}">
              <a16:creationId xmlns:a16="http://schemas.microsoft.com/office/drawing/2014/main" id="{57B96975-8588-4157-96A5-B74A610D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3" name="Imagen 472">
          <a:extLst>
            <a:ext uri="{FF2B5EF4-FFF2-40B4-BE49-F238E27FC236}">
              <a16:creationId xmlns:a16="http://schemas.microsoft.com/office/drawing/2014/main" id="{1F7F68A3-AB42-4216-A7EB-4F7DF5B80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4" name="Imagen 473">
          <a:extLst>
            <a:ext uri="{FF2B5EF4-FFF2-40B4-BE49-F238E27FC236}">
              <a16:creationId xmlns:a16="http://schemas.microsoft.com/office/drawing/2014/main" id="{859B08B2-80C8-4006-9DB3-3A6DA3731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5" name="Imagen 474">
          <a:extLst>
            <a:ext uri="{FF2B5EF4-FFF2-40B4-BE49-F238E27FC236}">
              <a16:creationId xmlns:a16="http://schemas.microsoft.com/office/drawing/2014/main" id="{C37B5272-B831-4D5C-92A3-1E1B0584B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6" name="Imagen 475">
          <a:extLst>
            <a:ext uri="{FF2B5EF4-FFF2-40B4-BE49-F238E27FC236}">
              <a16:creationId xmlns:a16="http://schemas.microsoft.com/office/drawing/2014/main" id="{241C25D5-6C03-4D76-B2F4-F36C75C2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7" name="Imagen 476">
          <a:extLst>
            <a:ext uri="{FF2B5EF4-FFF2-40B4-BE49-F238E27FC236}">
              <a16:creationId xmlns:a16="http://schemas.microsoft.com/office/drawing/2014/main" id="{E8EF2202-382F-4A0A-8A7F-9DBC0E050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8" name="Imagen 477">
          <a:extLst>
            <a:ext uri="{FF2B5EF4-FFF2-40B4-BE49-F238E27FC236}">
              <a16:creationId xmlns:a16="http://schemas.microsoft.com/office/drawing/2014/main" id="{9D792156-0B4C-4DC8-A03F-24F35E0DD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79" name="Imagen 478">
          <a:extLst>
            <a:ext uri="{FF2B5EF4-FFF2-40B4-BE49-F238E27FC236}">
              <a16:creationId xmlns:a16="http://schemas.microsoft.com/office/drawing/2014/main" id="{BE729C3F-7E45-4CC9-A9E9-AD7BE5980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0" name="Imagen 479">
          <a:extLst>
            <a:ext uri="{FF2B5EF4-FFF2-40B4-BE49-F238E27FC236}">
              <a16:creationId xmlns:a16="http://schemas.microsoft.com/office/drawing/2014/main" id="{F9D3C4EF-22DF-43DE-AE06-3A628D271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1" name="Imagen 480">
          <a:extLst>
            <a:ext uri="{FF2B5EF4-FFF2-40B4-BE49-F238E27FC236}">
              <a16:creationId xmlns:a16="http://schemas.microsoft.com/office/drawing/2014/main" id="{F99CEE53-5776-4C2B-8C26-BEE0570A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2" name="Imagen 481">
          <a:extLst>
            <a:ext uri="{FF2B5EF4-FFF2-40B4-BE49-F238E27FC236}">
              <a16:creationId xmlns:a16="http://schemas.microsoft.com/office/drawing/2014/main" id="{C861388A-CB29-4434-9668-850B10DA7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3" name="Imagen 482">
          <a:extLst>
            <a:ext uri="{FF2B5EF4-FFF2-40B4-BE49-F238E27FC236}">
              <a16:creationId xmlns:a16="http://schemas.microsoft.com/office/drawing/2014/main" id="{58885BC4-5BCC-4409-B5DC-899058309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4" name="Imagen 483">
          <a:extLst>
            <a:ext uri="{FF2B5EF4-FFF2-40B4-BE49-F238E27FC236}">
              <a16:creationId xmlns:a16="http://schemas.microsoft.com/office/drawing/2014/main" id="{BA8E1F69-8980-4E59-A423-051C351E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5" name="Imagen 484">
          <a:extLst>
            <a:ext uri="{FF2B5EF4-FFF2-40B4-BE49-F238E27FC236}">
              <a16:creationId xmlns:a16="http://schemas.microsoft.com/office/drawing/2014/main" id="{1AF37CB2-D1B8-4158-B838-C21C605E9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6" name="Imagen 485">
          <a:extLst>
            <a:ext uri="{FF2B5EF4-FFF2-40B4-BE49-F238E27FC236}">
              <a16:creationId xmlns:a16="http://schemas.microsoft.com/office/drawing/2014/main" id="{F835E965-D0FB-43B3-9564-0563635A2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7" name="Imagen 486">
          <a:extLst>
            <a:ext uri="{FF2B5EF4-FFF2-40B4-BE49-F238E27FC236}">
              <a16:creationId xmlns:a16="http://schemas.microsoft.com/office/drawing/2014/main" id="{6246C659-3395-40B0-BC36-A64183965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8" name="Imagen 487">
          <a:extLst>
            <a:ext uri="{FF2B5EF4-FFF2-40B4-BE49-F238E27FC236}">
              <a16:creationId xmlns:a16="http://schemas.microsoft.com/office/drawing/2014/main" id="{7F4B68F3-8399-4AC7-8C77-8AA43483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89" name="Imagen 488">
          <a:extLst>
            <a:ext uri="{FF2B5EF4-FFF2-40B4-BE49-F238E27FC236}">
              <a16:creationId xmlns:a16="http://schemas.microsoft.com/office/drawing/2014/main" id="{3D5146AF-4914-4467-BA90-07EBE9347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0" name="Imagen 489">
          <a:extLst>
            <a:ext uri="{FF2B5EF4-FFF2-40B4-BE49-F238E27FC236}">
              <a16:creationId xmlns:a16="http://schemas.microsoft.com/office/drawing/2014/main" id="{74DFBAD3-CACB-4509-9A85-8F0711C8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1" name="Imagen 490">
          <a:extLst>
            <a:ext uri="{FF2B5EF4-FFF2-40B4-BE49-F238E27FC236}">
              <a16:creationId xmlns:a16="http://schemas.microsoft.com/office/drawing/2014/main" id="{C54EC9FC-310D-474E-8B14-0EC69C371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2" name="Imagen 491">
          <a:extLst>
            <a:ext uri="{FF2B5EF4-FFF2-40B4-BE49-F238E27FC236}">
              <a16:creationId xmlns:a16="http://schemas.microsoft.com/office/drawing/2014/main" id="{B1BE352F-4856-4E30-929A-51BD569E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3" name="Imagen 492">
          <a:extLst>
            <a:ext uri="{FF2B5EF4-FFF2-40B4-BE49-F238E27FC236}">
              <a16:creationId xmlns:a16="http://schemas.microsoft.com/office/drawing/2014/main" id="{6EB7E040-2D28-4F80-ABDF-D0B668E1D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4" name="Imagen 493">
          <a:extLst>
            <a:ext uri="{FF2B5EF4-FFF2-40B4-BE49-F238E27FC236}">
              <a16:creationId xmlns:a16="http://schemas.microsoft.com/office/drawing/2014/main" id="{99D74E69-CFD2-442B-B2EB-CADFE26A9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5" name="Imagen 494">
          <a:extLst>
            <a:ext uri="{FF2B5EF4-FFF2-40B4-BE49-F238E27FC236}">
              <a16:creationId xmlns:a16="http://schemas.microsoft.com/office/drawing/2014/main" id="{9CE4FB3C-AD6B-41C4-A283-B536498F4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6" name="Imagen 495">
          <a:extLst>
            <a:ext uri="{FF2B5EF4-FFF2-40B4-BE49-F238E27FC236}">
              <a16:creationId xmlns:a16="http://schemas.microsoft.com/office/drawing/2014/main" id="{8558C9D4-340D-4282-87A9-A5F9FA958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7" name="Imagen 496">
          <a:extLst>
            <a:ext uri="{FF2B5EF4-FFF2-40B4-BE49-F238E27FC236}">
              <a16:creationId xmlns:a16="http://schemas.microsoft.com/office/drawing/2014/main" id="{863CCCC2-E2F6-41D7-A98D-136E0915D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8" name="Imagen 497">
          <a:extLst>
            <a:ext uri="{FF2B5EF4-FFF2-40B4-BE49-F238E27FC236}">
              <a16:creationId xmlns:a16="http://schemas.microsoft.com/office/drawing/2014/main" id="{F9146A73-830F-49B3-9473-9BC7E3646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499" name="Imagen 498">
          <a:extLst>
            <a:ext uri="{FF2B5EF4-FFF2-40B4-BE49-F238E27FC236}">
              <a16:creationId xmlns:a16="http://schemas.microsoft.com/office/drawing/2014/main" id="{62443350-465D-4633-8A0E-8E5301688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0" name="Imagen 499">
          <a:extLst>
            <a:ext uri="{FF2B5EF4-FFF2-40B4-BE49-F238E27FC236}">
              <a16:creationId xmlns:a16="http://schemas.microsoft.com/office/drawing/2014/main" id="{491DD51C-BF1C-41C1-AD29-C164EAA81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1" name="Imagen 500">
          <a:extLst>
            <a:ext uri="{FF2B5EF4-FFF2-40B4-BE49-F238E27FC236}">
              <a16:creationId xmlns:a16="http://schemas.microsoft.com/office/drawing/2014/main" id="{3D042B5F-1179-4304-8DA2-658026F3B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2" name="Imagen 501">
          <a:extLst>
            <a:ext uri="{FF2B5EF4-FFF2-40B4-BE49-F238E27FC236}">
              <a16:creationId xmlns:a16="http://schemas.microsoft.com/office/drawing/2014/main" id="{3C4BB508-0A99-4B37-BC5B-79D1CE28A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3" name="Imagen 502">
          <a:extLst>
            <a:ext uri="{FF2B5EF4-FFF2-40B4-BE49-F238E27FC236}">
              <a16:creationId xmlns:a16="http://schemas.microsoft.com/office/drawing/2014/main" id="{18C30C26-8CC6-4D11-8436-3D897680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4" name="Imagen 503">
          <a:extLst>
            <a:ext uri="{FF2B5EF4-FFF2-40B4-BE49-F238E27FC236}">
              <a16:creationId xmlns:a16="http://schemas.microsoft.com/office/drawing/2014/main" id="{7D9D9188-8E60-49D0-8BDC-0D44BF7E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5" name="Imagen 504">
          <a:extLst>
            <a:ext uri="{FF2B5EF4-FFF2-40B4-BE49-F238E27FC236}">
              <a16:creationId xmlns:a16="http://schemas.microsoft.com/office/drawing/2014/main" id="{8B24F62F-45C6-4957-AC92-8DA56D141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6" name="Imagen 505">
          <a:extLst>
            <a:ext uri="{FF2B5EF4-FFF2-40B4-BE49-F238E27FC236}">
              <a16:creationId xmlns:a16="http://schemas.microsoft.com/office/drawing/2014/main" id="{078FECBA-659D-4DB6-8AC8-1830F55D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07" name="Imagen 506">
          <a:extLst>
            <a:ext uri="{FF2B5EF4-FFF2-40B4-BE49-F238E27FC236}">
              <a16:creationId xmlns:a16="http://schemas.microsoft.com/office/drawing/2014/main" id="{0FF2F690-9AB5-4E36-A09C-7A5AC0636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08" name="Imagen 507">
          <a:extLst>
            <a:ext uri="{FF2B5EF4-FFF2-40B4-BE49-F238E27FC236}">
              <a16:creationId xmlns:a16="http://schemas.microsoft.com/office/drawing/2014/main" id="{C341BBC6-DC9F-46BF-AC80-6F806F2CC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09" name="Imagen 508">
          <a:extLst>
            <a:ext uri="{FF2B5EF4-FFF2-40B4-BE49-F238E27FC236}">
              <a16:creationId xmlns:a16="http://schemas.microsoft.com/office/drawing/2014/main" id="{C7D83B1B-E7F4-4F2D-93E5-173BAF88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0" name="Imagen 509">
          <a:extLst>
            <a:ext uri="{FF2B5EF4-FFF2-40B4-BE49-F238E27FC236}">
              <a16:creationId xmlns:a16="http://schemas.microsoft.com/office/drawing/2014/main" id="{23D6DBB9-0712-4E04-82C6-F03DD6AD8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1" name="Imagen 510">
          <a:extLst>
            <a:ext uri="{FF2B5EF4-FFF2-40B4-BE49-F238E27FC236}">
              <a16:creationId xmlns:a16="http://schemas.microsoft.com/office/drawing/2014/main" id="{B01317EC-E818-4C1D-A96B-908817FB1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2" name="Imagen 511">
          <a:extLst>
            <a:ext uri="{FF2B5EF4-FFF2-40B4-BE49-F238E27FC236}">
              <a16:creationId xmlns:a16="http://schemas.microsoft.com/office/drawing/2014/main" id="{146D8026-2ABE-44AC-8EB7-3CEAC64F0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13" name="Imagen 512">
          <a:extLst>
            <a:ext uri="{FF2B5EF4-FFF2-40B4-BE49-F238E27FC236}">
              <a16:creationId xmlns:a16="http://schemas.microsoft.com/office/drawing/2014/main" id="{F3E2A237-7B3A-4B8F-B1DD-82122B787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4" name="Imagen 513">
          <a:extLst>
            <a:ext uri="{FF2B5EF4-FFF2-40B4-BE49-F238E27FC236}">
              <a16:creationId xmlns:a16="http://schemas.microsoft.com/office/drawing/2014/main" id="{115D2950-262F-467F-A886-F84437235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5" name="Imagen 514">
          <a:extLst>
            <a:ext uri="{FF2B5EF4-FFF2-40B4-BE49-F238E27FC236}">
              <a16:creationId xmlns:a16="http://schemas.microsoft.com/office/drawing/2014/main" id="{C7FBF145-DF3F-4F99-AFBE-6C6CDF84E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6" name="Imagen 515">
          <a:extLst>
            <a:ext uri="{FF2B5EF4-FFF2-40B4-BE49-F238E27FC236}">
              <a16:creationId xmlns:a16="http://schemas.microsoft.com/office/drawing/2014/main" id="{DD039517-968E-463B-AAFD-BDC74C12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7" name="Imagen 516">
          <a:extLst>
            <a:ext uri="{FF2B5EF4-FFF2-40B4-BE49-F238E27FC236}">
              <a16:creationId xmlns:a16="http://schemas.microsoft.com/office/drawing/2014/main" id="{2E37E138-1DE1-459A-B65D-A31D7D1CC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8" name="Imagen 517">
          <a:extLst>
            <a:ext uri="{FF2B5EF4-FFF2-40B4-BE49-F238E27FC236}">
              <a16:creationId xmlns:a16="http://schemas.microsoft.com/office/drawing/2014/main" id="{1CA45EA6-3D8E-4BA3-BB77-EBA00B9B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19" name="Imagen 518">
          <a:extLst>
            <a:ext uri="{FF2B5EF4-FFF2-40B4-BE49-F238E27FC236}">
              <a16:creationId xmlns:a16="http://schemas.microsoft.com/office/drawing/2014/main" id="{4CA9BF2E-5CFD-4864-8E0D-71827FF9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0" name="Imagen 519">
          <a:extLst>
            <a:ext uri="{FF2B5EF4-FFF2-40B4-BE49-F238E27FC236}">
              <a16:creationId xmlns:a16="http://schemas.microsoft.com/office/drawing/2014/main" id="{1929F843-E75A-4AD1-B453-3C5ECA1EA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1" name="Imagen 520">
          <a:extLst>
            <a:ext uri="{FF2B5EF4-FFF2-40B4-BE49-F238E27FC236}">
              <a16:creationId xmlns:a16="http://schemas.microsoft.com/office/drawing/2014/main" id="{6F67E621-04BC-479B-9A46-A418050B2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2" name="Imagen 521">
          <a:extLst>
            <a:ext uri="{FF2B5EF4-FFF2-40B4-BE49-F238E27FC236}">
              <a16:creationId xmlns:a16="http://schemas.microsoft.com/office/drawing/2014/main" id="{48BFE5DA-82E7-4B25-ABDC-CA29B9641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3" name="Imagen 522">
          <a:extLst>
            <a:ext uri="{FF2B5EF4-FFF2-40B4-BE49-F238E27FC236}">
              <a16:creationId xmlns:a16="http://schemas.microsoft.com/office/drawing/2014/main" id="{D1750E42-EDB7-4BBF-B8A1-861C8A754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4" name="Imagen 523">
          <a:extLst>
            <a:ext uri="{FF2B5EF4-FFF2-40B4-BE49-F238E27FC236}">
              <a16:creationId xmlns:a16="http://schemas.microsoft.com/office/drawing/2014/main" id="{E3AF4B5C-BB0A-407C-8FFB-F9D7BC672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5" name="Imagen 524">
          <a:extLst>
            <a:ext uri="{FF2B5EF4-FFF2-40B4-BE49-F238E27FC236}">
              <a16:creationId xmlns:a16="http://schemas.microsoft.com/office/drawing/2014/main" id="{3C11426A-2C85-4ACC-8119-12D51BBFD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6" name="Imagen 525">
          <a:extLst>
            <a:ext uri="{FF2B5EF4-FFF2-40B4-BE49-F238E27FC236}">
              <a16:creationId xmlns:a16="http://schemas.microsoft.com/office/drawing/2014/main" id="{0C618B9F-53CC-43DD-B772-709884B83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7" name="Imagen 526">
          <a:extLst>
            <a:ext uri="{FF2B5EF4-FFF2-40B4-BE49-F238E27FC236}">
              <a16:creationId xmlns:a16="http://schemas.microsoft.com/office/drawing/2014/main" id="{0FA67237-90D2-4BF6-942B-E435BA14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28" name="Imagen 527">
          <a:extLst>
            <a:ext uri="{FF2B5EF4-FFF2-40B4-BE49-F238E27FC236}">
              <a16:creationId xmlns:a16="http://schemas.microsoft.com/office/drawing/2014/main" id="{F2684C97-88CB-4F9E-974F-59110A3AE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29" name="Imagen 528">
          <a:extLst>
            <a:ext uri="{FF2B5EF4-FFF2-40B4-BE49-F238E27FC236}">
              <a16:creationId xmlns:a16="http://schemas.microsoft.com/office/drawing/2014/main" id="{BBFE3C93-1BBC-4DA9-A6E1-943C4E91F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0" name="Imagen 529">
          <a:extLst>
            <a:ext uri="{FF2B5EF4-FFF2-40B4-BE49-F238E27FC236}">
              <a16:creationId xmlns:a16="http://schemas.microsoft.com/office/drawing/2014/main" id="{BDB1CE3E-1930-474B-BB0D-608BC6805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1" name="Imagen 530">
          <a:extLst>
            <a:ext uri="{FF2B5EF4-FFF2-40B4-BE49-F238E27FC236}">
              <a16:creationId xmlns:a16="http://schemas.microsoft.com/office/drawing/2014/main" id="{C62C8C02-5DB4-4817-B3A6-9FAB7E9BD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2" name="Imagen 531">
          <a:extLst>
            <a:ext uri="{FF2B5EF4-FFF2-40B4-BE49-F238E27FC236}">
              <a16:creationId xmlns:a16="http://schemas.microsoft.com/office/drawing/2014/main" id="{8F505A93-4419-4F71-BB34-6808F744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3" name="Imagen 532">
          <a:extLst>
            <a:ext uri="{FF2B5EF4-FFF2-40B4-BE49-F238E27FC236}">
              <a16:creationId xmlns:a16="http://schemas.microsoft.com/office/drawing/2014/main" id="{D980F5D9-FE41-4581-B792-BEE1A373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34" name="Imagen 533">
          <a:extLst>
            <a:ext uri="{FF2B5EF4-FFF2-40B4-BE49-F238E27FC236}">
              <a16:creationId xmlns:a16="http://schemas.microsoft.com/office/drawing/2014/main" id="{72111C4E-74E6-44E9-8741-F24638252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5" name="Imagen 534">
          <a:extLst>
            <a:ext uri="{FF2B5EF4-FFF2-40B4-BE49-F238E27FC236}">
              <a16:creationId xmlns:a16="http://schemas.microsoft.com/office/drawing/2014/main" id="{2D39EAEE-D4F4-4C05-AFF5-0A6C8E79C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6" name="Imagen 535">
          <a:extLst>
            <a:ext uri="{FF2B5EF4-FFF2-40B4-BE49-F238E27FC236}">
              <a16:creationId xmlns:a16="http://schemas.microsoft.com/office/drawing/2014/main" id="{61059752-2BBE-4CB5-8173-F05612EEF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7" name="Imagen 536">
          <a:extLst>
            <a:ext uri="{FF2B5EF4-FFF2-40B4-BE49-F238E27FC236}">
              <a16:creationId xmlns:a16="http://schemas.microsoft.com/office/drawing/2014/main" id="{EC344794-7503-434C-96A3-E9AD7400A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8" name="Imagen 537">
          <a:extLst>
            <a:ext uri="{FF2B5EF4-FFF2-40B4-BE49-F238E27FC236}">
              <a16:creationId xmlns:a16="http://schemas.microsoft.com/office/drawing/2014/main" id="{55B02C1C-442C-4E9C-868C-C638CFA3D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39" name="Imagen 538">
          <a:extLst>
            <a:ext uri="{FF2B5EF4-FFF2-40B4-BE49-F238E27FC236}">
              <a16:creationId xmlns:a16="http://schemas.microsoft.com/office/drawing/2014/main" id="{47ADFAFC-A1CE-4E26-A6E0-5935F9E6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0" name="Imagen 539">
          <a:extLst>
            <a:ext uri="{FF2B5EF4-FFF2-40B4-BE49-F238E27FC236}">
              <a16:creationId xmlns:a16="http://schemas.microsoft.com/office/drawing/2014/main" id="{A3C75795-C93D-41BB-8071-02F04BBF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1" name="Imagen 540">
          <a:extLst>
            <a:ext uri="{FF2B5EF4-FFF2-40B4-BE49-F238E27FC236}">
              <a16:creationId xmlns:a16="http://schemas.microsoft.com/office/drawing/2014/main" id="{584ECA95-B29D-4724-A317-6B29FCAF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2" name="Imagen 541">
          <a:extLst>
            <a:ext uri="{FF2B5EF4-FFF2-40B4-BE49-F238E27FC236}">
              <a16:creationId xmlns:a16="http://schemas.microsoft.com/office/drawing/2014/main" id="{92CDCF8E-8750-44B9-B0E3-770B4B0D3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43" name="Imagen 542">
          <a:extLst>
            <a:ext uri="{FF2B5EF4-FFF2-40B4-BE49-F238E27FC236}">
              <a16:creationId xmlns:a16="http://schemas.microsoft.com/office/drawing/2014/main" id="{30D202B6-CE32-4F6C-B64F-15426D03F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4" name="Imagen 543">
          <a:extLst>
            <a:ext uri="{FF2B5EF4-FFF2-40B4-BE49-F238E27FC236}">
              <a16:creationId xmlns:a16="http://schemas.microsoft.com/office/drawing/2014/main" id="{16A1768C-EFB6-40BC-B971-E66814EE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5" name="Imagen 544">
          <a:extLst>
            <a:ext uri="{FF2B5EF4-FFF2-40B4-BE49-F238E27FC236}">
              <a16:creationId xmlns:a16="http://schemas.microsoft.com/office/drawing/2014/main" id="{F001FDC8-ACD5-48D6-B28E-A8155A232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6" name="Imagen 545">
          <a:extLst>
            <a:ext uri="{FF2B5EF4-FFF2-40B4-BE49-F238E27FC236}">
              <a16:creationId xmlns:a16="http://schemas.microsoft.com/office/drawing/2014/main" id="{99582DA3-9247-4F74-A6C3-6A25327A5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7" name="Imagen 546">
          <a:extLst>
            <a:ext uri="{FF2B5EF4-FFF2-40B4-BE49-F238E27FC236}">
              <a16:creationId xmlns:a16="http://schemas.microsoft.com/office/drawing/2014/main" id="{327B6B72-4515-466D-89DF-345F58CE5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8" name="Imagen 547">
          <a:extLst>
            <a:ext uri="{FF2B5EF4-FFF2-40B4-BE49-F238E27FC236}">
              <a16:creationId xmlns:a16="http://schemas.microsoft.com/office/drawing/2014/main" id="{0D08AB80-7873-40FE-9507-F4598DE5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49" name="Imagen 548">
          <a:extLst>
            <a:ext uri="{FF2B5EF4-FFF2-40B4-BE49-F238E27FC236}">
              <a16:creationId xmlns:a16="http://schemas.microsoft.com/office/drawing/2014/main" id="{60487C0E-2AFB-40F8-A5AD-2CE25660F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0" name="Imagen 549">
          <a:extLst>
            <a:ext uri="{FF2B5EF4-FFF2-40B4-BE49-F238E27FC236}">
              <a16:creationId xmlns:a16="http://schemas.microsoft.com/office/drawing/2014/main" id="{E516735A-0405-4D5C-8003-FC7AA92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1" name="Imagen 550">
          <a:extLst>
            <a:ext uri="{FF2B5EF4-FFF2-40B4-BE49-F238E27FC236}">
              <a16:creationId xmlns:a16="http://schemas.microsoft.com/office/drawing/2014/main" id="{030F9BD2-964E-4283-9CED-5776E401C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2" name="Imagen 551">
          <a:extLst>
            <a:ext uri="{FF2B5EF4-FFF2-40B4-BE49-F238E27FC236}">
              <a16:creationId xmlns:a16="http://schemas.microsoft.com/office/drawing/2014/main" id="{3FC72C2C-A63B-47CD-9B60-281542ED7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3" name="Imagen 552">
          <a:extLst>
            <a:ext uri="{FF2B5EF4-FFF2-40B4-BE49-F238E27FC236}">
              <a16:creationId xmlns:a16="http://schemas.microsoft.com/office/drawing/2014/main" id="{74FF1974-7D45-40C3-B0F2-8B78ABFE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4" name="Imagen 553">
          <a:extLst>
            <a:ext uri="{FF2B5EF4-FFF2-40B4-BE49-F238E27FC236}">
              <a16:creationId xmlns:a16="http://schemas.microsoft.com/office/drawing/2014/main" id="{BBC803B4-EA94-438B-9B02-8C3232F55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5" name="Imagen 554">
          <a:extLst>
            <a:ext uri="{FF2B5EF4-FFF2-40B4-BE49-F238E27FC236}">
              <a16:creationId xmlns:a16="http://schemas.microsoft.com/office/drawing/2014/main" id="{0C612263-22B3-4241-A678-AC70E815B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6" name="Imagen 555">
          <a:extLst>
            <a:ext uri="{FF2B5EF4-FFF2-40B4-BE49-F238E27FC236}">
              <a16:creationId xmlns:a16="http://schemas.microsoft.com/office/drawing/2014/main" id="{3B67073F-9562-4118-BFBD-EA6DFBA3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57" name="Imagen 556">
          <a:extLst>
            <a:ext uri="{FF2B5EF4-FFF2-40B4-BE49-F238E27FC236}">
              <a16:creationId xmlns:a16="http://schemas.microsoft.com/office/drawing/2014/main" id="{1C6620DB-814E-4F67-90ED-FAA1EB711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8" name="Imagen 557">
          <a:extLst>
            <a:ext uri="{FF2B5EF4-FFF2-40B4-BE49-F238E27FC236}">
              <a16:creationId xmlns:a16="http://schemas.microsoft.com/office/drawing/2014/main" id="{1DA8C08E-1026-44AD-B305-8118DD959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59" name="Imagen 558">
          <a:extLst>
            <a:ext uri="{FF2B5EF4-FFF2-40B4-BE49-F238E27FC236}">
              <a16:creationId xmlns:a16="http://schemas.microsoft.com/office/drawing/2014/main" id="{00E89F32-CA52-4B27-9694-35FBE1321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0" name="Imagen 559">
          <a:extLst>
            <a:ext uri="{FF2B5EF4-FFF2-40B4-BE49-F238E27FC236}">
              <a16:creationId xmlns:a16="http://schemas.microsoft.com/office/drawing/2014/main" id="{86240463-B842-4FE3-A426-254AA5AFC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1" name="Imagen 560">
          <a:extLst>
            <a:ext uri="{FF2B5EF4-FFF2-40B4-BE49-F238E27FC236}">
              <a16:creationId xmlns:a16="http://schemas.microsoft.com/office/drawing/2014/main" id="{5F14B9CA-8262-417E-AB37-0488DA9D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2" name="Imagen 561">
          <a:extLst>
            <a:ext uri="{FF2B5EF4-FFF2-40B4-BE49-F238E27FC236}">
              <a16:creationId xmlns:a16="http://schemas.microsoft.com/office/drawing/2014/main" id="{B9D743D1-7CFF-48B2-A387-FF115F825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3" name="Imagen 562">
          <a:extLst>
            <a:ext uri="{FF2B5EF4-FFF2-40B4-BE49-F238E27FC236}">
              <a16:creationId xmlns:a16="http://schemas.microsoft.com/office/drawing/2014/main" id="{74DE3942-D2C3-4B78-A169-F1A224F3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4" name="Imagen 563">
          <a:extLst>
            <a:ext uri="{FF2B5EF4-FFF2-40B4-BE49-F238E27FC236}">
              <a16:creationId xmlns:a16="http://schemas.microsoft.com/office/drawing/2014/main" id="{3A17F7C5-D7EF-4FCC-A41B-18CEF35D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5" name="Imagen 564">
          <a:extLst>
            <a:ext uri="{FF2B5EF4-FFF2-40B4-BE49-F238E27FC236}">
              <a16:creationId xmlns:a16="http://schemas.microsoft.com/office/drawing/2014/main" id="{229D41B2-AF5C-48B7-8CD2-05813608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66" name="Imagen 565">
          <a:extLst>
            <a:ext uri="{FF2B5EF4-FFF2-40B4-BE49-F238E27FC236}">
              <a16:creationId xmlns:a16="http://schemas.microsoft.com/office/drawing/2014/main" id="{8D323F20-D6EC-49B7-8894-D3AAFC306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7" name="Imagen 566">
          <a:extLst>
            <a:ext uri="{FF2B5EF4-FFF2-40B4-BE49-F238E27FC236}">
              <a16:creationId xmlns:a16="http://schemas.microsoft.com/office/drawing/2014/main" id="{5DC47EEE-594C-4E72-B8D1-7BAC48B0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8" name="Imagen 567">
          <a:extLst>
            <a:ext uri="{FF2B5EF4-FFF2-40B4-BE49-F238E27FC236}">
              <a16:creationId xmlns:a16="http://schemas.microsoft.com/office/drawing/2014/main" id="{99E2FAC3-0641-487C-AB56-249A5D4A0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69" name="Imagen 568">
          <a:extLst>
            <a:ext uri="{FF2B5EF4-FFF2-40B4-BE49-F238E27FC236}">
              <a16:creationId xmlns:a16="http://schemas.microsoft.com/office/drawing/2014/main" id="{763B9C77-5F8A-45ED-A364-94B3BD041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0" name="Imagen 569">
          <a:extLst>
            <a:ext uri="{FF2B5EF4-FFF2-40B4-BE49-F238E27FC236}">
              <a16:creationId xmlns:a16="http://schemas.microsoft.com/office/drawing/2014/main" id="{C18F33EE-8EF2-4446-97F2-BE2A077E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1" name="Imagen 570">
          <a:extLst>
            <a:ext uri="{FF2B5EF4-FFF2-40B4-BE49-F238E27FC236}">
              <a16:creationId xmlns:a16="http://schemas.microsoft.com/office/drawing/2014/main" id="{F2A17321-EFD1-46EF-BBA4-CF8403A81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572" name="Imagen 571">
          <a:extLst>
            <a:ext uri="{FF2B5EF4-FFF2-40B4-BE49-F238E27FC236}">
              <a16:creationId xmlns:a16="http://schemas.microsoft.com/office/drawing/2014/main" id="{27761535-8D86-4BE2-BE5A-6F1C69FC3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3" name="Imagen 572">
          <a:extLst>
            <a:ext uri="{FF2B5EF4-FFF2-40B4-BE49-F238E27FC236}">
              <a16:creationId xmlns:a16="http://schemas.microsoft.com/office/drawing/2014/main" id="{09054962-B5EC-4DAD-8D59-9F2BE7D78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4" name="Imagen 573">
          <a:extLst>
            <a:ext uri="{FF2B5EF4-FFF2-40B4-BE49-F238E27FC236}">
              <a16:creationId xmlns:a16="http://schemas.microsoft.com/office/drawing/2014/main" id="{D43EC8CC-8009-4F57-AA1A-9D191071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5" name="Imagen 574">
          <a:extLst>
            <a:ext uri="{FF2B5EF4-FFF2-40B4-BE49-F238E27FC236}">
              <a16:creationId xmlns:a16="http://schemas.microsoft.com/office/drawing/2014/main" id="{6F5A7552-5E73-419B-B5BD-EA891F63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6" name="Imagen 575">
          <a:extLst>
            <a:ext uri="{FF2B5EF4-FFF2-40B4-BE49-F238E27FC236}">
              <a16:creationId xmlns:a16="http://schemas.microsoft.com/office/drawing/2014/main" id="{45993EED-8F1B-4FB8-AD78-C3CE07B0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7" name="Imagen 576">
          <a:extLst>
            <a:ext uri="{FF2B5EF4-FFF2-40B4-BE49-F238E27FC236}">
              <a16:creationId xmlns:a16="http://schemas.microsoft.com/office/drawing/2014/main" id="{F25497B5-A3C5-4B95-8E80-484B497A3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578" name="Imagen 577">
          <a:extLst>
            <a:ext uri="{FF2B5EF4-FFF2-40B4-BE49-F238E27FC236}">
              <a16:creationId xmlns:a16="http://schemas.microsoft.com/office/drawing/2014/main" id="{470B905A-8DB2-42D4-AD16-149DB5A5C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79" name="Imagen 578">
          <a:extLst>
            <a:ext uri="{FF2B5EF4-FFF2-40B4-BE49-F238E27FC236}">
              <a16:creationId xmlns:a16="http://schemas.microsoft.com/office/drawing/2014/main" id="{5F00219B-A14B-410A-BEE3-9652A99A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0" name="Imagen 579">
          <a:extLst>
            <a:ext uri="{FF2B5EF4-FFF2-40B4-BE49-F238E27FC236}">
              <a16:creationId xmlns:a16="http://schemas.microsoft.com/office/drawing/2014/main" id="{FD1034B9-B674-42A9-B062-F27FD266D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1" name="Imagen 580">
          <a:extLst>
            <a:ext uri="{FF2B5EF4-FFF2-40B4-BE49-F238E27FC236}">
              <a16:creationId xmlns:a16="http://schemas.microsoft.com/office/drawing/2014/main" id="{DA116E8B-CCFA-4137-AFFC-540F13E90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2" name="Imagen 581">
          <a:extLst>
            <a:ext uri="{FF2B5EF4-FFF2-40B4-BE49-F238E27FC236}">
              <a16:creationId xmlns:a16="http://schemas.microsoft.com/office/drawing/2014/main" id="{566B1596-2A2F-47D1-A8B7-ECA5DB8EB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3" name="Imagen 582">
          <a:extLst>
            <a:ext uri="{FF2B5EF4-FFF2-40B4-BE49-F238E27FC236}">
              <a16:creationId xmlns:a16="http://schemas.microsoft.com/office/drawing/2014/main" id="{7E184332-CEBF-4ECE-B875-018E6929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4" name="Imagen 583">
          <a:extLst>
            <a:ext uri="{FF2B5EF4-FFF2-40B4-BE49-F238E27FC236}">
              <a16:creationId xmlns:a16="http://schemas.microsoft.com/office/drawing/2014/main" id="{36389EA2-272A-4EA8-8CAF-CBE8BA5C0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5" name="Imagen 584">
          <a:extLst>
            <a:ext uri="{FF2B5EF4-FFF2-40B4-BE49-F238E27FC236}">
              <a16:creationId xmlns:a16="http://schemas.microsoft.com/office/drawing/2014/main" id="{763E1562-07A2-40A9-AF96-93910DA5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6" name="Imagen 585">
          <a:extLst>
            <a:ext uri="{FF2B5EF4-FFF2-40B4-BE49-F238E27FC236}">
              <a16:creationId xmlns:a16="http://schemas.microsoft.com/office/drawing/2014/main" id="{952322F0-1F89-4A7D-A219-77C136D3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87" name="Imagen 586">
          <a:extLst>
            <a:ext uri="{FF2B5EF4-FFF2-40B4-BE49-F238E27FC236}">
              <a16:creationId xmlns:a16="http://schemas.microsoft.com/office/drawing/2014/main" id="{6BFFD5D1-524B-4A7D-B2BE-F21A4215B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8" name="Imagen 587">
          <a:extLst>
            <a:ext uri="{FF2B5EF4-FFF2-40B4-BE49-F238E27FC236}">
              <a16:creationId xmlns:a16="http://schemas.microsoft.com/office/drawing/2014/main" id="{C42D34C2-8687-40FE-84A5-C10DD0E3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89" name="Imagen 588">
          <a:extLst>
            <a:ext uri="{FF2B5EF4-FFF2-40B4-BE49-F238E27FC236}">
              <a16:creationId xmlns:a16="http://schemas.microsoft.com/office/drawing/2014/main" id="{9B557828-4DE2-420A-85F8-7CB7E5BE4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0" name="Imagen 589">
          <a:extLst>
            <a:ext uri="{FF2B5EF4-FFF2-40B4-BE49-F238E27FC236}">
              <a16:creationId xmlns:a16="http://schemas.microsoft.com/office/drawing/2014/main" id="{84E38C82-67B5-4B2C-8F3F-726C4ECE9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1" name="Imagen 590">
          <a:extLst>
            <a:ext uri="{FF2B5EF4-FFF2-40B4-BE49-F238E27FC236}">
              <a16:creationId xmlns:a16="http://schemas.microsoft.com/office/drawing/2014/main" id="{02E161FA-A1B6-4F16-B5B5-3AB0B86C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2" name="Imagen 591">
          <a:extLst>
            <a:ext uri="{FF2B5EF4-FFF2-40B4-BE49-F238E27FC236}">
              <a16:creationId xmlns:a16="http://schemas.microsoft.com/office/drawing/2014/main" id="{59E43115-9391-4E00-B2A3-DC9FE8CCA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593" name="Imagen 592">
          <a:extLst>
            <a:ext uri="{FF2B5EF4-FFF2-40B4-BE49-F238E27FC236}">
              <a16:creationId xmlns:a16="http://schemas.microsoft.com/office/drawing/2014/main" id="{BA8994B5-2F05-40F0-8F85-A99EAF162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4" name="Imagen 593">
          <a:extLst>
            <a:ext uri="{FF2B5EF4-FFF2-40B4-BE49-F238E27FC236}">
              <a16:creationId xmlns:a16="http://schemas.microsoft.com/office/drawing/2014/main" id="{C7C4FE00-6A8B-4364-9C36-2D05ADD3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5" name="Imagen 594">
          <a:extLst>
            <a:ext uri="{FF2B5EF4-FFF2-40B4-BE49-F238E27FC236}">
              <a16:creationId xmlns:a16="http://schemas.microsoft.com/office/drawing/2014/main" id="{FBB38170-0B44-4D81-A5F2-7EB03A6C0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6" name="Imagen 595">
          <a:extLst>
            <a:ext uri="{FF2B5EF4-FFF2-40B4-BE49-F238E27FC236}">
              <a16:creationId xmlns:a16="http://schemas.microsoft.com/office/drawing/2014/main" id="{F5999D8E-A65B-4384-AF52-3E5EBE10F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7" name="Imagen 596">
          <a:extLst>
            <a:ext uri="{FF2B5EF4-FFF2-40B4-BE49-F238E27FC236}">
              <a16:creationId xmlns:a16="http://schemas.microsoft.com/office/drawing/2014/main" id="{380E40BD-FDFC-4985-86E4-EE49856EA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8" name="Imagen 597">
          <a:extLst>
            <a:ext uri="{FF2B5EF4-FFF2-40B4-BE49-F238E27FC236}">
              <a16:creationId xmlns:a16="http://schemas.microsoft.com/office/drawing/2014/main" id="{FCA8FCEF-570B-4738-ACC2-3336FA98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599" name="Imagen 598">
          <a:extLst>
            <a:ext uri="{FF2B5EF4-FFF2-40B4-BE49-F238E27FC236}">
              <a16:creationId xmlns:a16="http://schemas.microsoft.com/office/drawing/2014/main" id="{B0E72CA3-14E4-4A80-9120-B3F2D1337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0" name="Imagen 599">
          <a:extLst>
            <a:ext uri="{FF2B5EF4-FFF2-40B4-BE49-F238E27FC236}">
              <a16:creationId xmlns:a16="http://schemas.microsoft.com/office/drawing/2014/main" id="{ED158DAF-1811-4B69-9693-768F7D7AB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1" name="Imagen 600">
          <a:extLst>
            <a:ext uri="{FF2B5EF4-FFF2-40B4-BE49-F238E27FC236}">
              <a16:creationId xmlns:a16="http://schemas.microsoft.com/office/drawing/2014/main" id="{6CC3B91C-E04C-43F5-919B-73EBC842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2" name="Imagen 601">
          <a:extLst>
            <a:ext uri="{FF2B5EF4-FFF2-40B4-BE49-F238E27FC236}">
              <a16:creationId xmlns:a16="http://schemas.microsoft.com/office/drawing/2014/main" id="{0549051D-8795-4A2C-9F5F-A53F38F0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3" name="Imagen 602">
          <a:extLst>
            <a:ext uri="{FF2B5EF4-FFF2-40B4-BE49-F238E27FC236}">
              <a16:creationId xmlns:a16="http://schemas.microsoft.com/office/drawing/2014/main" id="{02CA3583-009F-44CC-AB8C-29E71CFC2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4" name="Imagen 603">
          <a:extLst>
            <a:ext uri="{FF2B5EF4-FFF2-40B4-BE49-F238E27FC236}">
              <a16:creationId xmlns:a16="http://schemas.microsoft.com/office/drawing/2014/main" id="{F856CB3F-8F76-4D2E-BDB8-0FC92B380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5" name="Imagen 604">
          <a:extLst>
            <a:ext uri="{FF2B5EF4-FFF2-40B4-BE49-F238E27FC236}">
              <a16:creationId xmlns:a16="http://schemas.microsoft.com/office/drawing/2014/main" id="{7C334468-6E47-45D5-8040-9DB3570F2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6" name="Imagen 605">
          <a:extLst>
            <a:ext uri="{FF2B5EF4-FFF2-40B4-BE49-F238E27FC236}">
              <a16:creationId xmlns:a16="http://schemas.microsoft.com/office/drawing/2014/main" id="{B8F8CE09-C908-4F3E-AEDA-2B9C28C62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7" name="Imagen 606">
          <a:extLst>
            <a:ext uri="{FF2B5EF4-FFF2-40B4-BE49-F238E27FC236}">
              <a16:creationId xmlns:a16="http://schemas.microsoft.com/office/drawing/2014/main" id="{43C1AA10-3B8B-4EED-898C-EE8CF298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08" name="Imagen 607">
          <a:extLst>
            <a:ext uri="{FF2B5EF4-FFF2-40B4-BE49-F238E27FC236}">
              <a16:creationId xmlns:a16="http://schemas.microsoft.com/office/drawing/2014/main" id="{635460C8-DBBE-47C1-851B-3332B1F7B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09" name="Imagen 608">
          <a:extLst>
            <a:ext uri="{FF2B5EF4-FFF2-40B4-BE49-F238E27FC236}">
              <a16:creationId xmlns:a16="http://schemas.microsoft.com/office/drawing/2014/main" id="{FB4C40FC-30D9-459C-A7A7-4D2726E22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0" name="Imagen 609">
          <a:extLst>
            <a:ext uri="{FF2B5EF4-FFF2-40B4-BE49-F238E27FC236}">
              <a16:creationId xmlns:a16="http://schemas.microsoft.com/office/drawing/2014/main" id="{8D9A741F-2054-4BA8-AA25-8D4CDE2E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1" name="Imagen 610">
          <a:extLst>
            <a:ext uri="{FF2B5EF4-FFF2-40B4-BE49-F238E27FC236}">
              <a16:creationId xmlns:a16="http://schemas.microsoft.com/office/drawing/2014/main" id="{75229C94-993E-402A-BA69-545318C65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2" name="Imagen 611">
          <a:extLst>
            <a:ext uri="{FF2B5EF4-FFF2-40B4-BE49-F238E27FC236}">
              <a16:creationId xmlns:a16="http://schemas.microsoft.com/office/drawing/2014/main" id="{6BAAF937-8D8C-4228-BAC9-F7715491C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3" name="Imagen 612">
          <a:extLst>
            <a:ext uri="{FF2B5EF4-FFF2-40B4-BE49-F238E27FC236}">
              <a16:creationId xmlns:a16="http://schemas.microsoft.com/office/drawing/2014/main" id="{3E407DE6-28EF-4D52-9899-643D819FD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4" name="Imagen 613">
          <a:extLst>
            <a:ext uri="{FF2B5EF4-FFF2-40B4-BE49-F238E27FC236}">
              <a16:creationId xmlns:a16="http://schemas.microsoft.com/office/drawing/2014/main" id="{9DE4CC6E-6D3F-4651-BD35-AAA00387E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15" name="Imagen 614">
          <a:extLst>
            <a:ext uri="{FF2B5EF4-FFF2-40B4-BE49-F238E27FC236}">
              <a16:creationId xmlns:a16="http://schemas.microsoft.com/office/drawing/2014/main" id="{ED3F6DA3-5326-4327-88AE-2C5A04B2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6" name="Imagen 615">
          <a:extLst>
            <a:ext uri="{FF2B5EF4-FFF2-40B4-BE49-F238E27FC236}">
              <a16:creationId xmlns:a16="http://schemas.microsoft.com/office/drawing/2014/main" id="{E820C291-44B1-406B-AA55-FE6E0A27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7" name="Imagen 616">
          <a:extLst>
            <a:ext uri="{FF2B5EF4-FFF2-40B4-BE49-F238E27FC236}">
              <a16:creationId xmlns:a16="http://schemas.microsoft.com/office/drawing/2014/main" id="{04C1D0B0-CAAE-4844-8242-F0C942E9B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8" name="Imagen 617">
          <a:extLst>
            <a:ext uri="{FF2B5EF4-FFF2-40B4-BE49-F238E27FC236}">
              <a16:creationId xmlns:a16="http://schemas.microsoft.com/office/drawing/2014/main" id="{6D65B308-E592-4FFD-B839-AA1C2FEC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19" name="Imagen 618">
          <a:extLst>
            <a:ext uri="{FF2B5EF4-FFF2-40B4-BE49-F238E27FC236}">
              <a16:creationId xmlns:a16="http://schemas.microsoft.com/office/drawing/2014/main" id="{50A08EC0-1258-4BBD-8420-EC5700EF0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0" name="Imagen 619">
          <a:extLst>
            <a:ext uri="{FF2B5EF4-FFF2-40B4-BE49-F238E27FC236}">
              <a16:creationId xmlns:a16="http://schemas.microsoft.com/office/drawing/2014/main" id="{0ADF5634-EB37-4B05-A282-BC7F73E0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1" name="Imagen 620">
          <a:extLst>
            <a:ext uri="{FF2B5EF4-FFF2-40B4-BE49-F238E27FC236}">
              <a16:creationId xmlns:a16="http://schemas.microsoft.com/office/drawing/2014/main" id="{51A2F4BF-A664-4EBD-8F76-A7BCA81F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2" name="Imagen 621">
          <a:extLst>
            <a:ext uri="{FF2B5EF4-FFF2-40B4-BE49-F238E27FC236}">
              <a16:creationId xmlns:a16="http://schemas.microsoft.com/office/drawing/2014/main" id="{346606D9-D71A-408A-B7A0-63F8C0A2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3" name="Imagen 622">
          <a:extLst>
            <a:ext uri="{FF2B5EF4-FFF2-40B4-BE49-F238E27FC236}">
              <a16:creationId xmlns:a16="http://schemas.microsoft.com/office/drawing/2014/main" id="{7A040833-88E1-4974-9350-D0ADE6BF1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4" name="Imagen 623">
          <a:extLst>
            <a:ext uri="{FF2B5EF4-FFF2-40B4-BE49-F238E27FC236}">
              <a16:creationId xmlns:a16="http://schemas.microsoft.com/office/drawing/2014/main" id="{9E350A23-66E0-40D2-A1AB-B3741EEA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5" name="Imagen 624">
          <a:extLst>
            <a:ext uri="{FF2B5EF4-FFF2-40B4-BE49-F238E27FC236}">
              <a16:creationId xmlns:a16="http://schemas.microsoft.com/office/drawing/2014/main" id="{1356ACFF-B960-4C7C-9B2F-80D97E29C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6" name="Imagen 625">
          <a:extLst>
            <a:ext uri="{FF2B5EF4-FFF2-40B4-BE49-F238E27FC236}">
              <a16:creationId xmlns:a16="http://schemas.microsoft.com/office/drawing/2014/main" id="{1B78D496-FA4B-422C-89BD-48EB0AED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7" name="Imagen 626">
          <a:extLst>
            <a:ext uri="{FF2B5EF4-FFF2-40B4-BE49-F238E27FC236}">
              <a16:creationId xmlns:a16="http://schemas.microsoft.com/office/drawing/2014/main" id="{74CEEFB8-0040-49B1-8A4A-91E99014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8" name="Imagen 627">
          <a:extLst>
            <a:ext uri="{FF2B5EF4-FFF2-40B4-BE49-F238E27FC236}">
              <a16:creationId xmlns:a16="http://schemas.microsoft.com/office/drawing/2014/main" id="{D964AFF2-2C40-4E1B-B146-E3A140E08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29" name="Imagen 628">
          <a:extLst>
            <a:ext uri="{FF2B5EF4-FFF2-40B4-BE49-F238E27FC236}">
              <a16:creationId xmlns:a16="http://schemas.microsoft.com/office/drawing/2014/main" id="{3C96422E-6CC9-406D-892B-EE51EBAA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0" name="Imagen 629">
          <a:extLst>
            <a:ext uri="{FF2B5EF4-FFF2-40B4-BE49-F238E27FC236}">
              <a16:creationId xmlns:a16="http://schemas.microsoft.com/office/drawing/2014/main" id="{BD9A20D7-45B7-4269-A99C-D5DE93EA5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1" name="Imagen 630">
          <a:extLst>
            <a:ext uri="{FF2B5EF4-FFF2-40B4-BE49-F238E27FC236}">
              <a16:creationId xmlns:a16="http://schemas.microsoft.com/office/drawing/2014/main" id="{0C3CA70C-DA01-4A84-96B9-2DC7E9DDE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2" name="Imagen 631">
          <a:extLst>
            <a:ext uri="{FF2B5EF4-FFF2-40B4-BE49-F238E27FC236}">
              <a16:creationId xmlns:a16="http://schemas.microsoft.com/office/drawing/2014/main" id="{59BD75D9-D32D-4FE0-9515-2153088C0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3" name="Imagen 632">
          <a:extLst>
            <a:ext uri="{FF2B5EF4-FFF2-40B4-BE49-F238E27FC236}">
              <a16:creationId xmlns:a16="http://schemas.microsoft.com/office/drawing/2014/main" id="{B593F43F-9764-4457-9D43-2D01258F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4" name="Imagen 633">
          <a:extLst>
            <a:ext uri="{FF2B5EF4-FFF2-40B4-BE49-F238E27FC236}">
              <a16:creationId xmlns:a16="http://schemas.microsoft.com/office/drawing/2014/main" id="{D230A5EC-74B6-41E6-8882-3910055A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5" name="Imagen 634">
          <a:extLst>
            <a:ext uri="{FF2B5EF4-FFF2-40B4-BE49-F238E27FC236}">
              <a16:creationId xmlns:a16="http://schemas.microsoft.com/office/drawing/2014/main" id="{D01C4C9A-5750-4974-889E-058CFBDBA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6" name="Imagen 635">
          <a:extLst>
            <a:ext uri="{FF2B5EF4-FFF2-40B4-BE49-F238E27FC236}">
              <a16:creationId xmlns:a16="http://schemas.microsoft.com/office/drawing/2014/main" id="{DE761C07-C8A5-4C5E-B41E-93060917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7" name="Imagen 636">
          <a:extLst>
            <a:ext uri="{FF2B5EF4-FFF2-40B4-BE49-F238E27FC236}">
              <a16:creationId xmlns:a16="http://schemas.microsoft.com/office/drawing/2014/main" id="{760B950E-47B1-4162-BCDC-AA0AEEE96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8" name="Imagen 637">
          <a:extLst>
            <a:ext uri="{FF2B5EF4-FFF2-40B4-BE49-F238E27FC236}">
              <a16:creationId xmlns:a16="http://schemas.microsoft.com/office/drawing/2014/main" id="{0D47897A-F5F7-421E-98F0-AD48F40A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39" name="Imagen 638">
          <a:extLst>
            <a:ext uri="{FF2B5EF4-FFF2-40B4-BE49-F238E27FC236}">
              <a16:creationId xmlns:a16="http://schemas.microsoft.com/office/drawing/2014/main" id="{0F3F5121-B45A-427A-B254-C44DBB9C9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0" name="Imagen 639">
          <a:extLst>
            <a:ext uri="{FF2B5EF4-FFF2-40B4-BE49-F238E27FC236}">
              <a16:creationId xmlns:a16="http://schemas.microsoft.com/office/drawing/2014/main" id="{9EBCAEE5-1BED-4473-B32A-D37B2B65E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1" name="Imagen 640">
          <a:extLst>
            <a:ext uri="{FF2B5EF4-FFF2-40B4-BE49-F238E27FC236}">
              <a16:creationId xmlns:a16="http://schemas.microsoft.com/office/drawing/2014/main" id="{CCFDAC95-92EE-4B5A-8B86-AE2303FD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2" name="Imagen 641">
          <a:extLst>
            <a:ext uri="{FF2B5EF4-FFF2-40B4-BE49-F238E27FC236}">
              <a16:creationId xmlns:a16="http://schemas.microsoft.com/office/drawing/2014/main" id="{2FA0A942-C678-4BE8-9339-F85E29FE0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3" name="Imagen 642">
          <a:extLst>
            <a:ext uri="{FF2B5EF4-FFF2-40B4-BE49-F238E27FC236}">
              <a16:creationId xmlns:a16="http://schemas.microsoft.com/office/drawing/2014/main" id="{222D2604-DEFF-4D1B-9DB0-E9E047B11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4" name="Imagen 643">
          <a:extLst>
            <a:ext uri="{FF2B5EF4-FFF2-40B4-BE49-F238E27FC236}">
              <a16:creationId xmlns:a16="http://schemas.microsoft.com/office/drawing/2014/main" id="{03466FE2-BF4C-4202-8728-92F165A66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5" name="Imagen 644">
          <a:extLst>
            <a:ext uri="{FF2B5EF4-FFF2-40B4-BE49-F238E27FC236}">
              <a16:creationId xmlns:a16="http://schemas.microsoft.com/office/drawing/2014/main" id="{E015E217-A9B2-4543-9DBF-B7AC1FA3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6" name="Imagen 645">
          <a:extLst>
            <a:ext uri="{FF2B5EF4-FFF2-40B4-BE49-F238E27FC236}">
              <a16:creationId xmlns:a16="http://schemas.microsoft.com/office/drawing/2014/main" id="{9BF99385-E27B-484A-9C5D-B5227D7D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7" name="Imagen 646">
          <a:extLst>
            <a:ext uri="{FF2B5EF4-FFF2-40B4-BE49-F238E27FC236}">
              <a16:creationId xmlns:a16="http://schemas.microsoft.com/office/drawing/2014/main" id="{299068F1-E8A8-4803-903A-F5545B852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8" name="Imagen 647">
          <a:extLst>
            <a:ext uri="{FF2B5EF4-FFF2-40B4-BE49-F238E27FC236}">
              <a16:creationId xmlns:a16="http://schemas.microsoft.com/office/drawing/2014/main" id="{FA2CF6E8-DD9C-4083-9032-AE71496C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49" name="Imagen 648">
          <a:extLst>
            <a:ext uri="{FF2B5EF4-FFF2-40B4-BE49-F238E27FC236}">
              <a16:creationId xmlns:a16="http://schemas.microsoft.com/office/drawing/2014/main" id="{E642524A-131C-4214-99F3-1E6C04BB3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0" name="Imagen 649">
          <a:extLst>
            <a:ext uri="{FF2B5EF4-FFF2-40B4-BE49-F238E27FC236}">
              <a16:creationId xmlns:a16="http://schemas.microsoft.com/office/drawing/2014/main" id="{D353C4C8-F647-40DF-90E7-6FCEEAA2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1" name="Imagen 650">
          <a:extLst>
            <a:ext uri="{FF2B5EF4-FFF2-40B4-BE49-F238E27FC236}">
              <a16:creationId xmlns:a16="http://schemas.microsoft.com/office/drawing/2014/main" id="{B373B94D-C2C4-4377-BEB0-548C7B567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2" name="Imagen 651">
          <a:extLst>
            <a:ext uri="{FF2B5EF4-FFF2-40B4-BE49-F238E27FC236}">
              <a16:creationId xmlns:a16="http://schemas.microsoft.com/office/drawing/2014/main" id="{A6052A8B-C9BD-4E3D-B173-CDB749D4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53" name="Imagen 652">
          <a:extLst>
            <a:ext uri="{FF2B5EF4-FFF2-40B4-BE49-F238E27FC236}">
              <a16:creationId xmlns:a16="http://schemas.microsoft.com/office/drawing/2014/main" id="{DAC3B731-4935-4180-8384-6AD349AA5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4" name="Imagen 653">
          <a:extLst>
            <a:ext uri="{FF2B5EF4-FFF2-40B4-BE49-F238E27FC236}">
              <a16:creationId xmlns:a16="http://schemas.microsoft.com/office/drawing/2014/main" id="{23DD5BE9-BBDA-4234-92C9-99CD70798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5" name="Imagen 654">
          <a:extLst>
            <a:ext uri="{FF2B5EF4-FFF2-40B4-BE49-F238E27FC236}">
              <a16:creationId xmlns:a16="http://schemas.microsoft.com/office/drawing/2014/main" id="{A0A15F34-D511-4920-90DE-08457C53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6" name="Imagen 655">
          <a:extLst>
            <a:ext uri="{FF2B5EF4-FFF2-40B4-BE49-F238E27FC236}">
              <a16:creationId xmlns:a16="http://schemas.microsoft.com/office/drawing/2014/main" id="{868D047A-331D-4AC0-A2E7-BB44B466A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7" name="Imagen 656">
          <a:extLst>
            <a:ext uri="{FF2B5EF4-FFF2-40B4-BE49-F238E27FC236}">
              <a16:creationId xmlns:a16="http://schemas.microsoft.com/office/drawing/2014/main" id="{976F9B46-10D4-45E8-832D-90A971A2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8" name="Imagen 657">
          <a:extLst>
            <a:ext uri="{FF2B5EF4-FFF2-40B4-BE49-F238E27FC236}">
              <a16:creationId xmlns:a16="http://schemas.microsoft.com/office/drawing/2014/main" id="{23641CB5-A8C6-4570-9879-73A036427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659" name="Imagen 658">
          <a:extLst>
            <a:ext uri="{FF2B5EF4-FFF2-40B4-BE49-F238E27FC236}">
              <a16:creationId xmlns:a16="http://schemas.microsoft.com/office/drawing/2014/main" id="{FF9C26BD-199F-45DD-8EBA-BE018629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0" name="Imagen 659">
          <a:extLst>
            <a:ext uri="{FF2B5EF4-FFF2-40B4-BE49-F238E27FC236}">
              <a16:creationId xmlns:a16="http://schemas.microsoft.com/office/drawing/2014/main" id="{293EEFD6-A800-49EF-97CC-ACC4AC168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1" name="Imagen 660">
          <a:extLst>
            <a:ext uri="{FF2B5EF4-FFF2-40B4-BE49-F238E27FC236}">
              <a16:creationId xmlns:a16="http://schemas.microsoft.com/office/drawing/2014/main" id="{9F3BF356-A2C8-4571-B981-6C3192CD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2" name="Imagen 661">
          <a:extLst>
            <a:ext uri="{FF2B5EF4-FFF2-40B4-BE49-F238E27FC236}">
              <a16:creationId xmlns:a16="http://schemas.microsoft.com/office/drawing/2014/main" id="{E9F67845-FEF8-46BC-8E87-11458FEE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3" name="Imagen 662">
          <a:extLst>
            <a:ext uri="{FF2B5EF4-FFF2-40B4-BE49-F238E27FC236}">
              <a16:creationId xmlns:a16="http://schemas.microsoft.com/office/drawing/2014/main" id="{8CDF6BBB-CBE1-4B5A-AF14-B50A720F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4" name="Imagen 663">
          <a:extLst>
            <a:ext uri="{FF2B5EF4-FFF2-40B4-BE49-F238E27FC236}">
              <a16:creationId xmlns:a16="http://schemas.microsoft.com/office/drawing/2014/main" id="{7BDF4852-BB1D-4E7C-856A-1484EF26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665" name="Imagen 664">
          <a:extLst>
            <a:ext uri="{FF2B5EF4-FFF2-40B4-BE49-F238E27FC236}">
              <a16:creationId xmlns:a16="http://schemas.microsoft.com/office/drawing/2014/main" id="{07AB708E-69C7-4CD9-88BF-048719632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6" name="Imagen 665">
          <a:extLst>
            <a:ext uri="{FF2B5EF4-FFF2-40B4-BE49-F238E27FC236}">
              <a16:creationId xmlns:a16="http://schemas.microsoft.com/office/drawing/2014/main" id="{CD9B1141-51D9-4ACC-8671-03BD82046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7" name="Imagen 666">
          <a:extLst>
            <a:ext uri="{FF2B5EF4-FFF2-40B4-BE49-F238E27FC236}">
              <a16:creationId xmlns:a16="http://schemas.microsoft.com/office/drawing/2014/main" id="{21E8B782-2F45-4A87-9F6D-7BA3AA82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68" name="Imagen 667">
          <a:extLst>
            <a:ext uri="{FF2B5EF4-FFF2-40B4-BE49-F238E27FC236}">
              <a16:creationId xmlns:a16="http://schemas.microsoft.com/office/drawing/2014/main" id="{B9019820-AD8A-4743-B447-D709C7B0F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69" name="Imagen 668">
          <a:extLst>
            <a:ext uri="{FF2B5EF4-FFF2-40B4-BE49-F238E27FC236}">
              <a16:creationId xmlns:a16="http://schemas.microsoft.com/office/drawing/2014/main" id="{6E92E926-CCFF-4DCA-A822-0A0A6A471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0" name="Imagen 669">
          <a:extLst>
            <a:ext uri="{FF2B5EF4-FFF2-40B4-BE49-F238E27FC236}">
              <a16:creationId xmlns:a16="http://schemas.microsoft.com/office/drawing/2014/main" id="{BC273E73-7B71-409E-8806-064D9887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1" name="Imagen 670">
          <a:extLst>
            <a:ext uri="{FF2B5EF4-FFF2-40B4-BE49-F238E27FC236}">
              <a16:creationId xmlns:a16="http://schemas.microsoft.com/office/drawing/2014/main" id="{BD9E53AE-7381-4DC9-A593-CD605212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2" name="Imagen 671">
          <a:extLst>
            <a:ext uri="{FF2B5EF4-FFF2-40B4-BE49-F238E27FC236}">
              <a16:creationId xmlns:a16="http://schemas.microsoft.com/office/drawing/2014/main" id="{60A7F4C2-F151-4300-85BF-9E6CE411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3" name="Imagen 672">
          <a:extLst>
            <a:ext uri="{FF2B5EF4-FFF2-40B4-BE49-F238E27FC236}">
              <a16:creationId xmlns:a16="http://schemas.microsoft.com/office/drawing/2014/main" id="{DA4A4EEF-4824-4F46-B0F3-BDD76F9AD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74" name="Imagen 673">
          <a:extLst>
            <a:ext uri="{FF2B5EF4-FFF2-40B4-BE49-F238E27FC236}">
              <a16:creationId xmlns:a16="http://schemas.microsoft.com/office/drawing/2014/main" id="{909A6E89-3092-41C5-B29D-332D9F9F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5" name="Imagen 674">
          <a:extLst>
            <a:ext uri="{FF2B5EF4-FFF2-40B4-BE49-F238E27FC236}">
              <a16:creationId xmlns:a16="http://schemas.microsoft.com/office/drawing/2014/main" id="{F32E20C7-AA5B-4E60-8839-573FBCDB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6" name="Imagen 675">
          <a:extLst>
            <a:ext uri="{FF2B5EF4-FFF2-40B4-BE49-F238E27FC236}">
              <a16:creationId xmlns:a16="http://schemas.microsoft.com/office/drawing/2014/main" id="{D38D4D7B-50AE-41B4-8B17-2A56CBBB6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7" name="Imagen 676">
          <a:extLst>
            <a:ext uri="{FF2B5EF4-FFF2-40B4-BE49-F238E27FC236}">
              <a16:creationId xmlns:a16="http://schemas.microsoft.com/office/drawing/2014/main" id="{748A4C2A-0355-451A-8B13-E21C24DF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8" name="Imagen 677">
          <a:extLst>
            <a:ext uri="{FF2B5EF4-FFF2-40B4-BE49-F238E27FC236}">
              <a16:creationId xmlns:a16="http://schemas.microsoft.com/office/drawing/2014/main" id="{C1C9BF09-EE83-430E-8F49-05198B430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79" name="Imagen 678">
          <a:extLst>
            <a:ext uri="{FF2B5EF4-FFF2-40B4-BE49-F238E27FC236}">
              <a16:creationId xmlns:a16="http://schemas.microsoft.com/office/drawing/2014/main" id="{AB28DD33-68D8-4E1A-A65B-DCED2A7F0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0" name="Imagen 679">
          <a:extLst>
            <a:ext uri="{FF2B5EF4-FFF2-40B4-BE49-F238E27FC236}">
              <a16:creationId xmlns:a16="http://schemas.microsoft.com/office/drawing/2014/main" id="{502EDA91-C291-4905-B0A8-27924E681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1" name="Imagen 680">
          <a:extLst>
            <a:ext uri="{FF2B5EF4-FFF2-40B4-BE49-F238E27FC236}">
              <a16:creationId xmlns:a16="http://schemas.microsoft.com/office/drawing/2014/main" id="{118B0129-FF00-4571-8BD3-266649CA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2" name="Imagen 681">
          <a:extLst>
            <a:ext uri="{FF2B5EF4-FFF2-40B4-BE49-F238E27FC236}">
              <a16:creationId xmlns:a16="http://schemas.microsoft.com/office/drawing/2014/main" id="{12632C78-8206-4011-9B71-F82F76C40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3" name="Imagen 682">
          <a:extLst>
            <a:ext uri="{FF2B5EF4-FFF2-40B4-BE49-F238E27FC236}">
              <a16:creationId xmlns:a16="http://schemas.microsoft.com/office/drawing/2014/main" id="{53429659-35F7-4038-AAF5-86F4EF9C9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4" name="Imagen 683">
          <a:extLst>
            <a:ext uri="{FF2B5EF4-FFF2-40B4-BE49-F238E27FC236}">
              <a16:creationId xmlns:a16="http://schemas.microsoft.com/office/drawing/2014/main" id="{49AD2DCC-9B86-4C10-8ECC-DB5D08D9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5" name="Imagen 684">
          <a:extLst>
            <a:ext uri="{FF2B5EF4-FFF2-40B4-BE49-F238E27FC236}">
              <a16:creationId xmlns:a16="http://schemas.microsoft.com/office/drawing/2014/main" id="{A8C8DA57-E848-4E9F-9A25-2535CFC9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86" name="Imagen 685">
          <a:extLst>
            <a:ext uri="{FF2B5EF4-FFF2-40B4-BE49-F238E27FC236}">
              <a16:creationId xmlns:a16="http://schemas.microsoft.com/office/drawing/2014/main" id="{015EAD73-6867-4543-B280-7A3B0A6B2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7" name="Imagen 686">
          <a:extLst>
            <a:ext uri="{FF2B5EF4-FFF2-40B4-BE49-F238E27FC236}">
              <a16:creationId xmlns:a16="http://schemas.microsoft.com/office/drawing/2014/main" id="{1ECE7FC4-7993-43E6-AB39-F6B87289E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8" name="Imagen 687">
          <a:extLst>
            <a:ext uri="{FF2B5EF4-FFF2-40B4-BE49-F238E27FC236}">
              <a16:creationId xmlns:a16="http://schemas.microsoft.com/office/drawing/2014/main" id="{A6A6FAA0-BF99-41AB-826A-F23018892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89" name="Imagen 688">
          <a:extLst>
            <a:ext uri="{FF2B5EF4-FFF2-40B4-BE49-F238E27FC236}">
              <a16:creationId xmlns:a16="http://schemas.microsoft.com/office/drawing/2014/main" id="{F148D736-AB53-4D41-B888-62271F98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0" name="Imagen 689">
          <a:extLst>
            <a:ext uri="{FF2B5EF4-FFF2-40B4-BE49-F238E27FC236}">
              <a16:creationId xmlns:a16="http://schemas.microsoft.com/office/drawing/2014/main" id="{7D0DDF5A-3D40-41C4-8D82-38A37A97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1" name="Imagen 690">
          <a:extLst>
            <a:ext uri="{FF2B5EF4-FFF2-40B4-BE49-F238E27FC236}">
              <a16:creationId xmlns:a16="http://schemas.microsoft.com/office/drawing/2014/main" id="{980154F3-AA3B-4C4D-A9B6-87BB1E195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2" name="Imagen 691">
          <a:extLst>
            <a:ext uri="{FF2B5EF4-FFF2-40B4-BE49-F238E27FC236}">
              <a16:creationId xmlns:a16="http://schemas.microsoft.com/office/drawing/2014/main" id="{C67CACC3-3E6C-426C-9273-D2550121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3" name="Imagen 692">
          <a:extLst>
            <a:ext uri="{FF2B5EF4-FFF2-40B4-BE49-F238E27FC236}">
              <a16:creationId xmlns:a16="http://schemas.microsoft.com/office/drawing/2014/main" id="{49655B64-F38E-48B8-836A-946C7DA3D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4" name="Imagen 693">
          <a:extLst>
            <a:ext uri="{FF2B5EF4-FFF2-40B4-BE49-F238E27FC236}">
              <a16:creationId xmlns:a16="http://schemas.microsoft.com/office/drawing/2014/main" id="{62E3CE88-7028-4040-92EE-507309E5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5" name="Imagen 694">
          <a:extLst>
            <a:ext uri="{FF2B5EF4-FFF2-40B4-BE49-F238E27FC236}">
              <a16:creationId xmlns:a16="http://schemas.microsoft.com/office/drawing/2014/main" id="{EF667520-A13B-4740-B279-C90104B76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6" name="Imagen 695">
          <a:extLst>
            <a:ext uri="{FF2B5EF4-FFF2-40B4-BE49-F238E27FC236}">
              <a16:creationId xmlns:a16="http://schemas.microsoft.com/office/drawing/2014/main" id="{68B30C14-C759-4C5A-B2BE-F36029528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7" name="Imagen 696">
          <a:extLst>
            <a:ext uri="{FF2B5EF4-FFF2-40B4-BE49-F238E27FC236}">
              <a16:creationId xmlns:a16="http://schemas.microsoft.com/office/drawing/2014/main" id="{5FEC1463-0D18-4550-B1B1-81177044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698" name="Imagen 697">
          <a:extLst>
            <a:ext uri="{FF2B5EF4-FFF2-40B4-BE49-F238E27FC236}">
              <a16:creationId xmlns:a16="http://schemas.microsoft.com/office/drawing/2014/main" id="{B0C19CC8-1FE0-40E2-AFFC-8DA89EAA8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699" name="Imagen 698">
          <a:extLst>
            <a:ext uri="{FF2B5EF4-FFF2-40B4-BE49-F238E27FC236}">
              <a16:creationId xmlns:a16="http://schemas.microsoft.com/office/drawing/2014/main" id="{F1B8E2D5-48FA-413D-9D46-62BDF76EA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0" name="Imagen 699">
          <a:extLst>
            <a:ext uri="{FF2B5EF4-FFF2-40B4-BE49-F238E27FC236}">
              <a16:creationId xmlns:a16="http://schemas.microsoft.com/office/drawing/2014/main" id="{102C347B-AE92-4AA0-B8E0-A3F975DA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1" name="Imagen 700">
          <a:extLst>
            <a:ext uri="{FF2B5EF4-FFF2-40B4-BE49-F238E27FC236}">
              <a16:creationId xmlns:a16="http://schemas.microsoft.com/office/drawing/2014/main" id="{B0451A39-C716-409D-AB31-810857928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2" name="Imagen 701">
          <a:extLst>
            <a:ext uri="{FF2B5EF4-FFF2-40B4-BE49-F238E27FC236}">
              <a16:creationId xmlns:a16="http://schemas.microsoft.com/office/drawing/2014/main" id="{970FCB71-7445-41D1-815E-AFDDA63EF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03" name="Imagen 702">
          <a:extLst>
            <a:ext uri="{FF2B5EF4-FFF2-40B4-BE49-F238E27FC236}">
              <a16:creationId xmlns:a16="http://schemas.microsoft.com/office/drawing/2014/main" id="{10B7A824-5E28-4845-B870-C05A959A4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4" name="Imagen 703">
          <a:extLst>
            <a:ext uri="{FF2B5EF4-FFF2-40B4-BE49-F238E27FC236}">
              <a16:creationId xmlns:a16="http://schemas.microsoft.com/office/drawing/2014/main" id="{9F008389-3728-46B0-A116-778217204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5" name="Imagen 704">
          <a:extLst>
            <a:ext uri="{FF2B5EF4-FFF2-40B4-BE49-F238E27FC236}">
              <a16:creationId xmlns:a16="http://schemas.microsoft.com/office/drawing/2014/main" id="{F058E136-3D71-41CE-AFE8-5D19E5C9F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6" name="Imagen 705">
          <a:extLst>
            <a:ext uri="{FF2B5EF4-FFF2-40B4-BE49-F238E27FC236}">
              <a16:creationId xmlns:a16="http://schemas.microsoft.com/office/drawing/2014/main" id="{23E6EDE5-7DEF-45A3-B726-8F302F7CD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7" name="Imagen 706">
          <a:extLst>
            <a:ext uri="{FF2B5EF4-FFF2-40B4-BE49-F238E27FC236}">
              <a16:creationId xmlns:a16="http://schemas.microsoft.com/office/drawing/2014/main" id="{5FFFC692-D7D6-4182-BE6A-7D55AB400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8" name="Imagen 707">
          <a:extLst>
            <a:ext uri="{FF2B5EF4-FFF2-40B4-BE49-F238E27FC236}">
              <a16:creationId xmlns:a16="http://schemas.microsoft.com/office/drawing/2014/main" id="{28999181-8EC1-46ED-9826-1CF95F784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09" name="Imagen 708">
          <a:extLst>
            <a:ext uri="{FF2B5EF4-FFF2-40B4-BE49-F238E27FC236}">
              <a16:creationId xmlns:a16="http://schemas.microsoft.com/office/drawing/2014/main" id="{27335283-BB70-4BD3-B85E-60D6D66D1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0" name="Imagen 709">
          <a:extLst>
            <a:ext uri="{FF2B5EF4-FFF2-40B4-BE49-F238E27FC236}">
              <a16:creationId xmlns:a16="http://schemas.microsoft.com/office/drawing/2014/main" id="{7ECD65A4-619E-4D58-A3C8-68EEA67C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1" name="Imagen 710">
          <a:extLst>
            <a:ext uri="{FF2B5EF4-FFF2-40B4-BE49-F238E27FC236}">
              <a16:creationId xmlns:a16="http://schemas.microsoft.com/office/drawing/2014/main" id="{E60D9394-02B4-4C23-A74C-C4E386E6B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12" name="Imagen 711">
          <a:extLst>
            <a:ext uri="{FF2B5EF4-FFF2-40B4-BE49-F238E27FC236}">
              <a16:creationId xmlns:a16="http://schemas.microsoft.com/office/drawing/2014/main" id="{5AB6C37A-1144-45E0-8FCF-9CC9C230B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3" name="Imagen 712">
          <a:extLst>
            <a:ext uri="{FF2B5EF4-FFF2-40B4-BE49-F238E27FC236}">
              <a16:creationId xmlns:a16="http://schemas.microsoft.com/office/drawing/2014/main" id="{C16184F2-2408-469D-8836-0D1C2FC4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4" name="Imagen 713">
          <a:extLst>
            <a:ext uri="{FF2B5EF4-FFF2-40B4-BE49-F238E27FC236}">
              <a16:creationId xmlns:a16="http://schemas.microsoft.com/office/drawing/2014/main" id="{9C978734-3E4A-4E7B-A7D0-904F9761C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5" name="Imagen 714">
          <a:extLst>
            <a:ext uri="{FF2B5EF4-FFF2-40B4-BE49-F238E27FC236}">
              <a16:creationId xmlns:a16="http://schemas.microsoft.com/office/drawing/2014/main" id="{43DE687B-AEFE-400B-9D6B-FD96707B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6" name="Imagen 715">
          <a:extLst>
            <a:ext uri="{FF2B5EF4-FFF2-40B4-BE49-F238E27FC236}">
              <a16:creationId xmlns:a16="http://schemas.microsoft.com/office/drawing/2014/main" id="{CDDBB095-1430-448E-AB6B-5C52D9E0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7" name="Imagen 716">
          <a:extLst>
            <a:ext uri="{FF2B5EF4-FFF2-40B4-BE49-F238E27FC236}">
              <a16:creationId xmlns:a16="http://schemas.microsoft.com/office/drawing/2014/main" id="{9CD30623-7849-4855-9A50-B2A6BB3E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1341293</xdr:colOff>
      <xdr:row>7</xdr:row>
      <xdr:rowOff>132102</xdr:rowOff>
    </xdr:to>
    <xdr:pic>
      <xdr:nvPicPr>
        <xdr:cNvPr id="718" name="Imagen 717">
          <a:extLst>
            <a:ext uri="{FF2B5EF4-FFF2-40B4-BE49-F238E27FC236}">
              <a16:creationId xmlns:a16="http://schemas.microsoft.com/office/drawing/2014/main" id="{ABCD688A-C0B0-4ADD-8C67-EA0540856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0868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19" name="Imagen 718">
          <a:extLst>
            <a:ext uri="{FF2B5EF4-FFF2-40B4-BE49-F238E27FC236}">
              <a16:creationId xmlns:a16="http://schemas.microsoft.com/office/drawing/2014/main" id="{D09F4B76-5EAA-4DDE-B597-5A85689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0" name="Imagen 719">
          <a:extLst>
            <a:ext uri="{FF2B5EF4-FFF2-40B4-BE49-F238E27FC236}">
              <a16:creationId xmlns:a16="http://schemas.microsoft.com/office/drawing/2014/main" id="{F99471FB-E270-4F62-AA1D-7DEA1500C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1" name="Imagen 720">
          <a:extLst>
            <a:ext uri="{FF2B5EF4-FFF2-40B4-BE49-F238E27FC236}">
              <a16:creationId xmlns:a16="http://schemas.microsoft.com/office/drawing/2014/main" id="{1F4AE5FE-73AC-4ADF-8CF0-6C1E90055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2" name="Imagen 721">
          <a:extLst>
            <a:ext uri="{FF2B5EF4-FFF2-40B4-BE49-F238E27FC236}">
              <a16:creationId xmlns:a16="http://schemas.microsoft.com/office/drawing/2014/main" id="{5C8A410C-7193-4462-B351-94355E40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3" name="Imagen 722">
          <a:extLst>
            <a:ext uri="{FF2B5EF4-FFF2-40B4-BE49-F238E27FC236}">
              <a16:creationId xmlns:a16="http://schemas.microsoft.com/office/drawing/2014/main" id="{3A5BA92A-3FC0-48B6-89E7-E0D0332AD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1333500</xdr:colOff>
      <xdr:row>7</xdr:row>
      <xdr:rowOff>157214</xdr:rowOff>
    </xdr:to>
    <xdr:pic>
      <xdr:nvPicPr>
        <xdr:cNvPr id="724" name="Imagen 723">
          <a:extLst>
            <a:ext uri="{FF2B5EF4-FFF2-40B4-BE49-F238E27FC236}">
              <a16:creationId xmlns:a16="http://schemas.microsoft.com/office/drawing/2014/main" id="{23DE3586-75C8-428F-86A6-0BBCF1D76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43075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5" name="Imagen 724">
          <a:extLst>
            <a:ext uri="{FF2B5EF4-FFF2-40B4-BE49-F238E27FC236}">
              <a16:creationId xmlns:a16="http://schemas.microsoft.com/office/drawing/2014/main" id="{0DD22827-14AE-4E3B-AD7B-74C9B3E26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6" name="Imagen 725">
          <a:extLst>
            <a:ext uri="{FF2B5EF4-FFF2-40B4-BE49-F238E27FC236}">
              <a16:creationId xmlns:a16="http://schemas.microsoft.com/office/drawing/2014/main" id="{291194D1-86C8-410A-B78E-4E2637E67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27" name="Imagen 726">
          <a:extLst>
            <a:ext uri="{FF2B5EF4-FFF2-40B4-BE49-F238E27FC236}">
              <a16:creationId xmlns:a16="http://schemas.microsoft.com/office/drawing/2014/main" id="{C079367B-B6D4-49D6-9079-210D0A852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28" name="Imagen 727">
          <a:extLst>
            <a:ext uri="{FF2B5EF4-FFF2-40B4-BE49-F238E27FC236}">
              <a16:creationId xmlns:a16="http://schemas.microsoft.com/office/drawing/2014/main" id="{7ED5C3D9-C48D-4860-A2B1-55F81DA9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29" name="Imagen 728">
          <a:extLst>
            <a:ext uri="{FF2B5EF4-FFF2-40B4-BE49-F238E27FC236}">
              <a16:creationId xmlns:a16="http://schemas.microsoft.com/office/drawing/2014/main" id="{31A1E4E7-4C37-4028-A676-6722E21C4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0" name="Imagen 729">
          <a:extLst>
            <a:ext uri="{FF2B5EF4-FFF2-40B4-BE49-F238E27FC236}">
              <a16:creationId xmlns:a16="http://schemas.microsoft.com/office/drawing/2014/main" id="{3F16C81B-F4FD-4D40-B47F-FF895042B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1" name="Imagen 730">
          <a:extLst>
            <a:ext uri="{FF2B5EF4-FFF2-40B4-BE49-F238E27FC236}">
              <a16:creationId xmlns:a16="http://schemas.microsoft.com/office/drawing/2014/main" id="{2E2C5767-5088-40DC-892B-3349C2CA4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2" name="Imagen 731">
          <a:extLst>
            <a:ext uri="{FF2B5EF4-FFF2-40B4-BE49-F238E27FC236}">
              <a16:creationId xmlns:a16="http://schemas.microsoft.com/office/drawing/2014/main" id="{AB3DC398-664A-41BC-85F7-56E9ECDF0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33" name="Imagen 732">
          <a:extLst>
            <a:ext uri="{FF2B5EF4-FFF2-40B4-BE49-F238E27FC236}">
              <a16:creationId xmlns:a16="http://schemas.microsoft.com/office/drawing/2014/main" id="{BE46CC37-FEE0-4E5F-AEC5-6D7A7A353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4" name="Imagen 733">
          <a:extLst>
            <a:ext uri="{FF2B5EF4-FFF2-40B4-BE49-F238E27FC236}">
              <a16:creationId xmlns:a16="http://schemas.microsoft.com/office/drawing/2014/main" id="{9D945B9E-7539-4B2D-8F83-FF9105CF9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5" name="Imagen 734">
          <a:extLst>
            <a:ext uri="{FF2B5EF4-FFF2-40B4-BE49-F238E27FC236}">
              <a16:creationId xmlns:a16="http://schemas.microsoft.com/office/drawing/2014/main" id="{F09AD38A-FEF9-4149-B92D-1D17A2D4F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6" name="Imagen 735">
          <a:extLst>
            <a:ext uri="{FF2B5EF4-FFF2-40B4-BE49-F238E27FC236}">
              <a16:creationId xmlns:a16="http://schemas.microsoft.com/office/drawing/2014/main" id="{802B1BC4-F433-4F8E-9313-6C4C24529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7" name="Imagen 736">
          <a:extLst>
            <a:ext uri="{FF2B5EF4-FFF2-40B4-BE49-F238E27FC236}">
              <a16:creationId xmlns:a16="http://schemas.microsoft.com/office/drawing/2014/main" id="{2FB40281-DD58-4C3E-8A59-FA685519B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8" name="Imagen 737">
          <a:extLst>
            <a:ext uri="{FF2B5EF4-FFF2-40B4-BE49-F238E27FC236}">
              <a16:creationId xmlns:a16="http://schemas.microsoft.com/office/drawing/2014/main" id="{B55B07EF-79F6-4648-B0D7-C03248384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39" name="Imagen 738">
          <a:extLst>
            <a:ext uri="{FF2B5EF4-FFF2-40B4-BE49-F238E27FC236}">
              <a16:creationId xmlns:a16="http://schemas.microsoft.com/office/drawing/2014/main" id="{14FE41CD-4D3B-44A8-A73B-0BA6088A4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0" name="Imagen 739">
          <a:extLst>
            <a:ext uri="{FF2B5EF4-FFF2-40B4-BE49-F238E27FC236}">
              <a16:creationId xmlns:a16="http://schemas.microsoft.com/office/drawing/2014/main" id="{825C6271-93E4-4EB1-AE92-0BE8FBCB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1" name="Imagen 740">
          <a:extLst>
            <a:ext uri="{FF2B5EF4-FFF2-40B4-BE49-F238E27FC236}">
              <a16:creationId xmlns:a16="http://schemas.microsoft.com/office/drawing/2014/main" id="{C1CD7DED-2AFD-4DA5-BCBB-5CD132063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2" name="Imagen 741">
          <a:extLst>
            <a:ext uri="{FF2B5EF4-FFF2-40B4-BE49-F238E27FC236}">
              <a16:creationId xmlns:a16="http://schemas.microsoft.com/office/drawing/2014/main" id="{5974F148-4894-43EF-BC35-9536F5829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3" name="Imagen 742">
          <a:extLst>
            <a:ext uri="{FF2B5EF4-FFF2-40B4-BE49-F238E27FC236}">
              <a16:creationId xmlns:a16="http://schemas.microsoft.com/office/drawing/2014/main" id="{544A7981-547C-49F8-BCAB-62F6B4AA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4" name="Imagen 743">
          <a:extLst>
            <a:ext uri="{FF2B5EF4-FFF2-40B4-BE49-F238E27FC236}">
              <a16:creationId xmlns:a16="http://schemas.microsoft.com/office/drawing/2014/main" id="{8EC4A99D-364F-4EBB-A8DF-9DBA5F43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5" name="Imagen 744">
          <a:extLst>
            <a:ext uri="{FF2B5EF4-FFF2-40B4-BE49-F238E27FC236}">
              <a16:creationId xmlns:a16="http://schemas.microsoft.com/office/drawing/2014/main" id="{01D798FF-C6F8-4E6F-B12B-28750845F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6" name="Imagen 745">
          <a:extLst>
            <a:ext uri="{FF2B5EF4-FFF2-40B4-BE49-F238E27FC236}">
              <a16:creationId xmlns:a16="http://schemas.microsoft.com/office/drawing/2014/main" id="{146123A8-B7EF-4AFE-9E03-19BFC310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7" name="Imagen 746">
          <a:extLst>
            <a:ext uri="{FF2B5EF4-FFF2-40B4-BE49-F238E27FC236}">
              <a16:creationId xmlns:a16="http://schemas.microsoft.com/office/drawing/2014/main" id="{0DFC3E62-D438-42E4-929B-07E19BA5B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48" name="Imagen 747">
          <a:extLst>
            <a:ext uri="{FF2B5EF4-FFF2-40B4-BE49-F238E27FC236}">
              <a16:creationId xmlns:a16="http://schemas.microsoft.com/office/drawing/2014/main" id="{21488240-E390-43D4-A6CF-D7BB2C1B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49" name="Imagen 748">
          <a:extLst>
            <a:ext uri="{FF2B5EF4-FFF2-40B4-BE49-F238E27FC236}">
              <a16:creationId xmlns:a16="http://schemas.microsoft.com/office/drawing/2014/main" id="{80EB4CF3-C34E-48CD-B0D0-E36CB576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0" name="Imagen 749">
          <a:extLst>
            <a:ext uri="{FF2B5EF4-FFF2-40B4-BE49-F238E27FC236}">
              <a16:creationId xmlns:a16="http://schemas.microsoft.com/office/drawing/2014/main" id="{FAD21C65-8CA6-49D2-88E6-E02DCB5A0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1" name="Imagen 750">
          <a:extLst>
            <a:ext uri="{FF2B5EF4-FFF2-40B4-BE49-F238E27FC236}">
              <a16:creationId xmlns:a16="http://schemas.microsoft.com/office/drawing/2014/main" id="{AFB578A9-0C94-4A68-840E-869C41C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2" name="Imagen 751">
          <a:extLst>
            <a:ext uri="{FF2B5EF4-FFF2-40B4-BE49-F238E27FC236}">
              <a16:creationId xmlns:a16="http://schemas.microsoft.com/office/drawing/2014/main" id="{0D2C8CDF-C53F-4D92-9F6A-FBB3BF858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3" name="Imagen 752">
          <a:extLst>
            <a:ext uri="{FF2B5EF4-FFF2-40B4-BE49-F238E27FC236}">
              <a16:creationId xmlns:a16="http://schemas.microsoft.com/office/drawing/2014/main" id="{A5E9F90F-7596-46A3-9C6E-74968F86F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4" name="Imagen 753">
          <a:extLst>
            <a:ext uri="{FF2B5EF4-FFF2-40B4-BE49-F238E27FC236}">
              <a16:creationId xmlns:a16="http://schemas.microsoft.com/office/drawing/2014/main" id="{30A7CEA7-F6FD-4898-B780-D2808875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5" name="Imagen 754">
          <a:extLst>
            <a:ext uri="{FF2B5EF4-FFF2-40B4-BE49-F238E27FC236}">
              <a16:creationId xmlns:a16="http://schemas.microsoft.com/office/drawing/2014/main" id="{331159CB-F55F-4FAC-8AF8-27A664B06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6" name="Imagen 755">
          <a:extLst>
            <a:ext uri="{FF2B5EF4-FFF2-40B4-BE49-F238E27FC236}">
              <a16:creationId xmlns:a16="http://schemas.microsoft.com/office/drawing/2014/main" id="{4509CA38-1357-48CA-AD63-94A7E9AC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1352550</xdr:colOff>
      <xdr:row>7</xdr:row>
      <xdr:rowOff>132102</xdr:rowOff>
    </xdr:to>
    <xdr:pic>
      <xdr:nvPicPr>
        <xdr:cNvPr id="757" name="Imagen 756">
          <a:extLst>
            <a:ext uri="{FF2B5EF4-FFF2-40B4-BE49-F238E27FC236}">
              <a16:creationId xmlns:a16="http://schemas.microsoft.com/office/drawing/2014/main" id="{8DD5D739-5065-4C04-81C0-2D14D3D51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62125" cy="15703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8" name="Imagen 757">
          <a:extLst>
            <a:ext uri="{FF2B5EF4-FFF2-40B4-BE49-F238E27FC236}">
              <a16:creationId xmlns:a16="http://schemas.microsoft.com/office/drawing/2014/main" id="{A100F423-4D88-43C8-9934-47126437D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59" name="Imagen 758">
          <a:extLst>
            <a:ext uri="{FF2B5EF4-FFF2-40B4-BE49-F238E27FC236}">
              <a16:creationId xmlns:a16="http://schemas.microsoft.com/office/drawing/2014/main" id="{83FAEABE-82F4-4C1E-8713-38FF3081D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0" name="Imagen 759">
          <a:extLst>
            <a:ext uri="{FF2B5EF4-FFF2-40B4-BE49-F238E27FC236}">
              <a16:creationId xmlns:a16="http://schemas.microsoft.com/office/drawing/2014/main" id="{C76EC130-D98C-499C-9498-85E631DA4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76200</xdr:rowOff>
    </xdr:from>
    <xdr:to>
      <xdr:col>1</xdr:col>
      <xdr:colOff>1344757</xdr:colOff>
      <xdr:row>7</xdr:row>
      <xdr:rowOff>157214</xdr:rowOff>
    </xdr:to>
    <xdr:pic>
      <xdr:nvPicPr>
        <xdr:cNvPr id="761" name="Imagen 760">
          <a:extLst>
            <a:ext uri="{FF2B5EF4-FFF2-40B4-BE49-F238E27FC236}">
              <a16:creationId xmlns:a16="http://schemas.microsoft.com/office/drawing/2014/main" id="{823ACD72-A579-466D-889F-8BEE85598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8125"/>
          <a:ext cx="1754332" cy="1595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S59"/>
  <sheetViews>
    <sheetView topLeftCell="AA17" zoomScale="55" zoomScaleNormal="55" zoomScaleSheetLayoutView="50" workbookViewId="0">
      <selection activeCell="CH35" sqref="CH35"/>
    </sheetView>
  </sheetViews>
  <sheetFormatPr baseColWidth="10" defaultColWidth="11.42578125" defaultRowHeight="12.75" x14ac:dyDescent="0.2"/>
  <cols>
    <col min="1" max="1" width="8.7109375" style="624" customWidth="1"/>
    <col min="2" max="2" width="54.28515625" style="507" customWidth="1"/>
    <col min="3" max="3" width="10.7109375" style="507" customWidth="1"/>
    <col min="4" max="6" width="12.5703125" style="624" customWidth="1"/>
    <col min="7" max="7" width="11" style="625" bestFit="1" customWidth="1"/>
    <col min="8" max="9" width="8.85546875" style="624" customWidth="1"/>
    <col min="10" max="12" width="9.28515625" style="624" customWidth="1"/>
    <col min="13" max="13" width="11" style="625" bestFit="1" customWidth="1"/>
    <col min="14" max="16" width="11.7109375" style="624" customWidth="1"/>
    <col min="17" max="17" width="9.85546875" style="625" customWidth="1"/>
    <col min="18" max="18" width="13.7109375" style="624" customWidth="1"/>
    <col min="19" max="19" width="10.85546875" style="624" customWidth="1"/>
    <col min="20" max="23" width="8" style="624" customWidth="1"/>
    <col min="24" max="32" width="10.28515625" style="624" customWidth="1"/>
    <col min="33" max="33" width="2" style="624" customWidth="1"/>
    <col min="34" max="34" width="5" style="624" customWidth="1"/>
    <col min="35" max="35" width="50.42578125" style="507" customWidth="1"/>
    <col min="36" max="36" width="10.7109375" style="507" customWidth="1"/>
    <col min="37" max="37" width="10" style="624" customWidth="1"/>
    <col min="38" max="38" width="12.140625" style="625" customWidth="1"/>
    <col min="39" max="39" width="9.140625" style="624" customWidth="1"/>
    <col min="40" max="43" width="15.5703125" style="624" customWidth="1"/>
    <col min="44" max="44" width="9.28515625" style="624" customWidth="1"/>
    <col min="45" max="45" width="9.5703125" style="624" customWidth="1"/>
    <col min="46" max="46" width="15.5703125" style="624" customWidth="1"/>
    <col min="47" max="47" width="10.5703125" style="624" customWidth="1"/>
    <col min="48" max="48" width="10.5703125" style="625" customWidth="1"/>
    <col min="49" max="50" width="13.28515625" style="624" customWidth="1"/>
    <col min="51" max="52" width="11.28515625" style="624" customWidth="1"/>
    <col min="53" max="53" width="13.28515625" style="624" customWidth="1"/>
    <col min="54" max="54" width="13.7109375" style="625" customWidth="1"/>
    <col min="55" max="57" width="8.42578125" style="624" customWidth="1"/>
    <col min="58" max="58" width="9.5703125" style="625" customWidth="1"/>
    <col min="59" max="59" width="8.42578125" style="624" customWidth="1"/>
    <col min="60" max="62" width="4.7109375" style="624" customWidth="1"/>
    <col min="63" max="64" width="8.42578125" style="624" customWidth="1"/>
    <col min="65" max="65" width="13.7109375" style="624" customWidth="1"/>
    <col min="66" max="66" width="4.28515625" style="624" customWidth="1"/>
    <col min="67" max="67" width="48.5703125" style="507" customWidth="1"/>
    <col min="68" max="68" width="10.7109375" style="507" customWidth="1"/>
    <col min="69" max="72" width="13.7109375" style="624" customWidth="1"/>
    <col min="73" max="73" width="11.42578125" style="624" customWidth="1"/>
    <col min="74" max="76" width="13.7109375" style="624" customWidth="1"/>
    <col min="77" max="77" width="13.7109375" style="625" customWidth="1"/>
    <col min="78" max="81" width="13.7109375" style="624" customWidth="1"/>
    <col min="82" max="87" width="8.28515625" style="624" customWidth="1"/>
    <col min="88" max="89" width="13.7109375" style="624" customWidth="1"/>
    <col min="90" max="90" width="13.7109375" style="625" customWidth="1"/>
    <col min="91" max="92" width="11.42578125" style="507"/>
    <col min="93" max="93" width="13.7109375" style="624" customWidth="1"/>
    <col min="94" max="94" width="9.85546875" style="624" customWidth="1"/>
    <col min="95" max="95" width="65.140625" style="507" bestFit="1" customWidth="1"/>
    <col min="96" max="96" width="10.7109375" style="507" customWidth="1"/>
    <col min="97" max="97" width="18.42578125" style="624" customWidth="1"/>
    <col min="98" max="98" width="16.5703125" style="624" customWidth="1"/>
    <col min="99" max="100" width="13.7109375" style="624" customWidth="1"/>
    <col min="101" max="101" width="19" style="624" customWidth="1"/>
    <col min="102" max="104" width="9.7109375" style="624" customWidth="1"/>
    <col min="105" max="109" width="7.7109375" style="624" customWidth="1"/>
    <col min="110" max="113" width="11" style="624" customWidth="1"/>
    <col min="114" max="115" width="13.7109375" style="624" customWidth="1"/>
    <col min="116" max="117" width="19.7109375" style="626" customWidth="1"/>
    <col min="118" max="118" width="9.140625" style="624" customWidth="1"/>
    <col min="119" max="119" width="52" style="507" customWidth="1"/>
    <col min="120" max="120" width="10.7109375" style="507" customWidth="1"/>
    <col min="121" max="122" width="13.7109375" style="624" customWidth="1"/>
    <col min="123" max="123" width="10.28515625" style="624" customWidth="1"/>
    <col min="124" max="124" width="11.85546875" style="624" customWidth="1"/>
    <col min="125" max="126" width="5.140625" style="624" customWidth="1"/>
    <col min="127" max="127" width="8.28515625" style="624" customWidth="1"/>
    <col min="128" max="128" width="13.7109375" style="625" customWidth="1"/>
    <col min="129" max="131" width="7.7109375" style="624" customWidth="1"/>
    <col min="132" max="132" width="13.7109375" style="625" customWidth="1"/>
    <col min="133" max="134" width="8.85546875" style="624" customWidth="1"/>
    <col min="135" max="140" width="12.42578125" style="624" customWidth="1"/>
    <col min="141" max="141" width="12.42578125" style="625" customWidth="1"/>
    <col min="142" max="143" width="12.42578125" style="624" customWidth="1"/>
    <col min="144" max="144" width="12.42578125" style="625" customWidth="1"/>
    <col min="145" max="145" width="12.42578125" style="624" customWidth="1"/>
    <col min="146" max="146" width="12.42578125" style="625" customWidth="1"/>
    <col min="147" max="147" width="3.42578125" style="624" customWidth="1"/>
    <col min="148" max="148" width="47.85546875" style="507" customWidth="1"/>
    <col min="149" max="150" width="9.5703125" style="624" customWidth="1"/>
    <col min="151" max="151" width="7.85546875" style="624" customWidth="1"/>
    <col min="152" max="152" width="9.5703125" style="624" customWidth="1"/>
    <col min="153" max="153" width="7.85546875" style="624" customWidth="1"/>
    <col min="154" max="154" width="7" style="624" customWidth="1"/>
    <col min="155" max="162" width="6.42578125" style="624" customWidth="1"/>
    <col min="163" max="174" width="9.5703125" style="624" customWidth="1"/>
    <col min="175" max="175" width="4.7109375" style="624" customWidth="1"/>
    <col min="176" max="176" width="6.5703125" style="624" customWidth="1"/>
    <col min="177" max="178" width="7" style="624" customWidth="1"/>
    <col min="179" max="179" width="5" style="624" customWidth="1"/>
    <col min="180" max="180" width="7.7109375" style="624" customWidth="1"/>
    <col min="181" max="181" width="8.7109375" style="624" customWidth="1"/>
    <col min="182" max="188" width="6" style="624" customWidth="1"/>
    <col min="189" max="189" width="5" style="624" customWidth="1"/>
    <col min="190" max="190" width="6.28515625" style="624" customWidth="1"/>
    <col min="191" max="191" width="55.140625" style="507" customWidth="1"/>
    <col min="192" max="193" width="16.140625" style="507" customWidth="1"/>
    <col min="194" max="203" width="13.140625" style="624" customWidth="1"/>
    <col min="204" max="208" width="13.7109375" style="624" customWidth="1"/>
    <col min="209" max="209" width="10" style="624" customWidth="1"/>
    <col min="210" max="210" width="13.7109375" style="624" customWidth="1"/>
    <col min="211" max="216" width="9.7109375" style="624" customWidth="1"/>
    <col min="217" max="217" width="56.28515625" style="507" customWidth="1"/>
    <col min="218" max="225" width="15.140625" style="624" customWidth="1"/>
    <col min="226" max="227" width="13.7109375" style="624" customWidth="1"/>
    <col min="228" max="232" width="11.7109375" style="624" customWidth="1"/>
    <col min="233" max="234" width="13.7109375" style="624" customWidth="1"/>
    <col min="235" max="238" width="10.5703125" style="624" customWidth="1"/>
    <col min="239" max="239" width="9.42578125" style="624" customWidth="1"/>
    <col min="240" max="241" width="13.7109375" style="624" customWidth="1"/>
    <col min="242" max="242" width="37.42578125" style="507" customWidth="1"/>
    <col min="243" max="254" width="13.7109375" style="624" customWidth="1"/>
    <col min="255" max="257" width="8.5703125" style="624" customWidth="1"/>
    <col min="258" max="260" width="13.7109375" style="624" customWidth="1"/>
    <col min="261" max="263" width="10" style="624" customWidth="1"/>
    <col min="264" max="265" width="13.7109375" style="624" customWidth="1"/>
    <col min="266" max="266" width="11.140625" style="624" customWidth="1"/>
    <col min="267" max="268" width="9.5703125" style="624" customWidth="1"/>
    <col min="269" max="269" width="4.5703125" style="624" customWidth="1"/>
    <col min="270" max="270" width="56" style="507" customWidth="1"/>
    <col min="271" max="272" width="13.7109375" style="624" customWidth="1"/>
    <col min="273" max="275" width="9.5703125" style="624" customWidth="1"/>
    <col min="276" max="276" width="6.42578125" style="624" customWidth="1"/>
    <col min="277" max="279" width="7.5703125" style="624" customWidth="1"/>
    <col min="280" max="280" width="11.140625" style="624" customWidth="1"/>
    <col min="281" max="290" width="15.140625" style="624" customWidth="1"/>
    <col min="291" max="293" width="11.140625" style="624" customWidth="1"/>
    <col min="294" max="294" width="16.140625" style="624" customWidth="1"/>
    <col min="295" max="297" width="11.140625" style="624" customWidth="1"/>
    <col min="298" max="298" width="56" style="507" customWidth="1"/>
    <col min="299" max="302" width="16" style="507" customWidth="1"/>
    <col min="303" max="307" width="11.42578125" style="507"/>
    <col min="308" max="308" width="17.7109375" style="626" customWidth="1"/>
    <col min="309" max="309" width="11.42578125" style="626"/>
    <col min="310" max="310" width="5.140625" style="626" customWidth="1"/>
    <col min="311" max="315" width="11.42578125" style="626"/>
    <col min="316" max="316" width="59" style="626" bestFit="1" customWidth="1"/>
    <col min="317" max="16384" width="11.42578125" style="626"/>
  </cols>
  <sheetData>
    <row r="1" spans="1:330" s="281" customFormat="1" x14ac:dyDescent="0.2">
      <c r="A1" s="3"/>
      <c r="B1"/>
      <c r="C1"/>
      <c r="D1" s="3"/>
      <c r="E1" s="3"/>
      <c r="F1" s="3"/>
      <c r="G1" s="84"/>
      <c r="H1" s="3"/>
      <c r="I1" s="3"/>
      <c r="J1" s="3"/>
      <c r="K1" s="3"/>
      <c r="L1" s="3"/>
      <c r="M1" s="84"/>
      <c r="N1" s="3"/>
      <c r="O1" s="3"/>
      <c r="P1" s="3"/>
      <c r="Q1" s="84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/>
      <c r="AJ1"/>
      <c r="AK1" s="3"/>
      <c r="AL1" s="84"/>
      <c r="AM1" s="3"/>
      <c r="AN1" s="3"/>
      <c r="AO1" s="3"/>
      <c r="AP1" s="3"/>
      <c r="AQ1" s="3"/>
      <c r="AR1" s="3"/>
      <c r="AS1" s="3"/>
      <c r="AT1" s="3"/>
      <c r="AU1" s="3"/>
      <c r="AV1" s="84"/>
      <c r="AW1" s="3"/>
      <c r="AX1" s="597"/>
      <c r="AY1" s="3"/>
      <c r="AZ1" s="3"/>
      <c r="BA1" s="3"/>
      <c r="BB1" s="84"/>
      <c r="BC1" s="3"/>
      <c r="BD1" s="3"/>
      <c r="BE1" s="3"/>
      <c r="BF1" s="84"/>
      <c r="BG1" s="3"/>
      <c r="BH1" s="3"/>
      <c r="BI1" s="3"/>
      <c r="BJ1" s="3"/>
      <c r="BK1" s="3"/>
      <c r="BL1" s="3"/>
      <c r="BM1" s="3"/>
      <c r="BN1" s="3"/>
      <c r="BO1"/>
      <c r="BP1"/>
      <c r="BQ1" s="3"/>
      <c r="BR1" s="3"/>
      <c r="BS1" s="3"/>
      <c r="BT1" s="3"/>
      <c r="BU1" s="3"/>
      <c r="BV1" s="3"/>
      <c r="BW1" s="3"/>
      <c r="BX1" s="3"/>
      <c r="BY1" s="84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84"/>
      <c r="CM1"/>
      <c r="CN1"/>
      <c r="CO1" s="3"/>
      <c r="CP1" s="3"/>
      <c r="CQ1"/>
      <c r="CR1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N1" s="3"/>
      <c r="DO1"/>
      <c r="DP1"/>
      <c r="DQ1" s="3"/>
      <c r="DR1" s="3"/>
      <c r="DS1" s="3"/>
      <c r="DT1" s="3"/>
      <c r="DU1" s="3"/>
      <c r="DV1" s="3"/>
      <c r="DW1" s="3"/>
      <c r="DX1" s="84"/>
      <c r="DY1" s="3"/>
      <c r="DZ1" s="3"/>
      <c r="EA1" s="3"/>
      <c r="EB1" s="84"/>
      <c r="EC1" s="3"/>
      <c r="ED1" s="3"/>
      <c r="EE1" s="3"/>
      <c r="EF1" s="3"/>
      <c r="EG1" s="3"/>
      <c r="EH1" s="3"/>
      <c r="EI1" s="3"/>
      <c r="EJ1" s="3"/>
      <c r="EK1" s="84"/>
      <c r="EL1" s="3"/>
      <c r="EM1" s="3"/>
      <c r="EN1" s="84"/>
      <c r="EO1" s="3"/>
      <c r="EP1" s="84"/>
      <c r="EQ1" s="3"/>
      <c r="ER1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/>
      <c r="GJ1"/>
      <c r="GK1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/>
      <c r="KM1"/>
      <c r="KN1"/>
      <c r="KO1"/>
      <c r="KP1"/>
      <c r="KQ1"/>
      <c r="KR1"/>
      <c r="KS1"/>
      <c r="KT1"/>
      <c r="KU1"/>
      <c r="LK1" s="445"/>
      <c r="LL1" s="445"/>
      <c r="LM1" s="445"/>
      <c r="LN1" s="445"/>
    </row>
    <row r="2" spans="1:330" s="281" customFormat="1" x14ac:dyDescent="0.2">
      <c r="A2" s="3"/>
      <c r="B2"/>
      <c r="C2"/>
      <c r="D2" s="3"/>
      <c r="E2" s="3"/>
      <c r="F2" s="3"/>
      <c r="G2" s="84"/>
      <c r="H2" s="3"/>
      <c r="I2" s="3"/>
      <c r="J2" s="3"/>
      <c r="K2" s="3"/>
      <c r="L2" s="3"/>
      <c r="M2" s="84"/>
      <c r="N2" s="3"/>
      <c r="O2" s="3"/>
      <c r="P2" s="3"/>
      <c r="Q2" s="84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/>
      <c r="AJ2"/>
      <c r="AK2" s="3"/>
      <c r="AL2" s="625"/>
      <c r="AM2" s="624"/>
      <c r="AN2" s="624"/>
      <c r="AO2" s="624"/>
      <c r="AP2" s="624"/>
      <c r="AQ2" s="624"/>
      <c r="AR2" s="624"/>
      <c r="AS2" s="624"/>
      <c r="AT2" s="624"/>
      <c r="AU2" s="624"/>
      <c r="AV2" s="625"/>
      <c r="AW2" s="624"/>
      <c r="AX2" s="624"/>
      <c r="AY2" s="624"/>
      <c r="AZ2" s="624"/>
      <c r="BA2" s="624"/>
      <c r="BB2" s="625"/>
      <c r="BC2" s="624"/>
      <c r="BD2" s="624"/>
      <c r="BE2" s="624"/>
      <c r="BF2" s="625"/>
      <c r="BG2" s="624"/>
      <c r="BH2" s="624"/>
      <c r="BI2" s="624"/>
      <c r="BJ2" s="3"/>
      <c r="BK2" s="3"/>
      <c r="BL2" s="3"/>
      <c r="BM2" s="3"/>
      <c r="BN2" s="3"/>
      <c r="BO2"/>
      <c r="BP2"/>
      <c r="BQ2" s="3"/>
      <c r="BR2" s="3"/>
      <c r="BS2" s="3"/>
      <c r="BT2" s="3"/>
      <c r="BU2" s="3"/>
      <c r="BV2" s="3"/>
      <c r="BW2" s="3"/>
      <c r="BX2" s="3"/>
      <c r="BY2" s="84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84"/>
      <c r="CM2"/>
      <c r="CN2"/>
      <c r="CO2" s="3"/>
      <c r="CP2" s="3"/>
      <c r="CQ2"/>
      <c r="CR2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N2" s="3"/>
      <c r="DO2"/>
      <c r="DP2"/>
      <c r="DQ2" s="3"/>
      <c r="DR2" s="3"/>
      <c r="DS2" s="3"/>
      <c r="DT2" s="3"/>
      <c r="DU2" s="3"/>
      <c r="DV2" s="3"/>
      <c r="DW2" s="3"/>
      <c r="DX2" s="84"/>
      <c r="DY2" s="3"/>
      <c r="DZ2" s="3"/>
      <c r="EA2" s="3"/>
      <c r="EB2" s="84"/>
      <c r="EC2" s="3"/>
      <c r="ED2" s="3"/>
      <c r="EE2" s="3"/>
      <c r="EF2" s="3"/>
      <c r="EG2" s="3"/>
      <c r="EH2" s="3"/>
      <c r="EI2" s="3"/>
      <c r="EJ2" s="3"/>
      <c r="EK2" s="84"/>
      <c r="EL2" s="3"/>
      <c r="EM2" s="3"/>
      <c r="EN2" s="84"/>
      <c r="EO2" s="3"/>
      <c r="EP2" s="84"/>
      <c r="EQ2" s="3"/>
      <c r="ER2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/>
      <c r="GJ2"/>
      <c r="GK2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/>
      <c r="KM2"/>
      <c r="KN2"/>
      <c r="KO2"/>
      <c r="KP2"/>
      <c r="KQ2"/>
      <c r="KR2"/>
      <c r="KS2"/>
      <c r="KT2"/>
      <c r="KU2"/>
      <c r="LK2" s="445"/>
      <c r="LL2" s="445"/>
      <c r="LM2" s="445"/>
      <c r="LN2" s="445"/>
    </row>
    <row r="3" spans="1:330" s="281" customFormat="1" ht="12.75" customHeight="1" x14ac:dyDescent="0.2">
      <c r="A3" s="3"/>
      <c r="B3"/>
      <c r="C3"/>
      <c r="D3" s="3"/>
      <c r="E3" s="3"/>
      <c r="F3" s="3"/>
      <c r="G3" s="84"/>
      <c r="H3" s="3"/>
      <c r="I3" s="3"/>
      <c r="J3" s="3"/>
      <c r="K3" s="3"/>
      <c r="L3" s="3"/>
      <c r="M3" s="84"/>
      <c r="N3" s="3"/>
      <c r="O3" s="3"/>
      <c r="P3" s="3"/>
      <c r="Q3" s="84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/>
      <c r="AJ3"/>
      <c r="AK3" s="3"/>
      <c r="AL3" s="625"/>
      <c r="AM3" s="624"/>
      <c r="AN3" s="624"/>
      <c r="AO3" s="624"/>
      <c r="AP3" s="624"/>
      <c r="AQ3" s="624"/>
      <c r="AR3" s="624"/>
      <c r="AS3" s="624"/>
      <c r="AT3" s="624"/>
      <c r="AU3" s="624"/>
      <c r="AV3" s="625"/>
      <c r="AW3" s="624"/>
      <c r="AX3" s="624"/>
      <c r="AY3" s="624"/>
      <c r="AZ3" s="624"/>
      <c r="BA3" s="624"/>
      <c r="BB3" s="625"/>
      <c r="BC3" s="624"/>
      <c r="BD3" s="624"/>
      <c r="BE3" s="624"/>
      <c r="BF3" s="625"/>
      <c r="BG3" s="624"/>
      <c r="BH3" s="624"/>
      <c r="BI3" s="624"/>
      <c r="BJ3" s="3"/>
      <c r="BK3" s="3"/>
      <c r="BL3" s="3"/>
      <c r="BM3" s="3"/>
      <c r="BN3" s="3"/>
      <c r="BO3"/>
      <c r="BP3"/>
      <c r="BQ3" s="3"/>
      <c r="BR3" s="3"/>
      <c r="BS3" s="3"/>
      <c r="BT3" s="3"/>
      <c r="BU3" s="3"/>
      <c r="BV3" s="3"/>
      <c r="BW3" s="3"/>
      <c r="BX3" s="3"/>
      <c r="BY3" s="84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84"/>
      <c r="CM3"/>
      <c r="CN3"/>
      <c r="CO3" s="3"/>
      <c r="CP3" s="3"/>
      <c r="CQ3"/>
      <c r="CR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N3" s="3"/>
      <c r="DO3"/>
      <c r="DP3"/>
      <c r="DQ3" s="3"/>
      <c r="DR3" s="3"/>
      <c r="DS3" s="3"/>
      <c r="DT3" s="3"/>
      <c r="DU3" s="3"/>
      <c r="DV3" s="3"/>
      <c r="DW3" s="3"/>
      <c r="DX3" s="84"/>
      <c r="DY3" s="3"/>
      <c r="DZ3" s="3"/>
      <c r="EA3" s="3"/>
      <c r="EB3" s="84"/>
      <c r="EC3" s="3"/>
      <c r="ED3" s="3"/>
      <c r="EE3" s="3"/>
      <c r="EF3" s="3"/>
      <c r="EG3" s="3"/>
      <c r="EH3" s="3"/>
      <c r="EI3" s="3"/>
      <c r="EJ3" s="3"/>
      <c r="EK3" s="84"/>
      <c r="EL3" s="3"/>
      <c r="EM3" s="3"/>
      <c r="EN3" s="84"/>
      <c r="EO3" s="3"/>
      <c r="EP3" s="84"/>
      <c r="EQ3" s="3"/>
      <c r="ER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/>
      <c r="GJ3"/>
      <c r="GK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/>
      <c r="KM3"/>
      <c r="KN3"/>
      <c r="KO3"/>
      <c r="KP3"/>
      <c r="KQ3"/>
      <c r="KR3"/>
      <c r="KS3"/>
      <c r="KT3"/>
      <c r="KU3"/>
      <c r="LK3" s="445"/>
      <c r="LL3" s="445"/>
      <c r="LM3" s="445"/>
      <c r="LN3" s="445"/>
    </row>
    <row r="4" spans="1:330" s="281" customFormat="1" ht="12.75" customHeight="1" x14ac:dyDescent="0.2">
      <c r="A4" s="1423"/>
      <c r="B4" s="1423"/>
      <c r="C4" s="263"/>
      <c r="D4" s="3"/>
      <c r="E4" s="1259" t="s">
        <v>168</v>
      </c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3"/>
      <c r="AD4" s="3"/>
      <c r="AE4" s="3"/>
      <c r="AF4" s="3"/>
      <c r="AG4" s="3"/>
      <c r="AH4" s="3"/>
      <c r="AI4" s="3"/>
      <c r="AJ4" s="263"/>
      <c r="AK4" s="3"/>
      <c r="AL4" s="1424" t="s">
        <v>168</v>
      </c>
      <c r="AM4" s="1424"/>
      <c r="AN4" s="1424"/>
      <c r="AO4" s="1424"/>
      <c r="AP4" s="1424"/>
      <c r="AQ4" s="1424"/>
      <c r="AR4" s="1424"/>
      <c r="AS4" s="1424"/>
      <c r="AT4" s="1424"/>
      <c r="AU4" s="1424"/>
      <c r="AV4" s="1424"/>
      <c r="AW4" s="1424"/>
      <c r="AX4" s="1424"/>
      <c r="AY4" s="1424"/>
      <c r="AZ4" s="1424"/>
      <c r="BA4" s="1424"/>
      <c r="BB4" s="1424"/>
      <c r="BC4" s="1424"/>
      <c r="BD4" s="1424"/>
      <c r="BE4" s="1424"/>
      <c r="BF4" s="1424"/>
      <c r="BG4" s="1424"/>
      <c r="BH4" s="1424"/>
      <c r="BI4" s="1424"/>
      <c r="BJ4" s="3"/>
      <c r="BK4" s="3"/>
      <c r="BL4" s="3"/>
      <c r="BM4" s="3"/>
      <c r="BN4" s="3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/>
      <c r="CN4"/>
      <c r="CO4" s="3"/>
      <c r="CP4" s="3"/>
      <c r="CQ4" s="1259" t="s">
        <v>168</v>
      </c>
      <c r="CR4" s="1259"/>
      <c r="CS4" s="1259"/>
      <c r="CT4" s="1259"/>
      <c r="CU4" s="1259"/>
      <c r="CV4" s="1259"/>
      <c r="CW4" s="1259"/>
      <c r="CX4" s="1259"/>
      <c r="CY4" s="1259"/>
      <c r="CZ4" s="1259"/>
      <c r="DA4" s="1259"/>
      <c r="DB4" s="1259"/>
      <c r="DC4" s="1259"/>
      <c r="DD4" s="1259"/>
      <c r="DE4" s="1259"/>
      <c r="DF4" s="1259"/>
      <c r="DG4" s="1259"/>
      <c r="DH4" s="1259"/>
      <c r="DI4" s="1259"/>
      <c r="DJ4" s="1259"/>
      <c r="DK4" s="1259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84"/>
      <c r="EL4" s="3"/>
      <c r="EM4" s="3"/>
      <c r="EN4" s="84"/>
      <c r="EO4" s="3"/>
      <c r="EP4" s="84"/>
      <c r="EQ4" s="3"/>
      <c r="ER4" s="3"/>
      <c r="ES4" s="1259"/>
      <c r="ET4" s="1259"/>
      <c r="EU4" s="1259"/>
      <c r="EV4" s="1259"/>
      <c r="EW4" s="1259"/>
      <c r="EX4" s="1259"/>
      <c r="EY4" s="1259"/>
      <c r="EZ4" s="1259"/>
      <c r="FA4" s="1259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1259"/>
      <c r="FS4" s="1259"/>
      <c r="FT4" s="1259"/>
      <c r="FU4" s="1259"/>
      <c r="FV4" s="1259"/>
      <c r="FW4" s="1259"/>
      <c r="FX4" s="1259"/>
      <c r="FY4" s="1259"/>
      <c r="FZ4" s="1259"/>
      <c r="GA4" s="1259"/>
      <c r="GB4" s="1259"/>
      <c r="GC4" s="1259"/>
      <c r="GD4" s="1259"/>
      <c r="GE4" s="1259"/>
      <c r="GF4" s="1259"/>
      <c r="GG4" s="1259"/>
      <c r="GH4" s="43"/>
      <c r="GI4" s="43"/>
      <c r="GJ4" s="43"/>
      <c r="GK4" s="43"/>
      <c r="GL4" s="1259" t="s">
        <v>168</v>
      </c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3"/>
      <c r="HG4" s="3"/>
      <c r="HH4" s="3"/>
      <c r="HI4" s="3"/>
      <c r="HJ4" s="1259" t="s">
        <v>168</v>
      </c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43"/>
      <c r="KM4"/>
      <c r="KN4"/>
      <c r="KO4"/>
      <c r="KP4"/>
      <c r="KQ4"/>
      <c r="KR4"/>
      <c r="KS4"/>
      <c r="KT4"/>
      <c r="KU4"/>
      <c r="LK4" s="445"/>
      <c r="LL4" s="445"/>
      <c r="LM4" s="445"/>
      <c r="LN4" s="445"/>
    </row>
    <row r="5" spans="1:330" s="281" customFormat="1" ht="12.75" customHeight="1" x14ac:dyDescent="0.2">
      <c r="A5" s="1423"/>
      <c r="B5" s="1423"/>
      <c r="C5" s="263"/>
      <c r="D5" s="3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3"/>
      <c r="AD5" s="3"/>
      <c r="AE5" s="3"/>
      <c r="AF5" s="3"/>
      <c r="AG5" s="3"/>
      <c r="AH5" s="3"/>
      <c r="AI5" s="3"/>
      <c r="AJ5" s="263"/>
      <c r="AK5" s="3"/>
      <c r="AL5" s="1424"/>
      <c r="AM5" s="1424"/>
      <c r="AN5" s="1424"/>
      <c r="AO5" s="1424"/>
      <c r="AP5" s="1424"/>
      <c r="AQ5" s="1424"/>
      <c r="AR5" s="1424"/>
      <c r="AS5" s="1424"/>
      <c r="AT5" s="1424"/>
      <c r="AU5" s="1424"/>
      <c r="AV5" s="1424"/>
      <c r="AW5" s="1424"/>
      <c r="AX5" s="1424"/>
      <c r="AY5" s="1424"/>
      <c r="AZ5" s="1424"/>
      <c r="BA5" s="1424"/>
      <c r="BB5" s="1424"/>
      <c r="BC5" s="1424"/>
      <c r="BD5" s="1424"/>
      <c r="BE5" s="1424"/>
      <c r="BF5" s="1424"/>
      <c r="BG5" s="1424"/>
      <c r="BH5" s="1424"/>
      <c r="BI5" s="1424"/>
      <c r="BJ5" s="3"/>
      <c r="BK5" s="3"/>
      <c r="BL5" s="3"/>
      <c r="BM5" s="3"/>
      <c r="BN5" s="3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/>
      <c r="CN5"/>
      <c r="CO5" s="3"/>
      <c r="CP5" s="3"/>
      <c r="CQ5" s="1259"/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84"/>
      <c r="EL5" s="3"/>
      <c r="EM5" s="3"/>
      <c r="EN5" s="84"/>
      <c r="EO5" s="3"/>
      <c r="EP5" s="84"/>
      <c r="EQ5" s="3"/>
      <c r="ER5" s="3"/>
      <c r="ES5" s="1259"/>
      <c r="ET5" s="1259"/>
      <c r="EU5" s="1259"/>
      <c r="EV5" s="1259"/>
      <c r="EW5" s="1259"/>
      <c r="EX5" s="1259"/>
      <c r="EY5" s="1259"/>
      <c r="EZ5" s="1259"/>
      <c r="FA5" s="1259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43"/>
      <c r="GJ5" s="43"/>
      <c r="GK5" s="43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3"/>
      <c r="HG5" s="3"/>
      <c r="HH5" s="3"/>
      <c r="HI5" s="3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3"/>
      <c r="IF5" s="3"/>
      <c r="IG5" s="3"/>
      <c r="IH5" s="3"/>
      <c r="II5" s="1259" t="s">
        <v>168</v>
      </c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43"/>
      <c r="KM5"/>
      <c r="KN5"/>
      <c r="KO5"/>
      <c r="KP5"/>
      <c r="KQ5"/>
      <c r="KR5"/>
      <c r="KS5"/>
      <c r="KT5"/>
      <c r="KU5"/>
      <c r="LK5" s="445"/>
      <c r="LL5" s="445"/>
      <c r="LM5" s="445"/>
      <c r="LN5" s="445"/>
    </row>
    <row r="6" spans="1:330" s="281" customFormat="1" ht="44.25" customHeight="1" x14ac:dyDescent="0.2">
      <c r="A6" s="3"/>
      <c r="B6"/>
      <c r="C6"/>
      <c r="D6" s="3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3"/>
      <c r="AD6" s="3"/>
      <c r="AE6" s="3"/>
      <c r="AF6" s="3"/>
      <c r="AG6" s="3"/>
      <c r="AH6" s="3"/>
      <c r="AI6"/>
      <c r="AJ6"/>
      <c r="AK6" s="3"/>
      <c r="AL6" s="1424"/>
      <c r="AM6" s="1424"/>
      <c r="AN6" s="1424"/>
      <c r="AO6" s="1424"/>
      <c r="AP6" s="1424"/>
      <c r="AQ6" s="1424"/>
      <c r="AR6" s="1424"/>
      <c r="AS6" s="1424"/>
      <c r="AT6" s="1424"/>
      <c r="AU6" s="1424"/>
      <c r="AV6" s="1424"/>
      <c r="AW6" s="1424"/>
      <c r="AX6" s="1424"/>
      <c r="AY6" s="1424"/>
      <c r="AZ6" s="1424"/>
      <c r="BA6" s="1424"/>
      <c r="BB6" s="1424"/>
      <c r="BC6" s="1424"/>
      <c r="BD6" s="1424"/>
      <c r="BE6" s="1424"/>
      <c r="BF6" s="1424"/>
      <c r="BG6" s="1424"/>
      <c r="BH6" s="1424"/>
      <c r="BI6" s="1424"/>
      <c r="BJ6" s="3"/>
      <c r="BK6" s="3"/>
      <c r="BL6" s="3"/>
      <c r="BM6" s="3"/>
      <c r="BN6" s="3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/>
      <c r="CN6"/>
      <c r="CO6" s="3"/>
      <c r="CP6" s="3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84"/>
      <c r="EL6" s="3"/>
      <c r="EM6" s="3"/>
      <c r="EN6" s="84"/>
      <c r="EO6" s="3"/>
      <c r="EP6" s="84"/>
      <c r="EQ6" s="3"/>
      <c r="ER6"/>
      <c r="ES6" s="1259"/>
      <c r="ET6" s="1259"/>
      <c r="EU6" s="1259"/>
      <c r="EV6" s="1259"/>
      <c r="EW6" s="1259"/>
      <c r="EX6" s="1259"/>
      <c r="EY6" s="1259"/>
      <c r="EZ6" s="1259"/>
      <c r="FA6" s="1259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43"/>
      <c r="GJ6" s="43"/>
      <c r="GK6" s="43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3"/>
      <c r="HG6" s="3"/>
      <c r="HH6" s="3"/>
      <c r="HI6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3"/>
      <c r="IF6" s="3"/>
      <c r="IG6" s="3"/>
      <c r="IH6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3"/>
      <c r="JM6" s="43" t="s">
        <v>168</v>
      </c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/>
      <c r="KR6"/>
      <c r="KS6"/>
      <c r="KT6"/>
      <c r="KU6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0" s="282" customFormat="1" ht="24" customHeight="1" x14ac:dyDescent="0.35">
      <c r="A7" s="160"/>
      <c r="B7" s="161"/>
      <c r="C7" s="161"/>
      <c r="D7" s="162"/>
      <c r="E7" s="162"/>
      <c r="F7" s="162"/>
      <c r="G7" s="163"/>
      <c r="H7" s="162"/>
      <c r="I7" s="162"/>
      <c r="J7" s="162"/>
      <c r="K7" s="162"/>
      <c r="L7" s="166"/>
      <c r="M7" s="187" t="s">
        <v>220</v>
      </c>
      <c r="N7" s="166"/>
      <c r="O7" s="162"/>
      <c r="P7" s="162"/>
      <c r="Q7" s="163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1"/>
      <c r="AJ7" s="161"/>
      <c r="AK7" s="162"/>
      <c r="AL7" s="632"/>
      <c r="AM7" s="633"/>
      <c r="AN7" s="633"/>
      <c r="AO7" s="633"/>
      <c r="AP7" s="633"/>
      <c r="AQ7" s="633"/>
      <c r="AR7" s="633"/>
      <c r="AS7" s="633"/>
      <c r="AT7" s="633"/>
      <c r="AU7" s="633"/>
      <c r="AV7" s="632" t="str">
        <f>M7</f>
        <v>ENERO 2024</v>
      </c>
      <c r="AW7" s="633"/>
      <c r="AX7" s="633"/>
      <c r="AY7" s="633"/>
      <c r="AZ7" s="633"/>
      <c r="BA7" s="633"/>
      <c r="BB7" s="632"/>
      <c r="BC7" s="633"/>
      <c r="BD7" s="633"/>
      <c r="BE7" s="633"/>
      <c r="BF7" s="632"/>
      <c r="BG7" s="633"/>
      <c r="BH7" s="633"/>
      <c r="BI7" s="633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W7" s="162" t="str">
        <f>M7</f>
        <v>ENERO 2024</v>
      </c>
      <c r="BX7" s="162"/>
      <c r="BY7" s="163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1259"/>
      <c r="CR7" s="1259"/>
      <c r="CS7" s="1259"/>
      <c r="CT7" s="1259"/>
      <c r="CU7" s="1259"/>
      <c r="CV7" s="1259"/>
      <c r="CW7" s="1259"/>
      <c r="CX7" s="1259"/>
      <c r="CY7" s="1259"/>
      <c r="CZ7" s="1259"/>
      <c r="DA7" s="1259"/>
      <c r="DB7" s="1259"/>
      <c r="DC7" s="1259"/>
      <c r="DD7" s="1259"/>
      <c r="DE7" s="1259"/>
      <c r="DF7" s="1259"/>
      <c r="DG7" s="1259"/>
      <c r="DH7" s="1259"/>
      <c r="DI7" s="1259"/>
      <c r="DJ7" s="1259"/>
      <c r="DK7" s="1259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63"/>
      <c r="EL7" s="162"/>
      <c r="EM7" s="162"/>
      <c r="EN7" s="163"/>
      <c r="EO7" s="162"/>
      <c r="EP7" s="163"/>
      <c r="EQ7" s="162"/>
      <c r="ER7" s="161"/>
      <c r="ES7" s="1259"/>
      <c r="ET7" s="1259"/>
      <c r="EU7" s="1259"/>
      <c r="EV7" s="1259"/>
      <c r="EW7" s="1259"/>
      <c r="EX7" s="1259"/>
      <c r="EY7" s="1259"/>
      <c r="EZ7" s="1259"/>
      <c r="FA7" s="1259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259"/>
      <c r="FS7" s="1259"/>
      <c r="FT7" s="1259"/>
      <c r="FU7" s="1259"/>
      <c r="FV7" s="1259"/>
      <c r="FW7" s="1259"/>
      <c r="FX7" s="1259"/>
      <c r="FY7" s="1259"/>
      <c r="FZ7" s="1259"/>
      <c r="GA7" s="1259"/>
      <c r="GB7" s="1259"/>
      <c r="GC7" s="1259"/>
      <c r="GD7" s="1259"/>
      <c r="GE7" s="1259"/>
      <c r="GF7" s="1259"/>
      <c r="GG7" s="1259"/>
      <c r="GH7" s="164"/>
      <c r="GI7" s="164"/>
      <c r="GJ7" s="164"/>
      <c r="GK7" s="164"/>
      <c r="GL7" s="1259"/>
      <c r="GM7" s="1259"/>
      <c r="GN7" s="1259"/>
      <c r="GO7" s="1259"/>
      <c r="GP7" s="1259"/>
      <c r="GQ7" s="1259"/>
      <c r="GR7" s="1259"/>
      <c r="GS7" s="1259"/>
      <c r="GT7" s="1259"/>
      <c r="GU7" s="1259"/>
      <c r="GV7" s="1259"/>
      <c r="GW7" s="1259"/>
      <c r="GX7" s="1259"/>
      <c r="GY7" s="1259"/>
      <c r="GZ7" s="1259"/>
      <c r="HA7" s="1259"/>
      <c r="HB7" s="1259"/>
      <c r="HC7" s="1259"/>
      <c r="HD7" s="1259"/>
      <c r="HE7" s="1259"/>
      <c r="HF7" s="162"/>
      <c r="HG7" s="162"/>
      <c r="HH7" s="162"/>
      <c r="HI7" s="161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62"/>
      <c r="IF7" s="162"/>
      <c r="IG7" s="162"/>
      <c r="IH7" s="161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64"/>
      <c r="IV7" s="164"/>
      <c r="IW7" s="164"/>
      <c r="IX7" s="164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165"/>
      <c r="KR7" s="165"/>
      <c r="KS7" s="165"/>
      <c r="KT7" s="165"/>
      <c r="KU7" s="165"/>
      <c r="LK7" s="448"/>
      <c r="LL7" s="448"/>
      <c r="LM7" s="448"/>
      <c r="LN7" s="448"/>
    </row>
    <row r="8" spans="1:330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634"/>
      <c r="AM8" s="558"/>
      <c r="AN8" s="558"/>
      <c r="AO8" s="558"/>
      <c r="AP8" s="558"/>
      <c r="AQ8" s="558"/>
      <c r="AR8" s="558"/>
      <c r="AS8" s="558"/>
      <c r="AT8" s="558"/>
      <c r="AU8" s="558"/>
      <c r="AV8" s="634"/>
      <c r="AW8" s="558"/>
      <c r="AX8" s="558"/>
      <c r="AY8" s="558"/>
      <c r="AZ8" s="558"/>
      <c r="BA8" s="558"/>
      <c r="BB8" s="634"/>
      <c r="BC8" s="558"/>
      <c r="BD8" s="558"/>
      <c r="BE8" s="558"/>
      <c r="BF8" s="634"/>
      <c r="BG8" s="558"/>
      <c r="BH8" s="558"/>
      <c r="BI8" s="558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V8" s="166">
        <f>O7</f>
        <v>0</v>
      </c>
      <c r="CW8" s="166"/>
      <c r="CX8" s="166"/>
      <c r="CY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6"/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169"/>
      <c r="ES8" s="166"/>
      <c r="ET8" s="166"/>
      <c r="EU8" s="166"/>
      <c r="EV8" s="166"/>
      <c r="EW8" s="166"/>
      <c r="EX8" s="166"/>
      <c r="EY8" s="166"/>
      <c r="EZ8" s="166"/>
      <c r="FA8" s="166"/>
      <c r="FB8" s="166"/>
      <c r="FC8" s="166"/>
      <c r="FD8" s="166"/>
      <c r="FE8" s="166"/>
      <c r="FF8" s="166"/>
      <c r="FG8" s="166"/>
      <c r="FH8" s="166"/>
      <c r="FI8" s="166"/>
      <c r="FJ8" s="166"/>
      <c r="FK8" s="166"/>
      <c r="FL8" s="166"/>
      <c r="FM8" s="166"/>
      <c r="FN8" s="166"/>
      <c r="FO8" s="166"/>
      <c r="FP8" s="166"/>
      <c r="FQ8" s="166"/>
      <c r="FR8" s="166"/>
      <c r="FS8" s="166"/>
      <c r="FT8" s="166"/>
      <c r="FU8" s="166"/>
      <c r="FV8" s="166"/>
      <c r="FW8" s="166"/>
      <c r="FX8" s="166"/>
      <c r="FY8" s="166"/>
      <c r="FZ8" s="166"/>
      <c r="GA8" s="166"/>
      <c r="GB8" s="166"/>
      <c r="GC8" s="166"/>
      <c r="GD8" s="166"/>
      <c r="GE8" s="166"/>
      <c r="GF8" s="166"/>
      <c r="GG8" s="166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S8" s="166"/>
      <c r="GT8" s="166" t="str">
        <f>M7</f>
        <v>ENERO 2024</v>
      </c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>ENERO 2024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6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68"/>
      <c r="IV8" s="168"/>
      <c r="IW8" s="168"/>
      <c r="IX8" s="168"/>
      <c r="IY8" s="166"/>
      <c r="IZ8" s="166"/>
      <c r="JA8" s="166"/>
      <c r="JB8" s="166"/>
      <c r="JC8" s="166"/>
      <c r="JD8" s="166"/>
      <c r="JE8" s="166"/>
      <c r="JF8" s="166"/>
      <c r="JG8" s="166"/>
      <c r="JH8" s="166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169"/>
      <c r="KR8" s="169"/>
      <c r="KS8" s="169"/>
      <c r="KT8" s="169"/>
      <c r="KU8" s="169"/>
      <c r="LK8" s="449"/>
      <c r="LL8" s="449"/>
      <c r="LM8" s="449"/>
      <c r="LN8" s="449"/>
    </row>
    <row r="9" spans="1:330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634"/>
      <c r="AM9" s="558"/>
      <c r="AN9" s="558"/>
      <c r="AO9" s="558"/>
      <c r="AP9" s="558"/>
      <c r="AQ9" s="558"/>
      <c r="AR9" s="558"/>
      <c r="AS9" s="558"/>
      <c r="AT9" s="558"/>
      <c r="AU9" s="558"/>
      <c r="AV9" s="634"/>
      <c r="AW9" s="558"/>
      <c r="AX9" s="558"/>
      <c r="AY9" s="558"/>
      <c r="AZ9" s="558"/>
      <c r="BA9" s="558"/>
      <c r="BB9" s="634"/>
      <c r="BC9" s="558"/>
      <c r="BD9" s="558"/>
      <c r="BE9" s="558"/>
      <c r="BF9" s="634"/>
      <c r="BG9" s="558"/>
      <c r="BH9" s="558"/>
      <c r="BI9" s="558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 t="str">
        <f>M7</f>
        <v>ENERO 2024</v>
      </c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X9" s="166" t="str">
        <f>M7</f>
        <v>ENERO 2024</v>
      </c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>ENERO 2024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>ENERO 2024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</row>
    <row r="10" spans="1:330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635"/>
      <c r="AM10" s="636"/>
      <c r="AN10" s="636"/>
      <c r="AO10" s="636"/>
      <c r="AP10" s="636"/>
      <c r="AQ10" s="636"/>
      <c r="AR10" s="636"/>
      <c r="AS10" s="636"/>
      <c r="AT10" s="636"/>
      <c r="AU10" s="636"/>
      <c r="AV10" s="635"/>
      <c r="AW10" s="636"/>
      <c r="AX10" s="636"/>
      <c r="AY10" s="636"/>
      <c r="AZ10" s="636"/>
      <c r="BA10" s="636"/>
      <c r="BB10" s="635"/>
      <c r="BC10" s="636"/>
      <c r="BD10" s="636"/>
      <c r="BE10" s="636"/>
      <c r="BF10" s="635"/>
      <c r="BG10" s="636"/>
      <c r="BH10" s="636"/>
      <c r="BI10" s="636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</row>
    <row r="11" spans="1:330" s="281" customFormat="1" ht="13.5" thickBot="1" x14ac:dyDescent="0.25">
      <c r="A11" s="3"/>
      <c r="B11"/>
      <c r="C11"/>
      <c r="D11" s="3"/>
      <c r="E11" s="3"/>
      <c r="F11" s="3"/>
      <c r="G11" s="84"/>
      <c r="H11" s="3"/>
      <c r="I11" s="3"/>
      <c r="J11" s="3"/>
      <c r="K11" s="3"/>
      <c r="L11" s="3"/>
      <c r="M11" s="84"/>
      <c r="N11" s="3"/>
      <c r="O11" s="3"/>
      <c r="P11" s="3"/>
      <c r="Q11" s="84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/>
      <c r="AJ11"/>
      <c r="AK11" s="3"/>
      <c r="AL11" s="625"/>
      <c r="AM11" s="624"/>
      <c r="AN11" s="624"/>
      <c r="AO11" s="624"/>
      <c r="AP11" s="624"/>
      <c r="AQ11" s="624"/>
      <c r="AR11" s="624"/>
      <c r="AS11" s="624"/>
      <c r="AT11" s="624"/>
      <c r="AU11" s="624"/>
      <c r="AV11" s="625"/>
      <c r="AW11" s="624"/>
      <c r="AX11" s="624"/>
      <c r="AY11" s="624"/>
      <c r="AZ11" s="624"/>
      <c r="BA11" s="624"/>
      <c r="BB11" s="625"/>
      <c r="BC11" s="624"/>
      <c r="BD11" s="624"/>
      <c r="BE11" s="624"/>
      <c r="BF11" s="625"/>
      <c r="BG11" s="624"/>
      <c r="BH11" s="624"/>
      <c r="BI11" s="624"/>
      <c r="BJ11" s="3"/>
      <c r="BK11" s="3"/>
      <c r="BL11" s="3"/>
      <c r="BM11" s="3"/>
      <c r="BN11" s="3"/>
      <c r="BO11"/>
      <c r="BP11"/>
      <c r="BQ11" s="3"/>
      <c r="BR11" s="3"/>
      <c r="BS11" s="3"/>
      <c r="BT11" s="3"/>
      <c r="BU11" s="3"/>
      <c r="BV11" s="3"/>
      <c r="BW11" s="3"/>
      <c r="BX11" s="3"/>
      <c r="BY11" s="84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84"/>
      <c r="CM11"/>
      <c r="CN11"/>
      <c r="CO11" s="3"/>
      <c r="CP11" s="3"/>
      <c r="CQ11"/>
      <c r="CR11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N11" s="3"/>
      <c r="DO11"/>
      <c r="DP11"/>
      <c r="DQ11" s="3"/>
      <c r="DR11" s="3"/>
      <c r="DS11" s="3"/>
      <c r="DT11" s="3"/>
      <c r="DU11" s="3"/>
      <c r="DV11" s="3"/>
      <c r="DW11" s="3"/>
      <c r="DX11" s="84"/>
      <c r="DY11" s="3"/>
      <c r="DZ11" s="3"/>
      <c r="EA11" s="3"/>
      <c r="EB11" s="84"/>
      <c r="EC11" s="3"/>
      <c r="ED11" s="3"/>
      <c r="EE11" s="3"/>
      <c r="EF11" s="3"/>
      <c r="EG11" s="3"/>
      <c r="EH11" s="3"/>
      <c r="EI11" s="3"/>
      <c r="EJ11" s="3"/>
      <c r="EK11" s="84"/>
      <c r="EL11" s="3"/>
      <c r="EM11" s="3"/>
      <c r="EN11" s="84"/>
      <c r="EO11" s="3"/>
      <c r="EP11" s="84"/>
      <c r="EQ11" s="3"/>
      <c r="ER11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/>
      <c r="GJ11"/>
      <c r="GK11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/>
      <c r="KM11"/>
      <c r="KN11"/>
      <c r="KO11"/>
      <c r="KP11"/>
      <c r="KQ11"/>
      <c r="KR11"/>
      <c r="KS11"/>
      <c r="KT11"/>
      <c r="KU11"/>
      <c r="LK11" s="445"/>
      <c r="LL11" s="445"/>
      <c r="LM11" s="445"/>
      <c r="LN11" s="445"/>
    </row>
    <row r="12" spans="1:330" s="281" customFormat="1" ht="21" customHeight="1" thickBot="1" x14ac:dyDescent="0.35">
      <c r="A12" s="4"/>
      <c r="B12" s="46" t="s">
        <v>1</v>
      </c>
      <c r="C12" s="1179" t="s">
        <v>171</v>
      </c>
      <c r="D12" s="1420" t="s">
        <v>6</v>
      </c>
      <c r="E12" s="1420"/>
      <c r="F12" s="1420"/>
      <c r="G12" s="1420"/>
      <c r="H12" s="1420"/>
      <c r="I12" s="1420"/>
      <c r="J12" s="1420"/>
      <c r="K12" s="1420"/>
      <c r="L12" s="1420"/>
      <c r="M12" s="1420"/>
      <c r="N12" s="1420"/>
      <c r="O12" s="1420"/>
      <c r="P12" s="1420"/>
      <c r="Q12" s="1420"/>
      <c r="R12" s="1420"/>
      <c r="S12" s="1420"/>
      <c r="T12" s="1420"/>
      <c r="U12" s="1420"/>
      <c r="V12" s="1420"/>
      <c r="W12" s="1420"/>
      <c r="X12" s="1420"/>
      <c r="Y12" s="1420"/>
      <c r="Z12" s="1420"/>
      <c r="AA12" s="1420"/>
      <c r="AB12" s="1420"/>
      <c r="AC12" s="1420"/>
      <c r="AD12" s="1420"/>
      <c r="AE12" s="1420"/>
      <c r="AF12" s="1421"/>
      <c r="AG12" s="438"/>
      <c r="AH12" s="264"/>
      <c r="AI12" s="157" t="s">
        <v>1</v>
      </c>
      <c r="AJ12" s="1179" t="s">
        <v>171</v>
      </c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264"/>
      <c r="BO12" s="157" t="s">
        <v>1</v>
      </c>
      <c r="BP12" s="1179" t="s">
        <v>171</v>
      </c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264"/>
      <c r="CQ12" s="5" t="s">
        <v>1</v>
      </c>
      <c r="CR12" s="1179" t="s">
        <v>171</v>
      </c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264"/>
      <c r="DO12" s="5" t="s">
        <v>1</v>
      </c>
      <c r="DP12" s="1179" t="s">
        <v>171</v>
      </c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181"/>
      <c r="EQ12" s="7"/>
      <c r="ER12" s="157" t="s">
        <v>1</v>
      </c>
      <c r="ES12" s="1140" t="s">
        <v>44</v>
      </c>
      <c r="ET12" s="1141"/>
      <c r="EU12" s="1141"/>
      <c r="EV12" s="1141"/>
      <c r="EW12" s="1141"/>
      <c r="EX12" s="1141"/>
      <c r="EY12" s="1141"/>
      <c r="EZ12" s="1141"/>
      <c r="FA12" s="1141"/>
      <c r="FB12" s="1141"/>
      <c r="FC12" s="1141"/>
      <c r="FD12" s="1141"/>
      <c r="FE12" s="1141"/>
      <c r="FF12" s="1141"/>
      <c r="FG12" s="1141"/>
      <c r="FH12" s="1141"/>
      <c r="FI12" s="1141"/>
      <c r="FJ12" s="1141"/>
      <c r="FK12" s="1144" t="s">
        <v>204</v>
      </c>
      <c r="FL12" s="1141"/>
      <c r="FM12" s="1141"/>
      <c r="FN12" s="1141"/>
      <c r="FO12" s="1141"/>
      <c r="FP12" s="1141"/>
      <c r="FQ12" s="1145"/>
      <c r="FR12" s="1149" t="s">
        <v>53</v>
      </c>
      <c r="FS12" s="1141"/>
      <c r="FT12" s="1141"/>
      <c r="FU12" s="1141"/>
      <c r="FV12" s="1141"/>
      <c r="FW12" s="1141"/>
      <c r="FX12" s="1141"/>
      <c r="FY12" s="1141"/>
      <c r="FZ12" s="1141"/>
      <c r="GA12" s="1141"/>
      <c r="GB12" s="1141"/>
      <c r="GC12" s="1141"/>
      <c r="GD12" s="1141"/>
      <c r="GE12" s="1141"/>
      <c r="GF12" s="1141"/>
      <c r="GG12" s="1145"/>
      <c r="GH12" s="213"/>
      <c r="GI12" s="36"/>
      <c r="GJ12" s="36"/>
      <c r="GK12" s="36"/>
      <c r="GL12" s="213"/>
      <c r="GM12" s="213"/>
      <c r="GN12" s="11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3"/>
      <c r="IY12" s="213"/>
      <c r="IZ12" s="213"/>
      <c r="JA12" s="213"/>
      <c r="JB12" s="213"/>
      <c r="JC12" s="213"/>
      <c r="JD12" s="213"/>
      <c r="JE12" s="213"/>
      <c r="JF12" s="213"/>
      <c r="JG12" s="213"/>
      <c r="JH12" s="213"/>
      <c r="JI12" s="213"/>
      <c r="JJ12" s="36"/>
      <c r="JK12" s="8"/>
      <c r="JL12" s="214"/>
      <c r="JM12" s="214"/>
      <c r="JN12" s="213"/>
      <c r="JO12" s="213"/>
      <c r="JP12" s="213"/>
      <c r="JQ12" s="213"/>
      <c r="JR12" s="213"/>
      <c r="JS12" s="213"/>
      <c r="JT12" s="213"/>
      <c r="JU12" s="246"/>
      <c r="JV12" s="246"/>
      <c r="JW12" s="246"/>
      <c r="JX12" s="246"/>
      <c r="JY12" s="246"/>
      <c r="JZ12" s="246"/>
      <c r="KA12" s="246"/>
      <c r="KB12" s="246"/>
      <c r="KC12" s="246"/>
      <c r="KD12" s="246"/>
      <c r="KE12" s="213"/>
      <c r="KF12" s="213"/>
      <c r="KG12" s="213"/>
      <c r="KH12" s="213"/>
      <c r="KI12" s="213"/>
      <c r="KJ12" s="213"/>
      <c r="KK12" s="295"/>
      <c r="KL12" s="36"/>
      <c r="KM12" s="424"/>
      <c r="KN12" s="424"/>
      <c r="KO12" s="424"/>
      <c r="KP12" s="424"/>
      <c r="KQ12" s="424"/>
      <c r="KR12" s="424"/>
      <c r="KS12" s="424"/>
      <c r="KT12" s="424"/>
      <c r="KU12" s="424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104" t="s">
        <v>218</v>
      </c>
      <c r="LP12" s="1104"/>
      <c r="LQ12" s="1104"/>
      <c r="LR12" s="1105"/>
    </row>
    <row r="13" spans="1:330" s="281" customFormat="1" ht="41.25" customHeight="1" thickTop="1" thickBot="1" x14ac:dyDescent="0.35">
      <c r="A13" s="1426" t="s">
        <v>163</v>
      </c>
      <c r="B13" s="1242" t="s">
        <v>169</v>
      </c>
      <c r="C13" s="1128"/>
      <c r="D13" s="1220" t="s">
        <v>2</v>
      </c>
      <c r="E13" s="1221"/>
      <c r="F13" s="1221"/>
      <c r="G13" s="1268"/>
      <c r="H13" s="1400" t="s">
        <v>7</v>
      </c>
      <c r="I13" s="1402" t="s">
        <v>7</v>
      </c>
      <c r="J13" s="1124" t="s">
        <v>9</v>
      </c>
      <c r="K13" s="1125"/>
      <c r="L13" s="1125"/>
      <c r="M13" s="1126"/>
      <c r="N13" s="1173" t="s">
        <v>15</v>
      </c>
      <c r="O13" s="1174"/>
      <c r="P13" s="1174"/>
      <c r="Q13" s="1175"/>
      <c r="R13" s="1125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258"/>
      <c r="AI13" s="1321" t="s">
        <v>169</v>
      </c>
      <c r="AJ13" s="1128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256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5"/>
      <c r="BM13" s="1284" t="s">
        <v>36</v>
      </c>
      <c r="BN13" s="253"/>
      <c r="BO13" s="1321" t="s">
        <v>169</v>
      </c>
      <c r="BP13" s="1128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5"/>
      <c r="CJ13" s="1343" t="s">
        <v>26</v>
      </c>
      <c r="CK13" s="1344"/>
      <c r="CL13" s="1345"/>
      <c r="CM13" s="1337"/>
      <c r="CN13" s="1338"/>
      <c r="CO13" s="1167" t="s">
        <v>36</v>
      </c>
      <c r="CP13" s="253"/>
      <c r="CQ13" s="1242" t="s">
        <v>169</v>
      </c>
      <c r="CR13" s="1128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5"/>
      <c r="DJ13" s="1260" t="s">
        <v>26</v>
      </c>
      <c r="DK13" s="1261"/>
      <c r="DL13" s="1152"/>
      <c r="DM13" s="1153"/>
      <c r="DN13" s="253"/>
      <c r="DO13" s="1242" t="s">
        <v>169</v>
      </c>
      <c r="DP13" s="1128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5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253"/>
      <c r="ER13" s="1321" t="s">
        <v>169</v>
      </c>
      <c r="ES13" s="1142"/>
      <c r="ET13" s="1143"/>
      <c r="EU13" s="1143"/>
      <c r="EV13" s="1143"/>
      <c r="EW13" s="1143"/>
      <c r="EX13" s="1143"/>
      <c r="EY13" s="1143"/>
      <c r="EZ13" s="1143"/>
      <c r="FA13" s="1143"/>
      <c r="FB13" s="1143"/>
      <c r="FC13" s="1143"/>
      <c r="FD13" s="1143"/>
      <c r="FE13" s="1143"/>
      <c r="FF13" s="1143"/>
      <c r="FG13" s="1143"/>
      <c r="FH13" s="1143"/>
      <c r="FI13" s="1143"/>
      <c r="FJ13" s="1143"/>
      <c r="FK13" s="1146"/>
      <c r="FL13" s="1147"/>
      <c r="FM13" s="1147"/>
      <c r="FN13" s="1147"/>
      <c r="FO13" s="1147"/>
      <c r="FP13" s="1147"/>
      <c r="FQ13" s="1148"/>
      <c r="FR13" s="1142"/>
      <c r="FS13" s="1143"/>
      <c r="FT13" s="1143"/>
      <c r="FU13" s="1143"/>
      <c r="FV13" s="1143"/>
      <c r="FW13" s="1143"/>
      <c r="FX13" s="1143"/>
      <c r="FY13" s="1143"/>
      <c r="FZ13" s="1143"/>
      <c r="GA13" s="1143"/>
      <c r="GB13" s="1143"/>
      <c r="GC13" s="1143"/>
      <c r="GD13" s="1143"/>
      <c r="GE13" s="1143"/>
      <c r="GF13" s="1143"/>
      <c r="GG13" s="1150"/>
      <c r="GH13" s="12"/>
      <c r="GI13" s="1242" t="s">
        <v>111</v>
      </c>
      <c r="GJ13" s="1193" t="s">
        <v>171</v>
      </c>
      <c r="GK13" s="1193" t="s">
        <v>183</v>
      </c>
      <c r="GL13" s="1196" t="s">
        <v>61</v>
      </c>
      <c r="GM13" s="1197"/>
      <c r="GN13" s="1197"/>
      <c r="GO13" s="1197"/>
      <c r="GP13" s="1197"/>
      <c r="GQ13" s="1197"/>
      <c r="GR13" s="1197"/>
      <c r="GS13" s="1197"/>
      <c r="GT13" s="1197"/>
      <c r="GU13" s="1197"/>
      <c r="GV13" s="1197"/>
      <c r="GW13" s="1197"/>
      <c r="GX13" s="1197"/>
      <c r="GY13" s="1197"/>
      <c r="GZ13" s="1197"/>
      <c r="HA13" s="1197"/>
      <c r="HB13" s="1197"/>
      <c r="HC13" s="1197"/>
      <c r="HD13" s="1197"/>
      <c r="HE13" s="1197"/>
      <c r="HF13" s="1197"/>
      <c r="HG13" s="1198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40" t="s">
        <v>80</v>
      </c>
      <c r="HS13" s="1317"/>
      <c r="HT13" s="1317"/>
      <c r="HU13" s="1317"/>
      <c r="HV13" s="1317"/>
      <c r="HW13" s="1317"/>
      <c r="HX13" s="1317"/>
      <c r="HY13" s="1317"/>
      <c r="HZ13" s="1317"/>
      <c r="IA13" s="1317"/>
      <c r="IB13" s="1317"/>
      <c r="IC13" s="1317"/>
      <c r="ID13" s="1317"/>
      <c r="IE13" s="1317"/>
      <c r="IF13" s="1318"/>
      <c r="IG13" s="7"/>
      <c r="IH13" s="1160" t="s">
        <v>169</v>
      </c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0"/>
      <c r="JD13" s="1140" t="s">
        <v>98</v>
      </c>
      <c r="JE13" s="1317"/>
      <c r="JF13" s="1317"/>
      <c r="JG13" s="1317"/>
      <c r="JH13" s="1318"/>
      <c r="JI13" s="7"/>
      <c r="JJ13" s="1127" t="s">
        <v>169</v>
      </c>
      <c r="JK13" s="1437" t="s">
        <v>103</v>
      </c>
      <c r="JL13" s="1438"/>
      <c r="JM13" s="1438"/>
      <c r="JN13" s="1438"/>
      <c r="JO13" s="1439"/>
      <c r="JP13" s="1428" t="s">
        <v>121</v>
      </c>
      <c r="JQ13" s="1429"/>
      <c r="JR13" s="1429"/>
      <c r="JS13" s="1429"/>
      <c r="JT13" s="1430"/>
      <c r="JU13" s="1427" t="s">
        <v>198</v>
      </c>
      <c r="JV13" s="1427"/>
      <c r="JW13" s="1427"/>
      <c r="JX13" s="1427"/>
      <c r="JY13" s="1427"/>
      <c r="JZ13" s="1427"/>
      <c r="KA13" s="1427"/>
      <c r="KB13" s="1427"/>
      <c r="KC13" s="1427"/>
      <c r="KD13" s="1427"/>
      <c r="KE13" s="1427"/>
      <c r="KF13" s="1427"/>
      <c r="KG13" s="1427"/>
      <c r="KH13" s="1427"/>
      <c r="KI13" s="1427"/>
      <c r="KJ13" s="1427"/>
      <c r="KK13" s="297"/>
      <c r="KL13" s="1127" t="s">
        <v>169</v>
      </c>
      <c r="KM13" s="1130" t="s">
        <v>184</v>
      </c>
      <c r="KN13" s="1131"/>
      <c r="KO13" s="1131"/>
      <c r="KP13" s="1131"/>
      <c r="KQ13" s="1131"/>
      <c r="KR13" s="1131"/>
      <c r="KS13" s="1131"/>
      <c r="KT13" s="1131"/>
      <c r="KU13" s="1132"/>
      <c r="KV13" s="1083" t="s">
        <v>206</v>
      </c>
      <c r="KW13" s="1145"/>
      <c r="KY13" s="1083" t="s">
        <v>207</v>
      </c>
      <c r="KZ13" s="1141"/>
      <c r="LA13" s="1141"/>
      <c r="LB13" s="1145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106"/>
      <c r="LP13" s="1106"/>
      <c r="LQ13" s="1106"/>
      <c r="LR13" s="1107"/>
    </row>
    <row r="14" spans="1:330" s="281" customFormat="1" ht="70.5" customHeight="1" thickBot="1" x14ac:dyDescent="0.25">
      <c r="A14" s="1426"/>
      <c r="B14" s="1243"/>
      <c r="C14" s="1128"/>
      <c r="D14" s="1222"/>
      <c r="E14" s="1223"/>
      <c r="F14" s="1223"/>
      <c r="G14" s="1269"/>
      <c r="H14" s="1401"/>
      <c r="I14" s="1403"/>
      <c r="J14" s="1381" t="s">
        <v>10</v>
      </c>
      <c r="K14" s="1382"/>
      <c r="L14" s="1383" t="s">
        <v>11</v>
      </c>
      <c r="M14" s="404"/>
      <c r="N14" s="1417"/>
      <c r="O14" s="1418"/>
      <c r="P14" s="1418"/>
      <c r="Q14" s="1419"/>
      <c r="R14" s="1221" t="s">
        <v>19</v>
      </c>
      <c r="S14" s="1268"/>
      <c r="T14" s="1174" t="s">
        <v>7</v>
      </c>
      <c r="U14" s="1175"/>
      <c r="V14" s="1174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418"/>
      <c r="AF14" s="1419"/>
      <c r="AG14" s="439"/>
      <c r="AH14" s="258"/>
      <c r="AI14" s="1322"/>
      <c r="AJ14" s="1128"/>
      <c r="AK14" s="1284" t="s">
        <v>25</v>
      </c>
      <c r="AL14" s="1163"/>
      <c r="AM14" s="1170" t="s">
        <v>26</v>
      </c>
      <c r="AN14" s="1170" t="s">
        <v>120</v>
      </c>
      <c r="AO14" s="1173" t="s">
        <v>27</v>
      </c>
      <c r="AP14" s="1174"/>
      <c r="AQ14" s="1175"/>
      <c r="AR14" s="1404" t="s">
        <v>122</v>
      </c>
      <c r="AS14" s="1405"/>
      <c r="AT14" s="1170" t="s">
        <v>32</v>
      </c>
      <c r="AU14" s="1393" t="s">
        <v>26</v>
      </c>
      <c r="AV14" s="1394"/>
      <c r="AW14" s="270" t="s">
        <v>33</v>
      </c>
      <c r="AX14" s="595" t="s">
        <v>33</v>
      </c>
      <c r="AY14" s="1266" t="s">
        <v>9</v>
      </c>
      <c r="AZ14" s="1267"/>
      <c r="BA14" s="1267"/>
      <c r="BB14" s="1267"/>
      <c r="BC14" s="1391" t="s">
        <v>15</v>
      </c>
      <c r="BD14" s="1392"/>
      <c r="BE14" s="1392"/>
      <c r="BF14" s="1397"/>
      <c r="BG14" s="1391" t="s">
        <v>19</v>
      </c>
      <c r="BH14" s="1397"/>
      <c r="BI14" s="1391" t="s">
        <v>7</v>
      </c>
      <c r="BJ14" s="1397"/>
      <c r="BK14" s="1391" t="s">
        <v>20</v>
      </c>
      <c r="BL14" s="1392"/>
      <c r="BM14" s="1332"/>
      <c r="BN14" s="253"/>
      <c r="BO14" s="1322"/>
      <c r="BP14" s="1128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267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21"/>
      <c r="CJ14" s="1346"/>
      <c r="CK14" s="1347"/>
      <c r="CL14" s="1348"/>
      <c r="CM14" s="1339"/>
      <c r="CN14" s="1340"/>
      <c r="CO14" s="1169"/>
      <c r="CP14" s="253"/>
      <c r="CQ14" s="1243"/>
      <c r="CR14" s="1128"/>
      <c r="CS14" s="1171"/>
      <c r="CT14" s="1168"/>
      <c r="CU14" s="1171"/>
      <c r="CV14" s="1171"/>
      <c r="CW14" s="1171"/>
      <c r="CX14" s="1266" t="s">
        <v>9</v>
      </c>
      <c r="CY14" s="1267"/>
      <c r="CZ14" s="1267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271"/>
      <c r="DJ14" s="1262"/>
      <c r="DK14" s="1263"/>
      <c r="DL14" s="1154"/>
      <c r="DM14" s="1155"/>
      <c r="DN14" s="253"/>
      <c r="DO14" s="1243"/>
      <c r="DP14" s="1128"/>
      <c r="DQ14" s="1171"/>
      <c r="DR14" s="1168"/>
      <c r="DS14" s="1171"/>
      <c r="DT14" s="1171"/>
      <c r="DU14" s="1266" t="s">
        <v>9</v>
      </c>
      <c r="DV14" s="1267"/>
      <c r="DW14" s="1267"/>
      <c r="DX14" s="1267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21"/>
      <c r="EI14" s="1326"/>
      <c r="EJ14" s="1327"/>
      <c r="EK14" s="1328"/>
      <c r="EL14" s="1169"/>
      <c r="EM14" s="1285"/>
      <c r="EN14" s="1164"/>
      <c r="EO14" s="1285"/>
      <c r="EP14" s="1164"/>
      <c r="EQ14" s="253"/>
      <c r="ER14" s="1243"/>
      <c r="ES14" s="1140" t="s">
        <v>45</v>
      </c>
      <c r="ET14" s="1317"/>
      <c r="EU14" s="1318"/>
      <c r="EV14" s="1371" t="s">
        <v>46</v>
      </c>
      <c r="EW14" s="1372"/>
      <c r="EX14" s="1373"/>
      <c r="EY14" s="1130" t="s">
        <v>47</v>
      </c>
      <c r="EZ14" s="1310"/>
      <c r="FA14" s="1311"/>
      <c r="FB14" s="1130" t="s">
        <v>48</v>
      </c>
      <c r="FC14" s="1180"/>
      <c r="FD14" s="1181"/>
      <c r="FE14" s="1363" t="s">
        <v>51</v>
      </c>
      <c r="FF14" s="1364"/>
      <c r="FG14" s="1364"/>
      <c r="FH14" s="1363" t="s">
        <v>52</v>
      </c>
      <c r="FI14" s="1364"/>
      <c r="FJ14" s="1365"/>
      <c r="FK14" s="1366" t="s">
        <v>171</v>
      </c>
      <c r="FL14" s="1367" t="s">
        <v>182</v>
      </c>
      <c r="FM14" s="1370" t="s">
        <v>173</v>
      </c>
      <c r="FN14" s="1376" t="s">
        <v>174</v>
      </c>
      <c r="FO14" s="1376" t="s">
        <v>175</v>
      </c>
      <c r="FP14" s="1189" t="s">
        <v>176</v>
      </c>
      <c r="FQ14" s="1190" t="s">
        <v>177</v>
      </c>
      <c r="FR14" s="1191" t="s">
        <v>54</v>
      </c>
      <c r="FS14" s="1183"/>
      <c r="FT14" s="1183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186" t="s">
        <v>60</v>
      </c>
      <c r="GH14" s="13"/>
      <c r="GI14" s="1243"/>
      <c r="GJ14" s="1194"/>
      <c r="GK14" s="1194"/>
      <c r="GL14" s="1310" t="s">
        <v>113</v>
      </c>
      <c r="GM14" s="1310"/>
      <c r="GN14" s="1310"/>
      <c r="GO14" s="1310"/>
      <c r="GP14" s="1310"/>
      <c r="GQ14" s="1130" t="s">
        <v>114</v>
      </c>
      <c r="GR14" s="1310"/>
      <c r="GS14" s="1310"/>
      <c r="GT14" s="1310"/>
      <c r="GU14" s="1310"/>
      <c r="GV14" s="1361" t="s">
        <v>115</v>
      </c>
      <c r="GW14" s="1133" t="s">
        <v>171</v>
      </c>
      <c r="GX14" s="1359" t="s">
        <v>182</v>
      </c>
      <c r="GY14" s="1180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3"/>
      <c r="HK14" s="1180"/>
      <c r="HL14" s="1180"/>
      <c r="HM14" s="1180"/>
      <c r="HN14" s="1180"/>
      <c r="HO14" s="1180"/>
      <c r="HP14" s="1180"/>
      <c r="HQ14" s="1180"/>
      <c r="HR14" s="1201" t="s">
        <v>171</v>
      </c>
      <c r="HS14" s="1257" t="s">
        <v>182</v>
      </c>
      <c r="HT14" s="1133" t="s">
        <v>81</v>
      </c>
      <c r="HU14" s="1133"/>
      <c r="HV14" s="1133"/>
      <c r="HW14" s="1133"/>
      <c r="HX14" s="1134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161"/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128"/>
      <c r="JK14" s="1275" t="s">
        <v>104</v>
      </c>
      <c r="JL14" s="1276"/>
      <c r="JM14" s="1210" t="s">
        <v>105</v>
      </c>
      <c r="JN14" s="1210"/>
      <c r="JO14" s="1211"/>
      <c r="JP14" s="1431"/>
      <c r="JQ14" s="1432"/>
      <c r="JR14" s="1432"/>
      <c r="JS14" s="1432"/>
      <c r="JT14" s="1433"/>
      <c r="JU14" s="1246" t="s">
        <v>192</v>
      </c>
      <c r="JV14" s="1247"/>
      <c r="JW14" s="1247"/>
      <c r="JX14" s="1247"/>
      <c r="JY14" s="1248"/>
      <c r="JZ14" s="1246" t="s">
        <v>193</v>
      </c>
      <c r="KA14" s="1247"/>
      <c r="KB14" s="1247"/>
      <c r="KC14" s="1247"/>
      <c r="KD14" s="1248"/>
      <c r="KE14" s="1251" t="s">
        <v>199</v>
      </c>
      <c r="KF14" s="1293" t="s">
        <v>182</v>
      </c>
      <c r="KG14" s="1296" t="s">
        <v>179</v>
      </c>
      <c r="KH14" s="1302" t="s">
        <v>202</v>
      </c>
      <c r="KI14" s="1298" t="s">
        <v>180</v>
      </c>
      <c r="KJ14" s="1300" t="s">
        <v>181</v>
      </c>
      <c r="KK14" s="298"/>
      <c r="KL14" s="1128"/>
      <c r="KM14" s="1304" t="s">
        <v>185</v>
      </c>
      <c r="KN14" s="1291"/>
      <c r="KO14" s="1291"/>
      <c r="KP14" s="1291" t="s">
        <v>186</v>
      </c>
      <c r="KQ14" s="1291"/>
      <c r="KR14" s="1291"/>
      <c r="KS14" s="1291" t="s">
        <v>187</v>
      </c>
      <c r="KT14" s="1291"/>
      <c r="KU14" s="1292"/>
      <c r="KV14" s="1165"/>
      <c r="KW14" s="1166"/>
      <c r="KY14" s="1165"/>
      <c r="KZ14" s="1205"/>
      <c r="LA14" s="1205"/>
      <c r="LB14" s="1166"/>
      <c r="LD14" s="1191" t="s">
        <v>169</v>
      </c>
      <c r="LE14" s="1228" t="s">
        <v>93</v>
      </c>
      <c r="LF14" s="1229"/>
      <c r="LG14" s="1229"/>
      <c r="LH14" s="1229" t="s">
        <v>94</v>
      </c>
      <c r="LI14" s="1229"/>
      <c r="LJ14" s="1229"/>
      <c r="LK14" s="1101"/>
      <c r="LL14" s="1102"/>
      <c r="LM14" s="1102"/>
      <c r="LN14" s="1103"/>
      <c r="LO14" s="1106"/>
      <c r="LP14" s="1106"/>
      <c r="LQ14" s="1106"/>
      <c r="LR14" s="1107"/>
    </row>
    <row r="15" spans="1:330" s="281" customFormat="1" ht="71.25" customHeight="1" thickBot="1" x14ac:dyDescent="0.25">
      <c r="A15" s="1426"/>
      <c r="B15" s="1243"/>
      <c r="C15" s="1128"/>
      <c r="D15" s="1408" t="s">
        <v>3</v>
      </c>
      <c r="E15" s="1410" t="s">
        <v>4</v>
      </c>
      <c r="F15" s="1412" t="s">
        <v>5</v>
      </c>
      <c r="G15" s="1135" t="s">
        <v>148</v>
      </c>
      <c r="H15" s="1415" t="s">
        <v>8</v>
      </c>
      <c r="I15" s="1402" t="s">
        <v>3</v>
      </c>
      <c r="J15" s="1249"/>
      <c r="K15" s="1272"/>
      <c r="L15" s="1384"/>
      <c r="M15" s="1135" t="s">
        <v>164</v>
      </c>
      <c r="N15" s="1176"/>
      <c r="O15" s="1177"/>
      <c r="P15" s="1177"/>
      <c r="Q15" s="1178"/>
      <c r="R15" s="1223"/>
      <c r="S15" s="1269"/>
      <c r="T15" s="1177"/>
      <c r="U15" s="1178"/>
      <c r="V15" s="1177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/>
      <c r="AH15" s="258"/>
      <c r="AI15" s="1322"/>
      <c r="AJ15" s="1128"/>
      <c r="AK15" s="1332"/>
      <c r="AL15" s="1333"/>
      <c r="AM15" s="1172"/>
      <c r="AN15" s="1172"/>
      <c r="AO15" s="1389" t="s">
        <v>28</v>
      </c>
      <c r="AP15" s="1390"/>
      <c r="AQ15" s="1170" t="s">
        <v>123</v>
      </c>
      <c r="AR15" s="1406"/>
      <c r="AS15" s="1407"/>
      <c r="AT15" s="1172"/>
      <c r="AU15" s="1395"/>
      <c r="AV15" s="1396"/>
      <c r="AW15" s="271" t="s">
        <v>34</v>
      </c>
      <c r="AX15" s="596" t="s">
        <v>11</v>
      </c>
      <c r="AY15" s="1249" t="s">
        <v>10</v>
      </c>
      <c r="AZ15" s="1272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251" t="s">
        <v>2</v>
      </c>
      <c r="BN15" s="253"/>
      <c r="BO15" s="1322"/>
      <c r="BP15" s="1128"/>
      <c r="BQ15" s="1172"/>
      <c r="BR15" s="1169"/>
      <c r="BS15" s="1172"/>
      <c r="BT15" s="1172"/>
      <c r="BU15" s="1172"/>
      <c r="BV15" s="1249" t="s">
        <v>10</v>
      </c>
      <c r="BW15" s="1272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23"/>
      <c r="CJ15" s="1349"/>
      <c r="CK15" s="1350"/>
      <c r="CL15" s="1351"/>
      <c r="CM15" s="1341"/>
      <c r="CN15" s="1342"/>
      <c r="CO15" s="14" t="s">
        <v>2</v>
      </c>
      <c r="CP15" s="253"/>
      <c r="CQ15" s="1243"/>
      <c r="CR15" s="1128"/>
      <c r="CS15" s="1172"/>
      <c r="CT15" s="1169"/>
      <c r="CU15" s="1172"/>
      <c r="CV15" s="1172"/>
      <c r="CW15" s="1172"/>
      <c r="CX15" s="1249" t="s">
        <v>10</v>
      </c>
      <c r="CY15" s="1250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272"/>
      <c r="DJ15" s="1264"/>
      <c r="DK15" s="1265"/>
      <c r="DL15" s="1156"/>
      <c r="DM15" s="1157"/>
      <c r="DN15" s="253"/>
      <c r="DO15" s="1243"/>
      <c r="DP15" s="1128"/>
      <c r="DQ15" s="1172"/>
      <c r="DR15" s="1169"/>
      <c r="DS15" s="1172"/>
      <c r="DT15" s="1172"/>
      <c r="DU15" s="1249" t="s">
        <v>10</v>
      </c>
      <c r="DV15" s="1272"/>
      <c r="DW15" s="1224" t="s">
        <v>11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23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253"/>
      <c r="ER15" s="1243"/>
      <c r="ES15" s="1182" t="s">
        <v>49</v>
      </c>
      <c r="ET15" s="1180"/>
      <c r="EU15" s="1181"/>
      <c r="EV15" s="1334" t="s">
        <v>49</v>
      </c>
      <c r="EW15" s="1335"/>
      <c r="EX15" s="1336"/>
      <c r="EY15" s="1182" t="s">
        <v>49</v>
      </c>
      <c r="EZ15" s="1180"/>
      <c r="FA15" s="1181"/>
      <c r="FB15" s="1182" t="s">
        <v>49</v>
      </c>
      <c r="FC15" s="1180"/>
      <c r="FD15" s="1181"/>
      <c r="FE15" s="1374" t="s">
        <v>49</v>
      </c>
      <c r="FF15" s="1375"/>
      <c r="FG15" s="1375"/>
      <c r="FH15" s="1374" t="s">
        <v>49</v>
      </c>
      <c r="FI15" s="1375"/>
      <c r="FJ15" s="1377"/>
      <c r="FK15" s="1366"/>
      <c r="FL15" s="1368"/>
      <c r="FM15" s="1370"/>
      <c r="FN15" s="1376"/>
      <c r="FO15" s="1376"/>
      <c r="FP15" s="1189"/>
      <c r="FQ15" s="1190"/>
      <c r="FR15" s="1378" t="s">
        <v>55</v>
      </c>
      <c r="FS15" s="1379"/>
      <c r="FT15" s="1380"/>
      <c r="FU15" s="1306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192"/>
      <c r="GH15" s="13"/>
      <c r="GI15" s="1243"/>
      <c r="GJ15" s="1194"/>
      <c r="GK15" s="1194"/>
      <c r="GL15" s="1308" t="s">
        <v>62</v>
      </c>
      <c r="GM15" s="1167" t="s">
        <v>63</v>
      </c>
      <c r="GN15" s="1167" t="s">
        <v>64</v>
      </c>
      <c r="GO15" s="1167" t="s">
        <v>65</v>
      </c>
      <c r="GP15" s="1273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273" t="s">
        <v>112</v>
      </c>
      <c r="GV15" s="1362"/>
      <c r="GW15" s="1358"/>
      <c r="GX15" s="1360"/>
      <c r="GY15" s="176" t="s">
        <v>50</v>
      </c>
      <c r="GZ15" s="15" t="s">
        <v>67</v>
      </c>
      <c r="HA15" s="16" t="s">
        <v>68</v>
      </c>
      <c r="HB15" s="16" t="s">
        <v>69</v>
      </c>
      <c r="HC15" s="1184" t="s">
        <v>70</v>
      </c>
      <c r="HD15" s="1184" t="s">
        <v>71</v>
      </c>
      <c r="HE15" s="1184" t="s">
        <v>72</v>
      </c>
      <c r="HF15" s="1184" t="s">
        <v>73</v>
      </c>
      <c r="HG15" s="1186" t="s">
        <v>74</v>
      </c>
      <c r="HH15" s="13"/>
      <c r="HI15" s="1137" t="s">
        <v>169</v>
      </c>
      <c r="HJ15" s="1188" t="s">
        <v>75</v>
      </c>
      <c r="HK15" s="1203" t="s">
        <v>124</v>
      </c>
      <c r="HL15" s="1203" t="s">
        <v>76</v>
      </c>
      <c r="HM15" s="1203" t="s">
        <v>77</v>
      </c>
      <c r="HN15" s="1203" t="s">
        <v>78</v>
      </c>
      <c r="HO15" s="1203" t="s">
        <v>116</v>
      </c>
      <c r="HP15" s="1203" t="s">
        <v>117</v>
      </c>
      <c r="HQ15" s="38" t="s">
        <v>79</v>
      </c>
      <c r="HR15" s="1202"/>
      <c r="HS15" s="1258"/>
      <c r="HT15" s="1312" t="s">
        <v>62</v>
      </c>
      <c r="HU15" s="1312" t="s">
        <v>63</v>
      </c>
      <c r="HV15" s="1312" t="s">
        <v>64</v>
      </c>
      <c r="HW15" s="1312" t="s">
        <v>65</v>
      </c>
      <c r="HX15" s="1139" t="s">
        <v>190</v>
      </c>
      <c r="HY15" s="1313" t="s">
        <v>68</v>
      </c>
      <c r="HZ15" s="1137" t="s">
        <v>83</v>
      </c>
      <c r="IA15" s="1137" t="s">
        <v>84</v>
      </c>
      <c r="IB15" s="1137" t="s">
        <v>85</v>
      </c>
      <c r="IC15" s="1137" t="s">
        <v>86</v>
      </c>
      <c r="ID15" s="1315" t="s">
        <v>87</v>
      </c>
      <c r="IE15" s="1315" t="s">
        <v>88</v>
      </c>
      <c r="IF15" s="1127" t="s">
        <v>79</v>
      </c>
      <c r="IG15" s="17"/>
      <c r="IH15" s="1161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216"/>
      <c r="IZ15" s="1217"/>
      <c r="JA15" s="1215" t="s">
        <v>97</v>
      </c>
      <c r="JB15" s="1216"/>
      <c r="JC15" s="1217"/>
      <c r="JD15" s="1284" t="s">
        <v>99</v>
      </c>
      <c r="JE15" s="1213" t="s">
        <v>100</v>
      </c>
      <c r="JF15" s="1213" t="s">
        <v>101</v>
      </c>
      <c r="JG15" s="1163" t="s">
        <v>102</v>
      </c>
      <c r="JH15" s="1163" t="s">
        <v>189</v>
      </c>
      <c r="JI15" s="17"/>
      <c r="JJ15" s="1128"/>
      <c r="JK15" s="1275" t="s">
        <v>106</v>
      </c>
      <c r="JL15" s="1276"/>
      <c r="JM15" s="1319" t="s">
        <v>107</v>
      </c>
      <c r="JN15" s="1319"/>
      <c r="JO15" s="1320"/>
      <c r="JP15" s="1278" t="s">
        <v>99</v>
      </c>
      <c r="JQ15" s="1280" t="s">
        <v>100</v>
      </c>
      <c r="JR15" s="1280" t="s">
        <v>101</v>
      </c>
      <c r="JS15" s="1280" t="s">
        <v>102</v>
      </c>
      <c r="JT15" s="1282" t="s">
        <v>68</v>
      </c>
      <c r="JU15" s="1244" t="s">
        <v>194</v>
      </c>
      <c r="JV15" s="1244" t="s">
        <v>195</v>
      </c>
      <c r="JW15" s="1244" t="s">
        <v>191</v>
      </c>
      <c r="JX15" s="1244" t="s">
        <v>196</v>
      </c>
      <c r="JY15" s="1289" t="s">
        <v>197</v>
      </c>
      <c r="JZ15" s="1244" t="s">
        <v>194</v>
      </c>
      <c r="KA15" s="1244" t="s">
        <v>195</v>
      </c>
      <c r="KB15" s="1244" t="s">
        <v>191</v>
      </c>
      <c r="KC15" s="1244" t="s">
        <v>196</v>
      </c>
      <c r="KD15" s="1289" t="s">
        <v>197</v>
      </c>
      <c r="KE15" s="1252"/>
      <c r="KF15" s="1294"/>
      <c r="KG15" s="1297"/>
      <c r="KH15" s="1303"/>
      <c r="KI15" s="1299"/>
      <c r="KJ15" s="1301"/>
      <c r="KK15" s="298"/>
      <c r="KL15" s="1128"/>
      <c r="KM15" s="1159" t="s">
        <v>12</v>
      </c>
      <c r="KN15" s="1158" t="s">
        <v>13</v>
      </c>
      <c r="KO15" s="1158" t="s">
        <v>14</v>
      </c>
      <c r="KP15" s="1158" t="s">
        <v>12</v>
      </c>
      <c r="KQ15" s="1158" t="s">
        <v>13</v>
      </c>
      <c r="KR15" s="1158" t="s">
        <v>14</v>
      </c>
      <c r="KS15" s="1158" t="s">
        <v>12</v>
      </c>
      <c r="KT15" s="1158" t="s">
        <v>13</v>
      </c>
      <c r="KU15" s="1440" t="s">
        <v>14</v>
      </c>
      <c r="KV15" s="1146"/>
      <c r="KW15" s="1148"/>
      <c r="KY15" s="1142"/>
      <c r="KZ15" s="1143"/>
      <c r="LA15" s="1143"/>
      <c r="LB15" s="1150"/>
      <c r="LD15" s="1226"/>
      <c r="LE15" s="1228"/>
      <c r="LF15" s="1229"/>
      <c r="LG15" s="1229"/>
      <c r="LH15" s="1229"/>
      <c r="LI15" s="1229"/>
      <c r="LJ15" s="1229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501" t="s">
        <v>210</v>
      </c>
    </row>
    <row r="16" spans="1:330" s="281" customFormat="1" ht="34.5" customHeight="1" thickBot="1" x14ac:dyDescent="0.35">
      <c r="A16" s="1426"/>
      <c r="B16" s="1243"/>
      <c r="C16" s="1206"/>
      <c r="D16" s="1409"/>
      <c r="E16" s="1411"/>
      <c r="F16" s="1413"/>
      <c r="G16" s="1414"/>
      <c r="H16" s="1416"/>
      <c r="I16" s="1403"/>
      <c r="J16" s="18" t="s">
        <v>12</v>
      </c>
      <c r="K16" s="267" t="s">
        <v>13</v>
      </c>
      <c r="L16" s="272" t="s">
        <v>14</v>
      </c>
      <c r="M16" s="1136"/>
      <c r="N16" s="261" t="s">
        <v>12</v>
      </c>
      <c r="O16" s="19" t="s">
        <v>13</v>
      </c>
      <c r="P16" s="21" t="s">
        <v>14</v>
      </c>
      <c r="Q16" s="394" t="s">
        <v>148</v>
      </c>
      <c r="R16" s="266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272" t="s">
        <v>14</v>
      </c>
      <c r="X16" s="18" t="s">
        <v>12</v>
      </c>
      <c r="Y16" s="272" t="s">
        <v>13</v>
      </c>
      <c r="Z16" s="261" t="s">
        <v>12</v>
      </c>
      <c r="AA16" s="20" t="s">
        <v>13</v>
      </c>
      <c r="AB16" s="261" t="s">
        <v>12</v>
      </c>
      <c r="AC16" s="21" t="s">
        <v>13</v>
      </c>
      <c r="AD16" s="261" t="s">
        <v>12</v>
      </c>
      <c r="AE16" s="19" t="s">
        <v>13</v>
      </c>
      <c r="AF16" s="21" t="s">
        <v>14</v>
      </c>
      <c r="AG16" s="21"/>
      <c r="AH16" s="11"/>
      <c r="AI16" s="1385"/>
      <c r="AJ16" s="1129"/>
      <c r="AK16" s="270" t="s">
        <v>14</v>
      </c>
      <c r="AL16" s="89" t="s">
        <v>148</v>
      </c>
      <c r="AM16" s="270" t="s">
        <v>12</v>
      </c>
      <c r="AN16" s="270" t="s">
        <v>12</v>
      </c>
      <c r="AO16" s="261" t="s">
        <v>12</v>
      </c>
      <c r="AP16" s="21" t="s">
        <v>13</v>
      </c>
      <c r="AQ16" s="1171"/>
      <c r="AR16" s="266" t="s">
        <v>12</v>
      </c>
      <c r="AS16" s="21" t="s">
        <v>13</v>
      </c>
      <c r="AT16" s="269" t="s">
        <v>12</v>
      </c>
      <c r="AU16" s="270" t="s">
        <v>13</v>
      </c>
      <c r="AV16" s="89" t="s">
        <v>148</v>
      </c>
      <c r="AW16" s="270" t="s">
        <v>12</v>
      </c>
      <c r="AX16" s="595" t="s">
        <v>12</v>
      </c>
      <c r="AY16" s="18" t="s">
        <v>12</v>
      </c>
      <c r="AZ16" s="267" t="s">
        <v>13</v>
      </c>
      <c r="BA16" s="265" t="s">
        <v>14</v>
      </c>
      <c r="BB16" s="91" t="s">
        <v>148</v>
      </c>
      <c r="BC16" s="266" t="s">
        <v>12</v>
      </c>
      <c r="BD16" s="19" t="s">
        <v>13</v>
      </c>
      <c r="BE16" s="21" t="s">
        <v>14</v>
      </c>
      <c r="BF16" s="88" t="s">
        <v>148</v>
      </c>
      <c r="BG16" s="261" t="s">
        <v>13</v>
      </c>
      <c r="BH16" s="21" t="s">
        <v>14</v>
      </c>
      <c r="BI16" s="261" t="s">
        <v>13</v>
      </c>
      <c r="BJ16" s="21" t="s">
        <v>14</v>
      </c>
      <c r="BK16" s="261" t="s">
        <v>13</v>
      </c>
      <c r="BL16" s="21" t="s">
        <v>14</v>
      </c>
      <c r="BM16" s="22" t="s">
        <v>12</v>
      </c>
      <c r="BN16" s="11"/>
      <c r="BO16" s="1322"/>
      <c r="BP16" s="1129"/>
      <c r="BQ16" s="23" t="s">
        <v>12</v>
      </c>
      <c r="BR16" s="24" t="s">
        <v>12</v>
      </c>
      <c r="BS16" s="23" t="s">
        <v>12</v>
      </c>
      <c r="BT16" s="23" t="s">
        <v>12</v>
      </c>
      <c r="BU16" s="23" t="s">
        <v>12</v>
      </c>
      <c r="BV16" s="261" t="s">
        <v>12</v>
      </c>
      <c r="BW16" s="19" t="s">
        <v>13</v>
      </c>
      <c r="BX16" s="39" t="s">
        <v>14</v>
      </c>
      <c r="BY16" s="94" t="s">
        <v>165</v>
      </c>
      <c r="BZ16" s="261" t="s">
        <v>12</v>
      </c>
      <c r="CA16" s="19" t="s">
        <v>13</v>
      </c>
      <c r="CB16" s="21" t="s">
        <v>14</v>
      </c>
      <c r="CC16" s="40" t="s">
        <v>166</v>
      </c>
      <c r="CD16" s="261" t="s">
        <v>13</v>
      </c>
      <c r="CE16" s="21" t="s">
        <v>14</v>
      </c>
      <c r="CF16" s="261" t="s">
        <v>13</v>
      </c>
      <c r="CG16" s="21" t="s">
        <v>14</v>
      </c>
      <c r="CH16" s="261" t="s">
        <v>13</v>
      </c>
      <c r="CI16" s="21" t="s">
        <v>14</v>
      </c>
      <c r="CJ16" s="261" t="s">
        <v>12</v>
      </c>
      <c r="CK16" s="21" t="s">
        <v>13</v>
      </c>
      <c r="CL16" s="92" t="s">
        <v>165</v>
      </c>
      <c r="CM16" s="289" t="s">
        <v>200</v>
      </c>
      <c r="CN16" s="280" t="s">
        <v>201</v>
      </c>
      <c r="CO16" s="429" t="s">
        <v>12</v>
      </c>
      <c r="CP16" s="11"/>
      <c r="CQ16" s="1243"/>
      <c r="CR16" s="1129"/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261" t="s">
        <v>12</v>
      </c>
      <c r="CY16" s="19" t="s">
        <v>13</v>
      </c>
      <c r="CZ16" s="21" t="s">
        <v>14</v>
      </c>
      <c r="DA16" s="261" t="s">
        <v>12</v>
      </c>
      <c r="DB16" s="19" t="s">
        <v>13</v>
      </c>
      <c r="DC16" s="21" t="s">
        <v>14</v>
      </c>
      <c r="DD16" s="261" t="s">
        <v>13</v>
      </c>
      <c r="DE16" s="21" t="s">
        <v>14</v>
      </c>
      <c r="DF16" s="261" t="s">
        <v>13</v>
      </c>
      <c r="DG16" s="21" t="s">
        <v>14</v>
      </c>
      <c r="DH16" s="261" t="s">
        <v>13</v>
      </c>
      <c r="DI16" s="21" t="s">
        <v>14</v>
      </c>
      <c r="DJ16" s="261" t="s">
        <v>12</v>
      </c>
      <c r="DK16" s="21" t="s">
        <v>13</v>
      </c>
      <c r="DL16" s="360" t="s">
        <v>200</v>
      </c>
      <c r="DM16" s="361" t="s">
        <v>201</v>
      </c>
      <c r="DN16" s="11"/>
      <c r="DO16" s="1243"/>
      <c r="DP16" s="1129"/>
      <c r="DQ16" s="23" t="s">
        <v>12</v>
      </c>
      <c r="DR16" s="24" t="s">
        <v>12</v>
      </c>
      <c r="DS16" s="23" t="s">
        <v>12</v>
      </c>
      <c r="DT16" s="23" t="s">
        <v>12</v>
      </c>
      <c r="DU16" s="261" t="s">
        <v>12</v>
      </c>
      <c r="DV16" s="19" t="s">
        <v>13</v>
      </c>
      <c r="DW16" s="39" t="s">
        <v>14</v>
      </c>
      <c r="DX16" s="92" t="s">
        <v>165</v>
      </c>
      <c r="DY16" s="261" t="s">
        <v>12</v>
      </c>
      <c r="DZ16" s="19" t="s">
        <v>13</v>
      </c>
      <c r="EA16" s="21" t="s">
        <v>14</v>
      </c>
      <c r="EB16" s="95" t="s">
        <v>148</v>
      </c>
      <c r="EC16" s="261" t="s">
        <v>13</v>
      </c>
      <c r="ED16" s="21" t="s">
        <v>14</v>
      </c>
      <c r="EE16" s="261" t="s">
        <v>13</v>
      </c>
      <c r="EF16" s="21" t="s">
        <v>14</v>
      </c>
      <c r="EG16" s="261" t="s">
        <v>12</v>
      </c>
      <c r="EH16" s="21" t="s">
        <v>13</v>
      </c>
      <c r="EI16" s="261" t="s">
        <v>12</v>
      </c>
      <c r="EJ16" s="21" t="s">
        <v>13</v>
      </c>
      <c r="EK16" s="96" t="s">
        <v>148</v>
      </c>
      <c r="EL16" s="18" t="s">
        <v>12</v>
      </c>
      <c r="EM16" s="269" t="s">
        <v>13</v>
      </c>
      <c r="EN16" s="97" t="s">
        <v>148</v>
      </c>
      <c r="EO16" s="269" t="s">
        <v>13</v>
      </c>
      <c r="EP16" s="89" t="s">
        <v>148</v>
      </c>
      <c r="EQ16" s="11"/>
      <c r="ER16" s="1243"/>
      <c r="ES16" s="18" t="s">
        <v>12</v>
      </c>
      <c r="ET16" s="267" t="s">
        <v>13</v>
      </c>
      <c r="EU16" s="272" t="s">
        <v>14</v>
      </c>
      <c r="EV16" s="249" t="s">
        <v>12</v>
      </c>
      <c r="EW16" s="247" t="s">
        <v>13</v>
      </c>
      <c r="EX16" s="248" t="s">
        <v>14</v>
      </c>
      <c r="EY16" s="18" t="s">
        <v>12</v>
      </c>
      <c r="EZ16" s="267" t="s">
        <v>13</v>
      </c>
      <c r="FA16" s="272" t="s">
        <v>14</v>
      </c>
      <c r="FB16" s="18" t="s">
        <v>12</v>
      </c>
      <c r="FC16" s="267" t="s">
        <v>13</v>
      </c>
      <c r="FD16" s="272" t="s">
        <v>14</v>
      </c>
      <c r="FE16" s="18" t="s">
        <v>12</v>
      </c>
      <c r="FF16" s="267" t="s">
        <v>13</v>
      </c>
      <c r="FG16" s="262" t="s">
        <v>14</v>
      </c>
      <c r="FH16" s="18" t="s">
        <v>12</v>
      </c>
      <c r="FI16" s="267" t="s">
        <v>13</v>
      </c>
      <c r="FJ16" s="272" t="s">
        <v>14</v>
      </c>
      <c r="FK16" s="1366"/>
      <c r="FL16" s="1369"/>
      <c r="FM16" s="1370"/>
      <c r="FN16" s="1376"/>
      <c r="FO16" s="1376"/>
      <c r="FP16" s="1189"/>
      <c r="FQ16" s="1190"/>
      <c r="FR16" s="185" t="s">
        <v>12</v>
      </c>
      <c r="FS16" s="268" t="s">
        <v>13</v>
      </c>
      <c r="FT16" s="268" t="s">
        <v>14</v>
      </c>
      <c r="FU16" s="41" t="s">
        <v>12</v>
      </c>
      <c r="FV16" s="267" t="s">
        <v>13</v>
      </c>
      <c r="FW16" s="272" t="s">
        <v>14</v>
      </c>
      <c r="FX16" s="18" t="s">
        <v>12</v>
      </c>
      <c r="FY16" s="267" t="s">
        <v>13</v>
      </c>
      <c r="FZ16" s="272" t="s">
        <v>14</v>
      </c>
      <c r="GA16" s="18" t="s">
        <v>12</v>
      </c>
      <c r="GB16" s="267" t="s">
        <v>13</v>
      </c>
      <c r="GC16" s="272" t="s">
        <v>14</v>
      </c>
      <c r="GD16" s="18" t="s">
        <v>12</v>
      </c>
      <c r="GE16" s="267" t="s">
        <v>13</v>
      </c>
      <c r="GF16" s="272" t="s">
        <v>14</v>
      </c>
      <c r="GG16" s="76" t="s">
        <v>125</v>
      </c>
      <c r="GH16" s="25"/>
      <c r="GI16" s="1243"/>
      <c r="GJ16" s="1195"/>
      <c r="GK16" s="1195"/>
      <c r="GL16" s="1309"/>
      <c r="GM16" s="1168"/>
      <c r="GN16" s="1168"/>
      <c r="GO16" s="1168"/>
      <c r="GP16" s="1274"/>
      <c r="GQ16" s="1200"/>
      <c r="GR16" s="1168"/>
      <c r="GS16" s="1168"/>
      <c r="GT16" s="1168"/>
      <c r="GU16" s="1274"/>
      <c r="GV16" s="1362"/>
      <c r="GW16" s="1358"/>
      <c r="GX16" s="1360"/>
      <c r="GY16" s="177" t="s">
        <v>12</v>
      </c>
      <c r="GZ16" s="74" t="s">
        <v>12</v>
      </c>
      <c r="HA16" s="74" t="s">
        <v>12</v>
      </c>
      <c r="HB16" s="74" t="s">
        <v>12</v>
      </c>
      <c r="HC16" s="1185"/>
      <c r="HD16" s="1185"/>
      <c r="HE16" s="1185"/>
      <c r="HF16" s="1185"/>
      <c r="HG16" s="1187"/>
      <c r="HH16" s="13"/>
      <c r="HI16" s="1138"/>
      <c r="HJ16" s="1188"/>
      <c r="HK16" s="1204"/>
      <c r="HL16" s="1204"/>
      <c r="HM16" s="1204"/>
      <c r="HN16" s="1204"/>
      <c r="HO16" s="1204"/>
      <c r="HP16" s="1204"/>
      <c r="HQ16" s="262" t="s">
        <v>12</v>
      </c>
      <c r="HR16" s="1202"/>
      <c r="HS16" s="1258"/>
      <c r="HT16" s="1312"/>
      <c r="HU16" s="1312"/>
      <c r="HV16" s="1312"/>
      <c r="HW16" s="1312"/>
      <c r="HX16" s="1139"/>
      <c r="HY16" s="1314"/>
      <c r="HZ16" s="1277"/>
      <c r="IA16" s="1277"/>
      <c r="IB16" s="1277"/>
      <c r="IC16" s="1277"/>
      <c r="ID16" s="1316"/>
      <c r="IE16" s="1316"/>
      <c r="IF16" s="1212"/>
      <c r="IG16" s="17"/>
      <c r="IH16" s="1162"/>
      <c r="II16" s="18" t="s">
        <v>12</v>
      </c>
      <c r="IJ16" s="267" t="s">
        <v>13</v>
      </c>
      <c r="IK16" s="262" t="s">
        <v>14</v>
      </c>
      <c r="IL16" s="18" t="s">
        <v>12</v>
      </c>
      <c r="IM16" s="267" t="s">
        <v>13</v>
      </c>
      <c r="IN16" s="262" t="s">
        <v>14</v>
      </c>
      <c r="IO16" s="18" t="s">
        <v>12</v>
      </c>
      <c r="IP16" s="267" t="s">
        <v>13</v>
      </c>
      <c r="IQ16" s="262" t="s">
        <v>14</v>
      </c>
      <c r="IR16" s="18" t="s">
        <v>12</v>
      </c>
      <c r="IS16" s="267" t="s">
        <v>13</v>
      </c>
      <c r="IT16" s="262" t="s">
        <v>14</v>
      </c>
      <c r="IU16" s="18" t="s">
        <v>12</v>
      </c>
      <c r="IV16" s="267" t="s">
        <v>13</v>
      </c>
      <c r="IW16" s="272" t="s">
        <v>14</v>
      </c>
      <c r="IX16" s="26" t="s">
        <v>12</v>
      </c>
      <c r="IY16" s="27" t="s">
        <v>13</v>
      </c>
      <c r="IZ16" s="28" t="s">
        <v>14</v>
      </c>
      <c r="JA16" s="50" t="s">
        <v>12</v>
      </c>
      <c r="JB16" s="29" t="s">
        <v>13</v>
      </c>
      <c r="JC16" s="30" t="s">
        <v>14</v>
      </c>
      <c r="JD16" s="1285"/>
      <c r="JE16" s="1214"/>
      <c r="JF16" s="1214"/>
      <c r="JG16" s="1164"/>
      <c r="JH16" s="1164"/>
      <c r="JI16" s="17"/>
      <c r="JJ16" s="1129"/>
      <c r="JK16" s="51" t="s">
        <v>108</v>
      </c>
      <c r="JL16" s="52" t="s">
        <v>109</v>
      </c>
      <c r="JM16" s="53" t="s">
        <v>108</v>
      </c>
      <c r="JN16" s="53" t="s">
        <v>109</v>
      </c>
      <c r="JO16" s="54" t="s">
        <v>110</v>
      </c>
      <c r="JP16" s="1279"/>
      <c r="JQ16" s="1281"/>
      <c r="JR16" s="1281"/>
      <c r="JS16" s="1281"/>
      <c r="JT16" s="1283"/>
      <c r="JU16" s="1245"/>
      <c r="JV16" s="1245"/>
      <c r="JW16" s="1245"/>
      <c r="JX16" s="1245"/>
      <c r="JY16" s="1290"/>
      <c r="JZ16" s="1245"/>
      <c r="KA16" s="1245"/>
      <c r="KB16" s="1245"/>
      <c r="KC16" s="1245"/>
      <c r="KD16" s="1290"/>
      <c r="KE16" s="1253"/>
      <c r="KF16" s="1295"/>
      <c r="KG16" s="1297"/>
      <c r="KH16" s="1303"/>
      <c r="KI16" s="1299"/>
      <c r="KJ16" s="1301"/>
      <c r="KK16" s="298"/>
      <c r="KL16" s="1129"/>
      <c r="KM16" s="1159"/>
      <c r="KN16" s="1158"/>
      <c r="KO16" s="1158"/>
      <c r="KP16" s="1158"/>
      <c r="KQ16" s="1158"/>
      <c r="KR16" s="1158"/>
      <c r="KS16" s="1158"/>
      <c r="KT16" s="1158"/>
      <c r="KU16" s="1440"/>
      <c r="KV16" s="334" t="s">
        <v>12</v>
      </c>
      <c r="KW16" s="335" t="s">
        <v>13</v>
      </c>
      <c r="KY16" s="430" t="s">
        <v>208</v>
      </c>
      <c r="KZ16" s="431" t="s">
        <v>209</v>
      </c>
      <c r="LA16" s="431" t="s">
        <v>205</v>
      </c>
      <c r="LB16" s="432" t="s">
        <v>210</v>
      </c>
      <c r="LD16" s="1227"/>
      <c r="LE16" s="185" t="s">
        <v>12</v>
      </c>
      <c r="LF16" s="575" t="s">
        <v>13</v>
      </c>
      <c r="LG16" s="541" t="s">
        <v>14</v>
      </c>
      <c r="LH16" s="185" t="s">
        <v>12</v>
      </c>
      <c r="LI16" s="575" t="s">
        <v>13</v>
      </c>
      <c r="LJ16" s="574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447" t="s">
        <v>14</v>
      </c>
    </row>
    <row r="17" spans="1:331" s="285" customFormat="1" ht="29.25" customHeight="1" x14ac:dyDescent="0.3">
      <c r="A17" s="99" t="s">
        <v>149</v>
      </c>
      <c r="B17" s="100" t="s">
        <v>150</v>
      </c>
      <c r="C17" s="101">
        <f>SUM(C18:C23)</f>
        <v>525</v>
      </c>
      <c r="D17" s="102">
        <f t="shared" ref="D17:CD17" si="0">SUM(D18:D23)</f>
        <v>18</v>
      </c>
      <c r="E17" s="102">
        <f t="shared" si="0"/>
        <v>1</v>
      </c>
      <c r="F17" s="102">
        <f t="shared" si="0"/>
        <v>0</v>
      </c>
      <c r="G17" s="103">
        <f>SUM(D17:F17)/C17*100</f>
        <v>3.6190476190476191</v>
      </c>
      <c r="H17" s="102">
        <f t="shared" si="0"/>
        <v>11</v>
      </c>
      <c r="I17" s="102">
        <f t="shared" si="0"/>
        <v>4</v>
      </c>
      <c r="J17" s="102">
        <f t="shared" si="0"/>
        <v>47</v>
      </c>
      <c r="K17" s="102">
        <f>SUM(K18:K23)</f>
        <v>69</v>
      </c>
      <c r="L17" s="102">
        <f t="shared" si="0"/>
        <v>50</v>
      </c>
      <c r="M17" s="83">
        <f t="shared" ref="M17:M23" si="1">L17/C17*100</f>
        <v>9.5238095238095237</v>
      </c>
      <c r="N17" s="102">
        <f t="shared" si="0"/>
        <v>47</v>
      </c>
      <c r="O17" s="102">
        <f t="shared" si="0"/>
        <v>68</v>
      </c>
      <c r="P17" s="102">
        <f t="shared" si="0"/>
        <v>52</v>
      </c>
      <c r="Q17" s="83">
        <f>P17/C17*100</f>
        <v>9.9047619047619051</v>
      </c>
      <c r="R17" s="102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46</v>
      </c>
      <c r="Y17" s="102">
        <f t="shared" si="0"/>
        <v>68</v>
      </c>
      <c r="Z17" s="102">
        <f t="shared" si="0"/>
        <v>48</v>
      </c>
      <c r="AA17" s="102">
        <f t="shared" si="0"/>
        <v>67</v>
      </c>
      <c r="AB17" s="102">
        <f t="shared" si="0"/>
        <v>49</v>
      </c>
      <c r="AC17" s="102">
        <f t="shared" si="0"/>
        <v>40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/>
      <c r="AH17" s="105"/>
      <c r="AI17" s="106" t="s">
        <v>150</v>
      </c>
      <c r="AJ17" s="107">
        <f>SUM(AJ18:AJ23)</f>
        <v>579</v>
      </c>
      <c r="AK17" s="108">
        <f t="shared" si="0"/>
        <v>64</v>
      </c>
      <c r="AL17" s="82">
        <f>AK17/AJ17*100</f>
        <v>11.053540587219343</v>
      </c>
      <c r="AM17" s="108">
        <f t="shared" si="0"/>
        <v>65</v>
      </c>
      <c r="AN17" s="108">
        <f t="shared" si="0"/>
        <v>66</v>
      </c>
      <c r="AO17" s="108">
        <f t="shared" si="0"/>
        <v>1</v>
      </c>
      <c r="AP17" s="108">
        <f t="shared" si="0"/>
        <v>0</v>
      </c>
      <c r="AQ17" s="108">
        <f t="shared" si="0"/>
        <v>61</v>
      </c>
      <c r="AR17" s="108">
        <f t="shared" si="0"/>
        <v>3</v>
      </c>
      <c r="AS17" s="108">
        <f t="shared" si="0"/>
        <v>3</v>
      </c>
      <c r="AT17" s="108">
        <f t="shared" si="0"/>
        <v>43</v>
      </c>
      <c r="AU17" s="108">
        <f t="shared" si="0"/>
        <v>46</v>
      </c>
      <c r="AV17" s="82">
        <f>AU17/AJ17*100</f>
        <v>7.9447322970639025</v>
      </c>
      <c r="AW17" s="108">
        <f t="shared" si="0"/>
        <v>47</v>
      </c>
      <c r="AX17" s="598">
        <f t="shared" si="0"/>
        <v>47</v>
      </c>
      <c r="AY17" s="108">
        <f t="shared" si="0"/>
        <v>0</v>
      </c>
      <c r="AZ17" s="108">
        <f t="shared" si="0"/>
        <v>1</v>
      </c>
      <c r="BA17" s="108">
        <f>SUM(BA18:BA23)</f>
        <v>2</v>
      </c>
      <c r="BB17" s="81">
        <f>BA17/AJ17*100</f>
        <v>0.34542314335060448</v>
      </c>
      <c r="BC17" s="108">
        <f t="shared" si="0"/>
        <v>0</v>
      </c>
      <c r="BD17" s="108">
        <f t="shared" si="0"/>
        <v>0</v>
      </c>
      <c r="BE17" s="108">
        <f>SUM(BE18:BE23)</f>
        <v>1</v>
      </c>
      <c r="BF17" s="82">
        <f>BE17/AJ17*100</f>
        <v>0.17271157167530224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1</v>
      </c>
      <c r="BR17" s="108">
        <f t="shared" si="0"/>
        <v>77</v>
      </c>
      <c r="BS17" s="108">
        <f t="shared" si="0"/>
        <v>0</v>
      </c>
      <c r="BT17" s="108">
        <f t="shared" si="0"/>
        <v>2</v>
      </c>
      <c r="BU17" s="108">
        <f t="shared" si="0"/>
        <v>3</v>
      </c>
      <c r="BV17" s="108">
        <f t="shared" si="0"/>
        <v>0</v>
      </c>
      <c r="BW17" s="108">
        <f t="shared" si="0"/>
        <v>0</v>
      </c>
      <c r="BX17" s="108">
        <f t="shared" si="0"/>
        <v>0</v>
      </c>
      <c r="BY17" s="82">
        <f>BX17/BP17</f>
        <v>0</v>
      </c>
      <c r="BZ17" s="108">
        <f t="shared" si="0"/>
        <v>0</v>
      </c>
      <c r="CA17" s="108">
        <f t="shared" si="0"/>
        <v>0</v>
      </c>
      <c r="CB17" s="108">
        <f>SUM(CB18:CB23)</f>
        <v>0</v>
      </c>
      <c r="CC17" s="57">
        <f>CB17/BP17*100</f>
        <v>0</v>
      </c>
      <c r="CD17" s="108">
        <f t="shared" si="0"/>
        <v>0</v>
      </c>
      <c r="CE17" s="108">
        <f t="shared" ref="CE17:EX17" si="2">SUM(CE18:CE23)</f>
        <v>0</v>
      </c>
      <c r="CF17" s="108">
        <f t="shared" si="2"/>
        <v>0</v>
      </c>
      <c r="CG17" s="108">
        <f t="shared" si="2"/>
        <v>0</v>
      </c>
      <c r="CH17" s="108">
        <f t="shared" si="2"/>
        <v>0</v>
      </c>
      <c r="CI17" s="108">
        <f t="shared" si="2"/>
        <v>0</v>
      </c>
      <c r="CJ17" s="108">
        <f t="shared" si="2"/>
        <v>2</v>
      </c>
      <c r="CK17" s="108">
        <f>SUM(CK18:CK23)</f>
        <v>2</v>
      </c>
      <c r="CL17" s="314">
        <f>CK17/BP17*100</f>
        <v>0.32573289902280134</v>
      </c>
      <c r="CM17" s="322">
        <f t="shared" ref="CM17:CN17" si="3">SUM(CM18:CM23)</f>
        <v>0</v>
      </c>
      <c r="CN17" s="323">
        <f t="shared" si="3"/>
        <v>0</v>
      </c>
      <c r="CO17" s="319">
        <f t="shared" si="2"/>
        <v>0</v>
      </c>
      <c r="CP17" s="105"/>
      <c r="CQ17" s="365" t="s">
        <v>150</v>
      </c>
      <c r="CR17" s="366">
        <f>SUM(CR18:CR23)</f>
        <v>71</v>
      </c>
      <c r="CS17" s="170">
        <f t="shared" ref="CS17:DK17" si="4">SUM(CS18:CS23)</f>
        <v>0</v>
      </c>
      <c r="CT17" s="108">
        <f t="shared" si="4"/>
        <v>4</v>
      </c>
      <c r="CU17" s="108">
        <f t="shared" si="4"/>
        <v>0</v>
      </c>
      <c r="CV17" s="108">
        <f t="shared" si="4"/>
        <v>0</v>
      </c>
      <c r="CW17" s="108">
        <f t="shared" si="4"/>
        <v>1</v>
      </c>
      <c r="CX17" s="108">
        <f t="shared" si="4"/>
        <v>0</v>
      </c>
      <c r="CY17" s="108">
        <f t="shared" si="4"/>
        <v>0</v>
      </c>
      <c r="CZ17" s="108">
        <f t="shared" si="4"/>
        <v>0</v>
      </c>
      <c r="DA17" s="108">
        <f t="shared" si="4"/>
        <v>0</v>
      </c>
      <c r="DB17" s="108">
        <f t="shared" si="4"/>
        <v>0</v>
      </c>
      <c r="DC17" s="108">
        <f t="shared" si="4"/>
        <v>0</v>
      </c>
      <c r="DD17" s="108">
        <f t="shared" si="4"/>
        <v>0</v>
      </c>
      <c r="DE17" s="108">
        <f t="shared" si="4"/>
        <v>0</v>
      </c>
      <c r="DF17" s="108">
        <f t="shared" si="4"/>
        <v>0</v>
      </c>
      <c r="DG17" s="108">
        <f t="shared" si="4"/>
        <v>0</v>
      </c>
      <c r="DH17" s="108">
        <f t="shared" si="4"/>
        <v>0</v>
      </c>
      <c r="DI17" s="108">
        <f t="shared" si="4"/>
        <v>0</v>
      </c>
      <c r="DJ17" s="108">
        <f t="shared" si="4"/>
        <v>0</v>
      </c>
      <c r="DK17" s="108">
        <f t="shared" si="4"/>
        <v>1</v>
      </c>
      <c r="DL17" s="108">
        <f t="shared" ref="DL17:DM17" si="5">SUM(DL18:DL23)</f>
        <v>0</v>
      </c>
      <c r="DM17" s="108">
        <f t="shared" si="5"/>
        <v>0</v>
      </c>
      <c r="DN17" s="111"/>
      <c r="DO17" s="106" t="s">
        <v>150</v>
      </c>
      <c r="DP17" s="107">
        <f>SUM(DP18:DP23)</f>
        <v>740</v>
      </c>
      <c r="DQ17" s="108">
        <f t="shared" si="2"/>
        <v>0</v>
      </c>
      <c r="DR17" s="108">
        <f t="shared" si="2"/>
        <v>5</v>
      </c>
      <c r="DS17" s="108">
        <f t="shared" si="2"/>
        <v>0</v>
      </c>
      <c r="DT17" s="108">
        <f t="shared" si="2"/>
        <v>1</v>
      </c>
      <c r="DU17" s="108">
        <f t="shared" si="2"/>
        <v>0</v>
      </c>
      <c r="DV17" s="108">
        <f t="shared" si="2"/>
        <v>0</v>
      </c>
      <c r="DW17" s="108">
        <f>SUM(DW18:DW23)</f>
        <v>0</v>
      </c>
      <c r="DX17" s="82">
        <f t="shared" ref="DX17:DX23" si="6">DW17/DP17*100</f>
        <v>0</v>
      </c>
      <c r="DY17" s="108">
        <f t="shared" si="2"/>
        <v>0</v>
      </c>
      <c r="DZ17" s="108">
        <f t="shared" si="2"/>
        <v>0</v>
      </c>
      <c r="EA17" s="108">
        <f>SUM(EA18:EA23)</f>
        <v>0</v>
      </c>
      <c r="EB17" s="82">
        <f t="shared" ref="EB17:EB23" si="7">EA17/DP17*100</f>
        <v>0</v>
      </c>
      <c r="EC17" s="108">
        <f t="shared" si="2"/>
        <v>0</v>
      </c>
      <c r="ED17" s="108">
        <f t="shared" si="2"/>
        <v>0</v>
      </c>
      <c r="EE17" s="108">
        <f t="shared" si="2"/>
        <v>0</v>
      </c>
      <c r="EF17" s="108">
        <f t="shared" si="2"/>
        <v>0</v>
      </c>
      <c r="EG17" s="108">
        <f t="shared" si="2"/>
        <v>0</v>
      </c>
      <c r="EH17" s="108">
        <f t="shared" si="2"/>
        <v>0</v>
      </c>
      <c r="EI17" s="108">
        <f t="shared" si="2"/>
        <v>0</v>
      </c>
      <c r="EJ17" s="108">
        <f>SUM(EJ18:EJ23)</f>
        <v>0</v>
      </c>
      <c r="EK17" s="82">
        <f t="shared" ref="EK17:EK23" si="8">EJ17/DP17*100</f>
        <v>0</v>
      </c>
      <c r="EL17" s="108">
        <f t="shared" si="2"/>
        <v>0</v>
      </c>
      <c r="EM17" s="108">
        <f>SUM(EM18:EM23)</f>
        <v>33</v>
      </c>
      <c r="EN17" s="82">
        <f t="shared" ref="EN17:EN23" si="9">EM17/DP17</f>
        <v>4.4594594594594597E-2</v>
      </c>
      <c r="EO17" s="108">
        <f>SUM(EO18:EO23)</f>
        <v>33</v>
      </c>
      <c r="EP17" s="82">
        <f t="shared" ref="EP17:EP23" si="10">EO17/DP17</f>
        <v>4.4594594594594597E-2</v>
      </c>
      <c r="EQ17" s="111"/>
      <c r="ER17" s="106" t="s">
        <v>150</v>
      </c>
      <c r="ES17" s="108">
        <f t="shared" si="2"/>
        <v>0</v>
      </c>
      <c r="ET17" s="108">
        <f t="shared" si="2"/>
        <v>0</v>
      </c>
      <c r="EU17" s="108">
        <f t="shared" si="2"/>
        <v>0</v>
      </c>
      <c r="EV17" s="112">
        <f t="shared" si="2"/>
        <v>1</v>
      </c>
      <c r="EW17" s="108">
        <f t="shared" si="2"/>
        <v>2</v>
      </c>
      <c r="EX17" s="108">
        <f t="shared" si="2"/>
        <v>1</v>
      </c>
      <c r="EY17" s="108">
        <f t="shared" ref="EY17:HT17" si="11">SUM(EY18:EY23)</f>
        <v>5</v>
      </c>
      <c r="EZ17" s="108">
        <f t="shared" si="11"/>
        <v>4</v>
      </c>
      <c r="FA17" s="108">
        <f t="shared" si="11"/>
        <v>1</v>
      </c>
      <c r="FB17" s="108">
        <f t="shared" si="11"/>
        <v>16</v>
      </c>
      <c r="FC17" s="108">
        <f t="shared" si="11"/>
        <v>5</v>
      </c>
      <c r="FD17" s="108">
        <f t="shared" si="11"/>
        <v>2</v>
      </c>
      <c r="FE17" s="108">
        <f t="shared" si="11"/>
        <v>2</v>
      </c>
      <c r="FF17" s="108">
        <f t="shared" si="11"/>
        <v>1</v>
      </c>
      <c r="FG17" s="108">
        <f t="shared" si="11"/>
        <v>0</v>
      </c>
      <c r="FH17" s="108">
        <f t="shared" si="11"/>
        <v>0</v>
      </c>
      <c r="FI17" s="108">
        <f t="shared" si="11"/>
        <v>0</v>
      </c>
      <c r="FJ17" s="110">
        <f t="shared" si="11"/>
        <v>1</v>
      </c>
      <c r="FK17" s="107">
        <f>SUM(FK18:FK23)</f>
        <v>486</v>
      </c>
      <c r="FL17" s="190">
        <f t="shared" ref="FL17:FL23" si="12">SUM(FM17:FQ17)/FK17*100</f>
        <v>3.9094650205761319</v>
      </c>
      <c r="FM17" s="108">
        <f t="shared" si="11"/>
        <v>0</v>
      </c>
      <c r="FN17" s="108">
        <f t="shared" si="11"/>
        <v>0</v>
      </c>
      <c r="FO17" s="108">
        <f t="shared" si="11"/>
        <v>10</v>
      </c>
      <c r="FP17" s="108">
        <f t="shared" si="11"/>
        <v>9</v>
      </c>
      <c r="FQ17" s="109">
        <f t="shared" si="11"/>
        <v>0</v>
      </c>
      <c r="FR17" s="112">
        <f t="shared" si="11"/>
        <v>0</v>
      </c>
      <c r="FS17" s="108">
        <f t="shared" si="11"/>
        <v>0</v>
      </c>
      <c r="FT17" s="108">
        <f t="shared" si="11"/>
        <v>0</v>
      </c>
      <c r="FU17" s="108">
        <f t="shared" si="11"/>
        <v>2</v>
      </c>
      <c r="FV17" s="108">
        <f t="shared" si="11"/>
        <v>0</v>
      </c>
      <c r="FW17" s="108">
        <f t="shared" si="11"/>
        <v>0</v>
      </c>
      <c r="FX17" s="108">
        <f t="shared" si="11"/>
        <v>8</v>
      </c>
      <c r="FY17" s="108">
        <f t="shared" si="11"/>
        <v>3</v>
      </c>
      <c r="FZ17" s="108">
        <f t="shared" si="11"/>
        <v>2</v>
      </c>
      <c r="GA17" s="108">
        <f t="shared" si="11"/>
        <v>20</v>
      </c>
      <c r="GB17" s="108">
        <f t="shared" si="11"/>
        <v>17</v>
      </c>
      <c r="GC17" s="108">
        <f t="shared" si="11"/>
        <v>4</v>
      </c>
      <c r="GD17" s="108">
        <f t="shared" si="11"/>
        <v>2</v>
      </c>
      <c r="GE17" s="108">
        <f t="shared" si="11"/>
        <v>1</v>
      </c>
      <c r="GF17" s="108">
        <f t="shared" si="11"/>
        <v>0</v>
      </c>
      <c r="GG17" s="109">
        <f t="shared" si="11"/>
        <v>2</v>
      </c>
      <c r="GH17" s="111"/>
      <c r="GI17" s="106" t="s">
        <v>150</v>
      </c>
      <c r="GJ17" s="107">
        <f>SUM(GJ18:GJ23)</f>
        <v>3710</v>
      </c>
      <c r="GK17" s="191">
        <f t="shared" ref="GK17:GK23" si="13">(SUM(GL17:GU17)/GJ17)*100</f>
        <v>10.997304582210242</v>
      </c>
      <c r="GL17" s="108">
        <f t="shared" si="11"/>
        <v>1</v>
      </c>
      <c r="GM17" s="108">
        <f t="shared" si="11"/>
        <v>1</v>
      </c>
      <c r="GN17" s="108">
        <f t="shared" si="11"/>
        <v>2</v>
      </c>
      <c r="GO17" s="108">
        <f t="shared" si="11"/>
        <v>2</v>
      </c>
      <c r="GP17" s="108">
        <f t="shared" si="11"/>
        <v>1</v>
      </c>
      <c r="GQ17" s="108">
        <f t="shared" si="11"/>
        <v>38</v>
      </c>
      <c r="GR17" s="108">
        <f t="shared" si="11"/>
        <v>12</v>
      </c>
      <c r="GS17" s="108">
        <f t="shared" si="11"/>
        <v>68</v>
      </c>
      <c r="GT17" s="108">
        <f t="shared" si="11"/>
        <v>178</v>
      </c>
      <c r="GU17" s="110">
        <f t="shared" si="11"/>
        <v>105</v>
      </c>
      <c r="GV17" s="170">
        <f t="shared" ref="GV17" si="14">SUM(GV18:GV23)</f>
        <v>159</v>
      </c>
      <c r="GW17" s="108">
        <f>SUM(GW18:GW23)</f>
        <v>4090</v>
      </c>
      <c r="GX17" s="303">
        <f t="shared" ref="GX17:GX23" si="15">GV17/GW17*100</f>
        <v>3.8875305623471883</v>
      </c>
      <c r="GY17" s="112">
        <f t="shared" si="11"/>
        <v>2</v>
      </c>
      <c r="GZ17" s="108">
        <f t="shared" si="11"/>
        <v>0</v>
      </c>
      <c r="HA17" s="108">
        <f t="shared" si="11"/>
        <v>3</v>
      </c>
      <c r="HB17" s="108">
        <f t="shared" si="11"/>
        <v>0</v>
      </c>
      <c r="HC17" s="108">
        <f t="shared" si="11"/>
        <v>0</v>
      </c>
      <c r="HD17" s="108">
        <f t="shared" si="11"/>
        <v>0</v>
      </c>
      <c r="HE17" s="108">
        <f t="shared" si="11"/>
        <v>0</v>
      </c>
      <c r="HF17" s="108">
        <f t="shared" si="11"/>
        <v>0</v>
      </c>
      <c r="HG17" s="109">
        <f t="shared" si="11"/>
        <v>0</v>
      </c>
      <c r="HH17" s="105"/>
      <c r="HI17" s="437" t="s">
        <v>150</v>
      </c>
      <c r="HJ17" s="108">
        <f t="shared" si="11"/>
        <v>0</v>
      </c>
      <c r="HK17" s="108">
        <f t="shared" si="11"/>
        <v>0</v>
      </c>
      <c r="HL17" s="108">
        <f t="shared" si="11"/>
        <v>0</v>
      </c>
      <c r="HM17" s="108">
        <f t="shared" si="11"/>
        <v>0</v>
      </c>
      <c r="HN17" s="108">
        <f t="shared" si="11"/>
        <v>1</v>
      </c>
      <c r="HO17" s="108">
        <f t="shared" si="11"/>
        <v>0</v>
      </c>
      <c r="HP17" s="108">
        <f t="shared" si="11"/>
        <v>0</v>
      </c>
      <c r="HQ17" s="110">
        <f t="shared" si="11"/>
        <v>10</v>
      </c>
      <c r="HR17" s="170">
        <f>SUM(HR18:HR23)</f>
        <v>355</v>
      </c>
      <c r="HS17" s="198">
        <f>SUM(HT17:HW17)/HR17*100</f>
        <v>0</v>
      </c>
      <c r="HT17" s="112">
        <f t="shared" si="11"/>
        <v>0</v>
      </c>
      <c r="HU17" s="108">
        <f t="shared" ref="HU17:KJ17" si="16">SUM(HU18:HU23)</f>
        <v>0</v>
      </c>
      <c r="HV17" s="108">
        <f t="shared" si="16"/>
        <v>0</v>
      </c>
      <c r="HW17" s="109">
        <f t="shared" si="16"/>
        <v>0</v>
      </c>
      <c r="HX17" s="210"/>
      <c r="HY17" s="112">
        <f t="shared" si="16"/>
        <v>0</v>
      </c>
      <c r="HZ17" s="108">
        <f t="shared" si="16"/>
        <v>0</v>
      </c>
      <c r="IA17" s="108">
        <f t="shared" si="16"/>
        <v>0</v>
      </c>
      <c r="IB17" s="108">
        <f t="shared" si="16"/>
        <v>0</v>
      </c>
      <c r="IC17" s="108">
        <f t="shared" si="16"/>
        <v>0</v>
      </c>
      <c r="ID17" s="108">
        <f t="shared" si="16"/>
        <v>0</v>
      </c>
      <c r="IE17" s="108">
        <f t="shared" si="16"/>
        <v>0</v>
      </c>
      <c r="IF17" s="109">
        <f t="shared" si="16"/>
        <v>0</v>
      </c>
      <c r="IG17" s="105"/>
      <c r="IH17" s="113" t="s">
        <v>150</v>
      </c>
      <c r="II17" s="108">
        <f t="shared" si="16"/>
        <v>0</v>
      </c>
      <c r="IJ17" s="108">
        <f t="shared" si="16"/>
        <v>0</v>
      </c>
      <c r="IK17" s="108">
        <f t="shared" si="16"/>
        <v>0</v>
      </c>
      <c r="IL17" s="108">
        <f t="shared" si="16"/>
        <v>1</v>
      </c>
      <c r="IM17" s="108">
        <f t="shared" si="16"/>
        <v>1</v>
      </c>
      <c r="IN17" s="108">
        <f t="shared" si="16"/>
        <v>0</v>
      </c>
      <c r="IO17" s="108">
        <f t="shared" si="16"/>
        <v>6</v>
      </c>
      <c r="IP17" s="108">
        <f t="shared" si="16"/>
        <v>3</v>
      </c>
      <c r="IQ17" s="108">
        <f t="shared" si="16"/>
        <v>3</v>
      </c>
      <c r="IR17" s="108">
        <f t="shared" si="16"/>
        <v>16</v>
      </c>
      <c r="IS17" s="108">
        <f t="shared" si="16"/>
        <v>17</v>
      </c>
      <c r="IT17" s="108">
        <f t="shared" si="16"/>
        <v>18</v>
      </c>
      <c r="IU17" s="108">
        <f t="shared" si="16"/>
        <v>0</v>
      </c>
      <c r="IV17" s="108">
        <f t="shared" si="16"/>
        <v>0</v>
      </c>
      <c r="IW17" s="109">
        <f t="shared" si="16"/>
        <v>0</v>
      </c>
      <c r="IX17" s="114">
        <f t="shared" si="16"/>
        <v>2</v>
      </c>
      <c r="IY17" s="102">
        <f t="shared" si="16"/>
        <v>0</v>
      </c>
      <c r="IZ17" s="115">
        <f t="shared" si="16"/>
        <v>2</v>
      </c>
      <c r="JA17" s="116">
        <f t="shared" si="16"/>
        <v>0</v>
      </c>
      <c r="JB17" s="102">
        <f t="shared" si="16"/>
        <v>0</v>
      </c>
      <c r="JC17" s="104">
        <f t="shared" si="16"/>
        <v>0</v>
      </c>
      <c r="JD17" s="114">
        <f t="shared" si="16"/>
        <v>0</v>
      </c>
      <c r="JE17" s="102">
        <f t="shared" si="16"/>
        <v>0</v>
      </c>
      <c r="JF17" s="102">
        <f t="shared" si="16"/>
        <v>0</v>
      </c>
      <c r="JG17" s="102">
        <f>SUM(JG18:JG23)</f>
        <v>0</v>
      </c>
      <c r="JH17" s="102">
        <f t="shared" si="16"/>
        <v>0</v>
      </c>
      <c r="JI17" s="105"/>
      <c r="JJ17" s="113" t="s">
        <v>150</v>
      </c>
      <c r="JK17" s="102">
        <f t="shared" si="16"/>
        <v>0</v>
      </c>
      <c r="JL17" s="102">
        <f t="shared" si="16"/>
        <v>0</v>
      </c>
      <c r="JM17" s="102">
        <f t="shared" si="16"/>
        <v>0</v>
      </c>
      <c r="JN17" s="102">
        <f t="shared" si="16"/>
        <v>0</v>
      </c>
      <c r="JO17" s="102">
        <f t="shared" si="16"/>
        <v>0</v>
      </c>
      <c r="JP17" s="102">
        <f t="shared" si="16"/>
        <v>0</v>
      </c>
      <c r="JQ17" s="102">
        <f t="shared" si="16"/>
        <v>0</v>
      </c>
      <c r="JR17" s="102">
        <f t="shared" si="16"/>
        <v>0</v>
      </c>
      <c r="JS17" s="102">
        <f t="shared" si="16"/>
        <v>0</v>
      </c>
      <c r="JT17" s="115">
        <f t="shared" si="16"/>
        <v>0</v>
      </c>
      <c r="JU17" s="170">
        <f t="shared" ref="JU17:KD17" si="17">SUM(JU18:JU23)</f>
        <v>0</v>
      </c>
      <c r="JV17" s="108">
        <f t="shared" si="17"/>
        <v>0</v>
      </c>
      <c r="JW17" s="108">
        <f t="shared" si="17"/>
        <v>0</v>
      </c>
      <c r="JX17" s="108">
        <f t="shared" si="17"/>
        <v>1</v>
      </c>
      <c r="JY17" s="109">
        <f t="shared" si="17"/>
        <v>1</v>
      </c>
      <c r="JZ17" s="170">
        <f t="shared" si="17"/>
        <v>0</v>
      </c>
      <c r="KA17" s="108">
        <f t="shared" si="17"/>
        <v>0</v>
      </c>
      <c r="KB17" s="108">
        <f t="shared" si="17"/>
        <v>4</v>
      </c>
      <c r="KC17" s="108">
        <f t="shared" si="17"/>
        <v>2</v>
      </c>
      <c r="KD17" s="109">
        <f t="shared" si="17"/>
        <v>3</v>
      </c>
      <c r="KE17" s="116">
        <f>SUM(KE18:KE23)</f>
        <v>2678</v>
      </c>
      <c r="KF17" s="363">
        <f t="shared" ref="KF17:KF23" si="18">KG17/KE17*100</f>
        <v>1.2696041822255415</v>
      </c>
      <c r="KG17" s="104">
        <f t="shared" si="16"/>
        <v>34</v>
      </c>
      <c r="KH17" s="116">
        <f t="shared" si="16"/>
        <v>7</v>
      </c>
      <c r="KI17" s="114">
        <f t="shared" si="16"/>
        <v>0</v>
      </c>
      <c r="KJ17" s="104">
        <f t="shared" si="16"/>
        <v>0</v>
      </c>
      <c r="KK17" s="105"/>
      <c r="KL17" s="306" t="s">
        <v>150</v>
      </c>
      <c r="KM17" s="170">
        <f t="shared" ref="KM17:KU17" si="19">SUM(KM18:KM23)</f>
        <v>0</v>
      </c>
      <c r="KN17" s="108">
        <f t="shared" si="19"/>
        <v>0</v>
      </c>
      <c r="KO17" s="108">
        <f t="shared" si="19"/>
        <v>0</v>
      </c>
      <c r="KP17" s="108">
        <f t="shared" si="19"/>
        <v>4</v>
      </c>
      <c r="KQ17" s="108">
        <f t="shared" si="19"/>
        <v>0</v>
      </c>
      <c r="KR17" s="108">
        <f t="shared" si="19"/>
        <v>2</v>
      </c>
      <c r="KS17" s="108">
        <f t="shared" si="19"/>
        <v>0</v>
      </c>
      <c r="KT17" s="108">
        <f t="shared" si="19"/>
        <v>0</v>
      </c>
      <c r="KU17" s="109">
        <f t="shared" si="19"/>
        <v>1</v>
      </c>
      <c r="KV17" s="108">
        <f t="shared" ref="KV17:KW17" si="20">SUM(KV18:KV23)</f>
        <v>0</v>
      </c>
      <c r="KW17" s="108">
        <f t="shared" si="20"/>
        <v>0</v>
      </c>
      <c r="KY17" s="108">
        <f t="shared" ref="KY17:LB17" si="21">SUM(KY18:KY23)</f>
        <v>0</v>
      </c>
      <c r="KZ17" s="108">
        <f t="shared" si="21"/>
        <v>0</v>
      </c>
      <c r="LA17" s="108">
        <f t="shared" si="21"/>
        <v>0</v>
      </c>
      <c r="LB17" s="108">
        <f t="shared" si="21"/>
        <v>0</v>
      </c>
      <c r="LD17" s="542" t="s">
        <v>150</v>
      </c>
      <c r="LE17" s="170">
        <f t="shared" ref="LE17:LJ17" si="22">SUM(LE18:LE23)</f>
        <v>0</v>
      </c>
      <c r="LF17" s="108">
        <f t="shared" si="22"/>
        <v>0</v>
      </c>
      <c r="LG17" s="108">
        <f t="shared" si="22"/>
        <v>0</v>
      </c>
      <c r="LH17" s="108">
        <f t="shared" si="22"/>
        <v>0</v>
      </c>
      <c r="LI17" s="108">
        <f t="shared" si="22"/>
        <v>0</v>
      </c>
      <c r="LJ17" s="109">
        <f t="shared" si="22"/>
        <v>0</v>
      </c>
      <c r="LK17" s="170">
        <f t="shared" ref="LK17:LR17" si="23">SUM(LK18:LK23)</f>
        <v>0</v>
      </c>
      <c r="LL17" s="108">
        <f t="shared" si="23"/>
        <v>0</v>
      </c>
      <c r="LM17" s="108">
        <f t="shared" si="23"/>
        <v>0</v>
      </c>
      <c r="LN17" s="109">
        <f t="shared" si="23"/>
        <v>0</v>
      </c>
      <c r="LO17" s="104">
        <f t="shared" si="23"/>
        <v>49</v>
      </c>
      <c r="LP17" s="104">
        <f t="shared" si="23"/>
        <v>2</v>
      </c>
      <c r="LQ17" s="104">
        <f t="shared" si="23"/>
        <v>1</v>
      </c>
      <c r="LR17" s="104">
        <f t="shared" si="23"/>
        <v>0</v>
      </c>
    </row>
    <row r="18" spans="1:331" s="286" customFormat="1" ht="25.5" customHeight="1" x14ac:dyDescent="0.3">
      <c r="A18" s="117" t="s">
        <v>151</v>
      </c>
      <c r="B18" s="118" t="s">
        <v>152</v>
      </c>
      <c r="C18" s="119">
        <f>C33+C35+C38</f>
        <v>263</v>
      </c>
      <c r="D18" s="120">
        <f>D33+D35+D38</f>
        <v>18</v>
      </c>
      <c r="E18" s="120">
        <f>E33+E35+E38</f>
        <v>1</v>
      </c>
      <c r="F18" s="120">
        <f>F33+F35+F38</f>
        <v>0</v>
      </c>
      <c r="G18" s="121">
        <f t="shared" ref="G18:G23" si="24">SUM(D18:F18)/C18*100</f>
        <v>7.2243346007604554</v>
      </c>
      <c r="H18" s="120">
        <f>H33+H35+H38</f>
        <v>11</v>
      </c>
      <c r="I18" s="120">
        <f>I33+I35+I38</f>
        <v>4</v>
      </c>
      <c r="J18" s="120">
        <f>J33+J35+J38</f>
        <v>25</v>
      </c>
      <c r="K18" s="120">
        <f>K33+K35+K38</f>
        <v>29</v>
      </c>
      <c r="L18" s="120">
        <f>L33+L35+L38</f>
        <v>21</v>
      </c>
      <c r="M18" s="122">
        <f t="shared" si="1"/>
        <v>7.9847908745247151</v>
      </c>
      <c r="N18" s="120">
        <f>N33+N35+N38</f>
        <v>25</v>
      </c>
      <c r="O18" s="120">
        <f>O33+O35+O38</f>
        <v>28</v>
      </c>
      <c r="P18" s="120">
        <f>P33+P35+P38</f>
        <v>23</v>
      </c>
      <c r="Q18" s="123">
        <f t="shared" ref="Q18:Q23" si="25">P18/C18*100</f>
        <v>8.7452471482889731</v>
      </c>
      <c r="R18" s="120">
        <f t="shared" ref="R18:AF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25</v>
      </c>
      <c r="Y18" s="120">
        <f t="shared" si="26"/>
        <v>28</v>
      </c>
      <c r="Z18" s="120">
        <f t="shared" si="26"/>
        <v>26</v>
      </c>
      <c r="AA18" s="120">
        <f t="shared" si="26"/>
        <v>27</v>
      </c>
      <c r="AB18" s="120">
        <f t="shared" si="26"/>
        <v>24</v>
      </c>
      <c r="AC18" s="120">
        <f t="shared" si="26"/>
        <v>14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/>
      <c r="AH18" s="125"/>
      <c r="AI18" s="126" t="s">
        <v>152</v>
      </c>
      <c r="AJ18" s="119">
        <f>AJ33+AJ35+AJ38</f>
        <v>267</v>
      </c>
      <c r="AK18" s="120">
        <f>AK33+AK35+AK38</f>
        <v>24</v>
      </c>
      <c r="AL18" s="127">
        <f t="shared" ref="AL18:AL23" si="27">AK18/AJ18*100</f>
        <v>8.9887640449438209</v>
      </c>
      <c r="AM18" s="120">
        <f t="shared" ref="AM18:AU18" si="28">AM33+AM35+AM38</f>
        <v>23</v>
      </c>
      <c r="AN18" s="120">
        <f t="shared" si="28"/>
        <v>24</v>
      </c>
      <c r="AO18" s="120">
        <f t="shared" si="28"/>
        <v>0</v>
      </c>
      <c r="AP18" s="120">
        <f t="shared" si="28"/>
        <v>0</v>
      </c>
      <c r="AQ18" s="120">
        <f t="shared" si="28"/>
        <v>23</v>
      </c>
      <c r="AR18" s="120">
        <f t="shared" si="28"/>
        <v>1</v>
      </c>
      <c r="AS18" s="120">
        <f t="shared" si="28"/>
        <v>1</v>
      </c>
      <c r="AT18" s="120">
        <f t="shared" si="28"/>
        <v>23</v>
      </c>
      <c r="AU18" s="120">
        <f t="shared" si="28"/>
        <v>14</v>
      </c>
      <c r="AV18" s="127">
        <f t="shared" ref="AV18:AV23" si="29">AU18/AJ18*100</f>
        <v>5.2434456928838955</v>
      </c>
      <c r="AW18" s="120">
        <f>AW33+AW35+AW38</f>
        <v>15</v>
      </c>
      <c r="AX18" s="599">
        <f>AX33+AX35+AX38</f>
        <v>15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30">BA18/AJ18*100</f>
        <v>0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1">BE18/AJ18*100</f>
        <v>0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0</v>
      </c>
      <c r="BM18" s="120">
        <f t="shared" si="32"/>
        <v>0</v>
      </c>
      <c r="BN18" s="125"/>
      <c r="BO18" s="126" t="s">
        <v>152</v>
      </c>
      <c r="BP18" s="119">
        <f>BP33+BP35+BP38</f>
        <v>275</v>
      </c>
      <c r="BQ18" s="120">
        <f t="shared" ref="BQ18:BX18" si="33">BQ33+BQ35+BQ38</f>
        <v>1</v>
      </c>
      <c r="BR18" s="120">
        <f t="shared" si="33"/>
        <v>25</v>
      </c>
      <c r="BS18" s="120">
        <f t="shared" si="33"/>
        <v>0</v>
      </c>
      <c r="BT18" s="120">
        <f t="shared" si="33"/>
        <v>1</v>
      </c>
      <c r="BU18" s="120">
        <f t="shared" si="33"/>
        <v>3</v>
      </c>
      <c r="BV18" s="120">
        <f t="shared" si="33"/>
        <v>0</v>
      </c>
      <c r="BW18" s="120">
        <f t="shared" si="33"/>
        <v>0</v>
      </c>
      <c r="BX18" s="120">
        <f t="shared" si="33"/>
        <v>0</v>
      </c>
      <c r="BY18" s="127">
        <f t="shared" ref="BY18:BY23" si="34">BX18/BP18</f>
        <v>0</v>
      </c>
      <c r="BZ18" s="120">
        <f>BZ33+BZ35+BZ38</f>
        <v>0</v>
      </c>
      <c r="CA18" s="120">
        <f>CA33+CA35+CA38</f>
        <v>0</v>
      </c>
      <c r="CB18" s="120">
        <f>CB33+CB35+CB38</f>
        <v>0</v>
      </c>
      <c r="CC18" s="128">
        <f t="shared" ref="CC18:CC23" si="35">CB18/BP18*100</f>
        <v>0</v>
      </c>
      <c r="CD18" s="120">
        <f t="shared" ref="CD18:CK18" si="36">CD33+CD35+CD38</f>
        <v>0</v>
      </c>
      <c r="CE18" s="120">
        <f t="shared" si="36"/>
        <v>0</v>
      </c>
      <c r="CF18" s="120">
        <f t="shared" si="36"/>
        <v>0</v>
      </c>
      <c r="CG18" s="120">
        <f t="shared" si="36"/>
        <v>0</v>
      </c>
      <c r="CH18" s="120">
        <f t="shared" si="36"/>
        <v>0</v>
      </c>
      <c r="CI18" s="120">
        <f t="shared" si="36"/>
        <v>0</v>
      </c>
      <c r="CJ18" s="120">
        <f t="shared" si="36"/>
        <v>1</v>
      </c>
      <c r="CK18" s="120">
        <f t="shared" si="36"/>
        <v>0</v>
      </c>
      <c r="CL18" s="315">
        <f t="shared" ref="CL18:CL23" si="37">CK18/BP18*100</f>
        <v>0</v>
      </c>
      <c r="CM18" s="117">
        <f t="shared" ref="CM18:CN18" si="38">CM33+CM35+CM38</f>
        <v>0</v>
      </c>
      <c r="CN18" s="324">
        <f t="shared" si="38"/>
        <v>0</v>
      </c>
      <c r="CO18" s="130">
        <f>CO33+CO35+CO38</f>
        <v>0</v>
      </c>
      <c r="CP18" s="125"/>
      <c r="CQ18" s="118" t="s">
        <v>152</v>
      </c>
      <c r="CR18" s="367">
        <f t="shared" ref="CR18:DK18" si="39">CR33+CR35+CR38</f>
        <v>36</v>
      </c>
      <c r="CS18" s="131">
        <f t="shared" si="39"/>
        <v>0</v>
      </c>
      <c r="CT18" s="120">
        <f t="shared" si="39"/>
        <v>1</v>
      </c>
      <c r="CU18" s="120">
        <f t="shared" si="39"/>
        <v>0</v>
      </c>
      <c r="CV18" s="120">
        <f t="shared" si="39"/>
        <v>0</v>
      </c>
      <c r="CW18" s="120">
        <f t="shared" si="39"/>
        <v>1</v>
      </c>
      <c r="CX18" s="120">
        <f t="shared" si="39"/>
        <v>0</v>
      </c>
      <c r="CY18" s="120">
        <f t="shared" si="39"/>
        <v>0</v>
      </c>
      <c r="CZ18" s="120">
        <f t="shared" si="39"/>
        <v>0</v>
      </c>
      <c r="DA18" s="120">
        <f t="shared" si="39"/>
        <v>0</v>
      </c>
      <c r="DB18" s="120">
        <f t="shared" si="39"/>
        <v>0</v>
      </c>
      <c r="DC18" s="120">
        <f t="shared" si="39"/>
        <v>0</v>
      </c>
      <c r="DD18" s="120">
        <f t="shared" si="39"/>
        <v>0</v>
      </c>
      <c r="DE18" s="120">
        <f t="shared" si="39"/>
        <v>0</v>
      </c>
      <c r="DF18" s="120">
        <f t="shared" si="39"/>
        <v>0</v>
      </c>
      <c r="DG18" s="120">
        <f t="shared" si="39"/>
        <v>0</v>
      </c>
      <c r="DH18" s="120">
        <f t="shared" si="39"/>
        <v>0</v>
      </c>
      <c r="DI18" s="120">
        <f t="shared" si="39"/>
        <v>0</v>
      </c>
      <c r="DJ18" s="120">
        <f t="shared" si="39"/>
        <v>0</v>
      </c>
      <c r="DK18" s="120">
        <f t="shared" si="39"/>
        <v>1</v>
      </c>
      <c r="DL18" s="120">
        <f t="shared" ref="DL18:DM18" si="40">DL33+DL35+DL38</f>
        <v>0</v>
      </c>
      <c r="DM18" s="120">
        <f t="shared" si="40"/>
        <v>0</v>
      </c>
      <c r="DN18" s="125"/>
      <c r="DO18" s="126" t="s">
        <v>152</v>
      </c>
      <c r="DP18" s="119">
        <f>DP33+DP35+DP38</f>
        <v>402</v>
      </c>
      <c r="DQ18" s="120">
        <f t="shared" ref="DQ18:DW18" si="41">DQ33+DQ35+DQ38</f>
        <v>0</v>
      </c>
      <c r="DR18" s="120">
        <f t="shared" si="41"/>
        <v>4</v>
      </c>
      <c r="DS18" s="120">
        <f t="shared" si="41"/>
        <v>0</v>
      </c>
      <c r="DT18" s="120">
        <f t="shared" si="41"/>
        <v>1</v>
      </c>
      <c r="DU18" s="120">
        <f t="shared" si="41"/>
        <v>0</v>
      </c>
      <c r="DV18" s="120">
        <f t="shared" si="41"/>
        <v>0</v>
      </c>
      <c r="DW18" s="120">
        <f t="shared" si="41"/>
        <v>0</v>
      </c>
      <c r="DX18" s="127">
        <f t="shared" si="6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7"/>
        <v>0</v>
      </c>
      <c r="EC18" s="120">
        <f t="shared" ref="EC18:EJ18" si="42">EC33+EC35+EC38</f>
        <v>0</v>
      </c>
      <c r="ED18" s="120">
        <f t="shared" si="42"/>
        <v>0</v>
      </c>
      <c r="EE18" s="120">
        <f t="shared" si="42"/>
        <v>0</v>
      </c>
      <c r="EF18" s="120">
        <f t="shared" si="42"/>
        <v>0</v>
      </c>
      <c r="EG18" s="120">
        <f t="shared" si="42"/>
        <v>0</v>
      </c>
      <c r="EH18" s="120">
        <f t="shared" si="42"/>
        <v>0</v>
      </c>
      <c r="EI18" s="120">
        <f t="shared" si="42"/>
        <v>0</v>
      </c>
      <c r="EJ18" s="120">
        <f t="shared" si="42"/>
        <v>0</v>
      </c>
      <c r="EK18" s="127">
        <f t="shared" si="8"/>
        <v>0</v>
      </c>
      <c r="EL18" s="120">
        <f>EL33+EL35+EL38</f>
        <v>0</v>
      </c>
      <c r="EM18" s="120">
        <f>EM33+EM35+EM38</f>
        <v>12</v>
      </c>
      <c r="EN18" s="127">
        <f t="shared" si="9"/>
        <v>2.9850746268656716E-2</v>
      </c>
      <c r="EO18" s="120">
        <f>EO33+EO35+EO38</f>
        <v>12</v>
      </c>
      <c r="EP18" s="127">
        <f t="shared" si="10"/>
        <v>2.9850746268656716E-2</v>
      </c>
      <c r="EQ18" s="125"/>
      <c r="ER18" s="126" t="s">
        <v>152</v>
      </c>
      <c r="ES18" s="120">
        <f>ES33+ES35+ES38</f>
        <v>0</v>
      </c>
      <c r="ET18" s="120">
        <f t="shared" ref="ET18:FJ18" si="43">ET33+ET35+ET38</f>
        <v>0</v>
      </c>
      <c r="EU18" s="120">
        <f t="shared" si="43"/>
        <v>0</v>
      </c>
      <c r="EV18" s="120">
        <f t="shared" si="43"/>
        <v>0</v>
      </c>
      <c r="EW18" s="120">
        <f t="shared" si="43"/>
        <v>1</v>
      </c>
      <c r="EX18" s="120">
        <f t="shared" si="43"/>
        <v>0</v>
      </c>
      <c r="EY18" s="120">
        <f t="shared" si="43"/>
        <v>2</v>
      </c>
      <c r="EZ18" s="120">
        <f t="shared" si="43"/>
        <v>2</v>
      </c>
      <c r="FA18" s="120">
        <f t="shared" si="43"/>
        <v>1</v>
      </c>
      <c r="FB18" s="120">
        <f t="shared" si="43"/>
        <v>6</v>
      </c>
      <c r="FC18" s="120">
        <f t="shared" si="43"/>
        <v>3</v>
      </c>
      <c r="FD18" s="120">
        <f t="shared" si="43"/>
        <v>1</v>
      </c>
      <c r="FE18" s="120">
        <f t="shared" si="43"/>
        <v>1</v>
      </c>
      <c r="FF18" s="120">
        <f t="shared" si="43"/>
        <v>0</v>
      </c>
      <c r="FG18" s="120">
        <f t="shared" si="43"/>
        <v>0</v>
      </c>
      <c r="FH18" s="120">
        <f t="shared" si="43"/>
        <v>0</v>
      </c>
      <c r="FI18" s="120">
        <f t="shared" si="43"/>
        <v>0</v>
      </c>
      <c r="FJ18" s="120">
        <f t="shared" si="43"/>
        <v>0</v>
      </c>
      <c r="FK18" s="119">
        <f>FK33+FK35+FK38</f>
        <v>201</v>
      </c>
      <c r="FL18" s="188">
        <f t="shared" si="12"/>
        <v>4.9751243781094532</v>
      </c>
      <c r="FM18" s="120">
        <f t="shared" ref="FM18:GG18" si="44">FM33+FM35+FM38</f>
        <v>0</v>
      </c>
      <c r="FN18" s="120">
        <f t="shared" si="44"/>
        <v>0</v>
      </c>
      <c r="FO18" s="120">
        <f t="shared" si="44"/>
        <v>6</v>
      </c>
      <c r="FP18" s="120">
        <f t="shared" si="44"/>
        <v>4</v>
      </c>
      <c r="FQ18" s="120">
        <f t="shared" si="44"/>
        <v>0</v>
      </c>
      <c r="FR18" s="120">
        <f t="shared" si="44"/>
        <v>0</v>
      </c>
      <c r="FS18" s="120">
        <f t="shared" si="44"/>
        <v>0</v>
      </c>
      <c r="FT18" s="120">
        <f t="shared" si="44"/>
        <v>0</v>
      </c>
      <c r="FU18" s="120">
        <f t="shared" si="44"/>
        <v>0</v>
      </c>
      <c r="FV18" s="120">
        <f t="shared" si="44"/>
        <v>0</v>
      </c>
      <c r="FW18" s="120">
        <f t="shared" si="44"/>
        <v>0</v>
      </c>
      <c r="FX18" s="120">
        <f t="shared" si="44"/>
        <v>7</v>
      </c>
      <c r="FY18" s="120">
        <f t="shared" si="44"/>
        <v>2</v>
      </c>
      <c r="FZ18" s="120">
        <f t="shared" si="44"/>
        <v>2</v>
      </c>
      <c r="GA18" s="120">
        <f t="shared" si="44"/>
        <v>13</v>
      </c>
      <c r="GB18" s="120">
        <f t="shared" si="44"/>
        <v>13</v>
      </c>
      <c r="GC18" s="120">
        <f t="shared" si="44"/>
        <v>3</v>
      </c>
      <c r="GD18" s="120">
        <f t="shared" si="44"/>
        <v>2</v>
      </c>
      <c r="GE18" s="120">
        <f t="shared" si="44"/>
        <v>0</v>
      </c>
      <c r="GF18" s="120">
        <f t="shared" si="44"/>
        <v>0</v>
      </c>
      <c r="GG18" s="120">
        <f t="shared" si="44"/>
        <v>2</v>
      </c>
      <c r="GH18" s="125"/>
      <c r="GI18" s="126" t="s">
        <v>152</v>
      </c>
      <c r="GJ18" s="119">
        <f>GJ33+GJ35+GJ38</f>
        <v>1421</v>
      </c>
      <c r="GK18" s="192">
        <f t="shared" si="13"/>
        <v>20.76002814919071</v>
      </c>
      <c r="GL18" s="120">
        <f>GL33+GL35+GL38</f>
        <v>1</v>
      </c>
      <c r="GM18" s="120">
        <f t="shared" ref="GM18:GV18" si="45">GM33+GM35+GM38</f>
        <v>1</v>
      </c>
      <c r="GN18" s="120">
        <f t="shared" si="45"/>
        <v>1</v>
      </c>
      <c r="GO18" s="120">
        <f t="shared" si="45"/>
        <v>2</v>
      </c>
      <c r="GP18" s="120">
        <f t="shared" si="45"/>
        <v>1</v>
      </c>
      <c r="GQ18" s="120">
        <f t="shared" si="45"/>
        <v>16</v>
      </c>
      <c r="GR18" s="120">
        <f t="shared" si="45"/>
        <v>6</v>
      </c>
      <c r="GS18" s="120">
        <f t="shared" si="45"/>
        <v>47</v>
      </c>
      <c r="GT18" s="120">
        <f t="shared" si="45"/>
        <v>136</v>
      </c>
      <c r="GU18" s="129">
        <f t="shared" si="45"/>
        <v>84</v>
      </c>
      <c r="GV18" s="131">
        <f t="shared" si="45"/>
        <v>115</v>
      </c>
      <c r="GW18" s="120">
        <f>GW33+GW35+GW38</f>
        <v>1556</v>
      </c>
      <c r="GX18" s="304">
        <f t="shared" si="15"/>
        <v>7.3907455012853465</v>
      </c>
      <c r="GY18" s="130">
        <f t="shared" ref="GY18:HG18" si="46">GY33+GY35+GY38</f>
        <v>0</v>
      </c>
      <c r="GZ18" s="120">
        <f t="shared" si="46"/>
        <v>0</v>
      </c>
      <c r="HA18" s="120">
        <f t="shared" si="46"/>
        <v>1</v>
      </c>
      <c r="HB18" s="120">
        <f t="shared" si="46"/>
        <v>0</v>
      </c>
      <c r="HC18" s="120">
        <f t="shared" si="46"/>
        <v>0</v>
      </c>
      <c r="HD18" s="120">
        <f t="shared" si="46"/>
        <v>0</v>
      </c>
      <c r="HE18" s="120">
        <f t="shared" si="46"/>
        <v>0</v>
      </c>
      <c r="HF18" s="120">
        <f t="shared" si="46"/>
        <v>0</v>
      </c>
      <c r="HG18" s="124">
        <f t="shared" si="46"/>
        <v>0</v>
      </c>
      <c r="HH18" s="125"/>
      <c r="HI18" s="126" t="s">
        <v>152</v>
      </c>
      <c r="HJ18" s="120">
        <f t="shared" ref="HJ18:HQ18" si="47">HJ33+HJ35+HJ38</f>
        <v>0</v>
      </c>
      <c r="HK18" s="120">
        <f t="shared" si="47"/>
        <v>0</v>
      </c>
      <c r="HL18" s="120">
        <f t="shared" si="47"/>
        <v>0</v>
      </c>
      <c r="HM18" s="120">
        <f t="shared" si="47"/>
        <v>0</v>
      </c>
      <c r="HN18" s="120">
        <f t="shared" si="47"/>
        <v>0</v>
      </c>
      <c r="HO18" s="120">
        <f t="shared" si="47"/>
        <v>0</v>
      </c>
      <c r="HP18" s="120">
        <f t="shared" si="47"/>
        <v>0</v>
      </c>
      <c r="HQ18" s="129">
        <f t="shared" si="47"/>
        <v>10</v>
      </c>
      <c r="HR18" s="131">
        <f>HR33+HR35+HR38</f>
        <v>174</v>
      </c>
      <c r="HS18" s="198">
        <f t="shared" ref="HS18:HS23" si="48">SUM(HT18:HW18)/HR18*100</f>
        <v>0</v>
      </c>
      <c r="HT18" s="130">
        <f t="shared" ref="HT18:IF18" si="49">HT33+HT35+HT38</f>
        <v>0</v>
      </c>
      <c r="HU18" s="120">
        <f t="shared" si="49"/>
        <v>0</v>
      </c>
      <c r="HV18" s="120">
        <f t="shared" si="49"/>
        <v>0</v>
      </c>
      <c r="HW18" s="124">
        <f t="shared" si="49"/>
        <v>0</v>
      </c>
      <c r="HX18" s="211"/>
      <c r="HY18" s="130">
        <f t="shared" si="49"/>
        <v>0</v>
      </c>
      <c r="HZ18" s="120">
        <f t="shared" si="49"/>
        <v>0</v>
      </c>
      <c r="IA18" s="120">
        <f t="shared" si="49"/>
        <v>0</v>
      </c>
      <c r="IB18" s="120">
        <f t="shared" si="49"/>
        <v>0</v>
      </c>
      <c r="IC18" s="120">
        <f t="shared" si="49"/>
        <v>0</v>
      </c>
      <c r="ID18" s="120">
        <f t="shared" si="49"/>
        <v>0</v>
      </c>
      <c r="IE18" s="120">
        <f t="shared" si="49"/>
        <v>0</v>
      </c>
      <c r="IF18" s="124">
        <f t="shared" si="49"/>
        <v>0</v>
      </c>
      <c r="IG18" s="125"/>
      <c r="IH18" s="126" t="s">
        <v>152</v>
      </c>
      <c r="II18" s="120">
        <f t="shared" ref="II18:JH18" si="50">II33+II35+II38</f>
        <v>0</v>
      </c>
      <c r="IJ18" s="120">
        <f t="shared" si="50"/>
        <v>0</v>
      </c>
      <c r="IK18" s="120">
        <f t="shared" si="50"/>
        <v>0</v>
      </c>
      <c r="IL18" s="120">
        <f t="shared" si="50"/>
        <v>1</v>
      </c>
      <c r="IM18" s="120">
        <f t="shared" si="50"/>
        <v>1</v>
      </c>
      <c r="IN18" s="120">
        <f t="shared" si="50"/>
        <v>0</v>
      </c>
      <c r="IO18" s="120">
        <f t="shared" si="50"/>
        <v>4</v>
      </c>
      <c r="IP18" s="120">
        <f t="shared" si="50"/>
        <v>3</v>
      </c>
      <c r="IQ18" s="120">
        <f t="shared" si="50"/>
        <v>1</v>
      </c>
      <c r="IR18" s="120">
        <f t="shared" si="50"/>
        <v>15</v>
      </c>
      <c r="IS18" s="120">
        <f t="shared" si="50"/>
        <v>16</v>
      </c>
      <c r="IT18" s="120">
        <f t="shared" si="50"/>
        <v>16</v>
      </c>
      <c r="IU18" s="120">
        <f t="shared" si="50"/>
        <v>0</v>
      </c>
      <c r="IV18" s="120">
        <f t="shared" si="50"/>
        <v>0</v>
      </c>
      <c r="IW18" s="124">
        <f t="shared" si="50"/>
        <v>0</v>
      </c>
      <c r="IX18" s="130">
        <f t="shared" si="50"/>
        <v>1</v>
      </c>
      <c r="IY18" s="120">
        <f t="shared" si="50"/>
        <v>0</v>
      </c>
      <c r="IZ18" s="129">
        <f t="shared" si="50"/>
        <v>1</v>
      </c>
      <c r="JA18" s="131">
        <f t="shared" si="50"/>
        <v>0</v>
      </c>
      <c r="JB18" s="120">
        <f t="shared" si="50"/>
        <v>0</v>
      </c>
      <c r="JC18" s="124">
        <f t="shared" si="50"/>
        <v>0</v>
      </c>
      <c r="JD18" s="130">
        <f t="shared" si="50"/>
        <v>0</v>
      </c>
      <c r="JE18" s="120">
        <f t="shared" si="50"/>
        <v>0</v>
      </c>
      <c r="JF18" s="120">
        <f t="shared" si="50"/>
        <v>0</v>
      </c>
      <c r="JG18" s="120">
        <f t="shared" si="50"/>
        <v>0</v>
      </c>
      <c r="JH18" s="120">
        <f t="shared" si="50"/>
        <v>0</v>
      </c>
      <c r="JI18" s="125"/>
      <c r="JJ18" s="126" t="s">
        <v>152</v>
      </c>
      <c r="JK18" s="120">
        <f t="shared" ref="JK18:KD18" si="51">JK33+JK35+JK38</f>
        <v>0</v>
      </c>
      <c r="JL18" s="120">
        <f t="shared" si="51"/>
        <v>0</v>
      </c>
      <c r="JM18" s="120">
        <f t="shared" si="51"/>
        <v>0</v>
      </c>
      <c r="JN18" s="120">
        <f t="shared" si="51"/>
        <v>0</v>
      </c>
      <c r="JO18" s="120">
        <f t="shared" si="51"/>
        <v>0</v>
      </c>
      <c r="JP18" s="120">
        <f t="shared" si="51"/>
        <v>0</v>
      </c>
      <c r="JQ18" s="120">
        <f t="shared" si="51"/>
        <v>0</v>
      </c>
      <c r="JR18" s="120">
        <f t="shared" si="51"/>
        <v>0</v>
      </c>
      <c r="JS18" s="120">
        <f t="shared" si="51"/>
        <v>0</v>
      </c>
      <c r="JT18" s="129">
        <f t="shared" si="51"/>
        <v>0</v>
      </c>
      <c r="JU18" s="340">
        <f t="shared" si="51"/>
        <v>0</v>
      </c>
      <c r="JV18" s="341">
        <f t="shared" si="51"/>
        <v>0</v>
      </c>
      <c r="JW18" s="341">
        <f t="shared" si="51"/>
        <v>0</v>
      </c>
      <c r="JX18" s="341">
        <f t="shared" si="51"/>
        <v>1</v>
      </c>
      <c r="JY18" s="342">
        <f t="shared" si="51"/>
        <v>0</v>
      </c>
      <c r="JZ18" s="340">
        <f t="shared" si="51"/>
        <v>0</v>
      </c>
      <c r="KA18" s="341">
        <f t="shared" si="51"/>
        <v>0</v>
      </c>
      <c r="KB18" s="341">
        <f t="shared" si="51"/>
        <v>0</v>
      </c>
      <c r="KC18" s="341">
        <f t="shared" si="51"/>
        <v>1</v>
      </c>
      <c r="KD18" s="342">
        <f t="shared" si="51"/>
        <v>0</v>
      </c>
      <c r="KE18" s="340">
        <f>KE33+KE35+KE38</f>
        <v>1410</v>
      </c>
      <c r="KF18" s="343">
        <f t="shared" si="18"/>
        <v>1.4184397163120568</v>
      </c>
      <c r="KG18" s="342">
        <f>KG33+KG35+KG38</f>
        <v>20</v>
      </c>
      <c r="KH18" s="131">
        <f t="shared" ref="KH18" si="52">KH33+KH35+KH38</f>
        <v>0</v>
      </c>
      <c r="KI18" s="130">
        <f t="shared" ref="KI18:KU18" si="53">KI33+KI35+KI38</f>
        <v>0</v>
      </c>
      <c r="KJ18" s="124">
        <f t="shared" si="53"/>
        <v>0</v>
      </c>
      <c r="KK18" s="125"/>
      <c r="KL18" s="307" t="s">
        <v>152</v>
      </c>
      <c r="KM18" s="131">
        <f t="shared" si="53"/>
        <v>0</v>
      </c>
      <c r="KN18" s="120">
        <f t="shared" si="53"/>
        <v>0</v>
      </c>
      <c r="KO18" s="120">
        <f t="shared" si="53"/>
        <v>0</v>
      </c>
      <c r="KP18" s="120">
        <f t="shared" si="53"/>
        <v>1</v>
      </c>
      <c r="KQ18" s="120">
        <f t="shared" si="53"/>
        <v>0</v>
      </c>
      <c r="KR18" s="120">
        <f t="shared" si="53"/>
        <v>0</v>
      </c>
      <c r="KS18" s="120">
        <f t="shared" si="53"/>
        <v>0</v>
      </c>
      <c r="KT18" s="120">
        <f t="shared" si="53"/>
        <v>0</v>
      </c>
      <c r="KU18" s="124">
        <f t="shared" si="53"/>
        <v>0</v>
      </c>
      <c r="KV18" s="120">
        <f t="shared" ref="KV18:KW18" si="54">KV33+KV35+KV38</f>
        <v>0</v>
      </c>
      <c r="KW18" s="120">
        <f t="shared" si="54"/>
        <v>0</v>
      </c>
      <c r="KY18" s="120">
        <f t="shared" ref="KY18:LB18" si="55">KY33+KY35+KY38</f>
        <v>0</v>
      </c>
      <c r="KZ18" s="120">
        <f t="shared" si="55"/>
        <v>0</v>
      </c>
      <c r="LA18" s="120">
        <f t="shared" si="55"/>
        <v>0</v>
      </c>
      <c r="LB18" s="120">
        <f t="shared" si="55"/>
        <v>0</v>
      </c>
      <c r="LD18" s="543" t="s">
        <v>152</v>
      </c>
      <c r="LE18" s="131">
        <f t="shared" ref="LE18:LJ18" si="56">LE33+LE35+LE38</f>
        <v>0</v>
      </c>
      <c r="LF18" s="120">
        <f t="shared" si="56"/>
        <v>0</v>
      </c>
      <c r="LG18" s="120">
        <f t="shared" si="56"/>
        <v>0</v>
      </c>
      <c r="LH18" s="120">
        <f t="shared" si="56"/>
        <v>0</v>
      </c>
      <c r="LI18" s="120">
        <f t="shared" si="56"/>
        <v>0</v>
      </c>
      <c r="LJ18" s="124">
        <f t="shared" si="56"/>
        <v>0</v>
      </c>
      <c r="LK18" s="131">
        <f t="shared" ref="LK18:LR18" si="57">LK33+LK35+LK38</f>
        <v>0</v>
      </c>
      <c r="LL18" s="120">
        <f t="shared" si="57"/>
        <v>0</v>
      </c>
      <c r="LM18" s="120">
        <f t="shared" si="57"/>
        <v>0</v>
      </c>
      <c r="LN18" s="124">
        <f t="shared" si="57"/>
        <v>0</v>
      </c>
      <c r="LO18" s="124">
        <f t="shared" si="57"/>
        <v>24</v>
      </c>
      <c r="LP18" s="124">
        <f t="shared" si="57"/>
        <v>2</v>
      </c>
      <c r="LQ18" s="124">
        <f t="shared" si="57"/>
        <v>1</v>
      </c>
      <c r="LR18" s="124">
        <f t="shared" si="57"/>
        <v>0</v>
      </c>
    </row>
    <row r="19" spans="1:331" s="286" customFormat="1" ht="25.5" customHeight="1" x14ac:dyDescent="0.3">
      <c r="A19" s="117" t="s">
        <v>153</v>
      </c>
      <c r="B19" s="132" t="s">
        <v>154</v>
      </c>
      <c r="C19" s="119">
        <f>C45</f>
        <v>61</v>
      </c>
      <c r="D19" s="120">
        <f>D45</f>
        <v>0</v>
      </c>
      <c r="E19" s="120">
        <f>E45</f>
        <v>0</v>
      </c>
      <c r="F19" s="120">
        <f>F45</f>
        <v>0</v>
      </c>
      <c r="G19" s="121">
        <f t="shared" si="24"/>
        <v>0</v>
      </c>
      <c r="H19" s="120">
        <f>H45</f>
        <v>0</v>
      </c>
      <c r="I19" s="120">
        <f>I45</f>
        <v>0</v>
      </c>
      <c r="J19" s="120">
        <f>J45</f>
        <v>6</v>
      </c>
      <c r="K19" s="120">
        <f>K45</f>
        <v>7</v>
      </c>
      <c r="L19" s="120">
        <f>L45</f>
        <v>11</v>
      </c>
      <c r="M19" s="122">
        <f t="shared" si="1"/>
        <v>18.032786885245901</v>
      </c>
      <c r="N19" s="120">
        <f>N45</f>
        <v>6</v>
      </c>
      <c r="O19" s="120">
        <f>O45</f>
        <v>7</v>
      </c>
      <c r="P19" s="120">
        <f>P45</f>
        <v>11</v>
      </c>
      <c r="Q19" s="123">
        <f t="shared" si="25"/>
        <v>18.032786885245901</v>
      </c>
      <c r="R19" s="120">
        <f t="shared" ref="R19:AF19" si="58">R45</f>
        <v>0</v>
      </c>
      <c r="S19" s="120">
        <f t="shared" si="58"/>
        <v>0</v>
      </c>
      <c r="T19" s="120">
        <f t="shared" si="58"/>
        <v>0</v>
      </c>
      <c r="U19" s="120">
        <f t="shared" si="58"/>
        <v>0</v>
      </c>
      <c r="V19" s="120">
        <f t="shared" si="58"/>
        <v>0</v>
      </c>
      <c r="W19" s="120">
        <f t="shared" si="58"/>
        <v>0</v>
      </c>
      <c r="X19" s="120">
        <f t="shared" si="58"/>
        <v>6</v>
      </c>
      <c r="Y19" s="120">
        <f t="shared" si="58"/>
        <v>7</v>
      </c>
      <c r="Z19" s="120">
        <f t="shared" si="58"/>
        <v>6</v>
      </c>
      <c r="AA19" s="120">
        <f t="shared" si="58"/>
        <v>7</v>
      </c>
      <c r="AB19" s="120">
        <f t="shared" si="58"/>
        <v>10</v>
      </c>
      <c r="AC19" s="120">
        <f t="shared" si="58"/>
        <v>4</v>
      </c>
      <c r="AD19" s="120">
        <f t="shared" si="58"/>
        <v>0</v>
      </c>
      <c r="AE19" s="120">
        <f t="shared" si="58"/>
        <v>0</v>
      </c>
      <c r="AF19" s="120">
        <f t="shared" si="58"/>
        <v>0</v>
      </c>
      <c r="AG19" s="120"/>
      <c r="AH19" s="125"/>
      <c r="AI19" s="133" t="s">
        <v>154</v>
      </c>
      <c r="AJ19" s="119">
        <f>AJ45</f>
        <v>71</v>
      </c>
      <c r="AK19" s="120">
        <f>AK45</f>
        <v>13</v>
      </c>
      <c r="AL19" s="127">
        <f t="shared" si="27"/>
        <v>18.30985915492958</v>
      </c>
      <c r="AM19" s="120">
        <f t="shared" ref="AM19:AU19" si="59">AM45</f>
        <v>13</v>
      </c>
      <c r="AN19" s="120">
        <f t="shared" si="59"/>
        <v>13</v>
      </c>
      <c r="AO19" s="120">
        <f t="shared" si="59"/>
        <v>1</v>
      </c>
      <c r="AP19" s="120">
        <f t="shared" si="59"/>
        <v>0</v>
      </c>
      <c r="AQ19" s="120">
        <f t="shared" si="59"/>
        <v>10</v>
      </c>
      <c r="AR19" s="120">
        <f t="shared" si="59"/>
        <v>1</v>
      </c>
      <c r="AS19" s="120">
        <f t="shared" si="59"/>
        <v>1</v>
      </c>
      <c r="AT19" s="120">
        <f t="shared" si="59"/>
        <v>5</v>
      </c>
      <c r="AU19" s="120">
        <f t="shared" si="59"/>
        <v>9</v>
      </c>
      <c r="AV19" s="127">
        <f t="shared" si="29"/>
        <v>12.676056338028168</v>
      </c>
      <c r="AW19" s="120">
        <f>AW45</f>
        <v>9</v>
      </c>
      <c r="AX19" s="599">
        <f>AX45</f>
        <v>9</v>
      </c>
      <c r="AY19" s="120">
        <f>AY45</f>
        <v>0</v>
      </c>
      <c r="AZ19" s="120">
        <f>AZ45</f>
        <v>0</v>
      </c>
      <c r="BA19" s="120">
        <f>BA45</f>
        <v>1</v>
      </c>
      <c r="BB19" s="123">
        <f t="shared" si="30"/>
        <v>1.4084507042253522</v>
      </c>
      <c r="BC19" s="120">
        <f>BC45</f>
        <v>0</v>
      </c>
      <c r="BD19" s="120">
        <f>BD45</f>
        <v>0</v>
      </c>
      <c r="BE19" s="120">
        <f>BE45</f>
        <v>0</v>
      </c>
      <c r="BF19" s="127">
        <f t="shared" si="31"/>
        <v>0</v>
      </c>
      <c r="BG19" s="120">
        <f t="shared" ref="BG19:BM19" si="60">BG45</f>
        <v>0</v>
      </c>
      <c r="BH19" s="120">
        <f t="shared" si="60"/>
        <v>0</v>
      </c>
      <c r="BI19" s="120">
        <f t="shared" si="60"/>
        <v>0</v>
      </c>
      <c r="BJ19" s="120">
        <f t="shared" si="60"/>
        <v>0</v>
      </c>
      <c r="BK19" s="120">
        <f t="shared" si="60"/>
        <v>0</v>
      </c>
      <c r="BL19" s="120">
        <f t="shared" si="60"/>
        <v>0</v>
      </c>
      <c r="BM19" s="120">
        <f t="shared" si="60"/>
        <v>0</v>
      </c>
      <c r="BN19" s="125"/>
      <c r="BO19" s="133" t="s">
        <v>154</v>
      </c>
      <c r="BP19" s="119">
        <f>BP45</f>
        <v>81</v>
      </c>
      <c r="BQ19" s="120">
        <f t="shared" ref="BQ19:BX19" si="61">BQ45</f>
        <v>0</v>
      </c>
      <c r="BR19" s="120">
        <f t="shared" si="61"/>
        <v>6</v>
      </c>
      <c r="BS19" s="120">
        <f t="shared" si="61"/>
        <v>0</v>
      </c>
      <c r="BT19" s="120">
        <f t="shared" si="61"/>
        <v>0</v>
      </c>
      <c r="BU19" s="120">
        <f t="shared" si="61"/>
        <v>0</v>
      </c>
      <c r="BV19" s="120">
        <f t="shared" si="61"/>
        <v>0</v>
      </c>
      <c r="BW19" s="120">
        <f t="shared" si="61"/>
        <v>0</v>
      </c>
      <c r="BX19" s="120">
        <f t="shared" si="61"/>
        <v>0</v>
      </c>
      <c r="BY19" s="127">
        <f t="shared" si="34"/>
        <v>0</v>
      </c>
      <c r="BZ19" s="120">
        <f>BZ45</f>
        <v>0</v>
      </c>
      <c r="CA19" s="120">
        <f>CA45</f>
        <v>0</v>
      </c>
      <c r="CB19" s="120">
        <f>CB45</f>
        <v>0</v>
      </c>
      <c r="CC19" s="128">
        <f t="shared" si="35"/>
        <v>0</v>
      </c>
      <c r="CD19" s="120">
        <f t="shared" ref="CD19:CK19" si="62">CD45</f>
        <v>0</v>
      </c>
      <c r="CE19" s="120">
        <f t="shared" si="62"/>
        <v>0</v>
      </c>
      <c r="CF19" s="120">
        <f t="shared" si="62"/>
        <v>0</v>
      </c>
      <c r="CG19" s="120">
        <f t="shared" si="62"/>
        <v>0</v>
      </c>
      <c r="CH19" s="120">
        <f t="shared" si="62"/>
        <v>0</v>
      </c>
      <c r="CI19" s="120">
        <f t="shared" si="62"/>
        <v>0</v>
      </c>
      <c r="CJ19" s="120">
        <f t="shared" si="62"/>
        <v>0</v>
      </c>
      <c r="CK19" s="120">
        <f t="shared" si="62"/>
        <v>0</v>
      </c>
      <c r="CL19" s="315">
        <f t="shared" si="37"/>
        <v>0</v>
      </c>
      <c r="CM19" s="117">
        <f t="shared" ref="CM19:CN19" si="63">CM45</f>
        <v>0</v>
      </c>
      <c r="CN19" s="324">
        <f t="shared" si="63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K19" si="64">CS45</f>
        <v>0</v>
      </c>
      <c r="CT19" s="120">
        <f t="shared" si="64"/>
        <v>0</v>
      </c>
      <c r="CU19" s="120">
        <f t="shared" si="64"/>
        <v>0</v>
      </c>
      <c r="CV19" s="120">
        <f t="shared" si="64"/>
        <v>0</v>
      </c>
      <c r="CW19" s="120">
        <f t="shared" si="64"/>
        <v>0</v>
      </c>
      <c r="CX19" s="120">
        <f t="shared" si="64"/>
        <v>0</v>
      </c>
      <c r="CY19" s="120">
        <f t="shared" si="64"/>
        <v>0</v>
      </c>
      <c r="CZ19" s="120">
        <f t="shared" si="64"/>
        <v>0</v>
      </c>
      <c r="DA19" s="120">
        <f t="shared" si="64"/>
        <v>0</v>
      </c>
      <c r="DB19" s="120">
        <f t="shared" si="64"/>
        <v>0</v>
      </c>
      <c r="DC19" s="120">
        <f t="shared" si="64"/>
        <v>0</v>
      </c>
      <c r="DD19" s="120">
        <f t="shared" si="64"/>
        <v>0</v>
      </c>
      <c r="DE19" s="120">
        <f t="shared" si="64"/>
        <v>0</v>
      </c>
      <c r="DF19" s="120">
        <f t="shared" si="64"/>
        <v>0</v>
      </c>
      <c r="DG19" s="120">
        <f t="shared" si="64"/>
        <v>0</v>
      </c>
      <c r="DH19" s="120">
        <f t="shared" si="64"/>
        <v>0</v>
      </c>
      <c r="DI19" s="120">
        <f t="shared" si="64"/>
        <v>0</v>
      </c>
      <c r="DJ19" s="120">
        <f t="shared" si="64"/>
        <v>0</v>
      </c>
      <c r="DK19" s="120">
        <f t="shared" si="64"/>
        <v>0</v>
      </c>
      <c r="DL19" s="120">
        <f t="shared" ref="DL19:DM19" si="65">DL45</f>
        <v>0</v>
      </c>
      <c r="DM19" s="120">
        <f t="shared" si="65"/>
        <v>0</v>
      </c>
      <c r="DN19" s="125"/>
      <c r="DO19" s="133" t="s">
        <v>154</v>
      </c>
      <c r="DP19" s="119">
        <f>DP45</f>
        <v>77</v>
      </c>
      <c r="DQ19" s="120">
        <f t="shared" ref="DQ19:DW19" si="66">DQ45</f>
        <v>0</v>
      </c>
      <c r="DR19" s="120">
        <f t="shared" si="66"/>
        <v>0</v>
      </c>
      <c r="DS19" s="120">
        <f t="shared" si="66"/>
        <v>0</v>
      </c>
      <c r="DT19" s="120">
        <f t="shared" si="66"/>
        <v>0</v>
      </c>
      <c r="DU19" s="120">
        <f t="shared" si="66"/>
        <v>0</v>
      </c>
      <c r="DV19" s="120">
        <f t="shared" si="66"/>
        <v>0</v>
      </c>
      <c r="DW19" s="120">
        <f t="shared" si="66"/>
        <v>0</v>
      </c>
      <c r="DX19" s="127">
        <f t="shared" si="6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7"/>
        <v>0</v>
      </c>
      <c r="EC19" s="120">
        <f t="shared" ref="EC19:EJ19" si="67">EC45</f>
        <v>0</v>
      </c>
      <c r="ED19" s="120">
        <f t="shared" si="67"/>
        <v>0</v>
      </c>
      <c r="EE19" s="120">
        <f t="shared" si="67"/>
        <v>0</v>
      </c>
      <c r="EF19" s="120">
        <f t="shared" si="67"/>
        <v>0</v>
      </c>
      <c r="EG19" s="120">
        <f t="shared" si="67"/>
        <v>0</v>
      </c>
      <c r="EH19" s="120">
        <f t="shared" si="67"/>
        <v>0</v>
      </c>
      <c r="EI19" s="120">
        <f t="shared" si="67"/>
        <v>0</v>
      </c>
      <c r="EJ19" s="120">
        <f t="shared" si="67"/>
        <v>0</v>
      </c>
      <c r="EK19" s="127">
        <f t="shared" si="8"/>
        <v>0</v>
      </c>
      <c r="EL19" s="120">
        <f>EL45</f>
        <v>0</v>
      </c>
      <c r="EM19" s="120">
        <f>EM45</f>
        <v>6</v>
      </c>
      <c r="EN19" s="127">
        <f t="shared" si="9"/>
        <v>7.792207792207792E-2</v>
      </c>
      <c r="EO19" s="120">
        <f>EO45</f>
        <v>6</v>
      </c>
      <c r="EP19" s="127">
        <f t="shared" si="10"/>
        <v>7.792207792207792E-2</v>
      </c>
      <c r="EQ19" s="125"/>
      <c r="ER19" s="133" t="s">
        <v>154</v>
      </c>
      <c r="ES19" s="120">
        <f>ES45</f>
        <v>0</v>
      </c>
      <c r="ET19" s="120">
        <f t="shared" ref="ET19:FK19" si="68">ET45</f>
        <v>0</v>
      </c>
      <c r="EU19" s="120">
        <f t="shared" si="68"/>
        <v>0</v>
      </c>
      <c r="EV19" s="120">
        <f t="shared" si="68"/>
        <v>1</v>
      </c>
      <c r="EW19" s="120">
        <f t="shared" si="68"/>
        <v>0</v>
      </c>
      <c r="EX19" s="120">
        <f t="shared" si="68"/>
        <v>0</v>
      </c>
      <c r="EY19" s="120">
        <f t="shared" si="68"/>
        <v>0</v>
      </c>
      <c r="EZ19" s="120">
        <f t="shared" si="68"/>
        <v>0</v>
      </c>
      <c r="FA19" s="120">
        <f t="shared" si="68"/>
        <v>0</v>
      </c>
      <c r="FB19" s="120">
        <f t="shared" si="68"/>
        <v>2</v>
      </c>
      <c r="FC19" s="120">
        <f t="shared" si="68"/>
        <v>1</v>
      </c>
      <c r="FD19" s="120">
        <f t="shared" si="68"/>
        <v>0</v>
      </c>
      <c r="FE19" s="120">
        <f t="shared" si="68"/>
        <v>0</v>
      </c>
      <c r="FF19" s="120">
        <f t="shared" si="68"/>
        <v>1</v>
      </c>
      <c r="FG19" s="120">
        <f t="shared" si="68"/>
        <v>0</v>
      </c>
      <c r="FH19" s="120">
        <f t="shared" si="68"/>
        <v>0</v>
      </c>
      <c r="FI19" s="120">
        <f t="shared" si="68"/>
        <v>0</v>
      </c>
      <c r="FJ19" s="120">
        <f t="shared" si="68"/>
        <v>0</v>
      </c>
      <c r="FK19" s="119">
        <f t="shared" si="68"/>
        <v>82</v>
      </c>
      <c r="FL19" s="188">
        <f t="shared" si="12"/>
        <v>2.4390243902439024</v>
      </c>
      <c r="FM19" s="120">
        <f t="shared" ref="FM19:GG19" si="69">FM45</f>
        <v>0</v>
      </c>
      <c r="FN19" s="120">
        <f t="shared" si="69"/>
        <v>0</v>
      </c>
      <c r="FO19" s="120">
        <f t="shared" si="69"/>
        <v>0</v>
      </c>
      <c r="FP19" s="120">
        <f t="shared" si="69"/>
        <v>2</v>
      </c>
      <c r="FQ19" s="120">
        <f t="shared" si="69"/>
        <v>0</v>
      </c>
      <c r="FR19" s="120">
        <f t="shared" si="69"/>
        <v>0</v>
      </c>
      <c r="FS19" s="120">
        <f t="shared" si="69"/>
        <v>0</v>
      </c>
      <c r="FT19" s="120">
        <f t="shared" si="69"/>
        <v>0</v>
      </c>
      <c r="FU19" s="120">
        <f t="shared" si="69"/>
        <v>0</v>
      </c>
      <c r="FV19" s="120">
        <f t="shared" si="69"/>
        <v>0</v>
      </c>
      <c r="FW19" s="120">
        <f t="shared" si="69"/>
        <v>0</v>
      </c>
      <c r="FX19" s="120">
        <f t="shared" si="69"/>
        <v>0</v>
      </c>
      <c r="FY19" s="120">
        <f t="shared" si="69"/>
        <v>1</v>
      </c>
      <c r="FZ19" s="120">
        <f t="shared" si="69"/>
        <v>0</v>
      </c>
      <c r="GA19" s="120">
        <f t="shared" si="69"/>
        <v>0</v>
      </c>
      <c r="GB19" s="120">
        <f t="shared" si="69"/>
        <v>0</v>
      </c>
      <c r="GC19" s="120">
        <f t="shared" si="69"/>
        <v>1</v>
      </c>
      <c r="GD19" s="120">
        <f t="shared" si="69"/>
        <v>0</v>
      </c>
      <c r="GE19" s="120">
        <f t="shared" si="69"/>
        <v>0</v>
      </c>
      <c r="GF19" s="120">
        <f t="shared" si="69"/>
        <v>0</v>
      </c>
      <c r="GG19" s="120">
        <f t="shared" si="69"/>
        <v>0</v>
      </c>
      <c r="GH19" s="125"/>
      <c r="GI19" s="133" t="s">
        <v>154</v>
      </c>
      <c r="GJ19" s="119">
        <f>GJ45</f>
        <v>638</v>
      </c>
      <c r="GK19" s="192">
        <f t="shared" si="13"/>
        <v>3.4482758620689653</v>
      </c>
      <c r="GL19" s="120">
        <f>GL45</f>
        <v>0</v>
      </c>
      <c r="GM19" s="120">
        <f t="shared" ref="GM19:GW19" si="70">GM45</f>
        <v>0</v>
      </c>
      <c r="GN19" s="120">
        <f t="shared" si="70"/>
        <v>0</v>
      </c>
      <c r="GO19" s="120">
        <f t="shared" si="70"/>
        <v>0</v>
      </c>
      <c r="GP19" s="120">
        <f t="shared" si="70"/>
        <v>0</v>
      </c>
      <c r="GQ19" s="120">
        <f t="shared" si="70"/>
        <v>4</v>
      </c>
      <c r="GR19" s="120">
        <f t="shared" si="70"/>
        <v>4</v>
      </c>
      <c r="GS19" s="120">
        <f t="shared" si="70"/>
        <v>2</v>
      </c>
      <c r="GT19" s="120">
        <f t="shared" si="70"/>
        <v>8</v>
      </c>
      <c r="GU19" s="129">
        <f t="shared" si="70"/>
        <v>4</v>
      </c>
      <c r="GV19" s="131">
        <f t="shared" si="70"/>
        <v>18</v>
      </c>
      <c r="GW19" s="120">
        <f t="shared" si="70"/>
        <v>713</v>
      </c>
      <c r="GX19" s="304">
        <f t="shared" si="15"/>
        <v>2.5245441795231418</v>
      </c>
      <c r="GY19" s="130">
        <f t="shared" ref="GY19:HG19" si="71">GY45</f>
        <v>1</v>
      </c>
      <c r="GZ19" s="120">
        <f t="shared" si="71"/>
        <v>0</v>
      </c>
      <c r="HA19" s="120">
        <f t="shared" si="71"/>
        <v>0</v>
      </c>
      <c r="HB19" s="120">
        <f t="shared" si="71"/>
        <v>0</v>
      </c>
      <c r="HC19" s="120">
        <f t="shared" si="71"/>
        <v>0</v>
      </c>
      <c r="HD19" s="120">
        <f t="shared" si="71"/>
        <v>0</v>
      </c>
      <c r="HE19" s="120">
        <f t="shared" si="71"/>
        <v>0</v>
      </c>
      <c r="HF19" s="120">
        <f t="shared" si="71"/>
        <v>0</v>
      </c>
      <c r="HG19" s="124">
        <f t="shared" si="71"/>
        <v>0</v>
      </c>
      <c r="HH19" s="125"/>
      <c r="HI19" s="133" t="s">
        <v>154</v>
      </c>
      <c r="HJ19" s="120">
        <f t="shared" ref="HJ19:HR19" si="72">HJ45</f>
        <v>0</v>
      </c>
      <c r="HK19" s="120">
        <f t="shared" si="72"/>
        <v>0</v>
      </c>
      <c r="HL19" s="120">
        <f t="shared" si="72"/>
        <v>0</v>
      </c>
      <c r="HM19" s="120">
        <f t="shared" si="72"/>
        <v>0</v>
      </c>
      <c r="HN19" s="120">
        <f t="shared" si="72"/>
        <v>0</v>
      </c>
      <c r="HO19" s="120">
        <f t="shared" si="72"/>
        <v>0</v>
      </c>
      <c r="HP19" s="120">
        <f t="shared" si="72"/>
        <v>0</v>
      </c>
      <c r="HQ19" s="129">
        <f t="shared" si="72"/>
        <v>0</v>
      </c>
      <c r="HR19" s="131">
        <f t="shared" si="72"/>
        <v>46</v>
      </c>
      <c r="HS19" s="198">
        <f t="shared" si="48"/>
        <v>0</v>
      </c>
      <c r="HT19" s="130">
        <f t="shared" ref="HT19:IF19" si="73">HT45</f>
        <v>0</v>
      </c>
      <c r="HU19" s="120">
        <f t="shared" si="73"/>
        <v>0</v>
      </c>
      <c r="HV19" s="120">
        <f t="shared" si="73"/>
        <v>0</v>
      </c>
      <c r="HW19" s="124">
        <f t="shared" si="73"/>
        <v>0</v>
      </c>
      <c r="HX19" s="211"/>
      <c r="HY19" s="130">
        <f t="shared" si="73"/>
        <v>0</v>
      </c>
      <c r="HZ19" s="120">
        <f t="shared" si="73"/>
        <v>0</v>
      </c>
      <c r="IA19" s="120">
        <f t="shared" si="73"/>
        <v>0</v>
      </c>
      <c r="IB19" s="120">
        <f t="shared" si="73"/>
        <v>0</v>
      </c>
      <c r="IC19" s="120">
        <f t="shared" si="73"/>
        <v>0</v>
      </c>
      <c r="ID19" s="120">
        <f t="shared" si="73"/>
        <v>0</v>
      </c>
      <c r="IE19" s="120">
        <f t="shared" si="73"/>
        <v>0</v>
      </c>
      <c r="IF19" s="124">
        <f t="shared" si="73"/>
        <v>0</v>
      </c>
      <c r="IG19" s="125"/>
      <c r="IH19" s="133" t="s">
        <v>154</v>
      </c>
      <c r="II19" s="120">
        <f t="shared" ref="II19:JH19" si="74">II45</f>
        <v>0</v>
      </c>
      <c r="IJ19" s="120">
        <f t="shared" si="74"/>
        <v>0</v>
      </c>
      <c r="IK19" s="120">
        <f t="shared" si="74"/>
        <v>0</v>
      </c>
      <c r="IL19" s="120">
        <f t="shared" si="74"/>
        <v>0</v>
      </c>
      <c r="IM19" s="120">
        <f t="shared" si="74"/>
        <v>0</v>
      </c>
      <c r="IN19" s="120">
        <f t="shared" si="74"/>
        <v>0</v>
      </c>
      <c r="IO19" s="120">
        <f t="shared" si="74"/>
        <v>0</v>
      </c>
      <c r="IP19" s="120">
        <f t="shared" si="74"/>
        <v>0</v>
      </c>
      <c r="IQ19" s="120">
        <f t="shared" si="74"/>
        <v>0</v>
      </c>
      <c r="IR19" s="120">
        <f t="shared" si="74"/>
        <v>0</v>
      </c>
      <c r="IS19" s="120">
        <f t="shared" si="74"/>
        <v>0</v>
      </c>
      <c r="IT19" s="120">
        <f t="shared" si="74"/>
        <v>2</v>
      </c>
      <c r="IU19" s="120">
        <f t="shared" si="74"/>
        <v>0</v>
      </c>
      <c r="IV19" s="120">
        <f t="shared" si="74"/>
        <v>0</v>
      </c>
      <c r="IW19" s="124">
        <f t="shared" si="74"/>
        <v>0</v>
      </c>
      <c r="IX19" s="130">
        <f t="shared" si="74"/>
        <v>0</v>
      </c>
      <c r="IY19" s="120">
        <f t="shared" si="74"/>
        <v>0</v>
      </c>
      <c r="IZ19" s="129">
        <f t="shared" si="74"/>
        <v>0</v>
      </c>
      <c r="JA19" s="131">
        <f t="shared" si="74"/>
        <v>0</v>
      </c>
      <c r="JB19" s="120">
        <f t="shared" si="74"/>
        <v>0</v>
      </c>
      <c r="JC19" s="124">
        <f t="shared" si="74"/>
        <v>0</v>
      </c>
      <c r="JD19" s="130">
        <f t="shared" si="74"/>
        <v>0</v>
      </c>
      <c r="JE19" s="120">
        <f t="shared" si="74"/>
        <v>0</v>
      </c>
      <c r="JF19" s="120">
        <f t="shared" si="74"/>
        <v>0</v>
      </c>
      <c r="JG19" s="120">
        <f t="shared" si="74"/>
        <v>0</v>
      </c>
      <c r="JH19" s="120">
        <f t="shared" si="74"/>
        <v>0</v>
      </c>
      <c r="JI19" s="125"/>
      <c r="JJ19" s="133" t="s">
        <v>154</v>
      </c>
      <c r="JK19" s="120">
        <f t="shared" ref="JK19:KE19" si="75">JK45</f>
        <v>0</v>
      </c>
      <c r="JL19" s="120">
        <f t="shared" si="75"/>
        <v>0</v>
      </c>
      <c r="JM19" s="120">
        <f t="shared" si="75"/>
        <v>0</v>
      </c>
      <c r="JN19" s="120">
        <f t="shared" si="75"/>
        <v>0</v>
      </c>
      <c r="JO19" s="120">
        <f t="shared" si="75"/>
        <v>0</v>
      </c>
      <c r="JP19" s="120">
        <f t="shared" si="75"/>
        <v>0</v>
      </c>
      <c r="JQ19" s="120">
        <f t="shared" si="75"/>
        <v>0</v>
      </c>
      <c r="JR19" s="120">
        <f t="shared" si="75"/>
        <v>0</v>
      </c>
      <c r="JS19" s="120">
        <f t="shared" si="75"/>
        <v>0</v>
      </c>
      <c r="JT19" s="129">
        <f t="shared" si="75"/>
        <v>0</v>
      </c>
      <c r="JU19" s="340">
        <f t="shared" si="75"/>
        <v>0</v>
      </c>
      <c r="JV19" s="341">
        <f t="shared" si="75"/>
        <v>0</v>
      </c>
      <c r="JW19" s="341">
        <f t="shared" si="75"/>
        <v>0</v>
      </c>
      <c r="JX19" s="341">
        <f t="shared" si="75"/>
        <v>0</v>
      </c>
      <c r="JY19" s="342">
        <f t="shared" si="75"/>
        <v>0</v>
      </c>
      <c r="JZ19" s="340">
        <f t="shared" si="75"/>
        <v>0</v>
      </c>
      <c r="KA19" s="341">
        <f t="shared" si="75"/>
        <v>0</v>
      </c>
      <c r="KB19" s="341">
        <f t="shared" si="75"/>
        <v>0</v>
      </c>
      <c r="KC19" s="341">
        <f t="shared" si="75"/>
        <v>0</v>
      </c>
      <c r="KD19" s="342">
        <f t="shared" si="75"/>
        <v>0</v>
      </c>
      <c r="KE19" s="340">
        <f t="shared" si="75"/>
        <v>357</v>
      </c>
      <c r="KF19" s="343">
        <f t="shared" si="18"/>
        <v>0.84033613445378152</v>
      </c>
      <c r="KG19" s="342">
        <f>KG45</f>
        <v>3</v>
      </c>
      <c r="KH19" s="131">
        <f t="shared" ref="KH19" si="76">KH45</f>
        <v>0</v>
      </c>
      <c r="KI19" s="130">
        <f t="shared" ref="KI19:KU19" si="77">KI45</f>
        <v>0</v>
      </c>
      <c r="KJ19" s="124">
        <f t="shared" si="77"/>
        <v>0</v>
      </c>
      <c r="KK19" s="125"/>
      <c r="KL19" s="308" t="s">
        <v>154</v>
      </c>
      <c r="KM19" s="131">
        <f t="shared" si="77"/>
        <v>0</v>
      </c>
      <c r="KN19" s="120">
        <f t="shared" si="77"/>
        <v>0</v>
      </c>
      <c r="KO19" s="120">
        <f t="shared" si="77"/>
        <v>0</v>
      </c>
      <c r="KP19" s="120">
        <f t="shared" si="77"/>
        <v>1</v>
      </c>
      <c r="KQ19" s="120">
        <f t="shared" si="77"/>
        <v>0</v>
      </c>
      <c r="KR19" s="120">
        <f t="shared" si="77"/>
        <v>0</v>
      </c>
      <c r="KS19" s="120">
        <f t="shared" si="77"/>
        <v>0</v>
      </c>
      <c r="KT19" s="120">
        <f t="shared" si="77"/>
        <v>0</v>
      </c>
      <c r="KU19" s="124">
        <f t="shared" si="77"/>
        <v>0</v>
      </c>
      <c r="KV19" s="120">
        <f t="shared" ref="KV19:KW19" si="78">KV45</f>
        <v>0</v>
      </c>
      <c r="KW19" s="120">
        <f t="shared" si="78"/>
        <v>0</v>
      </c>
      <c r="KY19" s="120">
        <f t="shared" ref="KY19:LB19" si="79">KY45</f>
        <v>0</v>
      </c>
      <c r="KZ19" s="120">
        <f t="shared" si="79"/>
        <v>0</v>
      </c>
      <c r="LA19" s="120">
        <f t="shared" si="79"/>
        <v>0</v>
      </c>
      <c r="LB19" s="120">
        <f t="shared" si="79"/>
        <v>0</v>
      </c>
      <c r="LD19" s="544" t="s">
        <v>154</v>
      </c>
      <c r="LE19" s="131">
        <f t="shared" ref="LE19:LJ19" si="80">LE45</f>
        <v>0</v>
      </c>
      <c r="LF19" s="120">
        <f t="shared" si="80"/>
        <v>0</v>
      </c>
      <c r="LG19" s="120">
        <f t="shared" si="80"/>
        <v>0</v>
      </c>
      <c r="LH19" s="120">
        <f t="shared" si="80"/>
        <v>0</v>
      </c>
      <c r="LI19" s="120">
        <f t="shared" si="80"/>
        <v>0</v>
      </c>
      <c r="LJ19" s="124">
        <f t="shared" si="80"/>
        <v>0</v>
      </c>
      <c r="LK19" s="131">
        <f t="shared" ref="LK19:LR19" si="81">LK45</f>
        <v>0</v>
      </c>
      <c r="LL19" s="120">
        <f t="shared" si="81"/>
        <v>0</v>
      </c>
      <c r="LM19" s="120">
        <f t="shared" si="81"/>
        <v>0</v>
      </c>
      <c r="LN19" s="124">
        <f t="shared" si="81"/>
        <v>0</v>
      </c>
      <c r="LO19" s="124">
        <f t="shared" si="81"/>
        <v>8</v>
      </c>
      <c r="LP19" s="124">
        <f t="shared" si="81"/>
        <v>0</v>
      </c>
      <c r="LQ19" s="124">
        <f t="shared" si="81"/>
        <v>0</v>
      </c>
      <c r="LR19" s="124">
        <f t="shared" si="81"/>
        <v>0</v>
      </c>
    </row>
    <row r="20" spans="1:331" s="286" customFormat="1" ht="25.5" customHeight="1" thickBot="1" x14ac:dyDescent="0.35">
      <c r="A20" s="117" t="s">
        <v>155</v>
      </c>
      <c r="B20" s="118" t="s">
        <v>156</v>
      </c>
      <c r="C20" s="119">
        <f>C42+C43+C44</f>
        <v>73</v>
      </c>
      <c r="D20" s="120">
        <f>D42+D43+D44</f>
        <v>0</v>
      </c>
      <c r="E20" s="120">
        <f>E42+E43+E44</f>
        <v>0</v>
      </c>
      <c r="F20" s="120">
        <f>F42+F43+F44</f>
        <v>0</v>
      </c>
      <c r="G20" s="121">
        <f t="shared" si="24"/>
        <v>0</v>
      </c>
      <c r="H20" s="120">
        <f>H42+H43+H44</f>
        <v>0</v>
      </c>
      <c r="I20" s="120">
        <f>I42+I43+I44</f>
        <v>0</v>
      </c>
      <c r="J20" s="120">
        <f>J42+J43+J44</f>
        <v>5</v>
      </c>
      <c r="K20" s="120">
        <f>K42+K43+K44</f>
        <v>9</v>
      </c>
      <c r="L20" s="120">
        <f>L42+L43+L44</f>
        <v>9</v>
      </c>
      <c r="M20" s="122">
        <f t="shared" si="1"/>
        <v>12.328767123287671</v>
      </c>
      <c r="N20" s="120">
        <f>N42+N43+N44</f>
        <v>5</v>
      </c>
      <c r="O20" s="120">
        <f>O42+O43+O44</f>
        <v>9</v>
      </c>
      <c r="P20" s="120">
        <f>P42+P43+P44</f>
        <v>9</v>
      </c>
      <c r="Q20" s="123">
        <f t="shared" si="25"/>
        <v>12.328767123287671</v>
      </c>
      <c r="R20" s="120">
        <f t="shared" ref="R20:AF20" si="82">R42+R43+R44</f>
        <v>0</v>
      </c>
      <c r="S20" s="120">
        <f t="shared" si="82"/>
        <v>0</v>
      </c>
      <c r="T20" s="120">
        <f t="shared" si="82"/>
        <v>0</v>
      </c>
      <c r="U20" s="120">
        <f t="shared" si="82"/>
        <v>0</v>
      </c>
      <c r="V20" s="120">
        <f t="shared" si="82"/>
        <v>0</v>
      </c>
      <c r="W20" s="120">
        <f t="shared" si="82"/>
        <v>0</v>
      </c>
      <c r="X20" s="120">
        <f t="shared" si="82"/>
        <v>5</v>
      </c>
      <c r="Y20" s="120">
        <f t="shared" si="82"/>
        <v>9</v>
      </c>
      <c r="Z20" s="120">
        <f t="shared" si="82"/>
        <v>5</v>
      </c>
      <c r="AA20" s="120">
        <f t="shared" si="82"/>
        <v>9</v>
      </c>
      <c r="AB20" s="120">
        <f t="shared" si="82"/>
        <v>6</v>
      </c>
      <c r="AC20" s="120">
        <f t="shared" si="82"/>
        <v>5</v>
      </c>
      <c r="AD20" s="120">
        <f t="shared" si="82"/>
        <v>0</v>
      </c>
      <c r="AE20" s="120">
        <f t="shared" si="82"/>
        <v>0</v>
      </c>
      <c r="AF20" s="120">
        <f t="shared" si="82"/>
        <v>0</v>
      </c>
      <c r="AG20" s="120"/>
      <c r="AH20" s="125"/>
      <c r="AI20" s="126" t="s">
        <v>156</v>
      </c>
      <c r="AJ20" s="119">
        <f>AJ42+AJ43+AJ44</f>
        <v>96</v>
      </c>
      <c r="AK20" s="120">
        <f>AK42+AK43+AK44</f>
        <v>5</v>
      </c>
      <c r="AL20" s="127">
        <f t="shared" si="27"/>
        <v>5.2083333333333339</v>
      </c>
      <c r="AM20" s="120">
        <f t="shared" ref="AM20:AU20" si="83">AM42+AM43+AM44</f>
        <v>7</v>
      </c>
      <c r="AN20" s="120">
        <f t="shared" si="83"/>
        <v>7</v>
      </c>
      <c r="AO20" s="120">
        <f t="shared" si="83"/>
        <v>0</v>
      </c>
      <c r="AP20" s="120">
        <f t="shared" si="83"/>
        <v>0</v>
      </c>
      <c r="AQ20" s="120">
        <f t="shared" si="83"/>
        <v>12</v>
      </c>
      <c r="AR20" s="120">
        <f t="shared" si="83"/>
        <v>1</v>
      </c>
      <c r="AS20" s="120">
        <f t="shared" si="83"/>
        <v>1</v>
      </c>
      <c r="AT20" s="120">
        <f t="shared" si="83"/>
        <v>6</v>
      </c>
      <c r="AU20" s="120">
        <f t="shared" si="83"/>
        <v>8</v>
      </c>
      <c r="AV20" s="127">
        <f t="shared" si="29"/>
        <v>8.3333333333333321</v>
      </c>
      <c r="AW20" s="120">
        <f>AW42+AW43+AW44</f>
        <v>8</v>
      </c>
      <c r="AX20" s="599">
        <f>AX42+AX43+AX44</f>
        <v>8</v>
      </c>
      <c r="AY20" s="120">
        <f>AY42+AY43+AY44</f>
        <v>0</v>
      </c>
      <c r="AZ20" s="120">
        <f>AZ42+AZ43+AZ44</f>
        <v>1</v>
      </c>
      <c r="BA20" s="120">
        <f>BA42+BA43+BA44</f>
        <v>1</v>
      </c>
      <c r="BB20" s="123">
        <f t="shared" si="30"/>
        <v>1.0416666666666665</v>
      </c>
      <c r="BC20" s="120">
        <f>BC42+BC43+BC44</f>
        <v>0</v>
      </c>
      <c r="BD20" s="120">
        <f>BD42+BD43+BD44</f>
        <v>0</v>
      </c>
      <c r="BE20" s="120">
        <f>BE42+BE43+BE44</f>
        <v>1</v>
      </c>
      <c r="BF20" s="127">
        <f t="shared" si="31"/>
        <v>1.0416666666666665</v>
      </c>
      <c r="BG20" s="120">
        <f t="shared" ref="BG20:BM20" si="84">BG42+BG43+BG44</f>
        <v>0</v>
      </c>
      <c r="BH20" s="120">
        <f t="shared" si="84"/>
        <v>0</v>
      </c>
      <c r="BI20" s="120">
        <f t="shared" si="84"/>
        <v>0</v>
      </c>
      <c r="BJ20" s="120">
        <f t="shared" si="84"/>
        <v>0</v>
      </c>
      <c r="BK20" s="120">
        <f t="shared" si="84"/>
        <v>0</v>
      </c>
      <c r="BL20" s="120">
        <f t="shared" si="84"/>
        <v>0</v>
      </c>
      <c r="BM20" s="120">
        <f t="shared" si="8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85">BQ42+BQ43+BQ44</f>
        <v>0</v>
      </c>
      <c r="BR20" s="120">
        <f t="shared" si="85"/>
        <v>16</v>
      </c>
      <c r="BS20" s="120">
        <f t="shared" si="85"/>
        <v>0</v>
      </c>
      <c r="BT20" s="120">
        <f t="shared" si="85"/>
        <v>0</v>
      </c>
      <c r="BU20" s="120">
        <f t="shared" si="85"/>
        <v>0</v>
      </c>
      <c r="BV20" s="120">
        <f t="shared" si="85"/>
        <v>0</v>
      </c>
      <c r="BW20" s="120">
        <f t="shared" si="85"/>
        <v>0</v>
      </c>
      <c r="BX20" s="120">
        <f t="shared" si="85"/>
        <v>0</v>
      </c>
      <c r="BY20" s="127">
        <f t="shared" si="34"/>
        <v>0</v>
      </c>
      <c r="BZ20" s="120">
        <f>BZ42+BZ43+BZ44</f>
        <v>0</v>
      </c>
      <c r="CA20" s="120">
        <f>CA42+CA43+CA44</f>
        <v>0</v>
      </c>
      <c r="CB20" s="120">
        <f>CB42+CB43+CB44</f>
        <v>0</v>
      </c>
      <c r="CC20" s="128">
        <f t="shared" si="35"/>
        <v>0</v>
      </c>
      <c r="CD20" s="120">
        <f t="shared" ref="CD20:CK20" si="86">CD42+CD43+CD44</f>
        <v>0</v>
      </c>
      <c r="CE20" s="120">
        <f t="shared" si="86"/>
        <v>0</v>
      </c>
      <c r="CF20" s="120">
        <f t="shared" si="86"/>
        <v>0</v>
      </c>
      <c r="CG20" s="120">
        <f t="shared" si="86"/>
        <v>0</v>
      </c>
      <c r="CH20" s="120">
        <f t="shared" si="86"/>
        <v>0</v>
      </c>
      <c r="CI20" s="120">
        <f t="shared" si="86"/>
        <v>0</v>
      </c>
      <c r="CJ20" s="120">
        <f t="shared" si="86"/>
        <v>0</v>
      </c>
      <c r="CK20" s="120">
        <f t="shared" si="86"/>
        <v>0</v>
      </c>
      <c r="CL20" s="315">
        <f t="shared" si="37"/>
        <v>0</v>
      </c>
      <c r="CM20" s="117">
        <f t="shared" ref="CM20:CN20" si="87">CM42+CM43+CM44</f>
        <v>0</v>
      </c>
      <c r="CN20" s="324">
        <f t="shared" si="8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K20" si="88">CS42+CS43+CS44</f>
        <v>0</v>
      </c>
      <c r="CT20" s="120">
        <f t="shared" si="88"/>
        <v>0</v>
      </c>
      <c r="CU20" s="120">
        <f t="shared" si="88"/>
        <v>0</v>
      </c>
      <c r="CV20" s="120">
        <f t="shared" si="88"/>
        <v>0</v>
      </c>
      <c r="CW20" s="120">
        <f t="shared" si="88"/>
        <v>0</v>
      </c>
      <c r="CX20" s="120">
        <f t="shared" si="88"/>
        <v>0</v>
      </c>
      <c r="CY20" s="120">
        <f t="shared" si="88"/>
        <v>0</v>
      </c>
      <c r="CZ20" s="120">
        <f t="shared" si="88"/>
        <v>0</v>
      </c>
      <c r="DA20" s="120">
        <f t="shared" si="88"/>
        <v>0</v>
      </c>
      <c r="DB20" s="120">
        <f t="shared" si="88"/>
        <v>0</v>
      </c>
      <c r="DC20" s="120">
        <f t="shared" si="88"/>
        <v>0</v>
      </c>
      <c r="DD20" s="120">
        <f t="shared" si="88"/>
        <v>0</v>
      </c>
      <c r="DE20" s="120">
        <f t="shared" si="88"/>
        <v>0</v>
      </c>
      <c r="DF20" s="120">
        <f t="shared" si="88"/>
        <v>0</v>
      </c>
      <c r="DG20" s="120">
        <f t="shared" si="88"/>
        <v>0</v>
      </c>
      <c r="DH20" s="120">
        <f t="shared" si="88"/>
        <v>0</v>
      </c>
      <c r="DI20" s="120">
        <f t="shared" si="88"/>
        <v>0</v>
      </c>
      <c r="DJ20" s="120">
        <f t="shared" si="88"/>
        <v>0</v>
      </c>
      <c r="DK20" s="120">
        <f t="shared" si="88"/>
        <v>0</v>
      </c>
      <c r="DL20" s="120">
        <f t="shared" ref="DL20:DM20" si="89">DL42+DL43+DL44</f>
        <v>0</v>
      </c>
      <c r="DM20" s="120">
        <f t="shared" si="89"/>
        <v>0</v>
      </c>
      <c r="DN20" s="125"/>
      <c r="DO20" s="126" t="s">
        <v>156</v>
      </c>
      <c r="DP20" s="119">
        <f>DP42+DP43+DP44</f>
        <v>90</v>
      </c>
      <c r="DQ20" s="120">
        <f t="shared" ref="DQ20:DW20" si="90">DQ42+DQ43+DQ44</f>
        <v>0</v>
      </c>
      <c r="DR20" s="120">
        <f t="shared" si="90"/>
        <v>0</v>
      </c>
      <c r="DS20" s="120">
        <f t="shared" si="90"/>
        <v>0</v>
      </c>
      <c r="DT20" s="120">
        <f t="shared" si="90"/>
        <v>0</v>
      </c>
      <c r="DU20" s="120">
        <f t="shared" si="90"/>
        <v>0</v>
      </c>
      <c r="DV20" s="120">
        <f t="shared" si="90"/>
        <v>0</v>
      </c>
      <c r="DW20" s="120">
        <f t="shared" si="90"/>
        <v>0</v>
      </c>
      <c r="DX20" s="127">
        <f t="shared" si="6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7"/>
        <v>0</v>
      </c>
      <c r="EC20" s="120">
        <f t="shared" ref="EC20:EJ20" si="91">EC42+EC43+EC44</f>
        <v>0</v>
      </c>
      <c r="ED20" s="120">
        <f t="shared" si="91"/>
        <v>0</v>
      </c>
      <c r="EE20" s="120">
        <f t="shared" si="91"/>
        <v>0</v>
      </c>
      <c r="EF20" s="120">
        <f t="shared" si="91"/>
        <v>0</v>
      </c>
      <c r="EG20" s="120">
        <f t="shared" si="91"/>
        <v>0</v>
      </c>
      <c r="EH20" s="120">
        <f t="shared" si="91"/>
        <v>0</v>
      </c>
      <c r="EI20" s="120">
        <f t="shared" si="91"/>
        <v>0</v>
      </c>
      <c r="EJ20" s="120">
        <f t="shared" si="91"/>
        <v>0</v>
      </c>
      <c r="EK20" s="127">
        <f t="shared" si="8"/>
        <v>0</v>
      </c>
      <c r="EL20" s="120">
        <f>EL42+EL43+EL44</f>
        <v>0</v>
      </c>
      <c r="EM20" s="120">
        <f>EM42+EM43+EM44</f>
        <v>6</v>
      </c>
      <c r="EN20" s="127">
        <f t="shared" si="9"/>
        <v>6.6666666666666666E-2</v>
      </c>
      <c r="EO20" s="120">
        <f>EO42+EO43+EO44</f>
        <v>6</v>
      </c>
      <c r="EP20" s="127">
        <f t="shared" si="10"/>
        <v>6.6666666666666666E-2</v>
      </c>
      <c r="EQ20" s="125"/>
      <c r="ER20" s="126" t="s">
        <v>156</v>
      </c>
      <c r="ES20" s="120">
        <f>ES42+ES43+ES44</f>
        <v>0</v>
      </c>
      <c r="ET20" s="120">
        <f t="shared" ref="ET20:FK20" si="92">ET42+ET43+ET44</f>
        <v>0</v>
      </c>
      <c r="EU20" s="120">
        <f t="shared" si="92"/>
        <v>0</v>
      </c>
      <c r="EV20" s="120">
        <f t="shared" si="92"/>
        <v>0</v>
      </c>
      <c r="EW20" s="120">
        <f t="shared" si="92"/>
        <v>0</v>
      </c>
      <c r="EX20" s="120">
        <f t="shared" si="92"/>
        <v>0</v>
      </c>
      <c r="EY20" s="120">
        <f t="shared" si="92"/>
        <v>0</v>
      </c>
      <c r="EZ20" s="120">
        <f t="shared" si="92"/>
        <v>0</v>
      </c>
      <c r="FA20" s="120">
        <f t="shared" si="92"/>
        <v>0</v>
      </c>
      <c r="FB20" s="120">
        <f t="shared" si="92"/>
        <v>0</v>
      </c>
      <c r="FC20" s="120">
        <f t="shared" si="92"/>
        <v>1</v>
      </c>
      <c r="FD20" s="120">
        <f t="shared" si="92"/>
        <v>0</v>
      </c>
      <c r="FE20" s="120">
        <f t="shared" si="92"/>
        <v>0</v>
      </c>
      <c r="FF20" s="120">
        <f t="shared" si="92"/>
        <v>0</v>
      </c>
      <c r="FG20" s="120">
        <f t="shared" si="92"/>
        <v>0</v>
      </c>
      <c r="FH20" s="120">
        <f t="shared" si="92"/>
        <v>0</v>
      </c>
      <c r="FI20" s="120">
        <f t="shared" si="92"/>
        <v>0</v>
      </c>
      <c r="FJ20" s="120">
        <f t="shared" si="92"/>
        <v>0</v>
      </c>
      <c r="FK20" s="119">
        <f t="shared" si="92"/>
        <v>69</v>
      </c>
      <c r="FL20" s="188">
        <f t="shared" si="12"/>
        <v>1.4492753623188406</v>
      </c>
      <c r="FM20" s="120">
        <f t="shared" ref="FM20:GG20" si="93">FM42+FM43+FM44</f>
        <v>0</v>
      </c>
      <c r="FN20" s="120">
        <f t="shared" si="93"/>
        <v>0</v>
      </c>
      <c r="FO20" s="120">
        <f t="shared" si="93"/>
        <v>1</v>
      </c>
      <c r="FP20" s="120">
        <f t="shared" si="93"/>
        <v>0</v>
      </c>
      <c r="FQ20" s="120">
        <f t="shared" si="93"/>
        <v>0</v>
      </c>
      <c r="FR20" s="120">
        <f t="shared" si="93"/>
        <v>0</v>
      </c>
      <c r="FS20" s="120">
        <f t="shared" si="93"/>
        <v>0</v>
      </c>
      <c r="FT20" s="120">
        <f t="shared" si="93"/>
        <v>0</v>
      </c>
      <c r="FU20" s="120">
        <f t="shared" si="93"/>
        <v>1</v>
      </c>
      <c r="FV20" s="120">
        <f t="shared" si="93"/>
        <v>0</v>
      </c>
      <c r="FW20" s="120">
        <f t="shared" si="93"/>
        <v>0</v>
      </c>
      <c r="FX20" s="120">
        <f t="shared" si="93"/>
        <v>1</v>
      </c>
      <c r="FY20" s="120">
        <f t="shared" si="93"/>
        <v>0</v>
      </c>
      <c r="FZ20" s="120">
        <f t="shared" si="93"/>
        <v>0</v>
      </c>
      <c r="GA20" s="120">
        <f t="shared" si="93"/>
        <v>1</v>
      </c>
      <c r="GB20" s="120">
        <f t="shared" si="93"/>
        <v>0</v>
      </c>
      <c r="GC20" s="120">
        <f t="shared" si="93"/>
        <v>0</v>
      </c>
      <c r="GD20" s="120">
        <f t="shared" si="93"/>
        <v>0</v>
      </c>
      <c r="GE20" s="120">
        <f t="shared" si="93"/>
        <v>0</v>
      </c>
      <c r="GF20" s="120">
        <f t="shared" si="93"/>
        <v>0</v>
      </c>
      <c r="GG20" s="120">
        <f t="shared" si="93"/>
        <v>0</v>
      </c>
      <c r="GH20" s="125"/>
      <c r="GI20" s="126" t="s">
        <v>156</v>
      </c>
      <c r="GJ20" s="119">
        <f>GJ42+GJ43+GJ44</f>
        <v>650</v>
      </c>
      <c r="GK20" s="192">
        <f t="shared" si="13"/>
        <v>4.4615384615384617</v>
      </c>
      <c r="GL20" s="120">
        <f>GL42+GL43+GL44</f>
        <v>0</v>
      </c>
      <c r="GM20" s="120">
        <f t="shared" ref="GM20:GW20" si="94">GM42+GM43+GM44</f>
        <v>0</v>
      </c>
      <c r="GN20" s="120">
        <f t="shared" si="94"/>
        <v>1</v>
      </c>
      <c r="GO20" s="120">
        <f t="shared" si="94"/>
        <v>0</v>
      </c>
      <c r="GP20" s="120">
        <f t="shared" si="94"/>
        <v>0</v>
      </c>
      <c r="GQ20" s="120">
        <f t="shared" si="94"/>
        <v>8</v>
      </c>
      <c r="GR20" s="120">
        <f t="shared" si="94"/>
        <v>1</v>
      </c>
      <c r="GS20" s="120">
        <f t="shared" si="94"/>
        <v>6</v>
      </c>
      <c r="GT20" s="120">
        <f t="shared" si="94"/>
        <v>8</v>
      </c>
      <c r="GU20" s="129">
        <f t="shared" si="94"/>
        <v>5</v>
      </c>
      <c r="GV20" s="131">
        <f t="shared" si="94"/>
        <v>13</v>
      </c>
      <c r="GW20" s="120">
        <f t="shared" si="94"/>
        <v>636</v>
      </c>
      <c r="GX20" s="304">
        <f t="shared" si="15"/>
        <v>2.0440251572327042</v>
      </c>
      <c r="GY20" s="130">
        <f t="shared" ref="GY20:HG20" si="95">GY42+GY43+GY44</f>
        <v>1</v>
      </c>
      <c r="GZ20" s="120">
        <f t="shared" si="95"/>
        <v>0</v>
      </c>
      <c r="HA20" s="120">
        <f t="shared" si="95"/>
        <v>1</v>
      </c>
      <c r="HB20" s="120">
        <f t="shared" si="95"/>
        <v>0</v>
      </c>
      <c r="HC20" s="120">
        <f t="shared" si="95"/>
        <v>0</v>
      </c>
      <c r="HD20" s="120">
        <f t="shared" si="95"/>
        <v>0</v>
      </c>
      <c r="HE20" s="120">
        <f t="shared" si="95"/>
        <v>0</v>
      </c>
      <c r="HF20" s="120">
        <f t="shared" si="95"/>
        <v>0</v>
      </c>
      <c r="HG20" s="124">
        <f t="shared" si="95"/>
        <v>0</v>
      </c>
      <c r="HH20" s="125"/>
      <c r="HI20" s="126" t="s">
        <v>156</v>
      </c>
      <c r="HJ20" s="120">
        <f t="shared" ref="HJ20:HR20" si="96">HJ42+HJ43+HJ44</f>
        <v>0</v>
      </c>
      <c r="HK20" s="120">
        <f t="shared" si="96"/>
        <v>0</v>
      </c>
      <c r="HL20" s="120">
        <f t="shared" si="96"/>
        <v>0</v>
      </c>
      <c r="HM20" s="120">
        <f t="shared" si="96"/>
        <v>0</v>
      </c>
      <c r="HN20" s="120">
        <f t="shared" si="96"/>
        <v>0</v>
      </c>
      <c r="HO20" s="120">
        <f t="shared" si="96"/>
        <v>0</v>
      </c>
      <c r="HP20" s="120">
        <f t="shared" si="96"/>
        <v>0</v>
      </c>
      <c r="HQ20" s="129">
        <f t="shared" si="96"/>
        <v>0</v>
      </c>
      <c r="HR20" s="131">
        <f t="shared" si="96"/>
        <v>49</v>
      </c>
      <c r="HS20" s="198">
        <f t="shared" si="48"/>
        <v>0</v>
      </c>
      <c r="HT20" s="130">
        <f t="shared" ref="HT20:IF20" si="97">HT42+HT43+HT44</f>
        <v>0</v>
      </c>
      <c r="HU20" s="120">
        <f t="shared" si="97"/>
        <v>0</v>
      </c>
      <c r="HV20" s="120">
        <f t="shared" si="97"/>
        <v>0</v>
      </c>
      <c r="HW20" s="124">
        <f t="shared" si="97"/>
        <v>0</v>
      </c>
      <c r="HX20" s="211"/>
      <c r="HY20" s="130">
        <f t="shared" si="97"/>
        <v>0</v>
      </c>
      <c r="HZ20" s="120">
        <f t="shared" si="97"/>
        <v>0</v>
      </c>
      <c r="IA20" s="120">
        <f t="shared" si="97"/>
        <v>0</v>
      </c>
      <c r="IB20" s="120">
        <f t="shared" si="97"/>
        <v>0</v>
      </c>
      <c r="IC20" s="120">
        <f t="shared" si="97"/>
        <v>0</v>
      </c>
      <c r="ID20" s="120">
        <f t="shared" si="97"/>
        <v>0</v>
      </c>
      <c r="IE20" s="120">
        <f t="shared" si="97"/>
        <v>0</v>
      </c>
      <c r="IF20" s="124">
        <f t="shared" si="97"/>
        <v>0</v>
      </c>
      <c r="IG20" s="125"/>
      <c r="IH20" s="126" t="s">
        <v>156</v>
      </c>
      <c r="II20" s="120">
        <f t="shared" ref="II20:JH20" si="98">II42+II43+II44</f>
        <v>0</v>
      </c>
      <c r="IJ20" s="435">
        <f t="shared" si="98"/>
        <v>0</v>
      </c>
      <c r="IK20" s="120">
        <f t="shared" si="98"/>
        <v>0</v>
      </c>
      <c r="IL20" s="120">
        <f t="shared" si="98"/>
        <v>0</v>
      </c>
      <c r="IM20" s="120">
        <f t="shared" si="98"/>
        <v>0</v>
      </c>
      <c r="IN20" s="120">
        <f t="shared" si="98"/>
        <v>0</v>
      </c>
      <c r="IO20" s="120">
        <f t="shared" si="98"/>
        <v>2</v>
      </c>
      <c r="IP20" s="120">
        <f t="shared" si="98"/>
        <v>0</v>
      </c>
      <c r="IQ20" s="120">
        <f t="shared" si="98"/>
        <v>2</v>
      </c>
      <c r="IR20" s="120">
        <f t="shared" si="98"/>
        <v>1</v>
      </c>
      <c r="IS20" s="120">
        <f t="shared" si="98"/>
        <v>0</v>
      </c>
      <c r="IT20" s="120">
        <f t="shared" si="98"/>
        <v>0</v>
      </c>
      <c r="IU20" s="120">
        <f t="shared" si="98"/>
        <v>0</v>
      </c>
      <c r="IV20" s="120">
        <f t="shared" si="98"/>
        <v>0</v>
      </c>
      <c r="IW20" s="124">
        <f t="shared" si="98"/>
        <v>0</v>
      </c>
      <c r="IX20" s="130">
        <f t="shared" si="98"/>
        <v>1</v>
      </c>
      <c r="IY20" s="120">
        <f t="shared" si="98"/>
        <v>0</v>
      </c>
      <c r="IZ20" s="129">
        <f t="shared" si="98"/>
        <v>1</v>
      </c>
      <c r="JA20" s="131">
        <f t="shared" si="98"/>
        <v>0</v>
      </c>
      <c r="JB20" s="120">
        <f t="shared" si="98"/>
        <v>0</v>
      </c>
      <c r="JC20" s="124">
        <f t="shared" si="98"/>
        <v>0</v>
      </c>
      <c r="JD20" s="130">
        <f t="shared" si="98"/>
        <v>0</v>
      </c>
      <c r="JE20" s="120">
        <f t="shared" si="98"/>
        <v>0</v>
      </c>
      <c r="JF20" s="120">
        <f t="shared" si="98"/>
        <v>0</v>
      </c>
      <c r="JG20" s="120">
        <f t="shared" si="98"/>
        <v>0</v>
      </c>
      <c r="JH20" s="120">
        <f t="shared" si="98"/>
        <v>0</v>
      </c>
      <c r="JI20" s="125"/>
      <c r="JJ20" s="126" t="s">
        <v>156</v>
      </c>
      <c r="JK20" s="120">
        <f t="shared" ref="JK20:KE20" si="99">JK42+JK43+JK44</f>
        <v>0</v>
      </c>
      <c r="JL20" s="120">
        <f t="shared" si="99"/>
        <v>0</v>
      </c>
      <c r="JM20" s="120">
        <f t="shared" si="99"/>
        <v>0</v>
      </c>
      <c r="JN20" s="120">
        <f t="shared" si="99"/>
        <v>0</v>
      </c>
      <c r="JO20" s="120">
        <f t="shared" si="99"/>
        <v>0</v>
      </c>
      <c r="JP20" s="120">
        <f t="shared" si="99"/>
        <v>0</v>
      </c>
      <c r="JQ20" s="120">
        <f t="shared" si="99"/>
        <v>0</v>
      </c>
      <c r="JR20" s="120">
        <f t="shared" si="99"/>
        <v>0</v>
      </c>
      <c r="JS20" s="120">
        <f t="shared" si="99"/>
        <v>0</v>
      </c>
      <c r="JT20" s="129">
        <f t="shared" si="99"/>
        <v>0</v>
      </c>
      <c r="JU20" s="340">
        <f t="shared" si="99"/>
        <v>0</v>
      </c>
      <c r="JV20" s="341">
        <f t="shared" si="99"/>
        <v>0</v>
      </c>
      <c r="JW20" s="341">
        <f t="shared" si="99"/>
        <v>0</v>
      </c>
      <c r="JX20" s="341">
        <f t="shared" si="99"/>
        <v>0</v>
      </c>
      <c r="JY20" s="342">
        <f t="shared" si="99"/>
        <v>1</v>
      </c>
      <c r="JZ20" s="340">
        <f t="shared" si="99"/>
        <v>0</v>
      </c>
      <c r="KA20" s="341">
        <f t="shared" si="99"/>
        <v>0</v>
      </c>
      <c r="KB20" s="341">
        <f t="shared" si="99"/>
        <v>2</v>
      </c>
      <c r="KC20" s="341">
        <f t="shared" si="99"/>
        <v>1</v>
      </c>
      <c r="KD20" s="342">
        <f t="shared" si="99"/>
        <v>3</v>
      </c>
      <c r="KE20" s="340">
        <f t="shared" si="99"/>
        <v>319</v>
      </c>
      <c r="KF20" s="343">
        <f t="shared" si="18"/>
        <v>1.5673981191222568</v>
      </c>
      <c r="KG20" s="342">
        <f>KG42+KG43+KG44</f>
        <v>5</v>
      </c>
      <c r="KH20" s="131">
        <f t="shared" ref="KH20" si="100">KH42+KH43+KH44</f>
        <v>2</v>
      </c>
      <c r="KI20" s="130">
        <f t="shared" ref="KI20:KU20" si="101">KI42+KI43+KI44</f>
        <v>0</v>
      </c>
      <c r="KJ20" s="124">
        <f t="shared" si="101"/>
        <v>0</v>
      </c>
      <c r="KK20" s="125"/>
      <c r="KL20" s="307" t="s">
        <v>156</v>
      </c>
      <c r="KM20" s="131">
        <f t="shared" si="101"/>
        <v>0</v>
      </c>
      <c r="KN20" s="120">
        <f t="shared" si="101"/>
        <v>0</v>
      </c>
      <c r="KO20" s="120">
        <f t="shared" si="101"/>
        <v>0</v>
      </c>
      <c r="KP20" s="120">
        <f t="shared" si="101"/>
        <v>2</v>
      </c>
      <c r="KQ20" s="120">
        <f t="shared" si="101"/>
        <v>0</v>
      </c>
      <c r="KR20" s="120">
        <f t="shared" si="101"/>
        <v>1</v>
      </c>
      <c r="KS20" s="120">
        <f t="shared" si="101"/>
        <v>0</v>
      </c>
      <c r="KT20" s="120">
        <f t="shared" si="101"/>
        <v>0</v>
      </c>
      <c r="KU20" s="124">
        <f t="shared" si="101"/>
        <v>1</v>
      </c>
      <c r="KV20" s="120">
        <f t="shared" ref="KV20:KW20" si="102">KV42+KV43+KV44</f>
        <v>0</v>
      </c>
      <c r="KW20" s="120">
        <f t="shared" si="102"/>
        <v>0</v>
      </c>
      <c r="KY20" s="120">
        <f t="shared" ref="KY20:LB20" si="103">KY42+KY43+KY44</f>
        <v>0</v>
      </c>
      <c r="KZ20" s="120">
        <f t="shared" si="103"/>
        <v>0</v>
      </c>
      <c r="LA20" s="120">
        <f t="shared" si="103"/>
        <v>0</v>
      </c>
      <c r="LB20" s="120">
        <f t="shared" si="103"/>
        <v>0</v>
      </c>
      <c r="LD20" s="307" t="s">
        <v>156</v>
      </c>
      <c r="LE20" s="120">
        <f t="shared" ref="LE20:LJ20" si="104">LE42+LE43+LE44</f>
        <v>0</v>
      </c>
      <c r="LF20" s="120">
        <f t="shared" si="104"/>
        <v>0</v>
      </c>
      <c r="LG20" s="120">
        <f t="shared" si="104"/>
        <v>0</v>
      </c>
      <c r="LH20" s="120">
        <f t="shared" si="104"/>
        <v>0</v>
      </c>
      <c r="LI20" s="120">
        <f t="shared" si="104"/>
        <v>0</v>
      </c>
      <c r="LJ20" s="124">
        <f t="shared" si="104"/>
        <v>0</v>
      </c>
      <c r="LK20" s="131">
        <f t="shared" ref="LK20:LR20" si="105">LK42+LK43+LK44</f>
        <v>0</v>
      </c>
      <c r="LL20" s="120">
        <f t="shared" si="105"/>
        <v>0</v>
      </c>
      <c r="LM20" s="120">
        <f t="shared" si="105"/>
        <v>0</v>
      </c>
      <c r="LN20" s="124">
        <f t="shared" si="105"/>
        <v>0</v>
      </c>
      <c r="LO20" s="124">
        <f t="shared" si="105"/>
        <v>5</v>
      </c>
      <c r="LP20" s="124">
        <f t="shared" si="105"/>
        <v>0</v>
      </c>
      <c r="LQ20" s="124">
        <f t="shared" si="105"/>
        <v>0</v>
      </c>
      <c r="LR20" s="124">
        <f t="shared" si="105"/>
        <v>0</v>
      </c>
    </row>
    <row r="21" spans="1:331" s="286" customFormat="1" ht="25.5" customHeight="1" x14ac:dyDescent="0.3">
      <c r="A21" s="117" t="s">
        <v>157</v>
      </c>
      <c r="B21" s="132" t="s">
        <v>158</v>
      </c>
      <c r="C21" s="119">
        <f>C37+C36</f>
        <v>58</v>
      </c>
      <c r="D21" s="120">
        <f>D37+D36</f>
        <v>0</v>
      </c>
      <c r="E21" s="120">
        <f>E37+E36</f>
        <v>0</v>
      </c>
      <c r="F21" s="120">
        <f>F37+F36</f>
        <v>0</v>
      </c>
      <c r="G21" s="121">
        <f t="shared" si="24"/>
        <v>0</v>
      </c>
      <c r="H21" s="120">
        <f>H37+H36</f>
        <v>0</v>
      </c>
      <c r="I21" s="120">
        <f>I37+I36</f>
        <v>0</v>
      </c>
      <c r="J21" s="120">
        <f>J37+J36</f>
        <v>5</v>
      </c>
      <c r="K21" s="120">
        <f>K37+K36</f>
        <v>10</v>
      </c>
      <c r="L21" s="120">
        <f>L37+L36</f>
        <v>4</v>
      </c>
      <c r="M21" s="122">
        <f t="shared" si="1"/>
        <v>6.8965517241379306</v>
      </c>
      <c r="N21" s="120">
        <f>N37+N36</f>
        <v>5</v>
      </c>
      <c r="O21" s="120">
        <f>O37+O36</f>
        <v>10</v>
      </c>
      <c r="P21" s="120">
        <f>P37+P36</f>
        <v>4</v>
      </c>
      <c r="Q21" s="123">
        <f t="shared" si="25"/>
        <v>6.8965517241379306</v>
      </c>
      <c r="R21" s="120">
        <f t="shared" ref="R21:AF21" si="106">R37+R36</f>
        <v>0</v>
      </c>
      <c r="S21" s="120">
        <f t="shared" si="106"/>
        <v>0</v>
      </c>
      <c r="T21" s="120">
        <f t="shared" si="106"/>
        <v>0</v>
      </c>
      <c r="U21" s="120">
        <f t="shared" si="106"/>
        <v>0</v>
      </c>
      <c r="V21" s="120">
        <f t="shared" si="106"/>
        <v>0</v>
      </c>
      <c r="W21" s="120">
        <f t="shared" si="106"/>
        <v>0</v>
      </c>
      <c r="X21" s="120">
        <f t="shared" si="106"/>
        <v>4</v>
      </c>
      <c r="Y21" s="120">
        <f t="shared" si="106"/>
        <v>10</v>
      </c>
      <c r="Z21" s="120">
        <f t="shared" si="106"/>
        <v>5</v>
      </c>
      <c r="AA21" s="120">
        <f t="shared" si="106"/>
        <v>10</v>
      </c>
      <c r="AB21" s="120">
        <f t="shared" si="106"/>
        <v>5</v>
      </c>
      <c r="AC21" s="120">
        <f t="shared" si="106"/>
        <v>7</v>
      </c>
      <c r="AD21" s="120">
        <f t="shared" si="106"/>
        <v>0</v>
      </c>
      <c r="AE21" s="120">
        <f t="shared" si="106"/>
        <v>0</v>
      </c>
      <c r="AF21" s="120">
        <f t="shared" si="106"/>
        <v>0</v>
      </c>
      <c r="AG21" s="120"/>
      <c r="AH21" s="125"/>
      <c r="AI21" s="133" t="s">
        <v>158</v>
      </c>
      <c r="AJ21" s="119">
        <f>AJ37+AJ36</f>
        <v>64</v>
      </c>
      <c r="AK21" s="120">
        <f>AK37+AK36</f>
        <v>10</v>
      </c>
      <c r="AL21" s="127">
        <f t="shared" si="27"/>
        <v>15.625</v>
      </c>
      <c r="AM21" s="120">
        <f t="shared" ref="AM21:AU21" si="107">AM37+AM36</f>
        <v>10</v>
      </c>
      <c r="AN21" s="120">
        <f t="shared" si="107"/>
        <v>10</v>
      </c>
      <c r="AO21" s="120">
        <f t="shared" si="107"/>
        <v>0</v>
      </c>
      <c r="AP21" s="120">
        <f t="shared" si="107"/>
        <v>0</v>
      </c>
      <c r="AQ21" s="120">
        <f t="shared" si="107"/>
        <v>9</v>
      </c>
      <c r="AR21" s="120">
        <f t="shared" si="107"/>
        <v>0</v>
      </c>
      <c r="AS21" s="120">
        <f t="shared" si="107"/>
        <v>0</v>
      </c>
      <c r="AT21" s="120">
        <f t="shared" si="107"/>
        <v>5</v>
      </c>
      <c r="AU21" s="120">
        <f t="shared" si="107"/>
        <v>6</v>
      </c>
      <c r="AV21" s="127">
        <f t="shared" si="29"/>
        <v>9.375</v>
      </c>
      <c r="AW21" s="120">
        <f>AW37+AW36</f>
        <v>6</v>
      </c>
      <c r="AX21" s="599">
        <f>AX37+AX36</f>
        <v>6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1"/>
        <v>0</v>
      </c>
      <c r="BG21" s="120">
        <f t="shared" ref="BG21:BM21" si="108">BG37+BG36</f>
        <v>0</v>
      </c>
      <c r="BH21" s="120">
        <f t="shared" si="108"/>
        <v>0</v>
      </c>
      <c r="BI21" s="120">
        <f t="shared" si="108"/>
        <v>0</v>
      </c>
      <c r="BJ21" s="120">
        <f t="shared" si="108"/>
        <v>0</v>
      </c>
      <c r="BK21" s="120">
        <f t="shared" si="108"/>
        <v>0</v>
      </c>
      <c r="BL21" s="120">
        <f t="shared" si="108"/>
        <v>0</v>
      </c>
      <c r="BM21" s="120">
        <f t="shared" si="108"/>
        <v>0</v>
      </c>
      <c r="BN21" s="125"/>
      <c r="BO21" s="133" t="s">
        <v>158</v>
      </c>
      <c r="BP21" s="119">
        <f>BP37+BP36</f>
        <v>70</v>
      </c>
      <c r="BQ21" s="120">
        <f t="shared" ref="BQ21:BX21" si="109">BQ37+BQ36</f>
        <v>0</v>
      </c>
      <c r="BR21" s="120">
        <f t="shared" si="109"/>
        <v>16</v>
      </c>
      <c r="BS21" s="120">
        <f t="shared" si="109"/>
        <v>0</v>
      </c>
      <c r="BT21" s="120">
        <f t="shared" si="109"/>
        <v>0</v>
      </c>
      <c r="BU21" s="120">
        <f t="shared" si="109"/>
        <v>0</v>
      </c>
      <c r="BV21" s="120">
        <f t="shared" si="109"/>
        <v>0</v>
      </c>
      <c r="BW21" s="120">
        <f t="shared" si="109"/>
        <v>0</v>
      </c>
      <c r="BX21" s="120">
        <f t="shared" si="109"/>
        <v>0</v>
      </c>
      <c r="BY21" s="127">
        <f t="shared" si="34"/>
        <v>0</v>
      </c>
      <c r="BZ21" s="120">
        <f>BZ37+BZ36</f>
        <v>0</v>
      </c>
      <c r="CA21" s="120">
        <f>CA37+CA36</f>
        <v>0</v>
      </c>
      <c r="CB21" s="120">
        <f>CB37+CB36</f>
        <v>0</v>
      </c>
      <c r="CC21" s="128">
        <f t="shared" si="35"/>
        <v>0</v>
      </c>
      <c r="CD21" s="120">
        <f t="shared" ref="CD21:CK21" si="110">CD37+CD36</f>
        <v>0</v>
      </c>
      <c r="CE21" s="120">
        <f t="shared" si="110"/>
        <v>0</v>
      </c>
      <c r="CF21" s="120">
        <f t="shared" si="110"/>
        <v>0</v>
      </c>
      <c r="CG21" s="120">
        <f t="shared" si="110"/>
        <v>0</v>
      </c>
      <c r="CH21" s="120">
        <f t="shared" si="110"/>
        <v>0</v>
      </c>
      <c r="CI21" s="120">
        <f t="shared" si="110"/>
        <v>0</v>
      </c>
      <c r="CJ21" s="120">
        <f t="shared" si="110"/>
        <v>0</v>
      </c>
      <c r="CK21" s="120">
        <f t="shared" si="110"/>
        <v>1</v>
      </c>
      <c r="CL21" s="315">
        <f t="shared" si="37"/>
        <v>1.4285714285714286</v>
      </c>
      <c r="CM21" s="117">
        <f t="shared" ref="CM21:CN21" si="111">CM37+CM36</f>
        <v>0</v>
      </c>
      <c r="CN21" s="324">
        <f t="shared" si="111"/>
        <v>0</v>
      </c>
      <c r="CO21" s="130">
        <f>CO37+CO36</f>
        <v>0</v>
      </c>
      <c r="CP21" s="125"/>
      <c r="CQ21" s="132" t="s">
        <v>158</v>
      </c>
      <c r="CR21" s="367">
        <f t="shared" ref="CR21:DK21" si="112">CR37+CR36</f>
        <v>6</v>
      </c>
      <c r="CS21" s="131">
        <f t="shared" si="112"/>
        <v>0</v>
      </c>
      <c r="CT21" s="120">
        <f t="shared" si="112"/>
        <v>3</v>
      </c>
      <c r="CU21" s="120">
        <f t="shared" si="112"/>
        <v>0</v>
      </c>
      <c r="CV21" s="120">
        <f t="shared" si="112"/>
        <v>0</v>
      </c>
      <c r="CW21" s="120">
        <f t="shared" si="112"/>
        <v>0</v>
      </c>
      <c r="CX21" s="120">
        <f t="shared" si="112"/>
        <v>0</v>
      </c>
      <c r="CY21" s="120">
        <f t="shared" si="112"/>
        <v>0</v>
      </c>
      <c r="CZ21" s="120">
        <f t="shared" si="112"/>
        <v>0</v>
      </c>
      <c r="DA21" s="120">
        <f t="shared" si="112"/>
        <v>0</v>
      </c>
      <c r="DB21" s="120">
        <f t="shared" si="112"/>
        <v>0</v>
      </c>
      <c r="DC21" s="120">
        <f t="shared" si="112"/>
        <v>0</v>
      </c>
      <c r="DD21" s="120">
        <f t="shared" si="112"/>
        <v>0</v>
      </c>
      <c r="DE21" s="120">
        <f t="shared" si="112"/>
        <v>0</v>
      </c>
      <c r="DF21" s="120">
        <f t="shared" si="112"/>
        <v>0</v>
      </c>
      <c r="DG21" s="120">
        <f t="shared" si="112"/>
        <v>0</v>
      </c>
      <c r="DH21" s="120">
        <f t="shared" si="112"/>
        <v>0</v>
      </c>
      <c r="DI21" s="120">
        <f t="shared" si="112"/>
        <v>0</v>
      </c>
      <c r="DJ21" s="120">
        <f t="shared" si="112"/>
        <v>0</v>
      </c>
      <c r="DK21" s="120">
        <f t="shared" si="112"/>
        <v>0</v>
      </c>
      <c r="DL21" s="120">
        <f t="shared" ref="DL21:DM21" si="113">DL37+DL36</f>
        <v>0</v>
      </c>
      <c r="DM21" s="120">
        <f t="shared" si="113"/>
        <v>0</v>
      </c>
      <c r="DN21" s="125"/>
      <c r="DO21" s="133" t="s">
        <v>158</v>
      </c>
      <c r="DP21" s="119">
        <f>DP37+DP36</f>
        <v>78</v>
      </c>
      <c r="DQ21" s="120">
        <f t="shared" ref="DQ21:DW21" si="114">DQ37+DQ36</f>
        <v>0</v>
      </c>
      <c r="DR21" s="120">
        <f t="shared" si="114"/>
        <v>1</v>
      </c>
      <c r="DS21" s="120">
        <f t="shared" si="114"/>
        <v>0</v>
      </c>
      <c r="DT21" s="120">
        <f t="shared" si="114"/>
        <v>0</v>
      </c>
      <c r="DU21" s="120">
        <f t="shared" si="114"/>
        <v>0</v>
      </c>
      <c r="DV21" s="120">
        <f t="shared" si="114"/>
        <v>0</v>
      </c>
      <c r="DW21" s="120">
        <f t="shared" si="114"/>
        <v>0</v>
      </c>
      <c r="DX21" s="127">
        <f t="shared" si="6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7"/>
        <v>0</v>
      </c>
      <c r="EC21" s="120">
        <f t="shared" ref="EC21:EJ21" si="115">EC37+EC36</f>
        <v>0</v>
      </c>
      <c r="ED21" s="120">
        <f t="shared" si="115"/>
        <v>0</v>
      </c>
      <c r="EE21" s="120">
        <f t="shared" si="115"/>
        <v>0</v>
      </c>
      <c r="EF21" s="120">
        <f t="shared" si="115"/>
        <v>0</v>
      </c>
      <c r="EG21" s="120">
        <f t="shared" si="115"/>
        <v>0</v>
      </c>
      <c r="EH21" s="120">
        <f t="shared" si="115"/>
        <v>0</v>
      </c>
      <c r="EI21" s="120">
        <f t="shared" si="115"/>
        <v>0</v>
      </c>
      <c r="EJ21" s="120">
        <f t="shared" si="115"/>
        <v>0</v>
      </c>
      <c r="EK21" s="127">
        <f t="shared" si="8"/>
        <v>0</v>
      </c>
      <c r="EL21" s="120">
        <f>EL37+EL36</f>
        <v>0</v>
      </c>
      <c r="EM21" s="120">
        <f>EM37+EM36</f>
        <v>2</v>
      </c>
      <c r="EN21" s="127">
        <f t="shared" si="9"/>
        <v>2.564102564102564E-2</v>
      </c>
      <c r="EO21" s="120">
        <f>EO37+EO36</f>
        <v>2</v>
      </c>
      <c r="EP21" s="127">
        <f t="shared" si="10"/>
        <v>2.564102564102564E-2</v>
      </c>
      <c r="EQ21" s="125"/>
      <c r="ER21" s="133" t="s">
        <v>158</v>
      </c>
      <c r="ES21" s="120">
        <f>ES37+ES36</f>
        <v>0</v>
      </c>
      <c r="ET21" s="120">
        <f t="shared" ref="ET21:FK21" si="116">ET37+ET36</f>
        <v>0</v>
      </c>
      <c r="EU21" s="120">
        <f t="shared" si="116"/>
        <v>0</v>
      </c>
      <c r="EV21" s="120">
        <f t="shared" si="116"/>
        <v>0</v>
      </c>
      <c r="EW21" s="120">
        <f t="shared" si="116"/>
        <v>1</v>
      </c>
      <c r="EX21" s="120">
        <f t="shared" si="116"/>
        <v>1</v>
      </c>
      <c r="EY21" s="120">
        <f t="shared" si="116"/>
        <v>0</v>
      </c>
      <c r="EZ21" s="120">
        <f t="shared" si="116"/>
        <v>0</v>
      </c>
      <c r="FA21" s="120">
        <f t="shared" si="116"/>
        <v>0</v>
      </c>
      <c r="FB21" s="120">
        <f t="shared" si="116"/>
        <v>0</v>
      </c>
      <c r="FC21" s="120">
        <f t="shared" si="116"/>
        <v>0</v>
      </c>
      <c r="FD21" s="120">
        <f t="shared" si="116"/>
        <v>0</v>
      </c>
      <c r="FE21" s="120">
        <f t="shared" si="116"/>
        <v>0</v>
      </c>
      <c r="FF21" s="120">
        <f t="shared" si="116"/>
        <v>0</v>
      </c>
      <c r="FG21" s="120">
        <f t="shared" si="116"/>
        <v>0</v>
      </c>
      <c r="FH21" s="120">
        <f t="shared" si="116"/>
        <v>0</v>
      </c>
      <c r="FI21" s="120">
        <f t="shared" si="116"/>
        <v>0</v>
      </c>
      <c r="FJ21" s="120">
        <f t="shared" si="116"/>
        <v>1</v>
      </c>
      <c r="FK21" s="119">
        <f t="shared" si="116"/>
        <v>66</v>
      </c>
      <c r="FL21" s="188">
        <f t="shared" si="12"/>
        <v>7.5757575757575761</v>
      </c>
      <c r="FM21" s="120">
        <f t="shared" ref="FM21:GG21" si="117">FM37+FM36</f>
        <v>0</v>
      </c>
      <c r="FN21" s="120">
        <f t="shared" si="117"/>
        <v>0</v>
      </c>
      <c r="FO21" s="120">
        <f t="shared" si="117"/>
        <v>3</v>
      </c>
      <c r="FP21" s="120">
        <f t="shared" si="117"/>
        <v>2</v>
      </c>
      <c r="FQ21" s="120">
        <f t="shared" si="117"/>
        <v>0</v>
      </c>
      <c r="FR21" s="120">
        <f t="shared" si="117"/>
        <v>0</v>
      </c>
      <c r="FS21" s="120">
        <f t="shared" si="117"/>
        <v>0</v>
      </c>
      <c r="FT21" s="120">
        <f t="shared" si="117"/>
        <v>0</v>
      </c>
      <c r="FU21" s="120">
        <f t="shared" si="117"/>
        <v>1</v>
      </c>
      <c r="FV21" s="120">
        <f t="shared" si="117"/>
        <v>0</v>
      </c>
      <c r="FW21" s="120">
        <f t="shared" si="117"/>
        <v>0</v>
      </c>
      <c r="FX21" s="120">
        <f t="shared" si="117"/>
        <v>0</v>
      </c>
      <c r="FY21" s="120">
        <f t="shared" si="117"/>
        <v>0</v>
      </c>
      <c r="FZ21" s="120">
        <f t="shared" si="117"/>
        <v>0</v>
      </c>
      <c r="GA21" s="120">
        <f t="shared" si="117"/>
        <v>5</v>
      </c>
      <c r="GB21" s="120">
        <f t="shared" si="117"/>
        <v>4</v>
      </c>
      <c r="GC21" s="120">
        <f t="shared" si="117"/>
        <v>0</v>
      </c>
      <c r="GD21" s="120">
        <f t="shared" si="117"/>
        <v>0</v>
      </c>
      <c r="GE21" s="120">
        <f t="shared" si="117"/>
        <v>1</v>
      </c>
      <c r="GF21" s="120">
        <f t="shared" si="117"/>
        <v>0</v>
      </c>
      <c r="GG21" s="120">
        <f t="shared" si="117"/>
        <v>0</v>
      </c>
      <c r="GH21" s="125"/>
      <c r="GI21" s="133" t="s">
        <v>158</v>
      </c>
      <c r="GJ21" s="119">
        <f>GJ37+GJ36</f>
        <v>474</v>
      </c>
      <c r="GK21" s="192">
        <f t="shared" si="13"/>
        <v>6.962025316455696</v>
      </c>
      <c r="GL21" s="120">
        <f>GL37+GL36</f>
        <v>0</v>
      </c>
      <c r="GM21" s="120">
        <f t="shared" ref="GM21:GW21" si="118">GM37+GM36</f>
        <v>0</v>
      </c>
      <c r="GN21" s="120">
        <f t="shared" si="118"/>
        <v>0</v>
      </c>
      <c r="GO21" s="120">
        <f t="shared" si="118"/>
        <v>0</v>
      </c>
      <c r="GP21" s="120">
        <f t="shared" si="118"/>
        <v>0</v>
      </c>
      <c r="GQ21" s="120">
        <f t="shared" si="118"/>
        <v>5</v>
      </c>
      <c r="GR21" s="120">
        <f t="shared" si="118"/>
        <v>1</v>
      </c>
      <c r="GS21" s="120">
        <f t="shared" si="118"/>
        <v>4</v>
      </c>
      <c r="GT21" s="120">
        <f t="shared" si="118"/>
        <v>13</v>
      </c>
      <c r="GU21" s="129">
        <f t="shared" si="118"/>
        <v>10</v>
      </c>
      <c r="GV21" s="131">
        <f t="shared" si="118"/>
        <v>9</v>
      </c>
      <c r="GW21" s="120">
        <f t="shared" si="118"/>
        <v>317</v>
      </c>
      <c r="GX21" s="304">
        <f t="shared" si="15"/>
        <v>2.8391167192429023</v>
      </c>
      <c r="GY21" s="130">
        <f t="shared" ref="GY21:HG21" si="119">GY37+GY36</f>
        <v>0</v>
      </c>
      <c r="GZ21" s="120">
        <f t="shared" si="119"/>
        <v>0</v>
      </c>
      <c r="HA21" s="120">
        <f t="shared" si="119"/>
        <v>1</v>
      </c>
      <c r="HB21" s="120">
        <f t="shared" si="119"/>
        <v>0</v>
      </c>
      <c r="HC21" s="120">
        <f t="shared" si="119"/>
        <v>0</v>
      </c>
      <c r="HD21" s="120">
        <f t="shared" si="119"/>
        <v>0</v>
      </c>
      <c r="HE21" s="120">
        <f t="shared" si="119"/>
        <v>0</v>
      </c>
      <c r="HF21" s="120">
        <f t="shared" si="119"/>
        <v>0</v>
      </c>
      <c r="HG21" s="124">
        <f t="shared" si="119"/>
        <v>0</v>
      </c>
      <c r="HH21" s="125"/>
      <c r="HI21" s="133" t="s">
        <v>158</v>
      </c>
      <c r="HJ21" s="120">
        <f t="shared" ref="HJ21:HR21" si="120">HJ37+HJ36</f>
        <v>0</v>
      </c>
      <c r="HK21" s="120">
        <f t="shared" si="120"/>
        <v>0</v>
      </c>
      <c r="HL21" s="120">
        <f t="shared" si="120"/>
        <v>0</v>
      </c>
      <c r="HM21" s="120">
        <f t="shared" si="120"/>
        <v>0</v>
      </c>
      <c r="HN21" s="120">
        <f t="shared" si="120"/>
        <v>1</v>
      </c>
      <c r="HO21" s="120">
        <f t="shared" si="120"/>
        <v>0</v>
      </c>
      <c r="HP21" s="120">
        <f t="shared" si="120"/>
        <v>0</v>
      </c>
      <c r="HQ21" s="129">
        <f t="shared" si="120"/>
        <v>0</v>
      </c>
      <c r="HR21" s="131">
        <f t="shared" si="120"/>
        <v>37</v>
      </c>
      <c r="HS21" s="198">
        <f t="shared" si="48"/>
        <v>0</v>
      </c>
      <c r="HT21" s="130">
        <f t="shared" ref="HT21:IF21" si="121">HT37+HT36</f>
        <v>0</v>
      </c>
      <c r="HU21" s="120">
        <f t="shared" si="121"/>
        <v>0</v>
      </c>
      <c r="HV21" s="120">
        <f t="shared" si="121"/>
        <v>0</v>
      </c>
      <c r="HW21" s="124">
        <f t="shared" si="121"/>
        <v>0</v>
      </c>
      <c r="HX21" s="211"/>
      <c r="HY21" s="130">
        <f t="shared" si="121"/>
        <v>0</v>
      </c>
      <c r="HZ21" s="120">
        <f t="shared" si="121"/>
        <v>0</v>
      </c>
      <c r="IA21" s="120">
        <f t="shared" si="121"/>
        <v>0</v>
      </c>
      <c r="IB21" s="120">
        <f t="shared" si="121"/>
        <v>0</v>
      </c>
      <c r="IC21" s="120">
        <f t="shared" si="121"/>
        <v>0</v>
      </c>
      <c r="ID21" s="120">
        <f t="shared" si="121"/>
        <v>0</v>
      </c>
      <c r="IE21" s="120">
        <f t="shared" si="121"/>
        <v>0</v>
      </c>
      <c r="IF21" s="124">
        <f t="shared" si="121"/>
        <v>0</v>
      </c>
      <c r="IG21" s="125"/>
      <c r="IH21" s="133" t="s">
        <v>158</v>
      </c>
      <c r="II21" s="129">
        <f t="shared" ref="II21:JH21" si="122">II37+II36</f>
        <v>0</v>
      </c>
      <c r="IJ21" s="436">
        <f t="shared" si="122"/>
        <v>0</v>
      </c>
      <c r="IK21" s="120">
        <f t="shared" si="122"/>
        <v>0</v>
      </c>
      <c r="IL21" s="120">
        <f t="shared" si="122"/>
        <v>0</v>
      </c>
      <c r="IM21" s="120">
        <f t="shared" si="122"/>
        <v>0</v>
      </c>
      <c r="IN21" s="120">
        <f t="shared" si="122"/>
        <v>0</v>
      </c>
      <c r="IO21" s="120">
        <f t="shared" si="122"/>
        <v>0</v>
      </c>
      <c r="IP21" s="120">
        <f t="shared" si="122"/>
        <v>0</v>
      </c>
      <c r="IQ21" s="120">
        <f t="shared" si="122"/>
        <v>0</v>
      </c>
      <c r="IR21" s="120">
        <f t="shared" si="122"/>
        <v>0</v>
      </c>
      <c r="IS21" s="120">
        <f t="shared" si="122"/>
        <v>1</v>
      </c>
      <c r="IT21" s="120">
        <f t="shared" si="122"/>
        <v>0</v>
      </c>
      <c r="IU21" s="120">
        <f t="shared" si="122"/>
        <v>0</v>
      </c>
      <c r="IV21" s="120">
        <f t="shared" si="122"/>
        <v>0</v>
      </c>
      <c r="IW21" s="124">
        <f t="shared" si="122"/>
        <v>0</v>
      </c>
      <c r="IX21" s="130">
        <f t="shared" si="122"/>
        <v>0</v>
      </c>
      <c r="IY21" s="120">
        <f t="shared" si="122"/>
        <v>0</v>
      </c>
      <c r="IZ21" s="129">
        <f t="shared" si="122"/>
        <v>0</v>
      </c>
      <c r="JA21" s="131">
        <f t="shared" si="122"/>
        <v>0</v>
      </c>
      <c r="JB21" s="120">
        <f t="shared" si="122"/>
        <v>0</v>
      </c>
      <c r="JC21" s="124">
        <f t="shared" si="122"/>
        <v>0</v>
      </c>
      <c r="JD21" s="130">
        <f t="shared" si="122"/>
        <v>0</v>
      </c>
      <c r="JE21" s="120">
        <f t="shared" si="122"/>
        <v>0</v>
      </c>
      <c r="JF21" s="120">
        <f t="shared" si="122"/>
        <v>0</v>
      </c>
      <c r="JG21" s="120">
        <f t="shared" si="122"/>
        <v>0</v>
      </c>
      <c r="JH21" s="120">
        <f t="shared" si="122"/>
        <v>0</v>
      </c>
      <c r="JI21" s="125"/>
      <c r="JJ21" s="133" t="s">
        <v>158</v>
      </c>
      <c r="JK21" s="120">
        <f t="shared" ref="JK21:KE21" si="123">JK37+JK36</f>
        <v>0</v>
      </c>
      <c r="JL21" s="120">
        <f t="shared" si="123"/>
        <v>0</v>
      </c>
      <c r="JM21" s="120">
        <f t="shared" si="123"/>
        <v>0</v>
      </c>
      <c r="JN21" s="120">
        <f t="shared" si="123"/>
        <v>0</v>
      </c>
      <c r="JO21" s="120">
        <f t="shared" si="123"/>
        <v>0</v>
      </c>
      <c r="JP21" s="120">
        <f t="shared" si="123"/>
        <v>0</v>
      </c>
      <c r="JQ21" s="120">
        <f t="shared" si="123"/>
        <v>0</v>
      </c>
      <c r="JR21" s="120">
        <f t="shared" si="123"/>
        <v>0</v>
      </c>
      <c r="JS21" s="120">
        <f t="shared" si="123"/>
        <v>0</v>
      </c>
      <c r="JT21" s="129">
        <f t="shared" si="123"/>
        <v>0</v>
      </c>
      <c r="JU21" s="340">
        <f t="shared" si="123"/>
        <v>0</v>
      </c>
      <c r="JV21" s="341">
        <f t="shared" si="123"/>
        <v>0</v>
      </c>
      <c r="JW21" s="341">
        <f t="shared" si="123"/>
        <v>0</v>
      </c>
      <c r="JX21" s="341">
        <f t="shared" si="123"/>
        <v>0</v>
      </c>
      <c r="JY21" s="342">
        <f t="shared" si="123"/>
        <v>0</v>
      </c>
      <c r="JZ21" s="340">
        <f t="shared" si="123"/>
        <v>0</v>
      </c>
      <c r="KA21" s="341">
        <f t="shared" si="123"/>
        <v>0</v>
      </c>
      <c r="KB21" s="341">
        <f t="shared" si="123"/>
        <v>2</v>
      </c>
      <c r="KC21" s="341">
        <f t="shared" si="123"/>
        <v>0</v>
      </c>
      <c r="KD21" s="342">
        <f t="shared" si="123"/>
        <v>0</v>
      </c>
      <c r="KE21" s="340">
        <f t="shared" si="123"/>
        <v>158</v>
      </c>
      <c r="KF21" s="343">
        <f t="shared" si="18"/>
        <v>2.5316455696202533</v>
      </c>
      <c r="KG21" s="342">
        <f>KG37+KG36</f>
        <v>4</v>
      </c>
      <c r="KH21" s="131">
        <f t="shared" ref="KH21" si="124">KH37+KH36</f>
        <v>5</v>
      </c>
      <c r="KI21" s="130">
        <f t="shared" ref="KI21:KU21" si="125">KI37+KI36</f>
        <v>0</v>
      </c>
      <c r="KJ21" s="124">
        <f t="shared" si="125"/>
        <v>0</v>
      </c>
      <c r="KK21" s="125"/>
      <c r="KL21" s="308" t="s">
        <v>158</v>
      </c>
      <c r="KM21" s="131">
        <f t="shared" si="125"/>
        <v>0</v>
      </c>
      <c r="KN21" s="120">
        <f t="shared" si="125"/>
        <v>0</v>
      </c>
      <c r="KO21" s="120">
        <f t="shared" si="125"/>
        <v>0</v>
      </c>
      <c r="KP21" s="120">
        <f t="shared" si="125"/>
        <v>0</v>
      </c>
      <c r="KQ21" s="120">
        <f t="shared" si="125"/>
        <v>0</v>
      </c>
      <c r="KR21" s="120">
        <f t="shared" si="125"/>
        <v>1</v>
      </c>
      <c r="KS21" s="120">
        <f t="shared" si="125"/>
        <v>0</v>
      </c>
      <c r="KT21" s="120">
        <f t="shared" si="125"/>
        <v>0</v>
      </c>
      <c r="KU21" s="124">
        <f t="shared" si="125"/>
        <v>0</v>
      </c>
      <c r="KV21" s="120">
        <f t="shared" ref="KV21:KW21" si="126">KV37+KV36</f>
        <v>0</v>
      </c>
      <c r="KW21" s="120">
        <f t="shared" si="126"/>
        <v>0</v>
      </c>
      <c r="KY21" s="120">
        <f t="shared" ref="KY21:LB21" si="127">KY37+KY36</f>
        <v>0</v>
      </c>
      <c r="KZ21" s="120">
        <f t="shared" si="127"/>
        <v>0</v>
      </c>
      <c r="LA21" s="120">
        <f t="shared" si="127"/>
        <v>0</v>
      </c>
      <c r="LB21" s="120">
        <f t="shared" si="127"/>
        <v>0</v>
      </c>
      <c r="LD21" s="308" t="s">
        <v>158</v>
      </c>
      <c r="LE21" s="120">
        <f t="shared" ref="LE21:LJ21" si="128">LE37+LE36</f>
        <v>0</v>
      </c>
      <c r="LF21" s="120">
        <f t="shared" si="128"/>
        <v>0</v>
      </c>
      <c r="LG21" s="120">
        <f t="shared" si="128"/>
        <v>0</v>
      </c>
      <c r="LH21" s="120">
        <f t="shared" si="128"/>
        <v>0</v>
      </c>
      <c r="LI21" s="120">
        <f t="shared" si="128"/>
        <v>0</v>
      </c>
      <c r="LJ21" s="124">
        <f t="shared" si="128"/>
        <v>0</v>
      </c>
      <c r="LK21" s="131">
        <f t="shared" ref="LK21:LR21" si="129">LK37+LK36</f>
        <v>0</v>
      </c>
      <c r="LL21" s="120">
        <f t="shared" si="129"/>
        <v>0</v>
      </c>
      <c r="LM21" s="120">
        <f t="shared" si="129"/>
        <v>0</v>
      </c>
      <c r="LN21" s="124">
        <f t="shared" si="129"/>
        <v>0</v>
      </c>
      <c r="LO21" s="124">
        <f t="shared" si="129"/>
        <v>7</v>
      </c>
      <c r="LP21" s="124">
        <f t="shared" si="129"/>
        <v>0</v>
      </c>
      <c r="LQ21" s="124">
        <f t="shared" si="129"/>
        <v>0</v>
      </c>
      <c r="LR21" s="124">
        <f t="shared" si="129"/>
        <v>0</v>
      </c>
    </row>
    <row r="22" spans="1:331" s="286" customFormat="1" ht="25.5" customHeight="1" x14ac:dyDescent="0.3">
      <c r="A22" s="117" t="s">
        <v>159</v>
      </c>
      <c r="B22" s="132" t="s">
        <v>160</v>
      </c>
      <c r="C22" s="119">
        <f>C39</f>
        <v>13</v>
      </c>
      <c r="D22" s="120">
        <f>D39</f>
        <v>0</v>
      </c>
      <c r="E22" s="120">
        <f>E39</f>
        <v>0</v>
      </c>
      <c r="F22" s="120">
        <f>F39</f>
        <v>0</v>
      </c>
      <c r="G22" s="121">
        <f t="shared" si="24"/>
        <v>0</v>
      </c>
      <c r="H22" s="120">
        <f>H39</f>
        <v>0</v>
      </c>
      <c r="I22" s="120">
        <f>I39</f>
        <v>0</v>
      </c>
      <c r="J22" s="120">
        <f>J39</f>
        <v>4</v>
      </c>
      <c r="K22" s="120">
        <f>K39</f>
        <v>2</v>
      </c>
      <c r="L22" s="120">
        <f>L39</f>
        <v>0</v>
      </c>
      <c r="M22" s="122">
        <f t="shared" si="1"/>
        <v>0</v>
      </c>
      <c r="N22" s="120">
        <f>N39</f>
        <v>4</v>
      </c>
      <c r="O22" s="120">
        <f>O39</f>
        <v>2</v>
      </c>
      <c r="P22" s="120">
        <f>P39</f>
        <v>0</v>
      </c>
      <c r="Q22" s="123">
        <f t="shared" si="25"/>
        <v>0</v>
      </c>
      <c r="R22" s="120">
        <f t="shared" ref="R22:AF22" si="130">R39</f>
        <v>0</v>
      </c>
      <c r="S22" s="120">
        <f t="shared" si="130"/>
        <v>0</v>
      </c>
      <c r="T22" s="120">
        <f t="shared" si="130"/>
        <v>0</v>
      </c>
      <c r="U22" s="120">
        <f t="shared" si="130"/>
        <v>0</v>
      </c>
      <c r="V22" s="120">
        <f t="shared" si="130"/>
        <v>0</v>
      </c>
      <c r="W22" s="120">
        <f t="shared" si="130"/>
        <v>0</v>
      </c>
      <c r="X22" s="120">
        <f t="shared" si="130"/>
        <v>4</v>
      </c>
      <c r="Y22" s="120">
        <f t="shared" si="130"/>
        <v>2</v>
      </c>
      <c r="Z22" s="120">
        <f t="shared" si="130"/>
        <v>4</v>
      </c>
      <c r="AA22" s="120">
        <f t="shared" si="130"/>
        <v>2</v>
      </c>
      <c r="AB22" s="120">
        <f t="shared" si="130"/>
        <v>0</v>
      </c>
      <c r="AC22" s="120">
        <f t="shared" si="130"/>
        <v>2</v>
      </c>
      <c r="AD22" s="120">
        <f t="shared" si="130"/>
        <v>0</v>
      </c>
      <c r="AE22" s="120">
        <f t="shared" si="130"/>
        <v>0</v>
      </c>
      <c r="AF22" s="120">
        <f t="shared" si="130"/>
        <v>0</v>
      </c>
      <c r="AG22" s="120"/>
      <c r="AH22" s="125"/>
      <c r="AI22" s="133" t="s">
        <v>160</v>
      </c>
      <c r="AJ22" s="119">
        <f>AJ39</f>
        <v>12</v>
      </c>
      <c r="AK22" s="120">
        <f>AK39</f>
        <v>0</v>
      </c>
      <c r="AL22" s="127">
        <f t="shared" si="27"/>
        <v>0</v>
      </c>
      <c r="AM22" s="120">
        <f t="shared" ref="AM22:AU22" si="131">AM39</f>
        <v>0</v>
      </c>
      <c r="AN22" s="120">
        <f t="shared" si="131"/>
        <v>0</v>
      </c>
      <c r="AO22" s="120">
        <f t="shared" si="131"/>
        <v>0</v>
      </c>
      <c r="AP22" s="120">
        <f t="shared" si="131"/>
        <v>0</v>
      </c>
      <c r="AQ22" s="120">
        <f t="shared" si="131"/>
        <v>0</v>
      </c>
      <c r="AR22" s="120">
        <f t="shared" si="131"/>
        <v>0</v>
      </c>
      <c r="AS22" s="120">
        <f t="shared" si="131"/>
        <v>0</v>
      </c>
      <c r="AT22" s="120">
        <f t="shared" si="131"/>
        <v>1</v>
      </c>
      <c r="AU22" s="120">
        <f t="shared" si="131"/>
        <v>0</v>
      </c>
      <c r="AV22" s="127">
        <f t="shared" si="29"/>
        <v>0</v>
      </c>
      <c r="AW22" s="120">
        <f>AW39</f>
        <v>0</v>
      </c>
      <c r="AX22" s="599">
        <f>AX39</f>
        <v>0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32">BG39</f>
        <v>0</v>
      </c>
      <c r="BH22" s="120">
        <f t="shared" si="132"/>
        <v>0</v>
      </c>
      <c r="BI22" s="120">
        <f t="shared" si="132"/>
        <v>0</v>
      </c>
      <c r="BJ22" s="120">
        <f t="shared" si="132"/>
        <v>0</v>
      </c>
      <c r="BK22" s="120">
        <f t="shared" si="132"/>
        <v>0</v>
      </c>
      <c r="BL22" s="120">
        <f t="shared" si="132"/>
        <v>0</v>
      </c>
      <c r="BM22" s="120">
        <f t="shared" si="132"/>
        <v>0</v>
      </c>
      <c r="BN22" s="125"/>
      <c r="BO22" s="133" t="s">
        <v>160</v>
      </c>
      <c r="BP22" s="119">
        <f>BP39</f>
        <v>11</v>
      </c>
      <c r="BQ22" s="120">
        <f t="shared" ref="BQ22:BX22" si="133">BQ39</f>
        <v>0</v>
      </c>
      <c r="BR22" s="120">
        <f t="shared" si="133"/>
        <v>2</v>
      </c>
      <c r="BS22" s="120">
        <f t="shared" si="133"/>
        <v>0</v>
      </c>
      <c r="BT22" s="120">
        <f t="shared" si="133"/>
        <v>0</v>
      </c>
      <c r="BU22" s="120">
        <f t="shared" si="133"/>
        <v>0</v>
      </c>
      <c r="BV22" s="120">
        <f t="shared" si="133"/>
        <v>0</v>
      </c>
      <c r="BW22" s="120">
        <f t="shared" si="133"/>
        <v>0</v>
      </c>
      <c r="BX22" s="120">
        <f t="shared" si="133"/>
        <v>0</v>
      </c>
      <c r="BY22" s="127">
        <f t="shared" si="34"/>
        <v>0</v>
      </c>
      <c r="BZ22" s="120">
        <f>BZ39</f>
        <v>0</v>
      </c>
      <c r="CA22" s="120">
        <f>CA39</f>
        <v>0</v>
      </c>
      <c r="CB22" s="120">
        <f>CB39</f>
        <v>0</v>
      </c>
      <c r="CC22" s="128">
        <f t="shared" si="35"/>
        <v>0</v>
      </c>
      <c r="CD22" s="120">
        <f t="shared" ref="CD22:CK22" si="134">CD39</f>
        <v>0</v>
      </c>
      <c r="CE22" s="120">
        <f t="shared" si="134"/>
        <v>0</v>
      </c>
      <c r="CF22" s="120">
        <f t="shared" si="134"/>
        <v>0</v>
      </c>
      <c r="CG22" s="120">
        <f t="shared" si="134"/>
        <v>0</v>
      </c>
      <c r="CH22" s="120">
        <f t="shared" si="134"/>
        <v>0</v>
      </c>
      <c r="CI22" s="120">
        <f t="shared" si="134"/>
        <v>0</v>
      </c>
      <c r="CJ22" s="120">
        <f t="shared" si="134"/>
        <v>0</v>
      </c>
      <c r="CK22" s="120">
        <f t="shared" si="134"/>
        <v>0</v>
      </c>
      <c r="CL22" s="315">
        <f t="shared" si="37"/>
        <v>0</v>
      </c>
      <c r="CM22" s="117">
        <f t="shared" ref="CM22:CN22" si="135">CM39</f>
        <v>0</v>
      </c>
      <c r="CN22" s="324">
        <f t="shared" si="135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K22" si="136">CS39</f>
        <v>0</v>
      </c>
      <c r="CT22" s="120">
        <f t="shared" si="136"/>
        <v>0</v>
      </c>
      <c r="CU22" s="120">
        <f t="shared" si="136"/>
        <v>0</v>
      </c>
      <c r="CV22" s="120">
        <f t="shared" si="136"/>
        <v>0</v>
      </c>
      <c r="CW22" s="120">
        <f t="shared" si="136"/>
        <v>0</v>
      </c>
      <c r="CX22" s="120">
        <f t="shared" si="136"/>
        <v>0</v>
      </c>
      <c r="CY22" s="120">
        <f t="shared" si="136"/>
        <v>0</v>
      </c>
      <c r="CZ22" s="120">
        <f t="shared" si="136"/>
        <v>0</v>
      </c>
      <c r="DA22" s="120">
        <f t="shared" si="136"/>
        <v>0</v>
      </c>
      <c r="DB22" s="120">
        <f t="shared" si="136"/>
        <v>0</v>
      </c>
      <c r="DC22" s="120">
        <f t="shared" si="136"/>
        <v>0</v>
      </c>
      <c r="DD22" s="120">
        <f t="shared" si="136"/>
        <v>0</v>
      </c>
      <c r="DE22" s="120">
        <f t="shared" si="136"/>
        <v>0</v>
      </c>
      <c r="DF22" s="120">
        <f t="shared" si="136"/>
        <v>0</v>
      </c>
      <c r="DG22" s="120">
        <f t="shared" si="136"/>
        <v>0</v>
      </c>
      <c r="DH22" s="120">
        <f t="shared" si="136"/>
        <v>0</v>
      </c>
      <c r="DI22" s="120">
        <f t="shared" si="136"/>
        <v>0</v>
      </c>
      <c r="DJ22" s="120">
        <f t="shared" si="136"/>
        <v>0</v>
      </c>
      <c r="DK22" s="120">
        <f t="shared" si="136"/>
        <v>0</v>
      </c>
      <c r="DL22" s="120">
        <f t="shared" ref="DL22:DM22" si="137">DL39</f>
        <v>0</v>
      </c>
      <c r="DM22" s="120">
        <f t="shared" si="137"/>
        <v>0</v>
      </c>
      <c r="DN22" s="125"/>
      <c r="DO22" s="133" t="s">
        <v>160</v>
      </c>
      <c r="DP22" s="119">
        <f>DP39</f>
        <v>14</v>
      </c>
      <c r="DQ22" s="120">
        <f t="shared" ref="DQ22:DW22" si="138">DQ39</f>
        <v>0</v>
      </c>
      <c r="DR22" s="120">
        <f t="shared" si="138"/>
        <v>0</v>
      </c>
      <c r="DS22" s="120">
        <f t="shared" si="138"/>
        <v>0</v>
      </c>
      <c r="DT22" s="120">
        <f t="shared" si="138"/>
        <v>0</v>
      </c>
      <c r="DU22" s="120">
        <f t="shared" si="138"/>
        <v>0</v>
      </c>
      <c r="DV22" s="120">
        <f t="shared" si="138"/>
        <v>0</v>
      </c>
      <c r="DW22" s="120">
        <f t="shared" si="138"/>
        <v>0</v>
      </c>
      <c r="DX22" s="127">
        <f t="shared" si="6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7"/>
        <v>0</v>
      </c>
      <c r="EC22" s="120">
        <f t="shared" ref="EC22:EJ22" si="139">EC39</f>
        <v>0</v>
      </c>
      <c r="ED22" s="120">
        <f t="shared" si="139"/>
        <v>0</v>
      </c>
      <c r="EE22" s="120">
        <f t="shared" si="139"/>
        <v>0</v>
      </c>
      <c r="EF22" s="120">
        <f t="shared" si="139"/>
        <v>0</v>
      </c>
      <c r="EG22" s="120">
        <f t="shared" si="139"/>
        <v>0</v>
      </c>
      <c r="EH22" s="120">
        <f t="shared" si="139"/>
        <v>0</v>
      </c>
      <c r="EI22" s="120">
        <f t="shared" si="139"/>
        <v>0</v>
      </c>
      <c r="EJ22" s="120">
        <f t="shared" si="139"/>
        <v>0</v>
      </c>
      <c r="EK22" s="127">
        <f t="shared" si="8"/>
        <v>0</v>
      </c>
      <c r="EL22" s="120">
        <f>EL39</f>
        <v>0</v>
      </c>
      <c r="EM22" s="120">
        <f>EM39</f>
        <v>2</v>
      </c>
      <c r="EN22" s="127">
        <f t="shared" si="9"/>
        <v>0.14285714285714285</v>
      </c>
      <c r="EO22" s="120">
        <f>EO39</f>
        <v>2</v>
      </c>
      <c r="EP22" s="127">
        <f t="shared" si="10"/>
        <v>0.14285714285714285</v>
      </c>
      <c r="EQ22" s="125"/>
      <c r="ER22" s="133" t="s">
        <v>160</v>
      </c>
      <c r="ES22" s="120">
        <f>ES39</f>
        <v>0</v>
      </c>
      <c r="ET22" s="120">
        <f t="shared" ref="ET22:FK22" si="140">ET39</f>
        <v>0</v>
      </c>
      <c r="EU22" s="120">
        <f t="shared" si="140"/>
        <v>0</v>
      </c>
      <c r="EV22" s="120">
        <f t="shared" si="140"/>
        <v>0</v>
      </c>
      <c r="EW22" s="120">
        <f t="shared" si="140"/>
        <v>0</v>
      </c>
      <c r="EX22" s="120">
        <f t="shared" si="140"/>
        <v>0</v>
      </c>
      <c r="EY22" s="120">
        <f t="shared" si="140"/>
        <v>3</v>
      </c>
      <c r="EZ22" s="120">
        <f t="shared" si="140"/>
        <v>2</v>
      </c>
      <c r="FA22" s="120">
        <f t="shared" si="140"/>
        <v>0</v>
      </c>
      <c r="FB22" s="120">
        <f t="shared" si="140"/>
        <v>8</v>
      </c>
      <c r="FC22" s="120">
        <f t="shared" si="140"/>
        <v>0</v>
      </c>
      <c r="FD22" s="120">
        <f t="shared" si="140"/>
        <v>1</v>
      </c>
      <c r="FE22" s="120">
        <f t="shared" si="140"/>
        <v>1</v>
      </c>
      <c r="FF22" s="120">
        <f t="shared" si="140"/>
        <v>0</v>
      </c>
      <c r="FG22" s="120">
        <f t="shared" si="140"/>
        <v>0</v>
      </c>
      <c r="FH22" s="120">
        <f t="shared" si="140"/>
        <v>0</v>
      </c>
      <c r="FI22" s="120">
        <f t="shared" si="140"/>
        <v>0</v>
      </c>
      <c r="FJ22" s="120">
        <f t="shared" si="140"/>
        <v>0</v>
      </c>
      <c r="FK22" s="119">
        <f t="shared" si="140"/>
        <v>12</v>
      </c>
      <c r="FL22" s="188">
        <f t="shared" si="12"/>
        <v>8.3333333333333321</v>
      </c>
      <c r="FM22" s="120">
        <f t="shared" ref="FM22:GG22" si="141">FM39</f>
        <v>0</v>
      </c>
      <c r="FN22" s="120">
        <f t="shared" si="141"/>
        <v>0</v>
      </c>
      <c r="FO22" s="120">
        <f t="shared" si="141"/>
        <v>0</v>
      </c>
      <c r="FP22" s="120">
        <f t="shared" si="141"/>
        <v>1</v>
      </c>
      <c r="FQ22" s="120">
        <f t="shared" si="141"/>
        <v>0</v>
      </c>
      <c r="FR22" s="120">
        <f t="shared" si="141"/>
        <v>0</v>
      </c>
      <c r="FS22" s="120">
        <f t="shared" si="141"/>
        <v>0</v>
      </c>
      <c r="FT22" s="120">
        <f t="shared" si="141"/>
        <v>0</v>
      </c>
      <c r="FU22" s="120">
        <f t="shared" si="141"/>
        <v>0</v>
      </c>
      <c r="FV22" s="120">
        <f t="shared" si="141"/>
        <v>0</v>
      </c>
      <c r="FW22" s="120">
        <f t="shared" si="141"/>
        <v>0</v>
      </c>
      <c r="FX22" s="120">
        <f t="shared" si="141"/>
        <v>0</v>
      </c>
      <c r="FY22" s="120">
        <f t="shared" si="141"/>
        <v>0</v>
      </c>
      <c r="FZ22" s="120">
        <f t="shared" si="141"/>
        <v>0</v>
      </c>
      <c r="GA22" s="120">
        <f t="shared" si="141"/>
        <v>1</v>
      </c>
      <c r="GB22" s="120">
        <f t="shared" si="141"/>
        <v>0</v>
      </c>
      <c r="GC22" s="120">
        <f t="shared" si="141"/>
        <v>0</v>
      </c>
      <c r="GD22" s="120">
        <f t="shared" si="141"/>
        <v>0</v>
      </c>
      <c r="GE22" s="120">
        <f t="shared" si="141"/>
        <v>0</v>
      </c>
      <c r="GF22" s="120">
        <f t="shared" si="141"/>
        <v>0</v>
      </c>
      <c r="GG22" s="120">
        <f t="shared" si="141"/>
        <v>0</v>
      </c>
      <c r="GH22" s="125"/>
      <c r="GI22" s="133" t="s">
        <v>160</v>
      </c>
      <c r="GJ22" s="119">
        <f>GJ39</f>
        <v>106</v>
      </c>
      <c r="GK22" s="192">
        <f t="shared" si="13"/>
        <v>26.415094339622641</v>
      </c>
      <c r="GL22" s="120">
        <f>GL39</f>
        <v>0</v>
      </c>
      <c r="GM22" s="120">
        <f t="shared" ref="GM22:GW22" si="142">GM39</f>
        <v>0</v>
      </c>
      <c r="GN22" s="120">
        <f t="shared" si="142"/>
        <v>0</v>
      </c>
      <c r="GO22" s="120">
        <f t="shared" si="142"/>
        <v>0</v>
      </c>
      <c r="GP22" s="120">
        <f t="shared" si="142"/>
        <v>0</v>
      </c>
      <c r="GQ22" s="120">
        <f t="shared" si="142"/>
        <v>4</v>
      </c>
      <c r="GR22" s="120">
        <f t="shared" si="142"/>
        <v>0</v>
      </c>
      <c r="GS22" s="120">
        <f t="shared" si="142"/>
        <v>9</v>
      </c>
      <c r="GT22" s="120">
        <f t="shared" si="142"/>
        <v>13</v>
      </c>
      <c r="GU22" s="129">
        <f t="shared" si="142"/>
        <v>2</v>
      </c>
      <c r="GV22" s="131">
        <f t="shared" si="142"/>
        <v>3</v>
      </c>
      <c r="GW22" s="120">
        <f t="shared" si="142"/>
        <v>166</v>
      </c>
      <c r="GX22" s="304">
        <f t="shared" si="15"/>
        <v>1.8072289156626504</v>
      </c>
      <c r="GY22" s="130">
        <f t="shared" ref="GY22:HG22" si="143">GY39</f>
        <v>0</v>
      </c>
      <c r="GZ22" s="120">
        <f t="shared" si="143"/>
        <v>0</v>
      </c>
      <c r="HA22" s="120">
        <f t="shared" si="143"/>
        <v>0</v>
      </c>
      <c r="HB22" s="120">
        <f t="shared" si="143"/>
        <v>0</v>
      </c>
      <c r="HC22" s="120">
        <f t="shared" si="143"/>
        <v>0</v>
      </c>
      <c r="HD22" s="120">
        <f t="shared" si="143"/>
        <v>0</v>
      </c>
      <c r="HE22" s="120">
        <f t="shared" si="143"/>
        <v>0</v>
      </c>
      <c r="HF22" s="120">
        <f t="shared" si="143"/>
        <v>0</v>
      </c>
      <c r="HG22" s="124">
        <f t="shared" si="143"/>
        <v>0</v>
      </c>
      <c r="HH22" s="125"/>
      <c r="HI22" s="133" t="s">
        <v>160</v>
      </c>
      <c r="HJ22" s="120">
        <f t="shared" ref="HJ22:HR22" si="144">HJ39</f>
        <v>0</v>
      </c>
      <c r="HK22" s="120">
        <f t="shared" si="144"/>
        <v>0</v>
      </c>
      <c r="HL22" s="120">
        <f t="shared" si="144"/>
        <v>0</v>
      </c>
      <c r="HM22" s="120">
        <f t="shared" si="144"/>
        <v>0</v>
      </c>
      <c r="HN22" s="120">
        <f t="shared" si="144"/>
        <v>0</v>
      </c>
      <c r="HO22" s="120">
        <f t="shared" si="144"/>
        <v>0</v>
      </c>
      <c r="HP22" s="120">
        <f t="shared" si="144"/>
        <v>0</v>
      </c>
      <c r="HQ22" s="129">
        <f t="shared" si="144"/>
        <v>0</v>
      </c>
      <c r="HR22" s="131">
        <f t="shared" si="144"/>
        <v>7</v>
      </c>
      <c r="HS22" s="198">
        <f t="shared" si="48"/>
        <v>0</v>
      </c>
      <c r="HT22" s="130">
        <f t="shared" ref="HT22:IF22" si="145">HT39</f>
        <v>0</v>
      </c>
      <c r="HU22" s="120">
        <f t="shared" si="145"/>
        <v>0</v>
      </c>
      <c r="HV22" s="120">
        <f t="shared" si="145"/>
        <v>0</v>
      </c>
      <c r="HW22" s="124">
        <f t="shared" si="145"/>
        <v>0</v>
      </c>
      <c r="HX22" s="211"/>
      <c r="HY22" s="130">
        <f t="shared" si="145"/>
        <v>0</v>
      </c>
      <c r="HZ22" s="120">
        <f t="shared" si="145"/>
        <v>0</v>
      </c>
      <c r="IA22" s="120">
        <f t="shared" si="145"/>
        <v>0</v>
      </c>
      <c r="IB22" s="120">
        <f t="shared" si="145"/>
        <v>0</v>
      </c>
      <c r="IC22" s="120">
        <f t="shared" si="145"/>
        <v>0</v>
      </c>
      <c r="ID22" s="120">
        <f t="shared" si="145"/>
        <v>0</v>
      </c>
      <c r="IE22" s="120">
        <f t="shared" si="145"/>
        <v>0</v>
      </c>
      <c r="IF22" s="124">
        <f t="shared" si="145"/>
        <v>0</v>
      </c>
      <c r="IG22" s="125"/>
      <c r="IH22" s="133" t="s">
        <v>160</v>
      </c>
      <c r="II22" s="120">
        <f t="shared" ref="II22:JH22" si="146">II39</f>
        <v>0</v>
      </c>
      <c r="IJ22" s="120">
        <f t="shared" si="146"/>
        <v>0</v>
      </c>
      <c r="IK22" s="120">
        <f t="shared" si="146"/>
        <v>0</v>
      </c>
      <c r="IL22" s="120">
        <f t="shared" si="146"/>
        <v>0</v>
      </c>
      <c r="IM22" s="120">
        <f t="shared" si="146"/>
        <v>0</v>
      </c>
      <c r="IN22" s="120">
        <f t="shared" si="146"/>
        <v>0</v>
      </c>
      <c r="IO22" s="120">
        <f t="shared" si="146"/>
        <v>0</v>
      </c>
      <c r="IP22" s="120">
        <f t="shared" si="146"/>
        <v>0</v>
      </c>
      <c r="IQ22" s="120">
        <f t="shared" si="146"/>
        <v>0</v>
      </c>
      <c r="IR22" s="120">
        <f t="shared" si="146"/>
        <v>0</v>
      </c>
      <c r="IS22" s="120">
        <f t="shared" si="146"/>
        <v>0</v>
      </c>
      <c r="IT22" s="120">
        <f t="shared" si="146"/>
        <v>0</v>
      </c>
      <c r="IU22" s="120">
        <f t="shared" si="146"/>
        <v>0</v>
      </c>
      <c r="IV22" s="120">
        <f t="shared" si="146"/>
        <v>0</v>
      </c>
      <c r="IW22" s="124">
        <f t="shared" si="146"/>
        <v>0</v>
      </c>
      <c r="IX22" s="130">
        <f t="shared" si="146"/>
        <v>0</v>
      </c>
      <c r="IY22" s="120">
        <f t="shared" si="146"/>
        <v>0</v>
      </c>
      <c r="IZ22" s="129">
        <f t="shared" si="146"/>
        <v>0</v>
      </c>
      <c r="JA22" s="131">
        <f t="shared" si="146"/>
        <v>0</v>
      </c>
      <c r="JB22" s="120">
        <f t="shared" si="146"/>
        <v>0</v>
      </c>
      <c r="JC22" s="124">
        <f t="shared" si="146"/>
        <v>0</v>
      </c>
      <c r="JD22" s="130">
        <f t="shared" si="146"/>
        <v>0</v>
      </c>
      <c r="JE22" s="120">
        <f t="shared" si="146"/>
        <v>0</v>
      </c>
      <c r="JF22" s="120">
        <f t="shared" si="146"/>
        <v>0</v>
      </c>
      <c r="JG22" s="120">
        <f t="shared" si="146"/>
        <v>0</v>
      </c>
      <c r="JH22" s="120">
        <f t="shared" si="146"/>
        <v>0</v>
      </c>
      <c r="JI22" s="125"/>
      <c r="JJ22" s="133" t="s">
        <v>160</v>
      </c>
      <c r="JK22" s="120">
        <f t="shared" ref="JK22:KE22" si="147">JK39</f>
        <v>0</v>
      </c>
      <c r="JL22" s="120">
        <f t="shared" si="147"/>
        <v>0</v>
      </c>
      <c r="JM22" s="120">
        <f t="shared" si="147"/>
        <v>0</v>
      </c>
      <c r="JN22" s="120">
        <f t="shared" si="147"/>
        <v>0</v>
      </c>
      <c r="JO22" s="120">
        <f t="shared" si="147"/>
        <v>0</v>
      </c>
      <c r="JP22" s="120">
        <f t="shared" si="147"/>
        <v>0</v>
      </c>
      <c r="JQ22" s="120">
        <f t="shared" si="147"/>
        <v>0</v>
      </c>
      <c r="JR22" s="120">
        <f t="shared" si="147"/>
        <v>0</v>
      </c>
      <c r="JS22" s="120">
        <f t="shared" si="147"/>
        <v>0</v>
      </c>
      <c r="JT22" s="129">
        <f t="shared" si="147"/>
        <v>0</v>
      </c>
      <c r="JU22" s="340">
        <f t="shared" si="147"/>
        <v>0</v>
      </c>
      <c r="JV22" s="341">
        <f t="shared" si="147"/>
        <v>0</v>
      </c>
      <c r="JW22" s="341">
        <f t="shared" si="147"/>
        <v>0</v>
      </c>
      <c r="JX22" s="341">
        <f t="shared" si="147"/>
        <v>0</v>
      </c>
      <c r="JY22" s="342">
        <f t="shared" si="147"/>
        <v>0</v>
      </c>
      <c r="JZ22" s="340">
        <f t="shared" si="147"/>
        <v>0</v>
      </c>
      <c r="KA22" s="341">
        <f t="shared" si="147"/>
        <v>0</v>
      </c>
      <c r="KB22" s="341">
        <f t="shared" si="147"/>
        <v>0</v>
      </c>
      <c r="KC22" s="341">
        <f t="shared" si="147"/>
        <v>0</v>
      </c>
      <c r="KD22" s="342">
        <f t="shared" si="147"/>
        <v>0</v>
      </c>
      <c r="KE22" s="340">
        <f t="shared" si="147"/>
        <v>83</v>
      </c>
      <c r="KF22" s="343">
        <f t="shared" si="18"/>
        <v>1.2048192771084338</v>
      </c>
      <c r="KG22" s="342">
        <f>KG39</f>
        <v>1</v>
      </c>
      <c r="KH22" s="131">
        <f t="shared" ref="KH22" si="148">KH39</f>
        <v>0</v>
      </c>
      <c r="KI22" s="130">
        <f t="shared" ref="KI22:KU22" si="149">KI39</f>
        <v>0</v>
      </c>
      <c r="KJ22" s="124">
        <f t="shared" si="149"/>
        <v>0</v>
      </c>
      <c r="KK22" s="125"/>
      <c r="KL22" s="308" t="s">
        <v>160</v>
      </c>
      <c r="KM22" s="131">
        <f t="shared" si="149"/>
        <v>0</v>
      </c>
      <c r="KN22" s="120">
        <f t="shared" si="149"/>
        <v>0</v>
      </c>
      <c r="KO22" s="120">
        <f t="shared" si="149"/>
        <v>0</v>
      </c>
      <c r="KP22" s="120">
        <f t="shared" si="149"/>
        <v>0</v>
      </c>
      <c r="KQ22" s="120">
        <f t="shared" si="149"/>
        <v>0</v>
      </c>
      <c r="KR22" s="120">
        <f t="shared" si="149"/>
        <v>0</v>
      </c>
      <c r="KS22" s="120">
        <f t="shared" si="149"/>
        <v>0</v>
      </c>
      <c r="KT22" s="120">
        <f t="shared" si="149"/>
        <v>0</v>
      </c>
      <c r="KU22" s="124">
        <f t="shared" si="149"/>
        <v>0</v>
      </c>
      <c r="KV22" s="120">
        <f t="shared" ref="KV22:KW22" si="150">KV39</f>
        <v>0</v>
      </c>
      <c r="KW22" s="120">
        <f t="shared" si="150"/>
        <v>0</v>
      </c>
      <c r="KY22" s="120">
        <f t="shared" ref="KY22:LB22" si="151">KY39</f>
        <v>0</v>
      </c>
      <c r="KZ22" s="120">
        <f t="shared" si="151"/>
        <v>0</v>
      </c>
      <c r="LA22" s="120">
        <f t="shared" si="151"/>
        <v>0</v>
      </c>
      <c r="LB22" s="120">
        <f t="shared" si="151"/>
        <v>0</v>
      </c>
      <c r="LD22" s="308" t="s">
        <v>160</v>
      </c>
      <c r="LE22" s="120">
        <f t="shared" ref="LE22:LJ22" si="152">LE39</f>
        <v>0</v>
      </c>
      <c r="LF22" s="120">
        <f t="shared" si="152"/>
        <v>0</v>
      </c>
      <c r="LG22" s="120">
        <f t="shared" si="152"/>
        <v>0</v>
      </c>
      <c r="LH22" s="120">
        <f t="shared" si="152"/>
        <v>0</v>
      </c>
      <c r="LI22" s="120">
        <f t="shared" si="152"/>
        <v>0</v>
      </c>
      <c r="LJ22" s="124">
        <f t="shared" si="152"/>
        <v>0</v>
      </c>
      <c r="LK22" s="131">
        <f t="shared" ref="LK22:LR22" si="153">LK39</f>
        <v>0</v>
      </c>
      <c r="LL22" s="120">
        <f t="shared" si="153"/>
        <v>0</v>
      </c>
      <c r="LM22" s="120">
        <f t="shared" si="153"/>
        <v>0</v>
      </c>
      <c r="LN22" s="124">
        <f t="shared" si="153"/>
        <v>0</v>
      </c>
      <c r="LO22" s="124">
        <f t="shared" si="153"/>
        <v>2</v>
      </c>
      <c r="LP22" s="124">
        <f t="shared" si="153"/>
        <v>0</v>
      </c>
      <c r="LQ22" s="124">
        <f t="shared" si="153"/>
        <v>0</v>
      </c>
      <c r="LR22" s="124">
        <f t="shared" si="153"/>
        <v>0</v>
      </c>
    </row>
    <row r="23" spans="1:331" s="286" customFormat="1" ht="25.5" customHeight="1" thickBot="1" x14ac:dyDescent="0.35">
      <c r="A23" s="134" t="s">
        <v>161</v>
      </c>
      <c r="B23" s="135" t="s">
        <v>162</v>
      </c>
      <c r="C23" s="136">
        <f>C41</f>
        <v>57</v>
      </c>
      <c r="D23" s="137">
        <f>D41</f>
        <v>0</v>
      </c>
      <c r="E23" s="137">
        <f>E41</f>
        <v>0</v>
      </c>
      <c r="F23" s="137">
        <f>F41</f>
        <v>0</v>
      </c>
      <c r="G23" s="138">
        <f t="shared" si="24"/>
        <v>0</v>
      </c>
      <c r="H23" s="137">
        <f>H41</f>
        <v>0</v>
      </c>
      <c r="I23" s="137">
        <f>I41</f>
        <v>0</v>
      </c>
      <c r="J23" s="137">
        <f>J41</f>
        <v>2</v>
      </c>
      <c r="K23" s="137">
        <f>K41</f>
        <v>12</v>
      </c>
      <c r="L23" s="137">
        <f>L41</f>
        <v>5</v>
      </c>
      <c r="M23" s="139">
        <f t="shared" si="1"/>
        <v>8.7719298245614024</v>
      </c>
      <c r="N23" s="137">
        <f>N41</f>
        <v>2</v>
      </c>
      <c r="O23" s="137">
        <f>O41</f>
        <v>12</v>
      </c>
      <c r="P23" s="137">
        <f>P41</f>
        <v>5</v>
      </c>
      <c r="Q23" s="140">
        <f t="shared" si="25"/>
        <v>8.7719298245614024</v>
      </c>
      <c r="R23" s="137">
        <f t="shared" ref="R23:AF23" si="154">R41</f>
        <v>0</v>
      </c>
      <c r="S23" s="137">
        <f t="shared" si="154"/>
        <v>0</v>
      </c>
      <c r="T23" s="137">
        <f t="shared" si="154"/>
        <v>0</v>
      </c>
      <c r="U23" s="137">
        <f t="shared" si="154"/>
        <v>0</v>
      </c>
      <c r="V23" s="137">
        <f t="shared" si="154"/>
        <v>0</v>
      </c>
      <c r="W23" s="137">
        <f t="shared" si="154"/>
        <v>0</v>
      </c>
      <c r="X23" s="137">
        <f t="shared" si="154"/>
        <v>2</v>
      </c>
      <c r="Y23" s="137">
        <f t="shared" si="154"/>
        <v>12</v>
      </c>
      <c r="Z23" s="137">
        <f t="shared" si="154"/>
        <v>2</v>
      </c>
      <c r="AA23" s="137">
        <f t="shared" si="154"/>
        <v>12</v>
      </c>
      <c r="AB23" s="137">
        <f t="shared" si="154"/>
        <v>4</v>
      </c>
      <c r="AC23" s="137">
        <f t="shared" si="154"/>
        <v>8</v>
      </c>
      <c r="AD23" s="137">
        <f t="shared" si="154"/>
        <v>0</v>
      </c>
      <c r="AE23" s="137">
        <f t="shared" si="154"/>
        <v>0</v>
      </c>
      <c r="AF23" s="137">
        <f t="shared" si="154"/>
        <v>0</v>
      </c>
      <c r="AG23" s="137"/>
      <c r="AH23" s="125"/>
      <c r="AI23" s="142" t="s">
        <v>162</v>
      </c>
      <c r="AJ23" s="136">
        <f>AJ41</f>
        <v>69</v>
      </c>
      <c r="AK23" s="137">
        <f>AK41</f>
        <v>12</v>
      </c>
      <c r="AL23" s="143">
        <f t="shared" si="27"/>
        <v>17.391304347826086</v>
      </c>
      <c r="AM23" s="137">
        <f t="shared" ref="AM23:AU23" si="155">AM41</f>
        <v>12</v>
      </c>
      <c r="AN23" s="137">
        <f t="shared" si="155"/>
        <v>12</v>
      </c>
      <c r="AO23" s="137">
        <f t="shared" si="155"/>
        <v>0</v>
      </c>
      <c r="AP23" s="137">
        <f t="shared" si="155"/>
        <v>0</v>
      </c>
      <c r="AQ23" s="137">
        <f t="shared" si="155"/>
        <v>7</v>
      </c>
      <c r="AR23" s="137">
        <f t="shared" si="155"/>
        <v>0</v>
      </c>
      <c r="AS23" s="137">
        <f t="shared" si="155"/>
        <v>0</v>
      </c>
      <c r="AT23" s="137">
        <f t="shared" si="155"/>
        <v>3</v>
      </c>
      <c r="AU23" s="137">
        <f t="shared" si="155"/>
        <v>9</v>
      </c>
      <c r="AV23" s="143">
        <f t="shared" si="29"/>
        <v>13.043478260869565</v>
      </c>
      <c r="AW23" s="137">
        <f>AW41</f>
        <v>9</v>
      </c>
      <c r="AX23" s="600">
        <f>AX41</f>
        <v>9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30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1"/>
        <v>0</v>
      </c>
      <c r="BG23" s="137">
        <f t="shared" ref="BG23:BM23" si="156">BG41</f>
        <v>0</v>
      </c>
      <c r="BH23" s="137">
        <f t="shared" si="156"/>
        <v>0</v>
      </c>
      <c r="BI23" s="137">
        <f t="shared" si="156"/>
        <v>0</v>
      </c>
      <c r="BJ23" s="137">
        <f t="shared" si="156"/>
        <v>0</v>
      </c>
      <c r="BK23" s="137">
        <f t="shared" si="156"/>
        <v>0</v>
      </c>
      <c r="BL23" s="137">
        <f t="shared" si="156"/>
        <v>0</v>
      </c>
      <c r="BM23" s="137">
        <f t="shared" si="156"/>
        <v>0</v>
      </c>
      <c r="BN23" s="125"/>
      <c r="BO23" s="142" t="s">
        <v>162</v>
      </c>
      <c r="BP23" s="136">
        <f>BP41</f>
        <v>76</v>
      </c>
      <c r="BQ23" s="137">
        <f t="shared" ref="BQ23:BX23" si="157">BQ41</f>
        <v>0</v>
      </c>
      <c r="BR23" s="137">
        <f t="shared" si="157"/>
        <v>12</v>
      </c>
      <c r="BS23" s="137">
        <f t="shared" si="157"/>
        <v>0</v>
      </c>
      <c r="BT23" s="137">
        <f t="shared" si="157"/>
        <v>1</v>
      </c>
      <c r="BU23" s="137">
        <f t="shared" si="157"/>
        <v>0</v>
      </c>
      <c r="BV23" s="137">
        <f t="shared" si="157"/>
        <v>0</v>
      </c>
      <c r="BW23" s="137">
        <f t="shared" si="157"/>
        <v>0</v>
      </c>
      <c r="BX23" s="137">
        <f t="shared" si="157"/>
        <v>0</v>
      </c>
      <c r="BY23" s="143">
        <f t="shared" si="34"/>
        <v>0</v>
      </c>
      <c r="BZ23" s="137">
        <f>BZ41</f>
        <v>0</v>
      </c>
      <c r="CA23" s="137">
        <f>CA41</f>
        <v>0</v>
      </c>
      <c r="CB23" s="137">
        <f>CB41</f>
        <v>0</v>
      </c>
      <c r="CC23" s="144">
        <f t="shared" si="35"/>
        <v>0</v>
      </c>
      <c r="CD23" s="137">
        <f t="shared" ref="CD23:CK23" si="158">CD41</f>
        <v>0</v>
      </c>
      <c r="CE23" s="137">
        <f t="shared" si="158"/>
        <v>0</v>
      </c>
      <c r="CF23" s="137">
        <f t="shared" si="158"/>
        <v>0</v>
      </c>
      <c r="CG23" s="137">
        <f t="shared" si="158"/>
        <v>0</v>
      </c>
      <c r="CH23" s="137">
        <f t="shared" si="158"/>
        <v>0</v>
      </c>
      <c r="CI23" s="137">
        <f t="shared" si="158"/>
        <v>0</v>
      </c>
      <c r="CJ23" s="137">
        <f t="shared" si="158"/>
        <v>1</v>
      </c>
      <c r="CK23" s="137">
        <f t="shared" si="158"/>
        <v>1</v>
      </c>
      <c r="CL23" s="316">
        <f t="shared" si="37"/>
        <v>1.3157894736842104</v>
      </c>
      <c r="CM23" s="134">
        <f t="shared" ref="CM23:CN23" si="159">CM41</f>
        <v>0</v>
      </c>
      <c r="CN23" s="325">
        <f t="shared" si="159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K23" si="160">CS41</f>
        <v>0</v>
      </c>
      <c r="CT23" s="137">
        <f t="shared" si="160"/>
        <v>0</v>
      </c>
      <c r="CU23" s="137">
        <f t="shared" si="160"/>
        <v>0</v>
      </c>
      <c r="CV23" s="137">
        <f t="shared" si="160"/>
        <v>0</v>
      </c>
      <c r="CW23" s="137">
        <f t="shared" si="160"/>
        <v>0</v>
      </c>
      <c r="CX23" s="137">
        <f t="shared" si="160"/>
        <v>0</v>
      </c>
      <c r="CY23" s="137">
        <f t="shared" si="160"/>
        <v>0</v>
      </c>
      <c r="CZ23" s="137">
        <f t="shared" si="160"/>
        <v>0</v>
      </c>
      <c r="DA23" s="137">
        <f t="shared" si="160"/>
        <v>0</v>
      </c>
      <c r="DB23" s="137">
        <f t="shared" si="160"/>
        <v>0</v>
      </c>
      <c r="DC23" s="137">
        <f t="shared" si="160"/>
        <v>0</v>
      </c>
      <c r="DD23" s="137">
        <f t="shared" si="160"/>
        <v>0</v>
      </c>
      <c r="DE23" s="137">
        <f t="shared" si="160"/>
        <v>0</v>
      </c>
      <c r="DF23" s="137">
        <f t="shared" si="160"/>
        <v>0</v>
      </c>
      <c r="DG23" s="137">
        <f t="shared" si="160"/>
        <v>0</v>
      </c>
      <c r="DH23" s="137">
        <f t="shared" si="160"/>
        <v>0</v>
      </c>
      <c r="DI23" s="137">
        <f t="shared" si="160"/>
        <v>0</v>
      </c>
      <c r="DJ23" s="137">
        <f t="shared" si="160"/>
        <v>0</v>
      </c>
      <c r="DK23" s="137">
        <f t="shared" si="160"/>
        <v>0</v>
      </c>
      <c r="DL23" s="137">
        <f t="shared" ref="DL23:DM23" si="161">DL41</f>
        <v>0</v>
      </c>
      <c r="DM23" s="137">
        <f t="shared" si="161"/>
        <v>0</v>
      </c>
      <c r="DN23" s="125"/>
      <c r="DO23" s="142" t="s">
        <v>162</v>
      </c>
      <c r="DP23" s="136">
        <f>DP41</f>
        <v>79</v>
      </c>
      <c r="DQ23" s="137">
        <f t="shared" ref="DQ23:DW23" si="162">DQ41</f>
        <v>0</v>
      </c>
      <c r="DR23" s="137">
        <f t="shared" si="162"/>
        <v>0</v>
      </c>
      <c r="DS23" s="137">
        <f t="shared" si="162"/>
        <v>0</v>
      </c>
      <c r="DT23" s="137">
        <f t="shared" si="162"/>
        <v>0</v>
      </c>
      <c r="DU23" s="137">
        <f t="shared" si="162"/>
        <v>0</v>
      </c>
      <c r="DV23" s="137">
        <f t="shared" si="162"/>
        <v>0</v>
      </c>
      <c r="DW23" s="137">
        <f t="shared" si="162"/>
        <v>0</v>
      </c>
      <c r="DX23" s="143">
        <f t="shared" si="6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7"/>
        <v>0</v>
      </c>
      <c r="EC23" s="137">
        <f t="shared" ref="EC23:EJ23" si="163">EC41</f>
        <v>0</v>
      </c>
      <c r="ED23" s="137">
        <f t="shared" si="163"/>
        <v>0</v>
      </c>
      <c r="EE23" s="137">
        <f t="shared" si="163"/>
        <v>0</v>
      </c>
      <c r="EF23" s="137">
        <f t="shared" si="163"/>
        <v>0</v>
      </c>
      <c r="EG23" s="137">
        <f t="shared" si="163"/>
        <v>0</v>
      </c>
      <c r="EH23" s="137">
        <f t="shared" si="163"/>
        <v>0</v>
      </c>
      <c r="EI23" s="137">
        <f t="shared" si="163"/>
        <v>0</v>
      </c>
      <c r="EJ23" s="137">
        <f t="shared" si="163"/>
        <v>0</v>
      </c>
      <c r="EK23" s="143">
        <f t="shared" si="8"/>
        <v>0</v>
      </c>
      <c r="EL23" s="137">
        <f>EL41</f>
        <v>0</v>
      </c>
      <c r="EM23" s="137">
        <f>EM41</f>
        <v>5</v>
      </c>
      <c r="EN23" s="143">
        <f t="shared" si="9"/>
        <v>6.3291139240506333E-2</v>
      </c>
      <c r="EO23" s="137">
        <f>EO41</f>
        <v>5</v>
      </c>
      <c r="EP23" s="143">
        <f t="shared" si="10"/>
        <v>6.3291139240506333E-2</v>
      </c>
      <c r="EQ23" s="125"/>
      <c r="ER23" s="142" t="s">
        <v>162</v>
      </c>
      <c r="ES23" s="137">
        <f>ES41</f>
        <v>0</v>
      </c>
      <c r="ET23" s="137">
        <f t="shared" ref="ET23:FK23" si="164">ET41</f>
        <v>0</v>
      </c>
      <c r="EU23" s="137">
        <f t="shared" si="164"/>
        <v>0</v>
      </c>
      <c r="EV23" s="137">
        <f t="shared" si="164"/>
        <v>0</v>
      </c>
      <c r="EW23" s="137">
        <f t="shared" si="164"/>
        <v>0</v>
      </c>
      <c r="EX23" s="137">
        <f t="shared" si="164"/>
        <v>0</v>
      </c>
      <c r="EY23" s="137">
        <f t="shared" si="164"/>
        <v>0</v>
      </c>
      <c r="EZ23" s="137">
        <f t="shared" si="164"/>
        <v>0</v>
      </c>
      <c r="FA23" s="137">
        <f t="shared" si="164"/>
        <v>0</v>
      </c>
      <c r="FB23" s="137">
        <f t="shared" si="164"/>
        <v>0</v>
      </c>
      <c r="FC23" s="137">
        <f t="shared" si="164"/>
        <v>0</v>
      </c>
      <c r="FD23" s="137">
        <f t="shared" si="164"/>
        <v>0</v>
      </c>
      <c r="FE23" s="137">
        <f t="shared" si="164"/>
        <v>0</v>
      </c>
      <c r="FF23" s="137">
        <f t="shared" si="164"/>
        <v>0</v>
      </c>
      <c r="FG23" s="137">
        <f t="shared" si="164"/>
        <v>0</v>
      </c>
      <c r="FH23" s="137">
        <f t="shared" si="164"/>
        <v>0</v>
      </c>
      <c r="FI23" s="137">
        <f t="shared" si="164"/>
        <v>0</v>
      </c>
      <c r="FJ23" s="137">
        <f t="shared" si="164"/>
        <v>0</v>
      </c>
      <c r="FK23" s="136">
        <f t="shared" si="164"/>
        <v>56</v>
      </c>
      <c r="FL23" s="189">
        <f t="shared" si="12"/>
        <v>0</v>
      </c>
      <c r="FM23" s="137">
        <f t="shared" ref="FM23:GG23" si="165">FM41</f>
        <v>0</v>
      </c>
      <c r="FN23" s="137">
        <f t="shared" si="165"/>
        <v>0</v>
      </c>
      <c r="FO23" s="137">
        <f t="shared" si="165"/>
        <v>0</v>
      </c>
      <c r="FP23" s="137">
        <f t="shared" si="165"/>
        <v>0</v>
      </c>
      <c r="FQ23" s="137">
        <f t="shared" si="165"/>
        <v>0</v>
      </c>
      <c r="FR23" s="137">
        <f t="shared" si="165"/>
        <v>0</v>
      </c>
      <c r="FS23" s="137">
        <f t="shared" si="165"/>
        <v>0</v>
      </c>
      <c r="FT23" s="137">
        <f t="shared" si="165"/>
        <v>0</v>
      </c>
      <c r="FU23" s="137">
        <f t="shared" si="165"/>
        <v>0</v>
      </c>
      <c r="FV23" s="137">
        <f t="shared" si="165"/>
        <v>0</v>
      </c>
      <c r="FW23" s="137">
        <f t="shared" si="165"/>
        <v>0</v>
      </c>
      <c r="FX23" s="137">
        <f t="shared" si="165"/>
        <v>0</v>
      </c>
      <c r="FY23" s="137">
        <f t="shared" si="165"/>
        <v>0</v>
      </c>
      <c r="FZ23" s="137">
        <f t="shared" si="165"/>
        <v>0</v>
      </c>
      <c r="GA23" s="137">
        <f t="shared" si="165"/>
        <v>0</v>
      </c>
      <c r="GB23" s="137">
        <f t="shared" si="165"/>
        <v>0</v>
      </c>
      <c r="GC23" s="137">
        <f t="shared" si="165"/>
        <v>0</v>
      </c>
      <c r="GD23" s="137">
        <f t="shared" si="165"/>
        <v>0</v>
      </c>
      <c r="GE23" s="137">
        <f t="shared" si="165"/>
        <v>0</v>
      </c>
      <c r="GF23" s="137">
        <f t="shared" si="165"/>
        <v>0</v>
      </c>
      <c r="GG23" s="137">
        <f t="shared" si="165"/>
        <v>0</v>
      </c>
      <c r="GH23" s="125"/>
      <c r="GI23" s="142" t="s">
        <v>162</v>
      </c>
      <c r="GJ23" s="136">
        <f>GJ41</f>
        <v>421</v>
      </c>
      <c r="GK23" s="193">
        <f t="shared" si="13"/>
        <v>0.23752969121140144</v>
      </c>
      <c r="GL23" s="137">
        <f>GL41</f>
        <v>0</v>
      </c>
      <c r="GM23" s="137">
        <f t="shared" ref="GM23:GW23" si="166">GM41</f>
        <v>0</v>
      </c>
      <c r="GN23" s="137">
        <f t="shared" si="166"/>
        <v>0</v>
      </c>
      <c r="GO23" s="137">
        <f t="shared" si="166"/>
        <v>0</v>
      </c>
      <c r="GP23" s="137">
        <f t="shared" si="166"/>
        <v>0</v>
      </c>
      <c r="GQ23" s="137">
        <f t="shared" si="166"/>
        <v>1</v>
      </c>
      <c r="GR23" s="137">
        <f t="shared" si="166"/>
        <v>0</v>
      </c>
      <c r="GS23" s="137">
        <f t="shared" si="166"/>
        <v>0</v>
      </c>
      <c r="GT23" s="137">
        <f t="shared" si="166"/>
        <v>0</v>
      </c>
      <c r="GU23" s="145">
        <f t="shared" si="166"/>
        <v>0</v>
      </c>
      <c r="GV23" s="147">
        <f t="shared" si="166"/>
        <v>1</v>
      </c>
      <c r="GW23" s="137">
        <f t="shared" si="166"/>
        <v>702</v>
      </c>
      <c r="GX23" s="305">
        <f t="shared" si="15"/>
        <v>0.14245014245014245</v>
      </c>
      <c r="GY23" s="146">
        <f t="shared" ref="GY23:HG23" si="167">GY41</f>
        <v>0</v>
      </c>
      <c r="GZ23" s="137">
        <f t="shared" si="167"/>
        <v>0</v>
      </c>
      <c r="HA23" s="137">
        <f t="shared" si="167"/>
        <v>0</v>
      </c>
      <c r="HB23" s="137">
        <f t="shared" si="167"/>
        <v>0</v>
      </c>
      <c r="HC23" s="137">
        <f t="shared" si="167"/>
        <v>0</v>
      </c>
      <c r="HD23" s="137">
        <f t="shared" si="167"/>
        <v>0</v>
      </c>
      <c r="HE23" s="137">
        <f t="shared" si="167"/>
        <v>0</v>
      </c>
      <c r="HF23" s="137">
        <f t="shared" si="167"/>
        <v>0</v>
      </c>
      <c r="HG23" s="141">
        <f t="shared" si="167"/>
        <v>0</v>
      </c>
      <c r="HH23" s="125"/>
      <c r="HI23" s="142" t="s">
        <v>162</v>
      </c>
      <c r="HJ23" s="137">
        <f t="shared" ref="HJ23:HR23" si="168">HJ41</f>
        <v>0</v>
      </c>
      <c r="HK23" s="137">
        <f t="shared" si="168"/>
        <v>0</v>
      </c>
      <c r="HL23" s="137">
        <f t="shared" si="168"/>
        <v>0</v>
      </c>
      <c r="HM23" s="137">
        <f t="shared" si="168"/>
        <v>0</v>
      </c>
      <c r="HN23" s="137">
        <f t="shared" si="168"/>
        <v>0</v>
      </c>
      <c r="HO23" s="137">
        <f t="shared" si="168"/>
        <v>0</v>
      </c>
      <c r="HP23" s="137">
        <f t="shared" si="168"/>
        <v>0</v>
      </c>
      <c r="HQ23" s="145">
        <f t="shared" si="168"/>
        <v>0</v>
      </c>
      <c r="HR23" s="147">
        <f t="shared" si="168"/>
        <v>42</v>
      </c>
      <c r="HS23" s="199">
        <f t="shared" si="48"/>
        <v>0</v>
      </c>
      <c r="HT23" s="146">
        <f t="shared" ref="HT23:IF23" si="169">HT41</f>
        <v>0</v>
      </c>
      <c r="HU23" s="137">
        <f t="shared" si="169"/>
        <v>0</v>
      </c>
      <c r="HV23" s="137">
        <f t="shared" si="169"/>
        <v>0</v>
      </c>
      <c r="HW23" s="141">
        <f t="shared" si="169"/>
        <v>0</v>
      </c>
      <c r="HX23" s="212"/>
      <c r="HY23" s="146">
        <f t="shared" si="169"/>
        <v>0</v>
      </c>
      <c r="HZ23" s="137">
        <f t="shared" si="169"/>
        <v>0</v>
      </c>
      <c r="IA23" s="137">
        <f t="shared" si="169"/>
        <v>0</v>
      </c>
      <c r="IB23" s="137">
        <f t="shared" si="169"/>
        <v>0</v>
      </c>
      <c r="IC23" s="137">
        <f t="shared" si="169"/>
        <v>0</v>
      </c>
      <c r="ID23" s="137">
        <f t="shared" si="169"/>
        <v>0</v>
      </c>
      <c r="IE23" s="137">
        <f t="shared" si="169"/>
        <v>0</v>
      </c>
      <c r="IF23" s="141">
        <f t="shared" si="169"/>
        <v>0</v>
      </c>
      <c r="IG23" s="125"/>
      <c r="IH23" s="142" t="s">
        <v>162</v>
      </c>
      <c r="II23" s="137">
        <f t="shared" ref="II23:JH23" si="170">II41</f>
        <v>0</v>
      </c>
      <c r="IJ23" s="137">
        <f t="shared" si="170"/>
        <v>0</v>
      </c>
      <c r="IK23" s="137">
        <f t="shared" si="170"/>
        <v>0</v>
      </c>
      <c r="IL23" s="137">
        <f t="shared" si="170"/>
        <v>0</v>
      </c>
      <c r="IM23" s="137">
        <f t="shared" si="170"/>
        <v>0</v>
      </c>
      <c r="IN23" s="137">
        <f t="shared" si="170"/>
        <v>0</v>
      </c>
      <c r="IO23" s="137">
        <f t="shared" si="170"/>
        <v>0</v>
      </c>
      <c r="IP23" s="137">
        <f t="shared" si="170"/>
        <v>0</v>
      </c>
      <c r="IQ23" s="137">
        <f t="shared" si="170"/>
        <v>0</v>
      </c>
      <c r="IR23" s="137">
        <f t="shared" si="170"/>
        <v>0</v>
      </c>
      <c r="IS23" s="137">
        <f t="shared" si="170"/>
        <v>0</v>
      </c>
      <c r="IT23" s="137">
        <f t="shared" si="170"/>
        <v>0</v>
      </c>
      <c r="IU23" s="137">
        <f t="shared" si="170"/>
        <v>0</v>
      </c>
      <c r="IV23" s="137">
        <f t="shared" si="170"/>
        <v>0</v>
      </c>
      <c r="IW23" s="141">
        <f t="shared" si="170"/>
        <v>0</v>
      </c>
      <c r="IX23" s="146">
        <f t="shared" si="170"/>
        <v>0</v>
      </c>
      <c r="IY23" s="137">
        <f t="shared" si="170"/>
        <v>0</v>
      </c>
      <c r="IZ23" s="145">
        <f t="shared" si="170"/>
        <v>0</v>
      </c>
      <c r="JA23" s="147">
        <f t="shared" si="170"/>
        <v>0</v>
      </c>
      <c r="JB23" s="137">
        <f t="shared" si="170"/>
        <v>0</v>
      </c>
      <c r="JC23" s="141">
        <f t="shared" si="170"/>
        <v>0</v>
      </c>
      <c r="JD23" s="146">
        <f t="shared" si="170"/>
        <v>0</v>
      </c>
      <c r="JE23" s="137">
        <f t="shared" si="170"/>
        <v>0</v>
      </c>
      <c r="JF23" s="137">
        <f t="shared" si="170"/>
        <v>0</v>
      </c>
      <c r="JG23" s="137">
        <f t="shared" si="170"/>
        <v>0</v>
      </c>
      <c r="JH23" s="137">
        <f t="shared" si="170"/>
        <v>0</v>
      </c>
      <c r="JI23" s="125"/>
      <c r="JJ23" s="142" t="s">
        <v>162</v>
      </c>
      <c r="JK23" s="137">
        <f t="shared" ref="JK23:KE23" si="171">JK41</f>
        <v>0</v>
      </c>
      <c r="JL23" s="137">
        <f t="shared" si="171"/>
        <v>0</v>
      </c>
      <c r="JM23" s="137">
        <f t="shared" si="171"/>
        <v>0</v>
      </c>
      <c r="JN23" s="137">
        <f t="shared" si="171"/>
        <v>0</v>
      </c>
      <c r="JO23" s="137">
        <f t="shared" si="171"/>
        <v>0</v>
      </c>
      <c r="JP23" s="137">
        <f t="shared" si="171"/>
        <v>0</v>
      </c>
      <c r="JQ23" s="137">
        <f t="shared" si="171"/>
        <v>0</v>
      </c>
      <c r="JR23" s="137">
        <f t="shared" si="171"/>
        <v>0</v>
      </c>
      <c r="JS23" s="137">
        <f t="shared" si="171"/>
        <v>0</v>
      </c>
      <c r="JT23" s="145">
        <f t="shared" si="171"/>
        <v>0</v>
      </c>
      <c r="JU23" s="344">
        <f t="shared" si="171"/>
        <v>0</v>
      </c>
      <c r="JV23" s="345">
        <f t="shared" si="171"/>
        <v>0</v>
      </c>
      <c r="JW23" s="345">
        <f t="shared" si="171"/>
        <v>0</v>
      </c>
      <c r="JX23" s="345">
        <f t="shared" si="171"/>
        <v>0</v>
      </c>
      <c r="JY23" s="346">
        <f t="shared" si="171"/>
        <v>0</v>
      </c>
      <c r="JZ23" s="344">
        <f t="shared" si="171"/>
        <v>0</v>
      </c>
      <c r="KA23" s="345">
        <f t="shared" si="171"/>
        <v>0</v>
      </c>
      <c r="KB23" s="345">
        <f t="shared" si="171"/>
        <v>0</v>
      </c>
      <c r="KC23" s="345">
        <f t="shared" si="171"/>
        <v>0</v>
      </c>
      <c r="KD23" s="346">
        <f t="shared" si="171"/>
        <v>0</v>
      </c>
      <c r="KE23" s="344">
        <f t="shared" si="171"/>
        <v>351</v>
      </c>
      <c r="KF23" s="347">
        <f t="shared" si="18"/>
        <v>0.28490028490028491</v>
      </c>
      <c r="KG23" s="346">
        <f>KG41</f>
        <v>1</v>
      </c>
      <c r="KH23" s="147">
        <f t="shared" ref="KH23" si="172">KH41</f>
        <v>0</v>
      </c>
      <c r="KI23" s="146">
        <f t="shared" ref="KI23:KU23" si="173">KI41</f>
        <v>0</v>
      </c>
      <c r="KJ23" s="141">
        <f t="shared" si="173"/>
        <v>0</v>
      </c>
      <c r="KK23" s="125"/>
      <c r="KL23" s="309" t="s">
        <v>162</v>
      </c>
      <c r="KM23" s="147">
        <f t="shared" si="173"/>
        <v>0</v>
      </c>
      <c r="KN23" s="137">
        <f t="shared" si="173"/>
        <v>0</v>
      </c>
      <c r="KO23" s="137">
        <f t="shared" si="173"/>
        <v>0</v>
      </c>
      <c r="KP23" s="137">
        <f t="shared" si="173"/>
        <v>0</v>
      </c>
      <c r="KQ23" s="137">
        <f t="shared" si="173"/>
        <v>0</v>
      </c>
      <c r="KR23" s="137">
        <f t="shared" si="173"/>
        <v>0</v>
      </c>
      <c r="KS23" s="137">
        <f t="shared" si="173"/>
        <v>0</v>
      </c>
      <c r="KT23" s="137">
        <f t="shared" si="173"/>
        <v>0</v>
      </c>
      <c r="KU23" s="141">
        <f t="shared" si="173"/>
        <v>0</v>
      </c>
      <c r="KV23" s="137">
        <f t="shared" ref="KV23:KW23" si="174">KV41</f>
        <v>0</v>
      </c>
      <c r="KW23" s="137">
        <f t="shared" si="174"/>
        <v>0</v>
      </c>
      <c r="KY23" s="137">
        <f t="shared" ref="KY23:LB23" si="175">KY41</f>
        <v>0</v>
      </c>
      <c r="KZ23" s="137">
        <f t="shared" si="175"/>
        <v>0</v>
      </c>
      <c r="LA23" s="137">
        <f t="shared" si="175"/>
        <v>0</v>
      </c>
      <c r="LB23" s="137">
        <f t="shared" si="175"/>
        <v>0</v>
      </c>
      <c r="LD23" s="309" t="s">
        <v>162</v>
      </c>
      <c r="LE23" s="137">
        <f t="shared" ref="LE23:LJ23" si="176">LE41</f>
        <v>0</v>
      </c>
      <c r="LF23" s="137">
        <f t="shared" si="176"/>
        <v>0</v>
      </c>
      <c r="LG23" s="137">
        <f t="shared" si="176"/>
        <v>0</v>
      </c>
      <c r="LH23" s="137">
        <f t="shared" si="176"/>
        <v>0</v>
      </c>
      <c r="LI23" s="137">
        <f t="shared" si="176"/>
        <v>0</v>
      </c>
      <c r="LJ23" s="141">
        <f t="shared" si="176"/>
        <v>0</v>
      </c>
      <c r="LK23" s="147">
        <f t="shared" ref="LK23:LR23" si="177">LK41</f>
        <v>0</v>
      </c>
      <c r="LL23" s="137">
        <f t="shared" si="177"/>
        <v>0</v>
      </c>
      <c r="LM23" s="137">
        <f t="shared" si="177"/>
        <v>0</v>
      </c>
      <c r="LN23" s="141">
        <f t="shared" si="177"/>
        <v>0</v>
      </c>
      <c r="LO23" s="141">
        <f t="shared" si="177"/>
        <v>3</v>
      </c>
      <c r="LP23" s="141">
        <f t="shared" si="177"/>
        <v>0</v>
      </c>
      <c r="LQ23" s="141">
        <f t="shared" si="177"/>
        <v>0</v>
      </c>
      <c r="LR23" s="141">
        <f t="shared" si="177"/>
        <v>0</v>
      </c>
    </row>
    <row r="24" spans="1:331" s="287" customFormat="1" ht="29.25" customHeight="1" x14ac:dyDescent="0.3">
      <c r="A24" s="1"/>
      <c r="B24" s="2"/>
      <c r="C24" s="35"/>
      <c r="D24" s="35"/>
      <c r="E24" s="35"/>
      <c r="F24" s="35"/>
      <c r="G24" s="86"/>
      <c r="H24" s="35"/>
      <c r="I24" s="35"/>
      <c r="J24" s="35"/>
      <c r="K24" s="35"/>
      <c r="L24" s="35"/>
      <c r="M24" s="86"/>
      <c r="N24" s="35"/>
      <c r="O24" s="35"/>
      <c r="P24" s="35"/>
      <c r="Q24" s="86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4"/>
      <c r="AI24" s="2"/>
      <c r="AJ24" s="35"/>
      <c r="AK24" s="35"/>
      <c r="AL24" s="86"/>
      <c r="AM24" s="35"/>
      <c r="AN24" s="35"/>
      <c r="AO24" s="35"/>
      <c r="AP24" s="35"/>
      <c r="AQ24" s="35"/>
      <c r="AR24" s="35"/>
      <c r="AS24" s="35"/>
      <c r="AT24" s="35"/>
      <c r="AU24" s="35"/>
      <c r="AV24" s="86"/>
      <c r="AW24" s="35"/>
      <c r="AX24" s="637"/>
      <c r="AY24" s="35"/>
      <c r="AZ24" s="35"/>
      <c r="BA24" s="35"/>
      <c r="BB24" s="86"/>
      <c r="BC24" s="35"/>
      <c r="BD24" s="35"/>
      <c r="BE24" s="35"/>
      <c r="BF24" s="86"/>
      <c r="BG24" s="35"/>
      <c r="BH24" s="35"/>
      <c r="BI24" s="35"/>
      <c r="BJ24" s="35"/>
      <c r="BK24" s="35"/>
      <c r="BL24" s="35"/>
      <c r="BM24" s="35"/>
      <c r="BN24" s="34"/>
      <c r="BO24" s="2"/>
      <c r="BP24" s="35"/>
      <c r="BQ24" s="35"/>
      <c r="BR24" s="35"/>
      <c r="BS24" s="35"/>
      <c r="BT24" s="35"/>
      <c r="BU24" s="35"/>
      <c r="BV24" s="35"/>
      <c r="BW24" s="35"/>
      <c r="BX24" s="35"/>
      <c r="BY24" s="86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86"/>
      <c r="CM24" s="1"/>
      <c r="CN24" s="1"/>
      <c r="CO24" s="35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</row>
    <row r="25" spans="1:331" s="281" customFormat="1" x14ac:dyDescent="0.2">
      <c r="A25" s="3"/>
      <c r="B25"/>
      <c r="C25"/>
      <c r="D25" s="3"/>
      <c r="E25" s="3"/>
      <c r="F25" s="3"/>
      <c r="G25" s="84"/>
      <c r="H25" s="3"/>
      <c r="I25" s="3"/>
      <c r="J25" s="3"/>
      <c r="K25" s="3"/>
      <c r="L25" s="3"/>
      <c r="M25" s="84"/>
      <c r="N25" s="3"/>
      <c r="O25" s="3"/>
      <c r="P25" s="3"/>
      <c r="Q25" s="84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/>
      <c r="AJ25"/>
      <c r="AK25" s="3"/>
      <c r="AL25" s="84"/>
      <c r="AM25" s="3"/>
      <c r="AN25" s="3"/>
      <c r="AO25" s="3"/>
      <c r="AP25" s="3"/>
      <c r="AQ25" s="3"/>
      <c r="AR25" s="3"/>
      <c r="AS25" s="3"/>
      <c r="AT25" s="3"/>
      <c r="AU25" s="3"/>
      <c r="AV25" s="84"/>
      <c r="AW25" s="3"/>
      <c r="AX25" s="624"/>
      <c r="AY25" s="3"/>
      <c r="AZ25" s="3"/>
      <c r="BA25" s="3"/>
      <c r="BB25" s="84"/>
      <c r="BC25" s="3"/>
      <c r="BD25" s="3"/>
      <c r="BE25" s="3"/>
      <c r="BF25" s="84"/>
      <c r="BG25" s="3"/>
      <c r="BH25" s="3"/>
      <c r="BI25" s="3"/>
      <c r="BJ25" s="3"/>
      <c r="BK25" s="3"/>
      <c r="BL25" s="3"/>
      <c r="BM25" s="3"/>
      <c r="BN25" s="3"/>
      <c r="BO25"/>
      <c r="BP25"/>
      <c r="BQ25" s="3"/>
      <c r="BR25" s="3"/>
      <c r="BS25" s="3"/>
      <c r="BT25" s="3"/>
      <c r="BU25" s="3"/>
      <c r="BV25" s="3"/>
      <c r="BW25" s="3"/>
      <c r="BX25" s="3"/>
      <c r="BY25" s="84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84"/>
      <c r="CM25"/>
      <c r="CN25"/>
      <c r="CO25" s="3"/>
      <c r="CP25" s="3"/>
      <c r="CQ25"/>
      <c r="CR25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N25" s="3"/>
      <c r="DO25"/>
      <c r="DP25"/>
      <c r="DQ25" s="3"/>
      <c r="DR25" s="3"/>
      <c r="DS25" s="3"/>
      <c r="DT25" s="3"/>
      <c r="DU25" s="3"/>
      <c r="DV25" s="3"/>
      <c r="DW25" s="3"/>
      <c r="DX25" s="84"/>
      <c r="DY25" s="3"/>
      <c r="DZ25" s="3"/>
      <c r="EA25" s="3"/>
      <c r="EB25" s="84"/>
      <c r="EC25" s="3"/>
      <c r="ED25" s="3"/>
      <c r="EE25" s="3"/>
      <c r="EF25" s="3"/>
      <c r="EG25" s="3"/>
      <c r="EH25" s="3"/>
      <c r="EI25" s="3"/>
      <c r="EJ25" s="3"/>
      <c r="EK25" s="84"/>
      <c r="EL25" s="3"/>
      <c r="EM25" s="3"/>
      <c r="EN25" s="84"/>
      <c r="EO25" s="3"/>
      <c r="EP25" s="84"/>
      <c r="EQ25" s="3"/>
      <c r="ER25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/>
      <c r="GJ25"/>
      <c r="GK25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/>
      <c r="KM25"/>
      <c r="KN25"/>
      <c r="KO25"/>
      <c r="KP25"/>
      <c r="KQ25"/>
      <c r="KR25"/>
      <c r="KS25"/>
      <c r="KT25"/>
      <c r="KU25"/>
      <c r="LK25" s="445"/>
      <c r="LL25" s="445"/>
      <c r="LM25" s="445"/>
      <c r="LN25" s="445"/>
    </row>
    <row r="26" spans="1:331" s="281" customFormat="1" ht="13.5" thickBot="1" x14ac:dyDescent="0.25">
      <c r="A26" s="3"/>
      <c r="B26"/>
      <c r="C26"/>
      <c r="D26" s="3"/>
      <c r="E26" s="3"/>
      <c r="F26" s="3"/>
      <c r="G26" s="84"/>
      <c r="H26" s="3"/>
      <c r="I26" s="3"/>
      <c r="J26" s="3"/>
      <c r="K26" s="3"/>
      <c r="L26" s="3"/>
      <c r="M26" s="84"/>
      <c r="N26" s="3"/>
      <c r="O26" s="3"/>
      <c r="P26" s="3"/>
      <c r="Q26" s="84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/>
      <c r="AJ26"/>
      <c r="AK26" s="3"/>
      <c r="AL26" s="84"/>
      <c r="AM26" s="3"/>
      <c r="AN26" s="3"/>
      <c r="AO26" s="3"/>
      <c r="AP26" s="3"/>
      <c r="AQ26" s="3"/>
      <c r="AR26" s="3"/>
      <c r="AS26" s="3"/>
      <c r="AT26" s="3"/>
      <c r="AU26" s="3"/>
      <c r="AV26" s="84"/>
      <c r="AW26" s="3"/>
      <c r="AX26" s="624"/>
      <c r="AY26" s="3"/>
      <c r="AZ26" s="3"/>
      <c r="BA26" s="3"/>
      <c r="BB26" s="84"/>
      <c r="BC26" s="3"/>
      <c r="BD26" s="3"/>
      <c r="BE26" s="3"/>
      <c r="BF26" s="84"/>
      <c r="BG26" s="3"/>
      <c r="BH26" s="3"/>
      <c r="BI26" s="3"/>
      <c r="BJ26" s="3"/>
      <c r="BK26" s="3"/>
      <c r="BL26" s="3"/>
      <c r="BM26" s="3"/>
      <c r="BN26" s="3"/>
      <c r="BO26"/>
      <c r="BP26"/>
      <c r="BQ26" s="3"/>
      <c r="BR26" s="3"/>
      <c r="BS26" s="3"/>
      <c r="BT26" s="3"/>
      <c r="BU26" s="3"/>
      <c r="BV26" s="3"/>
      <c r="BW26" s="3"/>
      <c r="BX26" s="3"/>
      <c r="BY26" s="84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84"/>
      <c r="CM26"/>
      <c r="CN26"/>
      <c r="CO26" s="3"/>
      <c r="CP26" s="3"/>
      <c r="CQ26"/>
      <c r="CR26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N26" s="3"/>
      <c r="DO26"/>
      <c r="DP26"/>
      <c r="DQ26" s="3"/>
      <c r="DR26" s="3"/>
      <c r="DS26" s="3"/>
      <c r="DT26" s="3"/>
      <c r="DU26" s="3"/>
      <c r="DV26" s="3"/>
      <c r="DW26" s="3"/>
      <c r="DX26" s="84"/>
      <c r="DY26" s="3"/>
      <c r="DZ26" s="3"/>
      <c r="EA26" s="3"/>
      <c r="EB26" s="84"/>
      <c r="EC26" s="3"/>
      <c r="ED26" s="3"/>
      <c r="EE26" s="3"/>
      <c r="EF26" s="3"/>
      <c r="EG26" s="3"/>
      <c r="EH26" s="3"/>
      <c r="EI26" s="3"/>
      <c r="EJ26" s="3"/>
      <c r="EK26" s="84"/>
      <c r="EL26" s="3"/>
      <c r="EM26" s="3"/>
      <c r="EN26" s="84"/>
      <c r="EO26" s="3"/>
      <c r="EP26" s="84"/>
      <c r="EQ26" s="3"/>
      <c r="ER26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/>
      <c r="GJ26"/>
      <c r="GK26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/>
      <c r="KM26"/>
      <c r="KN26"/>
      <c r="KO26"/>
      <c r="KP26"/>
      <c r="KQ26"/>
      <c r="KR26"/>
      <c r="KS26"/>
      <c r="KT26"/>
      <c r="KU26"/>
      <c r="LK26" s="445"/>
      <c r="LL26" s="445"/>
      <c r="LM26" s="445"/>
      <c r="LN26" s="445"/>
    </row>
    <row r="27" spans="1:331" s="281" customFormat="1" ht="27.75" customHeight="1" thickBot="1" x14ac:dyDescent="0.35">
      <c r="A27" s="396" t="s">
        <v>0</v>
      </c>
      <c r="B27" s="46" t="s">
        <v>1</v>
      </c>
      <c r="C27" s="1179" t="s">
        <v>171</v>
      </c>
      <c r="D27" s="1420" t="s">
        <v>6</v>
      </c>
      <c r="E27" s="1420"/>
      <c r="F27" s="1420"/>
      <c r="G27" s="1420"/>
      <c r="H27" s="1420"/>
      <c r="I27" s="1420"/>
      <c r="J27" s="1420"/>
      <c r="K27" s="1420"/>
      <c r="L27" s="1420"/>
      <c r="M27" s="1420"/>
      <c r="N27" s="1420"/>
      <c r="O27" s="1420"/>
      <c r="P27" s="1420"/>
      <c r="Q27" s="1420"/>
      <c r="R27" s="1420"/>
      <c r="S27" s="1420"/>
      <c r="T27" s="1420"/>
      <c r="U27" s="1420"/>
      <c r="V27" s="1420"/>
      <c r="W27" s="1420"/>
      <c r="X27" s="1420"/>
      <c r="Y27" s="1420"/>
      <c r="Z27" s="1420"/>
      <c r="AA27" s="1420"/>
      <c r="AB27" s="1420"/>
      <c r="AC27" s="1420"/>
      <c r="AD27" s="1420"/>
      <c r="AE27" s="1420"/>
      <c r="AF27" s="1421"/>
      <c r="AG27" s="438"/>
      <c r="AH27" s="264"/>
      <c r="AI27" s="157" t="s">
        <v>1</v>
      </c>
      <c r="AJ27" s="1179" t="s">
        <v>171</v>
      </c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264"/>
      <c r="BO27" s="157" t="s">
        <v>1</v>
      </c>
      <c r="BP27" s="1179" t="s">
        <v>171</v>
      </c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264"/>
      <c r="CQ27" s="5" t="s">
        <v>1</v>
      </c>
      <c r="CR27" s="1179" t="s">
        <v>171</v>
      </c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151"/>
      <c r="DL27" s="1151"/>
      <c r="DM27" s="1151"/>
      <c r="DN27" s="264"/>
      <c r="DO27" s="5" t="s">
        <v>1</v>
      </c>
      <c r="DP27" s="1179" t="s">
        <v>171</v>
      </c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157" t="s">
        <v>1</v>
      </c>
      <c r="ES27" s="1140" t="s">
        <v>44</v>
      </c>
      <c r="ET27" s="1141"/>
      <c r="EU27" s="1141"/>
      <c r="EV27" s="1141"/>
      <c r="EW27" s="1141"/>
      <c r="EX27" s="1141"/>
      <c r="EY27" s="1141"/>
      <c r="EZ27" s="1141"/>
      <c r="FA27" s="1141"/>
      <c r="FB27" s="1141"/>
      <c r="FC27" s="1141"/>
      <c r="FD27" s="1141"/>
      <c r="FE27" s="1141"/>
      <c r="FF27" s="1141"/>
      <c r="FG27" s="1141"/>
      <c r="FH27" s="1141"/>
      <c r="FI27" s="1141"/>
      <c r="FJ27" s="1141"/>
      <c r="FK27" s="1144" t="s">
        <v>204</v>
      </c>
      <c r="FL27" s="1141"/>
      <c r="FM27" s="1141"/>
      <c r="FN27" s="1141"/>
      <c r="FO27" s="1141"/>
      <c r="FP27" s="1141"/>
      <c r="FQ27" s="1145"/>
      <c r="FR27" s="1149" t="s">
        <v>53</v>
      </c>
      <c r="FS27" s="1141"/>
      <c r="FT27" s="1141"/>
      <c r="FU27" s="1141"/>
      <c r="FV27" s="1141"/>
      <c r="FW27" s="1141"/>
      <c r="FX27" s="1141"/>
      <c r="FY27" s="1141"/>
      <c r="FZ27" s="1141"/>
      <c r="GA27" s="1141"/>
      <c r="GB27" s="1141"/>
      <c r="GC27" s="1141"/>
      <c r="GD27" s="1141"/>
      <c r="GE27" s="1141"/>
      <c r="GF27" s="1141"/>
      <c r="GG27" s="1145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424"/>
      <c r="KN27" s="424"/>
      <c r="KO27" s="424"/>
      <c r="KP27" s="424"/>
      <c r="KQ27" s="424"/>
      <c r="KR27" s="424"/>
      <c r="KS27" s="424"/>
      <c r="KT27" s="424"/>
      <c r="KU27" s="424"/>
      <c r="KY27" s="1083" t="s">
        <v>207</v>
      </c>
      <c r="KZ27" s="1084"/>
      <c r="LA27" s="1084"/>
      <c r="LB27" s="1085"/>
      <c r="LD27" s="1080" t="s">
        <v>167</v>
      </c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7"/>
    </row>
    <row r="28" spans="1:331" s="281" customFormat="1" ht="70.5" customHeight="1" thickTop="1" thickBot="1" x14ac:dyDescent="0.35">
      <c r="A28" s="1398" t="s">
        <v>170</v>
      </c>
      <c r="B28" s="1242" t="s">
        <v>111</v>
      </c>
      <c r="C28" s="1128"/>
      <c r="D28" s="1220" t="s">
        <v>2</v>
      </c>
      <c r="E28" s="1221"/>
      <c r="F28" s="1221"/>
      <c r="G28" s="1268"/>
      <c r="H28" s="1400" t="s">
        <v>7</v>
      </c>
      <c r="I28" s="1402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5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258"/>
      <c r="AI28" s="1321" t="s">
        <v>111</v>
      </c>
      <c r="AJ28" s="1128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256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5"/>
      <c r="BM28" s="1284" t="s">
        <v>36</v>
      </c>
      <c r="BN28" s="253"/>
      <c r="BO28" s="1321" t="s">
        <v>111</v>
      </c>
      <c r="BP28" s="1128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5"/>
      <c r="CJ28" s="1343" t="s">
        <v>26</v>
      </c>
      <c r="CK28" s="1344"/>
      <c r="CL28" s="1345"/>
      <c r="CM28" s="1337"/>
      <c r="CN28" s="1338"/>
      <c r="CO28" s="1167" t="s">
        <v>36</v>
      </c>
      <c r="CP28" s="253"/>
      <c r="CQ28" s="1242" t="s">
        <v>111</v>
      </c>
      <c r="CR28" s="1128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5"/>
      <c r="DJ28" s="1260" t="s">
        <v>26</v>
      </c>
      <c r="DK28" s="1261"/>
      <c r="DL28" s="1152"/>
      <c r="DM28" s="1153"/>
      <c r="DN28" s="253"/>
      <c r="DO28" s="1242" t="s">
        <v>111</v>
      </c>
      <c r="DP28" s="1128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5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253"/>
      <c r="ER28" s="1242" t="s">
        <v>111</v>
      </c>
      <c r="ES28" s="1142"/>
      <c r="ET28" s="1143"/>
      <c r="EU28" s="1143"/>
      <c r="EV28" s="1143"/>
      <c r="EW28" s="1143"/>
      <c r="EX28" s="1143"/>
      <c r="EY28" s="1143"/>
      <c r="EZ28" s="1143"/>
      <c r="FA28" s="1143"/>
      <c r="FB28" s="1143"/>
      <c r="FC28" s="1143"/>
      <c r="FD28" s="1143"/>
      <c r="FE28" s="1143"/>
      <c r="FF28" s="1143"/>
      <c r="FG28" s="1143"/>
      <c r="FH28" s="1143"/>
      <c r="FI28" s="1143"/>
      <c r="FJ28" s="1143"/>
      <c r="FK28" s="1146"/>
      <c r="FL28" s="1147"/>
      <c r="FM28" s="1147"/>
      <c r="FN28" s="1147"/>
      <c r="FO28" s="1147"/>
      <c r="FP28" s="1147"/>
      <c r="FQ28" s="1148"/>
      <c r="FR28" s="1142"/>
      <c r="FS28" s="1143"/>
      <c r="FT28" s="1143"/>
      <c r="FU28" s="1143"/>
      <c r="FV28" s="1143"/>
      <c r="FW28" s="1143"/>
      <c r="FX28" s="1143"/>
      <c r="FY28" s="1143"/>
      <c r="FZ28" s="1143"/>
      <c r="GA28" s="1143"/>
      <c r="GB28" s="1143"/>
      <c r="GC28" s="1143"/>
      <c r="GD28" s="1143"/>
      <c r="GE28" s="1143"/>
      <c r="GF28" s="1143"/>
      <c r="GG28" s="1150"/>
      <c r="GH28" s="12"/>
      <c r="GI28" s="1242" t="s">
        <v>111</v>
      </c>
      <c r="GJ28" s="1193" t="s">
        <v>171</v>
      </c>
      <c r="GK28" s="1193" t="s">
        <v>183</v>
      </c>
      <c r="GL28" s="1352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354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40" t="s">
        <v>80</v>
      </c>
      <c r="HS28" s="1317"/>
      <c r="HT28" s="1317"/>
      <c r="HU28" s="1317"/>
      <c r="HV28" s="1317"/>
      <c r="HW28" s="1317"/>
      <c r="HX28" s="1317"/>
      <c r="HY28" s="1317"/>
      <c r="HZ28" s="1317"/>
      <c r="IA28" s="1317"/>
      <c r="IB28" s="1317"/>
      <c r="IC28" s="1317"/>
      <c r="ID28" s="1317"/>
      <c r="IE28" s="1317"/>
      <c r="IF28" s="1318"/>
      <c r="IG28" s="7"/>
      <c r="IH28" s="1160" t="s">
        <v>167</v>
      </c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0"/>
      <c r="JD28" s="1140" t="s">
        <v>98</v>
      </c>
      <c r="JE28" s="1317"/>
      <c r="JF28" s="1317"/>
      <c r="JG28" s="1317"/>
      <c r="JH28" s="1318"/>
      <c r="JI28" s="7"/>
      <c r="JJ28" s="1127" t="s">
        <v>167</v>
      </c>
      <c r="JK28" s="1437" t="s">
        <v>103</v>
      </c>
      <c r="JL28" s="1438"/>
      <c r="JM28" s="1438"/>
      <c r="JN28" s="1438"/>
      <c r="JO28" s="1439"/>
      <c r="JP28" s="1428" t="s">
        <v>121</v>
      </c>
      <c r="JQ28" s="1429"/>
      <c r="JR28" s="1429"/>
      <c r="JS28" s="1429"/>
      <c r="JT28" s="1430"/>
      <c r="JU28" s="1427" t="s">
        <v>198</v>
      </c>
      <c r="JV28" s="1427"/>
      <c r="JW28" s="1427"/>
      <c r="JX28" s="1427"/>
      <c r="JY28" s="1427"/>
      <c r="JZ28" s="1427"/>
      <c r="KA28" s="1427"/>
      <c r="KB28" s="1427"/>
      <c r="KC28" s="1427"/>
      <c r="KD28" s="1427"/>
      <c r="KE28" s="1427"/>
      <c r="KF28" s="1427"/>
      <c r="KG28" s="1427"/>
      <c r="KH28" s="1427"/>
      <c r="KI28" s="1427"/>
      <c r="KJ28" s="1427"/>
      <c r="KK28" s="297"/>
      <c r="KL28" s="1127" t="s">
        <v>167</v>
      </c>
      <c r="KM28" s="1130" t="s">
        <v>184</v>
      </c>
      <c r="KN28" s="1131"/>
      <c r="KO28" s="1131"/>
      <c r="KP28" s="1131"/>
      <c r="KQ28" s="1131"/>
      <c r="KR28" s="1131"/>
      <c r="KS28" s="1131"/>
      <c r="KT28" s="1131"/>
      <c r="KU28" s="1132"/>
      <c r="KV28" s="1083" t="s">
        <v>206</v>
      </c>
      <c r="KW28" s="1145"/>
      <c r="KY28" s="1086"/>
      <c r="KZ28" s="1087"/>
      <c r="LA28" s="1087"/>
      <c r="LB28" s="1088"/>
      <c r="LD28" s="1081"/>
      <c r="LE28" s="1233" t="s">
        <v>213</v>
      </c>
      <c r="LF28" s="1234"/>
      <c r="LG28" s="1234"/>
      <c r="LH28" s="1234"/>
      <c r="LI28" s="1234"/>
      <c r="LJ28" s="1235"/>
      <c r="LK28" s="1098"/>
      <c r="LL28" s="1112"/>
      <c r="LM28" s="1112"/>
      <c r="LN28" s="1113"/>
      <c r="LO28" s="1118"/>
      <c r="LP28" s="1119"/>
      <c r="LQ28" s="1119"/>
      <c r="LR28" s="1120"/>
    </row>
    <row r="29" spans="1:331" s="281" customFormat="1" ht="46.5" customHeight="1" thickBot="1" x14ac:dyDescent="0.25">
      <c r="A29" s="1399"/>
      <c r="B29" s="1243"/>
      <c r="C29" s="1128"/>
      <c r="D29" s="1222"/>
      <c r="E29" s="1223"/>
      <c r="F29" s="1223"/>
      <c r="G29" s="1269"/>
      <c r="H29" s="1401"/>
      <c r="I29" s="1403"/>
      <c r="J29" s="1381" t="s">
        <v>10</v>
      </c>
      <c r="K29" s="1382"/>
      <c r="L29" s="1383" t="s">
        <v>10</v>
      </c>
      <c r="M29" s="404"/>
      <c r="N29" s="1417"/>
      <c r="O29" s="1418"/>
      <c r="P29" s="1418"/>
      <c r="Q29" s="1419"/>
      <c r="R29" s="1221" t="s">
        <v>19</v>
      </c>
      <c r="S29" s="1268"/>
      <c r="T29" s="1174" t="s">
        <v>7</v>
      </c>
      <c r="U29" s="1175"/>
      <c r="V29" s="1174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418"/>
      <c r="AF29" s="1419"/>
      <c r="AG29" s="439"/>
      <c r="AH29" s="258"/>
      <c r="AI29" s="1322"/>
      <c r="AJ29" s="1128"/>
      <c r="AK29" s="1284" t="s">
        <v>25</v>
      </c>
      <c r="AL29" s="1163"/>
      <c r="AM29" s="1170" t="s">
        <v>26</v>
      </c>
      <c r="AN29" s="1170" t="s">
        <v>120</v>
      </c>
      <c r="AO29" s="1173" t="s">
        <v>27</v>
      </c>
      <c r="AP29" s="1174"/>
      <c r="AQ29" s="1175"/>
      <c r="AR29" s="1404" t="s">
        <v>122</v>
      </c>
      <c r="AS29" s="1405"/>
      <c r="AT29" s="1170" t="s">
        <v>32</v>
      </c>
      <c r="AU29" s="1393" t="s">
        <v>26</v>
      </c>
      <c r="AV29" s="1394"/>
      <c r="AW29" s="270" t="s">
        <v>33</v>
      </c>
      <c r="AX29" s="595"/>
      <c r="AY29" s="1266" t="s">
        <v>9</v>
      </c>
      <c r="AZ29" s="1267"/>
      <c r="BA29" s="1267"/>
      <c r="BB29" s="1267"/>
      <c r="BC29" s="1391" t="s">
        <v>15</v>
      </c>
      <c r="BD29" s="1392"/>
      <c r="BE29" s="1392"/>
      <c r="BF29" s="1397"/>
      <c r="BG29" s="1391" t="s">
        <v>19</v>
      </c>
      <c r="BH29" s="1397"/>
      <c r="BI29" s="1391" t="s">
        <v>7</v>
      </c>
      <c r="BJ29" s="1397"/>
      <c r="BK29" s="1391" t="s">
        <v>20</v>
      </c>
      <c r="BL29" s="1392"/>
      <c r="BM29" s="1332"/>
      <c r="BN29" s="253"/>
      <c r="BO29" s="1322"/>
      <c r="BP29" s="1128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267"/>
      <c r="BZ29" s="1173" t="s">
        <v>15</v>
      </c>
      <c r="CA29" s="1174"/>
      <c r="CB29" s="1174"/>
      <c r="CC29" s="1175"/>
      <c r="CD29" s="1220" t="s">
        <v>19</v>
      </c>
      <c r="CE29" s="1268"/>
      <c r="CF29" s="1220" t="s">
        <v>7</v>
      </c>
      <c r="CG29" s="1268"/>
      <c r="CH29" s="1220" t="s">
        <v>20</v>
      </c>
      <c r="CI29" s="1221"/>
      <c r="CJ29" s="1346"/>
      <c r="CK29" s="1347"/>
      <c r="CL29" s="1348"/>
      <c r="CM29" s="1339"/>
      <c r="CN29" s="1340"/>
      <c r="CO29" s="1169"/>
      <c r="CP29" s="253"/>
      <c r="CQ29" s="1243"/>
      <c r="CR29" s="1128"/>
      <c r="CS29" s="1171"/>
      <c r="CT29" s="1168"/>
      <c r="CU29" s="1171"/>
      <c r="CV29" s="1171"/>
      <c r="CW29" s="1171"/>
      <c r="CX29" s="1266" t="s">
        <v>9</v>
      </c>
      <c r="CY29" s="1267"/>
      <c r="CZ29" s="1267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271"/>
      <c r="DJ29" s="1262"/>
      <c r="DK29" s="1263"/>
      <c r="DL29" s="1154"/>
      <c r="DM29" s="1155"/>
      <c r="DN29" s="253"/>
      <c r="DO29" s="1243"/>
      <c r="DP29" s="1128"/>
      <c r="DQ29" s="1171"/>
      <c r="DR29" s="1168"/>
      <c r="DS29" s="1171"/>
      <c r="DT29" s="1171"/>
      <c r="DU29" s="1266" t="s">
        <v>9</v>
      </c>
      <c r="DV29" s="1267"/>
      <c r="DW29" s="1267"/>
      <c r="DX29" s="1267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21"/>
      <c r="EI29" s="1326"/>
      <c r="EJ29" s="1327"/>
      <c r="EK29" s="1328"/>
      <c r="EL29" s="1169"/>
      <c r="EM29" s="1285"/>
      <c r="EN29" s="1164"/>
      <c r="EO29" s="1285"/>
      <c r="EP29" s="1164"/>
      <c r="EQ29" s="253"/>
      <c r="ER29" s="1243"/>
      <c r="ES29" s="1140" t="s">
        <v>45</v>
      </c>
      <c r="ET29" s="1317"/>
      <c r="EU29" s="1318"/>
      <c r="EV29" s="1371" t="s">
        <v>46</v>
      </c>
      <c r="EW29" s="1372"/>
      <c r="EX29" s="1373"/>
      <c r="EY29" s="1130" t="s">
        <v>47</v>
      </c>
      <c r="EZ29" s="1310"/>
      <c r="FA29" s="1311"/>
      <c r="FB29" s="1130" t="s">
        <v>48</v>
      </c>
      <c r="FC29" s="1180"/>
      <c r="FD29" s="1181"/>
      <c r="FE29" s="1363" t="s">
        <v>51</v>
      </c>
      <c r="FF29" s="1364"/>
      <c r="FG29" s="1364"/>
      <c r="FH29" s="1363" t="s">
        <v>52</v>
      </c>
      <c r="FI29" s="1364"/>
      <c r="FJ29" s="1365"/>
      <c r="FK29" s="1366" t="s">
        <v>171</v>
      </c>
      <c r="FL29" s="1367" t="s">
        <v>182</v>
      </c>
      <c r="FM29" s="1370" t="s">
        <v>173</v>
      </c>
      <c r="FN29" s="1376" t="s">
        <v>174</v>
      </c>
      <c r="FO29" s="1376" t="s">
        <v>175</v>
      </c>
      <c r="FP29" s="1189" t="s">
        <v>176</v>
      </c>
      <c r="FQ29" s="1190" t="s">
        <v>177</v>
      </c>
      <c r="FR29" s="1191" t="s">
        <v>54</v>
      </c>
      <c r="FS29" s="1183"/>
      <c r="FT29" s="1183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186" t="s">
        <v>60</v>
      </c>
      <c r="GH29" s="13"/>
      <c r="GI29" s="1243"/>
      <c r="GJ29" s="1194"/>
      <c r="GK29" s="1194"/>
      <c r="GL29" s="1310" t="s">
        <v>113</v>
      </c>
      <c r="GM29" s="1310"/>
      <c r="GN29" s="1310"/>
      <c r="GO29" s="1310"/>
      <c r="GP29" s="1310"/>
      <c r="GQ29" s="1130" t="s">
        <v>114</v>
      </c>
      <c r="GR29" s="1310"/>
      <c r="GS29" s="1310"/>
      <c r="GT29" s="1310"/>
      <c r="GU29" s="1310"/>
      <c r="GV29" s="1361" t="s">
        <v>115</v>
      </c>
      <c r="GW29" s="1133" t="s">
        <v>171</v>
      </c>
      <c r="GX29" s="1359" t="s">
        <v>182</v>
      </c>
      <c r="GY29" s="1180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82" t="s">
        <v>66</v>
      </c>
      <c r="HJ29" s="1183"/>
      <c r="HK29" s="1180"/>
      <c r="HL29" s="1180"/>
      <c r="HM29" s="1180"/>
      <c r="HN29" s="1180"/>
      <c r="HO29" s="1180"/>
      <c r="HP29" s="1180"/>
      <c r="HQ29" s="1180"/>
      <c r="HR29" s="1201" t="s">
        <v>171</v>
      </c>
      <c r="HS29" s="1257" t="s">
        <v>182</v>
      </c>
      <c r="HT29" s="1133" t="s">
        <v>81</v>
      </c>
      <c r="HU29" s="1133"/>
      <c r="HV29" s="1133"/>
      <c r="HW29" s="1133"/>
      <c r="HX29" s="1134"/>
      <c r="HY29" s="1180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1161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1128"/>
      <c r="JK29" s="1275" t="s">
        <v>104</v>
      </c>
      <c r="JL29" s="1276"/>
      <c r="JM29" s="1210" t="s">
        <v>105</v>
      </c>
      <c r="JN29" s="1210"/>
      <c r="JO29" s="1211"/>
      <c r="JP29" s="1431"/>
      <c r="JQ29" s="1432"/>
      <c r="JR29" s="1432"/>
      <c r="JS29" s="1432"/>
      <c r="JT29" s="1433"/>
      <c r="JU29" s="1246" t="s">
        <v>192</v>
      </c>
      <c r="JV29" s="1247"/>
      <c r="JW29" s="1247"/>
      <c r="JX29" s="1247"/>
      <c r="JY29" s="1248"/>
      <c r="JZ29" s="1246" t="s">
        <v>193</v>
      </c>
      <c r="KA29" s="1247"/>
      <c r="KB29" s="1247"/>
      <c r="KC29" s="1247"/>
      <c r="KD29" s="1248"/>
      <c r="KE29" s="1251" t="s">
        <v>199</v>
      </c>
      <c r="KF29" s="1293" t="s">
        <v>182</v>
      </c>
      <c r="KG29" s="1296" t="s">
        <v>179</v>
      </c>
      <c r="KH29" s="1302" t="s">
        <v>202</v>
      </c>
      <c r="KI29" s="1298" t="s">
        <v>180</v>
      </c>
      <c r="KJ29" s="1300" t="s">
        <v>181</v>
      </c>
      <c r="KK29" s="298"/>
      <c r="KL29" s="1128"/>
      <c r="KM29" s="1304" t="s">
        <v>185</v>
      </c>
      <c r="KN29" s="1291"/>
      <c r="KO29" s="1291"/>
      <c r="KP29" s="1291" t="s">
        <v>186</v>
      </c>
      <c r="KQ29" s="1291"/>
      <c r="KR29" s="1291"/>
      <c r="KS29" s="1291" t="s">
        <v>187</v>
      </c>
      <c r="KT29" s="1291"/>
      <c r="KU29" s="1292"/>
      <c r="KV29" s="1165"/>
      <c r="KW29" s="1166"/>
      <c r="KY29" s="1086"/>
      <c r="KZ29" s="1087"/>
      <c r="LA29" s="1087"/>
      <c r="LB29" s="1088"/>
      <c r="LD29" s="1081"/>
      <c r="LE29" s="1236" t="s">
        <v>93</v>
      </c>
      <c r="LF29" s="1237"/>
      <c r="LG29" s="1238"/>
      <c r="LH29" s="1236" t="s">
        <v>94</v>
      </c>
      <c r="LI29" s="1237"/>
      <c r="LJ29" s="1238"/>
      <c r="LK29" s="1101"/>
      <c r="LL29" s="1102"/>
      <c r="LM29" s="1102"/>
      <c r="LN29" s="1114"/>
      <c r="LO29" s="1118"/>
      <c r="LP29" s="1119"/>
      <c r="LQ29" s="1119"/>
      <c r="LR29" s="1120"/>
    </row>
    <row r="30" spans="1:331" s="281" customFormat="1" ht="77.25" customHeight="1" thickBot="1" x14ac:dyDescent="0.25">
      <c r="A30" s="1399"/>
      <c r="B30" s="1243"/>
      <c r="C30" s="1128"/>
      <c r="D30" s="1408" t="s">
        <v>3</v>
      </c>
      <c r="E30" s="1410" t="s">
        <v>4</v>
      </c>
      <c r="F30" s="1412" t="s">
        <v>5</v>
      </c>
      <c r="G30" s="1135" t="s">
        <v>148</v>
      </c>
      <c r="H30" s="1415" t="s">
        <v>8</v>
      </c>
      <c r="I30" s="1402" t="s">
        <v>3</v>
      </c>
      <c r="J30" s="1249"/>
      <c r="K30" s="1272"/>
      <c r="L30" s="1384"/>
      <c r="M30" s="1135" t="s">
        <v>164</v>
      </c>
      <c r="N30" s="1176"/>
      <c r="O30" s="1177"/>
      <c r="P30" s="1177"/>
      <c r="Q30" s="1178"/>
      <c r="R30" s="1223"/>
      <c r="S30" s="1269"/>
      <c r="T30" s="1177"/>
      <c r="U30" s="1178"/>
      <c r="V30" s="1177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258"/>
      <c r="AI30" s="1322"/>
      <c r="AJ30" s="1128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271" t="s">
        <v>34</v>
      </c>
      <c r="AX30" s="596" t="s">
        <v>10</v>
      </c>
      <c r="AY30" s="1249" t="s">
        <v>10</v>
      </c>
      <c r="AZ30" s="1272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251" t="s">
        <v>2</v>
      </c>
      <c r="BN30" s="253"/>
      <c r="BO30" s="1322"/>
      <c r="BP30" s="1128"/>
      <c r="BQ30" s="1172"/>
      <c r="BR30" s="1169"/>
      <c r="BS30" s="1172"/>
      <c r="BT30" s="1172"/>
      <c r="BU30" s="1172"/>
      <c r="BV30" s="1249" t="s">
        <v>10</v>
      </c>
      <c r="BW30" s="1272"/>
      <c r="BX30" s="1224" t="s">
        <v>11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23"/>
      <c r="CJ30" s="1349"/>
      <c r="CK30" s="1350"/>
      <c r="CL30" s="1351"/>
      <c r="CM30" s="1341"/>
      <c r="CN30" s="1342"/>
      <c r="CO30" s="14" t="s">
        <v>2</v>
      </c>
      <c r="CP30" s="253"/>
      <c r="CQ30" s="1243"/>
      <c r="CR30" s="1128"/>
      <c r="CS30" s="1172"/>
      <c r="CT30" s="1169"/>
      <c r="CU30" s="1172"/>
      <c r="CV30" s="1172"/>
      <c r="CW30" s="1172"/>
      <c r="CX30" s="1249" t="s">
        <v>10</v>
      </c>
      <c r="CY30" s="1250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272"/>
      <c r="DJ30" s="1264"/>
      <c r="DK30" s="1265"/>
      <c r="DL30" s="1156"/>
      <c r="DM30" s="1157"/>
      <c r="DN30" s="253"/>
      <c r="DO30" s="1243"/>
      <c r="DP30" s="1128"/>
      <c r="DQ30" s="1172"/>
      <c r="DR30" s="1169"/>
      <c r="DS30" s="1172"/>
      <c r="DT30" s="1172"/>
      <c r="DU30" s="1249" t="s">
        <v>10</v>
      </c>
      <c r="DV30" s="1272"/>
      <c r="DW30" s="1224" t="s">
        <v>11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23"/>
      <c r="EI30" s="1329"/>
      <c r="EJ30" s="1330"/>
      <c r="EK30" s="1331"/>
      <c r="EL30" s="14" t="s">
        <v>2</v>
      </c>
      <c r="EM30" s="1332"/>
      <c r="EN30" s="1333"/>
      <c r="EO30" s="1332"/>
      <c r="EP30" s="1333"/>
      <c r="EQ30" s="253"/>
      <c r="ER30" s="1243"/>
      <c r="ES30" s="1182" t="s">
        <v>49</v>
      </c>
      <c r="ET30" s="1180"/>
      <c r="EU30" s="1181"/>
      <c r="EV30" s="1334" t="s">
        <v>49</v>
      </c>
      <c r="EW30" s="1335"/>
      <c r="EX30" s="1336"/>
      <c r="EY30" s="1182" t="s">
        <v>49</v>
      </c>
      <c r="EZ30" s="1180"/>
      <c r="FA30" s="1181"/>
      <c r="FB30" s="1182" t="s">
        <v>49</v>
      </c>
      <c r="FC30" s="1180"/>
      <c r="FD30" s="1181"/>
      <c r="FE30" s="1374" t="s">
        <v>49</v>
      </c>
      <c r="FF30" s="1375"/>
      <c r="FG30" s="1375"/>
      <c r="FH30" s="1374" t="s">
        <v>49</v>
      </c>
      <c r="FI30" s="1375"/>
      <c r="FJ30" s="1377"/>
      <c r="FK30" s="1366"/>
      <c r="FL30" s="1368"/>
      <c r="FM30" s="1370"/>
      <c r="FN30" s="1376"/>
      <c r="FO30" s="1376"/>
      <c r="FP30" s="1189"/>
      <c r="FQ30" s="1190"/>
      <c r="FR30" s="1378" t="s">
        <v>55</v>
      </c>
      <c r="FS30" s="1379"/>
      <c r="FT30" s="1380"/>
      <c r="FU30" s="1306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192"/>
      <c r="GH30" s="13"/>
      <c r="GI30" s="1243"/>
      <c r="GJ30" s="1194"/>
      <c r="GK30" s="1194"/>
      <c r="GL30" s="1308" t="s">
        <v>62</v>
      </c>
      <c r="GM30" s="1167" t="s">
        <v>63</v>
      </c>
      <c r="GN30" s="1167" t="s">
        <v>64</v>
      </c>
      <c r="GO30" s="1167" t="s">
        <v>65</v>
      </c>
      <c r="GP30" s="1273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273" t="s">
        <v>112</v>
      </c>
      <c r="GV30" s="1362"/>
      <c r="GW30" s="1358"/>
      <c r="GX30" s="1360"/>
      <c r="GY30" s="176" t="s">
        <v>50</v>
      </c>
      <c r="GZ30" s="15" t="s">
        <v>67</v>
      </c>
      <c r="HA30" s="16" t="s">
        <v>68</v>
      </c>
      <c r="HB30" s="16" t="s">
        <v>69</v>
      </c>
      <c r="HC30" s="1184" t="s">
        <v>70</v>
      </c>
      <c r="HD30" s="1184" t="s">
        <v>71</v>
      </c>
      <c r="HE30" s="1184" t="s">
        <v>72</v>
      </c>
      <c r="HF30" s="1184" t="s">
        <v>73</v>
      </c>
      <c r="HG30" s="1186" t="s">
        <v>74</v>
      </c>
      <c r="HH30" s="13"/>
      <c r="HI30" s="1207" t="s">
        <v>167</v>
      </c>
      <c r="HJ30" s="1188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38" t="s">
        <v>79</v>
      </c>
      <c r="HR30" s="1202"/>
      <c r="HS30" s="1258"/>
      <c r="HT30" s="1312" t="s">
        <v>62</v>
      </c>
      <c r="HU30" s="1312" t="s">
        <v>63</v>
      </c>
      <c r="HV30" s="1312" t="s">
        <v>64</v>
      </c>
      <c r="HW30" s="1312" t="s">
        <v>65</v>
      </c>
      <c r="HX30" s="1139" t="s">
        <v>190</v>
      </c>
      <c r="HY30" s="1313" t="s">
        <v>68</v>
      </c>
      <c r="HZ30" s="1137" t="s">
        <v>83</v>
      </c>
      <c r="IA30" s="1137" t="s">
        <v>84</v>
      </c>
      <c r="IB30" s="1137" t="s">
        <v>85</v>
      </c>
      <c r="IC30" s="1137" t="s">
        <v>86</v>
      </c>
      <c r="ID30" s="1315" t="s">
        <v>87</v>
      </c>
      <c r="IE30" s="1315" t="s">
        <v>88</v>
      </c>
      <c r="IF30" s="1127" t="s">
        <v>79</v>
      </c>
      <c r="IG30" s="17"/>
      <c r="IH30" s="1161"/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216"/>
      <c r="IZ30" s="1217"/>
      <c r="JA30" s="1215" t="s">
        <v>97</v>
      </c>
      <c r="JB30" s="1216"/>
      <c r="JC30" s="1217"/>
      <c r="JD30" s="1284" t="s">
        <v>99</v>
      </c>
      <c r="JE30" s="1213" t="s">
        <v>100</v>
      </c>
      <c r="JF30" s="1213" t="s">
        <v>101</v>
      </c>
      <c r="JG30" s="1163" t="s">
        <v>102</v>
      </c>
      <c r="JH30" s="1163" t="s">
        <v>189</v>
      </c>
      <c r="JI30" s="17"/>
      <c r="JJ30" s="1128"/>
      <c r="JK30" s="1275" t="s">
        <v>106</v>
      </c>
      <c r="JL30" s="1276"/>
      <c r="JM30" s="1319" t="s">
        <v>107</v>
      </c>
      <c r="JN30" s="1319"/>
      <c r="JO30" s="1320"/>
      <c r="JP30" s="1278" t="s">
        <v>99</v>
      </c>
      <c r="JQ30" s="1280" t="s">
        <v>100</v>
      </c>
      <c r="JR30" s="1280" t="s">
        <v>101</v>
      </c>
      <c r="JS30" s="1280" t="s">
        <v>102</v>
      </c>
      <c r="JT30" s="1282" t="s">
        <v>68</v>
      </c>
      <c r="JU30" s="1244" t="s">
        <v>194</v>
      </c>
      <c r="JV30" s="1244" t="s">
        <v>195</v>
      </c>
      <c r="JW30" s="1244" t="s">
        <v>191</v>
      </c>
      <c r="JX30" s="1244" t="s">
        <v>196</v>
      </c>
      <c r="JY30" s="1289" t="s">
        <v>197</v>
      </c>
      <c r="JZ30" s="1244" t="s">
        <v>194</v>
      </c>
      <c r="KA30" s="1244" t="s">
        <v>195</v>
      </c>
      <c r="KB30" s="1244" t="s">
        <v>191</v>
      </c>
      <c r="KC30" s="1244" t="s">
        <v>196</v>
      </c>
      <c r="KD30" s="1289" t="s">
        <v>197</v>
      </c>
      <c r="KE30" s="1252"/>
      <c r="KF30" s="1294"/>
      <c r="KG30" s="1297"/>
      <c r="KH30" s="1303"/>
      <c r="KI30" s="1299"/>
      <c r="KJ30" s="1301"/>
      <c r="KK30" s="298"/>
      <c r="KL30" s="1128"/>
      <c r="KM30" s="1219" t="s">
        <v>215</v>
      </c>
      <c r="KN30" s="1218" t="s">
        <v>216</v>
      </c>
      <c r="KO30" s="1218" t="s">
        <v>217</v>
      </c>
      <c r="KP30" s="1219" t="s">
        <v>215</v>
      </c>
      <c r="KQ30" s="1218" t="s">
        <v>216</v>
      </c>
      <c r="KR30" s="1218" t="s">
        <v>217</v>
      </c>
      <c r="KS30" s="1219" t="s">
        <v>215</v>
      </c>
      <c r="KT30" s="1218" t="s">
        <v>216</v>
      </c>
      <c r="KU30" s="1218" t="s">
        <v>217</v>
      </c>
      <c r="KV30" s="1146"/>
      <c r="KW30" s="1148"/>
      <c r="KY30" s="1089"/>
      <c r="KZ30" s="1090"/>
      <c r="LA30" s="1090"/>
      <c r="LB30" s="1091"/>
      <c r="LD30" s="1081"/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</row>
    <row r="31" spans="1:331" s="281" customFormat="1" ht="53.25" customHeight="1" thickBot="1" x14ac:dyDescent="0.35">
      <c r="A31" s="1399"/>
      <c r="B31" s="1243"/>
      <c r="C31" s="1206"/>
      <c r="D31" s="1409"/>
      <c r="E31" s="1411"/>
      <c r="F31" s="1413"/>
      <c r="G31" s="1414"/>
      <c r="H31" s="1416"/>
      <c r="I31" s="1403"/>
      <c r="J31" s="18" t="s">
        <v>12</v>
      </c>
      <c r="K31" s="267" t="s">
        <v>13</v>
      </c>
      <c r="L31" s="272" t="s">
        <v>14</v>
      </c>
      <c r="M31" s="1136"/>
      <c r="N31" s="261" t="s">
        <v>12</v>
      </c>
      <c r="O31" s="19" t="s">
        <v>13</v>
      </c>
      <c r="P31" s="21" t="s">
        <v>14</v>
      </c>
      <c r="Q31" s="394" t="s">
        <v>219</v>
      </c>
      <c r="R31" s="266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272" t="s">
        <v>14</v>
      </c>
      <c r="X31" s="18" t="s">
        <v>12</v>
      </c>
      <c r="Y31" s="272" t="s">
        <v>13</v>
      </c>
      <c r="Z31" s="261" t="s">
        <v>12</v>
      </c>
      <c r="AA31" s="20" t="s">
        <v>13</v>
      </c>
      <c r="AB31" s="261" t="s">
        <v>12</v>
      </c>
      <c r="AC31" s="21" t="s">
        <v>13</v>
      </c>
      <c r="AD31" s="261" t="s">
        <v>12</v>
      </c>
      <c r="AE31" s="19" t="s">
        <v>13</v>
      </c>
      <c r="AF31" s="21" t="s">
        <v>14</v>
      </c>
      <c r="AG31" s="21"/>
      <c r="AH31" s="11"/>
      <c r="AI31" s="1385"/>
      <c r="AJ31" s="1129"/>
      <c r="AK31" s="270" t="s">
        <v>14</v>
      </c>
      <c r="AL31" s="89" t="s">
        <v>148</v>
      </c>
      <c r="AM31" s="270" t="s">
        <v>12</v>
      </c>
      <c r="AN31" s="270" t="s">
        <v>12</v>
      </c>
      <c r="AO31" s="261" t="s">
        <v>12</v>
      </c>
      <c r="AP31" s="21" t="s">
        <v>13</v>
      </c>
      <c r="AQ31" s="1171"/>
      <c r="AR31" s="266" t="s">
        <v>12</v>
      </c>
      <c r="AS31" s="21" t="s">
        <v>13</v>
      </c>
      <c r="AT31" s="269" t="s">
        <v>12</v>
      </c>
      <c r="AU31" s="615" t="s">
        <v>13</v>
      </c>
      <c r="AV31" s="616" t="s">
        <v>148</v>
      </c>
      <c r="AW31" s="270" t="s">
        <v>12</v>
      </c>
      <c r="AX31" s="595" t="s">
        <v>221</v>
      </c>
      <c r="AY31" s="18" t="s">
        <v>12</v>
      </c>
      <c r="AZ31" s="267" t="s">
        <v>13</v>
      </c>
      <c r="BA31" s="265" t="s">
        <v>14</v>
      </c>
      <c r="BB31" s="91" t="s">
        <v>148</v>
      </c>
      <c r="BC31" s="266" t="s">
        <v>12</v>
      </c>
      <c r="BD31" s="19" t="s">
        <v>13</v>
      </c>
      <c r="BE31" s="21" t="s">
        <v>14</v>
      </c>
      <c r="BF31" s="88" t="s">
        <v>148</v>
      </c>
      <c r="BG31" s="261" t="s">
        <v>13</v>
      </c>
      <c r="BH31" s="21" t="s">
        <v>14</v>
      </c>
      <c r="BI31" s="261" t="s">
        <v>13</v>
      </c>
      <c r="BJ31" s="21" t="s">
        <v>14</v>
      </c>
      <c r="BK31" s="261" t="s">
        <v>13</v>
      </c>
      <c r="BL31" s="21" t="s">
        <v>14</v>
      </c>
      <c r="BM31" s="22" t="s">
        <v>12</v>
      </c>
      <c r="BN31" s="11"/>
      <c r="BO31" s="1322"/>
      <c r="BP31" s="1129"/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261" t="s">
        <v>12</v>
      </c>
      <c r="BW31" s="19" t="s">
        <v>13</v>
      </c>
      <c r="BX31" s="39" t="s">
        <v>14</v>
      </c>
      <c r="BY31" s="94" t="s">
        <v>165</v>
      </c>
      <c r="BZ31" s="261" t="s">
        <v>12</v>
      </c>
      <c r="CA31" s="19" t="s">
        <v>13</v>
      </c>
      <c r="CB31" s="21" t="s">
        <v>14</v>
      </c>
      <c r="CC31" s="40" t="s">
        <v>166</v>
      </c>
      <c r="CD31" s="261" t="s">
        <v>13</v>
      </c>
      <c r="CE31" s="21" t="s">
        <v>14</v>
      </c>
      <c r="CF31" s="261" t="s">
        <v>13</v>
      </c>
      <c r="CG31" s="21" t="s">
        <v>14</v>
      </c>
      <c r="CH31" s="261" t="s">
        <v>13</v>
      </c>
      <c r="CI31" s="21" t="s">
        <v>14</v>
      </c>
      <c r="CJ31" s="261" t="s">
        <v>12</v>
      </c>
      <c r="CK31" s="21" t="s">
        <v>13</v>
      </c>
      <c r="CL31" s="92" t="s">
        <v>165</v>
      </c>
      <c r="CM31" s="289" t="s">
        <v>200</v>
      </c>
      <c r="CN31" s="280" t="s">
        <v>201</v>
      </c>
      <c r="CO31" s="429" t="s">
        <v>12</v>
      </c>
      <c r="CP31" s="11"/>
      <c r="CQ31" s="1243"/>
      <c r="CR31" s="1129"/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261" t="s">
        <v>12</v>
      </c>
      <c r="CY31" s="19" t="s">
        <v>13</v>
      </c>
      <c r="CZ31" s="21" t="s">
        <v>14</v>
      </c>
      <c r="DA31" s="261" t="s">
        <v>12</v>
      </c>
      <c r="DB31" s="19" t="s">
        <v>13</v>
      </c>
      <c r="DC31" s="21" t="s">
        <v>14</v>
      </c>
      <c r="DD31" s="261" t="s">
        <v>13</v>
      </c>
      <c r="DE31" s="21" t="s">
        <v>14</v>
      </c>
      <c r="DF31" s="261" t="s">
        <v>13</v>
      </c>
      <c r="DG31" s="21" t="s">
        <v>14</v>
      </c>
      <c r="DH31" s="261" t="s">
        <v>13</v>
      </c>
      <c r="DI31" s="21" t="s">
        <v>14</v>
      </c>
      <c r="DJ31" s="261" t="s">
        <v>12</v>
      </c>
      <c r="DK31" s="21" t="s">
        <v>13</v>
      </c>
      <c r="DL31" s="360" t="s">
        <v>200</v>
      </c>
      <c r="DM31" s="361" t="s">
        <v>201</v>
      </c>
      <c r="DN31" s="11"/>
      <c r="DO31" s="1243"/>
      <c r="DP31" s="1129"/>
      <c r="DQ31" s="23" t="s">
        <v>12</v>
      </c>
      <c r="DR31" s="24" t="s">
        <v>12</v>
      </c>
      <c r="DS31" s="23" t="s">
        <v>12</v>
      </c>
      <c r="DT31" s="23" t="s">
        <v>12</v>
      </c>
      <c r="DU31" s="261" t="s">
        <v>12</v>
      </c>
      <c r="DV31" s="19" t="s">
        <v>13</v>
      </c>
      <c r="DW31" s="39" t="s">
        <v>14</v>
      </c>
      <c r="DX31" s="92" t="s">
        <v>165</v>
      </c>
      <c r="DY31" s="261" t="s">
        <v>12</v>
      </c>
      <c r="DZ31" s="19" t="s">
        <v>13</v>
      </c>
      <c r="EA31" s="21" t="s">
        <v>14</v>
      </c>
      <c r="EB31" s="95" t="s">
        <v>148</v>
      </c>
      <c r="EC31" s="261" t="s">
        <v>13</v>
      </c>
      <c r="ED31" s="21" t="s">
        <v>14</v>
      </c>
      <c r="EE31" s="261" t="s">
        <v>13</v>
      </c>
      <c r="EF31" s="21" t="s">
        <v>14</v>
      </c>
      <c r="EG31" s="261" t="s">
        <v>12</v>
      </c>
      <c r="EH31" s="21" t="s">
        <v>13</v>
      </c>
      <c r="EI31" s="261" t="s">
        <v>12</v>
      </c>
      <c r="EJ31" s="21" t="s">
        <v>13</v>
      </c>
      <c r="EK31" s="96" t="s">
        <v>148</v>
      </c>
      <c r="EL31" s="18" t="s">
        <v>12</v>
      </c>
      <c r="EM31" s="269" t="s">
        <v>13</v>
      </c>
      <c r="EN31" s="97" t="s">
        <v>148</v>
      </c>
      <c r="EO31" s="269" t="s">
        <v>13</v>
      </c>
      <c r="EP31" s="89" t="s">
        <v>148</v>
      </c>
      <c r="EQ31" s="11"/>
      <c r="ER31" s="1243"/>
      <c r="ES31" s="18" t="s">
        <v>12</v>
      </c>
      <c r="ET31" s="267" t="s">
        <v>13</v>
      </c>
      <c r="EU31" s="272" t="s">
        <v>14</v>
      </c>
      <c r="EV31" s="249" t="s">
        <v>12</v>
      </c>
      <c r="EW31" s="247" t="s">
        <v>13</v>
      </c>
      <c r="EX31" s="248" t="s">
        <v>14</v>
      </c>
      <c r="EY31" s="18" t="s">
        <v>12</v>
      </c>
      <c r="EZ31" s="267" t="s">
        <v>13</v>
      </c>
      <c r="FA31" s="272" t="s">
        <v>14</v>
      </c>
      <c r="FB31" s="18" t="s">
        <v>12</v>
      </c>
      <c r="FC31" s="267" t="s">
        <v>13</v>
      </c>
      <c r="FD31" s="272" t="s">
        <v>14</v>
      </c>
      <c r="FE31" s="18" t="s">
        <v>12</v>
      </c>
      <c r="FF31" s="267" t="s">
        <v>13</v>
      </c>
      <c r="FG31" s="262" t="s">
        <v>14</v>
      </c>
      <c r="FH31" s="18" t="s">
        <v>12</v>
      </c>
      <c r="FI31" s="267" t="s">
        <v>13</v>
      </c>
      <c r="FJ31" s="272" t="s">
        <v>14</v>
      </c>
      <c r="FK31" s="1366"/>
      <c r="FL31" s="1369"/>
      <c r="FM31" s="1370"/>
      <c r="FN31" s="1376"/>
      <c r="FO31" s="1376"/>
      <c r="FP31" s="1189"/>
      <c r="FQ31" s="1190"/>
      <c r="FR31" s="185" t="s">
        <v>12</v>
      </c>
      <c r="FS31" s="268" t="s">
        <v>13</v>
      </c>
      <c r="FT31" s="268" t="s">
        <v>14</v>
      </c>
      <c r="FU31" s="41" t="s">
        <v>12</v>
      </c>
      <c r="FV31" s="267" t="s">
        <v>13</v>
      </c>
      <c r="FW31" s="272" t="s">
        <v>14</v>
      </c>
      <c r="FX31" s="18" t="s">
        <v>12</v>
      </c>
      <c r="FY31" s="267" t="s">
        <v>13</v>
      </c>
      <c r="FZ31" s="272" t="s">
        <v>14</v>
      </c>
      <c r="GA31" s="18" t="s">
        <v>12</v>
      </c>
      <c r="GB31" s="267" t="s">
        <v>13</v>
      </c>
      <c r="GC31" s="272" t="s">
        <v>14</v>
      </c>
      <c r="GD31" s="18" t="s">
        <v>12</v>
      </c>
      <c r="GE31" s="267" t="s">
        <v>13</v>
      </c>
      <c r="GF31" s="272" t="s">
        <v>14</v>
      </c>
      <c r="GG31" s="76" t="s">
        <v>125</v>
      </c>
      <c r="GH31" s="25"/>
      <c r="GI31" s="1243"/>
      <c r="GJ31" s="1195"/>
      <c r="GK31" s="1195"/>
      <c r="GL31" s="1309"/>
      <c r="GM31" s="1168"/>
      <c r="GN31" s="1168"/>
      <c r="GO31" s="1168"/>
      <c r="GP31" s="1274"/>
      <c r="GQ31" s="1200"/>
      <c r="GR31" s="1168"/>
      <c r="GS31" s="1168"/>
      <c r="GT31" s="1168"/>
      <c r="GU31" s="1274"/>
      <c r="GV31" s="1362"/>
      <c r="GW31" s="1358"/>
      <c r="GX31" s="1360"/>
      <c r="GY31" s="177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208"/>
      <c r="HJ31" s="1188"/>
      <c r="HK31" s="1204"/>
      <c r="HL31" s="1204"/>
      <c r="HM31" s="1204"/>
      <c r="HN31" s="1204"/>
      <c r="HO31" s="1204"/>
      <c r="HP31" s="1204"/>
      <c r="HQ31" s="262" t="s">
        <v>12</v>
      </c>
      <c r="HR31" s="1202"/>
      <c r="HS31" s="1258"/>
      <c r="HT31" s="1312"/>
      <c r="HU31" s="1312"/>
      <c r="HV31" s="1312"/>
      <c r="HW31" s="1312"/>
      <c r="HX31" s="1139"/>
      <c r="HY31" s="1314"/>
      <c r="HZ31" s="1277"/>
      <c r="IA31" s="1277"/>
      <c r="IB31" s="1277"/>
      <c r="IC31" s="1277"/>
      <c r="ID31" s="1316"/>
      <c r="IE31" s="1316"/>
      <c r="IF31" s="1212"/>
      <c r="IG31" s="17"/>
      <c r="IH31" s="1162"/>
      <c r="II31" s="18" t="s">
        <v>12</v>
      </c>
      <c r="IJ31" s="267" t="s">
        <v>13</v>
      </c>
      <c r="IK31" s="262" t="s">
        <v>14</v>
      </c>
      <c r="IL31" s="18" t="s">
        <v>12</v>
      </c>
      <c r="IM31" s="267" t="s">
        <v>13</v>
      </c>
      <c r="IN31" s="262" t="s">
        <v>14</v>
      </c>
      <c r="IO31" s="18" t="s">
        <v>12</v>
      </c>
      <c r="IP31" s="267" t="s">
        <v>13</v>
      </c>
      <c r="IQ31" s="262" t="s">
        <v>14</v>
      </c>
      <c r="IR31" s="18" t="s">
        <v>12</v>
      </c>
      <c r="IS31" s="267" t="s">
        <v>13</v>
      </c>
      <c r="IT31" s="262" t="s">
        <v>14</v>
      </c>
      <c r="IU31" s="18" t="s">
        <v>12</v>
      </c>
      <c r="IV31" s="267" t="s">
        <v>13</v>
      </c>
      <c r="IW31" s="272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285"/>
      <c r="JE31" s="1214"/>
      <c r="JF31" s="1214"/>
      <c r="JG31" s="1164"/>
      <c r="JH31" s="1164"/>
      <c r="JI31" s="17"/>
      <c r="JJ31" s="1129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279"/>
      <c r="JQ31" s="1281"/>
      <c r="JR31" s="1281"/>
      <c r="JS31" s="1281"/>
      <c r="JT31" s="1283"/>
      <c r="JU31" s="1245"/>
      <c r="JV31" s="1245"/>
      <c r="JW31" s="1245"/>
      <c r="JX31" s="1245"/>
      <c r="JY31" s="1290"/>
      <c r="JZ31" s="1245"/>
      <c r="KA31" s="1245"/>
      <c r="KB31" s="1245"/>
      <c r="KC31" s="1245"/>
      <c r="KD31" s="1290"/>
      <c r="KE31" s="1253"/>
      <c r="KF31" s="1295"/>
      <c r="KG31" s="1297"/>
      <c r="KH31" s="1303"/>
      <c r="KI31" s="1299"/>
      <c r="KJ31" s="1301"/>
      <c r="KK31" s="298"/>
      <c r="KL31" s="1129"/>
      <c r="KM31" s="1219"/>
      <c r="KN31" s="1218"/>
      <c r="KO31" s="1218"/>
      <c r="KP31" s="1219"/>
      <c r="KQ31" s="1218"/>
      <c r="KR31" s="1218"/>
      <c r="KS31" s="1219"/>
      <c r="KT31" s="1218"/>
      <c r="KU31" s="1218"/>
      <c r="KV31" s="334" t="s">
        <v>12</v>
      </c>
      <c r="KW31" s="335" t="s">
        <v>13</v>
      </c>
      <c r="KY31" s="430" t="s">
        <v>208</v>
      </c>
      <c r="KZ31" s="431" t="s">
        <v>209</v>
      </c>
      <c r="LA31" s="431" t="s">
        <v>205</v>
      </c>
      <c r="LB31" s="432" t="s">
        <v>210</v>
      </c>
      <c r="LD31" s="1082"/>
      <c r="LE31" s="6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8" t="s">
        <v>14</v>
      </c>
      <c r="LK31" s="609" t="s">
        <v>14</v>
      </c>
      <c r="LL31" s="610" t="s">
        <v>14</v>
      </c>
      <c r="LM31" s="610" t="s">
        <v>14</v>
      </c>
      <c r="LN31" s="611" t="s">
        <v>14</v>
      </c>
      <c r="LO31" s="612" t="s">
        <v>208</v>
      </c>
      <c r="LP31" s="613" t="s">
        <v>209</v>
      </c>
      <c r="LQ31" s="613" t="s">
        <v>205</v>
      </c>
      <c r="LR31" s="614" t="s">
        <v>210</v>
      </c>
      <c r="LS31" s="561"/>
    </row>
    <row r="32" spans="1:331" s="288" customFormat="1" ht="21" customHeight="1" thickBot="1" x14ac:dyDescent="0.35">
      <c r="A32" s="397"/>
      <c r="B32" s="196" t="s">
        <v>131</v>
      </c>
      <c r="C32" s="80">
        <f>C33+C34+C40+C45</f>
        <v>525</v>
      </c>
      <c r="D32" s="392">
        <v>18</v>
      </c>
      <c r="E32" s="56">
        <v>1</v>
      </c>
      <c r="F32" s="56">
        <v>0</v>
      </c>
      <c r="G32" s="409">
        <v>3.0303030303030303</v>
      </c>
      <c r="H32" s="56">
        <v>11</v>
      </c>
      <c r="I32" s="403">
        <v>4</v>
      </c>
      <c r="J32" s="178">
        <v>47</v>
      </c>
      <c r="K32" s="56">
        <v>69</v>
      </c>
      <c r="L32" s="56">
        <v>50</v>
      </c>
      <c r="M32" s="405">
        <v>4.9780380673499272</v>
      </c>
      <c r="N32" s="178">
        <v>47</v>
      </c>
      <c r="O32" s="56">
        <v>68</v>
      </c>
      <c r="P32" s="56">
        <v>52</v>
      </c>
      <c r="Q32" s="395">
        <v>5.1244509516837482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46</v>
      </c>
      <c r="Y32" s="56">
        <v>68</v>
      </c>
      <c r="Z32" s="56">
        <v>48</v>
      </c>
      <c r="AA32" s="56">
        <v>67</v>
      </c>
      <c r="AB32" s="56">
        <v>49</v>
      </c>
      <c r="AC32" s="56">
        <v>40</v>
      </c>
      <c r="AD32" s="56">
        <v>0</v>
      </c>
      <c r="AE32" s="56">
        <v>0</v>
      </c>
      <c r="AF32" s="393">
        <v>0</v>
      </c>
      <c r="AG32" s="393"/>
      <c r="AH32" s="58"/>
      <c r="AI32" s="71" t="s">
        <v>131</v>
      </c>
      <c r="AJ32" s="844">
        <f t="shared" ref="AJ32" si="178">AJ34+AJ40+AJ45+AJ33</f>
        <v>579</v>
      </c>
      <c r="AK32" s="72">
        <v>64</v>
      </c>
      <c r="AL32" s="82">
        <v>9.6240601503759411</v>
      </c>
      <c r="AM32" s="72">
        <v>65</v>
      </c>
      <c r="AN32" s="72">
        <v>66</v>
      </c>
      <c r="AO32" s="72">
        <v>1</v>
      </c>
      <c r="AP32" s="72">
        <v>0</v>
      </c>
      <c r="AQ32" s="72">
        <v>61</v>
      </c>
      <c r="AR32" s="72">
        <v>3</v>
      </c>
      <c r="AS32" s="72">
        <v>3</v>
      </c>
      <c r="AT32" s="72">
        <v>43</v>
      </c>
      <c r="AU32" s="72">
        <v>46</v>
      </c>
      <c r="AV32" s="241">
        <v>6.9172932330827068</v>
      </c>
      <c r="AW32" s="242">
        <v>47</v>
      </c>
      <c r="AX32" s="601">
        <v>45</v>
      </c>
      <c r="AY32" s="242">
        <v>0</v>
      </c>
      <c r="AZ32" s="242">
        <v>1</v>
      </c>
      <c r="BA32" s="242">
        <v>2</v>
      </c>
      <c r="BB32" s="241">
        <v>0.30075187969924816</v>
      </c>
      <c r="BC32" s="242">
        <v>0</v>
      </c>
      <c r="BD32" s="242">
        <v>0</v>
      </c>
      <c r="BE32" s="242">
        <v>1</v>
      </c>
      <c r="BF32" s="241">
        <v>0.15037593984962408</v>
      </c>
      <c r="BG32" s="242">
        <v>0</v>
      </c>
      <c r="BH32" s="72">
        <v>0</v>
      </c>
      <c r="BI32" s="72">
        <v>0</v>
      </c>
      <c r="BJ32" s="72">
        <v>0</v>
      </c>
      <c r="BK32" s="72">
        <v>0</v>
      </c>
      <c r="BL32" s="72">
        <v>0</v>
      </c>
      <c r="BM32" s="72">
        <v>0</v>
      </c>
      <c r="BN32" s="58"/>
      <c r="BO32" s="68" t="s">
        <v>131</v>
      </c>
      <c r="BP32" s="844">
        <f t="shared" ref="BP32" si="179">BP34+BP40+BP45+BP33</f>
        <v>614</v>
      </c>
      <c r="BQ32" s="72">
        <v>1</v>
      </c>
      <c r="BR32" s="72">
        <v>77</v>
      </c>
      <c r="BS32" s="72">
        <v>0</v>
      </c>
      <c r="BT32" s="72">
        <v>2</v>
      </c>
      <c r="BU32" s="72">
        <v>3</v>
      </c>
      <c r="BV32" s="72">
        <v>0</v>
      </c>
      <c r="BW32" s="72">
        <v>0</v>
      </c>
      <c r="BX32" s="242">
        <v>0</v>
      </c>
      <c r="BY32" s="241">
        <v>0</v>
      </c>
      <c r="BZ32" s="242">
        <v>0</v>
      </c>
      <c r="CA32" s="242">
        <v>0</v>
      </c>
      <c r="CB32" s="242">
        <v>0</v>
      </c>
      <c r="CC32" s="710">
        <v>0</v>
      </c>
      <c r="CD32" s="242">
        <v>0</v>
      </c>
      <c r="CE32" s="242">
        <v>0</v>
      </c>
      <c r="CF32" s="242">
        <v>0</v>
      </c>
      <c r="CG32" s="242">
        <v>0</v>
      </c>
      <c r="CH32" s="242">
        <v>0</v>
      </c>
      <c r="CI32" s="242">
        <v>0</v>
      </c>
      <c r="CJ32" s="242">
        <v>2</v>
      </c>
      <c r="CK32" s="242">
        <v>2</v>
      </c>
      <c r="CL32" s="715">
        <v>0.29895366218236175</v>
      </c>
      <c r="CM32" s="292">
        <v>0</v>
      </c>
      <c r="CN32" s="293">
        <v>0</v>
      </c>
      <c r="CO32" s="73">
        <v>0</v>
      </c>
      <c r="CP32" s="58"/>
      <c r="CQ32" s="71" t="s">
        <v>131</v>
      </c>
      <c r="CR32" s="378">
        <f t="shared" ref="CR32" si="180">CR33+CR34+CR40+CR45</f>
        <v>71</v>
      </c>
      <c r="CS32" s="72">
        <v>0</v>
      </c>
      <c r="CT32" s="72">
        <v>4</v>
      </c>
      <c r="CU32" s="72">
        <v>0</v>
      </c>
      <c r="CV32" s="72">
        <v>0</v>
      </c>
      <c r="CW32" s="72">
        <v>1</v>
      </c>
      <c r="CX32" s="72">
        <v>0</v>
      </c>
      <c r="CY32" s="72">
        <v>0</v>
      </c>
      <c r="CZ32" s="72">
        <v>0</v>
      </c>
      <c r="DA32" s="72">
        <v>0</v>
      </c>
      <c r="DB32" s="72">
        <v>0</v>
      </c>
      <c r="DC32" s="72">
        <v>0</v>
      </c>
      <c r="DD32" s="72">
        <v>0</v>
      </c>
      <c r="DE32" s="72">
        <v>0</v>
      </c>
      <c r="DF32" s="72">
        <v>0</v>
      </c>
      <c r="DG32" s="72">
        <v>0</v>
      </c>
      <c r="DH32" s="72">
        <v>0</v>
      </c>
      <c r="DI32" s="72">
        <v>0</v>
      </c>
      <c r="DJ32" s="72">
        <v>0</v>
      </c>
      <c r="DK32" s="72">
        <v>1</v>
      </c>
      <c r="DL32" s="354">
        <v>0</v>
      </c>
      <c r="DM32" s="355">
        <v>0</v>
      </c>
      <c r="DN32" s="58"/>
      <c r="DO32" s="71" t="s">
        <v>131</v>
      </c>
      <c r="DP32" s="378">
        <f t="shared" ref="DP32" si="181">DP34+DP40+DP45+DP33</f>
        <v>740</v>
      </c>
      <c r="DQ32" s="72">
        <v>0</v>
      </c>
      <c r="DR32" s="72">
        <v>5</v>
      </c>
      <c r="DS32" s="72">
        <v>0</v>
      </c>
      <c r="DT32" s="72">
        <v>1</v>
      </c>
      <c r="DU32" s="72">
        <v>0</v>
      </c>
      <c r="DV32" s="72">
        <v>0</v>
      </c>
      <c r="DW32" s="242">
        <v>0</v>
      </c>
      <c r="DX32" s="719">
        <v>0</v>
      </c>
      <c r="DY32" s="242">
        <v>0</v>
      </c>
      <c r="DZ32" s="242">
        <v>0</v>
      </c>
      <c r="EA32" s="242">
        <v>0</v>
      </c>
      <c r="EB32" s="715">
        <v>0</v>
      </c>
      <c r="EC32" s="242">
        <v>0</v>
      </c>
      <c r="ED32" s="242">
        <v>0</v>
      </c>
      <c r="EE32" s="242">
        <v>0</v>
      </c>
      <c r="EF32" s="242">
        <v>0</v>
      </c>
      <c r="EG32" s="242">
        <v>0</v>
      </c>
      <c r="EH32" s="242">
        <v>0</v>
      </c>
      <c r="EI32" s="242">
        <v>0</v>
      </c>
      <c r="EJ32" s="242">
        <v>0</v>
      </c>
      <c r="EK32" s="715">
        <v>0</v>
      </c>
      <c r="EL32" s="242">
        <v>0</v>
      </c>
      <c r="EM32" s="242">
        <v>33</v>
      </c>
      <c r="EN32" s="710">
        <v>4.4836956521739131</v>
      </c>
      <c r="EO32" s="242">
        <v>33</v>
      </c>
      <c r="EP32" s="715">
        <v>4.4836956521739131</v>
      </c>
      <c r="EQ32" s="58"/>
      <c r="ER32" s="71" t="s">
        <v>131</v>
      </c>
      <c r="ES32" s="158">
        <v>0</v>
      </c>
      <c r="ET32" s="158">
        <v>0</v>
      </c>
      <c r="EU32" s="158">
        <v>0</v>
      </c>
      <c r="EV32" s="158">
        <v>1</v>
      </c>
      <c r="EW32" s="158">
        <v>2</v>
      </c>
      <c r="EX32" s="158">
        <v>1</v>
      </c>
      <c r="EY32" s="158">
        <v>5</v>
      </c>
      <c r="EZ32" s="158">
        <v>4</v>
      </c>
      <c r="FA32" s="158">
        <v>1</v>
      </c>
      <c r="FB32" s="158">
        <v>16</v>
      </c>
      <c r="FC32" s="158">
        <v>5</v>
      </c>
      <c r="FD32" s="158">
        <v>2</v>
      </c>
      <c r="FE32" s="158">
        <v>2</v>
      </c>
      <c r="FF32" s="158">
        <v>1</v>
      </c>
      <c r="FG32" s="158">
        <v>0</v>
      </c>
      <c r="FH32" s="158">
        <v>0</v>
      </c>
      <c r="FI32" s="158">
        <v>0</v>
      </c>
      <c r="FJ32" s="158">
        <v>1</v>
      </c>
      <c r="FK32" s="178">
        <v>486</v>
      </c>
      <c r="FL32" s="724">
        <v>3.9094650205761319</v>
      </c>
      <c r="FM32" s="158">
        <v>0</v>
      </c>
      <c r="FN32" s="158">
        <v>0</v>
      </c>
      <c r="FO32" s="158">
        <v>10</v>
      </c>
      <c r="FP32" s="294">
        <v>9</v>
      </c>
      <c r="FQ32" s="244">
        <v>0</v>
      </c>
      <c r="FR32" s="158">
        <v>0</v>
      </c>
      <c r="FS32" s="158">
        <v>0</v>
      </c>
      <c r="FT32" s="158">
        <v>0</v>
      </c>
      <c r="FU32" s="158">
        <v>2</v>
      </c>
      <c r="FV32" s="158">
        <v>0</v>
      </c>
      <c r="FW32" s="158">
        <v>0</v>
      </c>
      <c r="FX32" s="158">
        <v>8</v>
      </c>
      <c r="FY32" s="158">
        <v>3</v>
      </c>
      <c r="FZ32" s="158">
        <v>2</v>
      </c>
      <c r="GA32" s="158">
        <v>20</v>
      </c>
      <c r="GB32" s="158">
        <v>17</v>
      </c>
      <c r="GC32" s="158">
        <v>4</v>
      </c>
      <c r="GD32" s="158">
        <v>2</v>
      </c>
      <c r="GE32" s="158">
        <v>1</v>
      </c>
      <c r="GF32" s="158">
        <v>0</v>
      </c>
      <c r="GG32" s="158">
        <v>2</v>
      </c>
      <c r="GH32" s="59"/>
      <c r="GI32" s="71" t="s">
        <v>131</v>
      </c>
      <c r="GJ32" s="485">
        <f>GJ33+GJ34+GJ40+GJ45</f>
        <v>3710</v>
      </c>
      <c r="GK32" s="727">
        <v>48.113207547169814</v>
      </c>
      <c r="GL32" s="72">
        <v>1</v>
      </c>
      <c r="GM32" s="72">
        <v>1</v>
      </c>
      <c r="GN32" s="72">
        <v>2</v>
      </c>
      <c r="GO32" s="72">
        <v>2</v>
      </c>
      <c r="GP32" s="72">
        <v>1</v>
      </c>
      <c r="GQ32" s="72">
        <v>38</v>
      </c>
      <c r="GR32" s="72">
        <v>12</v>
      </c>
      <c r="GS32" s="72">
        <v>68</v>
      </c>
      <c r="GT32" s="72">
        <v>178</v>
      </c>
      <c r="GU32" s="171">
        <v>105</v>
      </c>
      <c r="GV32" s="182">
        <v>159</v>
      </c>
      <c r="GW32" s="182">
        <f t="shared" ref="GW32" si="182">GW33+GW34+GW40+GW45</f>
        <v>4090</v>
      </c>
      <c r="GX32" s="730">
        <v>3.5610302351623742</v>
      </c>
      <c r="GY32" s="72">
        <v>2</v>
      </c>
      <c r="GZ32" s="72">
        <v>0</v>
      </c>
      <c r="HA32" s="72">
        <v>3</v>
      </c>
      <c r="HB32" s="72">
        <v>0</v>
      </c>
      <c r="HC32" s="72">
        <v>0</v>
      </c>
      <c r="HD32" s="72">
        <v>0</v>
      </c>
      <c r="HE32" s="72">
        <v>0</v>
      </c>
      <c r="HF32" s="72">
        <v>0</v>
      </c>
      <c r="HG32" s="72">
        <v>0</v>
      </c>
      <c r="HH32" s="60"/>
      <c r="HI32" s="196" t="s">
        <v>131</v>
      </c>
      <c r="HJ32" s="175">
        <v>0</v>
      </c>
      <c r="HK32" s="175">
        <v>0</v>
      </c>
      <c r="HL32" s="175">
        <v>0</v>
      </c>
      <c r="HM32" s="175">
        <v>0</v>
      </c>
      <c r="HN32" s="175">
        <v>1</v>
      </c>
      <c r="HO32" s="175">
        <v>0</v>
      </c>
      <c r="HP32" s="175">
        <v>0</v>
      </c>
      <c r="HQ32" s="219">
        <v>10</v>
      </c>
      <c r="HR32" s="178">
        <v>355</v>
      </c>
      <c r="HS32" s="732">
        <v>0</v>
      </c>
      <c r="HT32" s="175">
        <v>0</v>
      </c>
      <c r="HU32" s="175">
        <v>0</v>
      </c>
      <c r="HV32" s="175">
        <v>0</v>
      </c>
      <c r="HW32" s="175">
        <v>0</v>
      </c>
      <c r="HX32" s="179">
        <v>0</v>
      </c>
      <c r="HY32" s="56">
        <v>0</v>
      </c>
      <c r="HZ32" s="56">
        <v>0</v>
      </c>
      <c r="IA32" s="56">
        <v>0</v>
      </c>
      <c r="IB32" s="56">
        <v>0</v>
      </c>
      <c r="IC32" s="56">
        <v>0</v>
      </c>
      <c r="ID32" s="56">
        <v>0</v>
      </c>
      <c r="IE32" s="56">
        <v>0</v>
      </c>
      <c r="IF32" s="56">
        <v>0</v>
      </c>
      <c r="IG32" s="61"/>
      <c r="IH32" s="71" t="s">
        <v>131</v>
      </c>
      <c r="II32" s="158">
        <v>0</v>
      </c>
      <c r="IJ32" s="158">
        <v>0</v>
      </c>
      <c r="IK32" s="158">
        <v>0</v>
      </c>
      <c r="IL32" s="158">
        <v>1</v>
      </c>
      <c r="IM32" s="158">
        <v>1</v>
      </c>
      <c r="IN32" s="158">
        <v>0</v>
      </c>
      <c r="IO32" s="158">
        <v>6</v>
      </c>
      <c r="IP32" s="158">
        <v>3</v>
      </c>
      <c r="IQ32" s="158">
        <v>3</v>
      </c>
      <c r="IR32" s="158">
        <v>16</v>
      </c>
      <c r="IS32" s="158">
        <v>17</v>
      </c>
      <c r="IT32" s="158">
        <v>18</v>
      </c>
      <c r="IU32" s="158">
        <v>0</v>
      </c>
      <c r="IV32" s="158">
        <v>0</v>
      </c>
      <c r="IW32" s="244">
        <v>0</v>
      </c>
      <c r="IX32" s="158">
        <v>2</v>
      </c>
      <c r="IY32" s="158">
        <v>0</v>
      </c>
      <c r="IZ32" s="158">
        <v>2</v>
      </c>
      <c r="JA32" s="158">
        <v>0</v>
      </c>
      <c r="JB32" s="158">
        <v>0</v>
      </c>
      <c r="JC32" s="244">
        <v>0</v>
      </c>
      <c r="JD32" s="158">
        <v>0</v>
      </c>
      <c r="JE32" s="158">
        <v>0</v>
      </c>
      <c r="JF32" s="158">
        <v>0</v>
      </c>
      <c r="JG32" s="158">
        <v>0</v>
      </c>
      <c r="JH32" s="244">
        <v>0</v>
      </c>
      <c r="JI32" s="61"/>
      <c r="JJ32" s="68" t="s">
        <v>131</v>
      </c>
      <c r="JK32" s="158">
        <v>0</v>
      </c>
      <c r="JL32" s="72">
        <v>0</v>
      </c>
      <c r="JM32" s="72">
        <v>0</v>
      </c>
      <c r="JN32" s="72">
        <v>0</v>
      </c>
      <c r="JO32" s="73">
        <v>0</v>
      </c>
      <c r="JP32" s="158">
        <v>0</v>
      </c>
      <c r="JQ32" s="72">
        <v>0</v>
      </c>
      <c r="JR32" s="72">
        <v>0</v>
      </c>
      <c r="JS32" s="72">
        <v>0</v>
      </c>
      <c r="JT32" s="171">
        <v>0</v>
      </c>
      <c r="JU32" s="178">
        <v>0</v>
      </c>
      <c r="JV32" s="175">
        <v>0</v>
      </c>
      <c r="JW32" s="175">
        <v>0</v>
      </c>
      <c r="JX32" s="175">
        <v>1</v>
      </c>
      <c r="JY32" s="179">
        <v>1</v>
      </c>
      <c r="JZ32" s="178">
        <v>0</v>
      </c>
      <c r="KA32" s="175">
        <v>0</v>
      </c>
      <c r="KB32" s="175">
        <v>4</v>
      </c>
      <c r="KC32" s="175">
        <v>2</v>
      </c>
      <c r="KD32" s="179">
        <v>3</v>
      </c>
      <c r="KE32" s="178">
        <v>2678</v>
      </c>
      <c r="KF32" s="734">
        <v>1.2696041822255415</v>
      </c>
      <c r="KG32" s="313">
        <v>34</v>
      </c>
      <c r="KH32" s="175">
        <v>7</v>
      </c>
      <c r="KI32" s="175">
        <v>0</v>
      </c>
      <c r="KJ32" s="179">
        <v>0</v>
      </c>
      <c r="KK32" s="299"/>
      <c r="KL32" s="68" t="s">
        <v>131</v>
      </c>
      <c r="KM32" s="178">
        <v>0</v>
      </c>
      <c r="KN32" s="175">
        <v>0</v>
      </c>
      <c r="KO32" s="175">
        <v>0</v>
      </c>
      <c r="KP32" s="175">
        <v>4</v>
      </c>
      <c r="KQ32" s="175">
        <v>0</v>
      </c>
      <c r="KR32" s="175">
        <v>2</v>
      </c>
      <c r="KS32" s="175">
        <v>0</v>
      </c>
      <c r="KT32" s="175">
        <v>0</v>
      </c>
      <c r="KU32" s="179">
        <v>1</v>
      </c>
      <c r="KV32" s="329">
        <v>0</v>
      </c>
      <c r="KW32" s="179">
        <v>0</v>
      </c>
      <c r="KY32" s="178">
        <v>0</v>
      </c>
      <c r="KZ32" s="178">
        <v>0</v>
      </c>
      <c r="LA32" s="178">
        <v>0</v>
      </c>
      <c r="LB32" s="339">
        <v>0</v>
      </c>
      <c r="LD32" s="441" t="s">
        <v>131</v>
      </c>
      <c r="LE32" s="442">
        <v>0</v>
      </c>
      <c r="LF32" s="442">
        <v>0</v>
      </c>
      <c r="LG32" s="442">
        <v>0</v>
      </c>
      <c r="LH32" s="442">
        <v>0</v>
      </c>
      <c r="LI32" s="442">
        <v>0</v>
      </c>
      <c r="LJ32" s="443">
        <v>0</v>
      </c>
      <c r="LK32" s="451">
        <v>0</v>
      </c>
      <c r="LL32" s="459">
        <v>0</v>
      </c>
      <c r="LM32" s="459">
        <v>0</v>
      </c>
      <c r="LN32" s="461">
        <v>0</v>
      </c>
      <c r="LO32" s="510">
        <v>41</v>
      </c>
      <c r="LP32" s="509">
        <v>0</v>
      </c>
      <c r="LQ32" s="509">
        <v>1</v>
      </c>
      <c r="LR32" s="509">
        <v>0</v>
      </c>
      <c r="LS32" s="445"/>
    </row>
    <row r="33" spans="1:331" s="523" customFormat="1" ht="33" customHeight="1" x14ac:dyDescent="0.2">
      <c r="A33" s="617" t="s">
        <v>126</v>
      </c>
      <c r="B33" s="618" t="s">
        <v>132</v>
      </c>
      <c r="C33" s="518">
        <v>121</v>
      </c>
      <c r="D33" s="530">
        <v>11</v>
      </c>
      <c r="E33" s="525"/>
      <c r="F33" s="525"/>
      <c r="G33" s="410"/>
      <c r="H33" s="524">
        <v>8</v>
      </c>
      <c r="I33" s="532"/>
      <c r="J33" s="530">
        <v>13</v>
      </c>
      <c r="K33" s="524">
        <v>17</v>
      </c>
      <c r="L33" s="524">
        <v>12</v>
      </c>
      <c r="M33" s="406">
        <v>0</v>
      </c>
      <c r="N33" s="530">
        <v>13</v>
      </c>
      <c r="O33" s="524">
        <v>16</v>
      </c>
      <c r="P33" s="524">
        <v>14</v>
      </c>
      <c r="Q33" s="386">
        <v>0</v>
      </c>
      <c r="R33" s="524"/>
      <c r="S33" s="524"/>
      <c r="T33" s="524"/>
      <c r="U33" s="524"/>
      <c r="V33" s="524"/>
      <c r="W33" s="524"/>
      <c r="X33" s="524">
        <v>13</v>
      </c>
      <c r="Y33" s="524">
        <v>16</v>
      </c>
      <c r="Z33" s="524">
        <v>14</v>
      </c>
      <c r="AA33" s="524">
        <v>15</v>
      </c>
      <c r="AB33" s="524">
        <v>14</v>
      </c>
      <c r="AC33" s="524">
        <v>6</v>
      </c>
      <c r="AD33" s="524"/>
      <c r="AE33" s="524"/>
      <c r="AF33" s="526"/>
      <c r="AG33" s="526"/>
      <c r="AH33" s="527"/>
      <c r="AI33" s="663" t="s">
        <v>132</v>
      </c>
      <c r="AJ33" s="518">
        <v>134</v>
      </c>
      <c r="AK33" s="524">
        <v>15</v>
      </c>
      <c r="AL33" s="123">
        <v>11.194029850746269</v>
      </c>
      <c r="AM33" s="524">
        <v>14</v>
      </c>
      <c r="AN33" s="524">
        <v>14</v>
      </c>
      <c r="AO33" s="524"/>
      <c r="AP33" s="524"/>
      <c r="AQ33" s="524">
        <v>17</v>
      </c>
      <c r="AR33" s="524"/>
      <c r="AS33" s="524"/>
      <c r="AT33" s="524">
        <v>12</v>
      </c>
      <c r="AU33" s="524">
        <v>1</v>
      </c>
      <c r="AV33" s="123">
        <v>0.74626865671641784</v>
      </c>
      <c r="AW33" s="528">
        <v>2</v>
      </c>
      <c r="AX33" s="619">
        <v>2</v>
      </c>
      <c r="AY33" s="528"/>
      <c r="AZ33" s="528"/>
      <c r="BA33" s="528"/>
      <c r="BB33" s="123">
        <v>0</v>
      </c>
      <c r="BC33" s="528"/>
      <c r="BD33" s="528"/>
      <c r="BE33" s="528"/>
      <c r="BF33" s="123">
        <v>0</v>
      </c>
      <c r="BG33" s="528"/>
      <c r="BH33" s="524"/>
      <c r="BI33" s="524"/>
      <c r="BJ33" s="524"/>
      <c r="BK33" s="524"/>
      <c r="BL33" s="524"/>
      <c r="BM33" s="526"/>
      <c r="BN33" s="527"/>
      <c r="BO33" s="664" t="s">
        <v>132</v>
      </c>
      <c r="BP33" s="518">
        <v>144</v>
      </c>
      <c r="BQ33" s="524"/>
      <c r="BR33" s="524">
        <v>9</v>
      </c>
      <c r="BS33" s="524">
        <v>0</v>
      </c>
      <c r="BT33" s="524">
        <v>0</v>
      </c>
      <c r="BU33" s="524">
        <v>2</v>
      </c>
      <c r="BV33" s="524"/>
      <c r="BW33" s="524"/>
      <c r="BX33" s="528"/>
      <c r="BY33" s="123">
        <v>0</v>
      </c>
      <c r="BZ33" s="528"/>
      <c r="CA33" s="528"/>
      <c r="CB33" s="528"/>
      <c r="CC33" s="708">
        <v>0</v>
      </c>
      <c r="CD33" s="528"/>
      <c r="CE33" s="528"/>
      <c r="CF33" s="528"/>
      <c r="CG33" s="528"/>
      <c r="CH33" s="528"/>
      <c r="CI33" s="528"/>
      <c r="CJ33" s="528"/>
      <c r="CK33" s="528"/>
      <c r="CL33" s="716">
        <v>0</v>
      </c>
      <c r="CM33" s="620"/>
      <c r="CN33" s="513"/>
      <c r="CO33" s="526"/>
      <c r="CP33" s="527"/>
      <c r="CQ33" s="618" t="s">
        <v>132</v>
      </c>
      <c r="CR33" s="519">
        <v>8</v>
      </c>
      <c r="CS33" s="524"/>
      <c r="CT33" s="524">
        <v>1</v>
      </c>
      <c r="CU33" s="524">
        <v>0</v>
      </c>
      <c r="CV33" s="524">
        <v>0</v>
      </c>
      <c r="CW33" s="524">
        <v>1</v>
      </c>
      <c r="CX33" s="524"/>
      <c r="CY33" s="524"/>
      <c r="CZ33" s="524"/>
      <c r="DA33" s="524"/>
      <c r="DB33" s="524"/>
      <c r="DC33" s="524"/>
      <c r="DD33" s="524"/>
      <c r="DE33" s="524"/>
      <c r="DF33" s="524"/>
      <c r="DG33" s="524"/>
      <c r="DH33" s="524"/>
      <c r="DI33" s="524"/>
      <c r="DJ33" s="524"/>
      <c r="DK33" s="524">
        <v>1</v>
      </c>
      <c r="DL33" s="514"/>
      <c r="DM33" s="512"/>
      <c r="DN33" s="527"/>
      <c r="DO33" s="618" t="s">
        <v>132</v>
      </c>
      <c r="DP33" s="518">
        <v>175</v>
      </c>
      <c r="DQ33" s="524"/>
      <c r="DR33" s="524">
        <v>4</v>
      </c>
      <c r="DS33" s="524">
        <v>0</v>
      </c>
      <c r="DT33" s="524">
        <v>1</v>
      </c>
      <c r="DU33" s="524"/>
      <c r="DV33" s="524"/>
      <c r="DW33" s="528"/>
      <c r="DX33" s="720">
        <v>0</v>
      </c>
      <c r="DY33" s="528"/>
      <c r="DZ33" s="528"/>
      <c r="EA33" s="528"/>
      <c r="EB33" s="716">
        <v>0</v>
      </c>
      <c r="EC33" s="528"/>
      <c r="ED33" s="528"/>
      <c r="EE33" s="528"/>
      <c r="EF33" s="528"/>
      <c r="EG33" s="528"/>
      <c r="EH33" s="528"/>
      <c r="EI33" s="528"/>
      <c r="EJ33" s="528"/>
      <c r="EK33" s="716">
        <v>0</v>
      </c>
      <c r="EL33" s="528"/>
      <c r="EM33" s="528">
        <v>4</v>
      </c>
      <c r="EN33" s="708">
        <v>2.2857142857142856</v>
      </c>
      <c r="EO33" s="528">
        <v>4</v>
      </c>
      <c r="EP33" s="716">
        <v>2.2857142857142856</v>
      </c>
      <c r="EQ33" s="527"/>
      <c r="ER33" s="618" t="s">
        <v>188</v>
      </c>
      <c r="ES33" s="530"/>
      <c r="ET33" s="524"/>
      <c r="EU33" s="526"/>
      <c r="EV33" s="529"/>
      <c r="EW33" s="528"/>
      <c r="EX33" s="531"/>
      <c r="EY33" s="530"/>
      <c r="EZ33" s="524"/>
      <c r="FA33" s="526"/>
      <c r="FB33" s="530"/>
      <c r="FC33" s="524"/>
      <c r="FD33" s="526"/>
      <c r="FE33" s="530"/>
      <c r="FF33" s="524"/>
      <c r="FG33" s="532"/>
      <c r="FH33" s="530"/>
      <c r="FI33" s="524"/>
      <c r="FJ33" s="526"/>
      <c r="FK33" s="621">
        <v>92</v>
      </c>
      <c r="FL33" s="725">
        <v>1.0869565217391304</v>
      </c>
      <c r="FM33" s="524"/>
      <c r="FN33" s="524"/>
      <c r="FO33" s="524">
        <v>1</v>
      </c>
      <c r="FP33" s="524"/>
      <c r="FQ33" s="526"/>
      <c r="FR33" s="529"/>
      <c r="FS33" s="528"/>
      <c r="FT33" s="528"/>
      <c r="FU33" s="524"/>
      <c r="FV33" s="524"/>
      <c r="FW33" s="524"/>
      <c r="FX33" s="524"/>
      <c r="FY33" s="524">
        <v>1</v>
      </c>
      <c r="FZ33" s="524"/>
      <c r="GA33" s="524">
        <v>1</v>
      </c>
      <c r="GB33" s="524"/>
      <c r="GC33" s="524"/>
      <c r="GD33" s="524"/>
      <c r="GE33" s="524"/>
      <c r="GF33" s="524"/>
      <c r="GG33" s="526"/>
      <c r="GH33" s="527"/>
      <c r="GI33" s="618" t="s">
        <v>188</v>
      </c>
      <c r="GJ33" s="567">
        <v>189</v>
      </c>
      <c r="GK33" s="728">
        <v>16.402116402116402</v>
      </c>
      <c r="GL33" s="524"/>
      <c r="GM33" s="524"/>
      <c r="GN33" s="524"/>
      <c r="GO33" s="524"/>
      <c r="GP33" s="524"/>
      <c r="GQ33" s="524"/>
      <c r="GR33" s="524"/>
      <c r="GS33" s="524">
        <v>2</v>
      </c>
      <c r="GT33" s="524">
        <v>14</v>
      </c>
      <c r="GU33" s="532">
        <v>15</v>
      </c>
      <c r="GV33" s="533">
        <v>13</v>
      </c>
      <c r="GW33" s="568">
        <v>34</v>
      </c>
      <c r="GX33" s="730">
        <v>1.2014787430683918</v>
      </c>
      <c r="GY33" s="524"/>
      <c r="GZ33" s="524"/>
      <c r="HA33" s="524"/>
      <c r="HB33" s="524"/>
      <c r="HC33" s="524"/>
      <c r="HD33" s="524"/>
      <c r="HE33" s="524"/>
      <c r="HF33" s="524"/>
      <c r="HG33" s="526"/>
      <c r="HH33" s="527"/>
      <c r="HI33" s="618" t="s">
        <v>188</v>
      </c>
      <c r="HJ33" s="528"/>
      <c r="HK33" s="524"/>
      <c r="HL33" s="524"/>
      <c r="HM33" s="524"/>
      <c r="HN33" s="524"/>
      <c r="HO33" s="524"/>
      <c r="HP33" s="524"/>
      <c r="HQ33" s="532"/>
      <c r="HR33" s="621">
        <v>80</v>
      </c>
      <c r="HS33" s="732">
        <v>0</v>
      </c>
      <c r="HT33" s="528"/>
      <c r="HU33" s="528"/>
      <c r="HV33" s="528"/>
      <c r="HW33" s="528"/>
      <c r="HX33" s="531"/>
      <c r="HY33" s="524"/>
      <c r="HZ33" s="524"/>
      <c r="IA33" s="524"/>
      <c r="IB33" s="524"/>
      <c r="IC33" s="524"/>
      <c r="ID33" s="524"/>
      <c r="IE33" s="524"/>
      <c r="IF33" s="526"/>
      <c r="IG33" s="527"/>
      <c r="IH33" s="622" t="s">
        <v>132</v>
      </c>
      <c r="II33" s="530"/>
      <c r="IJ33" s="524"/>
      <c r="IK33" s="524"/>
      <c r="IL33" s="524"/>
      <c r="IM33" s="524"/>
      <c r="IN33" s="524"/>
      <c r="IO33" s="524"/>
      <c r="IP33" s="524"/>
      <c r="IQ33" s="524"/>
      <c r="IR33" s="524">
        <v>1</v>
      </c>
      <c r="IS33" s="524"/>
      <c r="IT33" s="524"/>
      <c r="IU33" s="524"/>
      <c r="IV33" s="524"/>
      <c r="IW33" s="526"/>
      <c r="IX33" s="530"/>
      <c r="IY33" s="524"/>
      <c r="IZ33" s="526"/>
      <c r="JA33" s="530"/>
      <c r="JB33" s="524"/>
      <c r="JC33" s="526"/>
      <c r="JD33" s="530"/>
      <c r="JE33" s="524"/>
      <c r="JF33" s="524"/>
      <c r="JG33" s="532"/>
      <c r="JH33" s="526"/>
      <c r="JI33" s="527"/>
      <c r="JJ33" s="623" t="s">
        <v>188</v>
      </c>
      <c r="JK33" s="530"/>
      <c r="JL33" s="524"/>
      <c r="JM33" s="524"/>
      <c r="JN33" s="524"/>
      <c r="JO33" s="526"/>
      <c r="JP33" s="530"/>
      <c r="JQ33" s="524"/>
      <c r="JR33" s="524"/>
      <c r="JS33" s="524"/>
      <c r="JT33" s="532"/>
      <c r="JU33" s="529"/>
      <c r="JV33" s="528"/>
      <c r="JW33" s="528"/>
      <c r="JX33" s="528"/>
      <c r="JY33" s="531"/>
      <c r="JZ33" s="529"/>
      <c r="KA33" s="528"/>
      <c r="KB33" s="528"/>
      <c r="KC33" s="528">
        <v>1</v>
      </c>
      <c r="KD33" s="531"/>
      <c r="KE33" s="621">
        <v>649</v>
      </c>
      <c r="KF33" s="734">
        <v>0</v>
      </c>
      <c r="KG33" s="531"/>
      <c r="KH33" s="529"/>
      <c r="KI33" s="528"/>
      <c r="KJ33" s="531"/>
      <c r="KK33" s="527"/>
      <c r="KL33" s="623" t="s">
        <v>188</v>
      </c>
      <c r="KM33" s="529"/>
      <c r="KN33" s="528"/>
      <c r="KO33" s="528"/>
      <c r="KP33" s="528"/>
      <c r="KQ33" s="528"/>
      <c r="KR33" s="528"/>
      <c r="KS33" s="528"/>
      <c r="KT33" s="528"/>
      <c r="KU33" s="531"/>
      <c r="KV33" s="534"/>
      <c r="KW33" s="531"/>
      <c r="KY33" s="529"/>
      <c r="KZ33" s="528"/>
      <c r="LA33" s="528"/>
      <c r="LB33" s="531"/>
      <c r="LD33" s="535" t="s">
        <v>132</v>
      </c>
      <c r="LE33" s="536"/>
      <c r="LF33" s="537"/>
      <c r="LG33" s="537"/>
      <c r="LH33" s="537"/>
      <c r="LI33" s="537"/>
      <c r="LJ33" s="538"/>
      <c r="LK33" s="520"/>
      <c r="LL33" s="521"/>
      <c r="LM33" s="521"/>
      <c r="LN33" s="522"/>
      <c r="LO33" s="520">
        <v>8</v>
      </c>
      <c r="LP33" s="521">
        <v>2</v>
      </c>
      <c r="LQ33" s="521"/>
      <c r="LR33" s="522"/>
      <c r="LS33" s="508"/>
    </row>
    <row r="34" spans="1:331" s="288" customFormat="1" ht="18.75" x14ac:dyDescent="0.3">
      <c r="A34" s="399"/>
      <c r="B34" s="368" t="s">
        <v>128</v>
      </c>
      <c r="C34" s="425">
        <f>SUM(C35:C39)</f>
        <v>213</v>
      </c>
      <c r="D34" s="159">
        <v>7</v>
      </c>
      <c r="E34" s="151">
        <v>1</v>
      </c>
      <c r="F34" s="151">
        <v>0</v>
      </c>
      <c r="G34" s="411">
        <v>3.3472803347280333</v>
      </c>
      <c r="H34" s="151">
        <v>3</v>
      </c>
      <c r="I34" s="172">
        <v>4</v>
      </c>
      <c r="J34" s="159">
        <v>21</v>
      </c>
      <c r="K34" s="151">
        <v>24</v>
      </c>
      <c r="L34" s="151">
        <v>13</v>
      </c>
      <c r="M34" s="407">
        <v>6.9498069498069501</v>
      </c>
      <c r="N34" s="159">
        <v>21</v>
      </c>
      <c r="O34" s="151">
        <v>24</v>
      </c>
      <c r="P34" s="151">
        <v>13</v>
      </c>
      <c r="Q34" s="387">
        <v>6.9498069498069501</v>
      </c>
      <c r="R34" s="151">
        <v>0</v>
      </c>
      <c r="S34" s="151">
        <v>0</v>
      </c>
      <c r="T34" s="151">
        <v>0</v>
      </c>
      <c r="U34" s="151">
        <v>0</v>
      </c>
      <c r="V34" s="151">
        <v>0</v>
      </c>
      <c r="W34" s="151">
        <v>0</v>
      </c>
      <c r="X34" s="151">
        <v>20</v>
      </c>
      <c r="Y34" s="151">
        <v>24</v>
      </c>
      <c r="Z34" s="151">
        <v>21</v>
      </c>
      <c r="AA34" s="151">
        <v>24</v>
      </c>
      <c r="AB34" s="151">
        <v>15</v>
      </c>
      <c r="AC34" s="151">
        <v>17</v>
      </c>
      <c r="AD34" s="151">
        <v>0</v>
      </c>
      <c r="AE34" s="151">
        <v>0</v>
      </c>
      <c r="AF34" s="153">
        <v>0</v>
      </c>
      <c r="AG34" s="153"/>
      <c r="AH34" s="154"/>
      <c r="AI34" s="150" t="s">
        <v>128</v>
      </c>
      <c r="AJ34" s="425">
        <f t="shared" ref="AJ34" si="183">SUM(AJ35:AJ39)</f>
        <v>209</v>
      </c>
      <c r="AK34" s="151">
        <v>19</v>
      </c>
      <c r="AL34" s="152">
        <v>7.3076923076923084</v>
      </c>
      <c r="AM34" s="151">
        <v>19</v>
      </c>
      <c r="AN34" s="151">
        <v>20</v>
      </c>
      <c r="AO34" s="151">
        <v>0</v>
      </c>
      <c r="AP34" s="151">
        <v>0</v>
      </c>
      <c r="AQ34" s="151">
        <v>15</v>
      </c>
      <c r="AR34" s="151">
        <v>1</v>
      </c>
      <c r="AS34" s="151">
        <v>1</v>
      </c>
      <c r="AT34" s="151">
        <v>17</v>
      </c>
      <c r="AU34" s="151">
        <v>19</v>
      </c>
      <c r="AV34" s="152">
        <v>7.3076923076923084</v>
      </c>
      <c r="AW34" s="155">
        <v>19</v>
      </c>
      <c r="AX34" s="603">
        <v>19</v>
      </c>
      <c r="AY34" s="155">
        <v>0</v>
      </c>
      <c r="AZ34" s="155">
        <v>0</v>
      </c>
      <c r="BA34" s="155">
        <v>0</v>
      </c>
      <c r="BB34" s="152">
        <v>0</v>
      </c>
      <c r="BC34" s="155">
        <v>0</v>
      </c>
      <c r="BD34" s="155">
        <v>0</v>
      </c>
      <c r="BE34" s="155">
        <v>0</v>
      </c>
      <c r="BF34" s="152">
        <v>0</v>
      </c>
      <c r="BG34" s="155">
        <v>0</v>
      </c>
      <c r="BH34" s="151">
        <v>0</v>
      </c>
      <c r="BI34" s="151">
        <v>0</v>
      </c>
      <c r="BJ34" s="151">
        <v>0</v>
      </c>
      <c r="BK34" s="151">
        <v>0</v>
      </c>
      <c r="BL34" s="151">
        <v>0</v>
      </c>
      <c r="BM34" s="153">
        <v>0</v>
      </c>
      <c r="BN34" s="154"/>
      <c r="BO34" s="150" t="s">
        <v>128</v>
      </c>
      <c r="BP34" s="425">
        <f t="shared" ref="BP34" si="184">SUM(BP35:BP39)</f>
        <v>212</v>
      </c>
      <c r="BQ34" s="151">
        <v>1</v>
      </c>
      <c r="BR34" s="151">
        <v>34</v>
      </c>
      <c r="BS34" s="151">
        <v>0</v>
      </c>
      <c r="BT34" s="151">
        <v>1</v>
      </c>
      <c r="BU34" s="151">
        <v>1</v>
      </c>
      <c r="BV34" s="151">
        <v>0</v>
      </c>
      <c r="BW34" s="151">
        <v>0</v>
      </c>
      <c r="BX34" s="155">
        <v>0</v>
      </c>
      <c r="BY34" s="152">
        <v>0</v>
      </c>
      <c r="BZ34" s="155">
        <v>0</v>
      </c>
      <c r="CA34" s="155">
        <v>0</v>
      </c>
      <c r="CB34" s="155">
        <v>0</v>
      </c>
      <c r="CC34" s="708">
        <v>0</v>
      </c>
      <c r="CD34" s="155">
        <v>0</v>
      </c>
      <c r="CE34" s="155">
        <v>0</v>
      </c>
      <c r="CF34" s="155">
        <v>0</v>
      </c>
      <c r="CG34" s="155">
        <v>0</v>
      </c>
      <c r="CH34" s="155">
        <v>0</v>
      </c>
      <c r="CI34" s="155">
        <v>0</v>
      </c>
      <c r="CJ34" s="155">
        <v>1</v>
      </c>
      <c r="CK34" s="155">
        <v>1</v>
      </c>
      <c r="CL34" s="716">
        <v>0.37453183520599254</v>
      </c>
      <c r="CM34" s="155">
        <v>0</v>
      </c>
      <c r="CN34" s="155">
        <v>0</v>
      </c>
      <c r="CO34" s="153">
        <v>0</v>
      </c>
      <c r="CP34" s="154"/>
      <c r="CQ34" s="368" t="s">
        <v>128</v>
      </c>
      <c r="CR34" s="369">
        <f t="shared" ref="CR34" si="185">SUM(CR35:CR39)</f>
        <v>35</v>
      </c>
      <c r="CS34" s="151">
        <v>0</v>
      </c>
      <c r="CT34" s="151">
        <v>3</v>
      </c>
      <c r="CU34" s="151">
        <v>0</v>
      </c>
      <c r="CV34" s="151">
        <v>0</v>
      </c>
      <c r="CW34" s="151">
        <v>0</v>
      </c>
      <c r="CX34" s="151">
        <v>0</v>
      </c>
      <c r="CY34" s="151">
        <v>0</v>
      </c>
      <c r="CZ34" s="151">
        <v>0</v>
      </c>
      <c r="DA34" s="151">
        <v>0</v>
      </c>
      <c r="DB34" s="151">
        <v>0</v>
      </c>
      <c r="DC34" s="151">
        <v>0</v>
      </c>
      <c r="DD34" s="151">
        <v>0</v>
      </c>
      <c r="DE34" s="151">
        <v>0</v>
      </c>
      <c r="DF34" s="151">
        <v>0</v>
      </c>
      <c r="DG34" s="151">
        <v>0</v>
      </c>
      <c r="DH34" s="151">
        <v>0</v>
      </c>
      <c r="DI34" s="151">
        <v>0</v>
      </c>
      <c r="DJ34" s="151">
        <v>0</v>
      </c>
      <c r="DK34" s="151">
        <v>0</v>
      </c>
      <c r="DL34" s="159">
        <v>0</v>
      </c>
      <c r="DM34" s="180">
        <v>0</v>
      </c>
      <c r="DN34" s="154"/>
      <c r="DO34" s="150" t="s">
        <v>128</v>
      </c>
      <c r="DP34" s="425">
        <f t="shared" ref="DP34" si="186">SUM(DP35:DP39)</f>
        <v>319</v>
      </c>
      <c r="DQ34" s="151">
        <v>0</v>
      </c>
      <c r="DR34" s="151">
        <v>1</v>
      </c>
      <c r="DS34" s="151">
        <v>0</v>
      </c>
      <c r="DT34" s="151">
        <v>0</v>
      </c>
      <c r="DU34" s="151">
        <v>0</v>
      </c>
      <c r="DV34" s="151">
        <v>0</v>
      </c>
      <c r="DW34" s="155">
        <v>0</v>
      </c>
      <c r="DX34" s="720">
        <v>0</v>
      </c>
      <c r="DY34" s="155">
        <v>0</v>
      </c>
      <c r="DZ34" s="155">
        <v>0</v>
      </c>
      <c r="EA34" s="155">
        <v>0</v>
      </c>
      <c r="EB34" s="716">
        <v>0</v>
      </c>
      <c r="EC34" s="155">
        <v>0</v>
      </c>
      <c r="ED34" s="155">
        <v>0</v>
      </c>
      <c r="EE34" s="155">
        <v>0</v>
      </c>
      <c r="EF34" s="155">
        <v>0</v>
      </c>
      <c r="EG34" s="155">
        <v>0</v>
      </c>
      <c r="EH34" s="155">
        <v>0</v>
      </c>
      <c r="EI34" s="155">
        <v>0</v>
      </c>
      <c r="EJ34" s="155">
        <v>0</v>
      </c>
      <c r="EK34" s="716">
        <v>0</v>
      </c>
      <c r="EL34" s="155">
        <v>0</v>
      </c>
      <c r="EM34" s="155">
        <v>12</v>
      </c>
      <c r="EN34" s="708">
        <v>4.0540540540540544</v>
      </c>
      <c r="EO34" s="155">
        <v>12</v>
      </c>
      <c r="EP34" s="716">
        <v>4.0540540540540544</v>
      </c>
      <c r="EQ34" s="154"/>
      <c r="ER34" s="150" t="s">
        <v>128</v>
      </c>
      <c r="ES34" s="151">
        <v>0</v>
      </c>
      <c r="ET34" s="151">
        <v>0</v>
      </c>
      <c r="EU34" s="153">
        <v>0</v>
      </c>
      <c r="EV34" s="159">
        <v>0</v>
      </c>
      <c r="EW34" s="155">
        <v>2</v>
      </c>
      <c r="EX34" s="180">
        <v>1</v>
      </c>
      <c r="EY34" s="159">
        <v>5</v>
      </c>
      <c r="EZ34" s="151">
        <v>4</v>
      </c>
      <c r="FA34" s="153">
        <v>1</v>
      </c>
      <c r="FB34" s="159">
        <v>14</v>
      </c>
      <c r="FC34" s="151">
        <v>3</v>
      </c>
      <c r="FD34" s="153">
        <v>2</v>
      </c>
      <c r="FE34" s="159">
        <v>2</v>
      </c>
      <c r="FF34" s="151">
        <v>0</v>
      </c>
      <c r="FG34" s="172">
        <v>0</v>
      </c>
      <c r="FH34" s="159">
        <v>0</v>
      </c>
      <c r="FI34" s="151">
        <v>0</v>
      </c>
      <c r="FJ34" s="153">
        <v>1</v>
      </c>
      <c r="FK34" s="427">
        <v>187</v>
      </c>
      <c r="FL34" s="724">
        <v>8.0213903743315509</v>
      </c>
      <c r="FM34" s="151">
        <v>0</v>
      </c>
      <c r="FN34" s="151">
        <v>0</v>
      </c>
      <c r="FO34" s="151">
        <v>8</v>
      </c>
      <c r="FP34" s="151">
        <v>7</v>
      </c>
      <c r="FQ34" s="153">
        <v>0</v>
      </c>
      <c r="FR34" s="159">
        <v>0</v>
      </c>
      <c r="FS34" s="155">
        <v>0</v>
      </c>
      <c r="FT34" s="155">
        <v>0</v>
      </c>
      <c r="FU34" s="151">
        <v>1</v>
      </c>
      <c r="FV34" s="151">
        <v>0</v>
      </c>
      <c r="FW34" s="151">
        <v>0</v>
      </c>
      <c r="FX34" s="151">
        <v>7</v>
      </c>
      <c r="FY34" s="151">
        <v>1</v>
      </c>
      <c r="FZ34" s="151">
        <v>2</v>
      </c>
      <c r="GA34" s="151">
        <v>18</v>
      </c>
      <c r="GB34" s="151">
        <v>17</v>
      </c>
      <c r="GC34" s="151">
        <v>3</v>
      </c>
      <c r="GD34" s="151">
        <v>2</v>
      </c>
      <c r="GE34" s="151">
        <v>1</v>
      </c>
      <c r="GF34" s="151">
        <v>0</v>
      </c>
      <c r="GG34" s="153">
        <v>2</v>
      </c>
      <c r="GH34" s="154"/>
      <c r="GI34" s="150" t="s">
        <v>128</v>
      </c>
      <c r="GJ34" s="487">
        <v>1812</v>
      </c>
      <c r="GK34" s="727">
        <v>99.388379204892956</v>
      </c>
      <c r="GL34" s="151">
        <v>1</v>
      </c>
      <c r="GM34" s="151">
        <v>1</v>
      </c>
      <c r="GN34" s="151">
        <v>1</v>
      </c>
      <c r="GO34" s="151">
        <v>2</v>
      </c>
      <c r="GP34" s="151">
        <v>1</v>
      </c>
      <c r="GQ34" s="151">
        <v>25</v>
      </c>
      <c r="GR34" s="151">
        <v>7</v>
      </c>
      <c r="GS34" s="151">
        <v>58</v>
      </c>
      <c r="GT34" s="151">
        <v>148</v>
      </c>
      <c r="GU34" s="172">
        <v>81</v>
      </c>
      <c r="GV34" s="184">
        <v>114</v>
      </c>
      <c r="GW34" s="159">
        <f t="shared" ref="GW34" si="187">SUM(GW35:GW39)</f>
        <v>2005</v>
      </c>
      <c r="GX34" s="730">
        <v>6.8181818181818175</v>
      </c>
      <c r="GY34" s="151">
        <v>0</v>
      </c>
      <c r="GZ34" s="151">
        <v>0</v>
      </c>
      <c r="HA34" s="151">
        <v>2</v>
      </c>
      <c r="HB34" s="151">
        <v>0</v>
      </c>
      <c r="HC34" s="151">
        <v>0</v>
      </c>
      <c r="HD34" s="151">
        <v>0</v>
      </c>
      <c r="HE34" s="151">
        <v>0</v>
      </c>
      <c r="HF34" s="151">
        <v>0</v>
      </c>
      <c r="HG34" s="153">
        <v>0</v>
      </c>
      <c r="HH34" s="154"/>
      <c r="HI34" s="150" t="s">
        <v>128</v>
      </c>
      <c r="HJ34" s="155">
        <v>0</v>
      </c>
      <c r="HK34" s="151">
        <v>0</v>
      </c>
      <c r="HL34" s="151">
        <v>0</v>
      </c>
      <c r="HM34" s="151">
        <v>0</v>
      </c>
      <c r="HN34" s="151">
        <v>1</v>
      </c>
      <c r="HO34" s="151">
        <v>0</v>
      </c>
      <c r="HP34" s="151">
        <v>0</v>
      </c>
      <c r="HQ34" s="172">
        <v>10</v>
      </c>
      <c r="HR34" s="427">
        <v>138</v>
      </c>
      <c r="HS34" s="732">
        <v>0</v>
      </c>
      <c r="HT34" s="155">
        <v>0</v>
      </c>
      <c r="HU34" s="155">
        <v>0</v>
      </c>
      <c r="HV34" s="155">
        <v>0</v>
      </c>
      <c r="HW34" s="155">
        <v>0</v>
      </c>
      <c r="HX34" s="180">
        <v>0</v>
      </c>
      <c r="HY34" s="151">
        <v>0</v>
      </c>
      <c r="HZ34" s="151">
        <v>0</v>
      </c>
      <c r="IA34" s="151">
        <v>0</v>
      </c>
      <c r="IB34" s="151">
        <v>0</v>
      </c>
      <c r="IC34" s="151">
        <v>0</v>
      </c>
      <c r="ID34" s="151">
        <v>0</v>
      </c>
      <c r="IE34" s="151">
        <v>0</v>
      </c>
      <c r="IF34" s="153">
        <v>0</v>
      </c>
      <c r="IG34" s="154"/>
      <c r="IH34" s="150" t="s">
        <v>128</v>
      </c>
      <c r="II34" s="159">
        <v>0</v>
      </c>
      <c r="IJ34" s="151">
        <v>0</v>
      </c>
      <c r="IK34" s="151">
        <v>0</v>
      </c>
      <c r="IL34" s="151">
        <v>1</v>
      </c>
      <c r="IM34" s="151">
        <v>1</v>
      </c>
      <c r="IN34" s="151">
        <v>0</v>
      </c>
      <c r="IO34" s="151">
        <v>4</v>
      </c>
      <c r="IP34" s="151">
        <v>3</v>
      </c>
      <c r="IQ34" s="151">
        <v>1</v>
      </c>
      <c r="IR34" s="151">
        <v>14</v>
      </c>
      <c r="IS34" s="151">
        <v>17</v>
      </c>
      <c r="IT34" s="151">
        <v>16</v>
      </c>
      <c r="IU34" s="151">
        <v>0</v>
      </c>
      <c r="IV34" s="151">
        <v>0</v>
      </c>
      <c r="IW34" s="153">
        <v>0</v>
      </c>
      <c r="IX34" s="159">
        <v>1</v>
      </c>
      <c r="IY34" s="151">
        <v>0</v>
      </c>
      <c r="IZ34" s="153">
        <v>1</v>
      </c>
      <c r="JA34" s="159">
        <v>0</v>
      </c>
      <c r="JB34" s="151">
        <v>0</v>
      </c>
      <c r="JC34" s="153">
        <v>0</v>
      </c>
      <c r="JD34" s="159">
        <v>0</v>
      </c>
      <c r="JE34" s="151">
        <v>0</v>
      </c>
      <c r="JF34" s="151">
        <v>0</v>
      </c>
      <c r="JG34" s="172"/>
      <c r="JH34" s="153">
        <v>0</v>
      </c>
      <c r="JI34" s="154"/>
      <c r="JJ34" s="150" t="s">
        <v>128</v>
      </c>
      <c r="JK34" s="159">
        <v>0</v>
      </c>
      <c r="JL34" s="151">
        <v>0</v>
      </c>
      <c r="JM34" s="151">
        <v>0</v>
      </c>
      <c r="JN34" s="151">
        <v>0</v>
      </c>
      <c r="JO34" s="153">
        <v>0</v>
      </c>
      <c r="JP34" s="159">
        <v>0</v>
      </c>
      <c r="JQ34" s="151">
        <v>0</v>
      </c>
      <c r="JR34" s="151">
        <v>0</v>
      </c>
      <c r="JS34" s="151">
        <v>0</v>
      </c>
      <c r="JT34" s="172">
        <v>0</v>
      </c>
      <c r="JU34" s="159">
        <v>0</v>
      </c>
      <c r="JV34" s="155">
        <v>0</v>
      </c>
      <c r="JW34" s="155">
        <v>0</v>
      </c>
      <c r="JX34" s="155">
        <v>1</v>
      </c>
      <c r="JY34" s="180">
        <v>0</v>
      </c>
      <c r="JZ34" s="159">
        <v>0</v>
      </c>
      <c r="KA34" s="155">
        <v>0</v>
      </c>
      <c r="KB34" s="155">
        <v>2</v>
      </c>
      <c r="KC34" s="155">
        <v>0</v>
      </c>
      <c r="KD34" s="180">
        <v>0</v>
      </c>
      <c r="KE34" s="427">
        <v>1002</v>
      </c>
      <c r="KF34" s="734">
        <v>2.4950099800399204</v>
      </c>
      <c r="KG34" s="180">
        <v>25</v>
      </c>
      <c r="KH34" s="155">
        <v>5</v>
      </c>
      <c r="KI34" s="155">
        <v>0</v>
      </c>
      <c r="KJ34" s="180">
        <v>0</v>
      </c>
      <c r="KK34" s="301"/>
      <c r="KL34" s="275" t="s">
        <v>128</v>
      </c>
      <c r="KM34" s="159">
        <v>0</v>
      </c>
      <c r="KN34" s="155">
        <v>0</v>
      </c>
      <c r="KO34" s="155">
        <v>0</v>
      </c>
      <c r="KP34" s="155">
        <v>1</v>
      </c>
      <c r="KQ34" s="155">
        <v>0</v>
      </c>
      <c r="KR34" s="155">
        <v>1</v>
      </c>
      <c r="KS34" s="155">
        <v>0</v>
      </c>
      <c r="KT34" s="155">
        <v>0</v>
      </c>
      <c r="KU34" s="180">
        <v>0</v>
      </c>
      <c r="KV34" s="331">
        <v>0</v>
      </c>
      <c r="KW34" s="180">
        <v>0</v>
      </c>
      <c r="KY34" s="159">
        <v>0</v>
      </c>
      <c r="KZ34" s="159">
        <v>0</v>
      </c>
      <c r="LA34" s="159">
        <v>0</v>
      </c>
      <c r="LB34" s="328">
        <v>0</v>
      </c>
      <c r="LD34" s="368" t="s">
        <v>128</v>
      </c>
      <c r="LE34" s="482">
        <v>0</v>
      </c>
      <c r="LF34" s="417">
        <v>0</v>
      </c>
      <c r="LG34" s="417">
        <v>0</v>
      </c>
      <c r="LH34" s="417">
        <v>0</v>
      </c>
      <c r="LI34" s="417">
        <v>0</v>
      </c>
      <c r="LJ34" s="418">
        <v>0</v>
      </c>
      <c r="LK34" s="454">
        <v>0</v>
      </c>
      <c r="LL34" s="460">
        <v>0</v>
      </c>
      <c r="LM34" s="460">
        <v>0</v>
      </c>
      <c r="LN34" s="462">
        <v>0</v>
      </c>
      <c r="LO34" s="503">
        <v>25</v>
      </c>
      <c r="LP34" s="504">
        <v>0</v>
      </c>
      <c r="LQ34" s="504">
        <v>1</v>
      </c>
      <c r="LR34" s="505">
        <v>0</v>
      </c>
      <c r="LS34" s="511"/>
    </row>
    <row r="35" spans="1:331" s="288" customFormat="1" ht="18.75" x14ac:dyDescent="0.3">
      <c r="A35" s="233">
        <v>1444</v>
      </c>
      <c r="B35" s="370" t="s">
        <v>133</v>
      </c>
      <c r="C35" s="202">
        <v>110</v>
      </c>
      <c r="D35" s="205">
        <v>7</v>
      </c>
      <c r="E35" s="203">
        <v>1</v>
      </c>
      <c r="F35" s="203">
        <v>0</v>
      </c>
      <c r="G35" s="410">
        <v>7.2727272727272725</v>
      </c>
      <c r="H35" s="186">
        <v>3</v>
      </c>
      <c r="I35" s="206">
        <v>4</v>
      </c>
      <c r="J35" s="205">
        <v>8</v>
      </c>
      <c r="K35" s="186">
        <v>11</v>
      </c>
      <c r="L35" s="186">
        <v>7</v>
      </c>
      <c r="M35" s="406">
        <v>9.0909090909090917</v>
      </c>
      <c r="N35" s="205">
        <v>8</v>
      </c>
      <c r="O35" s="186">
        <v>11</v>
      </c>
      <c r="P35" s="186">
        <v>7</v>
      </c>
      <c r="Q35" s="386">
        <v>9.0909090909090917</v>
      </c>
      <c r="R35" s="186">
        <v>0</v>
      </c>
      <c r="S35" s="186">
        <v>0</v>
      </c>
      <c r="T35" s="186">
        <v>0</v>
      </c>
      <c r="U35" s="186">
        <v>0</v>
      </c>
      <c r="V35" s="186">
        <v>0</v>
      </c>
      <c r="W35" s="186">
        <v>0</v>
      </c>
      <c r="X35" s="186">
        <v>8</v>
      </c>
      <c r="Y35" s="186">
        <v>11</v>
      </c>
      <c r="Z35" s="186">
        <v>8</v>
      </c>
      <c r="AA35" s="186">
        <v>11</v>
      </c>
      <c r="AB35" s="186">
        <v>8</v>
      </c>
      <c r="AC35" s="186">
        <v>7</v>
      </c>
      <c r="AD35" s="186">
        <v>0</v>
      </c>
      <c r="AE35" s="186">
        <v>0</v>
      </c>
      <c r="AF35" s="204">
        <v>0</v>
      </c>
      <c r="AG35" s="204"/>
      <c r="AH35" s="148"/>
      <c r="AI35" s="201" t="s">
        <v>133</v>
      </c>
      <c r="AJ35" s="202">
        <v>103</v>
      </c>
      <c r="AK35" s="186">
        <v>8</v>
      </c>
      <c r="AL35" s="123">
        <v>6.557377049180328</v>
      </c>
      <c r="AM35" s="186">
        <v>8</v>
      </c>
      <c r="AN35" s="186">
        <v>9</v>
      </c>
      <c r="AO35" s="186">
        <v>0</v>
      </c>
      <c r="AP35" s="186">
        <v>0</v>
      </c>
      <c r="AQ35" s="186">
        <v>4</v>
      </c>
      <c r="AR35" s="186">
        <v>1</v>
      </c>
      <c r="AS35" s="186">
        <v>1</v>
      </c>
      <c r="AT35" s="186">
        <v>7</v>
      </c>
      <c r="AU35" s="186">
        <v>8</v>
      </c>
      <c r="AV35" s="123">
        <v>6.557377049180328</v>
      </c>
      <c r="AW35" s="203">
        <v>8</v>
      </c>
      <c r="AX35" s="603">
        <v>8</v>
      </c>
      <c r="AY35" s="203"/>
      <c r="AZ35" s="203">
        <v>0</v>
      </c>
      <c r="BA35" s="203">
        <v>0</v>
      </c>
      <c r="BB35" s="123">
        <v>0</v>
      </c>
      <c r="BC35" s="203">
        <v>0</v>
      </c>
      <c r="BD35" s="203">
        <v>0</v>
      </c>
      <c r="BE35" s="203">
        <v>0</v>
      </c>
      <c r="BF35" s="123">
        <v>0</v>
      </c>
      <c r="BG35" s="203">
        <v>0</v>
      </c>
      <c r="BH35" s="186">
        <v>0</v>
      </c>
      <c r="BI35" s="186">
        <v>0</v>
      </c>
      <c r="BJ35" s="186">
        <v>0</v>
      </c>
      <c r="BK35" s="186">
        <v>0</v>
      </c>
      <c r="BL35" s="186">
        <v>0</v>
      </c>
      <c r="BM35" s="204">
        <v>0</v>
      </c>
      <c r="BN35" s="148"/>
      <c r="BO35" s="201" t="s">
        <v>133</v>
      </c>
      <c r="BP35" s="202">
        <v>102</v>
      </c>
      <c r="BQ35" s="186">
        <v>0</v>
      </c>
      <c r="BR35" s="186">
        <v>11</v>
      </c>
      <c r="BS35" s="186">
        <v>0</v>
      </c>
      <c r="BT35" s="186">
        <v>1</v>
      </c>
      <c r="BU35" s="186">
        <v>1</v>
      </c>
      <c r="BV35" s="186">
        <v>0</v>
      </c>
      <c r="BW35" s="186">
        <v>0</v>
      </c>
      <c r="BX35" s="203">
        <v>0</v>
      </c>
      <c r="BY35" s="123">
        <v>0</v>
      </c>
      <c r="BZ35" s="203">
        <v>0</v>
      </c>
      <c r="CA35" s="203">
        <v>0</v>
      </c>
      <c r="CB35" s="203">
        <v>0</v>
      </c>
      <c r="CC35" s="708">
        <v>0</v>
      </c>
      <c r="CD35" s="203">
        <v>0</v>
      </c>
      <c r="CE35" s="203">
        <v>0</v>
      </c>
      <c r="CF35" s="203">
        <v>0</v>
      </c>
      <c r="CG35" s="203">
        <v>0</v>
      </c>
      <c r="CH35" s="203">
        <v>0</v>
      </c>
      <c r="CI35" s="203">
        <v>0</v>
      </c>
      <c r="CJ35" s="203">
        <v>1</v>
      </c>
      <c r="CK35" s="203">
        <v>0</v>
      </c>
      <c r="CL35" s="716">
        <v>0</v>
      </c>
      <c r="CM35" s="290"/>
      <c r="CN35" s="245"/>
      <c r="CO35" s="204">
        <v>0</v>
      </c>
      <c r="CP35" s="148"/>
      <c r="CQ35" s="370" t="s">
        <v>133</v>
      </c>
      <c r="CR35" s="371">
        <v>23</v>
      </c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235"/>
      <c r="DM35" s="356"/>
      <c r="DN35" s="148"/>
      <c r="DO35" s="201" t="s">
        <v>133</v>
      </c>
      <c r="DP35" s="202">
        <v>182</v>
      </c>
      <c r="DQ35" s="186"/>
      <c r="DR35" s="186"/>
      <c r="DS35" s="186"/>
      <c r="DT35" s="186"/>
      <c r="DU35" s="186"/>
      <c r="DV35" s="186"/>
      <c r="DW35" s="203"/>
      <c r="DX35" s="720">
        <v>0</v>
      </c>
      <c r="DY35" s="203"/>
      <c r="DZ35" s="203"/>
      <c r="EA35" s="203"/>
      <c r="EB35" s="716">
        <v>0</v>
      </c>
      <c r="EC35" s="203"/>
      <c r="ED35" s="203"/>
      <c r="EE35" s="203"/>
      <c r="EF35" s="203"/>
      <c r="EG35" s="203">
        <v>0</v>
      </c>
      <c r="EH35" s="203">
        <v>0</v>
      </c>
      <c r="EI35" s="203"/>
      <c r="EJ35" s="203"/>
      <c r="EK35" s="716">
        <v>0</v>
      </c>
      <c r="EL35" s="203"/>
      <c r="EM35" s="203">
        <v>5</v>
      </c>
      <c r="EN35" s="708">
        <v>3.1446540880503147</v>
      </c>
      <c r="EO35" s="203">
        <v>5</v>
      </c>
      <c r="EP35" s="716">
        <v>3.1446540880503147</v>
      </c>
      <c r="EQ35" s="148"/>
      <c r="ER35" s="201" t="s">
        <v>133</v>
      </c>
      <c r="ES35" s="205">
        <v>0</v>
      </c>
      <c r="ET35" s="186">
        <v>0</v>
      </c>
      <c r="EU35" s="204">
        <v>0</v>
      </c>
      <c r="EV35" s="205">
        <v>0</v>
      </c>
      <c r="EW35" s="203">
        <v>1</v>
      </c>
      <c r="EX35" s="173">
        <v>0</v>
      </c>
      <c r="EY35" s="205">
        <v>2</v>
      </c>
      <c r="EZ35" s="186">
        <v>0</v>
      </c>
      <c r="FA35" s="204">
        <v>0</v>
      </c>
      <c r="FB35" s="205">
        <v>3</v>
      </c>
      <c r="FC35" s="186">
        <v>2</v>
      </c>
      <c r="FD35" s="204">
        <v>0</v>
      </c>
      <c r="FE35" s="205">
        <v>1</v>
      </c>
      <c r="FF35" s="186">
        <v>0</v>
      </c>
      <c r="FG35" s="206">
        <v>0</v>
      </c>
      <c r="FH35" s="205">
        <v>0</v>
      </c>
      <c r="FI35" s="186">
        <v>0</v>
      </c>
      <c r="FJ35" s="204">
        <v>0</v>
      </c>
      <c r="FK35" s="427">
        <v>85</v>
      </c>
      <c r="FL35" s="724">
        <v>9.4117647058823533</v>
      </c>
      <c r="FM35" s="186">
        <v>0</v>
      </c>
      <c r="FN35" s="186">
        <v>0</v>
      </c>
      <c r="FO35" s="186">
        <v>5</v>
      </c>
      <c r="FP35" s="186">
        <v>3</v>
      </c>
      <c r="FQ35" s="204">
        <v>0</v>
      </c>
      <c r="FR35" s="205">
        <v>0</v>
      </c>
      <c r="FS35" s="203">
        <v>0</v>
      </c>
      <c r="FT35" s="203">
        <v>0</v>
      </c>
      <c r="FU35" s="186">
        <v>0</v>
      </c>
      <c r="FV35" s="186">
        <v>0</v>
      </c>
      <c r="FW35" s="186">
        <v>0</v>
      </c>
      <c r="FX35" s="186">
        <v>4</v>
      </c>
      <c r="FY35" s="186">
        <v>1</v>
      </c>
      <c r="FZ35" s="186">
        <v>2</v>
      </c>
      <c r="GA35" s="186">
        <v>1</v>
      </c>
      <c r="GB35" s="186">
        <v>10</v>
      </c>
      <c r="GC35" s="186">
        <v>1</v>
      </c>
      <c r="GD35" s="186">
        <v>2</v>
      </c>
      <c r="GE35" s="186">
        <v>0</v>
      </c>
      <c r="GF35" s="186">
        <v>0</v>
      </c>
      <c r="GG35" s="204">
        <v>1</v>
      </c>
      <c r="GH35" s="148"/>
      <c r="GI35" s="201" t="s">
        <v>133</v>
      </c>
      <c r="GJ35" s="486">
        <v>958</v>
      </c>
      <c r="GK35" s="727">
        <v>130.81395348837211</v>
      </c>
      <c r="GL35" s="186">
        <v>0</v>
      </c>
      <c r="GM35" s="186">
        <v>0</v>
      </c>
      <c r="GN35" s="186">
        <v>0</v>
      </c>
      <c r="GO35" s="186">
        <v>0</v>
      </c>
      <c r="GP35" s="186">
        <v>1</v>
      </c>
      <c r="GQ35" s="186">
        <v>13</v>
      </c>
      <c r="GR35" s="186">
        <v>5</v>
      </c>
      <c r="GS35" s="186">
        <v>42</v>
      </c>
      <c r="GT35" s="186">
        <v>104</v>
      </c>
      <c r="GU35" s="206">
        <v>60</v>
      </c>
      <c r="GV35" s="184">
        <v>97</v>
      </c>
      <c r="GW35" s="205">
        <v>1184</v>
      </c>
      <c r="GX35" s="730">
        <v>9.8277608915906782</v>
      </c>
      <c r="GY35" s="186">
        <v>0</v>
      </c>
      <c r="GZ35" s="186">
        <v>0</v>
      </c>
      <c r="HA35" s="186">
        <v>0</v>
      </c>
      <c r="HB35" s="186">
        <v>0</v>
      </c>
      <c r="HC35" s="186">
        <v>0</v>
      </c>
      <c r="HD35" s="186">
        <v>0</v>
      </c>
      <c r="HE35" s="186">
        <v>0</v>
      </c>
      <c r="HF35" s="186">
        <v>0</v>
      </c>
      <c r="HG35" s="204">
        <v>0</v>
      </c>
      <c r="HH35" s="148"/>
      <c r="HI35" s="201" t="s">
        <v>133</v>
      </c>
      <c r="HJ35" s="203">
        <v>0</v>
      </c>
      <c r="HK35" s="186">
        <v>0</v>
      </c>
      <c r="HL35" s="186">
        <v>0</v>
      </c>
      <c r="HM35" s="186">
        <v>0</v>
      </c>
      <c r="HN35" s="186">
        <v>0</v>
      </c>
      <c r="HO35" s="186">
        <v>0</v>
      </c>
      <c r="HP35" s="186">
        <v>0</v>
      </c>
      <c r="HQ35" s="206">
        <v>0</v>
      </c>
      <c r="HR35" s="427">
        <v>73</v>
      </c>
      <c r="HS35" s="732">
        <v>0</v>
      </c>
      <c r="HT35" s="203">
        <v>0</v>
      </c>
      <c r="HU35" s="203">
        <v>0</v>
      </c>
      <c r="HV35" s="203">
        <v>0</v>
      </c>
      <c r="HW35" s="203">
        <v>0</v>
      </c>
      <c r="HX35" s="173">
        <v>0</v>
      </c>
      <c r="HY35" s="186">
        <v>0</v>
      </c>
      <c r="HZ35" s="186">
        <v>0</v>
      </c>
      <c r="IA35" s="186">
        <v>0</v>
      </c>
      <c r="IB35" s="186">
        <v>0</v>
      </c>
      <c r="IC35" s="186">
        <v>0</v>
      </c>
      <c r="ID35" s="186">
        <v>0</v>
      </c>
      <c r="IE35" s="186">
        <v>0</v>
      </c>
      <c r="IF35" s="204">
        <v>0</v>
      </c>
      <c r="IG35" s="148"/>
      <c r="IH35" s="201" t="s">
        <v>133</v>
      </c>
      <c r="II35" s="205">
        <v>0</v>
      </c>
      <c r="IJ35" s="186">
        <v>0</v>
      </c>
      <c r="IK35" s="186">
        <v>0</v>
      </c>
      <c r="IL35" s="186">
        <v>1</v>
      </c>
      <c r="IM35" s="186">
        <v>1</v>
      </c>
      <c r="IN35" s="186">
        <v>0</v>
      </c>
      <c r="IO35" s="186">
        <v>3</v>
      </c>
      <c r="IP35" s="186">
        <v>3</v>
      </c>
      <c r="IQ35" s="186">
        <v>1</v>
      </c>
      <c r="IR35" s="186">
        <v>11</v>
      </c>
      <c r="IS35" s="186">
        <v>15</v>
      </c>
      <c r="IT35" s="186">
        <v>14</v>
      </c>
      <c r="IU35" s="186">
        <v>0</v>
      </c>
      <c r="IV35" s="186">
        <v>0</v>
      </c>
      <c r="IW35" s="204">
        <v>0</v>
      </c>
      <c r="IX35" s="205">
        <v>0</v>
      </c>
      <c r="IY35" s="186">
        <v>0</v>
      </c>
      <c r="IZ35" s="204">
        <v>1</v>
      </c>
      <c r="JA35" s="205">
        <v>0</v>
      </c>
      <c r="JB35" s="186">
        <v>0</v>
      </c>
      <c r="JC35" s="204">
        <v>0</v>
      </c>
      <c r="JD35" s="205">
        <v>0</v>
      </c>
      <c r="JE35" s="186">
        <v>0</v>
      </c>
      <c r="JF35" s="186">
        <v>0</v>
      </c>
      <c r="JG35" s="206">
        <v>0</v>
      </c>
      <c r="JH35" s="204">
        <v>0</v>
      </c>
      <c r="JI35" s="148"/>
      <c r="JJ35" s="201" t="s">
        <v>133</v>
      </c>
      <c r="JK35" s="205">
        <v>0</v>
      </c>
      <c r="JL35" s="186">
        <v>0</v>
      </c>
      <c r="JM35" s="186">
        <v>0</v>
      </c>
      <c r="JN35" s="186">
        <v>0</v>
      </c>
      <c r="JO35" s="204">
        <v>0</v>
      </c>
      <c r="JP35" s="205">
        <v>0</v>
      </c>
      <c r="JQ35" s="186">
        <v>0</v>
      </c>
      <c r="JR35" s="186">
        <v>0</v>
      </c>
      <c r="JS35" s="186">
        <v>0</v>
      </c>
      <c r="JT35" s="206">
        <v>0</v>
      </c>
      <c r="JU35" s="205">
        <v>0</v>
      </c>
      <c r="JV35" s="203">
        <v>0</v>
      </c>
      <c r="JW35" s="203">
        <v>0</v>
      </c>
      <c r="JX35" s="203">
        <v>0</v>
      </c>
      <c r="JY35" s="173">
        <v>0</v>
      </c>
      <c r="JZ35" s="205">
        <v>0</v>
      </c>
      <c r="KA35" s="203">
        <v>0</v>
      </c>
      <c r="KB35" s="203">
        <v>0</v>
      </c>
      <c r="KC35" s="203">
        <v>0</v>
      </c>
      <c r="KD35" s="173">
        <v>0</v>
      </c>
      <c r="KE35" s="427">
        <v>592</v>
      </c>
      <c r="KF35" s="734">
        <v>2.8716216216216219</v>
      </c>
      <c r="KG35" s="173">
        <v>17</v>
      </c>
      <c r="KH35" s="205">
        <v>0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1</v>
      </c>
      <c r="KQ35" s="203">
        <v>0</v>
      </c>
      <c r="KR35" s="203">
        <v>0</v>
      </c>
      <c r="KS35" s="203">
        <v>0</v>
      </c>
      <c r="KT35" s="203">
        <v>0</v>
      </c>
      <c r="KU35" s="173">
        <v>0</v>
      </c>
      <c r="KV35" s="332"/>
      <c r="KW35" s="173"/>
      <c r="KY35" s="205"/>
      <c r="KZ35" s="203"/>
      <c r="LA35" s="203"/>
      <c r="LB35" s="173"/>
      <c r="LD35" s="370" t="s">
        <v>133</v>
      </c>
      <c r="LE35" s="483"/>
      <c r="LF35" s="419"/>
      <c r="LG35" s="419"/>
      <c r="LH35" s="419"/>
      <c r="LI35" s="419"/>
      <c r="LJ35" s="420"/>
      <c r="LK35" s="480"/>
      <c r="LL35" s="452"/>
      <c r="LM35" s="452"/>
      <c r="LN35" s="453"/>
      <c r="LO35" s="480">
        <v>9</v>
      </c>
      <c r="LP35" s="452"/>
      <c r="LQ35" s="452"/>
      <c r="LR35" s="453"/>
      <c r="LS35" s="445"/>
    </row>
    <row r="36" spans="1:331" s="288" customFormat="1" ht="18.75" x14ac:dyDescent="0.3">
      <c r="A36" s="233">
        <v>1443</v>
      </c>
      <c r="B36" s="370" t="s">
        <v>134</v>
      </c>
      <c r="C36" s="202">
        <v>58</v>
      </c>
      <c r="D36" s="205">
        <v>0</v>
      </c>
      <c r="E36" s="203">
        <v>0</v>
      </c>
      <c r="F36" s="203">
        <v>0</v>
      </c>
      <c r="G36" s="410">
        <v>0</v>
      </c>
      <c r="H36" s="186">
        <v>0</v>
      </c>
      <c r="I36" s="206">
        <v>0</v>
      </c>
      <c r="J36" s="205">
        <v>5</v>
      </c>
      <c r="K36" s="186">
        <v>7</v>
      </c>
      <c r="L36" s="186">
        <v>4</v>
      </c>
      <c r="M36" s="406">
        <v>4.6511627906976747</v>
      </c>
      <c r="N36" s="205">
        <v>5</v>
      </c>
      <c r="O36" s="186">
        <v>7</v>
      </c>
      <c r="P36" s="186">
        <v>4</v>
      </c>
      <c r="Q36" s="386">
        <v>4.6511627906976747</v>
      </c>
      <c r="R36" s="186">
        <v>0</v>
      </c>
      <c r="S36" s="186">
        <v>0</v>
      </c>
      <c r="T36" s="186">
        <v>0</v>
      </c>
      <c r="U36" s="186">
        <v>0</v>
      </c>
      <c r="V36" s="186">
        <v>0</v>
      </c>
      <c r="W36" s="186">
        <v>0</v>
      </c>
      <c r="X36" s="186">
        <v>4</v>
      </c>
      <c r="Y36" s="186">
        <v>7</v>
      </c>
      <c r="Z36" s="186">
        <v>5</v>
      </c>
      <c r="AA36" s="186">
        <v>7</v>
      </c>
      <c r="AB36" s="186">
        <v>5</v>
      </c>
      <c r="AC36" s="186">
        <v>4</v>
      </c>
      <c r="AD36" s="186">
        <v>0</v>
      </c>
      <c r="AE36" s="186">
        <v>0</v>
      </c>
      <c r="AF36" s="204">
        <v>0</v>
      </c>
      <c r="AG36" s="204"/>
      <c r="AH36" s="148"/>
      <c r="AI36" s="201" t="s">
        <v>134</v>
      </c>
      <c r="AJ36" s="202">
        <v>64</v>
      </c>
      <c r="AK36" s="186">
        <v>7</v>
      </c>
      <c r="AL36" s="123">
        <v>8.235294117647058</v>
      </c>
      <c r="AM36" s="186">
        <v>7</v>
      </c>
      <c r="AN36" s="186">
        <v>7</v>
      </c>
      <c r="AO36" s="186">
        <v>0</v>
      </c>
      <c r="AP36" s="186">
        <v>0</v>
      </c>
      <c r="AQ36" s="186">
        <v>6</v>
      </c>
      <c r="AR36" s="186">
        <v>0</v>
      </c>
      <c r="AS36" s="186">
        <v>0</v>
      </c>
      <c r="AT36" s="186">
        <v>5</v>
      </c>
      <c r="AU36" s="186">
        <v>4</v>
      </c>
      <c r="AV36" s="123">
        <v>4.7058823529411766</v>
      </c>
      <c r="AW36" s="203">
        <v>4</v>
      </c>
      <c r="AX36" s="603">
        <v>4</v>
      </c>
      <c r="AY36" s="203">
        <v>0</v>
      </c>
      <c r="AZ36" s="203">
        <v>0</v>
      </c>
      <c r="BA36" s="203">
        <v>0</v>
      </c>
      <c r="BB36" s="123">
        <v>0</v>
      </c>
      <c r="BC36" s="203">
        <v>0</v>
      </c>
      <c r="BD36" s="203">
        <v>0</v>
      </c>
      <c r="BE36" s="203">
        <v>0</v>
      </c>
      <c r="BF36" s="123">
        <v>0</v>
      </c>
      <c r="BG36" s="203">
        <v>0</v>
      </c>
      <c r="BH36" s="186">
        <v>0</v>
      </c>
      <c r="BI36" s="186">
        <v>0</v>
      </c>
      <c r="BJ36" s="186">
        <v>0</v>
      </c>
      <c r="BK36" s="186">
        <v>0</v>
      </c>
      <c r="BL36" s="186">
        <v>0</v>
      </c>
      <c r="BM36" s="204">
        <v>0</v>
      </c>
      <c r="BN36" s="148"/>
      <c r="BO36" s="201" t="s">
        <v>134</v>
      </c>
      <c r="BP36" s="202">
        <v>70</v>
      </c>
      <c r="BQ36" s="186">
        <v>0</v>
      </c>
      <c r="BR36" s="186">
        <v>15</v>
      </c>
      <c r="BS36" s="186">
        <v>0</v>
      </c>
      <c r="BT36" s="186">
        <v>0</v>
      </c>
      <c r="BU36" s="186">
        <v>0</v>
      </c>
      <c r="BV36" s="186">
        <v>0</v>
      </c>
      <c r="BW36" s="186">
        <v>0</v>
      </c>
      <c r="BX36" s="203">
        <v>0</v>
      </c>
      <c r="BY36" s="123">
        <v>0</v>
      </c>
      <c r="BZ36" s="203">
        <v>0</v>
      </c>
      <c r="CA36" s="203">
        <v>0</v>
      </c>
      <c r="CB36" s="203">
        <v>0</v>
      </c>
      <c r="CC36" s="708">
        <v>0</v>
      </c>
      <c r="CD36" s="203">
        <v>0</v>
      </c>
      <c r="CE36" s="203">
        <v>0</v>
      </c>
      <c r="CF36" s="203">
        <v>0</v>
      </c>
      <c r="CG36" s="203">
        <v>0</v>
      </c>
      <c r="CH36" s="203">
        <v>0</v>
      </c>
      <c r="CI36" s="203">
        <v>0</v>
      </c>
      <c r="CJ36" s="203">
        <v>0</v>
      </c>
      <c r="CK36" s="203">
        <v>1</v>
      </c>
      <c r="CL36" s="716">
        <v>1.2345679012345678</v>
      </c>
      <c r="CM36" s="290"/>
      <c r="CN36" s="245"/>
      <c r="CO36" s="204">
        <v>0</v>
      </c>
      <c r="CP36" s="148"/>
      <c r="CQ36" s="370" t="s">
        <v>134</v>
      </c>
      <c r="CR36" s="371">
        <v>6</v>
      </c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235"/>
      <c r="DM36" s="356"/>
      <c r="DN36" s="148"/>
      <c r="DO36" s="201" t="s">
        <v>134</v>
      </c>
      <c r="DP36" s="202">
        <v>78</v>
      </c>
      <c r="DQ36" s="186"/>
      <c r="DR36" s="186"/>
      <c r="DS36" s="186"/>
      <c r="DT36" s="186"/>
      <c r="DU36" s="186"/>
      <c r="DV36" s="186"/>
      <c r="DW36" s="203"/>
      <c r="DX36" s="720">
        <v>0</v>
      </c>
      <c r="DY36" s="203"/>
      <c r="DZ36" s="203"/>
      <c r="EA36" s="203"/>
      <c r="EB36" s="716">
        <v>0</v>
      </c>
      <c r="EC36" s="203"/>
      <c r="ED36" s="203"/>
      <c r="EE36" s="203"/>
      <c r="EF36" s="203"/>
      <c r="EG36" s="203">
        <v>0</v>
      </c>
      <c r="EH36" s="203">
        <v>0</v>
      </c>
      <c r="EI36" s="203"/>
      <c r="EJ36" s="203"/>
      <c r="EK36" s="716">
        <v>0</v>
      </c>
      <c r="EL36" s="203"/>
      <c r="EM36" s="203">
        <v>1</v>
      </c>
      <c r="EN36" s="708">
        <v>1.25</v>
      </c>
      <c r="EO36" s="203">
        <v>1</v>
      </c>
      <c r="EP36" s="716">
        <v>1.25</v>
      </c>
      <c r="EQ36" s="148"/>
      <c r="ER36" s="201" t="s">
        <v>134</v>
      </c>
      <c r="ES36" s="205">
        <v>0</v>
      </c>
      <c r="ET36" s="186">
        <v>0</v>
      </c>
      <c r="EU36" s="204">
        <v>0</v>
      </c>
      <c r="EV36" s="205">
        <v>0</v>
      </c>
      <c r="EW36" s="203">
        <v>1</v>
      </c>
      <c r="EX36" s="173">
        <v>1</v>
      </c>
      <c r="EY36" s="205">
        <v>0</v>
      </c>
      <c r="EZ36" s="186">
        <v>0</v>
      </c>
      <c r="FA36" s="204">
        <v>0</v>
      </c>
      <c r="FB36" s="205">
        <v>0</v>
      </c>
      <c r="FC36" s="186">
        <v>0</v>
      </c>
      <c r="FD36" s="204">
        <v>0</v>
      </c>
      <c r="FE36" s="205">
        <v>0</v>
      </c>
      <c r="FF36" s="186">
        <v>0</v>
      </c>
      <c r="FG36" s="206">
        <v>0</v>
      </c>
      <c r="FH36" s="205">
        <v>0</v>
      </c>
      <c r="FI36" s="186">
        <v>0</v>
      </c>
      <c r="FJ36" s="204">
        <v>1</v>
      </c>
      <c r="FK36" s="427">
        <v>66</v>
      </c>
      <c r="FL36" s="724">
        <v>7.5757575757575761</v>
      </c>
      <c r="FM36" s="186">
        <v>0</v>
      </c>
      <c r="FN36" s="186">
        <v>0</v>
      </c>
      <c r="FO36" s="186">
        <v>3</v>
      </c>
      <c r="FP36" s="186">
        <v>2</v>
      </c>
      <c r="FQ36" s="204">
        <v>0</v>
      </c>
      <c r="FR36" s="205">
        <v>0</v>
      </c>
      <c r="FS36" s="203">
        <v>0</v>
      </c>
      <c r="FT36" s="203">
        <v>0</v>
      </c>
      <c r="FU36" s="186">
        <v>0</v>
      </c>
      <c r="FV36" s="186">
        <v>0</v>
      </c>
      <c r="FW36" s="186">
        <v>0</v>
      </c>
      <c r="FX36" s="186">
        <v>0</v>
      </c>
      <c r="FY36" s="186">
        <v>0</v>
      </c>
      <c r="FZ36" s="186">
        <v>0</v>
      </c>
      <c r="GA36" s="186">
        <v>0</v>
      </c>
      <c r="GB36" s="186">
        <v>0</v>
      </c>
      <c r="GC36" s="186">
        <v>0</v>
      </c>
      <c r="GD36" s="186">
        <v>0</v>
      </c>
      <c r="GE36" s="186">
        <v>0</v>
      </c>
      <c r="GF36" s="186">
        <v>0</v>
      </c>
      <c r="GG36" s="204">
        <v>0</v>
      </c>
      <c r="GH36" s="148"/>
      <c r="GI36" s="201" t="s">
        <v>134</v>
      </c>
      <c r="GJ36" s="486">
        <v>474</v>
      </c>
      <c r="GK36" s="727">
        <v>5.8139534883720927</v>
      </c>
      <c r="GL36" s="186">
        <v>0</v>
      </c>
      <c r="GM36" s="186">
        <v>0</v>
      </c>
      <c r="GN36" s="186">
        <v>0</v>
      </c>
      <c r="GO36" s="186">
        <v>0</v>
      </c>
      <c r="GP36" s="186">
        <v>0</v>
      </c>
      <c r="GQ36" s="186">
        <v>2</v>
      </c>
      <c r="GR36" s="186">
        <v>1</v>
      </c>
      <c r="GS36" s="186">
        <v>1</v>
      </c>
      <c r="GT36" s="186">
        <v>1</v>
      </c>
      <c r="GU36" s="206">
        <v>0</v>
      </c>
      <c r="GV36" s="184">
        <v>2</v>
      </c>
      <c r="GW36" s="205">
        <v>317</v>
      </c>
      <c r="GX36" s="730">
        <v>0.70921985815602839</v>
      </c>
      <c r="GY36" s="186">
        <v>0</v>
      </c>
      <c r="GZ36" s="186">
        <v>0</v>
      </c>
      <c r="HA36" s="186">
        <v>0</v>
      </c>
      <c r="HB36" s="186">
        <v>0</v>
      </c>
      <c r="HC36" s="186">
        <v>0</v>
      </c>
      <c r="HD36" s="186">
        <v>0</v>
      </c>
      <c r="HE36" s="186">
        <v>0</v>
      </c>
      <c r="HF36" s="186">
        <v>0</v>
      </c>
      <c r="HG36" s="204">
        <v>0</v>
      </c>
      <c r="HH36" s="148"/>
      <c r="HI36" s="201" t="s">
        <v>134</v>
      </c>
      <c r="HJ36" s="203">
        <v>0</v>
      </c>
      <c r="HK36" s="186">
        <v>0</v>
      </c>
      <c r="HL36" s="186">
        <v>0</v>
      </c>
      <c r="HM36" s="186">
        <v>0</v>
      </c>
      <c r="HN36" s="186">
        <v>1</v>
      </c>
      <c r="HO36" s="186">
        <v>0</v>
      </c>
      <c r="HP36" s="186">
        <v>0</v>
      </c>
      <c r="HQ36" s="206">
        <v>0</v>
      </c>
      <c r="HR36" s="427">
        <v>37</v>
      </c>
      <c r="HS36" s="732">
        <v>0</v>
      </c>
      <c r="HT36" s="203">
        <v>0</v>
      </c>
      <c r="HU36" s="203">
        <v>0</v>
      </c>
      <c r="HV36" s="203">
        <v>0</v>
      </c>
      <c r="HW36" s="203">
        <v>0</v>
      </c>
      <c r="HX36" s="173">
        <v>0</v>
      </c>
      <c r="HY36" s="186">
        <v>0</v>
      </c>
      <c r="HZ36" s="186">
        <v>0</v>
      </c>
      <c r="IA36" s="186">
        <v>0</v>
      </c>
      <c r="IB36" s="186">
        <v>0</v>
      </c>
      <c r="IC36" s="186">
        <v>0</v>
      </c>
      <c r="ID36" s="186">
        <v>0</v>
      </c>
      <c r="IE36" s="186">
        <v>0</v>
      </c>
      <c r="IF36" s="204">
        <v>0</v>
      </c>
      <c r="IG36" s="148"/>
      <c r="IH36" s="201" t="s">
        <v>134</v>
      </c>
      <c r="II36" s="205">
        <v>0</v>
      </c>
      <c r="IJ36" s="186">
        <v>0</v>
      </c>
      <c r="IK36" s="186">
        <v>0</v>
      </c>
      <c r="IL36" s="186">
        <v>0</v>
      </c>
      <c r="IM36" s="186">
        <v>0</v>
      </c>
      <c r="IN36" s="186">
        <v>0</v>
      </c>
      <c r="IO36" s="186">
        <v>0</v>
      </c>
      <c r="IP36" s="186">
        <v>0</v>
      </c>
      <c r="IQ36" s="186">
        <v>0</v>
      </c>
      <c r="IR36" s="186">
        <v>0</v>
      </c>
      <c r="IS36" s="186">
        <v>0</v>
      </c>
      <c r="IT36" s="186">
        <v>0</v>
      </c>
      <c r="IU36" s="186">
        <v>0</v>
      </c>
      <c r="IV36" s="186">
        <v>0</v>
      </c>
      <c r="IW36" s="204">
        <v>0</v>
      </c>
      <c r="IX36" s="205">
        <v>0</v>
      </c>
      <c r="IY36" s="186">
        <v>0</v>
      </c>
      <c r="IZ36" s="204">
        <v>0</v>
      </c>
      <c r="JA36" s="205">
        <v>0</v>
      </c>
      <c r="JB36" s="186">
        <v>0</v>
      </c>
      <c r="JC36" s="204">
        <v>0</v>
      </c>
      <c r="JD36" s="205">
        <v>0</v>
      </c>
      <c r="JE36" s="186">
        <v>0</v>
      </c>
      <c r="JF36" s="186">
        <v>0</v>
      </c>
      <c r="JG36" s="206">
        <v>0</v>
      </c>
      <c r="JH36" s="204">
        <v>0</v>
      </c>
      <c r="JI36" s="148"/>
      <c r="JJ36" s="201" t="s">
        <v>134</v>
      </c>
      <c r="JK36" s="205">
        <v>0</v>
      </c>
      <c r="JL36" s="186">
        <v>0</v>
      </c>
      <c r="JM36" s="186">
        <v>0</v>
      </c>
      <c r="JN36" s="186">
        <v>0</v>
      </c>
      <c r="JO36" s="204">
        <v>0</v>
      </c>
      <c r="JP36" s="205">
        <v>0</v>
      </c>
      <c r="JQ36" s="186">
        <v>0</v>
      </c>
      <c r="JR36" s="186">
        <v>0</v>
      </c>
      <c r="JS36" s="186">
        <v>0</v>
      </c>
      <c r="JT36" s="206">
        <v>0</v>
      </c>
      <c r="JU36" s="205">
        <v>0</v>
      </c>
      <c r="JV36" s="203">
        <v>0</v>
      </c>
      <c r="JW36" s="203">
        <v>0</v>
      </c>
      <c r="JX36" s="203">
        <v>0</v>
      </c>
      <c r="JY36" s="173">
        <v>0</v>
      </c>
      <c r="JZ36" s="205">
        <v>0</v>
      </c>
      <c r="KA36" s="203">
        <v>0</v>
      </c>
      <c r="KB36" s="203">
        <v>2</v>
      </c>
      <c r="KC36" s="203">
        <v>0</v>
      </c>
      <c r="KD36" s="173">
        <v>0</v>
      </c>
      <c r="KE36" s="427">
        <v>158</v>
      </c>
      <c r="KF36" s="734">
        <v>0.63291139240506333</v>
      </c>
      <c r="KG36" s="173">
        <v>1</v>
      </c>
      <c r="KH36" s="205">
        <v>4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0</v>
      </c>
      <c r="KQ36" s="203">
        <v>0</v>
      </c>
      <c r="KR36" s="203">
        <v>1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370" t="s">
        <v>134</v>
      </c>
      <c r="LE36" s="483"/>
      <c r="LF36" s="419"/>
      <c r="LG36" s="419"/>
      <c r="LH36" s="419"/>
      <c r="LI36" s="419"/>
      <c r="LJ36" s="420"/>
      <c r="LK36" s="480"/>
      <c r="LL36" s="452"/>
      <c r="LM36" s="452"/>
      <c r="LN36" s="453"/>
      <c r="LO36" s="480">
        <v>7</v>
      </c>
      <c r="LP36" s="452"/>
      <c r="LQ36" s="452"/>
      <c r="LR36" s="453"/>
      <c r="LS36" s="445"/>
    </row>
    <row r="37" spans="1:331" s="288" customFormat="1" ht="21" x14ac:dyDescent="0.35">
      <c r="A37" s="400">
        <v>12192</v>
      </c>
      <c r="B37" s="370" t="s">
        <v>145</v>
      </c>
      <c r="C37" s="202">
        <v>0</v>
      </c>
      <c r="D37" s="205"/>
      <c r="E37" s="203"/>
      <c r="F37" s="203"/>
      <c r="G37" s="410" t="e">
        <v>#DIV/0!</v>
      </c>
      <c r="H37" s="186"/>
      <c r="I37" s="206"/>
      <c r="J37" s="205"/>
      <c r="K37" s="186">
        <v>3</v>
      </c>
      <c r="L37" s="186"/>
      <c r="M37" s="406" t="e">
        <v>#DIV/0!</v>
      </c>
      <c r="N37" s="205"/>
      <c r="O37" s="186">
        <v>3</v>
      </c>
      <c r="P37" s="186"/>
      <c r="Q37" s="386" t="e">
        <v>#DIV/0!</v>
      </c>
      <c r="R37" s="186"/>
      <c r="S37" s="186"/>
      <c r="T37" s="186"/>
      <c r="U37" s="186"/>
      <c r="V37" s="186"/>
      <c r="W37" s="186"/>
      <c r="X37" s="186"/>
      <c r="Y37" s="186">
        <v>3</v>
      </c>
      <c r="Z37" s="186"/>
      <c r="AA37" s="186">
        <v>3</v>
      </c>
      <c r="AB37" s="186"/>
      <c r="AC37" s="186">
        <v>3</v>
      </c>
      <c r="AD37" s="186"/>
      <c r="AE37" s="186"/>
      <c r="AF37" s="204"/>
      <c r="AG37" s="204"/>
      <c r="AH37" s="148"/>
      <c r="AI37" s="201" t="s">
        <v>145</v>
      </c>
      <c r="AJ37" s="202">
        <v>0</v>
      </c>
      <c r="AK37" s="186">
        <v>3</v>
      </c>
      <c r="AL37" s="123" t="e">
        <v>#DIV/0!</v>
      </c>
      <c r="AM37" s="186">
        <v>3</v>
      </c>
      <c r="AN37" s="186">
        <v>3</v>
      </c>
      <c r="AO37" s="186"/>
      <c r="AP37" s="186"/>
      <c r="AQ37" s="186">
        <v>3</v>
      </c>
      <c r="AR37" s="186"/>
      <c r="AS37" s="186"/>
      <c r="AT37" s="186"/>
      <c r="AU37" s="186">
        <v>2</v>
      </c>
      <c r="AV37" s="123" t="e">
        <v>#DIV/0!</v>
      </c>
      <c r="AW37" s="203">
        <v>2</v>
      </c>
      <c r="AX37" s="603">
        <v>2</v>
      </c>
      <c r="AY37" s="203"/>
      <c r="AZ37" s="203"/>
      <c r="BA37" s="203"/>
      <c r="BB37" s="123" t="e">
        <v>#DIV/0!</v>
      </c>
      <c r="BC37" s="203"/>
      <c r="BD37" s="203"/>
      <c r="BE37" s="203"/>
      <c r="BF37" s="123" t="e">
        <v>#DIV/0!</v>
      </c>
      <c r="BG37" s="203"/>
      <c r="BH37" s="186"/>
      <c r="BI37" s="186"/>
      <c r="BJ37" s="186"/>
      <c r="BK37" s="186"/>
      <c r="BL37" s="186"/>
      <c r="BM37" s="204"/>
      <c r="BN37" s="148"/>
      <c r="BO37" s="201" t="s">
        <v>145</v>
      </c>
      <c r="BP37" s="202">
        <v>0</v>
      </c>
      <c r="BQ37" s="186"/>
      <c r="BR37" s="186">
        <v>1</v>
      </c>
      <c r="BS37" s="186"/>
      <c r="BT37" s="186"/>
      <c r="BU37" s="186"/>
      <c r="BV37" s="186"/>
      <c r="BW37" s="186"/>
      <c r="BX37" s="203"/>
      <c r="BY37" s="123" t="e">
        <v>#DIV/0!</v>
      </c>
      <c r="BZ37" s="203"/>
      <c r="CA37" s="203"/>
      <c r="CB37" s="203"/>
      <c r="CC37" s="708" t="e">
        <v>#DIV/0!</v>
      </c>
      <c r="CD37" s="203"/>
      <c r="CE37" s="203"/>
      <c r="CF37" s="203"/>
      <c r="CG37" s="203"/>
      <c r="CH37" s="203"/>
      <c r="CI37" s="203"/>
      <c r="CJ37" s="203"/>
      <c r="CK37" s="203"/>
      <c r="CL37" s="716" t="e">
        <v>#DIV/0!</v>
      </c>
      <c r="CM37" s="290"/>
      <c r="CN37" s="245"/>
      <c r="CO37" s="204"/>
      <c r="CP37" s="148"/>
      <c r="CQ37" s="370" t="s">
        <v>145</v>
      </c>
      <c r="CR37" s="371">
        <v>0</v>
      </c>
      <c r="CS37" s="186"/>
      <c r="CT37" s="186">
        <v>3</v>
      </c>
      <c r="CU37" s="186"/>
      <c r="CV37" s="186"/>
      <c r="CW37" s="186"/>
      <c r="CX37" s="186"/>
      <c r="CY37" s="186"/>
      <c r="CZ37" s="186"/>
      <c r="DA37" s="186"/>
      <c r="DB37" s="186"/>
      <c r="DC37" s="186"/>
      <c r="DD37" s="186"/>
      <c r="DE37" s="186"/>
      <c r="DF37" s="186"/>
      <c r="DG37" s="186"/>
      <c r="DH37" s="186"/>
      <c r="DI37" s="186"/>
      <c r="DJ37" s="186"/>
      <c r="DK37" s="186"/>
      <c r="DL37" s="235"/>
      <c r="DM37" s="356"/>
      <c r="DN37" s="148"/>
      <c r="DO37" s="201" t="s">
        <v>145</v>
      </c>
      <c r="DP37" s="202">
        <v>0</v>
      </c>
      <c r="DQ37" s="186"/>
      <c r="DR37" s="186">
        <v>1</v>
      </c>
      <c r="DS37" s="186"/>
      <c r="DT37" s="186"/>
      <c r="DU37" s="186"/>
      <c r="DV37" s="186"/>
      <c r="DW37" s="203"/>
      <c r="DX37" s="720" t="e">
        <v>#DIV/0!</v>
      </c>
      <c r="DY37" s="203"/>
      <c r="DZ37" s="203"/>
      <c r="EA37" s="203"/>
      <c r="EB37" s="716" t="e">
        <v>#DIV/0!</v>
      </c>
      <c r="EC37" s="203"/>
      <c r="ED37" s="203"/>
      <c r="EE37" s="203"/>
      <c r="EF37" s="203"/>
      <c r="EG37" s="203"/>
      <c r="EH37" s="203"/>
      <c r="EI37" s="203"/>
      <c r="EJ37" s="203"/>
      <c r="EK37" s="716" t="e">
        <v>#DIV/0!</v>
      </c>
      <c r="EL37" s="203"/>
      <c r="EM37" s="243">
        <v>1</v>
      </c>
      <c r="EN37" s="708" t="e">
        <v>#DIV/0!</v>
      </c>
      <c r="EO37" s="243">
        <v>1</v>
      </c>
      <c r="EP37" s="716" t="e">
        <v>#DIV/0!</v>
      </c>
      <c r="EQ37" s="148"/>
      <c r="ER37" s="201" t="s">
        <v>145</v>
      </c>
      <c r="ES37" s="205"/>
      <c r="ET37" s="186"/>
      <c r="EU37" s="204"/>
      <c r="EV37" s="205"/>
      <c r="EW37" s="203"/>
      <c r="EX37" s="173"/>
      <c r="EY37" s="205"/>
      <c r="EZ37" s="186"/>
      <c r="FA37" s="204"/>
      <c r="FB37" s="205"/>
      <c r="FC37" s="186"/>
      <c r="FD37" s="204"/>
      <c r="FE37" s="205"/>
      <c r="FF37" s="186"/>
      <c r="FG37" s="206"/>
      <c r="FH37" s="205"/>
      <c r="FI37" s="186"/>
      <c r="FJ37" s="204"/>
      <c r="FK37" s="427"/>
      <c r="FL37" s="724" t="e">
        <v>#DIV/0!</v>
      </c>
      <c r="FM37" s="186"/>
      <c r="FN37" s="186"/>
      <c r="FO37" s="207"/>
      <c r="FP37" s="207"/>
      <c r="FQ37" s="204"/>
      <c r="FR37" s="205"/>
      <c r="FS37" s="203"/>
      <c r="FT37" s="203"/>
      <c r="FU37" s="186">
        <v>1</v>
      </c>
      <c r="FV37" s="186"/>
      <c r="FW37" s="186"/>
      <c r="FX37" s="186"/>
      <c r="FY37" s="186"/>
      <c r="FZ37" s="186"/>
      <c r="GA37" s="186">
        <v>5</v>
      </c>
      <c r="GB37" s="186">
        <v>4</v>
      </c>
      <c r="GC37" s="186">
        <v>0</v>
      </c>
      <c r="GD37" s="186">
        <v>0</v>
      </c>
      <c r="GE37" s="186">
        <v>1</v>
      </c>
      <c r="GF37" s="186">
        <v>0</v>
      </c>
      <c r="GG37" s="204">
        <v>0</v>
      </c>
      <c r="GH37" s="148"/>
      <c r="GI37" s="201" t="s">
        <v>145</v>
      </c>
      <c r="GJ37" s="486">
        <v>0</v>
      </c>
      <c r="GK37" s="727" t="e">
        <v>#DIV/0!</v>
      </c>
      <c r="GL37" s="186"/>
      <c r="GM37" s="186"/>
      <c r="GN37" s="186"/>
      <c r="GO37" s="186"/>
      <c r="GP37" s="186"/>
      <c r="GQ37" s="186">
        <v>3</v>
      </c>
      <c r="GR37" s="186">
        <v>0</v>
      </c>
      <c r="GS37" s="186">
        <v>3</v>
      </c>
      <c r="GT37" s="186">
        <v>12</v>
      </c>
      <c r="GU37" s="206">
        <v>10</v>
      </c>
      <c r="GV37" s="184">
        <v>7</v>
      </c>
      <c r="GW37" s="205">
        <v>0</v>
      </c>
      <c r="GX37" s="730" t="e">
        <v>#DIV/0!</v>
      </c>
      <c r="GY37" s="186"/>
      <c r="GZ37" s="186"/>
      <c r="HA37" s="186">
        <v>1</v>
      </c>
      <c r="HB37" s="186"/>
      <c r="HC37" s="186"/>
      <c r="HD37" s="186"/>
      <c r="HE37" s="186"/>
      <c r="HF37" s="186"/>
      <c r="HG37" s="204"/>
      <c r="HH37" s="148"/>
      <c r="HI37" s="201" t="s">
        <v>145</v>
      </c>
      <c r="HJ37" s="203"/>
      <c r="HK37" s="186"/>
      <c r="HL37" s="186"/>
      <c r="HM37" s="186"/>
      <c r="HN37" s="186"/>
      <c r="HO37" s="186"/>
      <c r="HP37" s="186"/>
      <c r="HQ37" s="206"/>
      <c r="HR37" s="427"/>
      <c r="HS37" s="732" t="e">
        <v>#DIV/0!</v>
      </c>
      <c r="HT37" s="203"/>
      <c r="HU37" s="203"/>
      <c r="HV37" s="203"/>
      <c r="HW37" s="203"/>
      <c r="HX37" s="173"/>
      <c r="HY37" s="186"/>
      <c r="HZ37" s="186"/>
      <c r="IA37" s="186"/>
      <c r="IB37" s="186"/>
      <c r="IC37" s="186"/>
      <c r="ID37" s="186"/>
      <c r="IE37" s="186"/>
      <c r="IF37" s="204"/>
      <c r="IG37" s="148"/>
      <c r="IH37" s="201" t="s">
        <v>145</v>
      </c>
      <c r="II37" s="205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>
        <v>1</v>
      </c>
      <c r="IT37" s="186"/>
      <c r="IU37" s="186"/>
      <c r="IV37" s="186"/>
      <c r="IW37" s="204"/>
      <c r="IX37" s="205"/>
      <c r="IY37" s="186"/>
      <c r="IZ37" s="204"/>
      <c r="JA37" s="205"/>
      <c r="JB37" s="186"/>
      <c r="JC37" s="204"/>
      <c r="JD37" s="205"/>
      <c r="JE37" s="186"/>
      <c r="JF37" s="186"/>
      <c r="JG37" s="206"/>
      <c r="JH37" s="204"/>
      <c r="JI37" s="148"/>
      <c r="JJ37" s="201" t="s">
        <v>145</v>
      </c>
      <c r="JK37" s="205"/>
      <c r="JL37" s="186"/>
      <c r="JM37" s="186"/>
      <c r="JN37" s="186"/>
      <c r="JO37" s="204"/>
      <c r="JP37" s="205"/>
      <c r="JQ37" s="186"/>
      <c r="JR37" s="186"/>
      <c r="JS37" s="186"/>
      <c r="JT37" s="206"/>
      <c r="JU37" s="205"/>
      <c r="JV37" s="203"/>
      <c r="JW37" s="203"/>
      <c r="JX37" s="203"/>
      <c r="JY37" s="173"/>
      <c r="JZ37" s="205"/>
      <c r="KA37" s="203"/>
      <c r="KB37" s="203"/>
      <c r="KC37" s="203"/>
      <c r="KD37" s="173"/>
      <c r="KE37" s="427"/>
      <c r="KF37" s="734" t="e">
        <v>#DIV/0!</v>
      </c>
      <c r="KG37" s="173">
        <v>3</v>
      </c>
      <c r="KH37" s="205">
        <v>1</v>
      </c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516" t="s">
        <v>145</v>
      </c>
      <c r="LE37" s="483"/>
      <c r="LF37" s="419"/>
      <c r="LG37" s="419"/>
      <c r="LH37" s="419"/>
      <c r="LI37" s="419"/>
      <c r="LJ37" s="420"/>
      <c r="LK37" s="480"/>
      <c r="LL37" s="452"/>
      <c r="LM37" s="452"/>
      <c r="LN37" s="453"/>
      <c r="LO37" s="480"/>
      <c r="LP37" s="452"/>
      <c r="LQ37" s="452"/>
      <c r="LR37" s="453"/>
      <c r="LS37" s="458"/>
    </row>
    <row r="38" spans="1:331" s="656" customFormat="1" ht="18.75" x14ac:dyDescent="0.3">
      <c r="A38" s="638">
        <v>1447</v>
      </c>
      <c r="B38" s="639" t="s">
        <v>138</v>
      </c>
      <c r="C38" s="202">
        <v>32</v>
      </c>
      <c r="D38" s="640">
        <v>0</v>
      </c>
      <c r="E38" s="641">
        <v>0</v>
      </c>
      <c r="F38" s="641">
        <v>0</v>
      </c>
      <c r="G38" s="517">
        <v>0</v>
      </c>
      <c r="H38" s="506">
        <v>0</v>
      </c>
      <c r="I38" s="540">
        <v>0</v>
      </c>
      <c r="J38" s="640">
        <v>4</v>
      </c>
      <c r="K38" s="506">
        <v>1</v>
      </c>
      <c r="L38" s="506">
        <v>2</v>
      </c>
      <c r="M38" s="642">
        <v>2.9411764705882351</v>
      </c>
      <c r="N38" s="640">
        <v>4</v>
      </c>
      <c r="O38" s="506">
        <v>1</v>
      </c>
      <c r="P38" s="506">
        <v>2</v>
      </c>
      <c r="Q38" s="643">
        <v>2.9411764705882351</v>
      </c>
      <c r="R38" s="506">
        <v>0</v>
      </c>
      <c r="S38" s="506">
        <v>0</v>
      </c>
      <c r="T38" s="506">
        <v>0</v>
      </c>
      <c r="U38" s="506">
        <v>0</v>
      </c>
      <c r="V38" s="506">
        <v>0</v>
      </c>
      <c r="W38" s="506">
        <v>0</v>
      </c>
      <c r="X38" s="506">
        <v>4</v>
      </c>
      <c r="Y38" s="506">
        <v>1</v>
      </c>
      <c r="Z38" s="506">
        <v>4</v>
      </c>
      <c r="AA38" s="506">
        <v>1</v>
      </c>
      <c r="AB38" s="506">
        <v>2</v>
      </c>
      <c r="AC38" s="506">
        <v>1</v>
      </c>
      <c r="AD38" s="506">
        <v>0</v>
      </c>
      <c r="AE38" s="506">
        <v>0</v>
      </c>
      <c r="AF38" s="644">
        <v>0</v>
      </c>
      <c r="AG38" s="644"/>
      <c r="AH38" s="645"/>
      <c r="AI38" s="646" t="s">
        <v>138</v>
      </c>
      <c r="AJ38" s="202">
        <v>30</v>
      </c>
      <c r="AK38" s="506">
        <v>1</v>
      </c>
      <c r="AL38" s="647">
        <v>2.8571428571428572</v>
      </c>
      <c r="AM38" s="506">
        <v>1</v>
      </c>
      <c r="AN38" s="506">
        <v>1</v>
      </c>
      <c r="AO38" s="506">
        <v>0</v>
      </c>
      <c r="AP38" s="506">
        <v>0</v>
      </c>
      <c r="AQ38" s="506">
        <v>2</v>
      </c>
      <c r="AR38" s="506">
        <v>0</v>
      </c>
      <c r="AS38" s="506">
        <v>0</v>
      </c>
      <c r="AT38" s="506">
        <v>4</v>
      </c>
      <c r="AU38" s="506">
        <v>5</v>
      </c>
      <c r="AV38" s="647">
        <v>14.285714285714285</v>
      </c>
      <c r="AW38" s="641">
        <v>5</v>
      </c>
      <c r="AX38" s="603">
        <v>5</v>
      </c>
      <c r="AY38" s="641">
        <v>0</v>
      </c>
      <c r="AZ38" s="641">
        <v>0</v>
      </c>
      <c r="BA38" s="641">
        <v>0</v>
      </c>
      <c r="BB38" s="647">
        <v>0</v>
      </c>
      <c r="BC38" s="641">
        <v>0</v>
      </c>
      <c r="BD38" s="641">
        <v>0</v>
      </c>
      <c r="BE38" s="641">
        <v>0</v>
      </c>
      <c r="BF38" s="647">
        <v>0</v>
      </c>
      <c r="BG38" s="641">
        <v>0</v>
      </c>
      <c r="BH38" s="506">
        <v>0</v>
      </c>
      <c r="BI38" s="506">
        <v>0</v>
      </c>
      <c r="BJ38" s="506">
        <v>0</v>
      </c>
      <c r="BK38" s="506">
        <v>0</v>
      </c>
      <c r="BL38" s="506">
        <v>0</v>
      </c>
      <c r="BM38" s="644">
        <v>0</v>
      </c>
      <c r="BN38" s="645"/>
      <c r="BO38" s="646" t="s">
        <v>138</v>
      </c>
      <c r="BP38" s="202">
        <v>29</v>
      </c>
      <c r="BQ38" s="506">
        <v>1</v>
      </c>
      <c r="BR38" s="506">
        <v>5</v>
      </c>
      <c r="BS38" s="506">
        <v>0</v>
      </c>
      <c r="BT38" s="506">
        <v>0</v>
      </c>
      <c r="BU38" s="506">
        <v>0</v>
      </c>
      <c r="BV38" s="506">
        <v>0</v>
      </c>
      <c r="BW38" s="506">
        <v>0</v>
      </c>
      <c r="BX38" s="641">
        <v>0</v>
      </c>
      <c r="BY38" s="647">
        <v>0</v>
      </c>
      <c r="BZ38" s="641">
        <v>0</v>
      </c>
      <c r="CA38" s="641">
        <v>0</v>
      </c>
      <c r="CB38" s="641">
        <v>0</v>
      </c>
      <c r="CC38" s="708">
        <v>0</v>
      </c>
      <c r="CD38" s="641">
        <v>0</v>
      </c>
      <c r="CE38" s="641">
        <v>0</v>
      </c>
      <c r="CF38" s="641">
        <v>0</v>
      </c>
      <c r="CG38" s="641">
        <v>0</v>
      </c>
      <c r="CH38" s="641">
        <v>0</v>
      </c>
      <c r="CI38" s="641">
        <v>0</v>
      </c>
      <c r="CJ38" s="641">
        <v>0</v>
      </c>
      <c r="CK38" s="641">
        <v>0</v>
      </c>
      <c r="CL38" s="716">
        <v>0</v>
      </c>
      <c r="CM38" s="648"/>
      <c r="CN38" s="649"/>
      <c r="CO38" s="644">
        <v>0</v>
      </c>
      <c r="CP38" s="645"/>
      <c r="CQ38" s="639" t="s">
        <v>138</v>
      </c>
      <c r="CR38" s="371">
        <v>5</v>
      </c>
      <c r="CS38" s="506"/>
      <c r="CT38" s="506"/>
      <c r="CU38" s="506"/>
      <c r="CV38" s="506"/>
      <c r="CW38" s="506"/>
      <c r="CX38" s="506"/>
      <c r="CY38" s="506"/>
      <c r="CZ38" s="506"/>
      <c r="DA38" s="506"/>
      <c r="DB38" s="506"/>
      <c r="DC38" s="506"/>
      <c r="DD38" s="506"/>
      <c r="DE38" s="506"/>
      <c r="DF38" s="506"/>
      <c r="DG38" s="506"/>
      <c r="DH38" s="506"/>
      <c r="DI38" s="506"/>
      <c r="DJ38" s="506"/>
      <c r="DK38" s="506"/>
      <c r="DL38" s="650"/>
      <c r="DM38" s="651"/>
      <c r="DN38" s="645"/>
      <c r="DO38" s="646" t="s">
        <v>138</v>
      </c>
      <c r="DP38" s="202">
        <v>45</v>
      </c>
      <c r="DQ38" s="506"/>
      <c r="DR38" s="506"/>
      <c r="DS38" s="506"/>
      <c r="DT38" s="506"/>
      <c r="DU38" s="506"/>
      <c r="DV38" s="506"/>
      <c r="DW38" s="641"/>
      <c r="DX38" s="720">
        <v>0</v>
      </c>
      <c r="DY38" s="641"/>
      <c r="DZ38" s="641"/>
      <c r="EA38" s="641"/>
      <c r="EB38" s="716">
        <v>0</v>
      </c>
      <c r="EC38" s="641"/>
      <c r="ED38" s="641"/>
      <c r="EE38" s="641"/>
      <c r="EF38" s="641"/>
      <c r="EG38" s="641">
        <v>0</v>
      </c>
      <c r="EH38" s="641">
        <v>0</v>
      </c>
      <c r="EI38" s="641"/>
      <c r="EJ38" s="641"/>
      <c r="EK38" s="716">
        <v>0</v>
      </c>
      <c r="EL38" s="641"/>
      <c r="EM38" s="641">
        <v>3</v>
      </c>
      <c r="EN38" s="708">
        <v>6.666666666666667</v>
      </c>
      <c r="EO38" s="641">
        <v>3</v>
      </c>
      <c r="EP38" s="716">
        <v>6.666666666666667</v>
      </c>
      <c r="EQ38" s="645"/>
      <c r="ER38" s="646" t="s">
        <v>138</v>
      </c>
      <c r="ES38" s="640">
        <v>0</v>
      </c>
      <c r="ET38" s="506">
        <v>0</v>
      </c>
      <c r="EU38" s="644">
        <v>0</v>
      </c>
      <c r="EV38" s="640">
        <v>0</v>
      </c>
      <c r="EW38" s="641">
        <v>0</v>
      </c>
      <c r="EX38" s="652">
        <v>0</v>
      </c>
      <c r="EY38" s="640">
        <v>0</v>
      </c>
      <c r="EZ38" s="506">
        <v>2</v>
      </c>
      <c r="FA38" s="644">
        <v>1</v>
      </c>
      <c r="FB38" s="640">
        <v>3</v>
      </c>
      <c r="FC38" s="506">
        <v>1</v>
      </c>
      <c r="FD38" s="644">
        <v>1</v>
      </c>
      <c r="FE38" s="640">
        <v>0</v>
      </c>
      <c r="FF38" s="506">
        <v>0</v>
      </c>
      <c r="FG38" s="540">
        <v>0</v>
      </c>
      <c r="FH38" s="640">
        <v>0</v>
      </c>
      <c r="FI38" s="506">
        <v>0</v>
      </c>
      <c r="FJ38" s="644">
        <v>0</v>
      </c>
      <c r="FK38" s="640">
        <v>24</v>
      </c>
      <c r="FL38" s="724">
        <v>4.1666666666666661</v>
      </c>
      <c r="FM38" s="506">
        <v>0</v>
      </c>
      <c r="FN38" s="506">
        <v>0</v>
      </c>
      <c r="FO38" s="506">
        <v>0</v>
      </c>
      <c r="FP38" s="506">
        <v>1</v>
      </c>
      <c r="FQ38" s="644">
        <v>0</v>
      </c>
      <c r="FR38" s="640">
        <v>0</v>
      </c>
      <c r="FS38" s="641">
        <v>0</v>
      </c>
      <c r="FT38" s="641">
        <v>0</v>
      </c>
      <c r="FU38" s="506">
        <v>0</v>
      </c>
      <c r="FV38" s="506">
        <v>0</v>
      </c>
      <c r="FW38" s="506">
        <v>0</v>
      </c>
      <c r="FX38" s="506">
        <v>3</v>
      </c>
      <c r="FY38" s="506">
        <v>0</v>
      </c>
      <c r="FZ38" s="506">
        <v>0</v>
      </c>
      <c r="GA38" s="506">
        <v>11</v>
      </c>
      <c r="GB38" s="506">
        <v>3</v>
      </c>
      <c r="GC38" s="506">
        <v>2</v>
      </c>
      <c r="GD38" s="506">
        <v>0</v>
      </c>
      <c r="GE38" s="506">
        <v>0</v>
      </c>
      <c r="GF38" s="506">
        <v>0</v>
      </c>
      <c r="GG38" s="644">
        <v>1</v>
      </c>
      <c r="GH38" s="645"/>
      <c r="GI38" s="646" t="s">
        <v>138</v>
      </c>
      <c r="GJ38" s="486">
        <v>274</v>
      </c>
      <c r="GK38" s="727">
        <v>79.591836734693871</v>
      </c>
      <c r="GL38" s="506">
        <v>1</v>
      </c>
      <c r="GM38" s="506">
        <v>1</v>
      </c>
      <c r="GN38" s="506">
        <v>1</v>
      </c>
      <c r="GO38" s="506">
        <v>2</v>
      </c>
      <c r="GP38" s="506">
        <v>0</v>
      </c>
      <c r="GQ38" s="506">
        <v>3</v>
      </c>
      <c r="GR38" s="506">
        <v>1</v>
      </c>
      <c r="GS38" s="506">
        <v>3</v>
      </c>
      <c r="GT38" s="506">
        <v>18</v>
      </c>
      <c r="GU38" s="540">
        <v>9</v>
      </c>
      <c r="GV38" s="640">
        <v>5</v>
      </c>
      <c r="GW38" s="205">
        <v>338</v>
      </c>
      <c r="GX38" s="730">
        <v>1.893939393939394</v>
      </c>
      <c r="GY38" s="506">
        <v>0</v>
      </c>
      <c r="GZ38" s="506">
        <v>0</v>
      </c>
      <c r="HA38" s="506">
        <v>1</v>
      </c>
      <c r="HB38" s="506">
        <v>0</v>
      </c>
      <c r="HC38" s="506">
        <v>0</v>
      </c>
      <c r="HD38" s="506">
        <v>0</v>
      </c>
      <c r="HE38" s="506">
        <v>0</v>
      </c>
      <c r="HF38" s="506">
        <v>0</v>
      </c>
      <c r="HG38" s="644">
        <v>0</v>
      </c>
      <c r="HH38" s="645"/>
      <c r="HI38" s="646" t="s">
        <v>138</v>
      </c>
      <c r="HJ38" s="641">
        <v>0</v>
      </c>
      <c r="HK38" s="506">
        <v>0</v>
      </c>
      <c r="HL38" s="506">
        <v>0</v>
      </c>
      <c r="HM38" s="506">
        <v>0</v>
      </c>
      <c r="HN38" s="506">
        <v>0</v>
      </c>
      <c r="HO38" s="506">
        <v>0</v>
      </c>
      <c r="HP38" s="506">
        <v>0</v>
      </c>
      <c r="HQ38" s="540">
        <v>10</v>
      </c>
      <c r="HR38" s="640">
        <v>21</v>
      </c>
      <c r="HS38" s="732">
        <v>0</v>
      </c>
      <c r="HT38" s="641">
        <v>0</v>
      </c>
      <c r="HU38" s="641">
        <v>0</v>
      </c>
      <c r="HV38" s="641">
        <v>0</v>
      </c>
      <c r="HW38" s="641">
        <v>0</v>
      </c>
      <c r="HX38" s="652">
        <v>0</v>
      </c>
      <c r="HY38" s="506">
        <v>0</v>
      </c>
      <c r="HZ38" s="506">
        <v>0</v>
      </c>
      <c r="IA38" s="506">
        <v>0</v>
      </c>
      <c r="IB38" s="506">
        <v>0</v>
      </c>
      <c r="IC38" s="506">
        <v>0</v>
      </c>
      <c r="ID38" s="506">
        <v>0</v>
      </c>
      <c r="IE38" s="506">
        <v>0</v>
      </c>
      <c r="IF38" s="644">
        <v>0</v>
      </c>
      <c r="IG38" s="645"/>
      <c r="IH38" s="646" t="s">
        <v>138</v>
      </c>
      <c r="II38" s="640">
        <v>0</v>
      </c>
      <c r="IJ38" s="506">
        <v>0</v>
      </c>
      <c r="IK38" s="506">
        <v>0</v>
      </c>
      <c r="IL38" s="506">
        <v>0</v>
      </c>
      <c r="IM38" s="506">
        <v>0</v>
      </c>
      <c r="IN38" s="506">
        <v>0</v>
      </c>
      <c r="IO38" s="506">
        <v>1</v>
      </c>
      <c r="IP38" s="506">
        <v>0</v>
      </c>
      <c r="IQ38" s="506">
        <v>0</v>
      </c>
      <c r="IR38" s="506">
        <v>3</v>
      </c>
      <c r="IS38" s="506">
        <v>1</v>
      </c>
      <c r="IT38" s="506">
        <v>2</v>
      </c>
      <c r="IU38" s="506">
        <v>0</v>
      </c>
      <c r="IV38" s="506">
        <v>0</v>
      </c>
      <c r="IW38" s="644">
        <v>0</v>
      </c>
      <c r="IX38" s="640">
        <v>1</v>
      </c>
      <c r="IY38" s="506">
        <v>0</v>
      </c>
      <c r="IZ38" s="644">
        <v>0</v>
      </c>
      <c r="JA38" s="640">
        <v>0</v>
      </c>
      <c r="JB38" s="506">
        <v>0</v>
      </c>
      <c r="JC38" s="644">
        <v>0</v>
      </c>
      <c r="JD38" s="640">
        <v>0</v>
      </c>
      <c r="JE38" s="506">
        <v>0</v>
      </c>
      <c r="JF38" s="506">
        <v>0</v>
      </c>
      <c r="JG38" s="540">
        <v>0</v>
      </c>
      <c r="JH38" s="644">
        <v>0</v>
      </c>
      <c r="JI38" s="645"/>
      <c r="JJ38" s="646" t="s">
        <v>138</v>
      </c>
      <c r="JK38" s="640">
        <v>0</v>
      </c>
      <c r="JL38" s="506">
        <v>0</v>
      </c>
      <c r="JM38" s="506">
        <v>0</v>
      </c>
      <c r="JN38" s="506">
        <v>0</v>
      </c>
      <c r="JO38" s="644">
        <v>0</v>
      </c>
      <c r="JP38" s="640">
        <v>0</v>
      </c>
      <c r="JQ38" s="506">
        <v>0</v>
      </c>
      <c r="JR38" s="506">
        <v>0</v>
      </c>
      <c r="JS38" s="506">
        <v>0</v>
      </c>
      <c r="JT38" s="540">
        <v>0</v>
      </c>
      <c r="JU38" s="640">
        <v>0</v>
      </c>
      <c r="JV38" s="641">
        <v>0</v>
      </c>
      <c r="JW38" s="641">
        <v>0</v>
      </c>
      <c r="JX38" s="641">
        <v>1</v>
      </c>
      <c r="JY38" s="652">
        <v>0</v>
      </c>
      <c r="JZ38" s="640">
        <v>0</v>
      </c>
      <c r="KA38" s="641">
        <v>0</v>
      </c>
      <c r="KB38" s="641">
        <v>0</v>
      </c>
      <c r="KC38" s="641">
        <v>0</v>
      </c>
      <c r="KD38" s="652">
        <v>0</v>
      </c>
      <c r="KE38" s="640">
        <v>169</v>
      </c>
      <c r="KF38" s="734">
        <v>1.7751479289940828</v>
      </c>
      <c r="KG38" s="652">
        <v>3</v>
      </c>
      <c r="KH38" s="640">
        <v>0</v>
      </c>
      <c r="KI38" s="641">
        <v>0</v>
      </c>
      <c r="KJ38" s="652">
        <v>0</v>
      </c>
      <c r="KK38" s="653"/>
      <c r="KL38" s="654" t="s">
        <v>138</v>
      </c>
      <c r="KM38" s="640">
        <v>0</v>
      </c>
      <c r="KN38" s="641">
        <v>0</v>
      </c>
      <c r="KO38" s="641">
        <v>0</v>
      </c>
      <c r="KP38" s="641">
        <v>0</v>
      </c>
      <c r="KQ38" s="641">
        <v>0</v>
      </c>
      <c r="KR38" s="641">
        <v>0</v>
      </c>
      <c r="KS38" s="641">
        <v>0</v>
      </c>
      <c r="KT38" s="641">
        <v>0</v>
      </c>
      <c r="KU38" s="652">
        <v>0</v>
      </c>
      <c r="KV38" s="655"/>
      <c r="KW38" s="652"/>
      <c r="KY38" s="640"/>
      <c r="KZ38" s="641"/>
      <c r="LA38" s="641"/>
      <c r="LB38" s="652"/>
      <c r="LD38" s="639" t="s">
        <v>138</v>
      </c>
      <c r="LE38" s="657"/>
      <c r="LF38" s="658"/>
      <c r="LG38" s="658"/>
      <c r="LH38" s="658"/>
      <c r="LI38" s="658"/>
      <c r="LJ38" s="659"/>
      <c r="LK38" s="660"/>
      <c r="LL38" s="661"/>
      <c r="LM38" s="661"/>
      <c r="LN38" s="662"/>
      <c r="LO38" s="660">
        <v>7</v>
      </c>
      <c r="LP38" s="661"/>
      <c r="LQ38" s="661">
        <v>1</v>
      </c>
      <c r="LR38" s="662"/>
      <c r="LS38" s="629"/>
    </row>
    <row r="39" spans="1:331" s="288" customFormat="1" ht="18.75" x14ac:dyDescent="0.3">
      <c r="A39" s="233">
        <v>1448</v>
      </c>
      <c r="B39" s="370" t="s">
        <v>139</v>
      </c>
      <c r="C39" s="202">
        <v>13</v>
      </c>
      <c r="D39" s="205">
        <v>0</v>
      </c>
      <c r="E39" s="203">
        <v>0</v>
      </c>
      <c r="F39" s="203">
        <v>0</v>
      </c>
      <c r="G39" s="410">
        <v>0</v>
      </c>
      <c r="H39" s="186">
        <v>0</v>
      </c>
      <c r="I39" s="206">
        <v>0</v>
      </c>
      <c r="J39" s="205">
        <v>4</v>
      </c>
      <c r="K39" s="186">
        <v>2</v>
      </c>
      <c r="L39" s="186">
        <v>0</v>
      </c>
      <c r="M39" s="406">
        <v>11.111111111111111</v>
      </c>
      <c r="N39" s="205">
        <v>4</v>
      </c>
      <c r="O39" s="186">
        <v>2</v>
      </c>
      <c r="P39" s="186">
        <v>0</v>
      </c>
      <c r="Q39" s="386">
        <v>11.111111111111111</v>
      </c>
      <c r="R39" s="186">
        <v>0</v>
      </c>
      <c r="S39" s="186">
        <v>0</v>
      </c>
      <c r="T39" s="186">
        <v>0</v>
      </c>
      <c r="U39" s="186">
        <v>0</v>
      </c>
      <c r="V39" s="186">
        <v>0</v>
      </c>
      <c r="W39" s="186">
        <v>0</v>
      </c>
      <c r="X39" s="186">
        <v>4</v>
      </c>
      <c r="Y39" s="186">
        <v>2</v>
      </c>
      <c r="Z39" s="186">
        <v>4</v>
      </c>
      <c r="AA39" s="186">
        <v>2</v>
      </c>
      <c r="AB39" s="186">
        <v>0</v>
      </c>
      <c r="AC39" s="186">
        <v>2</v>
      </c>
      <c r="AD39" s="186">
        <v>0</v>
      </c>
      <c r="AE39" s="186">
        <v>0</v>
      </c>
      <c r="AF39" s="204">
        <v>0</v>
      </c>
      <c r="AG39" s="204"/>
      <c r="AH39" s="148"/>
      <c r="AI39" s="201" t="s">
        <v>139</v>
      </c>
      <c r="AJ39" s="202">
        <v>12</v>
      </c>
      <c r="AK39" s="186">
        <v>0</v>
      </c>
      <c r="AL39" s="123">
        <v>0</v>
      </c>
      <c r="AM39" s="186">
        <v>0</v>
      </c>
      <c r="AN39" s="186">
        <v>0</v>
      </c>
      <c r="AO39" s="186">
        <v>0</v>
      </c>
      <c r="AP39" s="186">
        <v>0</v>
      </c>
      <c r="AQ39" s="186">
        <v>0</v>
      </c>
      <c r="AR39" s="186">
        <v>0</v>
      </c>
      <c r="AS39" s="186">
        <v>0</v>
      </c>
      <c r="AT39" s="186">
        <v>1</v>
      </c>
      <c r="AU39" s="186">
        <v>0</v>
      </c>
      <c r="AV39" s="123">
        <v>0</v>
      </c>
      <c r="AW39" s="203">
        <v>0</v>
      </c>
      <c r="AX39" s="603">
        <v>0</v>
      </c>
      <c r="AY39" s="203">
        <v>0</v>
      </c>
      <c r="AZ39" s="203">
        <v>0</v>
      </c>
      <c r="BA39" s="203">
        <v>0</v>
      </c>
      <c r="BB39" s="123">
        <v>0</v>
      </c>
      <c r="BC39" s="203">
        <v>0</v>
      </c>
      <c r="BD39" s="203">
        <v>0</v>
      </c>
      <c r="BE39" s="203">
        <v>0</v>
      </c>
      <c r="BF39" s="123">
        <v>0</v>
      </c>
      <c r="BG39" s="203">
        <v>0</v>
      </c>
      <c r="BH39" s="186">
        <v>0</v>
      </c>
      <c r="BI39" s="186">
        <v>0</v>
      </c>
      <c r="BJ39" s="186">
        <v>0</v>
      </c>
      <c r="BK39" s="186">
        <v>0</v>
      </c>
      <c r="BL39" s="186">
        <v>0</v>
      </c>
      <c r="BM39" s="204">
        <v>0</v>
      </c>
      <c r="BN39" s="148"/>
      <c r="BO39" s="201" t="s">
        <v>139</v>
      </c>
      <c r="BP39" s="202">
        <v>11</v>
      </c>
      <c r="BQ39" s="186">
        <v>0</v>
      </c>
      <c r="BR39" s="186">
        <v>2</v>
      </c>
      <c r="BS39" s="186">
        <v>0</v>
      </c>
      <c r="BT39" s="186">
        <v>0</v>
      </c>
      <c r="BU39" s="186">
        <v>0</v>
      </c>
      <c r="BV39" s="186">
        <v>0</v>
      </c>
      <c r="BW39" s="186">
        <v>0</v>
      </c>
      <c r="BX39" s="203">
        <v>0</v>
      </c>
      <c r="BY39" s="123">
        <v>0</v>
      </c>
      <c r="BZ39" s="203">
        <v>0</v>
      </c>
      <c r="CA39" s="203">
        <v>0</v>
      </c>
      <c r="CB39" s="203">
        <v>0</v>
      </c>
      <c r="CC39" s="708">
        <v>0</v>
      </c>
      <c r="CD39" s="203">
        <v>0</v>
      </c>
      <c r="CE39" s="203">
        <v>0</v>
      </c>
      <c r="CF39" s="203">
        <v>0</v>
      </c>
      <c r="CG39" s="203">
        <v>0</v>
      </c>
      <c r="CH39" s="203">
        <v>0</v>
      </c>
      <c r="CI39" s="203">
        <v>0</v>
      </c>
      <c r="CJ39" s="203">
        <v>0</v>
      </c>
      <c r="CK39" s="203">
        <v>0</v>
      </c>
      <c r="CL39" s="716">
        <v>0</v>
      </c>
      <c r="CM39" s="290"/>
      <c r="CN39" s="245"/>
      <c r="CO39" s="204">
        <v>0</v>
      </c>
      <c r="CP39" s="148"/>
      <c r="CQ39" s="370" t="s">
        <v>139</v>
      </c>
      <c r="CR39" s="371">
        <v>1</v>
      </c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235"/>
      <c r="DM39" s="356"/>
      <c r="DN39" s="148"/>
      <c r="DO39" s="201" t="s">
        <v>139</v>
      </c>
      <c r="DP39" s="202">
        <v>14</v>
      </c>
      <c r="DQ39" s="186"/>
      <c r="DR39" s="186"/>
      <c r="DS39" s="186"/>
      <c r="DT39" s="186"/>
      <c r="DU39" s="186"/>
      <c r="DV39" s="186"/>
      <c r="DW39" s="203"/>
      <c r="DX39" s="720">
        <v>0</v>
      </c>
      <c r="DY39" s="203"/>
      <c r="DZ39" s="203"/>
      <c r="EA39" s="203"/>
      <c r="EB39" s="716">
        <v>0</v>
      </c>
      <c r="EC39" s="203"/>
      <c r="ED39" s="203"/>
      <c r="EE39" s="203"/>
      <c r="EF39" s="203"/>
      <c r="EG39" s="203">
        <v>0</v>
      </c>
      <c r="EH39" s="203">
        <v>0</v>
      </c>
      <c r="EI39" s="203"/>
      <c r="EJ39" s="203"/>
      <c r="EK39" s="716">
        <v>0</v>
      </c>
      <c r="EL39" s="203"/>
      <c r="EM39" s="203">
        <v>2</v>
      </c>
      <c r="EN39" s="708">
        <v>16.666666666666664</v>
      </c>
      <c r="EO39" s="203">
        <v>2</v>
      </c>
      <c r="EP39" s="716">
        <v>16.666666666666664</v>
      </c>
      <c r="EQ39" s="148"/>
      <c r="ER39" s="201" t="s">
        <v>139</v>
      </c>
      <c r="ES39" s="205">
        <v>0</v>
      </c>
      <c r="ET39" s="186">
        <v>0</v>
      </c>
      <c r="EU39" s="204">
        <v>0</v>
      </c>
      <c r="EV39" s="205">
        <v>0</v>
      </c>
      <c r="EW39" s="203">
        <v>0</v>
      </c>
      <c r="EX39" s="173">
        <v>0</v>
      </c>
      <c r="EY39" s="205">
        <v>3</v>
      </c>
      <c r="EZ39" s="186">
        <v>2</v>
      </c>
      <c r="FA39" s="204">
        <v>0</v>
      </c>
      <c r="FB39" s="205">
        <v>8</v>
      </c>
      <c r="FC39" s="186">
        <v>0</v>
      </c>
      <c r="FD39" s="204">
        <v>1</v>
      </c>
      <c r="FE39" s="205">
        <v>1</v>
      </c>
      <c r="FF39" s="186">
        <v>0</v>
      </c>
      <c r="FG39" s="206">
        <v>0</v>
      </c>
      <c r="FH39" s="205">
        <v>0</v>
      </c>
      <c r="FI39" s="186">
        <v>0</v>
      </c>
      <c r="FJ39" s="204">
        <v>0</v>
      </c>
      <c r="FK39" s="427">
        <v>12</v>
      </c>
      <c r="FL39" s="724">
        <v>8.3333333333333321</v>
      </c>
      <c r="FM39" s="186">
        <v>0</v>
      </c>
      <c r="FN39" s="186">
        <v>0</v>
      </c>
      <c r="FO39" s="186">
        <v>0</v>
      </c>
      <c r="FP39" s="186">
        <v>1</v>
      </c>
      <c r="FQ39" s="204">
        <v>0</v>
      </c>
      <c r="FR39" s="205">
        <v>0</v>
      </c>
      <c r="FS39" s="203">
        <v>0</v>
      </c>
      <c r="FT39" s="203">
        <v>0</v>
      </c>
      <c r="FU39" s="186">
        <v>0</v>
      </c>
      <c r="FV39" s="186">
        <v>0</v>
      </c>
      <c r="FW39" s="186">
        <v>0</v>
      </c>
      <c r="FX39" s="186">
        <v>0</v>
      </c>
      <c r="FY39" s="186">
        <v>0</v>
      </c>
      <c r="FZ39" s="186">
        <v>0</v>
      </c>
      <c r="GA39" s="186">
        <v>1</v>
      </c>
      <c r="GB39" s="186">
        <v>0</v>
      </c>
      <c r="GC39" s="186">
        <v>0</v>
      </c>
      <c r="GD39" s="186">
        <v>0</v>
      </c>
      <c r="GE39" s="186">
        <v>0</v>
      </c>
      <c r="GF39" s="186">
        <v>0</v>
      </c>
      <c r="GG39" s="204">
        <v>0</v>
      </c>
      <c r="GH39" s="148"/>
      <c r="GI39" s="201" t="s">
        <v>139</v>
      </c>
      <c r="GJ39" s="486">
        <v>106</v>
      </c>
      <c r="GK39" s="727">
        <v>140</v>
      </c>
      <c r="GL39" s="186">
        <v>0</v>
      </c>
      <c r="GM39" s="186">
        <v>0</v>
      </c>
      <c r="GN39" s="186">
        <v>0</v>
      </c>
      <c r="GO39" s="186">
        <v>0</v>
      </c>
      <c r="GP39" s="186">
        <v>0</v>
      </c>
      <c r="GQ39" s="186">
        <v>4</v>
      </c>
      <c r="GR39" s="186">
        <v>0</v>
      </c>
      <c r="GS39" s="186">
        <v>9</v>
      </c>
      <c r="GT39" s="186">
        <v>13</v>
      </c>
      <c r="GU39" s="206">
        <v>2</v>
      </c>
      <c r="GV39" s="184">
        <v>3</v>
      </c>
      <c r="GW39" s="205">
        <v>166</v>
      </c>
      <c r="GX39" s="730">
        <v>2.1582733812949639</v>
      </c>
      <c r="GY39" s="186">
        <v>0</v>
      </c>
      <c r="GZ39" s="186">
        <v>0</v>
      </c>
      <c r="HA39" s="186">
        <v>0</v>
      </c>
      <c r="HB39" s="186">
        <v>0</v>
      </c>
      <c r="HC39" s="186">
        <v>0</v>
      </c>
      <c r="HD39" s="186">
        <v>0</v>
      </c>
      <c r="HE39" s="186">
        <v>0</v>
      </c>
      <c r="HF39" s="186">
        <v>0</v>
      </c>
      <c r="HG39" s="204">
        <v>0</v>
      </c>
      <c r="HH39" s="148"/>
      <c r="HI39" s="201" t="s">
        <v>139</v>
      </c>
      <c r="HJ39" s="203">
        <v>0</v>
      </c>
      <c r="HK39" s="186">
        <v>0</v>
      </c>
      <c r="HL39" s="186">
        <v>0</v>
      </c>
      <c r="HM39" s="186">
        <v>0</v>
      </c>
      <c r="HN39" s="186">
        <v>0</v>
      </c>
      <c r="HO39" s="186">
        <v>0</v>
      </c>
      <c r="HP39" s="186">
        <v>0</v>
      </c>
      <c r="HQ39" s="206">
        <v>0</v>
      </c>
      <c r="HR39" s="427">
        <v>7</v>
      </c>
      <c r="HS39" s="732">
        <v>0</v>
      </c>
      <c r="HT39" s="203">
        <v>0</v>
      </c>
      <c r="HU39" s="203">
        <v>0</v>
      </c>
      <c r="HV39" s="203">
        <v>0</v>
      </c>
      <c r="HW39" s="203">
        <v>0</v>
      </c>
      <c r="HX39" s="173">
        <v>0</v>
      </c>
      <c r="HY39" s="186">
        <v>0</v>
      </c>
      <c r="HZ39" s="186">
        <v>0</v>
      </c>
      <c r="IA39" s="186">
        <v>0</v>
      </c>
      <c r="IB39" s="186">
        <v>0</v>
      </c>
      <c r="IC39" s="186">
        <v>0</v>
      </c>
      <c r="ID39" s="186">
        <v>0</v>
      </c>
      <c r="IE39" s="186">
        <v>0</v>
      </c>
      <c r="IF39" s="204">
        <v>0</v>
      </c>
      <c r="IG39" s="148"/>
      <c r="IH39" s="201" t="s">
        <v>139</v>
      </c>
      <c r="II39" s="205">
        <v>0</v>
      </c>
      <c r="IJ39" s="186">
        <v>0</v>
      </c>
      <c r="IK39" s="186">
        <v>0</v>
      </c>
      <c r="IL39" s="186">
        <v>0</v>
      </c>
      <c r="IM39" s="186">
        <v>0</v>
      </c>
      <c r="IN39" s="186">
        <v>0</v>
      </c>
      <c r="IO39" s="186">
        <v>0</v>
      </c>
      <c r="IP39" s="186">
        <v>0</v>
      </c>
      <c r="IQ39" s="186">
        <v>0</v>
      </c>
      <c r="IR39" s="186">
        <v>0</v>
      </c>
      <c r="IS39" s="186">
        <v>0</v>
      </c>
      <c r="IT39" s="186">
        <v>0</v>
      </c>
      <c r="IU39" s="186">
        <v>0</v>
      </c>
      <c r="IV39" s="186">
        <v>0</v>
      </c>
      <c r="IW39" s="204">
        <v>0</v>
      </c>
      <c r="IX39" s="205">
        <v>0</v>
      </c>
      <c r="IY39" s="186">
        <v>0</v>
      </c>
      <c r="IZ39" s="204">
        <v>0</v>
      </c>
      <c r="JA39" s="205">
        <v>0</v>
      </c>
      <c r="JB39" s="186">
        <v>0</v>
      </c>
      <c r="JC39" s="204">
        <v>0</v>
      </c>
      <c r="JD39" s="205">
        <v>0</v>
      </c>
      <c r="JE39" s="186">
        <v>0</v>
      </c>
      <c r="JF39" s="186">
        <v>0</v>
      </c>
      <c r="JG39" s="206">
        <v>0</v>
      </c>
      <c r="JH39" s="204">
        <v>0</v>
      </c>
      <c r="JI39" s="148"/>
      <c r="JJ39" s="201" t="s">
        <v>139</v>
      </c>
      <c r="JK39" s="205">
        <v>0</v>
      </c>
      <c r="JL39" s="186">
        <v>0</v>
      </c>
      <c r="JM39" s="186">
        <v>0</v>
      </c>
      <c r="JN39" s="186">
        <v>0</v>
      </c>
      <c r="JO39" s="204">
        <v>0</v>
      </c>
      <c r="JP39" s="205">
        <v>0</v>
      </c>
      <c r="JQ39" s="186">
        <v>0</v>
      </c>
      <c r="JR39" s="186">
        <v>0</v>
      </c>
      <c r="JS39" s="186">
        <v>0</v>
      </c>
      <c r="JT39" s="206">
        <v>0</v>
      </c>
      <c r="JU39" s="205">
        <v>0</v>
      </c>
      <c r="JV39" s="203">
        <v>0</v>
      </c>
      <c r="JW39" s="203">
        <v>0</v>
      </c>
      <c r="JX39" s="203">
        <v>0</v>
      </c>
      <c r="JY39" s="173">
        <v>0</v>
      </c>
      <c r="JZ39" s="205">
        <v>0</v>
      </c>
      <c r="KA39" s="203">
        <v>0</v>
      </c>
      <c r="KB39" s="203">
        <v>0</v>
      </c>
      <c r="KC39" s="203">
        <v>0</v>
      </c>
      <c r="KD39" s="173">
        <v>0</v>
      </c>
      <c r="KE39" s="427">
        <v>83</v>
      </c>
      <c r="KF39" s="734">
        <v>1.2048192771084338</v>
      </c>
      <c r="KG39" s="173">
        <v>1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0</v>
      </c>
      <c r="KQ39" s="203">
        <v>0</v>
      </c>
      <c r="KR39" s="203">
        <v>0</v>
      </c>
      <c r="KS39" s="203">
        <v>0</v>
      </c>
      <c r="KT39" s="203">
        <v>0</v>
      </c>
      <c r="KU39" s="173">
        <v>0</v>
      </c>
      <c r="KV39" s="332"/>
      <c r="KW39" s="173"/>
      <c r="KY39" s="205"/>
      <c r="KZ39" s="203"/>
      <c r="LA39" s="203"/>
      <c r="LB39" s="173"/>
      <c r="LD39" s="370" t="s">
        <v>139</v>
      </c>
      <c r="LE39" s="483"/>
      <c r="LF39" s="419"/>
      <c r="LG39" s="419"/>
      <c r="LH39" s="419"/>
      <c r="LI39" s="419"/>
      <c r="LJ39" s="420"/>
      <c r="LK39" s="480"/>
      <c r="LL39" s="452"/>
      <c r="LM39" s="452"/>
      <c r="LN39" s="453"/>
      <c r="LO39" s="480">
        <v>2</v>
      </c>
      <c r="LP39" s="452"/>
      <c r="LQ39" s="452"/>
      <c r="LR39" s="453"/>
      <c r="LS39" s="445"/>
    </row>
    <row r="40" spans="1:331" s="288" customFormat="1" ht="15.75" customHeight="1" x14ac:dyDescent="0.3">
      <c r="A40" s="401"/>
      <c r="B40" s="368" t="s">
        <v>129</v>
      </c>
      <c r="C40" s="425">
        <f>SUM(C41:C44)</f>
        <v>130</v>
      </c>
      <c r="D40" s="159">
        <v>0</v>
      </c>
      <c r="E40" s="151">
        <v>0</v>
      </c>
      <c r="F40" s="151">
        <v>0</v>
      </c>
      <c r="G40" s="411">
        <v>0</v>
      </c>
      <c r="H40" s="151">
        <v>0</v>
      </c>
      <c r="I40" s="172">
        <v>0</v>
      </c>
      <c r="J40" s="159">
        <v>7</v>
      </c>
      <c r="K40" s="151">
        <v>21</v>
      </c>
      <c r="L40" s="151">
        <v>14</v>
      </c>
      <c r="M40" s="407">
        <v>6.8292682926829276</v>
      </c>
      <c r="N40" s="159">
        <v>7</v>
      </c>
      <c r="O40" s="151">
        <v>21</v>
      </c>
      <c r="P40" s="151">
        <v>14</v>
      </c>
      <c r="Q40" s="387">
        <v>6.8292682926829276</v>
      </c>
      <c r="R40" s="151">
        <v>0</v>
      </c>
      <c r="S40" s="151">
        <v>0</v>
      </c>
      <c r="T40" s="151">
        <v>0</v>
      </c>
      <c r="U40" s="151">
        <v>0</v>
      </c>
      <c r="V40" s="151">
        <v>0</v>
      </c>
      <c r="W40" s="151">
        <v>0</v>
      </c>
      <c r="X40" s="151">
        <v>7</v>
      </c>
      <c r="Y40" s="151">
        <v>21</v>
      </c>
      <c r="Z40" s="151">
        <v>7</v>
      </c>
      <c r="AA40" s="151">
        <v>21</v>
      </c>
      <c r="AB40" s="151">
        <v>10</v>
      </c>
      <c r="AC40" s="151">
        <v>13</v>
      </c>
      <c r="AD40" s="151">
        <v>0</v>
      </c>
      <c r="AE40" s="151">
        <v>0</v>
      </c>
      <c r="AF40" s="153">
        <v>0</v>
      </c>
      <c r="AG40" s="153"/>
      <c r="AH40" s="154"/>
      <c r="AI40" s="150" t="s">
        <v>129</v>
      </c>
      <c r="AJ40" s="425">
        <f t="shared" ref="AJ40" si="188">SUM(AJ41:AJ44)</f>
        <v>165</v>
      </c>
      <c r="AK40" s="151">
        <v>17</v>
      </c>
      <c r="AL40" s="152">
        <v>8.9947089947089935</v>
      </c>
      <c r="AM40" s="151">
        <v>19</v>
      </c>
      <c r="AN40" s="151">
        <v>19</v>
      </c>
      <c r="AO40" s="151">
        <v>0</v>
      </c>
      <c r="AP40" s="151">
        <v>0</v>
      </c>
      <c r="AQ40" s="151">
        <v>19</v>
      </c>
      <c r="AR40" s="151">
        <v>1</v>
      </c>
      <c r="AS40" s="151">
        <v>1</v>
      </c>
      <c r="AT40" s="151">
        <v>9</v>
      </c>
      <c r="AU40" s="151">
        <v>17</v>
      </c>
      <c r="AV40" s="152">
        <v>8.9947089947089935</v>
      </c>
      <c r="AW40" s="155">
        <v>17</v>
      </c>
      <c r="AX40" s="603">
        <v>17</v>
      </c>
      <c r="AY40" s="155">
        <v>0</v>
      </c>
      <c r="AZ40" s="155">
        <v>1</v>
      </c>
      <c r="BA40" s="155">
        <v>1</v>
      </c>
      <c r="BB40" s="152">
        <v>0.52910052910052907</v>
      </c>
      <c r="BC40" s="155">
        <v>0</v>
      </c>
      <c r="BD40" s="155">
        <v>0</v>
      </c>
      <c r="BE40" s="155">
        <v>1</v>
      </c>
      <c r="BF40" s="152">
        <v>0.52910052910052907</v>
      </c>
      <c r="BG40" s="155">
        <v>0</v>
      </c>
      <c r="BH40" s="151">
        <v>0</v>
      </c>
      <c r="BI40" s="151">
        <v>0</v>
      </c>
      <c r="BJ40" s="151">
        <v>0</v>
      </c>
      <c r="BK40" s="151">
        <v>0</v>
      </c>
      <c r="BL40" s="151">
        <v>0</v>
      </c>
      <c r="BM40" s="153">
        <v>0</v>
      </c>
      <c r="BN40" s="154"/>
      <c r="BO40" s="150" t="s">
        <v>129</v>
      </c>
      <c r="BP40" s="425">
        <f t="shared" ref="BP40" si="189">SUM(BP41:BP44)</f>
        <v>177</v>
      </c>
      <c r="BQ40" s="151">
        <v>0</v>
      </c>
      <c r="BR40" s="151">
        <v>28</v>
      </c>
      <c r="BS40" s="151">
        <v>0</v>
      </c>
      <c r="BT40" s="151">
        <v>1</v>
      </c>
      <c r="BU40" s="151">
        <v>0</v>
      </c>
      <c r="BV40" s="151">
        <v>0</v>
      </c>
      <c r="BW40" s="151">
        <v>0</v>
      </c>
      <c r="BX40" s="155">
        <v>0</v>
      </c>
      <c r="BY40" s="152">
        <v>0</v>
      </c>
      <c r="BZ40" s="155">
        <v>0</v>
      </c>
      <c r="CA40" s="155">
        <v>0</v>
      </c>
      <c r="CB40" s="155">
        <v>0</v>
      </c>
      <c r="CC40" s="708">
        <v>0</v>
      </c>
      <c r="CD40" s="155">
        <v>0</v>
      </c>
      <c r="CE40" s="155">
        <v>0</v>
      </c>
      <c r="CF40" s="155">
        <v>0</v>
      </c>
      <c r="CG40" s="155">
        <v>0</v>
      </c>
      <c r="CH40" s="155">
        <v>0</v>
      </c>
      <c r="CI40" s="155">
        <v>0</v>
      </c>
      <c r="CJ40" s="155">
        <v>1</v>
      </c>
      <c r="CK40" s="155">
        <v>1</v>
      </c>
      <c r="CL40" s="716">
        <v>0.56497175141242939</v>
      </c>
      <c r="CM40" s="155">
        <v>0</v>
      </c>
      <c r="CN40" s="155">
        <v>0</v>
      </c>
      <c r="CO40" s="153">
        <v>0</v>
      </c>
      <c r="CP40" s="154"/>
      <c r="CQ40" s="368" t="s">
        <v>129</v>
      </c>
      <c r="CR40" s="369">
        <f t="shared" ref="CR40" si="190">SUM(CR41:CR44)</f>
        <v>18</v>
      </c>
      <c r="CS40" s="151">
        <v>0</v>
      </c>
      <c r="CT40" s="151">
        <v>0</v>
      </c>
      <c r="CU40" s="151">
        <v>0</v>
      </c>
      <c r="CV40" s="151">
        <v>0</v>
      </c>
      <c r="CW40" s="151">
        <v>0</v>
      </c>
      <c r="CX40" s="151">
        <v>0</v>
      </c>
      <c r="CY40" s="151">
        <v>0</v>
      </c>
      <c r="CZ40" s="151">
        <v>0</v>
      </c>
      <c r="DA40" s="151">
        <v>0</v>
      </c>
      <c r="DB40" s="151">
        <v>0</v>
      </c>
      <c r="DC40" s="151">
        <v>0</v>
      </c>
      <c r="DD40" s="151">
        <v>0</v>
      </c>
      <c r="DE40" s="151">
        <v>0</v>
      </c>
      <c r="DF40" s="151">
        <v>0</v>
      </c>
      <c r="DG40" s="151">
        <v>0</v>
      </c>
      <c r="DH40" s="151">
        <v>0</v>
      </c>
      <c r="DI40" s="151">
        <v>0</v>
      </c>
      <c r="DJ40" s="151">
        <v>0</v>
      </c>
      <c r="DK40" s="151">
        <v>0</v>
      </c>
      <c r="DL40" s="159">
        <v>0</v>
      </c>
      <c r="DM40" s="180">
        <v>0</v>
      </c>
      <c r="DN40" s="154"/>
      <c r="DO40" s="150" t="s">
        <v>129</v>
      </c>
      <c r="DP40" s="425">
        <f t="shared" ref="DP40" si="191">SUM(DP41:DP44)</f>
        <v>169</v>
      </c>
      <c r="DQ40" s="151">
        <v>0</v>
      </c>
      <c r="DR40" s="151">
        <v>0</v>
      </c>
      <c r="DS40" s="151">
        <v>0</v>
      </c>
      <c r="DT40" s="151">
        <v>0</v>
      </c>
      <c r="DU40" s="151">
        <v>0</v>
      </c>
      <c r="DV40" s="151">
        <v>0</v>
      </c>
      <c r="DW40" s="155">
        <v>0</v>
      </c>
      <c r="DX40" s="720">
        <v>0</v>
      </c>
      <c r="DY40" s="155">
        <v>0</v>
      </c>
      <c r="DZ40" s="155">
        <v>0</v>
      </c>
      <c r="EA40" s="155">
        <v>0</v>
      </c>
      <c r="EB40" s="716">
        <v>0</v>
      </c>
      <c r="EC40" s="155">
        <v>0</v>
      </c>
      <c r="ED40" s="155">
        <v>0</v>
      </c>
      <c r="EE40" s="155">
        <v>0</v>
      </c>
      <c r="EF40" s="155">
        <v>0</v>
      </c>
      <c r="EG40" s="155">
        <v>0</v>
      </c>
      <c r="EH40" s="155">
        <v>0</v>
      </c>
      <c r="EI40" s="155">
        <v>0</v>
      </c>
      <c r="EJ40" s="155">
        <v>0</v>
      </c>
      <c r="EK40" s="716">
        <v>0</v>
      </c>
      <c r="EL40" s="155">
        <v>0</v>
      </c>
      <c r="EM40" s="155">
        <v>11</v>
      </c>
      <c r="EN40" s="708">
        <v>6.5868263473053901</v>
      </c>
      <c r="EO40" s="155">
        <v>11</v>
      </c>
      <c r="EP40" s="716">
        <v>6.5868263473053901</v>
      </c>
      <c r="EQ40" s="154"/>
      <c r="ER40" s="150" t="s">
        <v>129</v>
      </c>
      <c r="ES40" s="151">
        <v>0</v>
      </c>
      <c r="ET40" s="151">
        <v>0</v>
      </c>
      <c r="EU40" s="153">
        <v>0</v>
      </c>
      <c r="EV40" s="159">
        <v>0</v>
      </c>
      <c r="EW40" s="155">
        <v>0</v>
      </c>
      <c r="EX40" s="180">
        <v>0</v>
      </c>
      <c r="EY40" s="159">
        <v>0</v>
      </c>
      <c r="EZ40" s="151">
        <v>0</v>
      </c>
      <c r="FA40" s="153">
        <v>0</v>
      </c>
      <c r="FB40" s="159">
        <v>0</v>
      </c>
      <c r="FC40" s="151">
        <v>1</v>
      </c>
      <c r="FD40" s="153">
        <v>0</v>
      </c>
      <c r="FE40" s="159">
        <v>0</v>
      </c>
      <c r="FF40" s="151">
        <v>0</v>
      </c>
      <c r="FG40" s="172">
        <v>0</v>
      </c>
      <c r="FH40" s="159">
        <v>0</v>
      </c>
      <c r="FI40" s="151">
        <v>0</v>
      </c>
      <c r="FJ40" s="153">
        <v>0</v>
      </c>
      <c r="FK40" s="427">
        <v>125</v>
      </c>
      <c r="FL40" s="724">
        <v>0.8</v>
      </c>
      <c r="FM40" s="151">
        <v>0</v>
      </c>
      <c r="FN40" s="151">
        <v>0</v>
      </c>
      <c r="FO40" s="151">
        <v>1</v>
      </c>
      <c r="FP40" s="151">
        <v>0</v>
      </c>
      <c r="FQ40" s="153">
        <v>0</v>
      </c>
      <c r="FR40" s="159">
        <v>0</v>
      </c>
      <c r="FS40" s="155">
        <v>0</v>
      </c>
      <c r="FT40" s="155">
        <v>0</v>
      </c>
      <c r="FU40" s="151">
        <v>1</v>
      </c>
      <c r="FV40" s="151">
        <v>0</v>
      </c>
      <c r="FW40" s="151">
        <v>0</v>
      </c>
      <c r="FX40" s="151">
        <v>1</v>
      </c>
      <c r="FY40" s="151">
        <v>0</v>
      </c>
      <c r="FZ40" s="151">
        <v>0</v>
      </c>
      <c r="GA40" s="151">
        <v>1</v>
      </c>
      <c r="GB40" s="151">
        <v>0</v>
      </c>
      <c r="GC40" s="151">
        <v>0</v>
      </c>
      <c r="GD40" s="151">
        <v>0</v>
      </c>
      <c r="GE40" s="151">
        <v>0</v>
      </c>
      <c r="GF40" s="151">
        <v>0</v>
      </c>
      <c r="GG40" s="153">
        <v>0</v>
      </c>
      <c r="GH40" s="154"/>
      <c r="GI40" s="150" t="s">
        <v>129</v>
      </c>
      <c r="GJ40" s="487">
        <v>1071</v>
      </c>
      <c r="GK40" s="727">
        <v>13.82488479262673</v>
      </c>
      <c r="GL40" s="151">
        <v>0</v>
      </c>
      <c r="GM40" s="151">
        <v>0</v>
      </c>
      <c r="GN40" s="151">
        <v>1</v>
      </c>
      <c r="GO40" s="151">
        <v>0</v>
      </c>
      <c r="GP40" s="151">
        <v>0</v>
      </c>
      <c r="GQ40" s="151">
        <v>9</v>
      </c>
      <c r="GR40" s="151">
        <v>1</v>
      </c>
      <c r="GS40" s="151">
        <v>6</v>
      </c>
      <c r="GT40" s="151">
        <v>8</v>
      </c>
      <c r="GU40" s="172">
        <v>5</v>
      </c>
      <c r="GV40" s="184">
        <v>14</v>
      </c>
      <c r="GW40" s="159">
        <f t="shared" ref="GW40" si="192">SUM(GW41:GW44)</f>
        <v>1338</v>
      </c>
      <c r="GX40" s="730">
        <v>1.2533572068039391</v>
      </c>
      <c r="GY40" s="151">
        <v>1</v>
      </c>
      <c r="GZ40" s="151">
        <v>0</v>
      </c>
      <c r="HA40" s="151">
        <v>1</v>
      </c>
      <c r="HB40" s="151">
        <v>0</v>
      </c>
      <c r="HC40" s="151">
        <v>0</v>
      </c>
      <c r="HD40" s="151">
        <v>0</v>
      </c>
      <c r="HE40" s="151">
        <v>0</v>
      </c>
      <c r="HF40" s="151">
        <v>0</v>
      </c>
      <c r="HG40" s="153">
        <v>0</v>
      </c>
      <c r="HH40" s="154"/>
      <c r="HI40" s="150" t="s">
        <v>129</v>
      </c>
      <c r="HJ40" s="155">
        <v>0</v>
      </c>
      <c r="HK40" s="151">
        <v>0</v>
      </c>
      <c r="HL40" s="151">
        <v>0</v>
      </c>
      <c r="HM40" s="151">
        <v>0</v>
      </c>
      <c r="HN40" s="151">
        <v>0</v>
      </c>
      <c r="HO40" s="151">
        <v>0</v>
      </c>
      <c r="HP40" s="151">
        <v>0</v>
      </c>
      <c r="HQ40" s="172">
        <v>0</v>
      </c>
      <c r="HR40" s="427">
        <v>91</v>
      </c>
      <c r="HS40" s="732">
        <v>0</v>
      </c>
      <c r="HT40" s="155">
        <v>0</v>
      </c>
      <c r="HU40" s="155">
        <v>0</v>
      </c>
      <c r="HV40" s="155">
        <v>0</v>
      </c>
      <c r="HW40" s="155">
        <v>0</v>
      </c>
      <c r="HX40" s="180">
        <v>0</v>
      </c>
      <c r="HY40" s="151">
        <v>0</v>
      </c>
      <c r="HZ40" s="151">
        <v>0</v>
      </c>
      <c r="IA40" s="151">
        <v>0</v>
      </c>
      <c r="IB40" s="151">
        <v>0</v>
      </c>
      <c r="IC40" s="151">
        <v>0</v>
      </c>
      <c r="ID40" s="151">
        <v>0</v>
      </c>
      <c r="IE40" s="151">
        <v>0</v>
      </c>
      <c r="IF40" s="153">
        <v>0</v>
      </c>
      <c r="IG40" s="154"/>
      <c r="IH40" s="150" t="s">
        <v>129</v>
      </c>
      <c r="II40" s="159">
        <v>0</v>
      </c>
      <c r="IJ40" s="151">
        <v>0</v>
      </c>
      <c r="IK40" s="151">
        <v>0</v>
      </c>
      <c r="IL40" s="151">
        <v>0</v>
      </c>
      <c r="IM40" s="151">
        <v>0</v>
      </c>
      <c r="IN40" s="151">
        <v>0</v>
      </c>
      <c r="IO40" s="151">
        <v>2</v>
      </c>
      <c r="IP40" s="151">
        <v>0</v>
      </c>
      <c r="IQ40" s="151">
        <v>2</v>
      </c>
      <c r="IR40" s="151">
        <v>1</v>
      </c>
      <c r="IS40" s="151">
        <v>0</v>
      </c>
      <c r="IT40" s="151">
        <v>0</v>
      </c>
      <c r="IU40" s="151">
        <v>0</v>
      </c>
      <c r="IV40" s="151">
        <v>0</v>
      </c>
      <c r="IW40" s="153">
        <v>0</v>
      </c>
      <c r="IX40" s="159">
        <v>1</v>
      </c>
      <c r="IY40" s="151">
        <v>0</v>
      </c>
      <c r="IZ40" s="153">
        <v>1</v>
      </c>
      <c r="JA40" s="159">
        <v>0</v>
      </c>
      <c r="JB40" s="151">
        <v>0</v>
      </c>
      <c r="JC40" s="153">
        <v>0</v>
      </c>
      <c r="JD40" s="159">
        <v>0</v>
      </c>
      <c r="JE40" s="151">
        <v>0</v>
      </c>
      <c r="JF40" s="151">
        <v>0</v>
      </c>
      <c r="JG40" s="172"/>
      <c r="JH40" s="153">
        <v>0</v>
      </c>
      <c r="JI40" s="154"/>
      <c r="JJ40" s="150" t="s">
        <v>129</v>
      </c>
      <c r="JK40" s="159">
        <v>0</v>
      </c>
      <c r="JL40" s="151">
        <v>0</v>
      </c>
      <c r="JM40" s="151">
        <v>0</v>
      </c>
      <c r="JN40" s="151">
        <v>0</v>
      </c>
      <c r="JO40" s="153">
        <v>0</v>
      </c>
      <c r="JP40" s="159">
        <v>0</v>
      </c>
      <c r="JQ40" s="151">
        <v>0</v>
      </c>
      <c r="JR40" s="151">
        <v>0</v>
      </c>
      <c r="JS40" s="151">
        <v>0</v>
      </c>
      <c r="JT40" s="172">
        <v>0</v>
      </c>
      <c r="JU40" s="159">
        <v>0</v>
      </c>
      <c r="JV40" s="155">
        <v>0</v>
      </c>
      <c r="JW40" s="155">
        <v>0</v>
      </c>
      <c r="JX40" s="155">
        <v>0</v>
      </c>
      <c r="JY40" s="180">
        <v>1</v>
      </c>
      <c r="JZ40" s="159">
        <v>0</v>
      </c>
      <c r="KA40" s="155">
        <v>0</v>
      </c>
      <c r="KB40" s="155">
        <v>2</v>
      </c>
      <c r="KC40" s="155">
        <v>1</v>
      </c>
      <c r="KD40" s="180">
        <v>3</v>
      </c>
      <c r="KE40" s="427">
        <v>670</v>
      </c>
      <c r="KF40" s="734">
        <v>0.89552238805970152</v>
      </c>
      <c r="KG40" s="180">
        <v>6</v>
      </c>
      <c r="KH40" s="155">
        <v>2</v>
      </c>
      <c r="KI40" s="155">
        <v>0</v>
      </c>
      <c r="KJ40" s="180">
        <v>0</v>
      </c>
      <c r="KK40" s="301"/>
      <c r="KL40" s="275" t="s">
        <v>129</v>
      </c>
      <c r="KM40" s="159">
        <v>0</v>
      </c>
      <c r="KN40" s="155">
        <v>0</v>
      </c>
      <c r="KO40" s="155">
        <v>0</v>
      </c>
      <c r="KP40" s="155">
        <v>2</v>
      </c>
      <c r="KQ40" s="155">
        <v>0</v>
      </c>
      <c r="KR40" s="155">
        <v>1</v>
      </c>
      <c r="KS40" s="155">
        <v>0</v>
      </c>
      <c r="KT40" s="155">
        <v>0</v>
      </c>
      <c r="KU40" s="180">
        <v>1</v>
      </c>
      <c r="KV40" s="331">
        <v>0</v>
      </c>
      <c r="KW40" s="180">
        <v>0</v>
      </c>
      <c r="KY40" s="159">
        <v>0</v>
      </c>
      <c r="KZ40" s="159">
        <v>0</v>
      </c>
      <c r="LA40" s="159">
        <v>0</v>
      </c>
      <c r="LB40" s="180">
        <v>0</v>
      </c>
      <c r="LD40" s="368" t="s">
        <v>129</v>
      </c>
      <c r="LE40" s="482">
        <v>0</v>
      </c>
      <c r="LF40" s="417">
        <v>0</v>
      </c>
      <c r="LG40" s="417">
        <v>0</v>
      </c>
      <c r="LH40" s="417">
        <v>0</v>
      </c>
      <c r="LI40" s="417">
        <v>0</v>
      </c>
      <c r="LJ40" s="418">
        <v>0</v>
      </c>
      <c r="LK40" s="454">
        <v>0</v>
      </c>
      <c r="LL40" s="460">
        <v>0</v>
      </c>
      <c r="LM40" s="460">
        <v>0</v>
      </c>
      <c r="LN40" s="462">
        <v>0</v>
      </c>
      <c r="LO40" s="503">
        <v>8</v>
      </c>
      <c r="LP40" s="504">
        <v>0</v>
      </c>
      <c r="LQ40" s="504">
        <v>0</v>
      </c>
      <c r="LR40" s="505">
        <v>0</v>
      </c>
      <c r="LS40" s="511"/>
    </row>
    <row r="41" spans="1:331" s="288" customFormat="1" ht="18.75" x14ac:dyDescent="0.3">
      <c r="A41" s="233">
        <v>1446</v>
      </c>
      <c r="B41" s="370" t="s">
        <v>135</v>
      </c>
      <c r="C41" s="202">
        <v>57</v>
      </c>
      <c r="D41" s="205">
        <v>0</v>
      </c>
      <c r="E41" s="203">
        <v>0</v>
      </c>
      <c r="F41" s="203">
        <v>0</v>
      </c>
      <c r="G41" s="410">
        <v>0</v>
      </c>
      <c r="H41" s="186">
        <v>0</v>
      </c>
      <c r="I41" s="206">
        <v>0</v>
      </c>
      <c r="J41" s="205">
        <v>2</v>
      </c>
      <c r="K41" s="186">
        <v>12</v>
      </c>
      <c r="L41" s="186">
        <v>5</v>
      </c>
      <c r="M41" s="406">
        <v>7.216494845360824</v>
      </c>
      <c r="N41" s="205">
        <v>2</v>
      </c>
      <c r="O41" s="186">
        <v>12</v>
      </c>
      <c r="P41" s="186">
        <v>5</v>
      </c>
      <c r="Q41" s="386">
        <v>7.216494845360824</v>
      </c>
      <c r="R41" s="186">
        <v>0</v>
      </c>
      <c r="S41" s="186">
        <v>0</v>
      </c>
      <c r="T41" s="186">
        <v>0</v>
      </c>
      <c r="U41" s="186">
        <v>0</v>
      </c>
      <c r="V41" s="186">
        <v>0</v>
      </c>
      <c r="W41" s="186">
        <v>0</v>
      </c>
      <c r="X41" s="186">
        <v>2</v>
      </c>
      <c r="Y41" s="186">
        <v>12</v>
      </c>
      <c r="Z41" s="186">
        <v>2</v>
      </c>
      <c r="AA41" s="186">
        <v>12</v>
      </c>
      <c r="AB41" s="186">
        <v>4</v>
      </c>
      <c r="AC41" s="186">
        <v>8</v>
      </c>
      <c r="AD41" s="186">
        <v>0</v>
      </c>
      <c r="AE41" s="186">
        <v>0</v>
      </c>
      <c r="AF41" s="204">
        <v>0</v>
      </c>
      <c r="AG41" s="204"/>
      <c r="AH41" s="148"/>
      <c r="AI41" s="201" t="s">
        <v>135</v>
      </c>
      <c r="AJ41" s="202">
        <v>69</v>
      </c>
      <c r="AK41" s="186">
        <v>12</v>
      </c>
      <c r="AL41" s="123">
        <v>13.636363636363635</v>
      </c>
      <c r="AM41" s="186">
        <v>12</v>
      </c>
      <c r="AN41" s="186">
        <v>12</v>
      </c>
      <c r="AO41" s="186">
        <v>0</v>
      </c>
      <c r="AP41" s="186">
        <v>0</v>
      </c>
      <c r="AQ41" s="186">
        <v>7</v>
      </c>
      <c r="AR41" s="186">
        <v>0</v>
      </c>
      <c r="AS41" s="186">
        <v>0</v>
      </c>
      <c r="AT41" s="186">
        <v>3</v>
      </c>
      <c r="AU41" s="186">
        <v>9</v>
      </c>
      <c r="AV41" s="123">
        <v>10.227272727272728</v>
      </c>
      <c r="AW41" s="203">
        <v>9</v>
      </c>
      <c r="AX41" s="603">
        <v>9</v>
      </c>
      <c r="AY41" s="203"/>
      <c r="AZ41" s="203">
        <v>0</v>
      </c>
      <c r="BA41" s="203">
        <v>0</v>
      </c>
      <c r="BB41" s="123">
        <v>0</v>
      </c>
      <c r="BC41" s="203">
        <v>0</v>
      </c>
      <c r="BD41" s="203">
        <v>0</v>
      </c>
      <c r="BE41" s="203">
        <v>0</v>
      </c>
      <c r="BF41" s="123">
        <v>0</v>
      </c>
      <c r="BG41" s="203">
        <v>0</v>
      </c>
      <c r="BH41" s="186">
        <v>0</v>
      </c>
      <c r="BI41" s="186">
        <v>0</v>
      </c>
      <c r="BJ41" s="186">
        <v>0</v>
      </c>
      <c r="BK41" s="186">
        <v>0</v>
      </c>
      <c r="BL41" s="186">
        <v>0</v>
      </c>
      <c r="BM41" s="204">
        <v>0</v>
      </c>
      <c r="BN41" s="148"/>
      <c r="BO41" s="201" t="s">
        <v>135</v>
      </c>
      <c r="BP41" s="202">
        <v>76</v>
      </c>
      <c r="BQ41" s="186">
        <v>0</v>
      </c>
      <c r="BR41" s="186">
        <v>12</v>
      </c>
      <c r="BS41" s="186">
        <v>0</v>
      </c>
      <c r="BT41" s="186">
        <v>1</v>
      </c>
      <c r="BU41" s="186">
        <v>0</v>
      </c>
      <c r="BV41" s="186">
        <v>0</v>
      </c>
      <c r="BW41" s="186">
        <v>0</v>
      </c>
      <c r="BX41" s="203">
        <v>0</v>
      </c>
      <c r="BY41" s="123">
        <v>0</v>
      </c>
      <c r="BZ41" s="203">
        <v>0</v>
      </c>
      <c r="CA41" s="203">
        <v>0</v>
      </c>
      <c r="CB41" s="203">
        <v>0</v>
      </c>
      <c r="CC41" s="708">
        <v>0</v>
      </c>
      <c r="CD41" s="203">
        <v>0</v>
      </c>
      <c r="CE41" s="203">
        <v>0</v>
      </c>
      <c r="CF41" s="203">
        <v>0</v>
      </c>
      <c r="CG41" s="203">
        <v>0</v>
      </c>
      <c r="CH41" s="203">
        <v>0</v>
      </c>
      <c r="CI41" s="203">
        <v>0</v>
      </c>
      <c r="CJ41" s="203">
        <v>1</v>
      </c>
      <c r="CK41" s="203">
        <v>1</v>
      </c>
      <c r="CL41" s="716">
        <v>1.3157894736842104</v>
      </c>
      <c r="CM41" s="290"/>
      <c r="CN41" s="245"/>
      <c r="CO41" s="204">
        <v>0</v>
      </c>
      <c r="CP41" s="148"/>
      <c r="CQ41" s="370" t="s">
        <v>135</v>
      </c>
      <c r="CR41" s="371">
        <v>9</v>
      </c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235"/>
      <c r="DM41" s="356"/>
      <c r="DN41" s="148"/>
      <c r="DO41" s="201" t="s">
        <v>135</v>
      </c>
      <c r="DP41" s="202">
        <v>79</v>
      </c>
      <c r="DQ41" s="186"/>
      <c r="DR41" s="186"/>
      <c r="DS41" s="186"/>
      <c r="DT41" s="186"/>
      <c r="DU41" s="186"/>
      <c r="DV41" s="186"/>
      <c r="DW41" s="203"/>
      <c r="DX41" s="720">
        <v>0</v>
      </c>
      <c r="DY41" s="203"/>
      <c r="DZ41" s="203"/>
      <c r="EA41" s="203"/>
      <c r="EB41" s="716">
        <v>0</v>
      </c>
      <c r="EC41" s="203"/>
      <c r="ED41" s="203"/>
      <c r="EE41" s="203"/>
      <c r="EF41" s="203"/>
      <c r="EG41" s="203">
        <v>0</v>
      </c>
      <c r="EH41" s="203">
        <v>0</v>
      </c>
      <c r="EI41" s="203"/>
      <c r="EJ41" s="203"/>
      <c r="EK41" s="716">
        <v>0</v>
      </c>
      <c r="EL41" s="203"/>
      <c r="EM41" s="203">
        <v>5</v>
      </c>
      <c r="EN41" s="708">
        <v>6.25</v>
      </c>
      <c r="EO41" s="203">
        <v>5</v>
      </c>
      <c r="EP41" s="716">
        <v>6.25</v>
      </c>
      <c r="EQ41" s="148"/>
      <c r="ER41" s="201" t="s">
        <v>135</v>
      </c>
      <c r="ES41" s="205">
        <v>0</v>
      </c>
      <c r="ET41" s="186">
        <v>0</v>
      </c>
      <c r="EU41" s="204">
        <v>0</v>
      </c>
      <c r="EV41" s="205">
        <v>0</v>
      </c>
      <c r="EW41" s="203">
        <v>0</v>
      </c>
      <c r="EX41" s="173">
        <v>0</v>
      </c>
      <c r="EY41" s="205">
        <v>0</v>
      </c>
      <c r="EZ41" s="186">
        <v>0</v>
      </c>
      <c r="FA41" s="204">
        <v>0</v>
      </c>
      <c r="FB41" s="205">
        <v>0</v>
      </c>
      <c r="FC41" s="186">
        <v>0</v>
      </c>
      <c r="FD41" s="204">
        <v>0</v>
      </c>
      <c r="FE41" s="205">
        <v>0</v>
      </c>
      <c r="FF41" s="186">
        <v>0</v>
      </c>
      <c r="FG41" s="206">
        <v>0</v>
      </c>
      <c r="FH41" s="205">
        <v>0</v>
      </c>
      <c r="FI41" s="186">
        <v>0</v>
      </c>
      <c r="FJ41" s="204">
        <v>0</v>
      </c>
      <c r="FK41" s="427">
        <v>56</v>
      </c>
      <c r="FL41" s="724">
        <v>0</v>
      </c>
      <c r="FM41" s="186">
        <v>0</v>
      </c>
      <c r="FN41" s="186">
        <v>0</v>
      </c>
      <c r="FO41" s="186">
        <v>0</v>
      </c>
      <c r="FP41" s="186">
        <v>0</v>
      </c>
      <c r="FQ41" s="204">
        <v>0</v>
      </c>
      <c r="FR41" s="205">
        <v>0</v>
      </c>
      <c r="FS41" s="203">
        <v>0</v>
      </c>
      <c r="FT41" s="203">
        <v>0</v>
      </c>
      <c r="FU41" s="186">
        <v>0</v>
      </c>
      <c r="FV41" s="186">
        <v>0</v>
      </c>
      <c r="FW41" s="186">
        <v>0</v>
      </c>
      <c r="FX41" s="186">
        <v>0</v>
      </c>
      <c r="FY41" s="186">
        <v>0</v>
      </c>
      <c r="FZ41" s="186">
        <v>0</v>
      </c>
      <c r="GA41" s="186">
        <v>0</v>
      </c>
      <c r="GB41" s="186">
        <v>0</v>
      </c>
      <c r="GC41" s="186">
        <v>0</v>
      </c>
      <c r="GD41" s="186">
        <v>0</v>
      </c>
      <c r="GE41" s="186">
        <v>0</v>
      </c>
      <c r="GF41" s="186">
        <v>0</v>
      </c>
      <c r="GG41" s="204">
        <v>0</v>
      </c>
      <c r="GH41" s="148"/>
      <c r="GI41" s="201" t="s">
        <v>135</v>
      </c>
      <c r="GJ41" s="486">
        <v>421</v>
      </c>
      <c r="GK41" s="727">
        <v>0.99009900990099009</v>
      </c>
      <c r="GL41" s="186">
        <v>0</v>
      </c>
      <c r="GM41" s="186">
        <v>0</v>
      </c>
      <c r="GN41" s="186">
        <v>0</v>
      </c>
      <c r="GO41" s="186">
        <v>0</v>
      </c>
      <c r="GP41" s="186">
        <v>0</v>
      </c>
      <c r="GQ41" s="186">
        <v>1</v>
      </c>
      <c r="GR41" s="186">
        <v>0</v>
      </c>
      <c r="GS41" s="186">
        <v>0</v>
      </c>
      <c r="GT41" s="186">
        <v>0</v>
      </c>
      <c r="GU41" s="206">
        <v>0</v>
      </c>
      <c r="GV41" s="184">
        <v>1</v>
      </c>
      <c r="GW41" s="205">
        <v>702</v>
      </c>
      <c r="GX41" s="730">
        <v>0.17094017094017094</v>
      </c>
      <c r="GY41" s="186">
        <v>0</v>
      </c>
      <c r="GZ41" s="186">
        <v>0</v>
      </c>
      <c r="HA41" s="186">
        <v>0</v>
      </c>
      <c r="HB41" s="186">
        <v>0</v>
      </c>
      <c r="HC41" s="186">
        <v>0</v>
      </c>
      <c r="HD41" s="186">
        <v>0</v>
      </c>
      <c r="HE41" s="186">
        <v>0</v>
      </c>
      <c r="HF41" s="186">
        <v>0</v>
      </c>
      <c r="HG41" s="204">
        <v>0</v>
      </c>
      <c r="HH41" s="148"/>
      <c r="HI41" s="201" t="s">
        <v>135</v>
      </c>
      <c r="HJ41" s="203">
        <v>0</v>
      </c>
      <c r="HK41" s="186">
        <v>0</v>
      </c>
      <c r="HL41" s="186">
        <v>0</v>
      </c>
      <c r="HM41" s="186">
        <v>0</v>
      </c>
      <c r="HN41" s="186">
        <v>0</v>
      </c>
      <c r="HO41" s="186">
        <v>0</v>
      </c>
      <c r="HP41" s="186">
        <v>0</v>
      </c>
      <c r="HQ41" s="206">
        <v>0</v>
      </c>
      <c r="HR41" s="427">
        <v>42</v>
      </c>
      <c r="HS41" s="732">
        <v>0</v>
      </c>
      <c r="HT41" s="203">
        <v>0</v>
      </c>
      <c r="HU41" s="203">
        <v>0</v>
      </c>
      <c r="HV41" s="203">
        <v>0</v>
      </c>
      <c r="HW41" s="203">
        <v>0</v>
      </c>
      <c r="HX41" s="173">
        <v>0</v>
      </c>
      <c r="HY41" s="186">
        <v>0</v>
      </c>
      <c r="HZ41" s="186">
        <v>0</v>
      </c>
      <c r="IA41" s="186">
        <v>0</v>
      </c>
      <c r="IB41" s="186">
        <v>0</v>
      </c>
      <c r="IC41" s="186">
        <v>0</v>
      </c>
      <c r="ID41" s="186">
        <v>0</v>
      </c>
      <c r="IE41" s="186">
        <v>0</v>
      </c>
      <c r="IF41" s="204">
        <v>0</v>
      </c>
      <c r="IG41" s="148"/>
      <c r="IH41" s="201" t="s">
        <v>135</v>
      </c>
      <c r="II41" s="205">
        <v>0</v>
      </c>
      <c r="IJ41" s="186">
        <v>0</v>
      </c>
      <c r="IK41" s="186">
        <v>0</v>
      </c>
      <c r="IL41" s="186">
        <v>0</v>
      </c>
      <c r="IM41" s="186">
        <v>0</v>
      </c>
      <c r="IN41" s="186">
        <v>0</v>
      </c>
      <c r="IO41" s="186">
        <v>0</v>
      </c>
      <c r="IP41" s="186">
        <v>0</v>
      </c>
      <c r="IQ41" s="186">
        <v>0</v>
      </c>
      <c r="IR41" s="186">
        <v>0</v>
      </c>
      <c r="IS41" s="186">
        <v>0</v>
      </c>
      <c r="IT41" s="186">
        <v>0</v>
      </c>
      <c r="IU41" s="186">
        <v>0</v>
      </c>
      <c r="IV41" s="186">
        <v>0</v>
      </c>
      <c r="IW41" s="204">
        <v>0</v>
      </c>
      <c r="IX41" s="205">
        <v>0</v>
      </c>
      <c r="IY41" s="186">
        <v>0</v>
      </c>
      <c r="IZ41" s="204">
        <v>0</v>
      </c>
      <c r="JA41" s="205">
        <v>0</v>
      </c>
      <c r="JB41" s="186">
        <v>0</v>
      </c>
      <c r="JC41" s="204">
        <v>0</v>
      </c>
      <c r="JD41" s="205">
        <v>0</v>
      </c>
      <c r="JE41" s="186">
        <v>0</v>
      </c>
      <c r="JF41" s="186">
        <v>0</v>
      </c>
      <c r="JG41" s="206">
        <v>0</v>
      </c>
      <c r="JH41" s="204">
        <v>0</v>
      </c>
      <c r="JI41" s="148"/>
      <c r="JJ41" s="201" t="s">
        <v>135</v>
      </c>
      <c r="JK41" s="205">
        <v>0</v>
      </c>
      <c r="JL41" s="186">
        <v>0</v>
      </c>
      <c r="JM41" s="186">
        <v>0</v>
      </c>
      <c r="JN41" s="186">
        <v>0</v>
      </c>
      <c r="JO41" s="204">
        <v>0</v>
      </c>
      <c r="JP41" s="205">
        <v>0</v>
      </c>
      <c r="JQ41" s="186">
        <v>0</v>
      </c>
      <c r="JR41" s="186">
        <v>0</v>
      </c>
      <c r="JS41" s="186">
        <v>0</v>
      </c>
      <c r="JT41" s="206">
        <v>0</v>
      </c>
      <c r="JU41" s="205">
        <v>0</v>
      </c>
      <c r="JV41" s="203">
        <v>0</v>
      </c>
      <c r="JW41" s="203">
        <v>0</v>
      </c>
      <c r="JX41" s="203">
        <v>0</v>
      </c>
      <c r="JY41" s="173">
        <v>0</v>
      </c>
      <c r="JZ41" s="205">
        <v>0</v>
      </c>
      <c r="KA41" s="203">
        <v>0</v>
      </c>
      <c r="KB41" s="203">
        <v>0</v>
      </c>
      <c r="KC41" s="203">
        <v>0</v>
      </c>
      <c r="KD41" s="173">
        <v>0</v>
      </c>
      <c r="KE41" s="427">
        <v>351</v>
      </c>
      <c r="KF41" s="734">
        <v>0.28490028490028491</v>
      </c>
      <c r="KG41" s="173">
        <v>1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0</v>
      </c>
      <c r="KQ41" s="203">
        <v>0</v>
      </c>
      <c r="KR41" s="203">
        <v>0</v>
      </c>
      <c r="KS41" s="203">
        <v>0</v>
      </c>
      <c r="KT41" s="203">
        <v>0</v>
      </c>
      <c r="KU41" s="173">
        <v>0</v>
      </c>
      <c r="KV41" s="332"/>
      <c r="KW41" s="173"/>
      <c r="KY41" s="205"/>
      <c r="KZ41" s="203"/>
      <c r="LA41" s="203"/>
      <c r="LB41" s="173"/>
      <c r="LD41" s="370" t="s">
        <v>135</v>
      </c>
      <c r="LE41" s="483"/>
      <c r="LF41" s="419"/>
      <c r="LG41" s="419"/>
      <c r="LH41" s="419"/>
      <c r="LI41" s="419"/>
      <c r="LJ41" s="420"/>
      <c r="LK41" s="480"/>
      <c r="LL41" s="452"/>
      <c r="LM41" s="452"/>
      <c r="LN41" s="453"/>
      <c r="LO41" s="480">
        <v>3</v>
      </c>
      <c r="LP41" s="452"/>
      <c r="LQ41" s="452"/>
      <c r="LR41" s="453"/>
      <c r="LS41" s="445"/>
    </row>
    <row r="42" spans="1:331" s="288" customFormat="1" ht="18.75" x14ac:dyDescent="0.3">
      <c r="A42" s="233">
        <v>1449</v>
      </c>
      <c r="B42" s="370" t="s">
        <v>136</v>
      </c>
      <c r="C42" s="202">
        <v>39</v>
      </c>
      <c r="D42" s="205">
        <v>0</v>
      </c>
      <c r="E42" s="203">
        <v>0</v>
      </c>
      <c r="F42" s="203">
        <v>0</v>
      </c>
      <c r="G42" s="410">
        <v>0</v>
      </c>
      <c r="H42" s="186">
        <v>0</v>
      </c>
      <c r="I42" s="206">
        <v>0</v>
      </c>
      <c r="J42" s="205">
        <v>1</v>
      </c>
      <c r="K42" s="186">
        <v>5</v>
      </c>
      <c r="L42" s="186">
        <v>7</v>
      </c>
      <c r="M42" s="406">
        <v>8.7719298245614024</v>
      </c>
      <c r="N42" s="205">
        <v>1</v>
      </c>
      <c r="O42" s="186">
        <v>5</v>
      </c>
      <c r="P42" s="186">
        <v>7</v>
      </c>
      <c r="Q42" s="386">
        <v>8.7719298245614024</v>
      </c>
      <c r="R42" s="186">
        <v>0</v>
      </c>
      <c r="S42" s="186">
        <v>0</v>
      </c>
      <c r="T42" s="186">
        <v>0</v>
      </c>
      <c r="U42" s="186">
        <v>0</v>
      </c>
      <c r="V42" s="186">
        <v>0</v>
      </c>
      <c r="W42" s="186">
        <v>0</v>
      </c>
      <c r="X42" s="186">
        <v>1</v>
      </c>
      <c r="Y42" s="186">
        <v>5</v>
      </c>
      <c r="Z42" s="186">
        <v>1</v>
      </c>
      <c r="AA42" s="186">
        <v>5</v>
      </c>
      <c r="AB42" s="186">
        <v>4</v>
      </c>
      <c r="AC42" s="186">
        <v>4</v>
      </c>
      <c r="AD42" s="186">
        <v>0</v>
      </c>
      <c r="AE42" s="186">
        <v>0</v>
      </c>
      <c r="AF42" s="204">
        <v>0</v>
      </c>
      <c r="AG42" s="204"/>
      <c r="AH42" s="148"/>
      <c r="AI42" s="201" t="s">
        <v>136</v>
      </c>
      <c r="AJ42" s="202">
        <v>51</v>
      </c>
      <c r="AK42" s="186">
        <v>4</v>
      </c>
      <c r="AL42" s="123">
        <v>7.4074074074074066</v>
      </c>
      <c r="AM42" s="186">
        <v>4</v>
      </c>
      <c r="AN42" s="186">
        <v>3</v>
      </c>
      <c r="AO42" s="186">
        <v>0</v>
      </c>
      <c r="AP42" s="186">
        <v>0</v>
      </c>
      <c r="AQ42" s="186">
        <v>9</v>
      </c>
      <c r="AR42" s="186">
        <v>0</v>
      </c>
      <c r="AS42" s="186">
        <v>0</v>
      </c>
      <c r="AT42" s="186">
        <v>3</v>
      </c>
      <c r="AU42" s="186">
        <v>7</v>
      </c>
      <c r="AV42" s="123">
        <v>12.962962962962962</v>
      </c>
      <c r="AW42" s="203">
        <v>7</v>
      </c>
      <c r="AX42" s="603">
        <v>7</v>
      </c>
      <c r="AY42" s="203"/>
      <c r="AZ42" s="203">
        <v>0</v>
      </c>
      <c r="BA42" s="203">
        <v>1</v>
      </c>
      <c r="BB42" s="123">
        <v>1.8518518518518516</v>
      </c>
      <c r="BC42" s="203">
        <v>0</v>
      </c>
      <c r="BD42" s="203">
        <v>0</v>
      </c>
      <c r="BE42" s="203">
        <v>0</v>
      </c>
      <c r="BF42" s="123">
        <v>0</v>
      </c>
      <c r="BG42" s="203">
        <v>0</v>
      </c>
      <c r="BH42" s="186">
        <v>0</v>
      </c>
      <c r="BI42" s="186">
        <v>0</v>
      </c>
      <c r="BJ42" s="186">
        <v>0</v>
      </c>
      <c r="BK42" s="186">
        <v>0</v>
      </c>
      <c r="BL42" s="186">
        <v>0</v>
      </c>
      <c r="BM42" s="204">
        <v>0</v>
      </c>
      <c r="BN42" s="148"/>
      <c r="BO42" s="201" t="s">
        <v>136</v>
      </c>
      <c r="BP42" s="202">
        <v>54</v>
      </c>
      <c r="BQ42" s="186">
        <v>0</v>
      </c>
      <c r="BR42" s="186">
        <v>12</v>
      </c>
      <c r="BS42" s="186">
        <v>0</v>
      </c>
      <c r="BT42" s="186">
        <v>0</v>
      </c>
      <c r="BU42" s="186">
        <v>0</v>
      </c>
      <c r="BV42" s="186">
        <v>0</v>
      </c>
      <c r="BW42" s="186">
        <v>0</v>
      </c>
      <c r="BX42" s="203">
        <v>0</v>
      </c>
      <c r="BY42" s="123">
        <v>0</v>
      </c>
      <c r="BZ42" s="203">
        <v>0</v>
      </c>
      <c r="CA42" s="203">
        <v>0</v>
      </c>
      <c r="CB42" s="203">
        <v>0</v>
      </c>
      <c r="CC42" s="708">
        <v>0</v>
      </c>
      <c r="CD42" s="203">
        <v>0</v>
      </c>
      <c r="CE42" s="203">
        <v>0</v>
      </c>
      <c r="CF42" s="203">
        <v>0</v>
      </c>
      <c r="CG42" s="203">
        <v>0</v>
      </c>
      <c r="CH42" s="203">
        <v>0</v>
      </c>
      <c r="CI42" s="203">
        <v>0</v>
      </c>
      <c r="CJ42" s="203">
        <v>0</v>
      </c>
      <c r="CK42" s="203">
        <v>0</v>
      </c>
      <c r="CL42" s="716">
        <v>0</v>
      </c>
      <c r="CM42" s="290"/>
      <c r="CN42" s="245"/>
      <c r="CO42" s="204">
        <v>0</v>
      </c>
      <c r="CP42" s="148"/>
      <c r="CQ42" s="370" t="s">
        <v>136</v>
      </c>
      <c r="CR42" s="371">
        <v>5</v>
      </c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235"/>
      <c r="DM42" s="356"/>
      <c r="DN42" s="148"/>
      <c r="DO42" s="201" t="s">
        <v>136</v>
      </c>
      <c r="DP42" s="202">
        <v>48</v>
      </c>
      <c r="DQ42" s="186"/>
      <c r="DR42" s="186"/>
      <c r="DS42" s="186"/>
      <c r="DT42" s="186"/>
      <c r="DU42" s="186"/>
      <c r="DV42" s="186"/>
      <c r="DW42" s="203"/>
      <c r="DX42" s="720">
        <v>0</v>
      </c>
      <c r="DY42" s="203"/>
      <c r="DZ42" s="203"/>
      <c r="EA42" s="203"/>
      <c r="EB42" s="716">
        <v>0</v>
      </c>
      <c r="EC42" s="203"/>
      <c r="ED42" s="203"/>
      <c r="EE42" s="203"/>
      <c r="EF42" s="203"/>
      <c r="EG42" s="203">
        <v>0</v>
      </c>
      <c r="EH42" s="203">
        <v>0</v>
      </c>
      <c r="EI42" s="203"/>
      <c r="EJ42" s="203"/>
      <c r="EK42" s="716">
        <v>0</v>
      </c>
      <c r="EL42" s="203"/>
      <c r="EM42" s="203">
        <v>1</v>
      </c>
      <c r="EN42" s="708">
        <v>2.1739130434782608</v>
      </c>
      <c r="EO42" s="203">
        <v>1</v>
      </c>
      <c r="EP42" s="716">
        <v>2.1739130434782608</v>
      </c>
      <c r="EQ42" s="148"/>
      <c r="ER42" s="201" t="s">
        <v>136</v>
      </c>
      <c r="ES42" s="205">
        <v>0</v>
      </c>
      <c r="ET42" s="186">
        <v>0</v>
      </c>
      <c r="EU42" s="204">
        <v>0</v>
      </c>
      <c r="EV42" s="205">
        <v>0</v>
      </c>
      <c r="EW42" s="203">
        <v>0</v>
      </c>
      <c r="EX42" s="173">
        <v>0</v>
      </c>
      <c r="EY42" s="205">
        <v>0</v>
      </c>
      <c r="EZ42" s="186">
        <v>0</v>
      </c>
      <c r="FA42" s="204">
        <v>0</v>
      </c>
      <c r="FB42" s="205">
        <v>0</v>
      </c>
      <c r="FC42" s="186">
        <v>1</v>
      </c>
      <c r="FD42" s="204">
        <v>0</v>
      </c>
      <c r="FE42" s="205">
        <v>0</v>
      </c>
      <c r="FF42" s="186">
        <v>0</v>
      </c>
      <c r="FG42" s="206">
        <v>0</v>
      </c>
      <c r="FH42" s="205">
        <v>0</v>
      </c>
      <c r="FI42" s="186">
        <v>0</v>
      </c>
      <c r="FJ42" s="204">
        <v>0</v>
      </c>
      <c r="FK42" s="427">
        <v>37</v>
      </c>
      <c r="FL42" s="724">
        <v>0</v>
      </c>
      <c r="FM42" s="186">
        <v>0</v>
      </c>
      <c r="FN42" s="186">
        <v>0</v>
      </c>
      <c r="FO42" s="186">
        <v>0</v>
      </c>
      <c r="FP42" s="186">
        <v>0</v>
      </c>
      <c r="FQ42" s="204">
        <v>0</v>
      </c>
      <c r="FR42" s="205">
        <v>0</v>
      </c>
      <c r="FS42" s="203">
        <v>0</v>
      </c>
      <c r="FT42" s="203">
        <v>0</v>
      </c>
      <c r="FU42" s="186">
        <v>1</v>
      </c>
      <c r="FV42" s="186">
        <v>0</v>
      </c>
      <c r="FW42" s="186">
        <v>0</v>
      </c>
      <c r="FX42" s="186">
        <v>1</v>
      </c>
      <c r="FY42" s="186">
        <v>0</v>
      </c>
      <c r="FZ42" s="186">
        <v>0</v>
      </c>
      <c r="GA42" s="186">
        <v>1</v>
      </c>
      <c r="GB42" s="186">
        <v>0</v>
      </c>
      <c r="GC42" s="186">
        <v>0</v>
      </c>
      <c r="GD42" s="186">
        <v>0</v>
      </c>
      <c r="GE42" s="186">
        <v>0</v>
      </c>
      <c r="GF42" s="186">
        <v>0</v>
      </c>
      <c r="GG42" s="204">
        <v>0</v>
      </c>
      <c r="GH42" s="148"/>
      <c r="GI42" s="201" t="s">
        <v>136</v>
      </c>
      <c r="GJ42" s="486">
        <v>345</v>
      </c>
      <c r="GK42" s="727">
        <v>32.258064516129032</v>
      </c>
      <c r="GL42" s="186">
        <v>0</v>
      </c>
      <c r="GM42" s="186">
        <v>0</v>
      </c>
      <c r="GN42" s="186">
        <v>0</v>
      </c>
      <c r="GO42" s="186">
        <v>0</v>
      </c>
      <c r="GP42" s="186">
        <v>0</v>
      </c>
      <c r="GQ42" s="186">
        <v>6</v>
      </c>
      <c r="GR42" s="186">
        <v>1</v>
      </c>
      <c r="GS42" s="186">
        <v>5</v>
      </c>
      <c r="GT42" s="186">
        <v>6</v>
      </c>
      <c r="GU42" s="206">
        <v>2</v>
      </c>
      <c r="GV42" s="184">
        <v>3</v>
      </c>
      <c r="GW42" s="205">
        <v>338</v>
      </c>
      <c r="GX42" s="730">
        <v>1.0638297872340425</v>
      </c>
      <c r="GY42" s="186">
        <v>0</v>
      </c>
      <c r="GZ42" s="186">
        <v>0</v>
      </c>
      <c r="HA42" s="186">
        <v>0</v>
      </c>
      <c r="HB42" s="186">
        <v>0</v>
      </c>
      <c r="HC42" s="186">
        <v>0</v>
      </c>
      <c r="HD42" s="186">
        <v>0</v>
      </c>
      <c r="HE42" s="186">
        <v>0</v>
      </c>
      <c r="HF42" s="186">
        <v>0</v>
      </c>
      <c r="HG42" s="204">
        <v>0</v>
      </c>
      <c r="HH42" s="148"/>
      <c r="HI42" s="201" t="s">
        <v>136</v>
      </c>
      <c r="HJ42" s="203">
        <v>0</v>
      </c>
      <c r="HK42" s="186">
        <v>0</v>
      </c>
      <c r="HL42" s="186">
        <v>0</v>
      </c>
      <c r="HM42" s="186">
        <v>0</v>
      </c>
      <c r="HN42" s="186">
        <v>0</v>
      </c>
      <c r="HO42" s="186">
        <v>0</v>
      </c>
      <c r="HP42" s="186">
        <v>0</v>
      </c>
      <c r="HQ42" s="206">
        <v>0</v>
      </c>
      <c r="HR42" s="427">
        <v>26</v>
      </c>
      <c r="HS42" s="732">
        <v>0</v>
      </c>
      <c r="HT42" s="203">
        <v>0</v>
      </c>
      <c r="HU42" s="203">
        <v>0</v>
      </c>
      <c r="HV42" s="203">
        <v>0</v>
      </c>
      <c r="HW42" s="203">
        <v>0</v>
      </c>
      <c r="HX42" s="173">
        <v>0</v>
      </c>
      <c r="HY42" s="186">
        <v>0</v>
      </c>
      <c r="HZ42" s="186">
        <v>0</v>
      </c>
      <c r="IA42" s="186">
        <v>0</v>
      </c>
      <c r="IB42" s="186">
        <v>0</v>
      </c>
      <c r="IC42" s="186">
        <v>0</v>
      </c>
      <c r="ID42" s="186">
        <v>0</v>
      </c>
      <c r="IE42" s="186">
        <v>0</v>
      </c>
      <c r="IF42" s="204">
        <v>0</v>
      </c>
      <c r="IG42" s="148"/>
      <c r="IH42" s="201" t="s">
        <v>136</v>
      </c>
      <c r="II42" s="205">
        <v>0</v>
      </c>
      <c r="IJ42" s="186">
        <v>0</v>
      </c>
      <c r="IK42" s="186">
        <v>0</v>
      </c>
      <c r="IL42" s="186">
        <v>0</v>
      </c>
      <c r="IM42" s="186">
        <v>0</v>
      </c>
      <c r="IN42" s="186">
        <v>0</v>
      </c>
      <c r="IO42" s="186">
        <v>1</v>
      </c>
      <c r="IP42" s="186">
        <v>0</v>
      </c>
      <c r="IQ42" s="186">
        <v>1</v>
      </c>
      <c r="IR42" s="186">
        <v>1</v>
      </c>
      <c r="IS42" s="186">
        <v>0</v>
      </c>
      <c r="IT42" s="186">
        <v>0</v>
      </c>
      <c r="IU42" s="186">
        <v>0</v>
      </c>
      <c r="IV42" s="186">
        <v>0</v>
      </c>
      <c r="IW42" s="204">
        <v>0</v>
      </c>
      <c r="IX42" s="205">
        <v>1</v>
      </c>
      <c r="IY42" s="186">
        <v>0</v>
      </c>
      <c r="IZ42" s="204">
        <v>0</v>
      </c>
      <c r="JA42" s="205">
        <v>0</v>
      </c>
      <c r="JB42" s="186">
        <v>0</v>
      </c>
      <c r="JC42" s="204">
        <v>0</v>
      </c>
      <c r="JD42" s="205">
        <v>0</v>
      </c>
      <c r="JE42" s="186">
        <v>0</v>
      </c>
      <c r="JF42" s="186">
        <v>0</v>
      </c>
      <c r="JG42" s="206">
        <v>0</v>
      </c>
      <c r="JH42" s="204">
        <v>0</v>
      </c>
      <c r="JI42" s="148"/>
      <c r="JJ42" s="201" t="s">
        <v>136</v>
      </c>
      <c r="JK42" s="205">
        <v>0</v>
      </c>
      <c r="JL42" s="186">
        <v>0</v>
      </c>
      <c r="JM42" s="186">
        <v>0</v>
      </c>
      <c r="JN42" s="186">
        <v>0</v>
      </c>
      <c r="JO42" s="204">
        <v>0</v>
      </c>
      <c r="JP42" s="205">
        <v>0</v>
      </c>
      <c r="JQ42" s="186">
        <v>0</v>
      </c>
      <c r="JR42" s="186">
        <v>0</v>
      </c>
      <c r="JS42" s="186">
        <v>0</v>
      </c>
      <c r="JT42" s="206">
        <v>0</v>
      </c>
      <c r="JU42" s="205">
        <v>0</v>
      </c>
      <c r="JV42" s="203">
        <v>0</v>
      </c>
      <c r="JW42" s="203">
        <v>0</v>
      </c>
      <c r="JX42" s="203">
        <v>0</v>
      </c>
      <c r="JY42" s="173">
        <v>0</v>
      </c>
      <c r="JZ42" s="205">
        <v>0</v>
      </c>
      <c r="KA42" s="203">
        <v>0</v>
      </c>
      <c r="KB42" s="203">
        <v>1</v>
      </c>
      <c r="KC42" s="203">
        <v>0</v>
      </c>
      <c r="KD42" s="173">
        <v>0</v>
      </c>
      <c r="KE42" s="427">
        <v>169</v>
      </c>
      <c r="KF42" s="734">
        <v>0.59171597633136097</v>
      </c>
      <c r="KG42" s="173">
        <v>1</v>
      </c>
      <c r="KH42" s="205">
        <v>2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1</v>
      </c>
      <c r="KQ42" s="203">
        <v>0</v>
      </c>
      <c r="KR42" s="203">
        <v>1</v>
      </c>
      <c r="KS42" s="203">
        <v>0</v>
      </c>
      <c r="KT42" s="203">
        <v>0</v>
      </c>
      <c r="KU42" s="173">
        <v>1</v>
      </c>
      <c r="KV42" s="332"/>
      <c r="KW42" s="173"/>
      <c r="KY42" s="205"/>
      <c r="KZ42" s="203"/>
      <c r="LA42" s="203"/>
      <c r="LB42" s="173"/>
      <c r="LD42" s="370" t="s">
        <v>136</v>
      </c>
      <c r="LE42" s="483"/>
      <c r="LF42" s="419"/>
      <c r="LG42" s="419"/>
      <c r="LH42" s="419"/>
      <c r="LI42" s="419"/>
      <c r="LJ42" s="420"/>
      <c r="LK42" s="480"/>
      <c r="LL42" s="452"/>
      <c r="LM42" s="452"/>
      <c r="LN42" s="453"/>
      <c r="LO42" s="455">
        <v>3</v>
      </c>
      <c r="LP42" s="452"/>
      <c r="LQ42" s="452"/>
      <c r="LR42" s="453"/>
      <c r="LS42" s="445"/>
    </row>
    <row r="43" spans="1:331" s="288" customFormat="1" ht="18.75" x14ac:dyDescent="0.3">
      <c r="A43" s="233">
        <v>1450</v>
      </c>
      <c r="B43" s="370" t="s">
        <v>140</v>
      </c>
      <c r="C43" s="202">
        <v>11</v>
      </c>
      <c r="D43" s="205">
        <v>0</v>
      </c>
      <c r="E43" s="203">
        <v>0</v>
      </c>
      <c r="F43" s="203">
        <v>0</v>
      </c>
      <c r="G43" s="410">
        <v>0</v>
      </c>
      <c r="H43" s="186">
        <v>0</v>
      </c>
      <c r="I43" s="206">
        <v>0</v>
      </c>
      <c r="J43" s="205">
        <v>2</v>
      </c>
      <c r="K43" s="186">
        <v>2</v>
      </c>
      <c r="L43" s="186">
        <v>1</v>
      </c>
      <c r="M43" s="406">
        <v>12.5</v>
      </c>
      <c r="N43" s="205">
        <v>2</v>
      </c>
      <c r="O43" s="186">
        <v>2</v>
      </c>
      <c r="P43" s="186">
        <v>1</v>
      </c>
      <c r="Q43" s="386">
        <v>12.5</v>
      </c>
      <c r="R43" s="186">
        <v>0</v>
      </c>
      <c r="S43" s="186">
        <v>0</v>
      </c>
      <c r="T43" s="186">
        <v>0</v>
      </c>
      <c r="U43" s="186">
        <v>0</v>
      </c>
      <c r="V43" s="186">
        <v>0</v>
      </c>
      <c r="W43" s="186">
        <v>0</v>
      </c>
      <c r="X43" s="186">
        <v>2</v>
      </c>
      <c r="Y43" s="186">
        <v>2</v>
      </c>
      <c r="Z43" s="186">
        <v>2</v>
      </c>
      <c r="AA43" s="186">
        <v>2</v>
      </c>
      <c r="AB43" s="186">
        <v>1</v>
      </c>
      <c r="AC43" s="186">
        <v>1</v>
      </c>
      <c r="AD43" s="186">
        <v>0</v>
      </c>
      <c r="AE43" s="186">
        <v>0</v>
      </c>
      <c r="AF43" s="204">
        <v>0</v>
      </c>
      <c r="AG43" s="204"/>
      <c r="AH43" s="148"/>
      <c r="AI43" s="201" t="s">
        <v>140</v>
      </c>
      <c r="AJ43" s="202">
        <v>14</v>
      </c>
      <c r="AK43" s="186">
        <v>1</v>
      </c>
      <c r="AL43" s="123">
        <v>6.666666666666667</v>
      </c>
      <c r="AM43" s="186">
        <v>3</v>
      </c>
      <c r="AN43" s="186">
        <v>4</v>
      </c>
      <c r="AO43" s="186">
        <v>0</v>
      </c>
      <c r="AP43" s="186">
        <v>0</v>
      </c>
      <c r="AQ43" s="186">
        <v>3</v>
      </c>
      <c r="AR43" s="186">
        <v>1</v>
      </c>
      <c r="AS43" s="186">
        <v>1</v>
      </c>
      <c r="AT43" s="186">
        <v>3</v>
      </c>
      <c r="AU43" s="186">
        <v>1</v>
      </c>
      <c r="AV43" s="123">
        <v>6.666666666666667</v>
      </c>
      <c r="AW43" s="203">
        <v>1</v>
      </c>
      <c r="AX43" s="603">
        <v>1</v>
      </c>
      <c r="AY43" s="203"/>
      <c r="AZ43" s="203">
        <v>1</v>
      </c>
      <c r="BA43" s="203">
        <v>0</v>
      </c>
      <c r="BB43" s="123">
        <v>0</v>
      </c>
      <c r="BC43" s="203">
        <v>0</v>
      </c>
      <c r="BD43" s="203">
        <v>0</v>
      </c>
      <c r="BE43" s="203">
        <v>1</v>
      </c>
      <c r="BF43" s="123">
        <v>6.666666666666667</v>
      </c>
      <c r="BG43" s="203">
        <v>0</v>
      </c>
      <c r="BH43" s="186">
        <v>0</v>
      </c>
      <c r="BI43" s="186">
        <v>0</v>
      </c>
      <c r="BJ43" s="186">
        <v>0</v>
      </c>
      <c r="BK43" s="186">
        <v>0</v>
      </c>
      <c r="BL43" s="186">
        <v>0</v>
      </c>
      <c r="BM43" s="204">
        <v>0</v>
      </c>
      <c r="BN43" s="148"/>
      <c r="BO43" s="201" t="s">
        <v>140</v>
      </c>
      <c r="BP43" s="202">
        <v>15</v>
      </c>
      <c r="BQ43" s="186">
        <v>0</v>
      </c>
      <c r="BR43" s="186">
        <v>0</v>
      </c>
      <c r="BS43" s="186">
        <v>0</v>
      </c>
      <c r="BT43" s="186">
        <v>0</v>
      </c>
      <c r="BU43" s="186">
        <v>0</v>
      </c>
      <c r="BV43" s="186">
        <v>0</v>
      </c>
      <c r="BW43" s="186">
        <v>0</v>
      </c>
      <c r="BX43" s="203">
        <v>0</v>
      </c>
      <c r="BY43" s="123">
        <v>0</v>
      </c>
      <c r="BZ43" s="203">
        <v>0</v>
      </c>
      <c r="CA43" s="203">
        <v>0</v>
      </c>
      <c r="CB43" s="203">
        <v>0</v>
      </c>
      <c r="CC43" s="708">
        <v>0</v>
      </c>
      <c r="CD43" s="203">
        <v>0</v>
      </c>
      <c r="CE43" s="203">
        <v>0</v>
      </c>
      <c r="CF43" s="203">
        <v>0</v>
      </c>
      <c r="CG43" s="203">
        <v>0</v>
      </c>
      <c r="CH43" s="203">
        <v>0</v>
      </c>
      <c r="CI43" s="203">
        <v>0</v>
      </c>
      <c r="CJ43" s="203">
        <v>0</v>
      </c>
      <c r="CK43" s="203">
        <v>0</v>
      </c>
      <c r="CL43" s="716">
        <v>0</v>
      </c>
      <c r="CM43" s="290"/>
      <c r="CN43" s="245"/>
      <c r="CO43" s="204">
        <v>0</v>
      </c>
      <c r="CP43" s="148"/>
      <c r="CQ43" s="370" t="s">
        <v>140</v>
      </c>
      <c r="CR43" s="371">
        <v>1</v>
      </c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235"/>
      <c r="DM43" s="356"/>
      <c r="DN43" s="148"/>
      <c r="DO43" s="201" t="s">
        <v>140</v>
      </c>
      <c r="DP43" s="202">
        <v>13</v>
      </c>
      <c r="DQ43" s="186"/>
      <c r="DR43" s="186"/>
      <c r="DS43" s="186"/>
      <c r="DT43" s="186"/>
      <c r="DU43" s="186"/>
      <c r="DV43" s="186"/>
      <c r="DW43" s="203"/>
      <c r="DX43" s="720">
        <v>0</v>
      </c>
      <c r="DY43" s="203"/>
      <c r="DZ43" s="203"/>
      <c r="EA43" s="203"/>
      <c r="EB43" s="716">
        <v>0</v>
      </c>
      <c r="EC43" s="203"/>
      <c r="ED43" s="203"/>
      <c r="EE43" s="203"/>
      <c r="EF43" s="203"/>
      <c r="EG43" s="203">
        <v>0</v>
      </c>
      <c r="EH43" s="203">
        <v>0</v>
      </c>
      <c r="EI43" s="203"/>
      <c r="EJ43" s="203"/>
      <c r="EK43" s="716">
        <v>0</v>
      </c>
      <c r="EL43" s="203"/>
      <c r="EM43" s="203">
        <v>0</v>
      </c>
      <c r="EN43" s="708">
        <v>0</v>
      </c>
      <c r="EO43" s="203">
        <v>0</v>
      </c>
      <c r="EP43" s="716">
        <v>0</v>
      </c>
      <c r="EQ43" s="148"/>
      <c r="ER43" s="201" t="s">
        <v>140</v>
      </c>
      <c r="ES43" s="205">
        <v>0</v>
      </c>
      <c r="ET43" s="186">
        <v>0</v>
      </c>
      <c r="EU43" s="204">
        <v>0</v>
      </c>
      <c r="EV43" s="205">
        <v>0</v>
      </c>
      <c r="EW43" s="203">
        <v>0</v>
      </c>
      <c r="EX43" s="173">
        <v>0</v>
      </c>
      <c r="EY43" s="205">
        <v>0</v>
      </c>
      <c r="EZ43" s="186">
        <v>0</v>
      </c>
      <c r="FA43" s="204">
        <v>0</v>
      </c>
      <c r="FB43" s="205">
        <v>0</v>
      </c>
      <c r="FC43" s="186">
        <v>0</v>
      </c>
      <c r="FD43" s="204">
        <v>0</v>
      </c>
      <c r="FE43" s="205">
        <v>0</v>
      </c>
      <c r="FF43" s="186">
        <v>0</v>
      </c>
      <c r="FG43" s="206">
        <v>0</v>
      </c>
      <c r="FH43" s="205">
        <v>0</v>
      </c>
      <c r="FI43" s="186">
        <v>0</v>
      </c>
      <c r="FJ43" s="204">
        <v>0</v>
      </c>
      <c r="FK43" s="427">
        <v>10</v>
      </c>
      <c r="FL43" s="724">
        <v>0</v>
      </c>
      <c r="FM43" s="186">
        <v>0</v>
      </c>
      <c r="FN43" s="186">
        <v>0</v>
      </c>
      <c r="FO43" s="186">
        <v>0</v>
      </c>
      <c r="FP43" s="186">
        <v>0</v>
      </c>
      <c r="FQ43" s="204">
        <v>0</v>
      </c>
      <c r="FR43" s="205">
        <v>0</v>
      </c>
      <c r="FS43" s="203">
        <v>0</v>
      </c>
      <c r="FT43" s="203">
        <v>0</v>
      </c>
      <c r="FU43" s="186">
        <v>0</v>
      </c>
      <c r="FV43" s="186">
        <v>0</v>
      </c>
      <c r="FW43" s="186">
        <v>0</v>
      </c>
      <c r="FX43" s="186">
        <v>0</v>
      </c>
      <c r="FY43" s="186">
        <v>0</v>
      </c>
      <c r="FZ43" s="186">
        <v>0</v>
      </c>
      <c r="GA43" s="186">
        <v>0</v>
      </c>
      <c r="GB43" s="186">
        <v>0</v>
      </c>
      <c r="GC43" s="186">
        <v>0</v>
      </c>
      <c r="GD43" s="186">
        <v>0</v>
      </c>
      <c r="GE43" s="186">
        <v>0</v>
      </c>
      <c r="GF43" s="186">
        <v>0</v>
      </c>
      <c r="GG43" s="204">
        <v>0</v>
      </c>
      <c r="GH43" s="148"/>
      <c r="GI43" s="201" t="s">
        <v>140</v>
      </c>
      <c r="GJ43" s="486">
        <v>97</v>
      </c>
      <c r="GK43" s="727">
        <v>5.8823529411764701</v>
      </c>
      <c r="GL43" s="186">
        <v>0</v>
      </c>
      <c r="GM43" s="186">
        <v>0</v>
      </c>
      <c r="GN43" s="186">
        <v>0</v>
      </c>
      <c r="GO43" s="186">
        <v>0</v>
      </c>
      <c r="GP43" s="186">
        <v>0</v>
      </c>
      <c r="GQ43" s="186">
        <v>0</v>
      </c>
      <c r="GR43" s="186">
        <v>0</v>
      </c>
      <c r="GS43" s="186">
        <v>0</v>
      </c>
      <c r="GT43" s="186">
        <v>1</v>
      </c>
      <c r="GU43" s="206">
        <v>0</v>
      </c>
      <c r="GV43" s="184">
        <v>2</v>
      </c>
      <c r="GW43" s="205">
        <v>95</v>
      </c>
      <c r="GX43" s="730">
        <v>2.5</v>
      </c>
      <c r="GY43" s="186">
        <v>0</v>
      </c>
      <c r="GZ43" s="186">
        <v>0</v>
      </c>
      <c r="HA43" s="186">
        <v>0</v>
      </c>
      <c r="HB43" s="186">
        <v>0</v>
      </c>
      <c r="HC43" s="186">
        <v>0</v>
      </c>
      <c r="HD43" s="186">
        <v>0</v>
      </c>
      <c r="HE43" s="186">
        <v>0</v>
      </c>
      <c r="HF43" s="186">
        <v>0</v>
      </c>
      <c r="HG43" s="204">
        <v>0</v>
      </c>
      <c r="HH43" s="148"/>
      <c r="HI43" s="201" t="s">
        <v>140</v>
      </c>
      <c r="HJ43" s="203">
        <v>0</v>
      </c>
      <c r="HK43" s="186">
        <v>0</v>
      </c>
      <c r="HL43" s="186">
        <v>0</v>
      </c>
      <c r="HM43" s="186">
        <v>0</v>
      </c>
      <c r="HN43" s="186">
        <v>0</v>
      </c>
      <c r="HO43" s="186">
        <v>0</v>
      </c>
      <c r="HP43" s="186">
        <v>0</v>
      </c>
      <c r="HQ43" s="206">
        <v>0</v>
      </c>
      <c r="HR43" s="427">
        <v>7</v>
      </c>
      <c r="HS43" s="732">
        <v>0</v>
      </c>
      <c r="HT43" s="203">
        <v>0</v>
      </c>
      <c r="HU43" s="203">
        <v>0</v>
      </c>
      <c r="HV43" s="203">
        <v>0</v>
      </c>
      <c r="HW43" s="203">
        <v>0</v>
      </c>
      <c r="HX43" s="173">
        <v>0</v>
      </c>
      <c r="HY43" s="186">
        <v>0</v>
      </c>
      <c r="HZ43" s="186">
        <v>0</v>
      </c>
      <c r="IA43" s="186">
        <v>0</v>
      </c>
      <c r="IB43" s="186">
        <v>0</v>
      </c>
      <c r="IC43" s="186">
        <v>0</v>
      </c>
      <c r="ID43" s="186">
        <v>0</v>
      </c>
      <c r="IE43" s="186">
        <v>0</v>
      </c>
      <c r="IF43" s="204">
        <v>0</v>
      </c>
      <c r="IG43" s="148"/>
      <c r="IH43" s="201" t="s">
        <v>140</v>
      </c>
      <c r="II43" s="205">
        <v>0</v>
      </c>
      <c r="IJ43" s="186">
        <v>0</v>
      </c>
      <c r="IK43" s="186">
        <v>0</v>
      </c>
      <c r="IL43" s="186">
        <v>0</v>
      </c>
      <c r="IM43" s="186">
        <v>0</v>
      </c>
      <c r="IN43" s="186">
        <v>0</v>
      </c>
      <c r="IO43" s="186">
        <v>1</v>
      </c>
      <c r="IP43" s="186">
        <v>0</v>
      </c>
      <c r="IQ43" s="186">
        <v>0</v>
      </c>
      <c r="IR43" s="186">
        <v>0</v>
      </c>
      <c r="IS43" s="186">
        <v>0</v>
      </c>
      <c r="IT43" s="186">
        <v>0</v>
      </c>
      <c r="IU43" s="186">
        <v>0</v>
      </c>
      <c r="IV43" s="186">
        <v>0</v>
      </c>
      <c r="IW43" s="204">
        <v>0</v>
      </c>
      <c r="IX43" s="205">
        <v>0</v>
      </c>
      <c r="IY43" s="186">
        <v>0</v>
      </c>
      <c r="IZ43" s="204">
        <v>0</v>
      </c>
      <c r="JA43" s="205">
        <v>0</v>
      </c>
      <c r="JB43" s="186">
        <v>0</v>
      </c>
      <c r="JC43" s="204">
        <v>0</v>
      </c>
      <c r="JD43" s="205">
        <v>0</v>
      </c>
      <c r="JE43" s="186">
        <v>0</v>
      </c>
      <c r="JF43" s="186">
        <v>0</v>
      </c>
      <c r="JG43" s="206">
        <v>0</v>
      </c>
      <c r="JH43" s="204">
        <v>0</v>
      </c>
      <c r="JI43" s="148"/>
      <c r="JJ43" s="201" t="s">
        <v>140</v>
      </c>
      <c r="JK43" s="205">
        <v>0</v>
      </c>
      <c r="JL43" s="186">
        <v>0</v>
      </c>
      <c r="JM43" s="186">
        <v>0</v>
      </c>
      <c r="JN43" s="186">
        <v>0</v>
      </c>
      <c r="JO43" s="204">
        <v>0</v>
      </c>
      <c r="JP43" s="205">
        <v>0</v>
      </c>
      <c r="JQ43" s="186">
        <v>0</v>
      </c>
      <c r="JR43" s="186">
        <v>0</v>
      </c>
      <c r="JS43" s="186">
        <v>0</v>
      </c>
      <c r="JT43" s="206">
        <v>0</v>
      </c>
      <c r="JU43" s="205">
        <v>0</v>
      </c>
      <c r="JV43" s="203">
        <v>0</v>
      </c>
      <c r="JW43" s="203">
        <v>0</v>
      </c>
      <c r="JX43" s="203">
        <v>0</v>
      </c>
      <c r="JY43" s="173">
        <v>1</v>
      </c>
      <c r="JZ43" s="205">
        <v>0</v>
      </c>
      <c r="KA43" s="203">
        <v>0</v>
      </c>
      <c r="KB43" s="203">
        <v>1</v>
      </c>
      <c r="KC43" s="203">
        <v>1</v>
      </c>
      <c r="KD43" s="173">
        <v>3</v>
      </c>
      <c r="KE43" s="427">
        <v>48</v>
      </c>
      <c r="KF43" s="734">
        <v>2.083333333333333</v>
      </c>
      <c r="KG43" s="173">
        <v>1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0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370" t="s">
        <v>140</v>
      </c>
      <c r="LE43" s="483"/>
      <c r="LF43" s="419"/>
      <c r="LG43" s="419"/>
      <c r="LH43" s="419"/>
      <c r="LI43" s="419"/>
      <c r="LJ43" s="420"/>
      <c r="LK43" s="480"/>
      <c r="LL43" s="452"/>
      <c r="LM43" s="452"/>
      <c r="LN43" s="453"/>
      <c r="LO43" s="480">
        <v>2</v>
      </c>
      <c r="LP43" s="452"/>
      <c r="LQ43" s="452"/>
      <c r="LR43" s="453"/>
      <c r="LS43" s="445"/>
    </row>
    <row r="44" spans="1:331" s="288" customFormat="1" ht="18.75" x14ac:dyDescent="0.3">
      <c r="A44" s="233">
        <v>1451</v>
      </c>
      <c r="B44" s="370" t="s">
        <v>141</v>
      </c>
      <c r="C44" s="202">
        <v>23</v>
      </c>
      <c r="D44" s="205">
        <v>0</v>
      </c>
      <c r="E44" s="203">
        <v>0</v>
      </c>
      <c r="F44" s="203">
        <v>0</v>
      </c>
      <c r="G44" s="410">
        <v>0</v>
      </c>
      <c r="H44" s="186">
        <v>0</v>
      </c>
      <c r="I44" s="206">
        <v>0</v>
      </c>
      <c r="J44" s="205">
        <v>2</v>
      </c>
      <c r="K44" s="186">
        <v>2</v>
      </c>
      <c r="L44" s="186">
        <v>1</v>
      </c>
      <c r="M44" s="406">
        <v>0</v>
      </c>
      <c r="N44" s="205">
        <v>2</v>
      </c>
      <c r="O44" s="186">
        <v>2</v>
      </c>
      <c r="P44" s="186">
        <v>1</v>
      </c>
      <c r="Q44" s="386">
        <v>0</v>
      </c>
      <c r="R44" s="186">
        <v>0</v>
      </c>
      <c r="S44" s="186">
        <v>0</v>
      </c>
      <c r="T44" s="186">
        <v>0</v>
      </c>
      <c r="U44" s="186">
        <v>0</v>
      </c>
      <c r="V44" s="186">
        <v>0</v>
      </c>
      <c r="W44" s="186">
        <v>0</v>
      </c>
      <c r="X44" s="186">
        <v>2</v>
      </c>
      <c r="Y44" s="186">
        <v>2</v>
      </c>
      <c r="Z44" s="186">
        <v>2</v>
      </c>
      <c r="AA44" s="186">
        <v>2</v>
      </c>
      <c r="AB44" s="186">
        <v>1</v>
      </c>
      <c r="AC44" s="186">
        <v>0</v>
      </c>
      <c r="AD44" s="186">
        <v>0</v>
      </c>
      <c r="AE44" s="186">
        <v>0</v>
      </c>
      <c r="AF44" s="204">
        <v>0</v>
      </c>
      <c r="AG44" s="204"/>
      <c r="AH44" s="148"/>
      <c r="AI44" s="201" t="s">
        <v>141</v>
      </c>
      <c r="AJ44" s="202">
        <v>31</v>
      </c>
      <c r="AK44" s="186">
        <v>0</v>
      </c>
      <c r="AL44" s="123">
        <v>0</v>
      </c>
      <c r="AM44" s="186">
        <v>0</v>
      </c>
      <c r="AN44" s="186">
        <v>0</v>
      </c>
      <c r="AO44" s="186">
        <v>0</v>
      </c>
      <c r="AP44" s="186">
        <v>0</v>
      </c>
      <c r="AQ44" s="186">
        <v>0</v>
      </c>
      <c r="AR44" s="186">
        <v>0</v>
      </c>
      <c r="AS44" s="186">
        <v>0</v>
      </c>
      <c r="AT44" s="186">
        <v>0</v>
      </c>
      <c r="AU44" s="186">
        <v>0</v>
      </c>
      <c r="AV44" s="123">
        <v>0</v>
      </c>
      <c r="AW44" s="203">
        <v>0</v>
      </c>
      <c r="AX44" s="603">
        <v>0</v>
      </c>
      <c r="AY44" s="203">
        <v>0</v>
      </c>
      <c r="AZ44" s="203">
        <v>0</v>
      </c>
      <c r="BA44" s="203">
        <v>0</v>
      </c>
      <c r="BB44" s="123">
        <v>0</v>
      </c>
      <c r="BC44" s="203">
        <v>0</v>
      </c>
      <c r="BD44" s="203">
        <v>0</v>
      </c>
      <c r="BE44" s="203">
        <v>0</v>
      </c>
      <c r="BF44" s="123">
        <v>0</v>
      </c>
      <c r="BG44" s="203">
        <v>0</v>
      </c>
      <c r="BH44" s="186">
        <v>0</v>
      </c>
      <c r="BI44" s="186">
        <v>0</v>
      </c>
      <c r="BJ44" s="186">
        <v>0</v>
      </c>
      <c r="BK44" s="186">
        <v>0</v>
      </c>
      <c r="BL44" s="186">
        <v>0</v>
      </c>
      <c r="BM44" s="204">
        <v>0</v>
      </c>
      <c r="BN44" s="148"/>
      <c r="BO44" s="201" t="s">
        <v>141</v>
      </c>
      <c r="BP44" s="202">
        <v>32</v>
      </c>
      <c r="BQ44" s="186">
        <v>0</v>
      </c>
      <c r="BR44" s="186">
        <v>4</v>
      </c>
      <c r="BS44" s="186">
        <v>0</v>
      </c>
      <c r="BT44" s="186">
        <v>0</v>
      </c>
      <c r="BU44" s="186">
        <v>0</v>
      </c>
      <c r="BV44" s="186">
        <v>0</v>
      </c>
      <c r="BW44" s="186">
        <v>0</v>
      </c>
      <c r="BX44" s="203">
        <v>0</v>
      </c>
      <c r="BY44" s="123">
        <v>0</v>
      </c>
      <c r="BZ44" s="203">
        <v>0</v>
      </c>
      <c r="CA44" s="203">
        <v>0</v>
      </c>
      <c r="CB44" s="203">
        <v>0</v>
      </c>
      <c r="CC44" s="708">
        <v>0</v>
      </c>
      <c r="CD44" s="203">
        <v>0</v>
      </c>
      <c r="CE44" s="203">
        <v>0</v>
      </c>
      <c r="CF44" s="203">
        <v>0</v>
      </c>
      <c r="CG44" s="203">
        <v>0</v>
      </c>
      <c r="CH44" s="203">
        <v>0</v>
      </c>
      <c r="CI44" s="203">
        <v>0</v>
      </c>
      <c r="CJ44" s="203">
        <v>0</v>
      </c>
      <c r="CK44" s="203">
        <v>0</v>
      </c>
      <c r="CL44" s="716">
        <v>0</v>
      </c>
      <c r="CM44" s="290"/>
      <c r="CN44" s="245"/>
      <c r="CO44" s="204">
        <v>0</v>
      </c>
      <c r="CP44" s="148"/>
      <c r="CQ44" s="370" t="s">
        <v>141</v>
      </c>
      <c r="CR44" s="371">
        <v>3</v>
      </c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235"/>
      <c r="DM44" s="356"/>
      <c r="DN44" s="148"/>
      <c r="DO44" s="201" t="s">
        <v>141</v>
      </c>
      <c r="DP44" s="202">
        <v>29</v>
      </c>
      <c r="DQ44" s="186"/>
      <c r="DR44" s="186"/>
      <c r="DS44" s="186"/>
      <c r="DT44" s="186"/>
      <c r="DU44" s="186"/>
      <c r="DV44" s="186"/>
      <c r="DW44" s="203"/>
      <c r="DX44" s="720">
        <v>0</v>
      </c>
      <c r="DY44" s="203"/>
      <c r="DZ44" s="203"/>
      <c r="EA44" s="203"/>
      <c r="EB44" s="716">
        <v>0</v>
      </c>
      <c r="EC44" s="203"/>
      <c r="ED44" s="203"/>
      <c r="EE44" s="203"/>
      <c r="EF44" s="203"/>
      <c r="EG44" s="203">
        <v>0</v>
      </c>
      <c r="EH44" s="203">
        <v>0</v>
      </c>
      <c r="EI44" s="203"/>
      <c r="EJ44" s="203"/>
      <c r="EK44" s="716">
        <v>0</v>
      </c>
      <c r="EL44" s="203"/>
      <c r="EM44" s="203">
        <v>5</v>
      </c>
      <c r="EN44" s="708">
        <v>17.857142857142858</v>
      </c>
      <c r="EO44" s="203">
        <v>5</v>
      </c>
      <c r="EP44" s="716">
        <v>17.857142857142858</v>
      </c>
      <c r="EQ44" s="148"/>
      <c r="ER44" s="201" t="s">
        <v>141</v>
      </c>
      <c r="ES44" s="205">
        <v>0</v>
      </c>
      <c r="ET44" s="186">
        <v>0</v>
      </c>
      <c r="EU44" s="204">
        <v>0</v>
      </c>
      <c r="EV44" s="205">
        <v>0</v>
      </c>
      <c r="EW44" s="203">
        <v>0</v>
      </c>
      <c r="EX44" s="173">
        <v>0</v>
      </c>
      <c r="EY44" s="205">
        <v>0</v>
      </c>
      <c r="EZ44" s="186">
        <v>0</v>
      </c>
      <c r="FA44" s="204">
        <v>0</v>
      </c>
      <c r="FB44" s="205">
        <v>0</v>
      </c>
      <c r="FC44" s="186">
        <v>0</v>
      </c>
      <c r="FD44" s="204">
        <v>0</v>
      </c>
      <c r="FE44" s="205">
        <v>0</v>
      </c>
      <c r="FF44" s="186">
        <v>0</v>
      </c>
      <c r="FG44" s="206">
        <v>0</v>
      </c>
      <c r="FH44" s="205">
        <v>0</v>
      </c>
      <c r="FI44" s="186">
        <v>0</v>
      </c>
      <c r="FJ44" s="204">
        <v>0</v>
      </c>
      <c r="FK44" s="427">
        <v>22</v>
      </c>
      <c r="FL44" s="724">
        <v>4.5454545454545459</v>
      </c>
      <c r="FM44" s="186">
        <v>0</v>
      </c>
      <c r="FN44" s="186">
        <v>0</v>
      </c>
      <c r="FO44" s="186">
        <v>1</v>
      </c>
      <c r="FP44" s="186">
        <v>0</v>
      </c>
      <c r="FQ44" s="204">
        <v>0</v>
      </c>
      <c r="FR44" s="205">
        <v>0</v>
      </c>
      <c r="FS44" s="203">
        <v>0</v>
      </c>
      <c r="FT44" s="203">
        <v>0</v>
      </c>
      <c r="FU44" s="186">
        <v>0</v>
      </c>
      <c r="FV44" s="186">
        <v>0</v>
      </c>
      <c r="FW44" s="186">
        <v>0</v>
      </c>
      <c r="FX44" s="186">
        <v>0</v>
      </c>
      <c r="FY44" s="186">
        <v>0</v>
      </c>
      <c r="FZ44" s="186">
        <v>0</v>
      </c>
      <c r="GA44" s="186">
        <v>0</v>
      </c>
      <c r="GB44" s="186">
        <v>0</v>
      </c>
      <c r="GC44" s="186">
        <v>0</v>
      </c>
      <c r="GD44" s="186">
        <v>0</v>
      </c>
      <c r="GE44" s="186">
        <v>0</v>
      </c>
      <c r="GF44" s="186">
        <v>0</v>
      </c>
      <c r="GG44" s="204">
        <v>0</v>
      </c>
      <c r="GH44" s="148"/>
      <c r="GI44" s="201" t="s">
        <v>141</v>
      </c>
      <c r="GJ44" s="486">
        <v>208</v>
      </c>
      <c r="GK44" s="727">
        <v>21.621621621621621</v>
      </c>
      <c r="GL44" s="186">
        <v>0</v>
      </c>
      <c r="GM44" s="186">
        <v>0</v>
      </c>
      <c r="GN44" s="186">
        <v>1</v>
      </c>
      <c r="GO44" s="186">
        <v>0</v>
      </c>
      <c r="GP44" s="186">
        <v>0</v>
      </c>
      <c r="GQ44" s="186">
        <v>2</v>
      </c>
      <c r="GR44" s="186">
        <v>0</v>
      </c>
      <c r="GS44" s="186">
        <v>1</v>
      </c>
      <c r="GT44" s="186">
        <v>1</v>
      </c>
      <c r="GU44" s="206">
        <v>3</v>
      </c>
      <c r="GV44" s="184">
        <v>8</v>
      </c>
      <c r="GW44" s="205">
        <v>203</v>
      </c>
      <c r="GX44" s="730">
        <v>4.7058823529411766</v>
      </c>
      <c r="GY44" s="186">
        <v>1</v>
      </c>
      <c r="GZ44" s="186">
        <v>0</v>
      </c>
      <c r="HA44" s="186">
        <v>1</v>
      </c>
      <c r="HB44" s="186">
        <v>0</v>
      </c>
      <c r="HC44" s="186">
        <v>0</v>
      </c>
      <c r="HD44" s="186">
        <v>0</v>
      </c>
      <c r="HE44" s="186">
        <v>0</v>
      </c>
      <c r="HF44" s="186">
        <v>0</v>
      </c>
      <c r="HG44" s="204">
        <v>0</v>
      </c>
      <c r="HH44" s="148"/>
      <c r="HI44" s="201" t="s">
        <v>141</v>
      </c>
      <c r="HJ44" s="203">
        <v>0</v>
      </c>
      <c r="HK44" s="186">
        <v>0</v>
      </c>
      <c r="HL44" s="186">
        <v>0</v>
      </c>
      <c r="HM44" s="186">
        <v>0</v>
      </c>
      <c r="HN44" s="186">
        <v>0</v>
      </c>
      <c r="HO44" s="186">
        <v>0</v>
      </c>
      <c r="HP44" s="186">
        <v>0</v>
      </c>
      <c r="HQ44" s="206">
        <v>0</v>
      </c>
      <c r="HR44" s="427">
        <v>16</v>
      </c>
      <c r="HS44" s="732">
        <v>0</v>
      </c>
      <c r="HT44" s="203">
        <v>0</v>
      </c>
      <c r="HU44" s="203">
        <v>0</v>
      </c>
      <c r="HV44" s="203">
        <v>0</v>
      </c>
      <c r="HW44" s="203">
        <v>0</v>
      </c>
      <c r="HX44" s="173">
        <v>0</v>
      </c>
      <c r="HY44" s="186">
        <v>0</v>
      </c>
      <c r="HZ44" s="186">
        <v>0</v>
      </c>
      <c r="IA44" s="186">
        <v>0</v>
      </c>
      <c r="IB44" s="186">
        <v>0</v>
      </c>
      <c r="IC44" s="186">
        <v>0</v>
      </c>
      <c r="ID44" s="186">
        <v>0</v>
      </c>
      <c r="IE44" s="186">
        <v>0</v>
      </c>
      <c r="IF44" s="204">
        <v>0</v>
      </c>
      <c r="IG44" s="148"/>
      <c r="IH44" s="201" t="s">
        <v>141</v>
      </c>
      <c r="II44" s="205">
        <v>0</v>
      </c>
      <c r="IJ44" s="186">
        <v>0</v>
      </c>
      <c r="IK44" s="186">
        <v>0</v>
      </c>
      <c r="IL44" s="186">
        <v>0</v>
      </c>
      <c r="IM44" s="186">
        <v>0</v>
      </c>
      <c r="IN44" s="186">
        <v>0</v>
      </c>
      <c r="IO44" s="186">
        <v>0</v>
      </c>
      <c r="IP44" s="186">
        <v>0</v>
      </c>
      <c r="IQ44" s="186">
        <v>1</v>
      </c>
      <c r="IR44" s="186">
        <v>0</v>
      </c>
      <c r="IS44" s="186">
        <v>0</v>
      </c>
      <c r="IT44" s="186">
        <v>0</v>
      </c>
      <c r="IU44" s="186">
        <v>0</v>
      </c>
      <c r="IV44" s="186">
        <v>0</v>
      </c>
      <c r="IW44" s="204">
        <v>0</v>
      </c>
      <c r="IX44" s="205">
        <v>0</v>
      </c>
      <c r="IY44" s="186">
        <v>0</v>
      </c>
      <c r="IZ44" s="204">
        <v>1</v>
      </c>
      <c r="JA44" s="205">
        <v>0</v>
      </c>
      <c r="JB44" s="186">
        <v>0</v>
      </c>
      <c r="JC44" s="204">
        <v>0</v>
      </c>
      <c r="JD44" s="205">
        <v>0</v>
      </c>
      <c r="JE44" s="186">
        <v>0</v>
      </c>
      <c r="JF44" s="186">
        <v>0</v>
      </c>
      <c r="JG44" s="206">
        <v>0</v>
      </c>
      <c r="JH44" s="204">
        <v>0</v>
      </c>
      <c r="JI44" s="148"/>
      <c r="JJ44" s="201" t="s">
        <v>141</v>
      </c>
      <c r="JK44" s="205">
        <v>0</v>
      </c>
      <c r="JL44" s="186">
        <v>0</v>
      </c>
      <c r="JM44" s="186">
        <v>0</v>
      </c>
      <c r="JN44" s="186">
        <v>0</v>
      </c>
      <c r="JO44" s="204">
        <v>0</v>
      </c>
      <c r="JP44" s="205">
        <v>0</v>
      </c>
      <c r="JQ44" s="186">
        <v>0</v>
      </c>
      <c r="JR44" s="186">
        <v>0</v>
      </c>
      <c r="JS44" s="186">
        <v>0</v>
      </c>
      <c r="JT44" s="206">
        <v>0</v>
      </c>
      <c r="JU44" s="205">
        <v>0</v>
      </c>
      <c r="JV44" s="203">
        <v>0</v>
      </c>
      <c r="JW44" s="203">
        <v>0</v>
      </c>
      <c r="JX44" s="203">
        <v>0</v>
      </c>
      <c r="JY44" s="173">
        <v>0</v>
      </c>
      <c r="JZ44" s="205">
        <v>0</v>
      </c>
      <c r="KA44" s="203">
        <v>0</v>
      </c>
      <c r="KB44" s="203">
        <v>0</v>
      </c>
      <c r="KC44" s="203">
        <v>0</v>
      </c>
      <c r="KD44" s="173">
        <v>0</v>
      </c>
      <c r="KE44" s="427">
        <v>102</v>
      </c>
      <c r="KF44" s="734">
        <v>2.9411764705882351</v>
      </c>
      <c r="KG44" s="173">
        <v>3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1</v>
      </c>
      <c r="KQ44" s="203">
        <v>0</v>
      </c>
      <c r="KR44" s="203">
        <v>0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370" t="s">
        <v>141</v>
      </c>
      <c r="LE44" s="483"/>
      <c r="LF44" s="419"/>
      <c r="LG44" s="419"/>
      <c r="LH44" s="419"/>
      <c r="LI44" s="419"/>
      <c r="LJ44" s="420"/>
      <c r="LK44" s="480"/>
      <c r="LL44" s="452"/>
      <c r="LM44" s="452"/>
      <c r="LN44" s="453"/>
      <c r="LO44" s="480"/>
      <c r="LP44" s="452"/>
      <c r="LQ44" s="452"/>
      <c r="LR44" s="453"/>
      <c r="LS44" s="445"/>
    </row>
    <row r="45" spans="1:331" s="288" customFormat="1" ht="18.75" x14ac:dyDescent="0.3">
      <c r="A45" s="401"/>
      <c r="B45" s="368" t="s">
        <v>130</v>
      </c>
      <c r="C45" s="425">
        <f>SUM(C46:C50)</f>
        <v>61</v>
      </c>
      <c r="D45" s="159">
        <v>0</v>
      </c>
      <c r="E45" s="151">
        <v>0</v>
      </c>
      <c r="F45" s="151">
        <v>0</v>
      </c>
      <c r="G45" s="411">
        <v>0</v>
      </c>
      <c r="H45" s="151">
        <v>0</v>
      </c>
      <c r="I45" s="172">
        <v>0</v>
      </c>
      <c r="J45" s="159">
        <v>6</v>
      </c>
      <c r="K45" s="151">
        <v>7</v>
      </c>
      <c r="L45" s="151">
        <v>11</v>
      </c>
      <c r="M45" s="407">
        <v>2.2988505747126435</v>
      </c>
      <c r="N45" s="159">
        <v>6</v>
      </c>
      <c r="O45" s="151">
        <v>7</v>
      </c>
      <c r="P45" s="151">
        <v>11</v>
      </c>
      <c r="Q45" s="387">
        <v>3.4482758620689653</v>
      </c>
      <c r="R45" s="151">
        <v>0</v>
      </c>
      <c r="S45" s="151">
        <v>0</v>
      </c>
      <c r="T45" s="151">
        <v>0</v>
      </c>
      <c r="U45" s="151">
        <v>0</v>
      </c>
      <c r="V45" s="151">
        <v>0</v>
      </c>
      <c r="W45" s="151">
        <v>0</v>
      </c>
      <c r="X45" s="151">
        <v>6</v>
      </c>
      <c r="Y45" s="151">
        <v>7</v>
      </c>
      <c r="Z45" s="151">
        <v>6</v>
      </c>
      <c r="AA45" s="151">
        <v>7</v>
      </c>
      <c r="AB45" s="151">
        <v>10</v>
      </c>
      <c r="AC45" s="151">
        <v>4</v>
      </c>
      <c r="AD45" s="151">
        <v>0</v>
      </c>
      <c r="AE45" s="151">
        <v>0</v>
      </c>
      <c r="AF45" s="153">
        <v>0</v>
      </c>
      <c r="AG45" s="153"/>
      <c r="AH45" s="154"/>
      <c r="AI45" s="150" t="s">
        <v>130</v>
      </c>
      <c r="AJ45" s="425">
        <f t="shared" ref="AJ45" si="193">SUM(AJ46:AJ50)</f>
        <v>71</v>
      </c>
      <c r="AK45" s="151">
        <v>13</v>
      </c>
      <c r="AL45" s="152">
        <v>15.853658536585366</v>
      </c>
      <c r="AM45" s="151">
        <v>13</v>
      </c>
      <c r="AN45" s="151">
        <v>13</v>
      </c>
      <c r="AO45" s="151">
        <v>1</v>
      </c>
      <c r="AP45" s="151">
        <v>0</v>
      </c>
      <c r="AQ45" s="151">
        <v>10</v>
      </c>
      <c r="AR45" s="151">
        <v>1</v>
      </c>
      <c r="AS45" s="151">
        <v>1</v>
      </c>
      <c r="AT45" s="151">
        <v>5</v>
      </c>
      <c r="AU45" s="151">
        <v>9</v>
      </c>
      <c r="AV45" s="152">
        <v>10.975609756097562</v>
      </c>
      <c r="AW45" s="155">
        <v>9</v>
      </c>
      <c r="AX45" s="603">
        <v>9</v>
      </c>
      <c r="AY45" s="155">
        <v>0</v>
      </c>
      <c r="AZ45" s="155">
        <v>0</v>
      </c>
      <c r="BA45" s="155">
        <v>1</v>
      </c>
      <c r="BB45" s="152">
        <v>1.2195121951219512</v>
      </c>
      <c r="BC45" s="155">
        <v>0</v>
      </c>
      <c r="BD45" s="155">
        <v>0</v>
      </c>
      <c r="BE45" s="155">
        <v>0</v>
      </c>
      <c r="BF45" s="152">
        <v>0</v>
      </c>
      <c r="BG45" s="155">
        <v>0</v>
      </c>
      <c r="BH45" s="151">
        <v>0</v>
      </c>
      <c r="BI45" s="151">
        <v>0</v>
      </c>
      <c r="BJ45" s="151">
        <v>0</v>
      </c>
      <c r="BK45" s="151">
        <v>0</v>
      </c>
      <c r="BL45" s="151">
        <v>0</v>
      </c>
      <c r="BM45" s="153">
        <v>0</v>
      </c>
      <c r="BN45" s="154"/>
      <c r="BO45" s="150" t="s">
        <v>130</v>
      </c>
      <c r="BP45" s="425">
        <f t="shared" ref="BP45" si="194">SUM(BP46:BP50)</f>
        <v>81</v>
      </c>
      <c r="BQ45" s="151">
        <v>0</v>
      </c>
      <c r="BR45" s="151">
        <v>6</v>
      </c>
      <c r="BS45" s="151">
        <v>0</v>
      </c>
      <c r="BT45" s="151">
        <v>0</v>
      </c>
      <c r="BU45" s="151">
        <v>0</v>
      </c>
      <c r="BV45" s="151">
        <v>0</v>
      </c>
      <c r="BW45" s="151">
        <v>0</v>
      </c>
      <c r="BX45" s="155">
        <v>0</v>
      </c>
      <c r="BY45" s="152">
        <v>0</v>
      </c>
      <c r="BZ45" s="155">
        <v>0</v>
      </c>
      <c r="CA45" s="155">
        <v>0</v>
      </c>
      <c r="CB45" s="155">
        <v>0</v>
      </c>
      <c r="CC45" s="708">
        <v>0</v>
      </c>
      <c r="CD45" s="155">
        <v>0</v>
      </c>
      <c r="CE45" s="155">
        <v>0</v>
      </c>
      <c r="CF45" s="155">
        <v>0</v>
      </c>
      <c r="CG45" s="155">
        <v>0</v>
      </c>
      <c r="CH45" s="155">
        <v>0</v>
      </c>
      <c r="CI45" s="155">
        <v>0</v>
      </c>
      <c r="CJ45" s="155">
        <v>0</v>
      </c>
      <c r="CK45" s="155">
        <v>0</v>
      </c>
      <c r="CL45" s="716">
        <v>0</v>
      </c>
      <c r="CM45" s="291">
        <v>0</v>
      </c>
      <c r="CN45" s="279">
        <v>0</v>
      </c>
      <c r="CO45" s="153">
        <v>0</v>
      </c>
      <c r="CP45" s="154"/>
      <c r="CQ45" s="368" t="s">
        <v>130</v>
      </c>
      <c r="CR45" s="369">
        <f t="shared" ref="CR45" si="195">SUM(CR46:CR50)</f>
        <v>10</v>
      </c>
      <c r="CS45" s="151">
        <v>0</v>
      </c>
      <c r="CT45" s="151">
        <v>0</v>
      </c>
      <c r="CU45" s="151">
        <v>0</v>
      </c>
      <c r="CV45" s="151">
        <v>0</v>
      </c>
      <c r="CW45" s="151">
        <v>0</v>
      </c>
      <c r="CX45" s="151">
        <v>0</v>
      </c>
      <c r="CY45" s="151">
        <v>0</v>
      </c>
      <c r="CZ45" s="151">
        <v>0</v>
      </c>
      <c r="DA45" s="151">
        <v>0</v>
      </c>
      <c r="DB45" s="151">
        <v>0</v>
      </c>
      <c r="DC45" s="151">
        <v>0</v>
      </c>
      <c r="DD45" s="151">
        <v>0</v>
      </c>
      <c r="DE45" s="151">
        <v>0</v>
      </c>
      <c r="DF45" s="151">
        <v>0</v>
      </c>
      <c r="DG45" s="151">
        <v>0</v>
      </c>
      <c r="DH45" s="151">
        <v>0</v>
      </c>
      <c r="DI45" s="151">
        <v>0</v>
      </c>
      <c r="DJ45" s="151">
        <v>0</v>
      </c>
      <c r="DK45" s="151">
        <v>0</v>
      </c>
      <c r="DL45" s="156">
        <v>0</v>
      </c>
      <c r="DM45" s="357">
        <v>0</v>
      </c>
      <c r="DN45" s="154"/>
      <c r="DO45" s="150" t="s">
        <v>130</v>
      </c>
      <c r="DP45" s="425">
        <f t="shared" ref="DP45" si="196">SUM(DP46:DP50)</f>
        <v>77</v>
      </c>
      <c r="DQ45" s="151">
        <v>0</v>
      </c>
      <c r="DR45" s="151">
        <v>0</v>
      </c>
      <c r="DS45" s="151">
        <v>0</v>
      </c>
      <c r="DT45" s="151">
        <v>0</v>
      </c>
      <c r="DU45" s="151">
        <v>0</v>
      </c>
      <c r="DV45" s="151">
        <v>0</v>
      </c>
      <c r="DW45" s="155">
        <v>0</v>
      </c>
      <c r="DX45" s="720">
        <v>0</v>
      </c>
      <c r="DY45" s="155">
        <v>0</v>
      </c>
      <c r="DZ45" s="155">
        <v>0</v>
      </c>
      <c r="EA45" s="155">
        <v>0</v>
      </c>
      <c r="EB45" s="716">
        <v>0</v>
      </c>
      <c r="EC45" s="155">
        <v>0</v>
      </c>
      <c r="ED45" s="155">
        <v>0</v>
      </c>
      <c r="EE45" s="155">
        <v>0</v>
      </c>
      <c r="EF45" s="155">
        <v>0</v>
      </c>
      <c r="EG45" s="155">
        <v>0</v>
      </c>
      <c r="EH45" s="155">
        <v>0</v>
      </c>
      <c r="EI45" s="155">
        <v>0</v>
      </c>
      <c r="EJ45" s="155">
        <v>0</v>
      </c>
      <c r="EK45" s="716">
        <v>0</v>
      </c>
      <c r="EL45" s="155">
        <v>0</v>
      </c>
      <c r="EM45" s="155">
        <v>6</v>
      </c>
      <c r="EN45" s="708">
        <v>6.1224489795918364</v>
      </c>
      <c r="EO45" s="155">
        <v>6</v>
      </c>
      <c r="EP45" s="716">
        <v>6.1224489795918364</v>
      </c>
      <c r="EQ45" s="154"/>
      <c r="ER45" s="150" t="s">
        <v>130</v>
      </c>
      <c r="ES45" s="151">
        <v>0</v>
      </c>
      <c r="ET45" s="151">
        <v>0</v>
      </c>
      <c r="EU45" s="153">
        <v>0</v>
      </c>
      <c r="EV45" s="159">
        <v>1</v>
      </c>
      <c r="EW45" s="155">
        <v>0</v>
      </c>
      <c r="EX45" s="180">
        <v>0</v>
      </c>
      <c r="EY45" s="159">
        <v>0</v>
      </c>
      <c r="EZ45" s="151">
        <v>0</v>
      </c>
      <c r="FA45" s="153">
        <v>0</v>
      </c>
      <c r="FB45" s="159">
        <v>2</v>
      </c>
      <c r="FC45" s="151">
        <v>1</v>
      </c>
      <c r="FD45" s="153">
        <v>0</v>
      </c>
      <c r="FE45" s="159">
        <v>0</v>
      </c>
      <c r="FF45" s="151">
        <v>1</v>
      </c>
      <c r="FG45" s="172">
        <v>0</v>
      </c>
      <c r="FH45" s="159">
        <v>0</v>
      </c>
      <c r="FI45" s="151">
        <v>0</v>
      </c>
      <c r="FJ45" s="153">
        <v>0</v>
      </c>
      <c r="FK45" s="427">
        <v>82</v>
      </c>
      <c r="FL45" s="724">
        <v>2.4390243902439024</v>
      </c>
      <c r="FM45" s="151">
        <v>0</v>
      </c>
      <c r="FN45" s="151">
        <v>0</v>
      </c>
      <c r="FO45" s="151">
        <v>0</v>
      </c>
      <c r="FP45" s="151">
        <v>2</v>
      </c>
      <c r="FQ45" s="153">
        <v>0</v>
      </c>
      <c r="FR45" s="159">
        <v>0</v>
      </c>
      <c r="FS45" s="155">
        <v>0</v>
      </c>
      <c r="FT45" s="155">
        <v>0</v>
      </c>
      <c r="FU45" s="151">
        <v>0</v>
      </c>
      <c r="FV45" s="151">
        <v>0</v>
      </c>
      <c r="FW45" s="151">
        <v>0</v>
      </c>
      <c r="FX45" s="151">
        <v>0</v>
      </c>
      <c r="FY45" s="151">
        <v>1</v>
      </c>
      <c r="FZ45" s="151">
        <v>0</v>
      </c>
      <c r="GA45" s="151">
        <v>0</v>
      </c>
      <c r="GB45" s="151">
        <v>0</v>
      </c>
      <c r="GC45" s="151">
        <v>1</v>
      </c>
      <c r="GD45" s="151">
        <v>0</v>
      </c>
      <c r="GE45" s="151">
        <v>0</v>
      </c>
      <c r="GF45" s="151">
        <v>0</v>
      </c>
      <c r="GG45" s="153">
        <v>0</v>
      </c>
      <c r="GH45" s="154"/>
      <c r="GI45" s="150" t="s">
        <v>130</v>
      </c>
      <c r="GJ45" s="487">
        <v>638</v>
      </c>
      <c r="GK45" s="727">
        <v>19.130434782608695</v>
      </c>
      <c r="GL45" s="151">
        <v>0</v>
      </c>
      <c r="GM45" s="151">
        <v>0</v>
      </c>
      <c r="GN45" s="151">
        <v>0</v>
      </c>
      <c r="GO45" s="151">
        <v>0</v>
      </c>
      <c r="GP45" s="151">
        <v>0</v>
      </c>
      <c r="GQ45" s="151">
        <v>4</v>
      </c>
      <c r="GR45" s="151">
        <v>4</v>
      </c>
      <c r="GS45" s="151">
        <v>2</v>
      </c>
      <c r="GT45" s="151">
        <v>8</v>
      </c>
      <c r="GU45" s="172">
        <v>4</v>
      </c>
      <c r="GV45" s="184">
        <v>18</v>
      </c>
      <c r="GW45" s="159">
        <f t="shared" ref="GW45" si="197">SUM(GW46:GW50)</f>
        <v>713</v>
      </c>
      <c r="GX45" s="730">
        <v>3.0303030303030303</v>
      </c>
      <c r="GY45" s="151">
        <v>1</v>
      </c>
      <c r="GZ45" s="151">
        <v>0</v>
      </c>
      <c r="HA45" s="151">
        <v>0</v>
      </c>
      <c r="HB45" s="151">
        <v>0</v>
      </c>
      <c r="HC45" s="151">
        <v>0</v>
      </c>
      <c r="HD45" s="151">
        <v>0</v>
      </c>
      <c r="HE45" s="151">
        <v>0</v>
      </c>
      <c r="HF45" s="151">
        <v>0</v>
      </c>
      <c r="HG45" s="153">
        <v>0</v>
      </c>
      <c r="HH45" s="154"/>
      <c r="HI45" s="150" t="s">
        <v>130</v>
      </c>
      <c r="HJ45" s="155">
        <v>0</v>
      </c>
      <c r="HK45" s="151">
        <v>0</v>
      </c>
      <c r="HL45" s="151">
        <v>0</v>
      </c>
      <c r="HM45" s="151">
        <v>0</v>
      </c>
      <c r="HN45" s="151">
        <v>0</v>
      </c>
      <c r="HO45" s="151">
        <v>0</v>
      </c>
      <c r="HP45" s="151">
        <v>0</v>
      </c>
      <c r="HQ45" s="172">
        <v>0</v>
      </c>
      <c r="HR45" s="427">
        <v>46</v>
      </c>
      <c r="HS45" s="732">
        <v>0</v>
      </c>
      <c r="HT45" s="155">
        <v>0</v>
      </c>
      <c r="HU45" s="155">
        <v>0</v>
      </c>
      <c r="HV45" s="155">
        <v>0</v>
      </c>
      <c r="HW45" s="155">
        <v>0</v>
      </c>
      <c r="HX45" s="180">
        <v>0</v>
      </c>
      <c r="HY45" s="151">
        <v>0</v>
      </c>
      <c r="HZ45" s="151">
        <v>0</v>
      </c>
      <c r="IA45" s="151">
        <v>0</v>
      </c>
      <c r="IB45" s="151">
        <v>0</v>
      </c>
      <c r="IC45" s="151">
        <v>0</v>
      </c>
      <c r="ID45" s="151">
        <v>0</v>
      </c>
      <c r="IE45" s="151">
        <v>0</v>
      </c>
      <c r="IF45" s="153">
        <v>0</v>
      </c>
      <c r="IG45" s="154"/>
      <c r="IH45" s="150" t="s">
        <v>130</v>
      </c>
      <c r="II45" s="159">
        <v>0</v>
      </c>
      <c r="IJ45" s="151">
        <v>0</v>
      </c>
      <c r="IK45" s="151">
        <v>0</v>
      </c>
      <c r="IL45" s="151">
        <v>0</v>
      </c>
      <c r="IM45" s="151">
        <v>0</v>
      </c>
      <c r="IN45" s="151">
        <v>0</v>
      </c>
      <c r="IO45" s="151">
        <v>0</v>
      </c>
      <c r="IP45" s="151">
        <v>0</v>
      </c>
      <c r="IQ45" s="151">
        <v>0</v>
      </c>
      <c r="IR45" s="151">
        <v>0</v>
      </c>
      <c r="IS45" s="151">
        <v>0</v>
      </c>
      <c r="IT45" s="151">
        <v>2</v>
      </c>
      <c r="IU45" s="151">
        <v>0</v>
      </c>
      <c r="IV45" s="151">
        <v>0</v>
      </c>
      <c r="IW45" s="153">
        <v>0</v>
      </c>
      <c r="IX45" s="159">
        <v>0</v>
      </c>
      <c r="IY45" s="151">
        <v>0</v>
      </c>
      <c r="IZ45" s="153">
        <v>0</v>
      </c>
      <c r="JA45" s="159">
        <v>0</v>
      </c>
      <c r="JB45" s="151">
        <v>0</v>
      </c>
      <c r="JC45" s="153">
        <v>0</v>
      </c>
      <c r="JD45" s="159">
        <v>0</v>
      </c>
      <c r="JE45" s="151">
        <v>0</v>
      </c>
      <c r="JF45" s="151">
        <v>0</v>
      </c>
      <c r="JG45" s="172"/>
      <c r="JH45" s="153">
        <v>0</v>
      </c>
      <c r="JI45" s="154"/>
      <c r="JJ45" s="150" t="s">
        <v>130</v>
      </c>
      <c r="JK45" s="159">
        <v>0</v>
      </c>
      <c r="JL45" s="151">
        <v>0</v>
      </c>
      <c r="JM45" s="151">
        <v>0</v>
      </c>
      <c r="JN45" s="151">
        <v>0</v>
      </c>
      <c r="JO45" s="153">
        <v>0</v>
      </c>
      <c r="JP45" s="159">
        <v>0</v>
      </c>
      <c r="JQ45" s="151">
        <v>0</v>
      </c>
      <c r="JR45" s="151">
        <v>0</v>
      </c>
      <c r="JS45" s="151">
        <v>0</v>
      </c>
      <c r="JT45" s="172">
        <v>0</v>
      </c>
      <c r="JU45" s="159">
        <v>0</v>
      </c>
      <c r="JV45" s="155">
        <v>0</v>
      </c>
      <c r="JW45" s="155">
        <v>0</v>
      </c>
      <c r="JX45" s="155">
        <v>0</v>
      </c>
      <c r="JY45" s="180">
        <v>0</v>
      </c>
      <c r="JZ45" s="159">
        <v>0</v>
      </c>
      <c r="KA45" s="155">
        <v>0</v>
      </c>
      <c r="KB45" s="155">
        <v>0</v>
      </c>
      <c r="KC45" s="155">
        <v>0</v>
      </c>
      <c r="KD45" s="180">
        <v>0</v>
      </c>
      <c r="KE45" s="427">
        <v>357</v>
      </c>
      <c r="KF45" s="734">
        <v>0.84033613445378152</v>
      </c>
      <c r="KG45" s="180">
        <v>3</v>
      </c>
      <c r="KH45" s="155">
        <v>0</v>
      </c>
      <c r="KI45" s="155">
        <v>0</v>
      </c>
      <c r="KJ45" s="180">
        <v>0</v>
      </c>
      <c r="KK45" s="301"/>
      <c r="KL45" s="275" t="s">
        <v>130</v>
      </c>
      <c r="KM45" s="159">
        <v>0</v>
      </c>
      <c r="KN45" s="155">
        <v>0</v>
      </c>
      <c r="KO45" s="155">
        <v>0</v>
      </c>
      <c r="KP45" s="155">
        <v>1</v>
      </c>
      <c r="KQ45" s="155">
        <v>0</v>
      </c>
      <c r="KR45" s="155">
        <v>0</v>
      </c>
      <c r="KS45" s="155">
        <v>0</v>
      </c>
      <c r="KT45" s="155">
        <v>0</v>
      </c>
      <c r="KU45" s="180">
        <v>0</v>
      </c>
      <c r="KV45" s="331">
        <v>0</v>
      </c>
      <c r="KW45" s="180">
        <v>0</v>
      </c>
      <c r="KY45" s="159">
        <v>0</v>
      </c>
      <c r="KZ45" s="159">
        <v>0</v>
      </c>
      <c r="LA45" s="159">
        <v>0</v>
      </c>
      <c r="LB45" s="180">
        <v>0</v>
      </c>
      <c r="LD45" s="368" t="s">
        <v>130</v>
      </c>
      <c r="LE45" s="482">
        <v>0</v>
      </c>
      <c r="LF45" s="417">
        <v>0</v>
      </c>
      <c r="LG45" s="417">
        <v>0</v>
      </c>
      <c r="LH45" s="417">
        <v>0</v>
      </c>
      <c r="LI45" s="417">
        <v>0</v>
      </c>
      <c r="LJ45" s="418">
        <v>0</v>
      </c>
      <c r="LK45" s="454">
        <v>0</v>
      </c>
      <c r="LL45" s="460">
        <v>0</v>
      </c>
      <c r="LM45" s="460">
        <v>0</v>
      </c>
      <c r="LN45" s="462">
        <v>0</v>
      </c>
      <c r="LO45" s="503">
        <v>8</v>
      </c>
      <c r="LP45" s="504">
        <v>0</v>
      </c>
      <c r="LQ45" s="504">
        <v>0</v>
      </c>
      <c r="LR45" s="505">
        <v>0</v>
      </c>
      <c r="LS45" s="511"/>
    </row>
    <row r="46" spans="1:331" s="288" customFormat="1" ht="18.75" x14ac:dyDescent="0.3">
      <c r="A46" s="233">
        <v>1445</v>
      </c>
      <c r="B46" s="370" t="s">
        <v>137</v>
      </c>
      <c r="C46" s="202">
        <v>53</v>
      </c>
      <c r="D46" s="205">
        <v>0</v>
      </c>
      <c r="E46" s="203">
        <v>0</v>
      </c>
      <c r="F46" s="203">
        <v>0</v>
      </c>
      <c r="G46" s="410">
        <v>0</v>
      </c>
      <c r="H46" s="186">
        <v>0</v>
      </c>
      <c r="I46" s="206">
        <v>0</v>
      </c>
      <c r="J46" s="205">
        <v>6</v>
      </c>
      <c r="K46" s="186">
        <v>6</v>
      </c>
      <c r="L46" s="186">
        <v>10</v>
      </c>
      <c r="M46" s="406">
        <v>2.666666666666667</v>
      </c>
      <c r="N46" s="205">
        <v>6</v>
      </c>
      <c r="O46" s="186">
        <v>6</v>
      </c>
      <c r="P46" s="186">
        <v>10</v>
      </c>
      <c r="Q46" s="386">
        <v>4</v>
      </c>
      <c r="R46" s="186">
        <v>0</v>
      </c>
      <c r="S46" s="186">
        <v>0</v>
      </c>
      <c r="T46" s="186">
        <v>0</v>
      </c>
      <c r="U46" s="186">
        <v>0</v>
      </c>
      <c r="V46" s="186">
        <v>0</v>
      </c>
      <c r="W46" s="186">
        <v>0</v>
      </c>
      <c r="X46" s="186">
        <v>6</v>
      </c>
      <c r="Y46" s="186">
        <v>6</v>
      </c>
      <c r="Z46" s="186">
        <v>6</v>
      </c>
      <c r="AA46" s="186">
        <v>6</v>
      </c>
      <c r="AB46" s="186">
        <v>9</v>
      </c>
      <c r="AC46" s="186">
        <v>4</v>
      </c>
      <c r="AD46" s="186">
        <v>0</v>
      </c>
      <c r="AE46" s="186">
        <v>0</v>
      </c>
      <c r="AF46" s="204">
        <v>0</v>
      </c>
      <c r="AG46" s="204"/>
      <c r="AH46" s="148"/>
      <c r="AI46" s="201" t="s">
        <v>137</v>
      </c>
      <c r="AJ46" s="202">
        <v>61</v>
      </c>
      <c r="AK46" s="186">
        <v>12</v>
      </c>
      <c r="AL46" s="123">
        <v>17.142857142857142</v>
      </c>
      <c r="AM46" s="186">
        <v>12</v>
      </c>
      <c r="AN46" s="186">
        <v>12</v>
      </c>
      <c r="AO46" s="186">
        <v>0</v>
      </c>
      <c r="AP46" s="186">
        <v>0</v>
      </c>
      <c r="AQ46" s="186">
        <v>10</v>
      </c>
      <c r="AR46" s="186">
        <v>1</v>
      </c>
      <c r="AS46" s="186">
        <v>1</v>
      </c>
      <c r="AT46" s="186">
        <v>5</v>
      </c>
      <c r="AU46" s="186">
        <v>8</v>
      </c>
      <c r="AV46" s="123">
        <v>11.428571428571429</v>
      </c>
      <c r="AW46" s="203">
        <v>8</v>
      </c>
      <c r="AX46" s="603">
        <v>8</v>
      </c>
      <c r="AY46" s="203"/>
      <c r="AZ46" s="203">
        <v>0</v>
      </c>
      <c r="BA46" s="203">
        <v>1</v>
      </c>
      <c r="BB46" s="123">
        <v>1.4285714285714286</v>
      </c>
      <c r="BC46" s="203">
        <v>0</v>
      </c>
      <c r="BD46" s="203">
        <v>0</v>
      </c>
      <c r="BE46" s="203">
        <v>0</v>
      </c>
      <c r="BF46" s="123">
        <v>0</v>
      </c>
      <c r="BG46" s="203">
        <v>0</v>
      </c>
      <c r="BH46" s="186">
        <v>0</v>
      </c>
      <c r="BI46" s="186">
        <v>0</v>
      </c>
      <c r="BJ46" s="186">
        <v>0</v>
      </c>
      <c r="BK46" s="186">
        <v>0</v>
      </c>
      <c r="BL46" s="186">
        <v>0</v>
      </c>
      <c r="BM46" s="204">
        <v>0</v>
      </c>
      <c r="BN46" s="148"/>
      <c r="BO46" s="201" t="s">
        <v>137</v>
      </c>
      <c r="BP46" s="202">
        <v>69</v>
      </c>
      <c r="BQ46" s="186">
        <v>0</v>
      </c>
      <c r="BR46" s="186">
        <v>4</v>
      </c>
      <c r="BS46" s="186">
        <v>0</v>
      </c>
      <c r="BT46" s="186">
        <v>0</v>
      </c>
      <c r="BU46" s="186">
        <v>0</v>
      </c>
      <c r="BV46" s="186">
        <v>0</v>
      </c>
      <c r="BW46" s="186">
        <v>0</v>
      </c>
      <c r="BX46" s="203">
        <v>0</v>
      </c>
      <c r="BY46" s="123">
        <v>0</v>
      </c>
      <c r="BZ46" s="203">
        <v>0</v>
      </c>
      <c r="CA46" s="203">
        <v>0</v>
      </c>
      <c r="CB46" s="203">
        <v>0</v>
      </c>
      <c r="CC46" s="708">
        <v>0</v>
      </c>
      <c r="CD46" s="203">
        <v>0</v>
      </c>
      <c r="CE46" s="203">
        <v>0</v>
      </c>
      <c r="CF46" s="203">
        <v>0</v>
      </c>
      <c r="CG46" s="203">
        <v>0</v>
      </c>
      <c r="CH46" s="203">
        <v>0</v>
      </c>
      <c r="CI46" s="203">
        <v>0</v>
      </c>
      <c r="CJ46" s="203">
        <v>0</v>
      </c>
      <c r="CK46" s="203">
        <v>0</v>
      </c>
      <c r="CL46" s="716">
        <v>0</v>
      </c>
      <c r="CM46" s="290"/>
      <c r="CN46" s="245"/>
      <c r="CO46" s="204">
        <v>0</v>
      </c>
      <c r="CP46" s="148"/>
      <c r="CQ46" s="370" t="s">
        <v>137</v>
      </c>
      <c r="CR46" s="371">
        <v>9</v>
      </c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235"/>
      <c r="DM46" s="356"/>
      <c r="DN46" s="148"/>
      <c r="DO46" s="201" t="s">
        <v>137</v>
      </c>
      <c r="DP46" s="202">
        <v>67</v>
      </c>
      <c r="DQ46" s="186"/>
      <c r="DR46" s="186"/>
      <c r="DS46" s="186"/>
      <c r="DT46" s="186"/>
      <c r="DU46" s="186"/>
      <c r="DV46" s="186"/>
      <c r="DW46" s="203"/>
      <c r="DX46" s="720">
        <v>0</v>
      </c>
      <c r="DY46" s="203"/>
      <c r="DZ46" s="203"/>
      <c r="EA46" s="203"/>
      <c r="EB46" s="716">
        <v>0</v>
      </c>
      <c r="EC46" s="203"/>
      <c r="ED46" s="203"/>
      <c r="EE46" s="203"/>
      <c r="EF46" s="203"/>
      <c r="EG46" s="203">
        <v>0</v>
      </c>
      <c r="EH46" s="203">
        <v>0</v>
      </c>
      <c r="EI46" s="203"/>
      <c r="EJ46" s="203"/>
      <c r="EK46" s="716">
        <v>0</v>
      </c>
      <c r="EL46" s="203"/>
      <c r="EM46" s="203">
        <v>5</v>
      </c>
      <c r="EN46" s="708">
        <v>5.9523809523809517</v>
      </c>
      <c r="EO46" s="203">
        <v>5</v>
      </c>
      <c r="EP46" s="716">
        <v>5.9523809523809517</v>
      </c>
      <c r="EQ46" s="148"/>
      <c r="ER46" s="201" t="s">
        <v>137</v>
      </c>
      <c r="ES46" s="205">
        <v>0</v>
      </c>
      <c r="ET46" s="186">
        <v>0</v>
      </c>
      <c r="EU46" s="204">
        <v>0</v>
      </c>
      <c r="EV46" s="205">
        <v>1</v>
      </c>
      <c r="EW46" s="203">
        <v>0</v>
      </c>
      <c r="EX46" s="173">
        <v>0</v>
      </c>
      <c r="EY46" s="205">
        <v>0</v>
      </c>
      <c r="EZ46" s="186">
        <v>0</v>
      </c>
      <c r="FA46" s="204">
        <v>0</v>
      </c>
      <c r="FB46" s="205">
        <v>2</v>
      </c>
      <c r="FC46" s="186">
        <v>0</v>
      </c>
      <c r="FD46" s="204">
        <v>0</v>
      </c>
      <c r="FE46" s="205">
        <v>0</v>
      </c>
      <c r="FF46" s="186">
        <v>1</v>
      </c>
      <c r="FG46" s="206">
        <v>0</v>
      </c>
      <c r="FH46" s="205">
        <v>0</v>
      </c>
      <c r="FI46" s="186">
        <v>0</v>
      </c>
      <c r="FJ46" s="204">
        <v>0</v>
      </c>
      <c r="FK46" s="427">
        <v>70</v>
      </c>
      <c r="FL46" s="724">
        <v>2.8571428571428572</v>
      </c>
      <c r="FM46" s="186">
        <v>0</v>
      </c>
      <c r="FN46" s="186">
        <v>0</v>
      </c>
      <c r="FO46" s="186">
        <v>0</v>
      </c>
      <c r="FP46" s="186">
        <v>2</v>
      </c>
      <c r="FQ46" s="204">
        <v>0</v>
      </c>
      <c r="FR46" s="205">
        <v>0</v>
      </c>
      <c r="FS46" s="203">
        <v>0</v>
      </c>
      <c r="FT46" s="203">
        <v>0</v>
      </c>
      <c r="FU46" s="186">
        <v>0</v>
      </c>
      <c r="FV46" s="186">
        <v>0</v>
      </c>
      <c r="FW46" s="186">
        <v>0</v>
      </c>
      <c r="FX46" s="186">
        <v>0</v>
      </c>
      <c r="FY46" s="186">
        <v>1</v>
      </c>
      <c r="FZ46" s="186">
        <v>0</v>
      </c>
      <c r="GA46" s="186">
        <v>0</v>
      </c>
      <c r="GB46" s="186">
        <v>0</v>
      </c>
      <c r="GC46" s="186">
        <v>1</v>
      </c>
      <c r="GD46" s="186">
        <v>0</v>
      </c>
      <c r="GE46" s="186">
        <v>0</v>
      </c>
      <c r="GF46" s="186">
        <v>0</v>
      </c>
      <c r="GG46" s="204">
        <v>0</v>
      </c>
      <c r="GH46" s="148"/>
      <c r="GI46" s="201" t="s">
        <v>137</v>
      </c>
      <c r="GJ46" s="486">
        <v>549</v>
      </c>
      <c r="GK46" s="727">
        <v>17.171717171717169</v>
      </c>
      <c r="GL46" s="186">
        <v>0</v>
      </c>
      <c r="GM46" s="186">
        <v>0</v>
      </c>
      <c r="GN46" s="186">
        <v>0</v>
      </c>
      <c r="GO46" s="186">
        <v>0</v>
      </c>
      <c r="GP46" s="186">
        <v>0</v>
      </c>
      <c r="GQ46" s="186">
        <v>1</v>
      </c>
      <c r="GR46" s="186">
        <v>4</v>
      </c>
      <c r="GS46" s="186">
        <v>1</v>
      </c>
      <c r="GT46" s="186">
        <v>7</v>
      </c>
      <c r="GU46" s="206">
        <v>4</v>
      </c>
      <c r="GV46" s="184">
        <v>18</v>
      </c>
      <c r="GW46" s="205">
        <v>614</v>
      </c>
      <c r="GX46" s="730">
        <v>3.515625</v>
      </c>
      <c r="GY46" s="186">
        <v>1</v>
      </c>
      <c r="GZ46" s="186">
        <v>0</v>
      </c>
      <c r="HA46" s="186">
        <v>0</v>
      </c>
      <c r="HB46" s="186">
        <v>0</v>
      </c>
      <c r="HC46" s="186">
        <v>0</v>
      </c>
      <c r="HD46" s="186">
        <v>0</v>
      </c>
      <c r="HE46" s="186">
        <v>0</v>
      </c>
      <c r="HF46" s="186">
        <v>0</v>
      </c>
      <c r="HG46" s="204">
        <v>0</v>
      </c>
      <c r="HH46" s="148"/>
      <c r="HI46" s="201" t="s">
        <v>137</v>
      </c>
      <c r="HJ46" s="203">
        <v>0</v>
      </c>
      <c r="HK46" s="186">
        <v>0</v>
      </c>
      <c r="HL46" s="186">
        <v>0</v>
      </c>
      <c r="HM46" s="186">
        <v>0</v>
      </c>
      <c r="HN46" s="186">
        <v>0</v>
      </c>
      <c r="HO46" s="186">
        <v>0</v>
      </c>
      <c r="HP46" s="186">
        <v>0</v>
      </c>
      <c r="HQ46" s="206">
        <v>0</v>
      </c>
      <c r="HR46" s="427">
        <v>40</v>
      </c>
      <c r="HS46" s="732">
        <v>0</v>
      </c>
      <c r="HT46" s="203">
        <v>0</v>
      </c>
      <c r="HU46" s="203">
        <v>0</v>
      </c>
      <c r="HV46" s="203">
        <v>0</v>
      </c>
      <c r="HW46" s="203">
        <v>0</v>
      </c>
      <c r="HX46" s="173">
        <v>0</v>
      </c>
      <c r="HY46" s="186">
        <v>0</v>
      </c>
      <c r="HZ46" s="186">
        <v>0</v>
      </c>
      <c r="IA46" s="186">
        <v>0</v>
      </c>
      <c r="IB46" s="186">
        <v>0</v>
      </c>
      <c r="IC46" s="186">
        <v>0</v>
      </c>
      <c r="ID46" s="186">
        <v>0</v>
      </c>
      <c r="IE46" s="186">
        <v>0</v>
      </c>
      <c r="IF46" s="204">
        <v>0</v>
      </c>
      <c r="IG46" s="148"/>
      <c r="IH46" s="201" t="s">
        <v>137</v>
      </c>
      <c r="II46" s="205">
        <v>0</v>
      </c>
      <c r="IJ46" s="186">
        <v>0</v>
      </c>
      <c r="IK46" s="186">
        <v>0</v>
      </c>
      <c r="IL46" s="186">
        <v>0</v>
      </c>
      <c r="IM46" s="186">
        <v>0</v>
      </c>
      <c r="IN46" s="186">
        <v>0</v>
      </c>
      <c r="IO46" s="186">
        <v>0</v>
      </c>
      <c r="IP46" s="186">
        <v>0</v>
      </c>
      <c r="IQ46" s="186">
        <v>0</v>
      </c>
      <c r="IR46" s="186">
        <v>0</v>
      </c>
      <c r="IS46" s="186">
        <v>0</v>
      </c>
      <c r="IT46" s="186">
        <v>2</v>
      </c>
      <c r="IU46" s="186">
        <v>0</v>
      </c>
      <c r="IV46" s="186">
        <v>0</v>
      </c>
      <c r="IW46" s="204">
        <v>0</v>
      </c>
      <c r="IX46" s="205">
        <v>0</v>
      </c>
      <c r="IY46" s="186">
        <v>0</v>
      </c>
      <c r="IZ46" s="204">
        <v>0</v>
      </c>
      <c r="JA46" s="205">
        <v>0</v>
      </c>
      <c r="JB46" s="186">
        <v>0</v>
      </c>
      <c r="JC46" s="204">
        <v>0</v>
      </c>
      <c r="JD46" s="205">
        <v>0</v>
      </c>
      <c r="JE46" s="186">
        <v>0</v>
      </c>
      <c r="JF46" s="186">
        <v>0</v>
      </c>
      <c r="JG46" s="206">
        <v>2</v>
      </c>
      <c r="JH46" s="204">
        <v>0</v>
      </c>
      <c r="JI46" s="148"/>
      <c r="JJ46" s="201" t="s">
        <v>137</v>
      </c>
      <c r="JK46" s="205">
        <v>0</v>
      </c>
      <c r="JL46" s="186">
        <v>0</v>
      </c>
      <c r="JM46" s="186">
        <v>0</v>
      </c>
      <c r="JN46" s="186">
        <v>0</v>
      </c>
      <c r="JO46" s="204">
        <v>0</v>
      </c>
      <c r="JP46" s="205">
        <v>0</v>
      </c>
      <c r="JQ46" s="186">
        <v>0</v>
      </c>
      <c r="JR46" s="186">
        <v>0</v>
      </c>
      <c r="JS46" s="186">
        <v>0</v>
      </c>
      <c r="JT46" s="206">
        <v>0</v>
      </c>
      <c r="JU46" s="205">
        <v>0</v>
      </c>
      <c r="JV46" s="203">
        <v>0</v>
      </c>
      <c r="JW46" s="203">
        <v>0</v>
      </c>
      <c r="JX46" s="203">
        <v>0</v>
      </c>
      <c r="JY46" s="173">
        <v>0</v>
      </c>
      <c r="JZ46" s="205">
        <v>0</v>
      </c>
      <c r="KA46" s="203">
        <v>0</v>
      </c>
      <c r="KB46" s="203">
        <v>0</v>
      </c>
      <c r="KC46" s="203">
        <v>0</v>
      </c>
      <c r="KD46" s="173">
        <v>0</v>
      </c>
      <c r="KE46" s="427">
        <v>307</v>
      </c>
      <c r="KF46" s="734">
        <v>0.97719869706840379</v>
      </c>
      <c r="KG46" s="173">
        <v>3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1</v>
      </c>
      <c r="KQ46" s="203">
        <v>0</v>
      </c>
      <c r="KR46" s="203">
        <v>0</v>
      </c>
      <c r="KS46" s="203">
        <v>0</v>
      </c>
      <c r="KT46" s="203">
        <v>0</v>
      </c>
      <c r="KU46" s="173">
        <v>0</v>
      </c>
      <c r="KV46" s="332"/>
      <c r="KW46" s="173"/>
      <c r="KY46" s="205"/>
      <c r="KZ46" s="203"/>
      <c r="LA46" s="203"/>
      <c r="LB46" s="173"/>
      <c r="LD46" s="370" t="s">
        <v>137</v>
      </c>
      <c r="LE46" s="483"/>
      <c r="LF46" s="419"/>
      <c r="LG46" s="419"/>
      <c r="LH46" s="419"/>
      <c r="LI46" s="419"/>
      <c r="LJ46" s="420"/>
      <c r="LK46" s="539"/>
      <c r="LL46" s="452"/>
      <c r="LM46" s="452"/>
      <c r="LN46" s="453"/>
      <c r="LO46" s="480">
        <v>8</v>
      </c>
      <c r="LP46" s="452"/>
      <c r="LQ46" s="452"/>
      <c r="LR46" s="453"/>
      <c r="LS46" s="445"/>
    </row>
    <row r="47" spans="1:331" s="414" customFormat="1" ht="23.25" x14ac:dyDescent="0.35">
      <c r="A47" s="402" t="s">
        <v>127</v>
      </c>
      <c r="B47" s="370" t="s">
        <v>146</v>
      </c>
      <c r="C47" s="202">
        <v>0</v>
      </c>
      <c r="D47" s="205"/>
      <c r="E47" s="203"/>
      <c r="F47" s="203"/>
      <c r="G47" s="410" t="e">
        <v>#DIV/0!</v>
      </c>
      <c r="H47" s="186"/>
      <c r="I47" s="206"/>
      <c r="J47" s="205"/>
      <c r="K47" s="186"/>
      <c r="L47" s="186"/>
      <c r="M47" s="406" t="e">
        <v>#DIV/0!</v>
      </c>
      <c r="N47" s="205"/>
      <c r="O47" s="186"/>
      <c r="P47" s="186"/>
      <c r="Q47" s="386" t="e">
        <v>#DIV/0!</v>
      </c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204"/>
      <c r="AG47" s="204"/>
      <c r="AH47" s="148"/>
      <c r="AI47" s="201" t="s">
        <v>146</v>
      </c>
      <c r="AJ47" s="202">
        <v>0</v>
      </c>
      <c r="AK47" s="413"/>
      <c r="AL47" s="123" t="e">
        <v>#DIV/0!</v>
      </c>
      <c r="AM47" s="186"/>
      <c r="AN47" s="186"/>
      <c r="AO47" s="186"/>
      <c r="AP47" s="186"/>
      <c r="AQ47" s="186"/>
      <c r="AR47" s="186"/>
      <c r="AS47" s="186"/>
      <c r="AT47" s="186"/>
      <c r="AU47" s="186">
        <v>1</v>
      </c>
      <c r="AV47" s="123" t="e">
        <v>#DIV/0!</v>
      </c>
      <c r="AW47" s="203">
        <v>1</v>
      </c>
      <c r="AX47" s="603">
        <v>1</v>
      </c>
      <c r="AY47" s="203"/>
      <c r="AZ47" s="203"/>
      <c r="BA47" s="203"/>
      <c r="BB47" s="123" t="e">
        <v>#DIV/0!</v>
      </c>
      <c r="BC47" s="203"/>
      <c r="BD47" s="203"/>
      <c r="BE47" s="203"/>
      <c r="BF47" s="123" t="e">
        <v>#DIV/0!</v>
      </c>
      <c r="BG47" s="203"/>
      <c r="BH47" s="186"/>
      <c r="BI47" s="186"/>
      <c r="BJ47" s="186"/>
      <c r="BK47" s="186"/>
      <c r="BL47" s="186"/>
      <c r="BM47" s="204"/>
      <c r="BN47" s="148"/>
      <c r="BO47" s="201" t="s">
        <v>146</v>
      </c>
      <c r="BP47" s="202">
        <v>0</v>
      </c>
      <c r="BQ47" s="186"/>
      <c r="BR47" s="186"/>
      <c r="BS47" s="186"/>
      <c r="BT47" s="186"/>
      <c r="BU47" s="186"/>
      <c r="BV47" s="186"/>
      <c r="BW47" s="186"/>
      <c r="BX47" s="203"/>
      <c r="BY47" s="123" t="e">
        <v>#DIV/0!</v>
      </c>
      <c r="BZ47" s="203"/>
      <c r="CA47" s="203"/>
      <c r="CB47" s="203"/>
      <c r="CC47" s="708" t="e">
        <v>#DIV/0!</v>
      </c>
      <c r="CD47" s="203"/>
      <c r="CE47" s="203"/>
      <c r="CF47" s="203"/>
      <c r="CG47" s="203"/>
      <c r="CH47" s="203"/>
      <c r="CI47" s="203"/>
      <c r="CJ47" s="203"/>
      <c r="CK47" s="203"/>
      <c r="CL47" s="716" t="e">
        <v>#DIV/0!</v>
      </c>
      <c r="CM47" s="290"/>
      <c r="CN47" s="245"/>
      <c r="CO47" s="204"/>
      <c r="CP47" s="148"/>
      <c r="CQ47" s="370" t="s">
        <v>146</v>
      </c>
      <c r="CR47" s="371">
        <v>0</v>
      </c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235"/>
      <c r="DM47" s="356"/>
      <c r="DN47" s="148"/>
      <c r="DO47" s="201" t="s">
        <v>146</v>
      </c>
      <c r="DP47" s="202">
        <v>0</v>
      </c>
      <c r="DQ47" s="186"/>
      <c r="DR47" s="186"/>
      <c r="DS47" s="186"/>
      <c r="DT47" s="186"/>
      <c r="DU47" s="186"/>
      <c r="DV47" s="186"/>
      <c r="DW47" s="203"/>
      <c r="DX47" s="720" t="e">
        <v>#DIV/0!</v>
      </c>
      <c r="DY47" s="203"/>
      <c r="DZ47" s="203"/>
      <c r="EA47" s="203"/>
      <c r="EB47" s="716" t="e">
        <v>#DIV/0!</v>
      </c>
      <c r="EC47" s="203"/>
      <c r="ED47" s="203"/>
      <c r="EE47" s="203"/>
      <c r="EF47" s="203"/>
      <c r="EG47" s="203"/>
      <c r="EH47" s="203"/>
      <c r="EI47" s="203"/>
      <c r="EJ47" s="203"/>
      <c r="EK47" s="716" t="e">
        <v>#DIV/0!</v>
      </c>
      <c r="EL47" s="203"/>
      <c r="EM47" s="203"/>
      <c r="EN47" s="708" t="e">
        <v>#DIV/0!</v>
      </c>
      <c r="EO47" s="203"/>
      <c r="EP47" s="716" t="e">
        <v>#DIV/0!</v>
      </c>
      <c r="EQ47" s="148"/>
      <c r="ER47" s="201" t="s">
        <v>146</v>
      </c>
      <c r="ES47" s="205"/>
      <c r="ET47" s="186"/>
      <c r="EU47" s="204"/>
      <c r="EV47" s="205"/>
      <c r="EW47" s="203"/>
      <c r="EX47" s="173"/>
      <c r="EY47" s="205"/>
      <c r="EZ47" s="186"/>
      <c r="FA47" s="204"/>
      <c r="FB47" s="205"/>
      <c r="FC47" s="186"/>
      <c r="FD47" s="204"/>
      <c r="FE47" s="205"/>
      <c r="FF47" s="186"/>
      <c r="FG47" s="206"/>
      <c r="FH47" s="205"/>
      <c r="FI47" s="186"/>
      <c r="FJ47" s="204"/>
      <c r="FK47" s="427">
        <v>0</v>
      </c>
      <c r="FL47" s="724" t="e">
        <v>#DIV/0!</v>
      </c>
      <c r="FM47" s="186"/>
      <c r="FN47" s="186"/>
      <c r="FO47" s="186"/>
      <c r="FP47" s="186"/>
      <c r="FQ47" s="204"/>
      <c r="FR47" s="205"/>
      <c r="FS47" s="203"/>
      <c r="FT47" s="203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204"/>
      <c r="GH47" s="148"/>
      <c r="GI47" s="201" t="s">
        <v>146</v>
      </c>
      <c r="GJ47" s="486">
        <v>0</v>
      </c>
      <c r="GK47" s="727" t="e">
        <v>#DIV/0!</v>
      </c>
      <c r="GL47" s="186"/>
      <c r="GM47" s="186"/>
      <c r="GN47" s="186"/>
      <c r="GO47" s="186"/>
      <c r="GP47" s="186"/>
      <c r="GQ47" s="186"/>
      <c r="GR47" s="186"/>
      <c r="GS47" s="186"/>
      <c r="GT47" s="186"/>
      <c r="GU47" s="206"/>
      <c r="GV47" s="184"/>
      <c r="GW47" s="205">
        <v>0</v>
      </c>
      <c r="GX47" s="730" t="e">
        <v>#DIV/0!</v>
      </c>
      <c r="GY47" s="186"/>
      <c r="GZ47" s="186"/>
      <c r="HA47" s="186"/>
      <c r="HB47" s="186"/>
      <c r="HC47" s="186"/>
      <c r="HD47" s="186"/>
      <c r="HE47" s="186"/>
      <c r="HF47" s="186"/>
      <c r="HG47" s="204"/>
      <c r="HH47" s="148"/>
      <c r="HI47" s="201" t="s">
        <v>146</v>
      </c>
      <c r="HJ47" s="203"/>
      <c r="HK47" s="186"/>
      <c r="HL47" s="186"/>
      <c r="HM47" s="186"/>
      <c r="HN47" s="186"/>
      <c r="HO47" s="186"/>
      <c r="HP47" s="186"/>
      <c r="HQ47" s="206"/>
      <c r="HR47" s="427"/>
      <c r="HS47" s="732" t="e">
        <v>#DIV/0!</v>
      </c>
      <c r="HT47" s="203"/>
      <c r="HU47" s="203"/>
      <c r="HV47" s="203"/>
      <c r="HW47" s="203"/>
      <c r="HX47" s="173"/>
      <c r="HY47" s="186"/>
      <c r="HZ47" s="186"/>
      <c r="IA47" s="186"/>
      <c r="IB47" s="186"/>
      <c r="IC47" s="186"/>
      <c r="ID47" s="186"/>
      <c r="IE47" s="186"/>
      <c r="IF47" s="204"/>
      <c r="IG47" s="148"/>
      <c r="IH47" s="201" t="s">
        <v>146</v>
      </c>
      <c r="II47" s="205"/>
      <c r="IJ47" s="186"/>
      <c r="IK47" s="186"/>
      <c r="IL47" s="186"/>
      <c r="IM47" s="186"/>
      <c r="IN47" s="186"/>
      <c r="IO47" s="186"/>
      <c r="IP47" s="186"/>
      <c r="IQ47" s="186"/>
      <c r="IR47" s="186"/>
      <c r="IS47" s="186"/>
      <c r="IT47" s="186"/>
      <c r="IU47" s="186"/>
      <c r="IV47" s="186"/>
      <c r="IW47" s="204"/>
      <c r="IX47" s="205"/>
      <c r="IY47" s="186"/>
      <c r="IZ47" s="204"/>
      <c r="JA47" s="205"/>
      <c r="JB47" s="186"/>
      <c r="JC47" s="204"/>
      <c r="JD47" s="205"/>
      <c r="JE47" s="186"/>
      <c r="JF47" s="186"/>
      <c r="JG47" s="206"/>
      <c r="JH47" s="204"/>
      <c r="JI47" s="148"/>
      <c r="JJ47" s="201" t="s">
        <v>146</v>
      </c>
      <c r="JK47" s="205"/>
      <c r="JL47" s="186"/>
      <c r="JM47" s="186"/>
      <c r="JN47" s="186"/>
      <c r="JO47" s="204"/>
      <c r="JP47" s="205"/>
      <c r="JQ47" s="186"/>
      <c r="JR47" s="186"/>
      <c r="JS47" s="186"/>
      <c r="JT47" s="206"/>
      <c r="JU47" s="205"/>
      <c r="JV47" s="203"/>
      <c r="JW47" s="203"/>
      <c r="JX47" s="203"/>
      <c r="JY47" s="173"/>
      <c r="JZ47" s="205"/>
      <c r="KA47" s="203"/>
      <c r="KB47" s="203"/>
      <c r="KC47" s="203"/>
      <c r="KD47" s="173"/>
      <c r="KE47" s="427"/>
      <c r="KF47" s="734" t="e">
        <v>#DIV/0!</v>
      </c>
      <c r="KG47" s="174"/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516" t="s">
        <v>146</v>
      </c>
      <c r="LE47" s="483"/>
      <c r="LF47" s="419"/>
      <c r="LG47" s="419"/>
      <c r="LH47" s="419"/>
      <c r="LI47" s="419"/>
      <c r="LJ47" s="420"/>
      <c r="LK47" s="480"/>
      <c r="LL47" s="452"/>
      <c r="LM47" s="452"/>
      <c r="LN47" s="453"/>
      <c r="LO47" s="480"/>
      <c r="LP47" s="452"/>
      <c r="LQ47" s="452"/>
      <c r="LR47" s="453"/>
      <c r="LS47" s="458"/>
    </row>
    <row r="48" spans="1:331" s="288" customFormat="1" ht="18.75" x14ac:dyDescent="0.3">
      <c r="A48" s="233">
        <v>1452</v>
      </c>
      <c r="B48" s="370" t="s">
        <v>142</v>
      </c>
      <c r="C48" s="202">
        <v>4</v>
      </c>
      <c r="D48" s="205">
        <v>0</v>
      </c>
      <c r="E48" s="203">
        <v>0</v>
      </c>
      <c r="F48" s="203">
        <v>0</v>
      </c>
      <c r="G48" s="410">
        <v>0</v>
      </c>
      <c r="H48" s="186">
        <v>0</v>
      </c>
      <c r="I48" s="206">
        <v>0</v>
      </c>
      <c r="J48" s="205">
        <v>0</v>
      </c>
      <c r="K48" s="186">
        <v>1</v>
      </c>
      <c r="L48" s="186">
        <v>1</v>
      </c>
      <c r="M48" s="406">
        <v>0</v>
      </c>
      <c r="N48" s="205">
        <v>0</v>
      </c>
      <c r="O48" s="186">
        <v>1</v>
      </c>
      <c r="P48" s="186">
        <v>1</v>
      </c>
      <c r="Q48" s="386">
        <v>0</v>
      </c>
      <c r="R48" s="186">
        <v>0</v>
      </c>
      <c r="S48" s="186">
        <v>0</v>
      </c>
      <c r="T48" s="186">
        <v>0</v>
      </c>
      <c r="U48" s="186">
        <v>0</v>
      </c>
      <c r="V48" s="186">
        <v>0</v>
      </c>
      <c r="W48" s="186">
        <v>0</v>
      </c>
      <c r="X48" s="186">
        <v>0</v>
      </c>
      <c r="Y48" s="186">
        <v>1</v>
      </c>
      <c r="Z48" s="186">
        <v>0</v>
      </c>
      <c r="AA48" s="186">
        <v>1</v>
      </c>
      <c r="AB48" s="186">
        <v>1</v>
      </c>
      <c r="AC48" s="186">
        <v>0</v>
      </c>
      <c r="AD48" s="186">
        <v>0</v>
      </c>
      <c r="AE48" s="186">
        <v>0</v>
      </c>
      <c r="AF48" s="204">
        <v>0</v>
      </c>
      <c r="AG48" s="204"/>
      <c r="AH48" s="148"/>
      <c r="AI48" s="201" t="s">
        <v>142</v>
      </c>
      <c r="AJ48" s="202">
        <v>5</v>
      </c>
      <c r="AK48" s="186">
        <v>1</v>
      </c>
      <c r="AL48" s="123">
        <v>16.666666666666664</v>
      </c>
      <c r="AM48" s="186">
        <v>1</v>
      </c>
      <c r="AN48" s="186">
        <v>1</v>
      </c>
      <c r="AO48" s="186">
        <v>1</v>
      </c>
      <c r="AP48" s="186">
        <v>0</v>
      </c>
      <c r="AQ48" s="186">
        <v>0</v>
      </c>
      <c r="AR48" s="186">
        <v>0</v>
      </c>
      <c r="AS48" s="186">
        <v>0</v>
      </c>
      <c r="AT48" s="186">
        <v>0</v>
      </c>
      <c r="AU48" s="186">
        <v>0</v>
      </c>
      <c r="AV48" s="123">
        <v>0</v>
      </c>
      <c r="AW48" s="203">
        <v>0</v>
      </c>
      <c r="AX48" s="603">
        <v>0</v>
      </c>
      <c r="AY48" s="203">
        <v>0</v>
      </c>
      <c r="AZ48" s="203">
        <v>0</v>
      </c>
      <c r="BA48" s="203">
        <v>0</v>
      </c>
      <c r="BB48" s="123">
        <v>0</v>
      </c>
      <c r="BC48" s="203">
        <v>0</v>
      </c>
      <c r="BD48" s="203">
        <v>0</v>
      </c>
      <c r="BE48" s="203">
        <v>0</v>
      </c>
      <c r="BF48" s="123">
        <v>0</v>
      </c>
      <c r="BG48" s="203">
        <v>0</v>
      </c>
      <c r="BH48" s="186">
        <v>0</v>
      </c>
      <c r="BI48" s="186">
        <v>0</v>
      </c>
      <c r="BJ48" s="186">
        <v>0</v>
      </c>
      <c r="BK48" s="186">
        <v>0</v>
      </c>
      <c r="BL48" s="186">
        <v>0</v>
      </c>
      <c r="BM48" s="204">
        <v>0</v>
      </c>
      <c r="BN48" s="148"/>
      <c r="BO48" s="201" t="s">
        <v>142</v>
      </c>
      <c r="BP48" s="202">
        <v>6</v>
      </c>
      <c r="BQ48" s="186">
        <v>0</v>
      </c>
      <c r="BR48" s="186">
        <v>2</v>
      </c>
      <c r="BS48" s="186">
        <v>0</v>
      </c>
      <c r="BT48" s="186">
        <v>0</v>
      </c>
      <c r="BU48" s="186">
        <v>0</v>
      </c>
      <c r="BV48" s="186">
        <v>0</v>
      </c>
      <c r="BW48" s="186">
        <v>0</v>
      </c>
      <c r="BX48" s="203">
        <v>0</v>
      </c>
      <c r="BY48" s="123">
        <v>0</v>
      </c>
      <c r="BZ48" s="203">
        <v>0</v>
      </c>
      <c r="CA48" s="203">
        <v>0</v>
      </c>
      <c r="CB48" s="203">
        <v>0</v>
      </c>
      <c r="CC48" s="708">
        <v>0</v>
      </c>
      <c r="CD48" s="203">
        <v>0</v>
      </c>
      <c r="CE48" s="203">
        <v>0</v>
      </c>
      <c r="CF48" s="203">
        <v>0</v>
      </c>
      <c r="CG48" s="203">
        <v>0</v>
      </c>
      <c r="CH48" s="203">
        <v>0</v>
      </c>
      <c r="CI48" s="203">
        <v>0</v>
      </c>
      <c r="CJ48" s="203">
        <v>0</v>
      </c>
      <c r="CK48" s="203">
        <v>0</v>
      </c>
      <c r="CL48" s="716">
        <v>0</v>
      </c>
      <c r="CM48" s="290"/>
      <c r="CN48" s="245"/>
      <c r="CO48" s="204">
        <v>0</v>
      </c>
      <c r="CP48" s="148"/>
      <c r="CQ48" s="370" t="s">
        <v>142</v>
      </c>
      <c r="CR48" s="371">
        <v>1</v>
      </c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235"/>
      <c r="DM48" s="356"/>
      <c r="DN48" s="148"/>
      <c r="DO48" s="201" t="s">
        <v>142</v>
      </c>
      <c r="DP48" s="202">
        <v>5</v>
      </c>
      <c r="DQ48" s="186"/>
      <c r="DR48" s="186"/>
      <c r="DS48" s="186"/>
      <c r="DT48" s="186"/>
      <c r="DU48" s="186"/>
      <c r="DV48" s="186"/>
      <c r="DW48" s="203"/>
      <c r="DX48" s="720">
        <v>0</v>
      </c>
      <c r="DY48" s="203"/>
      <c r="DZ48" s="203"/>
      <c r="EA48" s="203"/>
      <c r="EB48" s="716">
        <v>0</v>
      </c>
      <c r="EC48" s="203"/>
      <c r="ED48" s="203"/>
      <c r="EE48" s="203"/>
      <c r="EF48" s="203"/>
      <c r="EG48" s="203">
        <v>0</v>
      </c>
      <c r="EH48" s="203">
        <v>0</v>
      </c>
      <c r="EI48" s="203"/>
      <c r="EJ48" s="203"/>
      <c r="EK48" s="716">
        <v>0</v>
      </c>
      <c r="EL48" s="203"/>
      <c r="EM48" s="203">
        <v>1</v>
      </c>
      <c r="EN48" s="708">
        <v>14.285714285714285</v>
      </c>
      <c r="EO48" s="203">
        <v>1</v>
      </c>
      <c r="EP48" s="716">
        <v>14.285714285714285</v>
      </c>
      <c r="EQ48" s="148"/>
      <c r="ER48" s="201" t="s">
        <v>142</v>
      </c>
      <c r="ES48" s="205">
        <v>0</v>
      </c>
      <c r="ET48" s="186">
        <v>0</v>
      </c>
      <c r="EU48" s="204">
        <v>0</v>
      </c>
      <c r="EV48" s="205">
        <v>0</v>
      </c>
      <c r="EW48" s="203">
        <v>0</v>
      </c>
      <c r="EX48" s="173">
        <v>0</v>
      </c>
      <c r="EY48" s="205">
        <v>0</v>
      </c>
      <c r="EZ48" s="186">
        <v>0</v>
      </c>
      <c r="FA48" s="204">
        <v>0</v>
      </c>
      <c r="FB48" s="205">
        <v>0</v>
      </c>
      <c r="FC48" s="186">
        <v>1</v>
      </c>
      <c r="FD48" s="204">
        <v>0</v>
      </c>
      <c r="FE48" s="205">
        <v>0</v>
      </c>
      <c r="FF48" s="186">
        <v>0</v>
      </c>
      <c r="FG48" s="206">
        <v>0</v>
      </c>
      <c r="FH48" s="205">
        <v>0</v>
      </c>
      <c r="FI48" s="186">
        <v>0</v>
      </c>
      <c r="FJ48" s="204">
        <v>0</v>
      </c>
      <c r="FK48" s="427">
        <v>6</v>
      </c>
      <c r="FL48" s="724">
        <v>0</v>
      </c>
      <c r="FM48" s="186">
        <v>0</v>
      </c>
      <c r="FN48" s="186">
        <v>0</v>
      </c>
      <c r="FO48" s="186">
        <v>0</v>
      </c>
      <c r="FP48" s="186">
        <v>0</v>
      </c>
      <c r="FQ48" s="204">
        <v>0</v>
      </c>
      <c r="FR48" s="205">
        <v>0</v>
      </c>
      <c r="FS48" s="203">
        <v>0</v>
      </c>
      <c r="FT48" s="203">
        <v>0</v>
      </c>
      <c r="FU48" s="186">
        <v>0</v>
      </c>
      <c r="FV48" s="186">
        <v>0</v>
      </c>
      <c r="FW48" s="186">
        <v>0</v>
      </c>
      <c r="FX48" s="186">
        <v>0</v>
      </c>
      <c r="FY48" s="186">
        <v>0</v>
      </c>
      <c r="FZ48" s="186">
        <v>0</v>
      </c>
      <c r="GA48" s="186">
        <v>0</v>
      </c>
      <c r="GB48" s="186">
        <v>0</v>
      </c>
      <c r="GC48" s="186">
        <v>0</v>
      </c>
      <c r="GD48" s="186">
        <v>0</v>
      </c>
      <c r="GE48" s="186">
        <v>0</v>
      </c>
      <c r="GF48" s="186">
        <v>0</v>
      </c>
      <c r="GG48" s="204">
        <v>0</v>
      </c>
      <c r="GH48" s="148"/>
      <c r="GI48" s="201" t="s">
        <v>142</v>
      </c>
      <c r="GJ48" s="486">
        <v>43</v>
      </c>
      <c r="GK48" s="727">
        <v>62.5</v>
      </c>
      <c r="GL48" s="186">
        <v>0</v>
      </c>
      <c r="GM48" s="186">
        <v>0</v>
      </c>
      <c r="GN48" s="186">
        <v>0</v>
      </c>
      <c r="GO48" s="186">
        <v>0</v>
      </c>
      <c r="GP48" s="186">
        <v>0</v>
      </c>
      <c r="GQ48" s="186">
        <v>3</v>
      </c>
      <c r="GR48" s="186">
        <v>0</v>
      </c>
      <c r="GS48" s="186">
        <v>1</v>
      </c>
      <c r="GT48" s="186">
        <v>1</v>
      </c>
      <c r="GU48" s="206">
        <v>0</v>
      </c>
      <c r="GV48" s="184">
        <v>0</v>
      </c>
      <c r="GW48" s="205">
        <v>49</v>
      </c>
      <c r="GX48" s="730">
        <v>0</v>
      </c>
      <c r="GY48" s="186">
        <v>0</v>
      </c>
      <c r="GZ48" s="186">
        <v>0</v>
      </c>
      <c r="HA48" s="186">
        <v>0</v>
      </c>
      <c r="HB48" s="186">
        <v>0</v>
      </c>
      <c r="HC48" s="186">
        <v>0</v>
      </c>
      <c r="HD48" s="186">
        <v>0</v>
      </c>
      <c r="HE48" s="186">
        <v>0</v>
      </c>
      <c r="HF48" s="186">
        <v>0</v>
      </c>
      <c r="HG48" s="204">
        <v>0</v>
      </c>
      <c r="HH48" s="148"/>
      <c r="HI48" s="201" t="s">
        <v>142</v>
      </c>
      <c r="HJ48" s="203">
        <v>0</v>
      </c>
      <c r="HK48" s="186">
        <v>0</v>
      </c>
      <c r="HL48" s="186">
        <v>0</v>
      </c>
      <c r="HM48" s="186">
        <v>0</v>
      </c>
      <c r="HN48" s="186">
        <v>0</v>
      </c>
      <c r="HO48" s="186">
        <v>0</v>
      </c>
      <c r="HP48" s="186">
        <v>0</v>
      </c>
      <c r="HQ48" s="206">
        <v>0</v>
      </c>
      <c r="HR48" s="427">
        <v>3</v>
      </c>
      <c r="HS48" s="732">
        <v>0</v>
      </c>
      <c r="HT48" s="203">
        <v>0</v>
      </c>
      <c r="HU48" s="203">
        <v>0</v>
      </c>
      <c r="HV48" s="203">
        <v>0</v>
      </c>
      <c r="HW48" s="203">
        <v>0</v>
      </c>
      <c r="HX48" s="173">
        <v>0</v>
      </c>
      <c r="HY48" s="186">
        <v>0</v>
      </c>
      <c r="HZ48" s="186">
        <v>0</v>
      </c>
      <c r="IA48" s="186">
        <v>0</v>
      </c>
      <c r="IB48" s="186">
        <v>0</v>
      </c>
      <c r="IC48" s="186">
        <v>0</v>
      </c>
      <c r="ID48" s="186">
        <v>0</v>
      </c>
      <c r="IE48" s="186">
        <v>0</v>
      </c>
      <c r="IF48" s="204">
        <v>0</v>
      </c>
      <c r="IG48" s="148"/>
      <c r="IH48" s="201" t="s">
        <v>142</v>
      </c>
      <c r="II48" s="205">
        <v>0</v>
      </c>
      <c r="IJ48" s="186">
        <v>0</v>
      </c>
      <c r="IK48" s="186">
        <v>0</v>
      </c>
      <c r="IL48" s="186">
        <v>0</v>
      </c>
      <c r="IM48" s="186">
        <v>0</v>
      </c>
      <c r="IN48" s="186">
        <v>0</v>
      </c>
      <c r="IO48" s="186">
        <v>0</v>
      </c>
      <c r="IP48" s="186">
        <v>0</v>
      </c>
      <c r="IQ48" s="186">
        <v>0</v>
      </c>
      <c r="IR48" s="186">
        <v>0</v>
      </c>
      <c r="IS48" s="186">
        <v>0</v>
      </c>
      <c r="IT48" s="186">
        <v>0</v>
      </c>
      <c r="IU48" s="186">
        <v>0</v>
      </c>
      <c r="IV48" s="186">
        <v>0</v>
      </c>
      <c r="IW48" s="204">
        <v>0</v>
      </c>
      <c r="IX48" s="205">
        <v>0</v>
      </c>
      <c r="IY48" s="186">
        <v>0</v>
      </c>
      <c r="IZ48" s="204">
        <v>0</v>
      </c>
      <c r="JA48" s="205">
        <v>0</v>
      </c>
      <c r="JB48" s="186">
        <v>0</v>
      </c>
      <c r="JC48" s="204">
        <v>0</v>
      </c>
      <c r="JD48" s="205">
        <v>0</v>
      </c>
      <c r="JE48" s="186">
        <v>0</v>
      </c>
      <c r="JF48" s="186">
        <v>0</v>
      </c>
      <c r="JG48" s="206">
        <v>0</v>
      </c>
      <c r="JH48" s="204">
        <v>0</v>
      </c>
      <c r="JI48" s="148"/>
      <c r="JJ48" s="201" t="s">
        <v>142</v>
      </c>
      <c r="JK48" s="205">
        <v>0</v>
      </c>
      <c r="JL48" s="186">
        <v>0</v>
      </c>
      <c r="JM48" s="186">
        <v>0</v>
      </c>
      <c r="JN48" s="186">
        <v>0</v>
      </c>
      <c r="JO48" s="204">
        <v>0</v>
      </c>
      <c r="JP48" s="205">
        <v>0</v>
      </c>
      <c r="JQ48" s="186">
        <v>0</v>
      </c>
      <c r="JR48" s="186">
        <v>0</v>
      </c>
      <c r="JS48" s="186">
        <v>0</v>
      </c>
      <c r="JT48" s="206">
        <v>0</v>
      </c>
      <c r="JU48" s="205">
        <v>0</v>
      </c>
      <c r="JV48" s="203">
        <v>0</v>
      </c>
      <c r="JW48" s="203">
        <v>0</v>
      </c>
      <c r="JX48" s="203">
        <v>0</v>
      </c>
      <c r="JY48" s="173">
        <v>0</v>
      </c>
      <c r="JZ48" s="205">
        <v>0</v>
      </c>
      <c r="KA48" s="203">
        <v>0</v>
      </c>
      <c r="KB48" s="203">
        <v>0</v>
      </c>
      <c r="KC48" s="203">
        <v>0</v>
      </c>
      <c r="KD48" s="173">
        <v>0</v>
      </c>
      <c r="KE48" s="427">
        <v>25</v>
      </c>
      <c r="KF48" s="734">
        <v>0</v>
      </c>
      <c r="KG48" s="173">
        <v>0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370" t="s">
        <v>142</v>
      </c>
      <c r="LE48" s="483"/>
      <c r="LF48" s="419"/>
      <c r="LG48" s="419"/>
      <c r="LH48" s="419"/>
      <c r="LI48" s="419"/>
      <c r="LJ48" s="420"/>
      <c r="LK48" s="480"/>
      <c r="LL48" s="452"/>
      <c r="LM48" s="452"/>
      <c r="LN48" s="453"/>
      <c r="LO48" s="480"/>
      <c r="LP48" s="452"/>
      <c r="LQ48" s="452"/>
      <c r="LR48" s="453"/>
      <c r="LS48" s="445"/>
    </row>
    <row r="49" spans="1:331" s="288" customFormat="1" ht="18.75" x14ac:dyDescent="0.3">
      <c r="A49" s="233">
        <v>1453</v>
      </c>
      <c r="B49" s="372" t="s">
        <v>143</v>
      </c>
      <c r="C49" s="202">
        <v>1</v>
      </c>
      <c r="D49" s="205">
        <v>0</v>
      </c>
      <c r="E49" s="203">
        <v>0</v>
      </c>
      <c r="F49" s="203">
        <v>0</v>
      </c>
      <c r="G49" s="410">
        <v>0</v>
      </c>
      <c r="H49" s="186">
        <v>0</v>
      </c>
      <c r="I49" s="206">
        <v>0</v>
      </c>
      <c r="J49" s="205">
        <v>0</v>
      </c>
      <c r="K49" s="186">
        <v>0</v>
      </c>
      <c r="L49" s="186">
        <v>0</v>
      </c>
      <c r="M49" s="406">
        <v>0</v>
      </c>
      <c r="N49" s="205">
        <v>0</v>
      </c>
      <c r="O49" s="186">
        <v>0</v>
      </c>
      <c r="P49" s="186">
        <v>0</v>
      </c>
      <c r="Q49" s="386">
        <v>0</v>
      </c>
      <c r="R49" s="186">
        <v>0</v>
      </c>
      <c r="S49" s="186">
        <v>0</v>
      </c>
      <c r="T49" s="186">
        <v>0</v>
      </c>
      <c r="U49" s="186">
        <v>0</v>
      </c>
      <c r="V49" s="186">
        <v>0</v>
      </c>
      <c r="W49" s="186">
        <v>0</v>
      </c>
      <c r="X49" s="186">
        <v>0</v>
      </c>
      <c r="Y49" s="186">
        <v>0</v>
      </c>
      <c r="Z49" s="186">
        <v>0</v>
      </c>
      <c r="AA49" s="186">
        <v>0</v>
      </c>
      <c r="AB49" s="186">
        <v>0</v>
      </c>
      <c r="AC49" s="186">
        <v>0</v>
      </c>
      <c r="AD49" s="186">
        <v>0</v>
      </c>
      <c r="AE49" s="186">
        <v>0</v>
      </c>
      <c r="AF49" s="204">
        <v>0</v>
      </c>
      <c r="AG49" s="204"/>
      <c r="AH49" s="148"/>
      <c r="AI49" s="237" t="s">
        <v>143</v>
      </c>
      <c r="AJ49" s="202">
        <v>2</v>
      </c>
      <c r="AK49" s="186">
        <v>0</v>
      </c>
      <c r="AL49" s="123">
        <v>0</v>
      </c>
      <c r="AM49" s="186">
        <v>0</v>
      </c>
      <c r="AN49" s="186">
        <v>0</v>
      </c>
      <c r="AO49" s="186">
        <v>0</v>
      </c>
      <c r="AP49" s="186">
        <v>0</v>
      </c>
      <c r="AQ49" s="186">
        <v>0</v>
      </c>
      <c r="AR49" s="186">
        <v>0</v>
      </c>
      <c r="AS49" s="186">
        <v>0</v>
      </c>
      <c r="AT49" s="186">
        <v>0</v>
      </c>
      <c r="AU49" s="186">
        <v>0</v>
      </c>
      <c r="AV49" s="123">
        <v>0</v>
      </c>
      <c r="AW49" s="203">
        <v>0</v>
      </c>
      <c r="AX49" s="603">
        <v>0</v>
      </c>
      <c r="AY49" s="203">
        <v>0</v>
      </c>
      <c r="AZ49" s="203">
        <v>0</v>
      </c>
      <c r="BA49" s="203">
        <v>0</v>
      </c>
      <c r="BB49" s="123">
        <v>0</v>
      </c>
      <c r="BC49" s="203">
        <v>0</v>
      </c>
      <c r="BD49" s="203">
        <v>0</v>
      </c>
      <c r="BE49" s="203">
        <v>0</v>
      </c>
      <c r="BF49" s="123">
        <v>0</v>
      </c>
      <c r="BG49" s="203">
        <v>0</v>
      </c>
      <c r="BH49" s="186">
        <v>0</v>
      </c>
      <c r="BI49" s="186">
        <v>0</v>
      </c>
      <c r="BJ49" s="186">
        <v>0</v>
      </c>
      <c r="BK49" s="186">
        <v>0</v>
      </c>
      <c r="BL49" s="186">
        <v>0</v>
      </c>
      <c r="BM49" s="204">
        <v>0</v>
      </c>
      <c r="BN49" s="148"/>
      <c r="BO49" s="237" t="s">
        <v>143</v>
      </c>
      <c r="BP49" s="202">
        <v>2</v>
      </c>
      <c r="BQ49" s="186">
        <v>0</v>
      </c>
      <c r="BR49" s="186">
        <v>0</v>
      </c>
      <c r="BS49" s="186">
        <v>0</v>
      </c>
      <c r="BT49" s="186">
        <v>0</v>
      </c>
      <c r="BU49" s="186">
        <v>0</v>
      </c>
      <c r="BV49" s="186">
        <v>0</v>
      </c>
      <c r="BW49" s="186">
        <v>0</v>
      </c>
      <c r="BX49" s="203">
        <v>0</v>
      </c>
      <c r="BY49" s="123">
        <v>0</v>
      </c>
      <c r="BZ49" s="203">
        <v>0</v>
      </c>
      <c r="CA49" s="203">
        <v>0</v>
      </c>
      <c r="CB49" s="203">
        <v>0</v>
      </c>
      <c r="CC49" s="708">
        <v>0</v>
      </c>
      <c r="CD49" s="203">
        <v>0</v>
      </c>
      <c r="CE49" s="203">
        <v>0</v>
      </c>
      <c r="CF49" s="203">
        <v>0</v>
      </c>
      <c r="CG49" s="203">
        <v>0</v>
      </c>
      <c r="CH49" s="203">
        <v>0</v>
      </c>
      <c r="CI49" s="203">
        <v>0</v>
      </c>
      <c r="CJ49" s="203">
        <v>0</v>
      </c>
      <c r="CK49" s="203">
        <v>0</v>
      </c>
      <c r="CL49" s="716">
        <v>0</v>
      </c>
      <c r="CM49" s="290"/>
      <c r="CN49" s="245"/>
      <c r="CO49" s="204">
        <v>0</v>
      </c>
      <c r="CP49" s="148"/>
      <c r="CQ49" s="372" t="s">
        <v>143</v>
      </c>
      <c r="CR49" s="373">
        <v>0</v>
      </c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235"/>
      <c r="DM49" s="356"/>
      <c r="DN49" s="148"/>
      <c r="DO49" s="237" t="s">
        <v>143</v>
      </c>
      <c r="DP49" s="202">
        <v>2</v>
      </c>
      <c r="DQ49" s="186"/>
      <c r="DR49" s="186"/>
      <c r="DS49" s="186"/>
      <c r="DT49" s="186"/>
      <c r="DU49" s="186"/>
      <c r="DV49" s="186"/>
      <c r="DW49" s="203"/>
      <c r="DX49" s="720">
        <v>0</v>
      </c>
      <c r="DY49" s="203"/>
      <c r="DZ49" s="203"/>
      <c r="EA49" s="203"/>
      <c r="EB49" s="716">
        <v>0</v>
      </c>
      <c r="EC49" s="203"/>
      <c r="ED49" s="203"/>
      <c r="EE49" s="203"/>
      <c r="EF49" s="203"/>
      <c r="EG49" s="203">
        <v>0</v>
      </c>
      <c r="EH49" s="203">
        <v>0</v>
      </c>
      <c r="EI49" s="203"/>
      <c r="EJ49" s="203"/>
      <c r="EK49" s="716">
        <v>0</v>
      </c>
      <c r="EL49" s="203"/>
      <c r="EM49" s="203">
        <v>0</v>
      </c>
      <c r="EN49" s="708">
        <v>0</v>
      </c>
      <c r="EO49" s="203">
        <v>0</v>
      </c>
      <c r="EP49" s="716">
        <v>0</v>
      </c>
      <c r="EQ49" s="148"/>
      <c r="ER49" s="237" t="s">
        <v>143</v>
      </c>
      <c r="ES49" s="205">
        <v>0</v>
      </c>
      <c r="ET49" s="186">
        <v>0</v>
      </c>
      <c r="EU49" s="204">
        <v>0</v>
      </c>
      <c r="EV49" s="205">
        <v>0</v>
      </c>
      <c r="EW49" s="203">
        <v>0</v>
      </c>
      <c r="EX49" s="173">
        <v>0</v>
      </c>
      <c r="EY49" s="205">
        <v>0</v>
      </c>
      <c r="EZ49" s="186">
        <v>0</v>
      </c>
      <c r="FA49" s="204">
        <v>0</v>
      </c>
      <c r="FB49" s="205">
        <v>0</v>
      </c>
      <c r="FC49" s="186">
        <v>0</v>
      </c>
      <c r="FD49" s="204">
        <v>0</v>
      </c>
      <c r="FE49" s="205">
        <v>0</v>
      </c>
      <c r="FF49" s="186">
        <v>0</v>
      </c>
      <c r="FG49" s="206">
        <v>0</v>
      </c>
      <c r="FH49" s="205">
        <v>0</v>
      </c>
      <c r="FI49" s="186">
        <v>0</v>
      </c>
      <c r="FJ49" s="204">
        <v>0</v>
      </c>
      <c r="FK49" s="427">
        <v>4</v>
      </c>
      <c r="FL49" s="724">
        <v>0</v>
      </c>
      <c r="FM49" s="186">
        <v>0</v>
      </c>
      <c r="FN49" s="186">
        <v>0</v>
      </c>
      <c r="FO49" s="186">
        <v>0</v>
      </c>
      <c r="FP49" s="186">
        <v>0</v>
      </c>
      <c r="FQ49" s="204">
        <v>0</v>
      </c>
      <c r="FR49" s="205">
        <v>0</v>
      </c>
      <c r="FS49" s="203">
        <v>0</v>
      </c>
      <c r="FT49" s="203">
        <v>0</v>
      </c>
      <c r="FU49" s="186">
        <v>0</v>
      </c>
      <c r="FV49" s="186">
        <v>0</v>
      </c>
      <c r="FW49" s="186">
        <v>0</v>
      </c>
      <c r="FX49" s="186">
        <v>0</v>
      </c>
      <c r="FY49" s="186">
        <v>0</v>
      </c>
      <c r="FZ49" s="186">
        <v>0</v>
      </c>
      <c r="GA49" s="186">
        <v>0</v>
      </c>
      <c r="GB49" s="186">
        <v>0</v>
      </c>
      <c r="GC49" s="186">
        <v>0</v>
      </c>
      <c r="GD49" s="186">
        <v>0</v>
      </c>
      <c r="GE49" s="186">
        <v>0</v>
      </c>
      <c r="GF49" s="186">
        <v>0</v>
      </c>
      <c r="GG49" s="204">
        <v>0</v>
      </c>
      <c r="GH49" s="148"/>
      <c r="GI49" s="237" t="s">
        <v>143</v>
      </c>
      <c r="GJ49" s="486">
        <v>17</v>
      </c>
      <c r="GK49" s="727">
        <v>0</v>
      </c>
      <c r="GL49" s="186">
        <v>0</v>
      </c>
      <c r="GM49" s="186">
        <v>0</v>
      </c>
      <c r="GN49" s="186">
        <v>0</v>
      </c>
      <c r="GO49" s="186">
        <v>0</v>
      </c>
      <c r="GP49" s="186">
        <v>0</v>
      </c>
      <c r="GQ49" s="186">
        <v>0</v>
      </c>
      <c r="GR49" s="186">
        <v>0</v>
      </c>
      <c r="GS49" s="186">
        <v>0</v>
      </c>
      <c r="GT49" s="186">
        <v>0</v>
      </c>
      <c r="GU49" s="206">
        <v>0</v>
      </c>
      <c r="GV49" s="184">
        <v>0</v>
      </c>
      <c r="GW49" s="205">
        <v>16</v>
      </c>
      <c r="GX49" s="730">
        <v>0</v>
      </c>
      <c r="GY49" s="186">
        <v>0</v>
      </c>
      <c r="GZ49" s="186">
        <v>0</v>
      </c>
      <c r="HA49" s="186">
        <v>0</v>
      </c>
      <c r="HB49" s="186">
        <v>0</v>
      </c>
      <c r="HC49" s="186">
        <v>0</v>
      </c>
      <c r="HD49" s="186">
        <v>0</v>
      </c>
      <c r="HE49" s="186">
        <v>0</v>
      </c>
      <c r="HF49" s="186">
        <v>0</v>
      </c>
      <c r="HG49" s="204">
        <v>0</v>
      </c>
      <c r="HH49" s="148"/>
      <c r="HI49" s="237" t="s">
        <v>143</v>
      </c>
      <c r="HJ49" s="203">
        <v>0</v>
      </c>
      <c r="HK49" s="186">
        <v>0</v>
      </c>
      <c r="HL49" s="186">
        <v>0</v>
      </c>
      <c r="HM49" s="186">
        <v>0</v>
      </c>
      <c r="HN49" s="186">
        <v>0</v>
      </c>
      <c r="HO49" s="186">
        <v>0</v>
      </c>
      <c r="HP49" s="186">
        <v>0</v>
      </c>
      <c r="HQ49" s="206">
        <v>0</v>
      </c>
      <c r="HR49" s="427">
        <v>1</v>
      </c>
      <c r="HS49" s="732">
        <v>0</v>
      </c>
      <c r="HT49" s="203">
        <v>0</v>
      </c>
      <c r="HU49" s="203">
        <v>0</v>
      </c>
      <c r="HV49" s="203">
        <v>0</v>
      </c>
      <c r="HW49" s="203">
        <v>0</v>
      </c>
      <c r="HX49" s="173">
        <v>0</v>
      </c>
      <c r="HY49" s="186">
        <v>0</v>
      </c>
      <c r="HZ49" s="186">
        <v>0</v>
      </c>
      <c r="IA49" s="186">
        <v>0</v>
      </c>
      <c r="IB49" s="186">
        <v>0</v>
      </c>
      <c r="IC49" s="186">
        <v>0</v>
      </c>
      <c r="ID49" s="186">
        <v>0</v>
      </c>
      <c r="IE49" s="186">
        <v>0</v>
      </c>
      <c r="IF49" s="204">
        <v>0</v>
      </c>
      <c r="IG49" s="148"/>
      <c r="IH49" s="237" t="s">
        <v>143</v>
      </c>
      <c r="II49" s="205">
        <v>0</v>
      </c>
      <c r="IJ49" s="186">
        <v>0</v>
      </c>
      <c r="IK49" s="186">
        <v>0</v>
      </c>
      <c r="IL49" s="186">
        <v>0</v>
      </c>
      <c r="IM49" s="186">
        <v>0</v>
      </c>
      <c r="IN49" s="186">
        <v>0</v>
      </c>
      <c r="IO49" s="186">
        <v>0</v>
      </c>
      <c r="IP49" s="186">
        <v>0</v>
      </c>
      <c r="IQ49" s="186">
        <v>0</v>
      </c>
      <c r="IR49" s="186">
        <v>0</v>
      </c>
      <c r="IS49" s="186">
        <v>0</v>
      </c>
      <c r="IT49" s="186">
        <v>0</v>
      </c>
      <c r="IU49" s="186">
        <v>0</v>
      </c>
      <c r="IV49" s="186">
        <v>0</v>
      </c>
      <c r="IW49" s="204">
        <v>0</v>
      </c>
      <c r="IX49" s="205">
        <v>0</v>
      </c>
      <c r="IY49" s="186">
        <v>0</v>
      </c>
      <c r="IZ49" s="204">
        <v>0</v>
      </c>
      <c r="JA49" s="205">
        <v>0</v>
      </c>
      <c r="JB49" s="186">
        <v>0</v>
      </c>
      <c r="JC49" s="204">
        <v>0</v>
      </c>
      <c r="JD49" s="205">
        <v>0</v>
      </c>
      <c r="JE49" s="186">
        <v>0</v>
      </c>
      <c r="JF49" s="186">
        <v>0</v>
      </c>
      <c r="JG49" s="206">
        <v>0</v>
      </c>
      <c r="JH49" s="204">
        <v>0</v>
      </c>
      <c r="JI49" s="148"/>
      <c r="JJ49" s="237" t="s">
        <v>143</v>
      </c>
      <c r="JK49" s="205">
        <v>0</v>
      </c>
      <c r="JL49" s="186">
        <v>0</v>
      </c>
      <c r="JM49" s="186">
        <v>0</v>
      </c>
      <c r="JN49" s="186">
        <v>0</v>
      </c>
      <c r="JO49" s="204">
        <v>0</v>
      </c>
      <c r="JP49" s="205">
        <v>0</v>
      </c>
      <c r="JQ49" s="186">
        <v>0</v>
      </c>
      <c r="JR49" s="186">
        <v>0</v>
      </c>
      <c r="JS49" s="186">
        <v>0</v>
      </c>
      <c r="JT49" s="206">
        <v>0</v>
      </c>
      <c r="JU49" s="205">
        <v>0</v>
      </c>
      <c r="JV49" s="203">
        <v>0</v>
      </c>
      <c r="JW49" s="203">
        <v>0</v>
      </c>
      <c r="JX49" s="203">
        <v>0</v>
      </c>
      <c r="JY49" s="173">
        <v>0</v>
      </c>
      <c r="JZ49" s="205">
        <v>0</v>
      </c>
      <c r="KA49" s="203">
        <v>0</v>
      </c>
      <c r="KB49" s="203">
        <v>0</v>
      </c>
      <c r="KC49" s="203">
        <v>0</v>
      </c>
      <c r="KD49" s="173">
        <v>0</v>
      </c>
      <c r="KE49" s="427">
        <v>8</v>
      </c>
      <c r="KF49" s="734">
        <v>0</v>
      </c>
      <c r="KG49" s="173">
        <v>0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372" t="s">
        <v>143</v>
      </c>
      <c r="LE49" s="483"/>
      <c r="LF49" s="419"/>
      <c r="LG49" s="419"/>
      <c r="LH49" s="419"/>
      <c r="LI49" s="419"/>
      <c r="LJ49" s="420"/>
      <c r="LK49" s="480"/>
      <c r="LL49" s="452"/>
      <c r="LM49" s="452"/>
      <c r="LN49" s="453"/>
      <c r="LO49" s="480"/>
      <c r="LP49" s="452"/>
      <c r="LQ49" s="452"/>
      <c r="LR49" s="453"/>
      <c r="LS49" s="445"/>
    </row>
    <row r="50" spans="1:331" s="288" customFormat="1" ht="19.5" thickBot="1" x14ac:dyDescent="0.35">
      <c r="A50" s="233">
        <v>1454</v>
      </c>
      <c r="B50" s="375" t="s">
        <v>144</v>
      </c>
      <c r="C50" s="502">
        <v>3</v>
      </c>
      <c r="D50" s="223">
        <v>0</v>
      </c>
      <c r="E50" s="224">
        <v>0</v>
      </c>
      <c r="F50" s="224">
        <v>0</v>
      </c>
      <c r="G50" s="412">
        <v>0</v>
      </c>
      <c r="H50" s="239">
        <v>0</v>
      </c>
      <c r="I50" s="312">
        <v>0</v>
      </c>
      <c r="J50" s="223">
        <v>0</v>
      </c>
      <c r="K50" s="239">
        <v>0</v>
      </c>
      <c r="L50" s="239">
        <v>0</v>
      </c>
      <c r="M50" s="408">
        <v>0</v>
      </c>
      <c r="N50" s="223">
        <v>0</v>
      </c>
      <c r="O50" s="239">
        <v>0</v>
      </c>
      <c r="P50" s="239">
        <v>0</v>
      </c>
      <c r="Q50" s="388">
        <v>0</v>
      </c>
      <c r="R50" s="239">
        <v>0</v>
      </c>
      <c r="S50" s="239">
        <v>0</v>
      </c>
      <c r="T50" s="239">
        <v>0</v>
      </c>
      <c r="U50" s="239">
        <v>0</v>
      </c>
      <c r="V50" s="239">
        <v>0</v>
      </c>
      <c r="W50" s="239">
        <v>0</v>
      </c>
      <c r="X50" s="239">
        <v>0</v>
      </c>
      <c r="Y50" s="239">
        <v>0</v>
      </c>
      <c r="Z50" s="239">
        <v>0</v>
      </c>
      <c r="AA50" s="239">
        <v>0</v>
      </c>
      <c r="AB50" s="239">
        <v>0</v>
      </c>
      <c r="AC50" s="239">
        <v>0</v>
      </c>
      <c r="AD50" s="239">
        <v>0</v>
      </c>
      <c r="AE50" s="239">
        <v>0</v>
      </c>
      <c r="AF50" s="240">
        <v>0</v>
      </c>
      <c r="AG50" s="240"/>
      <c r="AH50" s="148"/>
      <c r="AI50" s="238" t="s">
        <v>144</v>
      </c>
      <c r="AJ50" s="502">
        <v>3</v>
      </c>
      <c r="AK50" s="239">
        <v>0</v>
      </c>
      <c r="AL50" s="140">
        <v>0</v>
      </c>
      <c r="AM50" s="239">
        <v>0</v>
      </c>
      <c r="AN50" s="239">
        <v>0</v>
      </c>
      <c r="AO50" s="239">
        <v>0</v>
      </c>
      <c r="AP50" s="239">
        <v>0</v>
      </c>
      <c r="AQ50" s="239">
        <v>0</v>
      </c>
      <c r="AR50" s="239">
        <v>0</v>
      </c>
      <c r="AS50" s="239">
        <v>0</v>
      </c>
      <c r="AT50" s="239">
        <v>0</v>
      </c>
      <c r="AU50" s="239">
        <v>0</v>
      </c>
      <c r="AV50" s="140">
        <v>0</v>
      </c>
      <c r="AW50" s="224">
        <v>0</v>
      </c>
      <c r="AX50" s="604">
        <v>0</v>
      </c>
      <c r="AY50" s="224">
        <v>0</v>
      </c>
      <c r="AZ50" s="224">
        <v>0</v>
      </c>
      <c r="BA50" s="224">
        <v>0</v>
      </c>
      <c r="BB50" s="140">
        <v>0</v>
      </c>
      <c r="BC50" s="224">
        <v>0</v>
      </c>
      <c r="BD50" s="224">
        <v>0</v>
      </c>
      <c r="BE50" s="224">
        <v>0</v>
      </c>
      <c r="BF50" s="140">
        <v>0</v>
      </c>
      <c r="BG50" s="224">
        <v>0</v>
      </c>
      <c r="BH50" s="239">
        <v>0</v>
      </c>
      <c r="BI50" s="239">
        <v>0</v>
      </c>
      <c r="BJ50" s="239">
        <v>0</v>
      </c>
      <c r="BK50" s="239">
        <v>0</v>
      </c>
      <c r="BL50" s="239">
        <v>0</v>
      </c>
      <c r="BM50" s="240">
        <v>0</v>
      </c>
      <c r="BN50" s="148"/>
      <c r="BO50" s="238" t="s">
        <v>144</v>
      </c>
      <c r="BP50" s="502">
        <v>4</v>
      </c>
      <c r="BQ50" s="239">
        <v>0</v>
      </c>
      <c r="BR50" s="239">
        <v>0</v>
      </c>
      <c r="BS50" s="239">
        <v>0</v>
      </c>
      <c r="BT50" s="239">
        <v>0</v>
      </c>
      <c r="BU50" s="239">
        <v>0</v>
      </c>
      <c r="BV50" s="239">
        <v>0</v>
      </c>
      <c r="BW50" s="239">
        <v>0</v>
      </c>
      <c r="BX50" s="224">
        <v>0</v>
      </c>
      <c r="BY50" s="140">
        <v>0</v>
      </c>
      <c r="BZ50" s="224">
        <v>0</v>
      </c>
      <c r="CA50" s="224">
        <v>0</v>
      </c>
      <c r="CB50" s="224">
        <v>0</v>
      </c>
      <c r="CC50" s="709">
        <v>0</v>
      </c>
      <c r="CD50" s="224">
        <v>0</v>
      </c>
      <c r="CE50" s="224">
        <v>0</v>
      </c>
      <c r="CF50" s="224">
        <v>0</v>
      </c>
      <c r="CG50" s="224">
        <v>0</v>
      </c>
      <c r="CH50" s="224">
        <v>0</v>
      </c>
      <c r="CI50" s="224">
        <v>0</v>
      </c>
      <c r="CJ50" s="224">
        <v>0</v>
      </c>
      <c r="CK50" s="224">
        <v>0</v>
      </c>
      <c r="CL50" s="717">
        <v>0</v>
      </c>
      <c r="CM50" s="433"/>
      <c r="CN50" s="434"/>
      <c r="CO50" s="240">
        <v>0</v>
      </c>
      <c r="CP50" s="148"/>
      <c r="CQ50" s="375" t="s">
        <v>144</v>
      </c>
      <c r="CR50" s="376">
        <v>0</v>
      </c>
      <c r="CS50" s="377"/>
      <c r="CT50" s="377"/>
      <c r="CU50" s="377"/>
      <c r="CV50" s="377"/>
      <c r="CW50" s="377"/>
      <c r="CX50" s="377"/>
      <c r="CY50" s="377"/>
      <c r="CZ50" s="377"/>
      <c r="DA50" s="377"/>
      <c r="DB50" s="377"/>
      <c r="DC50" s="377"/>
      <c r="DD50" s="377"/>
      <c r="DE50" s="377"/>
      <c r="DF50" s="377"/>
      <c r="DG50" s="377"/>
      <c r="DH50" s="377"/>
      <c r="DI50" s="377"/>
      <c r="DJ50" s="377"/>
      <c r="DK50" s="377"/>
      <c r="DL50" s="358"/>
      <c r="DM50" s="359"/>
      <c r="DN50" s="148"/>
      <c r="DO50" s="238" t="s">
        <v>144</v>
      </c>
      <c r="DP50" s="502">
        <v>3</v>
      </c>
      <c r="DQ50" s="239"/>
      <c r="DR50" s="239"/>
      <c r="DS50" s="239"/>
      <c r="DT50" s="239"/>
      <c r="DU50" s="239"/>
      <c r="DV50" s="239"/>
      <c r="DW50" s="224"/>
      <c r="DX50" s="721">
        <v>0</v>
      </c>
      <c r="DY50" s="224"/>
      <c r="DZ50" s="224"/>
      <c r="EA50" s="224"/>
      <c r="EB50" s="717">
        <v>0</v>
      </c>
      <c r="EC50" s="224"/>
      <c r="ED50" s="224"/>
      <c r="EE50" s="224"/>
      <c r="EF50" s="224"/>
      <c r="EG50" s="224">
        <v>0</v>
      </c>
      <c r="EH50" s="224">
        <v>0</v>
      </c>
      <c r="EI50" s="224"/>
      <c r="EJ50" s="224"/>
      <c r="EK50" s="717">
        <v>0</v>
      </c>
      <c r="EL50" s="224"/>
      <c r="EM50" s="224">
        <v>0</v>
      </c>
      <c r="EN50" s="709">
        <v>0</v>
      </c>
      <c r="EO50" s="224">
        <v>0</v>
      </c>
      <c r="EP50" s="717">
        <v>0</v>
      </c>
      <c r="EQ50" s="148"/>
      <c r="ER50" s="238" t="s">
        <v>144</v>
      </c>
      <c r="ES50" s="223">
        <v>0</v>
      </c>
      <c r="ET50" s="239">
        <v>0</v>
      </c>
      <c r="EU50" s="240">
        <v>0</v>
      </c>
      <c r="EV50" s="223">
        <v>0</v>
      </c>
      <c r="EW50" s="224">
        <v>0</v>
      </c>
      <c r="EX50" s="225">
        <v>0</v>
      </c>
      <c r="EY50" s="223">
        <v>0</v>
      </c>
      <c r="EZ50" s="239">
        <v>0</v>
      </c>
      <c r="FA50" s="240">
        <v>0</v>
      </c>
      <c r="FB50" s="223">
        <v>0</v>
      </c>
      <c r="FC50" s="239">
        <v>0</v>
      </c>
      <c r="FD50" s="240">
        <v>0</v>
      </c>
      <c r="FE50" s="223">
        <v>0</v>
      </c>
      <c r="FF50" s="239">
        <v>0</v>
      </c>
      <c r="FG50" s="312">
        <v>0</v>
      </c>
      <c r="FH50" s="223">
        <v>0</v>
      </c>
      <c r="FI50" s="239">
        <v>0</v>
      </c>
      <c r="FJ50" s="240">
        <v>0</v>
      </c>
      <c r="FK50" s="428">
        <v>2</v>
      </c>
      <c r="FL50" s="726">
        <v>0</v>
      </c>
      <c r="FM50" s="239">
        <v>0</v>
      </c>
      <c r="FN50" s="239">
        <v>0</v>
      </c>
      <c r="FO50" s="239">
        <v>0</v>
      </c>
      <c r="FP50" s="239">
        <v>0</v>
      </c>
      <c r="FQ50" s="240">
        <v>0</v>
      </c>
      <c r="FR50" s="223">
        <v>0</v>
      </c>
      <c r="FS50" s="224">
        <v>0</v>
      </c>
      <c r="FT50" s="224">
        <v>0</v>
      </c>
      <c r="FU50" s="239">
        <v>0</v>
      </c>
      <c r="FV50" s="239">
        <v>0</v>
      </c>
      <c r="FW50" s="239">
        <v>0</v>
      </c>
      <c r="FX50" s="239">
        <v>0</v>
      </c>
      <c r="FY50" s="239">
        <v>0</v>
      </c>
      <c r="FZ50" s="239">
        <v>0</v>
      </c>
      <c r="GA50" s="239">
        <v>0</v>
      </c>
      <c r="GB50" s="239">
        <v>0</v>
      </c>
      <c r="GC50" s="239">
        <v>0</v>
      </c>
      <c r="GD50" s="239">
        <v>0</v>
      </c>
      <c r="GE50" s="239">
        <v>0</v>
      </c>
      <c r="GF50" s="239">
        <v>0</v>
      </c>
      <c r="GG50" s="240">
        <v>0</v>
      </c>
      <c r="GH50" s="148"/>
      <c r="GI50" s="238" t="s">
        <v>144</v>
      </c>
      <c r="GJ50" s="488">
        <v>29</v>
      </c>
      <c r="GK50" s="729">
        <v>0</v>
      </c>
      <c r="GL50" s="186">
        <v>0</v>
      </c>
      <c r="GM50" s="186">
        <v>0</v>
      </c>
      <c r="GN50" s="186">
        <v>0</v>
      </c>
      <c r="GO50" s="186">
        <v>0</v>
      </c>
      <c r="GP50" s="186">
        <v>0</v>
      </c>
      <c r="GQ50" s="186">
        <v>0</v>
      </c>
      <c r="GR50" s="186">
        <v>0</v>
      </c>
      <c r="GS50" s="186">
        <v>0</v>
      </c>
      <c r="GT50" s="186">
        <v>0</v>
      </c>
      <c r="GU50" s="206">
        <v>0</v>
      </c>
      <c r="GV50" s="184">
        <v>0</v>
      </c>
      <c r="GW50" s="223">
        <v>34</v>
      </c>
      <c r="GX50" s="731">
        <v>0</v>
      </c>
      <c r="GY50" s="223">
        <v>0</v>
      </c>
      <c r="GZ50" s="239">
        <v>0</v>
      </c>
      <c r="HA50" s="239">
        <v>0</v>
      </c>
      <c r="HB50" s="239">
        <v>0</v>
      </c>
      <c r="HC50" s="239">
        <v>0</v>
      </c>
      <c r="HD50" s="239">
        <v>0</v>
      </c>
      <c r="HE50" s="239">
        <v>0</v>
      </c>
      <c r="HF50" s="239">
        <v>0</v>
      </c>
      <c r="HG50" s="240">
        <v>0</v>
      </c>
      <c r="HH50" s="148"/>
      <c r="HI50" s="238" t="s">
        <v>144</v>
      </c>
      <c r="HJ50" s="224">
        <v>0</v>
      </c>
      <c r="HK50" s="239">
        <v>0</v>
      </c>
      <c r="HL50" s="239">
        <v>0</v>
      </c>
      <c r="HM50" s="239">
        <v>0</v>
      </c>
      <c r="HN50" s="239">
        <v>0</v>
      </c>
      <c r="HO50" s="239">
        <v>0</v>
      </c>
      <c r="HP50" s="239">
        <v>0</v>
      </c>
      <c r="HQ50" s="312">
        <v>0</v>
      </c>
      <c r="HR50" s="428">
        <v>2</v>
      </c>
      <c r="HS50" s="733">
        <v>0</v>
      </c>
      <c r="HT50" s="224">
        <v>0</v>
      </c>
      <c r="HU50" s="224">
        <v>0</v>
      </c>
      <c r="HV50" s="224">
        <v>0</v>
      </c>
      <c r="HW50" s="224">
        <v>0</v>
      </c>
      <c r="HX50" s="225">
        <v>0</v>
      </c>
      <c r="HY50" s="239">
        <v>0</v>
      </c>
      <c r="HZ50" s="239">
        <v>0</v>
      </c>
      <c r="IA50" s="239">
        <v>0</v>
      </c>
      <c r="IB50" s="239">
        <v>0</v>
      </c>
      <c r="IC50" s="239">
        <v>0</v>
      </c>
      <c r="ID50" s="239">
        <v>0</v>
      </c>
      <c r="IE50" s="239">
        <v>0</v>
      </c>
      <c r="IF50" s="240">
        <v>0</v>
      </c>
      <c r="IG50" s="148"/>
      <c r="IH50" s="238" t="s">
        <v>144</v>
      </c>
      <c r="II50" s="223">
        <v>0</v>
      </c>
      <c r="IJ50" s="239">
        <v>0</v>
      </c>
      <c r="IK50" s="239">
        <v>0</v>
      </c>
      <c r="IL50" s="239">
        <v>0</v>
      </c>
      <c r="IM50" s="239">
        <v>0</v>
      </c>
      <c r="IN50" s="239">
        <v>0</v>
      </c>
      <c r="IO50" s="239">
        <v>0</v>
      </c>
      <c r="IP50" s="239">
        <v>0</v>
      </c>
      <c r="IQ50" s="239">
        <v>0</v>
      </c>
      <c r="IR50" s="239">
        <v>0</v>
      </c>
      <c r="IS50" s="239">
        <v>0</v>
      </c>
      <c r="IT50" s="239">
        <v>0</v>
      </c>
      <c r="IU50" s="239">
        <v>0</v>
      </c>
      <c r="IV50" s="239">
        <v>0</v>
      </c>
      <c r="IW50" s="240">
        <v>0</v>
      </c>
      <c r="IX50" s="223">
        <v>0</v>
      </c>
      <c r="IY50" s="239">
        <v>0</v>
      </c>
      <c r="IZ50" s="240">
        <v>0</v>
      </c>
      <c r="JA50" s="223">
        <v>0</v>
      </c>
      <c r="JB50" s="239">
        <v>0</v>
      </c>
      <c r="JC50" s="240">
        <v>0</v>
      </c>
      <c r="JD50" s="223">
        <v>0</v>
      </c>
      <c r="JE50" s="239">
        <v>0</v>
      </c>
      <c r="JF50" s="239">
        <v>0</v>
      </c>
      <c r="JG50" s="312">
        <v>0</v>
      </c>
      <c r="JH50" s="240">
        <v>0</v>
      </c>
      <c r="JI50" s="148"/>
      <c r="JJ50" s="238" t="s">
        <v>144</v>
      </c>
      <c r="JK50" s="223">
        <v>0</v>
      </c>
      <c r="JL50" s="239">
        <v>0</v>
      </c>
      <c r="JM50" s="239">
        <v>0</v>
      </c>
      <c r="JN50" s="239">
        <v>0</v>
      </c>
      <c r="JO50" s="240">
        <v>0</v>
      </c>
      <c r="JP50" s="223">
        <v>0</v>
      </c>
      <c r="JQ50" s="239">
        <v>0</v>
      </c>
      <c r="JR50" s="239">
        <v>0</v>
      </c>
      <c r="JS50" s="239">
        <v>0</v>
      </c>
      <c r="JT50" s="312">
        <v>0</v>
      </c>
      <c r="JU50" s="223">
        <v>0</v>
      </c>
      <c r="JV50" s="224">
        <v>0</v>
      </c>
      <c r="JW50" s="224">
        <v>0</v>
      </c>
      <c r="JX50" s="224">
        <v>0</v>
      </c>
      <c r="JY50" s="225">
        <v>0</v>
      </c>
      <c r="JZ50" s="223">
        <v>0</v>
      </c>
      <c r="KA50" s="224">
        <v>0</v>
      </c>
      <c r="KB50" s="224">
        <v>0</v>
      </c>
      <c r="KC50" s="224">
        <v>0</v>
      </c>
      <c r="KD50" s="225">
        <v>0</v>
      </c>
      <c r="KE50" s="428">
        <v>17</v>
      </c>
      <c r="KF50" s="735">
        <v>0</v>
      </c>
      <c r="KG50" s="225">
        <v>0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375" t="s">
        <v>144</v>
      </c>
      <c r="LE50" s="484"/>
      <c r="LF50" s="422"/>
      <c r="LG50" s="422"/>
      <c r="LH50" s="422"/>
      <c r="LI50" s="422"/>
      <c r="LJ50" s="423"/>
      <c r="LK50" s="481"/>
      <c r="LL50" s="456"/>
      <c r="LM50" s="456"/>
      <c r="LN50" s="457"/>
      <c r="LO50" s="481"/>
      <c r="LP50" s="456"/>
      <c r="LQ50" s="456"/>
      <c r="LR50" s="457"/>
      <c r="LS50" s="445"/>
    </row>
    <row r="51" spans="1:331" x14ac:dyDescent="0.2">
      <c r="LD51" s="627"/>
      <c r="LE51" s="627"/>
      <c r="LF51" s="627"/>
      <c r="LG51" s="627"/>
      <c r="LH51" s="627"/>
      <c r="LI51" s="627"/>
      <c r="LJ51" s="627"/>
      <c r="LK51" s="628"/>
      <c r="LL51" s="628"/>
      <c r="LM51" s="628"/>
      <c r="LN51" s="628"/>
      <c r="LO51" s="627"/>
      <c r="LP51" s="627"/>
      <c r="LQ51" s="627"/>
      <c r="LR51" s="627"/>
      <c r="LS51" s="627"/>
    </row>
    <row r="52" spans="1:331" x14ac:dyDescent="0.2">
      <c r="LK52" s="629"/>
      <c r="LL52" s="629"/>
      <c r="LM52" s="629"/>
      <c r="LN52" s="629"/>
    </row>
    <row r="53" spans="1:331" ht="18.75" x14ac:dyDescent="0.3">
      <c r="D53" s="630"/>
      <c r="E53" s="630"/>
      <c r="F53" s="630"/>
      <c r="G53" s="631"/>
      <c r="H53" s="630"/>
      <c r="I53" s="630"/>
      <c r="J53" s="630"/>
      <c r="K53" s="630"/>
    </row>
    <row r="54" spans="1:331" ht="18.75" x14ac:dyDescent="0.3">
      <c r="D54" s="630"/>
      <c r="E54" s="630"/>
      <c r="F54" s="630"/>
      <c r="G54" s="631"/>
      <c r="H54" s="630"/>
      <c r="I54" s="630"/>
      <c r="J54" s="630"/>
      <c r="K54" s="630"/>
    </row>
    <row r="55" spans="1:331" ht="18.75" x14ac:dyDescent="0.3">
      <c r="D55" s="630"/>
      <c r="E55" s="630"/>
      <c r="F55" s="630"/>
      <c r="G55" s="631"/>
      <c r="H55" s="630"/>
      <c r="I55" s="630"/>
      <c r="J55" s="630"/>
      <c r="K55" s="630"/>
    </row>
    <row r="56" spans="1:331" ht="18.75" x14ac:dyDescent="0.3">
      <c r="D56" s="630"/>
      <c r="E56" s="630"/>
      <c r="F56" s="630"/>
      <c r="G56" s="631"/>
      <c r="H56" s="630"/>
      <c r="I56" s="630"/>
      <c r="J56" s="630"/>
      <c r="K56" s="630"/>
    </row>
    <row r="57" spans="1:331" ht="18.75" x14ac:dyDescent="0.3">
      <c r="D57" s="630"/>
      <c r="E57" s="630"/>
      <c r="F57" s="630"/>
      <c r="G57" s="631"/>
      <c r="H57" s="630"/>
      <c r="I57" s="630"/>
      <c r="J57" s="630"/>
      <c r="K57" s="630"/>
    </row>
    <row r="58" spans="1:331" ht="18.75" x14ac:dyDescent="0.3">
      <c r="D58" s="630"/>
      <c r="E58" s="630"/>
      <c r="F58" s="630"/>
      <c r="G58" s="631"/>
      <c r="H58" s="630"/>
      <c r="I58" s="630"/>
      <c r="J58" s="630"/>
      <c r="K58" s="630"/>
    </row>
    <row r="59" spans="1:331" ht="18.75" x14ac:dyDescent="0.3">
      <c r="D59" s="630"/>
      <c r="E59" s="630"/>
      <c r="F59" s="630"/>
      <c r="G59" s="631"/>
      <c r="H59" s="630"/>
      <c r="I59" s="630"/>
      <c r="J59" s="630"/>
      <c r="K59" s="630"/>
    </row>
  </sheetData>
  <mergeCells count="534">
    <mergeCell ref="JM15:JO15"/>
    <mergeCell ref="KD15:KD16"/>
    <mergeCell ref="JU28:KJ28"/>
    <mergeCell ref="JK28:JO28"/>
    <mergeCell ref="JP28:JT29"/>
    <mergeCell ref="JD28:JH29"/>
    <mergeCell ref="JZ14:KD14"/>
    <mergeCell ref="KS14:KU14"/>
    <mergeCell ref="KQ15:KQ16"/>
    <mergeCell ref="KR15:KR16"/>
    <mergeCell ref="KS15:KS16"/>
    <mergeCell ref="KT15:KT16"/>
    <mergeCell ref="KU15:KU16"/>
    <mergeCell ref="KE14:KE16"/>
    <mergeCell ref="KF14:KF16"/>
    <mergeCell ref="KG14:KG16"/>
    <mergeCell ref="KI14:KI16"/>
    <mergeCell ref="KJ14:KJ16"/>
    <mergeCell ref="KM14:KO14"/>
    <mergeCell ref="KP14:KR14"/>
    <mergeCell ref="KP15:KP16"/>
    <mergeCell ref="JZ15:JZ16"/>
    <mergeCell ref="KA15:KA16"/>
    <mergeCell ref="KB15:KB16"/>
    <mergeCell ref="HJ4:ID7"/>
    <mergeCell ref="II5:IT8"/>
    <mergeCell ref="II13:IW13"/>
    <mergeCell ref="HR13:IF13"/>
    <mergeCell ref="JA14:JC14"/>
    <mergeCell ref="HI13:HQ13"/>
    <mergeCell ref="IO14:IQ15"/>
    <mergeCell ref="IR14:IT15"/>
    <mergeCell ref="IU14:IW15"/>
    <mergeCell ref="IX14:IZ14"/>
    <mergeCell ref="JA15:JC15"/>
    <mergeCell ref="HT15:HT16"/>
    <mergeCell ref="HU15:HU16"/>
    <mergeCell ref="HV15:HV16"/>
    <mergeCell ref="HW15:HW16"/>
    <mergeCell ref="IX13:JC13"/>
    <mergeCell ref="HY14:IF14"/>
    <mergeCell ref="HK15:HK16"/>
    <mergeCell ref="HL15:HL16"/>
    <mergeCell ref="HM15:HM16"/>
    <mergeCell ref="HN15:HN16"/>
    <mergeCell ref="IE15:IE16"/>
    <mergeCell ref="IX15:IZ15"/>
    <mergeCell ref="II14:IK15"/>
    <mergeCell ref="ES4:FA7"/>
    <mergeCell ref="FR4:GG7"/>
    <mergeCell ref="GL4:HE7"/>
    <mergeCell ref="BT13:BT15"/>
    <mergeCell ref="EI13:EK15"/>
    <mergeCell ref="EL13:EL14"/>
    <mergeCell ref="EM13:EN15"/>
    <mergeCell ref="EO13:EP15"/>
    <mergeCell ref="ER13:ER16"/>
    <mergeCell ref="ES14:EU14"/>
    <mergeCell ref="EV14:EX14"/>
    <mergeCell ref="EY14:FA14"/>
    <mergeCell ref="FB14:FD14"/>
    <mergeCell ref="FE14:FG14"/>
    <mergeCell ref="FN14:FN16"/>
    <mergeCell ref="ES15:EU15"/>
    <mergeCell ref="EV15:EX15"/>
    <mergeCell ref="FO14:FO16"/>
    <mergeCell ref="FE15:FG15"/>
    <mergeCell ref="FH15:FJ15"/>
    <mergeCell ref="FH14:FJ14"/>
    <mergeCell ref="FK14:FK16"/>
    <mergeCell ref="FL14:FL16"/>
    <mergeCell ref="BO4:CL6"/>
    <mergeCell ref="JM14:JO14"/>
    <mergeCell ref="JU13:KJ13"/>
    <mergeCell ref="KH14:KH16"/>
    <mergeCell ref="JD15:JD16"/>
    <mergeCell ref="JE15:JE16"/>
    <mergeCell ref="JP13:JT14"/>
    <mergeCell ref="JU14:JY14"/>
    <mergeCell ref="JK14:JL14"/>
    <mergeCell ref="JD13:JH14"/>
    <mergeCell ref="JK13:JO13"/>
    <mergeCell ref="KC15:KC16"/>
    <mergeCell ref="JT15:JT16"/>
    <mergeCell ref="JU15:JU16"/>
    <mergeCell ref="JV15:JV16"/>
    <mergeCell ref="JW15:JW16"/>
    <mergeCell ref="JX15:JX16"/>
    <mergeCell ref="JY15:JY16"/>
    <mergeCell ref="JP15:JP16"/>
    <mergeCell ref="JQ15:JQ16"/>
    <mergeCell ref="JR15:JR16"/>
    <mergeCell ref="JS15:JS16"/>
    <mergeCell ref="JF15:JF16"/>
    <mergeCell ref="JH15:JH16"/>
    <mergeCell ref="JK15:JL15"/>
    <mergeCell ref="DO4:EJ7"/>
    <mergeCell ref="A9:A10"/>
    <mergeCell ref="D12:AF12"/>
    <mergeCell ref="AK12:BM12"/>
    <mergeCell ref="A13:A16"/>
    <mergeCell ref="B13:B16"/>
    <mergeCell ref="D13:G14"/>
    <mergeCell ref="H13:H14"/>
    <mergeCell ref="I13:I14"/>
    <mergeCell ref="N13:Q15"/>
    <mergeCell ref="R13:W13"/>
    <mergeCell ref="X13:Y15"/>
    <mergeCell ref="J14:K15"/>
    <mergeCell ref="L14:L15"/>
    <mergeCell ref="R14:S15"/>
    <mergeCell ref="T14:U15"/>
    <mergeCell ref="D15:D16"/>
    <mergeCell ref="E15:E16"/>
    <mergeCell ref="F15:F16"/>
    <mergeCell ref="AQ15:AQ16"/>
    <mergeCell ref="AR13:AS13"/>
    <mergeCell ref="AY15:AZ15"/>
    <mergeCell ref="DQ12:EO12"/>
    <mergeCell ref="V14:W15"/>
    <mergeCell ref="BG14:BH15"/>
    <mergeCell ref="BK14:BL15"/>
    <mergeCell ref="A4:B5"/>
    <mergeCell ref="E4:AB6"/>
    <mergeCell ref="AL4:BI6"/>
    <mergeCell ref="AD13:AF15"/>
    <mergeCell ref="AI13:AI16"/>
    <mergeCell ref="AK13:AQ13"/>
    <mergeCell ref="AO14:AQ14"/>
    <mergeCell ref="AK14:AL15"/>
    <mergeCell ref="AM14:AM15"/>
    <mergeCell ref="AN14:AN15"/>
    <mergeCell ref="Z13:AA15"/>
    <mergeCell ref="AB13:AC15"/>
    <mergeCell ref="AO15:AP15"/>
    <mergeCell ref="BA15:BB15"/>
    <mergeCell ref="BC14:BF15"/>
    <mergeCell ref="BI14:BJ15"/>
    <mergeCell ref="GT15:GT16"/>
    <mergeCell ref="BP12:BP16"/>
    <mergeCell ref="BR13:BR15"/>
    <mergeCell ref="BS13:BS15"/>
    <mergeCell ref="BQ12:CO12"/>
    <mergeCell ref="FR15:FT15"/>
    <mergeCell ref="FU15:FW15"/>
    <mergeCell ref="FX15:FZ15"/>
    <mergeCell ref="GA15:GC15"/>
    <mergeCell ref="GD15:GF15"/>
    <mergeCell ref="FM14:FM16"/>
    <mergeCell ref="DU13:EH13"/>
    <mergeCell ref="CO13:CO14"/>
    <mergeCell ref="BU13:BU15"/>
    <mergeCell ref="BV13:CI13"/>
    <mergeCell ref="CJ13:CL15"/>
    <mergeCell ref="CD14:CE15"/>
    <mergeCell ref="CF14:CG15"/>
    <mergeCell ref="CH14:CI15"/>
    <mergeCell ref="CM13:CN15"/>
    <mergeCell ref="BV15:BW15"/>
    <mergeCell ref="BX15:BY15"/>
    <mergeCell ref="D27:AF27"/>
    <mergeCell ref="AK27:BM27"/>
    <mergeCell ref="BQ27:CO27"/>
    <mergeCell ref="DQ27:EO27"/>
    <mergeCell ref="DU15:DV15"/>
    <mergeCell ref="DU14:DX14"/>
    <mergeCell ref="DY14:EB15"/>
    <mergeCell ref="EC14:ED15"/>
    <mergeCell ref="EE14:EF15"/>
    <mergeCell ref="DO13:DO16"/>
    <mergeCell ref="DQ13:DQ15"/>
    <mergeCell ref="BV14:BY14"/>
    <mergeCell ref="G15:G16"/>
    <mergeCell ref="H15:H16"/>
    <mergeCell ref="I15:I16"/>
    <mergeCell ref="AU13:AX13"/>
    <mergeCell ref="AY13:BL13"/>
    <mergeCell ref="BM13:BM14"/>
    <mergeCell ref="BO13:BO16"/>
    <mergeCell ref="BQ13:BQ15"/>
    <mergeCell ref="AR14:AS15"/>
    <mergeCell ref="AT14:AT15"/>
    <mergeCell ref="AU14:AV15"/>
    <mergeCell ref="AY14:BB14"/>
    <mergeCell ref="IA15:IA16"/>
    <mergeCell ref="IB15:IB16"/>
    <mergeCell ref="IC15:IC16"/>
    <mergeCell ref="ID15:ID16"/>
    <mergeCell ref="EY15:FA15"/>
    <mergeCell ref="FB15:FD15"/>
    <mergeCell ref="HY15:HY16"/>
    <mergeCell ref="HZ15:HZ16"/>
    <mergeCell ref="GU15:GU16"/>
    <mergeCell ref="HC15:HC16"/>
    <mergeCell ref="GI13:GI16"/>
    <mergeCell ref="GJ13:GJ16"/>
    <mergeCell ref="GQ14:GU14"/>
    <mergeCell ref="GW14:GW16"/>
    <mergeCell ref="GX14:GX16"/>
    <mergeCell ref="GV14:GV16"/>
    <mergeCell ref="GL15:GL16"/>
    <mergeCell ref="GM15:GM16"/>
    <mergeCell ref="GN15:GN16"/>
    <mergeCell ref="GL14:GP14"/>
    <mergeCell ref="GR15:GR16"/>
    <mergeCell ref="GS15:GS16"/>
    <mergeCell ref="GO15:GO16"/>
    <mergeCell ref="GP15:GP16"/>
    <mergeCell ref="A28:A31"/>
    <mergeCell ref="B28:B31"/>
    <mergeCell ref="D28:G29"/>
    <mergeCell ref="H28:H29"/>
    <mergeCell ref="I28:I29"/>
    <mergeCell ref="J28:M28"/>
    <mergeCell ref="AN29:AN30"/>
    <mergeCell ref="AO29:AQ29"/>
    <mergeCell ref="AR29:AS30"/>
    <mergeCell ref="R29:S30"/>
    <mergeCell ref="T29:U30"/>
    <mergeCell ref="D30:D31"/>
    <mergeCell ref="E30:E31"/>
    <mergeCell ref="F30:F31"/>
    <mergeCell ref="G30:G31"/>
    <mergeCell ref="H30:H31"/>
    <mergeCell ref="I30:I31"/>
    <mergeCell ref="N28:Q30"/>
    <mergeCell ref="R28:W28"/>
    <mergeCell ref="X28:Y30"/>
    <mergeCell ref="Z28:AA30"/>
    <mergeCell ref="AB28:AC30"/>
    <mergeCell ref="AD28:AF30"/>
    <mergeCell ref="M30:M31"/>
    <mergeCell ref="J29:K30"/>
    <mergeCell ref="L29:L30"/>
    <mergeCell ref="V29:W30"/>
    <mergeCell ref="AK29:AL30"/>
    <mergeCell ref="AM29:AM30"/>
    <mergeCell ref="AI28:AI31"/>
    <mergeCell ref="CF29:CG30"/>
    <mergeCell ref="CH29:CI30"/>
    <mergeCell ref="AK28:AQ28"/>
    <mergeCell ref="AR28:AS28"/>
    <mergeCell ref="AU28:AX28"/>
    <mergeCell ref="AO30:AP30"/>
    <mergeCell ref="AQ30:AQ31"/>
    <mergeCell ref="BV28:CI28"/>
    <mergeCell ref="BV29:BY29"/>
    <mergeCell ref="BK29:BL30"/>
    <mergeCell ref="AT29:AT30"/>
    <mergeCell ref="AU29:AV30"/>
    <mergeCell ref="AY29:BB29"/>
    <mergeCell ref="BC29:BF30"/>
    <mergeCell ref="BG29:BH30"/>
    <mergeCell ref="BI29:BJ30"/>
    <mergeCell ref="FH29:FJ29"/>
    <mergeCell ref="FK29:FK31"/>
    <mergeCell ref="FL29:FL31"/>
    <mergeCell ref="FM29:FM31"/>
    <mergeCell ref="ES30:EU30"/>
    <mergeCell ref="FB30:FD30"/>
    <mergeCell ref="ES29:EU29"/>
    <mergeCell ref="EV29:EX29"/>
    <mergeCell ref="HI29:HQ29"/>
    <mergeCell ref="FB29:FD29"/>
    <mergeCell ref="FE30:FG30"/>
    <mergeCell ref="HJ30:HJ31"/>
    <mergeCell ref="FN29:FN31"/>
    <mergeCell ref="FO29:FO31"/>
    <mergeCell ref="FP29:FP31"/>
    <mergeCell ref="FH30:FJ30"/>
    <mergeCell ref="FE29:FG29"/>
    <mergeCell ref="FQ29:FQ31"/>
    <mergeCell ref="FR29:GF29"/>
    <mergeCell ref="GG29:GG30"/>
    <mergeCell ref="FR30:FT30"/>
    <mergeCell ref="FU30:FW30"/>
    <mergeCell ref="FX30:FZ30"/>
    <mergeCell ref="GA30:GC30"/>
    <mergeCell ref="GL28:HG28"/>
    <mergeCell ref="HI28:HQ28"/>
    <mergeCell ref="GL29:GP29"/>
    <mergeCell ref="GQ29:GU29"/>
    <mergeCell ref="GW29:GW31"/>
    <mergeCell ref="GX29:GX31"/>
    <mergeCell ref="GI28:GI31"/>
    <mergeCell ref="GJ28:GJ31"/>
    <mergeCell ref="GK28:GK31"/>
    <mergeCell ref="GS30:GS31"/>
    <mergeCell ref="GT30:GT31"/>
    <mergeCell ref="GU30:GU31"/>
    <mergeCell ref="HC30:HC31"/>
    <mergeCell ref="GY29:HG29"/>
    <mergeCell ref="HD30:HD31"/>
    <mergeCell ref="HE30:HE31"/>
    <mergeCell ref="HF30:HF31"/>
    <mergeCell ref="HG30:HG31"/>
    <mergeCell ref="GV29:GV31"/>
    <mergeCell ref="HN30:HN31"/>
    <mergeCell ref="HO30:HO31"/>
    <mergeCell ref="HP30:HP31"/>
    <mergeCell ref="HK30:HK31"/>
    <mergeCell ref="GR30:GR31"/>
    <mergeCell ref="EO28:EP30"/>
    <mergeCell ref="ER28:ER31"/>
    <mergeCell ref="DU29:DX29"/>
    <mergeCell ref="DY29:EB30"/>
    <mergeCell ref="EC29:ED30"/>
    <mergeCell ref="AY30:AZ30"/>
    <mergeCell ref="EG29:EH30"/>
    <mergeCell ref="DO28:DO31"/>
    <mergeCell ref="BA30:BB30"/>
    <mergeCell ref="BV30:BW30"/>
    <mergeCell ref="BX30:BY30"/>
    <mergeCell ref="AY28:BL28"/>
    <mergeCell ref="BM28:BM29"/>
    <mergeCell ref="BZ29:CC30"/>
    <mergeCell ref="CD29:CE30"/>
    <mergeCell ref="CJ28:CL30"/>
    <mergeCell ref="CO28:CO29"/>
    <mergeCell ref="DS28:DS30"/>
    <mergeCell ref="DT28:DT30"/>
    <mergeCell ref="CV28:CV30"/>
    <mergeCell ref="CW28:CW30"/>
    <mergeCell ref="CX28:DI28"/>
    <mergeCell ref="DJ28:DK30"/>
    <mergeCell ref="DL28:DM30"/>
    <mergeCell ref="DU30:DV30"/>
    <mergeCell ref="BO28:BO31"/>
    <mergeCell ref="BQ28:BQ30"/>
    <mergeCell ref="EY29:FA29"/>
    <mergeCell ref="BR28:BR30"/>
    <mergeCell ref="BS28:BS30"/>
    <mergeCell ref="BT28:BT30"/>
    <mergeCell ref="BU28:BU30"/>
    <mergeCell ref="DU28:EH28"/>
    <mergeCell ref="EI28:EK30"/>
    <mergeCell ref="EL28:EL29"/>
    <mergeCell ref="EM28:EN30"/>
    <mergeCell ref="EV30:EX30"/>
    <mergeCell ref="EY30:FA30"/>
    <mergeCell ref="EE29:EF30"/>
    <mergeCell ref="DW30:DX30"/>
    <mergeCell ref="DQ28:DQ30"/>
    <mergeCell ref="DR28:DR30"/>
    <mergeCell ref="CM28:CN30"/>
    <mergeCell ref="CX29:CZ29"/>
    <mergeCell ref="DA29:DC30"/>
    <mergeCell ref="DD29:DE30"/>
    <mergeCell ref="DF29:DG30"/>
    <mergeCell ref="DH29:DI30"/>
    <mergeCell ref="GD30:GF30"/>
    <mergeCell ref="GL30:GL31"/>
    <mergeCell ref="KM28:KU28"/>
    <mergeCell ref="KV28:KW30"/>
    <mergeCell ref="JA29:JC29"/>
    <mergeCell ref="II28:IW28"/>
    <mergeCell ref="IX28:JC28"/>
    <mergeCell ref="HY29:IF29"/>
    <mergeCell ref="IL14:IN15"/>
    <mergeCell ref="HT29:HX29"/>
    <mergeCell ref="IF15:IF16"/>
    <mergeCell ref="HT30:HT31"/>
    <mergeCell ref="HU30:HU31"/>
    <mergeCell ref="HV30:HV31"/>
    <mergeCell ref="HW30:HW31"/>
    <mergeCell ref="HX30:HX31"/>
    <mergeCell ref="HY30:HY31"/>
    <mergeCell ref="ID30:ID31"/>
    <mergeCell ref="IE30:IE31"/>
    <mergeCell ref="HR28:IF28"/>
    <mergeCell ref="IC30:IC31"/>
    <mergeCell ref="JK30:JL30"/>
    <mergeCell ref="JM30:JO30"/>
    <mergeCell ref="JE30:JE31"/>
    <mergeCell ref="KA30:KA31"/>
    <mergeCell ref="JU30:JU31"/>
    <mergeCell ref="KC30:KC31"/>
    <mergeCell ref="KD30:KD31"/>
    <mergeCell ref="KB30:KB31"/>
    <mergeCell ref="KP29:KR29"/>
    <mergeCell ref="KS29:KU29"/>
    <mergeCell ref="KQ30:KQ31"/>
    <mergeCell ref="KR30:KR31"/>
    <mergeCell ref="KS30:KS31"/>
    <mergeCell ref="KT30:KT31"/>
    <mergeCell ref="KU30:KU31"/>
    <mergeCell ref="KP30:KP31"/>
    <mergeCell ref="KF29:KF31"/>
    <mergeCell ref="KG29:KG31"/>
    <mergeCell ref="KI29:KI31"/>
    <mergeCell ref="KJ29:KJ31"/>
    <mergeCell ref="JX30:JX31"/>
    <mergeCell ref="JY30:JY31"/>
    <mergeCell ref="KH29:KH31"/>
    <mergeCell ref="JV30:JV31"/>
    <mergeCell ref="KN30:KN31"/>
    <mergeCell ref="KM29:KO29"/>
    <mergeCell ref="GO30:GO31"/>
    <mergeCell ref="GP30:GP31"/>
    <mergeCell ref="GQ30:GQ31"/>
    <mergeCell ref="HL30:HL31"/>
    <mergeCell ref="HM30:HM31"/>
    <mergeCell ref="HR29:HR31"/>
    <mergeCell ref="HS29:HS31"/>
    <mergeCell ref="JK29:JL29"/>
    <mergeCell ref="JZ30:JZ31"/>
    <mergeCell ref="JH30:JH31"/>
    <mergeCell ref="HZ30:HZ31"/>
    <mergeCell ref="IA30:IA31"/>
    <mergeCell ref="IB30:IB31"/>
    <mergeCell ref="JP30:JP31"/>
    <mergeCell ref="JQ30:JQ31"/>
    <mergeCell ref="JR30:JR31"/>
    <mergeCell ref="JS30:JS31"/>
    <mergeCell ref="JT30:JT31"/>
    <mergeCell ref="JD30:JD31"/>
    <mergeCell ref="II29:IK30"/>
    <mergeCell ref="IL29:IN30"/>
    <mergeCell ref="IO29:IQ30"/>
    <mergeCell ref="IR29:IT30"/>
    <mergeCell ref="IU29:IW30"/>
    <mergeCell ref="CQ4:DK7"/>
    <mergeCell ref="CS12:DK12"/>
    <mergeCell ref="CQ13:CQ16"/>
    <mergeCell ref="CS13:CS15"/>
    <mergeCell ref="CT13:CT15"/>
    <mergeCell ref="CU13:CU15"/>
    <mergeCell ref="CV13:CV15"/>
    <mergeCell ref="CW13:CW15"/>
    <mergeCell ref="CX13:DI13"/>
    <mergeCell ref="DJ13:DK15"/>
    <mergeCell ref="CX14:CZ14"/>
    <mergeCell ref="DA14:DC15"/>
    <mergeCell ref="DD14:DE15"/>
    <mergeCell ref="DF14:DG15"/>
    <mergeCell ref="DH14:DI15"/>
    <mergeCell ref="CX15:CY15"/>
    <mergeCell ref="CR12:CR16"/>
    <mergeCell ref="LD14:LD16"/>
    <mergeCell ref="LE14:LG15"/>
    <mergeCell ref="LH14:LJ15"/>
    <mergeCell ref="LE27:LJ27"/>
    <mergeCell ref="C12:C16"/>
    <mergeCell ref="AJ12:AJ16"/>
    <mergeCell ref="DL27:DM27"/>
    <mergeCell ref="LE28:LJ28"/>
    <mergeCell ref="LE29:LG30"/>
    <mergeCell ref="LH29:LJ30"/>
    <mergeCell ref="CQ28:CQ31"/>
    <mergeCell ref="CS28:CS30"/>
    <mergeCell ref="CT28:CT30"/>
    <mergeCell ref="CU28:CU30"/>
    <mergeCell ref="JW30:JW31"/>
    <mergeCell ref="JU29:JY29"/>
    <mergeCell ref="CX30:CY30"/>
    <mergeCell ref="JZ29:KD29"/>
    <mergeCell ref="KE29:KE31"/>
    <mergeCell ref="IX29:IZ29"/>
    <mergeCell ref="GM30:GM31"/>
    <mergeCell ref="GN30:GN31"/>
    <mergeCell ref="HO15:HO16"/>
    <mergeCell ref="HS14:HS16"/>
    <mergeCell ref="KY13:LB15"/>
    <mergeCell ref="C27:C31"/>
    <mergeCell ref="AJ27:AJ31"/>
    <mergeCell ref="BP27:BP31"/>
    <mergeCell ref="CR27:CR31"/>
    <mergeCell ref="DP27:DP31"/>
    <mergeCell ref="HI30:HI31"/>
    <mergeCell ref="IH28:IH31"/>
    <mergeCell ref="JJ28:JJ31"/>
    <mergeCell ref="KL28:KL31"/>
    <mergeCell ref="ES27:FJ28"/>
    <mergeCell ref="FK27:FQ28"/>
    <mergeCell ref="FR27:GG28"/>
    <mergeCell ref="CS27:DK27"/>
    <mergeCell ref="JM29:JO29"/>
    <mergeCell ref="IF30:IF31"/>
    <mergeCell ref="JF30:JF31"/>
    <mergeCell ref="JG30:JG31"/>
    <mergeCell ref="IX30:IZ30"/>
    <mergeCell ref="JA30:JC30"/>
    <mergeCell ref="KO30:KO31"/>
    <mergeCell ref="KM30:KM31"/>
    <mergeCell ref="EG14:EH15"/>
    <mergeCell ref="DW15:DX15"/>
    <mergeCell ref="IH13:IH16"/>
    <mergeCell ref="JG15:JG16"/>
    <mergeCell ref="KV13:KW15"/>
    <mergeCell ref="DR13:DR15"/>
    <mergeCell ref="DS13:DS15"/>
    <mergeCell ref="DT13:DT15"/>
    <mergeCell ref="BZ14:CC15"/>
    <mergeCell ref="DP12:DP16"/>
    <mergeCell ref="GY14:HG14"/>
    <mergeCell ref="HI14:HQ14"/>
    <mergeCell ref="HD15:HD16"/>
    <mergeCell ref="HE15:HE16"/>
    <mergeCell ref="HF15:HF16"/>
    <mergeCell ref="HG15:HG16"/>
    <mergeCell ref="HJ15:HJ16"/>
    <mergeCell ref="FP14:FP16"/>
    <mergeCell ref="FQ14:FQ16"/>
    <mergeCell ref="FR14:GF14"/>
    <mergeCell ref="GG14:GG15"/>
    <mergeCell ref="GK13:GK16"/>
    <mergeCell ref="GL13:HG13"/>
    <mergeCell ref="GQ15:GQ16"/>
    <mergeCell ref="HR14:HR16"/>
    <mergeCell ref="HP15:HP16"/>
    <mergeCell ref="LD27:LD31"/>
    <mergeCell ref="KY27:LB30"/>
    <mergeCell ref="LE12:LJ12"/>
    <mergeCell ref="LK12:LN14"/>
    <mergeCell ref="LO12:LR14"/>
    <mergeCell ref="LE13:LJ13"/>
    <mergeCell ref="LK27:LN29"/>
    <mergeCell ref="LO27:LR30"/>
    <mergeCell ref="J13:M13"/>
    <mergeCell ref="JJ13:JJ16"/>
    <mergeCell ref="KL13:KL16"/>
    <mergeCell ref="KM13:KU13"/>
    <mergeCell ref="HT14:HX14"/>
    <mergeCell ref="M15:M16"/>
    <mergeCell ref="HI15:HI16"/>
    <mergeCell ref="HX15:HX16"/>
    <mergeCell ref="ES12:FJ13"/>
    <mergeCell ref="FK12:FQ13"/>
    <mergeCell ref="FR12:GG13"/>
    <mergeCell ref="DL12:DM12"/>
    <mergeCell ref="DL13:DM15"/>
    <mergeCell ref="KO15:KO16"/>
    <mergeCell ref="KM15:KM16"/>
    <mergeCell ref="KN15:KN16"/>
  </mergeCells>
  <phoneticPr fontId="45" type="noConversion"/>
  <pageMargins left="0.19685039370078741" right="0.19685039370078741" top="0.19685039370078741" bottom="0.19685039370078741" header="0.31496062992125984" footer="0.31496062992125984"/>
  <pageSetup paperSize="9" scale="40" orientation="landscape" r:id="rId1"/>
  <headerFooter>
    <oddHeader>&amp;R&amp;P</oddHeader>
  </headerFooter>
  <colBreaks count="7" manualBreakCount="7">
    <brk id="33" max="1048575" man="1"/>
    <brk id="65" max="51" man="1"/>
    <brk id="118" max="1048575" man="1"/>
    <brk id="147" max="1048575" man="1"/>
    <brk id="240" max="1048575" man="1"/>
    <brk id="296" max="51" man="1"/>
    <brk id="315" max="51" man="1"/>
  </colBreaks>
  <ignoredErrors>
    <ignoredError sqref="A33 A47 A17" numberStoredAsText="1"/>
    <ignoredError sqref="G17 M17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X59"/>
  <sheetViews>
    <sheetView showGridLines="0" topLeftCell="AM23" zoomScale="70" zoomScaleNormal="70" zoomScaleSheetLayoutView="55" workbookViewId="0">
      <selection activeCell="AX32" sqref="AX32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9.85546875" style="84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335" width="11.42578125" style="281"/>
    <col min="336" max="336" width="11.42578125" style="954"/>
    <col min="337" max="16384" width="11.42578125" style="281"/>
  </cols>
  <sheetData>
    <row r="1" spans="1:336" x14ac:dyDescent="0.2">
      <c r="LK1" s="445"/>
      <c r="LL1" s="445"/>
      <c r="LM1" s="445"/>
      <c r="LN1" s="445"/>
    </row>
    <row r="2" spans="1:336" x14ac:dyDescent="0.2">
      <c r="LK2" s="445"/>
      <c r="LL2" s="445"/>
      <c r="LM2" s="445"/>
      <c r="LN2" s="445"/>
    </row>
    <row r="3" spans="1:336" ht="12.75" customHeight="1" x14ac:dyDescent="0.2">
      <c r="LK3" s="445"/>
      <c r="LL3" s="445"/>
      <c r="LM3" s="445"/>
      <c r="LN3" s="445"/>
    </row>
    <row r="4" spans="1:336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6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6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6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842" t="s">
        <v>238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 t="str">
        <f>M7</f>
        <v>OCTUBRE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 t="str">
        <f>M7</f>
        <v>OCTUBRE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 t="str">
        <f>M7</f>
        <v>OCTUBRE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 t="str">
        <f>M7</f>
        <v>OCTUBRE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 t="str">
        <f>M7</f>
        <v>OCTUBRE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  <c r="LX7" s="955"/>
    </row>
    <row r="8" spans="1:336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 t="str">
        <f>M7</f>
        <v>OCTUBRE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>OCTUBRE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 t="str">
        <f>M7</f>
        <v>OCTUBRE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  <c r="LX8" s="956"/>
    </row>
    <row r="9" spans="1:336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>OCTUBRE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>OCTUBRE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  <c r="LX9" s="956"/>
    </row>
    <row r="10" spans="1:336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  <c r="LX10" s="957"/>
    </row>
    <row r="11" spans="1:336" ht="13.5" thickBot="1" x14ac:dyDescent="0.25">
      <c r="LK11" s="445"/>
      <c r="LL11" s="445"/>
      <c r="LM11" s="445"/>
      <c r="LN11" s="445"/>
    </row>
    <row r="12" spans="1:336" ht="15.75" customHeight="1" thickBot="1" x14ac:dyDescent="0.35">
      <c r="A12" s="4"/>
      <c r="B12" s="1056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1035"/>
      <c r="AI12" s="1056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1035"/>
      <c r="BO12" s="1056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1035"/>
      <c r="CQ12" s="1057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1035"/>
      <c r="DO12" s="1056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1057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1057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769" t="s">
        <v>218</v>
      </c>
      <c r="LP12" s="1770"/>
      <c r="LQ12" s="1770"/>
      <c r="LR12" s="1771"/>
      <c r="LS12" s="1789" t="s">
        <v>235</v>
      </c>
      <c r="LT12" s="1790"/>
      <c r="LU12" s="1790"/>
      <c r="LV12" s="1790"/>
      <c r="LW12" s="1791"/>
    </row>
    <row r="13" spans="1:336" ht="33.75" customHeight="1" thickBot="1" x14ac:dyDescent="0.35">
      <c r="A13" s="1426" t="s">
        <v>163</v>
      </c>
      <c r="B13" s="1553" t="s">
        <v>169</v>
      </c>
      <c r="C13" s="66"/>
      <c r="D13" s="1220" t="s">
        <v>2</v>
      </c>
      <c r="E13" s="1221"/>
      <c r="F13" s="1221"/>
      <c r="G13" s="1268"/>
      <c r="H13" s="1667" t="s">
        <v>7</v>
      </c>
      <c r="I13" s="1667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4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1034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1030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6"/>
      <c r="BM13" s="1167" t="s">
        <v>36</v>
      </c>
      <c r="BN13" s="1051"/>
      <c r="BO13" s="1553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6"/>
      <c r="CJ13" s="1343" t="s">
        <v>26</v>
      </c>
      <c r="CK13" s="1344"/>
      <c r="CL13" s="1345"/>
      <c r="CM13" s="1337"/>
      <c r="CN13" s="1338"/>
      <c r="CO13" s="1167" t="s">
        <v>36</v>
      </c>
      <c r="CP13" s="1051"/>
      <c r="CQ13" s="1553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6"/>
      <c r="DJ13" s="1260" t="s">
        <v>26</v>
      </c>
      <c r="DK13" s="1261"/>
      <c r="DL13" s="1152" t="s">
        <v>11</v>
      </c>
      <c r="DM13" s="1153"/>
      <c r="DN13" s="1051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6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1051"/>
      <c r="ER13" s="1553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1047"/>
      <c r="FF13" s="1047"/>
      <c r="FG13" s="1047"/>
      <c r="FH13" s="1047"/>
      <c r="FI13" s="1047"/>
      <c r="FJ13" s="1047"/>
      <c r="FK13" s="1450" t="s">
        <v>172</v>
      </c>
      <c r="FL13" s="1451"/>
      <c r="FM13" s="1451"/>
      <c r="FN13" s="1451"/>
      <c r="FO13" s="1451"/>
      <c r="FP13" s="1451"/>
      <c r="FQ13" s="1452"/>
      <c r="FR13" s="1182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656" t="s">
        <v>169</v>
      </c>
      <c r="GJ13" s="1193" t="s">
        <v>171</v>
      </c>
      <c r="GK13" s="1659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356"/>
      <c r="GW13" s="1356"/>
      <c r="GX13" s="1356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30" t="s">
        <v>80</v>
      </c>
      <c r="HS13" s="1310"/>
      <c r="HT13" s="1310"/>
      <c r="HU13" s="1310"/>
      <c r="HV13" s="1310"/>
      <c r="HW13" s="1310"/>
      <c r="HX13" s="1310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699" t="s">
        <v>103</v>
      </c>
      <c r="JL13" s="1700"/>
      <c r="JM13" s="1700"/>
      <c r="JN13" s="1700"/>
      <c r="JO13" s="1701"/>
      <c r="JP13" s="1702" t="s">
        <v>121</v>
      </c>
      <c r="JQ13" s="1703"/>
      <c r="JR13" s="1703"/>
      <c r="JS13" s="1703"/>
      <c r="JT13" s="1703"/>
      <c r="JU13" s="1706" t="s">
        <v>178</v>
      </c>
      <c r="JV13" s="1707"/>
      <c r="JW13" s="1707"/>
      <c r="JX13" s="1707"/>
      <c r="JY13" s="1707"/>
      <c r="JZ13" s="1707"/>
      <c r="KA13" s="1707"/>
      <c r="KB13" s="1707"/>
      <c r="KC13" s="1707"/>
      <c r="KD13" s="1707"/>
      <c r="KE13" s="1707"/>
      <c r="KF13" s="1707"/>
      <c r="KG13" s="1707"/>
      <c r="KH13" s="1707"/>
      <c r="KI13" s="1707"/>
      <c r="KJ13" s="1708"/>
      <c r="KK13" s="1043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772"/>
      <c r="LP13" s="1773"/>
      <c r="LQ13" s="1773"/>
      <c r="LR13" s="1774"/>
      <c r="LS13" s="1792"/>
      <c r="LT13" s="1793"/>
      <c r="LU13" s="1793"/>
      <c r="LV13" s="1793"/>
      <c r="LW13" s="1794"/>
    </row>
    <row r="14" spans="1:336" ht="81.75" customHeight="1" thickBot="1" x14ac:dyDescent="0.25">
      <c r="A14" s="1426"/>
      <c r="B14" s="1554"/>
      <c r="C14" s="67"/>
      <c r="D14" s="1222"/>
      <c r="E14" s="1223"/>
      <c r="F14" s="1223"/>
      <c r="G14" s="1269"/>
      <c r="H14" s="1668"/>
      <c r="I14" s="1668"/>
      <c r="J14" s="1270" t="s">
        <v>10</v>
      </c>
      <c r="K14" s="1670"/>
      <c r="L14" s="1681" t="s">
        <v>10</v>
      </c>
      <c r="M14" s="1566" t="s">
        <v>164</v>
      </c>
      <c r="N14" s="1417"/>
      <c r="O14" s="1669"/>
      <c r="P14" s="1669"/>
      <c r="Q14" s="1419"/>
      <c r="R14" s="1220" t="s">
        <v>19</v>
      </c>
      <c r="S14" s="1268"/>
      <c r="T14" s="1173" t="s">
        <v>7</v>
      </c>
      <c r="U14" s="1175"/>
      <c r="V14" s="1173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669"/>
      <c r="AF14" s="1419"/>
      <c r="AG14" s="439"/>
      <c r="AH14" s="1034"/>
      <c r="AI14" s="1554"/>
      <c r="AJ14" s="472"/>
      <c r="AK14" s="1284" t="s">
        <v>25</v>
      </c>
      <c r="AL14" s="1163"/>
      <c r="AM14" s="1170" t="s">
        <v>26</v>
      </c>
      <c r="AN14" s="1170" t="s">
        <v>120</v>
      </c>
      <c r="AO14" s="1124" t="s">
        <v>27</v>
      </c>
      <c r="AP14" s="1125"/>
      <c r="AQ14" s="1126"/>
      <c r="AR14" s="1404" t="s">
        <v>122</v>
      </c>
      <c r="AS14" s="1405"/>
      <c r="AT14" s="1170" t="s">
        <v>32</v>
      </c>
      <c r="AU14" s="1393" t="s">
        <v>26</v>
      </c>
      <c r="AV14" s="1394"/>
      <c r="AW14" s="1054" t="s">
        <v>33</v>
      </c>
      <c r="AX14" s="595"/>
      <c r="AY14" s="1266" t="s">
        <v>9</v>
      </c>
      <c r="AZ14" s="1267"/>
      <c r="BA14" s="1267"/>
      <c r="BB14" s="1558"/>
      <c r="BC14" s="1220" t="s">
        <v>15</v>
      </c>
      <c r="BD14" s="1221"/>
      <c r="BE14" s="1221"/>
      <c r="BF14" s="1268"/>
      <c r="BG14" s="1220" t="s">
        <v>19</v>
      </c>
      <c r="BH14" s="1268"/>
      <c r="BI14" s="1220" t="s">
        <v>7</v>
      </c>
      <c r="BJ14" s="1268"/>
      <c r="BK14" s="1220" t="s">
        <v>20</v>
      </c>
      <c r="BL14" s="1268"/>
      <c r="BM14" s="1169"/>
      <c r="BN14" s="1051"/>
      <c r="BO14" s="1554"/>
      <c r="BP14" s="67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68"/>
      <c r="CJ14" s="1346"/>
      <c r="CK14" s="1694"/>
      <c r="CL14" s="1348"/>
      <c r="CM14" s="1339"/>
      <c r="CN14" s="1340"/>
      <c r="CO14" s="1169"/>
      <c r="CP14" s="1051"/>
      <c r="CQ14" s="1554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558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709"/>
      <c r="DJ14" s="1262"/>
      <c r="DK14" s="1263"/>
      <c r="DL14" s="1154"/>
      <c r="DM14" s="1155"/>
      <c r="DN14" s="1051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558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68"/>
      <c r="EI14" s="1326"/>
      <c r="EJ14" s="1675"/>
      <c r="EK14" s="1328"/>
      <c r="EL14" s="1169"/>
      <c r="EM14" s="1285"/>
      <c r="EN14" s="1164"/>
      <c r="EO14" s="1285"/>
      <c r="EP14" s="1164"/>
      <c r="EQ14" s="1051"/>
      <c r="ER14" s="1554"/>
      <c r="ES14" s="1130" t="s">
        <v>45</v>
      </c>
      <c r="ET14" s="1310"/>
      <c r="EU14" s="1311"/>
      <c r="EV14" s="1695" t="s">
        <v>46</v>
      </c>
      <c r="EW14" s="1696"/>
      <c r="EX14" s="1697"/>
      <c r="EY14" s="1130" t="s">
        <v>47</v>
      </c>
      <c r="EZ14" s="1310"/>
      <c r="FA14" s="1311"/>
      <c r="FB14" s="1130" t="s">
        <v>48</v>
      </c>
      <c r="FC14" s="1310"/>
      <c r="FD14" s="1698"/>
      <c r="FE14" s="1711" t="s">
        <v>51</v>
      </c>
      <c r="FF14" s="1712"/>
      <c r="FG14" s="1713"/>
      <c r="FH14" s="1711" t="s">
        <v>52</v>
      </c>
      <c r="FI14" s="1712"/>
      <c r="FJ14" s="1714"/>
      <c r="FK14" s="1567" t="s">
        <v>171</v>
      </c>
      <c r="FL14" s="1367" t="s">
        <v>182</v>
      </c>
      <c r="FM14" s="1498" t="s">
        <v>173</v>
      </c>
      <c r="FN14" s="1497" t="s">
        <v>174</v>
      </c>
      <c r="FO14" s="1497" t="s">
        <v>175</v>
      </c>
      <c r="FP14" s="1498" t="s">
        <v>176</v>
      </c>
      <c r="FQ14" s="1495" t="s">
        <v>177</v>
      </c>
      <c r="FR14" s="1182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689" t="s">
        <v>60</v>
      </c>
      <c r="GH14" s="13"/>
      <c r="GI14" s="1657"/>
      <c r="GJ14" s="1194"/>
      <c r="GK14" s="1488"/>
      <c r="GL14" s="1130" t="s">
        <v>113</v>
      </c>
      <c r="GM14" s="1310"/>
      <c r="GN14" s="1310"/>
      <c r="GO14" s="1310"/>
      <c r="GP14" s="1311"/>
      <c r="GQ14" s="1130" t="s">
        <v>114</v>
      </c>
      <c r="GR14" s="1310"/>
      <c r="GS14" s="1310"/>
      <c r="GT14" s="1310"/>
      <c r="GU14" s="1311"/>
      <c r="GV14" s="1642" t="s">
        <v>115</v>
      </c>
      <c r="GW14" s="1645" t="s">
        <v>171</v>
      </c>
      <c r="GX14" s="1716" t="s">
        <v>182</v>
      </c>
      <c r="GY14" s="1182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1"/>
      <c r="HR14" s="1636" t="s">
        <v>171</v>
      </c>
      <c r="HS14" s="1661" t="s">
        <v>182</v>
      </c>
      <c r="HT14" s="1660" t="s">
        <v>81</v>
      </c>
      <c r="HU14" s="1455"/>
      <c r="HV14" s="1455"/>
      <c r="HW14" s="1456"/>
      <c r="HX14" s="1044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751" t="s">
        <v>105</v>
      </c>
      <c r="JN14" s="1752"/>
      <c r="JO14" s="1753"/>
      <c r="JP14" s="1704"/>
      <c r="JQ14" s="1705"/>
      <c r="JR14" s="1705"/>
      <c r="JS14" s="1705"/>
      <c r="JT14" s="1705"/>
      <c r="JU14" s="1592" t="s">
        <v>192</v>
      </c>
      <c r="JV14" s="1593"/>
      <c r="JW14" s="1593"/>
      <c r="JX14" s="1593"/>
      <c r="JY14" s="1594"/>
      <c r="JZ14" s="1592" t="s">
        <v>193</v>
      </c>
      <c r="KA14" s="1593"/>
      <c r="KB14" s="1593"/>
      <c r="KC14" s="1593"/>
      <c r="KD14" s="1594"/>
      <c r="KE14" s="1531" t="s">
        <v>171</v>
      </c>
      <c r="KF14" s="1293" t="s">
        <v>182</v>
      </c>
      <c r="KG14" s="1586" t="s">
        <v>179</v>
      </c>
      <c r="KH14" s="1589" t="s">
        <v>202</v>
      </c>
      <c r="KI14" s="1581" t="s">
        <v>180</v>
      </c>
      <c r="KJ14" s="1599" t="s">
        <v>181</v>
      </c>
      <c r="KK14" s="296"/>
      <c r="KL14" s="1457" t="s">
        <v>169</v>
      </c>
      <c r="KM14" s="1602" t="s">
        <v>185</v>
      </c>
      <c r="KN14" s="1596"/>
      <c r="KO14" s="1597"/>
      <c r="KP14" s="1595" t="s">
        <v>186</v>
      </c>
      <c r="KQ14" s="1596"/>
      <c r="KR14" s="1597"/>
      <c r="KS14" s="1595" t="s">
        <v>187</v>
      </c>
      <c r="KT14" s="1596"/>
      <c r="KU14" s="1597"/>
      <c r="KV14" s="1731" t="s">
        <v>206</v>
      </c>
      <c r="KW14" s="1732"/>
      <c r="LD14" s="1457" t="s">
        <v>169</v>
      </c>
      <c r="LE14" s="1733" t="s">
        <v>93</v>
      </c>
      <c r="LF14" s="1734"/>
      <c r="LG14" s="1735"/>
      <c r="LH14" s="1739" t="s">
        <v>94</v>
      </c>
      <c r="LI14" s="1734"/>
      <c r="LJ14" s="1740"/>
      <c r="LK14" s="1101"/>
      <c r="LL14" s="1102"/>
      <c r="LM14" s="1102"/>
      <c r="LN14" s="1103"/>
      <c r="LO14" s="1775"/>
      <c r="LP14" s="1776"/>
      <c r="LQ14" s="1776"/>
      <c r="LR14" s="1777"/>
      <c r="LS14" s="1792"/>
      <c r="LT14" s="1793"/>
      <c r="LU14" s="1793"/>
      <c r="LV14" s="1793"/>
      <c r="LW14" s="1794"/>
    </row>
    <row r="15" spans="1:336" ht="71.25" customHeight="1" thickBot="1" x14ac:dyDescent="0.35">
      <c r="A15" s="1426"/>
      <c r="B15" s="1554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667" t="s">
        <v>8</v>
      </c>
      <c r="I15" s="1667" t="s">
        <v>3</v>
      </c>
      <c r="J15" s="1249"/>
      <c r="K15" s="1250"/>
      <c r="L15" s="1575"/>
      <c r="M15" s="1136"/>
      <c r="N15" s="1176"/>
      <c r="O15" s="1177"/>
      <c r="P15" s="1177"/>
      <c r="Q15" s="1178"/>
      <c r="R15" s="1222"/>
      <c r="S15" s="1269"/>
      <c r="T15" s="1176"/>
      <c r="U15" s="1178"/>
      <c r="V15" s="1176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1034"/>
      <c r="AI15" s="1554"/>
      <c r="AJ15" s="472"/>
      <c r="AK15" s="1332"/>
      <c r="AL15" s="1333"/>
      <c r="AM15" s="1172"/>
      <c r="AN15" s="1172"/>
      <c r="AO15" s="1549" t="s">
        <v>28</v>
      </c>
      <c r="AP15" s="1550"/>
      <c r="AQ15" s="1170" t="s">
        <v>123</v>
      </c>
      <c r="AR15" s="1406"/>
      <c r="AS15" s="1407"/>
      <c r="AT15" s="1172"/>
      <c r="AU15" s="1395"/>
      <c r="AV15" s="1396"/>
      <c r="AW15" s="1055" t="s">
        <v>34</v>
      </c>
      <c r="AX15" s="596" t="s">
        <v>10</v>
      </c>
      <c r="AY15" s="1386" t="s">
        <v>10</v>
      </c>
      <c r="AZ15" s="1388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1029" t="s">
        <v>2</v>
      </c>
      <c r="BN15" s="1051"/>
      <c r="BO15" s="1554"/>
      <c r="BP15" s="67"/>
      <c r="BQ15" s="1172"/>
      <c r="BR15" s="1169"/>
      <c r="BS15" s="1172"/>
      <c r="BT15" s="1172"/>
      <c r="BU15" s="1172"/>
      <c r="BV15" s="1386" t="s">
        <v>10</v>
      </c>
      <c r="BW15" s="1388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69"/>
      <c r="CJ15" s="1349"/>
      <c r="CK15" s="1350"/>
      <c r="CL15" s="1351"/>
      <c r="CM15" s="1341"/>
      <c r="CN15" s="1342"/>
      <c r="CO15" s="317" t="s">
        <v>2</v>
      </c>
      <c r="CP15" s="1051"/>
      <c r="CQ15" s="1554"/>
      <c r="CR15" s="67"/>
      <c r="CS15" s="1172"/>
      <c r="CT15" s="1169"/>
      <c r="CU15" s="1172"/>
      <c r="CV15" s="1172"/>
      <c r="CW15" s="1172"/>
      <c r="CX15" s="1386" t="s">
        <v>10</v>
      </c>
      <c r="CY15" s="1682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710"/>
      <c r="DJ15" s="1264"/>
      <c r="DK15" s="1265"/>
      <c r="DL15" s="1556"/>
      <c r="DM15" s="1557"/>
      <c r="DN15" s="1051"/>
      <c r="DO15" s="1554"/>
      <c r="DP15" s="472"/>
      <c r="DQ15" s="1172"/>
      <c r="DR15" s="1169"/>
      <c r="DS15" s="1172"/>
      <c r="DT15" s="1172"/>
      <c r="DU15" s="1386" t="s">
        <v>10</v>
      </c>
      <c r="DV15" s="1388"/>
      <c r="DW15" s="1224" t="s">
        <v>10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69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1051"/>
      <c r="ER15" s="1554"/>
      <c r="ES15" s="1182" t="s">
        <v>49</v>
      </c>
      <c r="ET15" s="1180"/>
      <c r="EU15" s="1180"/>
      <c r="EV15" s="1180" t="s">
        <v>49</v>
      </c>
      <c r="EW15" s="1180"/>
      <c r="EX15" s="1181"/>
      <c r="EY15" s="1182" t="s">
        <v>49</v>
      </c>
      <c r="EZ15" s="1180"/>
      <c r="FA15" s="1181"/>
      <c r="FB15" s="1182" t="s">
        <v>49</v>
      </c>
      <c r="FC15" s="1180"/>
      <c r="FD15" s="1744"/>
      <c r="FE15" s="1745" t="s">
        <v>49</v>
      </c>
      <c r="FF15" s="1746"/>
      <c r="FG15" s="1747"/>
      <c r="FH15" s="1745" t="s">
        <v>49</v>
      </c>
      <c r="FI15" s="1746"/>
      <c r="FJ15" s="1748"/>
      <c r="FK15" s="1630"/>
      <c r="FL15" s="1368"/>
      <c r="FM15" s="1634"/>
      <c r="FN15" s="1632"/>
      <c r="FO15" s="1632"/>
      <c r="FP15" s="1634"/>
      <c r="FQ15" s="1687"/>
      <c r="FR15" s="1305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690"/>
      <c r="GH15" s="13"/>
      <c r="GI15" s="1657"/>
      <c r="GJ15" s="1194"/>
      <c r="GK15" s="1488"/>
      <c r="GL15" s="1199" t="s">
        <v>62</v>
      </c>
      <c r="GM15" s="1167" t="s">
        <v>63</v>
      </c>
      <c r="GN15" s="1167" t="s">
        <v>64</v>
      </c>
      <c r="GO15" s="1167" t="s">
        <v>65</v>
      </c>
      <c r="GP15" s="1475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475" t="s">
        <v>112</v>
      </c>
      <c r="GV15" s="1643"/>
      <c r="GW15" s="1646"/>
      <c r="GX15" s="1717"/>
      <c r="GY15" s="176" t="s">
        <v>50</v>
      </c>
      <c r="GZ15" s="15" t="s">
        <v>67</v>
      </c>
      <c r="HA15" s="16" t="s">
        <v>68</v>
      </c>
      <c r="HB15" s="16" t="s">
        <v>69</v>
      </c>
      <c r="HC15" s="1639" t="s">
        <v>70</v>
      </c>
      <c r="HD15" s="1639" t="s">
        <v>71</v>
      </c>
      <c r="HE15" s="1639" t="s">
        <v>72</v>
      </c>
      <c r="HF15" s="1639" t="s">
        <v>73</v>
      </c>
      <c r="HG15" s="1720" t="s">
        <v>74</v>
      </c>
      <c r="HH15" s="13"/>
      <c r="HI15" s="77" t="s">
        <v>169</v>
      </c>
      <c r="HJ15" s="1664" t="s">
        <v>75</v>
      </c>
      <c r="HK15" s="1664" t="s">
        <v>124</v>
      </c>
      <c r="HL15" s="1664" t="s">
        <v>76</v>
      </c>
      <c r="HM15" s="1664" t="s">
        <v>77</v>
      </c>
      <c r="HN15" s="1664" t="s">
        <v>78</v>
      </c>
      <c r="HO15" s="1664" t="s">
        <v>116</v>
      </c>
      <c r="HP15" s="1664" t="s">
        <v>117</v>
      </c>
      <c r="HQ15" s="38" t="s">
        <v>79</v>
      </c>
      <c r="HR15" s="1637"/>
      <c r="HS15" s="1662"/>
      <c r="HT15" s="1542" t="s">
        <v>62</v>
      </c>
      <c r="HU15" s="1542" t="s">
        <v>63</v>
      </c>
      <c r="HV15" s="1542" t="s">
        <v>64</v>
      </c>
      <c r="HW15" s="1542" t="s">
        <v>65</v>
      </c>
      <c r="HX15" s="208"/>
      <c r="HY15" s="1650" t="s">
        <v>68</v>
      </c>
      <c r="HZ15" s="1127" t="s">
        <v>83</v>
      </c>
      <c r="IA15" s="1127" t="s">
        <v>84</v>
      </c>
      <c r="IB15" s="1127" t="s">
        <v>85</v>
      </c>
      <c r="IC15" s="1137" t="s">
        <v>86</v>
      </c>
      <c r="ID15" s="1315" t="s">
        <v>87</v>
      </c>
      <c r="IE15" s="1654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464"/>
      <c r="IZ15" s="1615"/>
      <c r="JA15" s="1215" t="s">
        <v>97</v>
      </c>
      <c r="JB15" s="1464"/>
      <c r="JC15" s="1615"/>
      <c r="JD15" s="1725" t="s">
        <v>99</v>
      </c>
      <c r="JE15" s="1213" t="s">
        <v>100</v>
      </c>
      <c r="JF15" s="1213" t="s">
        <v>101</v>
      </c>
      <c r="JG15" s="1050"/>
      <c r="JH15" s="1163" t="s">
        <v>102</v>
      </c>
      <c r="JI15" s="17"/>
      <c r="JJ15" s="1458"/>
      <c r="JK15" s="1507" t="s">
        <v>106</v>
      </c>
      <c r="JL15" s="1508"/>
      <c r="JM15" s="1750" t="s">
        <v>107</v>
      </c>
      <c r="JN15" s="1375"/>
      <c r="JO15" s="1377"/>
      <c r="JP15" s="1569" t="s">
        <v>99</v>
      </c>
      <c r="JQ15" s="1571" t="s">
        <v>100</v>
      </c>
      <c r="JR15" s="1571" t="s">
        <v>101</v>
      </c>
      <c r="JS15" s="1571" t="s">
        <v>102</v>
      </c>
      <c r="JT15" s="1728" t="s">
        <v>68</v>
      </c>
      <c r="JU15" s="1245" t="s">
        <v>194</v>
      </c>
      <c r="JV15" s="1578" t="s">
        <v>195</v>
      </c>
      <c r="JW15" s="1578" t="s">
        <v>191</v>
      </c>
      <c r="JX15" s="1578" t="s">
        <v>196</v>
      </c>
      <c r="JY15" s="1603" t="s">
        <v>197</v>
      </c>
      <c r="JZ15" s="1245" t="s">
        <v>194</v>
      </c>
      <c r="KA15" s="1578" t="s">
        <v>195</v>
      </c>
      <c r="KB15" s="1578" t="s">
        <v>191</v>
      </c>
      <c r="KC15" s="1578" t="s">
        <v>196</v>
      </c>
      <c r="KD15" s="1603" t="s">
        <v>197</v>
      </c>
      <c r="KE15" s="1532"/>
      <c r="KF15" s="1294"/>
      <c r="KG15" s="1587"/>
      <c r="KH15" s="1590"/>
      <c r="KI15" s="1582"/>
      <c r="KJ15" s="1600"/>
      <c r="KK15" s="296"/>
      <c r="KL15" s="1458"/>
      <c r="KM15" s="1503" t="s">
        <v>12</v>
      </c>
      <c r="KN15" s="1461" t="s">
        <v>13</v>
      </c>
      <c r="KO15" s="1461" t="s">
        <v>14</v>
      </c>
      <c r="KP15" s="1461" t="s">
        <v>12</v>
      </c>
      <c r="KQ15" s="1461" t="s">
        <v>13</v>
      </c>
      <c r="KR15" s="1461" t="s">
        <v>14</v>
      </c>
      <c r="KS15" s="1461" t="s">
        <v>12</v>
      </c>
      <c r="KT15" s="1461" t="s">
        <v>13</v>
      </c>
      <c r="KU15" s="1504" t="s">
        <v>14</v>
      </c>
      <c r="KV15" s="1503" t="s">
        <v>12</v>
      </c>
      <c r="KW15" s="1461" t="s">
        <v>13</v>
      </c>
      <c r="KY15" s="1230" t="s">
        <v>207</v>
      </c>
      <c r="KZ15" s="1231"/>
      <c r="LA15" s="1231"/>
      <c r="LB15" s="1232"/>
      <c r="LD15" s="1458"/>
      <c r="LE15" s="1736"/>
      <c r="LF15" s="1737"/>
      <c r="LG15" s="1738"/>
      <c r="LH15" s="1741"/>
      <c r="LI15" s="1737"/>
      <c r="LJ15" s="1742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952" t="s">
        <v>210</v>
      </c>
      <c r="LS15" s="913" t="s">
        <v>230</v>
      </c>
      <c r="LT15" s="912" t="s">
        <v>231</v>
      </c>
      <c r="LU15" s="912" t="s">
        <v>232</v>
      </c>
      <c r="LV15" s="912" t="s">
        <v>233</v>
      </c>
      <c r="LW15" s="919" t="s">
        <v>234</v>
      </c>
    </row>
    <row r="16" spans="1:336" ht="34.5" customHeight="1" thickBot="1" x14ac:dyDescent="0.35">
      <c r="A16" s="1671"/>
      <c r="B16" s="1672"/>
      <c r="C16" s="67" t="s">
        <v>147</v>
      </c>
      <c r="D16" s="1673"/>
      <c r="E16" s="1674"/>
      <c r="F16" s="1621"/>
      <c r="G16" s="1136"/>
      <c r="H16" s="1668"/>
      <c r="I16" s="1668"/>
      <c r="J16" s="18" t="s">
        <v>12</v>
      </c>
      <c r="K16" s="1040" t="s">
        <v>13</v>
      </c>
      <c r="L16" s="465" t="s">
        <v>14</v>
      </c>
      <c r="M16" s="87"/>
      <c r="N16" s="1039" t="s">
        <v>12</v>
      </c>
      <c r="O16" s="19" t="s">
        <v>13</v>
      </c>
      <c r="P16" s="21" t="s">
        <v>14</v>
      </c>
      <c r="Q16" s="394" t="s">
        <v>148</v>
      </c>
      <c r="R16" s="1042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1052" t="s">
        <v>14</v>
      </c>
      <c r="X16" s="18" t="s">
        <v>12</v>
      </c>
      <c r="Y16" s="1052" t="s">
        <v>13</v>
      </c>
      <c r="Z16" s="1039" t="s">
        <v>12</v>
      </c>
      <c r="AA16" s="20" t="s">
        <v>13</v>
      </c>
      <c r="AB16" s="1039" t="s">
        <v>12</v>
      </c>
      <c r="AC16" s="21" t="s">
        <v>13</v>
      </c>
      <c r="AD16" s="1039" t="s">
        <v>12</v>
      </c>
      <c r="AE16" s="20" t="s">
        <v>13</v>
      </c>
      <c r="AF16" s="75" t="s">
        <v>14</v>
      </c>
      <c r="AG16" s="21" t="s">
        <v>14</v>
      </c>
      <c r="AH16" s="11"/>
      <c r="AI16" s="1693"/>
      <c r="AJ16" s="472" t="s">
        <v>147</v>
      </c>
      <c r="AK16" s="1054" t="s">
        <v>14</v>
      </c>
      <c r="AL16" s="89" t="s">
        <v>148</v>
      </c>
      <c r="AM16" s="1054" t="s">
        <v>12</v>
      </c>
      <c r="AN16" s="1037" t="s">
        <v>12</v>
      </c>
      <c r="AO16" s="1039" t="s">
        <v>12</v>
      </c>
      <c r="AP16" s="21" t="s">
        <v>13</v>
      </c>
      <c r="AQ16" s="1743"/>
      <c r="AR16" s="1042" t="s">
        <v>12</v>
      </c>
      <c r="AS16" s="21" t="s">
        <v>13</v>
      </c>
      <c r="AT16" s="1037" t="s">
        <v>12</v>
      </c>
      <c r="AU16" s="1054" t="s">
        <v>13</v>
      </c>
      <c r="AV16" s="89" t="s">
        <v>148</v>
      </c>
      <c r="AW16" s="1054" t="s">
        <v>12</v>
      </c>
      <c r="AX16" s="595" t="s">
        <v>221</v>
      </c>
      <c r="AY16" s="18" t="s">
        <v>12</v>
      </c>
      <c r="AZ16" s="1040" t="s">
        <v>13</v>
      </c>
      <c r="BA16" s="1036" t="s">
        <v>14</v>
      </c>
      <c r="BB16" s="90" t="s">
        <v>148</v>
      </c>
      <c r="BC16" s="1042" t="s">
        <v>12</v>
      </c>
      <c r="BD16" s="19" t="s">
        <v>13</v>
      </c>
      <c r="BE16" s="21" t="s">
        <v>14</v>
      </c>
      <c r="BF16" s="88" t="s">
        <v>148</v>
      </c>
      <c r="BG16" s="1039" t="s">
        <v>13</v>
      </c>
      <c r="BH16" s="21" t="s">
        <v>14</v>
      </c>
      <c r="BI16" s="1039" t="s">
        <v>13</v>
      </c>
      <c r="BJ16" s="21" t="s">
        <v>14</v>
      </c>
      <c r="BK16" s="1039" t="s">
        <v>13</v>
      </c>
      <c r="BL16" s="21" t="s">
        <v>14</v>
      </c>
      <c r="BM16" s="79" t="s">
        <v>12</v>
      </c>
      <c r="BN16" s="11"/>
      <c r="BO16" s="1693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1038" t="s">
        <v>12</v>
      </c>
      <c r="BV16" s="1039" t="s">
        <v>12</v>
      </c>
      <c r="BW16" s="19" t="s">
        <v>13</v>
      </c>
      <c r="BX16" s="39" t="s">
        <v>14</v>
      </c>
      <c r="BY16" s="93" t="s">
        <v>165</v>
      </c>
      <c r="BZ16" s="1039" t="s">
        <v>12</v>
      </c>
      <c r="CA16" s="19" t="s">
        <v>13</v>
      </c>
      <c r="CB16" s="21" t="s">
        <v>14</v>
      </c>
      <c r="CC16" s="467" t="s">
        <v>166</v>
      </c>
      <c r="CD16" s="1042" t="s">
        <v>13</v>
      </c>
      <c r="CE16" s="21" t="s">
        <v>14</v>
      </c>
      <c r="CF16" s="1039" t="s">
        <v>13</v>
      </c>
      <c r="CG16" s="21" t="s">
        <v>14</v>
      </c>
      <c r="CH16" s="929" t="s">
        <v>12</v>
      </c>
      <c r="CI16" s="930" t="s">
        <v>221</v>
      </c>
      <c r="CJ16" s="1039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693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1039" t="s">
        <v>12</v>
      </c>
      <c r="CY16" s="19" t="s">
        <v>13</v>
      </c>
      <c r="CZ16" s="21" t="s">
        <v>14</v>
      </c>
      <c r="DA16" s="1039" t="s">
        <v>12</v>
      </c>
      <c r="DB16" s="19" t="s">
        <v>13</v>
      </c>
      <c r="DC16" s="21" t="s">
        <v>14</v>
      </c>
      <c r="DD16" s="1039" t="s">
        <v>13</v>
      </c>
      <c r="DE16" s="21" t="s">
        <v>14</v>
      </c>
      <c r="DF16" s="1039" t="s">
        <v>13</v>
      </c>
      <c r="DG16" s="21" t="s">
        <v>14</v>
      </c>
      <c r="DH16" s="1039" t="s">
        <v>13</v>
      </c>
      <c r="DI16" s="21" t="s">
        <v>14</v>
      </c>
      <c r="DJ16" s="1039" t="s">
        <v>12</v>
      </c>
      <c r="DK16" s="21" t="s">
        <v>13</v>
      </c>
      <c r="DL16" s="348" t="s">
        <v>200</v>
      </c>
      <c r="DM16" s="349" t="s">
        <v>201</v>
      </c>
      <c r="DN16" s="11"/>
      <c r="DO16" s="1693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1039" t="s">
        <v>12</v>
      </c>
      <c r="DV16" s="19" t="s">
        <v>13</v>
      </c>
      <c r="DW16" s="1058" t="s">
        <v>221</v>
      </c>
      <c r="DX16" s="92" t="s">
        <v>165</v>
      </c>
      <c r="DY16" s="1039" t="s">
        <v>12</v>
      </c>
      <c r="DZ16" s="19" t="s">
        <v>13</v>
      </c>
      <c r="EA16" s="21" t="s">
        <v>14</v>
      </c>
      <c r="EB16" s="95" t="s">
        <v>148</v>
      </c>
      <c r="EC16" s="1039" t="s">
        <v>13</v>
      </c>
      <c r="ED16" s="21" t="s">
        <v>14</v>
      </c>
      <c r="EE16" s="1039" t="s">
        <v>13</v>
      </c>
      <c r="EF16" s="21" t="s">
        <v>14</v>
      </c>
      <c r="EG16" s="1039" t="s">
        <v>12</v>
      </c>
      <c r="EH16" s="21" t="s">
        <v>13</v>
      </c>
      <c r="EI16" s="1039" t="s">
        <v>12</v>
      </c>
      <c r="EJ16" s="21" t="s">
        <v>13</v>
      </c>
      <c r="EK16" s="96" t="s">
        <v>148</v>
      </c>
      <c r="EL16" s="18" t="s">
        <v>12</v>
      </c>
      <c r="EM16" s="1037" t="s">
        <v>13</v>
      </c>
      <c r="EN16" s="97" t="s">
        <v>148</v>
      </c>
      <c r="EO16" s="1037" t="s">
        <v>13</v>
      </c>
      <c r="EP16" s="97" t="s">
        <v>148</v>
      </c>
      <c r="EQ16" s="11"/>
      <c r="ER16" s="1693"/>
      <c r="ES16" s="18" t="s">
        <v>12</v>
      </c>
      <c r="ET16" s="1040" t="s">
        <v>13</v>
      </c>
      <c r="EU16" s="1052" t="s">
        <v>14</v>
      </c>
      <c r="EV16" s="41" t="s">
        <v>12</v>
      </c>
      <c r="EW16" s="1040" t="s">
        <v>13</v>
      </c>
      <c r="EX16" s="1052" t="s">
        <v>14</v>
      </c>
      <c r="EY16" s="18" t="s">
        <v>12</v>
      </c>
      <c r="EZ16" s="1040" t="s">
        <v>13</v>
      </c>
      <c r="FA16" s="1052" t="s">
        <v>14</v>
      </c>
      <c r="FB16" s="18" t="s">
        <v>12</v>
      </c>
      <c r="FC16" s="1040" t="s">
        <v>13</v>
      </c>
      <c r="FD16" s="1052" t="s">
        <v>14</v>
      </c>
      <c r="FE16" s="18" t="s">
        <v>12</v>
      </c>
      <c r="FF16" s="1040" t="s">
        <v>13</v>
      </c>
      <c r="FG16" s="1052" t="s">
        <v>14</v>
      </c>
      <c r="FH16" s="18" t="s">
        <v>12</v>
      </c>
      <c r="FI16" s="1040" t="s">
        <v>13</v>
      </c>
      <c r="FJ16" s="841" t="s">
        <v>14</v>
      </c>
      <c r="FK16" s="1722"/>
      <c r="FL16" s="1369"/>
      <c r="FM16" s="1691"/>
      <c r="FN16" s="1723"/>
      <c r="FO16" s="1723"/>
      <c r="FP16" s="1691"/>
      <c r="FQ16" s="1715"/>
      <c r="FR16" s="41" t="s">
        <v>12</v>
      </c>
      <c r="FS16" s="1040" t="s">
        <v>13</v>
      </c>
      <c r="FT16" s="1052" t="s">
        <v>14</v>
      </c>
      <c r="FU16" s="18" t="s">
        <v>12</v>
      </c>
      <c r="FV16" s="1040" t="s">
        <v>13</v>
      </c>
      <c r="FW16" s="1052" t="s">
        <v>14</v>
      </c>
      <c r="FX16" s="18" t="s">
        <v>12</v>
      </c>
      <c r="FY16" s="1040" t="s">
        <v>13</v>
      </c>
      <c r="FZ16" s="1052" t="s">
        <v>14</v>
      </c>
      <c r="GA16" s="18" t="s">
        <v>12</v>
      </c>
      <c r="GB16" s="1040" t="s">
        <v>13</v>
      </c>
      <c r="GC16" s="1052" t="s">
        <v>14</v>
      </c>
      <c r="GD16" s="18" t="s">
        <v>12</v>
      </c>
      <c r="GE16" s="1040" t="s">
        <v>13</v>
      </c>
      <c r="GF16" s="1052" t="s">
        <v>14</v>
      </c>
      <c r="GG16" s="76" t="s">
        <v>125</v>
      </c>
      <c r="GH16" s="25"/>
      <c r="GI16" s="1658"/>
      <c r="GJ16" s="1195"/>
      <c r="GK16" s="1489"/>
      <c r="GL16" s="1692"/>
      <c r="GM16" s="1648"/>
      <c r="GN16" s="1648"/>
      <c r="GO16" s="1648"/>
      <c r="GP16" s="1719"/>
      <c r="GQ16" s="1692"/>
      <c r="GR16" s="1648"/>
      <c r="GS16" s="1648"/>
      <c r="GT16" s="1648"/>
      <c r="GU16" s="1719"/>
      <c r="GV16" s="1644"/>
      <c r="GW16" s="1647"/>
      <c r="GX16" s="1718"/>
      <c r="GY16" s="41" t="s">
        <v>12</v>
      </c>
      <c r="GZ16" s="1040" t="s">
        <v>12</v>
      </c>
      <c r="HA16" s="1040" t="s">
        <v>12</v>
      </c>
      <c r="HB16" s="1040" t="s">
        <v>12</v>
      </c>
      <c r="HC16" s="1666"/>
      <c r="HD16" s="1666"/>
      <c r="HE16" s="1666"/>
      <c r="HF16" s="1666"/>
      <c r="HG16" s="1721"/>
      <c r="HH16" s="13"/>
      <c r="HI16" s="78"/>
      <c r="HJ16" s="1665"/>
      <c r="HK16" s="1665"/>
      <c r="HL16" s="1665"/>
      <c r="HM16" s="1665"/>
      <c r="HN16" s="1665"/>
      <c r="HO16" s="1665"/>
      <c r="HP16" s="1665"/>
      <c r="HQ16" s="841" t="s">
        <v>12</v>
      </c>
      <c r="HR16" s="1638"/>
      <c r="HS16" s="1663"/>
      <c r="HT16" s="1649"/>
      <c r="HU16" s="1649"/>
      <c r="HV16" s="1649"/>
      <c r="HW16" s="1649"/>
      <c r="HX16" s="209"/>
      <c r="HY16" s="1651"/>
      <c r="HZ16" s="1622"/>
      <c r="IA16" s="1622"/>
      <c r="IB16" s="1622"/>
      <c r="IC16" s="1652"/>
      <c r="ID16" s="1653"/>
      <c r="IE16" s="1655"/>
      <c r="IF16" s="1622"/>
      <c r="IG16" s="17"/>
      <c r="IH16" s="1459"/>
      <c r="II16" s="18" t="s">
        <v>12</v>
      </c>
      <c r="IJ16" s="1040" t="s">
        <v>13</v>
      </c>
      <c r="IK16" s="841" t="s">
        <v>14</v>
      </c>
      <c r="IL16" s="18" t="s">
        <v>12</v>
      </c>
      <c r="IM16" s="1040" t="s">
        <v>13</v>
      </c>
      <c r="IN16" s="841" t="s">
        <v>14</v>
      </c>
      <c r="IO16" s="18" t="s">
        <v>12</v>
      </c>
      <c r="IP16" s="1040" t="s">
        <v>13</v>
      </c>
      <c r="IQ16" s="841" t="s">
        <v>14</v>
      </c>
      <c r="IR16" s="18" t="s">
        <v>12</v>
      </c>
      <c r="IS16" s="1040" t="s">
        <v>13</v>
      </c>
      <c r="IT16" s="841" t="s">
        <v>14</v>
      </c>
      <c r="IU16" s="18" t="s">
        <v>12</v>
      </c>
      <c r="IV16" s="1040" t="s">
        <v>13</v>
      </c>
      <c r="IW16" s="1052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726"/>
      <c r="JE16" s="1727"/>
      <c r="JF16" s="1727"/>
      <c r="JG16" s="1051"/>
      <c r="JH16" s="1333"/>
      <c r="JI16" s="17"/>
      <c r="JJ16" s="1459"/>
      <c r="JK16" s="31" t="s">
        <v>108</v>
      </c>
      <c r="JL16" s="1031" t="s">
        <v>109</v>
      </c>
      <c r="JM16" s="32" t="s">
        <v>108</v>
      </c>
      <c r="JN16" s="32" t="s">
        <v>109</v>
      </c>
      <c r="JO16" s="33" t="s">
        <v>110</v>
      </c>
      <c r="JP16" s="1730"/>
      <c r="JQ16" s="1724"/>
      <c r="JR16" s="1724"/>
      <c r="JS16" s="1724"/>
      <c r="JT16" s="1729"/>
      <c r="JU16" s="1244"/>
      <c r="JV16" s="1579"/>
      <c r="JW16" s="1579"/>
      <c r="JX16" s="1579"/>
      <c r="JY16" s="1604"/>
      <c r="JZ16" s="1244"/>
      <c r="KA16" s="1579"/>
      <c r="KB16" s="1579"/>
      <c r="KC16" s="1579"/>
      <c r="KD16" s="1604"/>
      <c r="KE16" s="1584"/>
      <c r="KF16" s="1585"/>
      <c r="KG16" s="1588"/>
      <c r="KH16" s="1591"/>
      <c r="KI16" s="1583"/>
      <c r="KJ16" s="1601"/>
      <c r="KK16" s="296"/>
      <c r="KL16" s="1459"/>
      <c r="KM16" s="1580"/>
      <c r="KN16" s="1577"/>
      <c r="KO16" s="1577"/>
      <c r="KP16" s="1577"/>
      <c r="KQ16" s="1577"/>
      <c r="KR16" s="1577"/>
      <c r="KS16" s="1577"/>
      <c r="KT16" s="1577"/>
      <c r="KU16" s="1598"/>
      <c r="KV16" s="1580"/>
      <c r="KW16" s="1577"/>
      <c r="KY16" s="337" t="s">
        <v>208</v>
      </c>
      <c r="KZ16" s="336" t="s">
        <v>209</v>
      </c>
      <c r="LA16" s="336" t="s">
        <v>205</v>
      </c>
      <c r="LB16" s="338" t="s">
        <v>210</v>
      </c>
      <c r="LD16" s="1459"/>
      <c r="LE16" s="185" t="s">
        <v>12</v>
      </c>
      <c r="LF16" s="1041" t="s">
        <v>13</v>
      </c>
      <c r="LG16" s="541" t="s">
        <v>14</v>
      </c>
      <c r="LH16" s="185" t="s">
        <v>12</v>
      </c>
      <c r="LI16" s="1041" t="s">
        <v>13</v>
      </c>
      <c r="LJ16" s="1036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953" t="s">
        <v>14</v>
      </c>
      <c r="LS16" s="916" t="s">
        <v>228</v>
      </c>
      <c r="LT16" s="917" t="s">
        <v>228</v>
      </c>
      <c r="LU16" s="917" t="s">
        <v>228</v>
      </c>
      <c r="LV16" s="917" t="s">
        <v>228</v>
      </c>
      <c r="LW16" s="920" t="s">
        <v>228</v>
      </c>
    </row>
    <row r="17" spans="1:336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22</v>
      </c>
      <c r="E17" s="102">
        <f t="shared" si="0"/>
        <v>0</v>
      </c>
      <c r="F17" s="102">
        <f t="shared" si="0"/>
        <v>0</v>
      </c>
      <c r="G17" s="493">
        <f>SUM(D17:F17)/C17*100</f>
        <v>4.1904761904761907</v>
      </c>
      <c r="H17" s="114">
        <f t="shared" si="0"/>
        <v>22</v>
      </c>
      <c r="I17" s="115">
        <f t="shared" si="0"/>
        <v>0</v>
      </c>
      <c r="J17" s="116">
        <f t="shared" si="0"/>
        <v>62</v>
      </c>
      <c r="K17" s="102">
        <f>SUM(K18:K23)</f>
        <v>43</v>
      </c>
      <c r="L17" s="104">
        <f t="shared" si="0"/>
        <v>60</v>
      </c>
      <c r="M17" s="496">
        <f t="shared" ref="M17:M23" si="1">L17/C17*100</f>
        <v>11.428571428571429</v>
      </c>
      <c r="N17" s="116">
        <f t="shared" si="0"/>
        <v>62</v>
      </c>
      <c r="O17" s="102">
        <f t="shared" si="0"/>
        <v>43</v>
      </c>
      <c r="P17" s="102">
        <f t="shared" si="0"/>
        <v>61</v>
      </c>
      <c r="Q17" s="494">
        <f>P17/C17*100</f>
        <v>11.619047619047619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62</v>
      </c>
      <c r="Y17" s="102">
        <f t="shared" si="0"/>
        <v>43</v>
      </c>
      <c r="Z17" s="102">
        <f t="shared" si="0"/>
        <v>62</v>
      </c>
      <c r="AA17" s="102">
        <f t="shared" si="0"/>
        <v>41</v>
      </c>
      <c r="AB17" s="102">
        <f t="shared" si="0"/>
        <v>60</v>
      </c>
      <c r="AC17" s="102">
        <f t="shared" si="0"/>
        <v>43</v>
      </c>
      <c r="AD17" s="102">
        <f t="shared" si="0"/>
        <v>1</v>
      </c>
      <c r="AE17" s="102">
        <f t="shared" si="0"/>
        <v>2</v>
      </c>
      <c r="AF17" s="104">
        <f t="shared" si="0"/>
        <v>2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62</v>
      </c>
      <c r="AL17" s="82">
        <f>AK17/AJ17*100</f>
        <v>10.708117443868739</v>
      </c>
      <c r="AM17" s="108">
        <f t="shared" si="0"/>
        <v>59</v>
      </c>
      <c r="AN17" s="110">
        <f t="shared" si="0"/>
        <v>58</v>
      </c>
      <c r="AO17" s="170">
        <f t="shared" si="0"/>
        <v>0</v>
      </c>
      <c r="AP17" s="108">
        <f t="shared" si="0"/>
        <v>0</v>
      </c>
      <c r="AQ17" s="109">
        <f t="shared" si="0"/>
        <v>49</v>
      </c>
      <c r="AR17" s="112">
        <f t="shared" si="0"/>
        <v>0</v>
      </c>
      <c r="AS17" s="108">
        <f t="shared" si="0"/>
        <v>0</v>
      </c>
      <c r="AT17" s="108">
        <f t="shared" si="0"/>
        <v>38</v>
      </c>
      <c r="AU17" s="108">
        <f t="shared" si="0"/>
        <v>56</v>
      </c>
      <c r="AV17" s="82">
        <f>AU17/AJ17*100</f>
        <v>9.6718480138169269</v>
      </c>
      <c r="AW17" s="108">
        <f t="shared" si="0"/>
        <v>55</v>
      </c>
      <c r="AX17" s="108">
        <f t="shared" si="0"/>
        <v>54</v>
      </c>
      <c r="AY17" s="108">
        <f t="shared" si="0"/>
        <v>0</v>
      </c>
      <c r="AZ17" s="108">
        <f t="shared" si="0"/>
        <v>0</v>
      </c>
      <c r="BA17" s="108">
        <f>SUM(BA18:BA23)</f>
        <v>0</v>
      </c>
      <c r="BB17" s="81">
        <f>BA17/AJ17*100</f>
        <v>0</v>
      </c>
      <c r="BC17" s="108">
        <f t="shared" si="0"/>
        <v>0</v>
      </c>
      <c r="BD17" s="108">
        <f t="shared" si="0"/>
        <v>0</v>
      </c>
      <c r="BE17" s="108">
        <f>SUM(BE18:BE23)</f>
        <v>1</v>
      </c>
      <c r="BF17" s="82">
        <f>BE17/AJ17*100</f>
        <v>0.17271157167530224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32</v>
      </c>
      <c r="BS17" s="108">
        <f t="shared" si="0"/>
        <v>0</v>
      </c>
      <c r="BT17" s="108">
        <f t="shared" si="0"/>
        <v>0</v>
      </c>
      <c r="BU17" s="110">
        <f t="shared" si="0"/>
        <v>0</v>
      </c>
      <c r="BV17" s="170">
        <f t="shared" si="0"/>
        <v>0</v>
      </c>
      <c r="BW17" s="108">
        <f t="shared" si="0"/>
        <v>0</v>
      </c>
      <c r="BX17" s="108">
        <f t="shared" si="0"/>
        <v>2</v>
      </c>
      <c r="BY17" s="395">
        <f>BX17/BP17</f>
        <v>3.2573289902280132E-3</v>
      </c>
      <c r="BZ17" s="170">
        <f t="shared" si="0"/>
        <v>0</v>
      </c>
      <c r="CA17" s="108">
        <f t="shared" si="0"/>
        <v>0</v>
      </c>
      <c r="CB17" s="108">
        <f>SUM(CB18:CB23)</f>
        <v>1</v>
      </c>
      <c r="CC17" s="468">
        <f>CB17/BP17*100</f>
        <v>0.16286644951140067</v>
      </c>
      <c r="CD17" s="112">
        <f t="shared" si="0"/>
        <v>0</v>
      </c>
      <c r="CE17" s="108">
        <f t="shared" ref="CE17:CO17" si="3">SUM(CE18:CE23)</f>
        <v>3</v>
      </c>
      <c r="CF17" s="108">
        <f t="shared" si="3"/>
        <v>0</v>
      </c>
      <c r="CG17" s="108">
        <f t="shared" si="3"/>
        <v>0</v>
      </c>
      <c r="CH17" s="108">
        <f t="shared" si="3"/>
        <v>0</v>
      </c>
      <c r="CI17" s="108">
        <f t="shared" si="3"/>
        <v>0</v>
      </c>
      <c r="CJ17" s="108">
        <f t="shared" si="3"/>
        <v>20</v>
      </c>
      <c r="CK17" s="108">
        <f>SUM(CK18:CK23)</f>
        <v>2</v>
      </c>
      <c r="CL17" s="314">
        <f>CK17/BP17*100</f>
        <v>0.32573289902280134</v>
      </c>
      <c r="CM17" s="322">
        <f t="shared" ref="CM17:CN17" si="4">SUM(CM18:CM23)</f>
        <v>1</v>
      </c>
      <c r="CN17" s="323">
        <f t="shared" si="4"/>
        <v>3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0</v>
      </c>
      <c r="CT17" s="108">
        <f t="shared" si="5"/>
        <v>29</v>
      </c>
      <c r="CU17" s="108">
        <f t="shared" si="5"/>
        <v>0</v>
      </c>
      <c r="CV17" s="108">
        <f t="shared" si="5"/>
        <v>0</v>
      </c>
      <c r="CW17" s="108">
        <f t="shared" si="5"/>
        <v>0</v>
      </c>
      <c r="CX17" s="108">
        <f t="shared" si="5"/>
        <v>0</v>
      </c>
      <c r="CY17" s="108">
        <f t="shared" si="5"/>
        <v>1</v>
      </c>
      <c r="CZ17" s="108">
        <f t="shared" si="5"/>
        <v>0</v>
      </c>
      <c r="DA17" s="108">
        <f t="shared" si="5"/>
        <v>0</v>
      </c>
      <c r="DB17" s="108">
        <f t="shared" si="5"/>
        <v>1</v>
      </c>
      <c r="DC17" s="108">
        <f t="shared" si="5"/>
        <v>0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0</v>
      </c>
      <c r="DI17" s="108">
        <f t="shared" si="5"/>
        <v>0</v>
      </c>
      <c r="DJ17" s="108">
        <f t="shared" si="5"/>
        <v>1</v>
      </c>
      <c r="DK17" s="108">
        <f t="shared" si="5"/>
        <v>1</v>
      </c>
      <c r="DL17" s="108">
        <f t="shared" si="5"/>
        <v>2</v>
      </c>
      <c r="DM17" s="108">
        <f t="shared" si="5"/>
        <v>2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0</v>
      </c>
      <c r="DR17" s="108">
        <f t="shared" si="6"/>
        <v>7</v>
      </c>
      <c r="DS17" s="108">
        <f t="shared" si="6"/>
        <v>0</v>
      </c>
      <c r="DT17" s="108">
        <f t="shared" si="6"/>
        <v>0</v>
      </c>
      <c r="DU17" s="108">
        <f t="shared" si="6"/>
        <v>0</v>
      </c>
      <c r="DV17" s="108">
        <f t="shared" si="6"/>
        <v>0</v>
      </c>
      <c r="DW17" s="108">
        <f>SUM(DW18:DW23)</f>
        <v>0</v>
      </c>
      <c r="DX17" s="82">
        <f t="shared" ref="DX17:DX23" si="7">DW17/DP17*100</f>
        <v>0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0</v>
      </c>
      <c r="EF17" s="108">
        <f t="shared" si="6"/>
        <v>0</v>
      </c>
      <c r="EG17" s="108">
        <f t="shared" si="6"/>
        <v>0</v>
      </c>
      <c r="EH17" s="108">
        <f t="shared" si="6"/>
        <v>0</v>
      </c>
      <c r="EI17" s="108">
        <f t="shared" si="6"/>
        <v>0</v>
      </c>
      <c r="EJ17" s="108">
        <f>SUM(EJ18:EJ23)</f>
        <v>0</v>
      </c>
      <c r="EK17" s="82">
        <f t="shared" ref="EK17:EK23" si="9">EJ17/DP17*100</f>
        <v>0</v>
      </c>
      <c r="EL17" s="108">
        <f t="shared" si="6"/>
        <v>0</v>
      </c>
      <c r="EM17" s="108">
        <f>SUM(EM18:EM23)</f>
        <v>54</v>
      </c>
      <c r="EN17" s="82">
        <f t="shared" ref="EN17:EN23" si="10">EM17/DP17</f>
        <v>7.2972972972972977E-2</v>
      </c>
      <c r="EO17" s="108">
        <f>SUM(EO18:EO23)</f>
        <v>54</v>
      </c>
      <c r="EP17" s="82">
        <f t="shared" ref="EP17:EP23" si="11">EO17/DP17</f>
        <v>7.2972972972972977E-2</v>
      </c>
      <c r="EQ17" s="111"/>
      <c r="ER17" s="106" t="s">
        <v>150</v>
      </c>
      <c r="ES17" s="108">
        <f t="shared" si="6"/>
        <v>0</v>
      </c>
      <c r="ET17" s="108">
        <f t="shared" si="6"/>
        <v>0</v>
      </c>
      <c r="EU17" s="108">
        <f t="shared" si="6"/>
        <v>0</v>
      </c>
      <c r="EV17" s="112">
        <f t="shared" si="6"/>
        <v>1</v>
      </c>
      <c r="EW17" s="108">
        <f t="shared" si="6"/>
        <v>12</v>
      </c>
      <c r="EX17" s="108">
        <f t="shared" si="6"/>
        <v>7</v>
      </c>
      <c r="EY17" s="108">
        <f t="shared" si="6"/>
        <v>1</v>
      </c>
      <c r="EZ17" s="108">
        <f t="shared" si="6"/>
        <v>6</v>
      </c>
      <c r="FA17" s="108">
        <f t="shared" si="6"/>
        <v>0</v>
      </c>
      <c r="FB17" s="108">
        <f t="shared" si="6"/>
        <v>6</v>
      </c>
      <c r="FC17" s="108">
        <f t="shared" si="6"/>
        <v>8</v>
      </c>
      <c r="FD17" s="108">
        <f t="shared" si="6"/>
        <v>3</v>
      </c>
      <c r="FE17" s="108">
        <f t="shared" si="6"/>
        <v>1</v>
      </c>
      <c r="FF17" s="108">
        <f t="shared" si="6"/>
        <v>5</v>
      </c>
      <c r="FG17" s="108">
        <f t="shared" si="6"/>
        <v>3</v>
      </c>
      <c r="FH17" s="108">
        <f t="shared" si="6"/>
        <v>1</v>
      </c>
      <c r="FI17" s="108">
        <f t="shared" si="6"/>
        <v>0</v>
      </c>
      <c r="FJ17" s="110">
        <f t="shared" si="6"/>
        <v>0</v>
      </c>
      <c r="FK17" s="107">
        <f>SUM(FK18:FK23)</f>
        <v>540</v>
      </c>
      <c r="FL17" s="190">
        <f t="shared" ref="FL17:FL23" si="12">SUM(FM17:FQ17)/FK17*100</f>
        <v>6.481481481481481</v>
      </c>
      <c r="FM17" s="108">
        <f t="shared" si="6"/>
        <v>0</v>
      </c>
      <c r="FN17" s="108">
        <f t="shared" si="6"/>
        <v>2</v>
      </c>
      <c r="FO17" s="108">
        <f t="shared" si="6"/>
        <v>23</v>
      </c>
      <c r="FP17" s="108">
        <f t="shared" si="6"/>
        <v>10</v>
      </c>
      <c r="FQ17" s="109">
        <f t="shared" si="6"/>
        <v>0</v>
      </c>
      <c r="FR17" s="112">
        <f t="shared" si="6"/>
        <v>0</v>
      </c>
      <c r="FS17" s="108">
        <f t="shared" si="6"/>
        <v>0</v>
      </c>
      <c r="FT17" s="108">
        <f t="shared" si="6"/>
        <v>0</v>
      </c>
      <c r="FU17" s="108">
        <f t="shared" si="6"/>
        <v>2</v>
      </c>
      <c r="FV17" s="108">
        <f t="shared" si="6"/>
        <v>8</v>
      </c>
      <c r="FW17" s="108">
        <f t="shared" si="6"/>
        <v>5</v>
      </c>
      <c r="FX17" s="108">
        <f t="shared" si="6"/>
        <v>6</v>
      </c>
      <c r="FY17" s="108">
        <f t="shared" si="6"/>
        <v>5</v>
      </c>
      <c r="FZ17" s="108">
        <f t="shared" si="6"/>
        <v>2</v>
      </c>
      <c r="GA17" s="108">
        <f t="shared" si="6"/>
        <v>34</v>
      </c>
      <c r="GB17" s="108">
        <f t="shared" si="6"/>
        <v>25</v>
      </c>
      <c r="GC17" s="108">
        <f t="shared" ref="GC17:HT17" si="13">SUM(GC18:GC23)</f>
        <v>19</v>
      </c>
      <c r="GD17" s="108">
        <f t="shared" si="13"/>
        <v>3</v>
      </c>
      <c r="GE17" s="108">
        <f t="shared" si="13"/>
        <v>2</v>
      </c>
      <c r="GF17" s="108">
        <f t="shared" si="13"/>
        <v>0</v>
      </c>
      <c r="GG17" s="109">
        <f t="shared" si="13"/>
        <v>2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4.2857142857142856</v>
      </c>
      <c r="GL17" s="108">
        <f t="shared" si="13"/>
        <v>1</v>
      </c>
      <c r="GM17" s="108">
        <f t="shared" si="13"/>
        <v>0</v>
      </c>
      <c r="GN17" s="108">
        <f t="shared" si="13"/>
        <v>1</v>
      </c>
      <c r="GO17" s="108">
        <f t="shared" si="13"/>
        <v>1</v>
      </c>
      <c r="GP17" s="108">
        <f t="shared" si="13"/>
        <v>2</v>
      </c>
      <c r="GQ17" s="108">
        <f t="shared" si="13"/>
        <v>21</v>
      </c>
      <c r="GR17" s="108">
        <f t="shared" si="13"/>
        <v>11</v>
      </c>
      <c r="GS17" s="108">
        <f t="shared" si="13"/>
        <v>15</v>
      </c>
      <c r="GT17" s="108">
        <f t="shared" si="13"/>
        <v>73</v>
      </c>
      <c r="GU17" s="110">
        <f t="shared" si="13"/>
        <v>34</v>
      </c>
      <c r="GV17" s="170">
        <f t="shared" ref="GV17" si="15">SUM(GV18:GV23)</f>
        <v>81</v>
      </c>
      <c r="GW17" s="108">
        <f>SUM(GW18:GW23)</f>
        <v>4090</v>
      </c>
      <c r="GX17" s="303">
        <f t="shared" ref="GX17:GX23" si="16">GV17/GW17*100</f>
        <v>1.9804400977995109</v>
      </c>
      <c r="GY17" s="112">
        <f t="shared" si="13"/>
        <v>15</v>
      </c>
      <c r="GZ17" s="108">
        <f t="shared" si="13"/>
        <v>0</v>
      </c>
      <c r="HA17" s="108">
        <f t="shared" si="13"/>
        <v>0</v>
      </c>
      <c r="HB17" s="108">
        <f t="shared" si="13"/>
        <v>0</v>
      </c>
      <c r="HC17" s="108">
        <f t="shared" si="13"/>
        <v>0</v>
      </c>
      <c r="HD17" s="108">
        <f t="shared" si="13"/>
        <v>0</v>
      </c>
      <c r="HE17" s="108">
        <f t="shared" si="13"/>
        <v>0</v>
      </c>
      <c r="HF17" s="108">
        <f t="shared" si="13"/>
        <v>0</v>
      </c>
      <c r="HG17" s="109">
        <f t="shared" si="13"/>
        <v>0</v>
      </c>
      <c r="HH17" s="105"/>
      <c r="HI17" s="106" t="s">
        <v>150</v>
      </c>
      <c r="HJ17" s="108">
        <f t="shared" si="13"/>
        <v>0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3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1</v>
      </c>
      <c r="IM17" s="108">
        <f t="shared" si="17"/>
        <v>1</v>
      </c>
      <c r="IN17" s="108">
        <f t="shared" si="17"/>
        <v>0</v>
      </c>
      <c r="IO17" s="108">
        <f t="shared" si="17"/>
        <v>4</v>
      </c>
      <c r="IP17" s="108">
        <f t="shared" si="17"/>
        <v>7</v>
      </c>
      <c r="IQ17" s="108">
        <f t="shared" si="17"/>
        <v>4</v>
      </c>
      <c r="IR17" s="108">
        <f t="shared" si="17"/>
        <v>34</v>
      </c>
      <c r="IS17" s="108">
        <f t="shared" si="17"/>
        <v>21</v>
      </c>
      <c r="IT17" s="108">
        <f t="shared" si="17"/>
        <v>2</v>
      </c>
      <c r="IU17" s="108">
        <f t="shared" si="17"/>
        <v>4</v>
      </c>
      <c r="IV17" s="108">
        <f t="shared" si="17"/>
        <v>1</v>
      </c>
      <c r="IW17" s="109">
        <f t="shared" si="17"/>
        <v>0</v>
      </c>
      <c r="IX17" s="114">
        <f t="shared" si="17"/>
        <v>0</v>
      </c>
      <c r="IY17" s="102">
        <f t="shared" si="17"/>
        <v>0</v>
      </c>
      <c r="IZ17" s="115">
        <f t="shared" si="17"/>
        <v>0</v>
      </c>
      <c r="JA17" s="116">
        <f t="shared" si="17"/>
        <v>2</v>
      </c>
      <c r="JB17" s="102">
        <f t="shared" si="17"/>
        <v>0</v>
      </c>
      <c r="JC17" s="104">
        <f t="shared" si="17"/>
        <v>1</v>
      </c>
      <c r="JD17" s="114">
        <f t="shared" si="17"/>
        <v>0</v>
      </c>
      <c r="JE17" s="102">
        <f t="shared" si="17"/>
        <v>40</v>
      </c>
      <c r="JF17" s="102">
        <f t="shared" si="17"/>
        <v>0</v>
      </c>
      <c r="JG17" s="102">
        <f>SUM(JG18:JG23)</f>
        <v>5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1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0</v>
      </c>
      <c r="JX17" s="108">
        <f t="shared" si="18"/>
        <v>0</v>
      </c>
      <c r="JY17" s="109">
        <f t="shared" si="18"/>
        <v>0</v>
      </c>
      <c r="JZ17" s="170">
        <f t="shared" si="18"/>
        <v>0</v>
      </c>
      <c r="KA17" s="108">
        <f t="shared" si="18"/>
        <v>0</v>
      </c>
      <c r="KB17" s="108">
        <f t="shared" si="18"/>
        <v>0</v>
      </c>
      <c r="KC17" s="108">
        <f t="shared" si="18"/>
        <v>0</v>
      </c>
      <c r="KD17" s="109">
        <f t="shared" si="18"/>
        <v>0</v>
      </c>
      <c r="KE17" s="116">
        <f>SUM(KE18:KE23)</f>
        <v>2678</v>
      </c>
      <c r="KF17" s="363">
        <f t="shared" ref="KF17:KF23" si="19">KG17/KE17*100</f>
        <v>2.0911127707244215</v>
      </c>
      <c r="KG17" s="104">
        <f t="shared" si="17"/>
        <v>56</v>
      </c>
      <c r="KH17" s="116">
        <f t="shared" si="17"/>
        <v>0</v>
      </c>
      <c r="KI17" s="114">
        <f t="shared" si="17"/>
        <v>0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6</v>
      </c>
      <c r="KQ17" s="108">
        <f t="shared" si="20"/>
        <v>0</v>
      </c>
      <c r="KR17" s="108">
        <f t="shared" si="20"/>
        <v>3</v>
      </c>
      <c r="KS17" s="108">
        <f t="shared" si="20"/>
        <v>3</v>
      </c>
      <c r="KT17" s="108">
        <f t="shared" si="20"/>
        <v>0</v>
      </c>
      <c r="KU17" s="109">
        <f t="shared" si="20"/>
        <v>4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W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0</v>
      </c>
      <c r="LI17" s="108">
        <f t="shared" si="23"/>
        <v>0</v>
      </c>
      <c r="LJ17" s="109">
        <f t="shared" si="23"/>
        <v>0</v>
      </c>
      <c r="LK17" s="170">
        <f t="shared" si="23"/>
        <v>0</v>
      </c>
      <c r="LL17" s="108">
        <f t="shared" si="23"/>
        <v>1</v>
      </c>
      <c r="LM17" s="108">
        <f t="shared" si="23"/>
        <v>0</v>
      </c>
      <c r="LN17" s="109">
        <f t="shared" si="23"/>
        <v>0</v>
      </c>
      <c r="LO17" s="104">
        <f t="shared" si="23"/>
        <v>40</v>
      </c>
      <c r="LP17" s="104">
        <f t="shared" si="23"/>
        <v>1</v>
      </c>
      <c r="LQ17" s="104">
        <f t="shared" si="23"/>
        <v>1</v>
      </c>
      <c r="LR17" s="115">
        <f t="shared" si="23"/>
        <v>0</v>
      </c>
      <c r="LS17" s="170">
        <f t="shared" si="23"/>
        <v>1</v>
      </c>
      <c r="LT17" s="108">
        <f t="shared" si="23"/>
        <v>0</v>
      </c>
      <c r="LU17" s="108">
        <f t="shared" si="23"/>
        <v>0</v>
      </c>
      <c r="LV17" s="108">
        <f t="shared" si="23"/>
        <v>0</v>
      </c>
      <c r="LW17" s="109">
        <f t="shared" si="23"/>
        <v>0</v>
      </c>
      <c r="LX17" s="958"/>
    </row>
    <row r="18" spans="1:336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22</v>
      </c>
      <c r="E18" s="120">
        <f>E33+E35+E38</f>
        <v>0</v>
      </c>
      <c r="F18" s="120">
        <f>F33+F35+F38</f>
        <v>0</v>
      </c>
      <c r="G18" s="410">
        <f t="shared" ref="G18:G23" si="24">SUM(D18:F18)/C18*100</f>
        <v>8.3650190114068437</v>
      </c>
      <c r="H18" s="130">
        <f>H33+H35+H38</f>
        <v>22</v>
      </c>
      <c r="I18" s="129">
        <f>I33+I35+I38</f>
        <v>0</v>
      </c>
      <c r="J18" s="131">
        <f>J33+J35+J38</f>
        <v>30</v>
      </c>
      <c r="K18" s="120">
        <f>K33+K35+K38</f>
        <v>21</v>
      </c>
      <c r="L18" s="124">
        <f>L33+L35+L38</f>
        <v>29</v>
      </c>
      <c r="M18" s="497">
        <f t="shared" si="1"/>
        <v>11.02661596958175</v>
      </c>
      <c r="N18" s="131">
        <f>N33+N35+N38</f>
        <v>30</v>
      </c>
      <c r="O18" s="120">
        <f>O33+O35+O38</f>
        <v>21</v>
      </c>
      <c r="P18" s="120">
        <f>P33+P35+P38</f>
        <v>30</v>
      </c>
      <c r="Q18" s="386">
        <f t="shared" ref="Q18:Q23" si="25">P18/C18*100</f>
        <v>11.406844106463879</v>
      </c>
      <c r="R18" s="130">
        <f t="shared" ref="R18:AG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30</v>
      </c>
      <c r="Y18" s="120">
        <f t="shared" si="26"/>
        <v>21</v>
      </c>
      <c r="Z18" s="120">
        <f t="shared" si="26"/>
        <v>30</v>
      </c>
      <c r="AA18" s="120">
        <f t="shared" si="26"/>
        <v>19</v>
      </c>
      <c r="AB18" s="120">
        <f t="shared" si="26"/>
        <v>28</v>
      </c>
      <c r="AC18" s="120">
        <f t="shared" si="26"/>
        <v>25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>
        <f t="shared" si="26"/>
        <v>0</v>
      </c>
      <c r="AH18" s="125"/>
      <c r="AI18" s="307" t="s">
        <v>152</v>
      </c>
      <c r="AJ18" s="474">
        <f>AJ33+AJ35+AJ38</f>
        <v>267</v>
      </c>
      <c r="AK18" s="120">
        <f>AK33+AK35+AK38</f>
        <v>28</v>
      </c>
      <c r="AL18" s="127">
        <f t="shared" ref="AL18:AL23" si="27">AK18/AJ18*100</f>
        <v>10.486891385767791</v>
      </c>
      <c r="AM18" s="120">
        <f t="shared" ref="AM18:AU18" si="28">AM33+AM35+AM38</f>
        <v>25</v>
      </c>
      <c r="AN18" s="129">
        <f t="shared" si="28"/>
        <v>25</v>
      </c>
      <c r="AO18" s="131">
        <f t="shared" si="28"/>
        <v>0</v>
      </c>
      <c r="AP18" s="120">
        <f t="shared" si="28"/>
        <v>0</v>
      </c>
      <c r="AQ18" s="124">
        <f t="shared" si="28"/>
        <v>25</v>
      </c>
      <c r="AR18" s="130">
        <f t="shared" si="28"/>
        <v>0</v>
      </c>
      <c r="AS18" s="120">
        <f t="shared" si="28"/>
        <v>0</v>
      </c>
      <c r="AT18" s="120">
        <f t="shared" si="28"/>
        <v>16</v>
      </c>
      <c r="AU18" s="120">
        <f t="shared" si="28"/>
        <v>24</v>
      </c>
      <c r="AV18" s="127">
        <f t="shared" ref="AV18:AV23" si="29">AU18/AJ18*100</f>
        <v>8.9887640449438209</v>
      </c>
      <c r="AW18" s="120">
        <f>AW33+AW35+AW38</f>
        <v>23</v>
      </c>
      <c r="AX18" s="120">
        <f>AX33+AX35+AX38</f>
        <v>22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30">BA18/AJ18*100</f>
        <v>0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1">BE18/AJ18*100</f>
        <v>0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0</v>
      </c>
      <c r="BM18" s="120">
        <f t="shared" si="32"/>
        <v>0</v>
      </c>
      <c r="BN18" s="125"/>
      <c r="BO18" s="126" t="s">
        <v>152</v>
      </c>
      <c r="BP18" s="119">
        <f t="shared" ref="BP18:BX18" si="33">BP33+BP35+BP38</f>
        <v>275</v>
      </c>
      <c r="BQ18" s="120">
        <f t="shared" si="33"/>
        <v>0</v>
      </c>
      <c r="BR18" s="120">
        <f t="shared" si="33"/>
        <v>17</v>
      </c>
      <c r="BS18" s="120">
        <f t="shared" si="33"/>
        <v>0</v>
      </c>
      <c r="BT18" s="120">
        <f t="shared" si="33"/>
        <v>0</v>
      </c>
      <c r="BU18" s="129">
        <f t="shared" si="33"/>
        <v>0</v>
      </c>
      <c r="BV18" s="131">
        <f t="shared" si="33"/>
        <v>0</v>
      </c>
      <c r="BW18" s="120">
        <f t="shared" si="33"/>
        <v>0</v>
      </c>
      <c r="BX18" s="120">
        <f t="shared" si="33"/>
        <v>2</v>
      </c>
      <c r="BY18" s="477">
        <f t="shared" ref="BY18:BY23" si="34">BX18/BP18</f>
        <v>7.2727272727272727E-3</v>
      </c>
      <c r="BZ18" s="131">
        <f>BZ33+BZ35+BZ38</f>
        <v>0</v>
      </c>
      <c r="CA18" s="120">
        <f>CA33+CA35+CA38</f>
        <v>0</v>
      </c>
      <c r="CB18" s="120">
        <f>CB33+CB35+CB38</f>
        <v>0</v>
      </c>
      <c r="CC18" s="469">
        <f t="shared" ref="CC18:CC23" si="35">CB18/BP18*100</f>
        <v>0</v>
      </c>
      <c r="CD18" s="130">
        <f t="shared" ref="CD18:CK18" si="36">CD33+CD35+CD38</f>
        <v>0</v>
      </c>
      <c r="CE18" s="120">
        <f t="shared" si="36"/>
        <v>3</v>
      </c>
      <c r="CF18" s="120">
        <f t="shared" si="36"/>
        <v>0</v>
      </c>
      <c r="CG18" s="120">
        <f t="shared" si="36"/>
        <v>0</v>
      </c>
      <c r="CH18" s="120">
        <f t="shared" si="36"/>
        <v>0</v>
      </c>
      <c r="CI18" s="120">
        <f t="shared" si="36"/>
        <v>0</v>
      </c>
      <c r="CJ18" s="120">
        <f t="shared" si="36"/>
        <v>19</v>
      </c>
      <c r="CK18" s="120">
        <f t="shared" si="36"/>
        <v>2</v>
      </c>
      <c r="CL18" s="315">
        <f t="shared" ref="CL18:CL23" si="37">CK18/BP18*100</f>
        <v>0.72727272727272729</v>
      </c>
      <c r="CM18" s="117">
        <f>CM33+CM35+CM38</f>
        <v>1</v>
      </c>
      <c r="CN18" s="324">
        <f>CN33+CN35+CN38</f>
        <v>3</v>
      </c>
      <c r="CO18" s="130">
        <f>CO33+CO35+CO38</f>
        <v>0</v>
      </c>
      <c r="CP18" s="125"/>
      <c r="CQ18" s="118" t="s">
        <v>152</v>
      </c>
      <c r="CR18" s="367">
        <f t="shared" ref="CR18:DM18" si="38">CR33+CR35+CR38</f>
        <v>36</v>
      </c>
      <c r="CS18" s="131">
        <f t="shared" si="38"/>
        <v>0</v>
      </c>
      <c r="CT18" s="120">
        <f t="shared" si="38"/>
        <v>20</v>
      </c>
      <c r="CU18" s="120">
        <f t="shared" si="38"/>
        <v>0</v>
      </c>
      <c r="CV18" s="120">
        <f t="shared" si="38"/>
        <v>0</v>
      </c>
      <c r="CW18" s="120">
        <f t="shared" si="38"/>
        <v>0</v>
      </c>
      <c r="CX18" s="120">
        <f t="shared" si="38"/>
        <v>0</v>
      </c>
      <c r="CY18" s="120">
        <f t="shared" si="38"/>
        <v>0</v>
      </c>
      <c r="CZ18" s="120">
        <f t="shared" si="38"/>
        <v>0</v>
      </c>
      <c r="DA18" s="120">
        <f t="shared" si="38"/>
        <v>0</v>
      </c>
      <c r="DB18" s="120">
        <f t="shared" si="38"/>
        <v>0</v>
      </c>
      <c r="DC18" s="120">
        <f t="shared" si="38"/>
        <v>0</v>
      </c>
      <c r="DD18" s="120">
        <f t="shared" si="38"/>
        <v>0</v>
      </c>
      <c r="DE18" s="120">
        <f t="shared" si="38"/>
        <v>0</v>
      </c>
      <c r="DF18" s="120">
        <f t="shared" si="38"/>
        <v>0</v>
      </c>
      <c r="DG18" s="120">
        <f t="shared" si="38"/>
        <v>0</v>
      </c>
      <c r="DH18" s="120">
        <f t="shared" si="38"/>
        <v>0</v>
      </c>
      <c r="DI18" s="120">
        <f t="shared" si="38"/>
        <v>0</v>
      </c>
      <c r="DJ18" s="120">
        <f t="shared" si="38"/>
        <v>0</v>
      </c>
      <c r="DK18" s="120">
        <f t="shared" si="38"/>
        <v>1</v>
      </c>
      <c r="DL18" s="120">
        <f t="shared" si="38"/>
        <v>2</v>
      </c>
      <c r="DM18" s="120">
        <f t="shared" si="38"/>
        <v>2</v>
      </c>
      <c r="DN18" s="125"/>
      <c r="DO18" s="307" t="s">
        <v>152</v>
      </c>
      <c r="DP18" s="474">
        <f t="shared" ref="DP18:DW18" si="39">DP33+DP35+DP38</f>
        <v>402</v>
      </c>
      <c r="DQ18" s="120">
        <f t="shared" si="39"/>
        <v>0</v>
      </c>
      <c r="DR18" s="120">
        <f t="shared" si="39"/>
        <v>5</v>
      </c>
      <c r="DS18" s="120">
        <f t="shared" si="39"/>
        <v>0</v>
      </c>
      <c r="DT18" s="120">
        <f t="shared" si="39"/>
        <v>0</v>
      </c>
      <c r="DU18" s="120">
        <f t="shared" si="39"/>
        <v>0</v>
      </c>
      <c r="DV18" s="120">
        <f t="shared" si="39"/>
        <v>0</v>
      </c>
      <c r="DW18" s="120">
        <f t="shared" si="39"/>
        <v>0</v>
      </c>
      <c r="DX18" s="127">
        <f t="shared" si="7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0">EC33+EC35+EC38</f>
        <v>0</v>
      </c>
      <c r="ED18" s="120">
        <f t="shared" si="40"/>
        <v>0</v>
      </c>
      <c r="EE18" s="120">
        <f t="shared" si="40"/>
        <v>0</v>
      </c>
      <c r="EF18" s="120">
        <f t="shared" si="40"/>
        <v>0</v>
      </c>
      <c r="EG18" s="120">
        <f t="shared" si="40"/>
        <v>0</v>
      </c>
      <c r="EH18" s="120">
        <f t="shared" si="40"/>
        <v>0</v>
      </c>
      <c r="EI18" s="120">
        <f t="shared" si="40"/>
        <v>0</v>
      </c>
      <c r="EJ18" s="120">
        <f t="shared" si="40"/>
        <v>0</v>
      </c>
      <c r="EK18" s="127">
        <f t="shared" si="9"/>
        <v>0</v>
      </c>
      <c r="EL18" s="120">
        <f>EL33+EL35+EL38</f>
        <v>0</v>
      </c>
      <c r="EM18" s="120">
        <f>EM33+EM35+EM38</f>
        <v>20</v>
      </c>
      <c r="EN18" s="127">
        <f t="shared" si="10"/>
        <v>4.975124378109453E-2</v>
      </c>
      <c r="EO18" s="120">
        <f>EO33+EO35+EO38</f>
        <v>20</v>
      </c>
      <c r="EP18" s="127">
        <f t="shared" si="11"/>
        <v>4.975124378109453E-2</v>
      </c>
      <c r="EQ18" s="125"/>
      <c r="ER18" s="126" t="s">
        <v>152</v>
      </c>
      <c r="ES18" s="120">
        <f t="shared" ref="ES18:FK18" si="41">ES33+ES35+ES38</f>
        <v>0</v>
      </c>
      <c r="ET18" s="120">
        <f t="shared" si="41"/>
        <v>0</v>
      </c>
      <c r="EU18" s="120">
        <f t="shared" si="41"/>
        <v>0</v>
      </c>
      <c r="EV18" s="120">
        <f t="shared" si="41"/>
        <v>0</v>
      </c>
      <c r="EW18" s="120">
        <f t="shared" si="41"/>
        <v>0</v>
      </c>
      <c r="EX18" s="120">
        <f t="shared" si="41"/>
        <v>7</v>
      </c>
      <c r="EY18" s="120">
        <f t="shared" si="41"/>
        <v>1</v>
      </c>
      <c r="EZ18" s="120">
        <f t="shared" si="41"/>
        <v>4</v>
      </c>
      <c r="FA18" s="120">
        <f t="shared" si="41"/>
        <v>0</v>
      </c>
      <c r="FB18" s="120">
        <f t="shared" si="41"/>
        <v>3</v>
      </c>
      <c r="FC18" s="120">
        <f t="shared" si="41"/>
        <v>5</v>
      </c>
      <c r="FD18" s="120">
        <f t="shared" si="41"/>
        <v>3</v>
      </c>
      <c r="FE18" s="120">
        <f t="shared" si="41"/>
        <v>1</v>
      </c>
      <c r="FF18" s="120">
        <f t="shared" si="41"/>
        <v>3</v>
      </c>
      <c r="FG18" s="120">
        <f t="shared" si="41"/>
        <v>3</v>
      </c>
      <c r="FH18" s="120">
        <f t="shared" si="41"/>
        <v>1</v>
      </c>
      <c r="FI18" s="120">
        <f t="shared" si="41"/>
        <v>0</v>
      </c>
      <c r="FJ18" s="120">
        <f t="shared" si="41"/>
        <v>0</v>
      </c>
      <c r="FK18" s="119">
        <f t="shared" si="41"/>
        <v>170</v>
      </c>
      <c r="FL18" s="188">
        <f t="shared" si="12"/>
        <v>10</v>
      </c>
      <c r="FM18" s="120">
        <f t="shared" ref="FM18:GG18" si="42">FM33+FM35+FM38</f>
        <v>0</v>
      </c>
      <c r="FN18" s="120">
        <f t="shared" si="42"/>
        <v>1</v>
      </c>
      <c r="FO18" s="120">
        <f t="shared" si="42"/>
        <v>12</v>
      </c>
      <c r="FP18" s="120">
        <f t="shared" si="42"/>
        <v>4</v>
      </c>
      <c r="FQ18" s="120">
        <f t="shared" si="42"/>
        <v>0</v>
      </c>
      <c r="FR18" s="120">
        <f t="shared" si="42"/>
        <v>0</v>
      </c>
      <c r="FS18" s="120">
        <f t="shared" si="42"/>
        <v>0</v>
      </c>
      <c r="FT18" s="120">
        <f t="shared" si="42"/>
        <v>0</v>
      </c>
      <c r="FU18" s="120">
        <f t="shared" si="42"/>
        <v>0</v>
      </c>
      <c r="FV18" s="120">
        <f t="shared" si="42"/>
        <v>0</v>
      </c>
      <c r="FW18" s="120">
        <f t="shared" si="42"/>
        <v>4</v>
      </c>
      <c r="FX18" s="120">
        <f t="shared" si="42"/>
        <v>4</v>
      </c>
      <c r="FY18" s="120">
        <f t="shared" si="42"/>
        <v>4</v>
      </c>
      <c r="FZ18" s="120">
        <f t="shared" si="42"/>
        <v>2</v>
      </c>
      <c r="GA18" s="120">
        <f t="shared" si="42"/>
        <v>29</v>
      </c>
      <c r="GB18" s="120">
        <f t="shared" si="42"/>
        <v>16</v>
      </c>
      <c r="GC18" s="120">
        <f t="shared" si="42"/>
        <v>19</v>
      </c>
      <c r="GD18" s="120">
        <f t="shared" si="42"/>
        <v>2</v>
      </c>
      <c r="GE18" s="120">
        <f t="shared" si="42"/>
        <v>1</v>
      </c>
      <c r="GF18" s="120">
        <f t="shared" si="42"/>
        <v>0</v>
      </c>
      <c r="GG18" s="120">
        <f t="shared" si="42"/>
        <v>1</v>
      </c>
      <c r="GH18" s="125"/>
      <c r="GI18" s="126" t="s">
        <v>152</v>
      </c>
      <c r="GJ18" s="119">
        <f>GJ33+GJ35+GJ38</f>
        <v>1421</v>
      </c>
      <c r="GK18" s="192">
        <f t="shared" si="14"/>
        <v>6.0520760028149194</v>
      </c>
      <c r="GL18" s="120">
        <f t="shared" ref="GL18:GW18" si="43">GL33+GL35+GL38</f>
        <v>1</v>
      </c>
      <c r="GM18" s="120">
        <f t="shared" si="43"/>
        <v>0</v>
      </c>
      <c r="GN18" s="120">
        <f t="shared" si="43"/>
        <v>0</v>
      </c>
      <c r="GO18" s="120">
        <f t="shared" si="43"/>
        <v>0</v>
      </c>
      <c r="GP18" s="120">
        <f t="shared" si="43"/>
        <v>1</v>
      </c>
      <c r="GQ18" s="120">
        <f t="shared" si="43"/>
        <v>13</v>
      </c>
      <c r="GR18" s="120">
        <f t="shared" si="43"/>
        <v>5</v>
      </c>
      <c r="GS18" s="120">
        <f t="shared" si="43"/>
        <v>6</v>
      </c>
      <c r="GT18" s="120">
        <f t="shared" si="43"/>
        <v>44</v>
      </c>
      <c r="GU18" s="129">
        <f t="shared" si="43"/>
        <v>16</v>
      </c>
      <c r="GV18" s="131">
        <f t="shared" si="43"/>
        <v>37</v>
      </c>
      <c r="GW18" s="120">
        <f t="shared" si="43"/>
        <v>1556</v>
      </c>
      <c r="GX18" s="304">
        <f t="shared" si="16"/>
        <v>2.3778920308483289</v>
      </c>
      <c r="GY18" s="130">
        <f t="shared" ref="GY18:HG18" si="44">GY33+GY35+GY38</f>
        <v>3</v>
      </c>
      <c r="GZ18" s="120">
        <f t="shared" si="44"/>
        <v>0</v>
      </c>
      <c r="HA18" s="120">
        <f t="shared" si="44"/>
        <v>0</v>
      </c>
      <c r="HB18" s="120">
        <f t="shared" si="44"/>
        <v>0</v>
      </c>
      <c r="HC18" s="120">
        <f t="shared" si="44"/>
        <v>0</v>
      </c>
      <c r="HD18" s="120">
        <f t="shared" si="44"/>
        <v>0</v>
      </c>
      <c r="HE18" s="120">
        <f t="shared" si="44"/>
        <v>0</v>
      </c>
      <c r="HF18" s="120">
        <f t="shared" si="44"/>
        <v>0</v>
      </c>
      <c r="HG18" s="124">
        <f t="shared" si="44"/>
        <v>0</v>
      </c>
      <c r="HH18" s="125"/>
      <c r="HI18" s="126" t="s">
        <v>152</v>
      </c>
      <c r="HJ18" s="120">
        <f t="shared" ref="HJ18:HR18" si="45">HJ33+HJ35+HJ38</f>
        <v>0</v>
      </c>
      <c r="HK18" s="120">
        <f t="shared" si="45"/>
        <v>0</v>
      </c>
      <c r="HL18" s="120">
        <f t="shared" si="45"/>
        <v>0</v>
      </c>
      <c r="HM18" s="120">
        <f t="shared" si="45"/>
        <v>0</v>
      </c>
      <c r="HN18" s="120">
        <f t="shared" si="45"/>
        <v>0</v>
      </c>
      <c r="HO18" s="120">
        <f t="shared" si="45"/>
        <v>0</v>
      </c>
      <c r="HP18" s="120">
        <f t="shared" si="45"/>
        <v>0</v>
      </c>
      <c r="HQ18" s="129">
        <f t="shared" si="45"/>
        <v>3</v>
      </c>
      <c r="HR18" s="131">
        <f t="shared" si="45"/>
        <v>174</v>
      </c>
      <c r="HS18" s="198">
        <f t="shared" ref="HS18:HS23" si="46">SUM(HT18:HW18)/HR18*100</f>
        <v>0</v>
      </c>
      <c r="HT18" s="130">
        <f>HT33+HT35+HT38</f>
        <v>0</v>
      </c>
      <c r="HU18" s="120">
        <f>HU33+HU35+HU38</f>
        <v>0</v>
      </c>
      <c r="HV18" s="120">
        <f>HV33+HV35+HV38</f>
        <v>0</v>
      </c>
      <c r="HW18" s="124">
        <f>HW33+HW35+HW38</f>
        <v>0</v>
      </c>
      <c r="HX18" s="211"/>
      <c r="HY18" s="130">
        <f t="shared" ref="HY18:IF18" si="47">HY33+HY35+HY38</f>
        <v>0</v>
      </c>
      <c r="HZ18" s="120">
        <f t="shared" si="47"/>
        <v>0</v>
      </c>
      <c r="IA18" s="120">
        <f t="shared" si="47"/>
        <v>0</v>
      </c>
      <c r="IB18" s="120">
        <f t="shared" si="47"/>
        <v>0</v>
      </c>
      <c r="IC18" s="120">
        <f t="shared" si="47"/>
        <v>0</v>
      </c>
      <c r="ID18" s="120">
        <f t="shared" si="47"/>
        <v>0</v>
      </c>
      <c r="IE18" s="120">
        <f t="shared" si="47"/>
        <v>0</v>
      </c>
      <c r="IF18" s="124">
        <f t="shared" si="47"/>
        <v>0</v>
      </c>
      <c r="IG18" s="125"/>
      <c r="IH18" s="126" t="s">
        <v>152</v>
      </c>
      <c r="II18" s="120">
        <f t="shared" ref="II18:JH18" si="48">II33+II35+II38</f>
        <v>0</v>
      </c>
      <c r="IJ18" s="120">
        <f t="shared" si="48"/>
        <v>0</v>
      </c>
      <c r="IK18" s="120">
        <f t="shared" si="48"/>
        <v>0</v>
      </c>
      <c r="IL18" s="120">
        <f t="shared" si="48"/>
        <v>0</v>
      </c>
      <c r="IM18" s="120">
        <f t="shared" si="48"/>
        <v>0</v>
      </c>
      <c r="IN18" s="120">
        <f t="shared" si="48"/>
        <v>0</v>
      </c>
      <c r="IO18" s="120">
        <f t="shared" si="48"/>
        <v>4</v>
      </c>
      <c r="IP18" s="120">
        <f t="shared" si="48"/>
        <v>6</v>
      </c>
      <c r="IQ18" s="120">
        <f t="shared" si="48"/>
        <v>3</v>
      </c>
      <c r="IR18" s="120">
        <f t="shared" si="48"/>
        <v>31</v>
      </c>
      <c r="IS18" s="120">
        <f t="shared" si="48"/>
        <v>19</v>
      </c>
      <c r="IT18" s="120">
        <f t="shared" si="48"/>
        <v>2</v>
      </c>
      <c r="IU18" s="120">
        <f t="shared" si="48"/>
        <v>4</v>
      </c>
      <c r="IV18" s="120">
        <f t="shared" si="48"/>
        <v>1</v>
      </c>
      <c r="IW18" s="124">
        <f t="shared" si="48"/>
        <v>0</v>
      </c>
      <c r="IX18" s="130">
        <f t="shared" si="48"/>
        <v>0</v>
      </c>
      <c r="IY18" s="120">
        <f t="shared" si="48"/>
        <v>0</v>
      </c>
      <c r="IZ18" s="129">
        <f t="shared" si="48"/>
        <v>0</v>
      </c>
      <c r="JA18" s="131">
        <f t="shared" si="48"/>
        <v>1</v>
      </c>
      <c r="JB18" s="120">
        <f t="shared" si="48"/>
        <v>0</v>
      </c>
      <c r="JC18" s="124">
        <f t="shared" si="48"/>
        <v>1</v>
      </c>
      <c r="JD18" s="130">
        <f t="shared" si="48"/>
        <v>0</v>
      </c>
      <c r="JE18" s="120">
        <f t="shared" si="48"/>
        <v>40</v>
      </c>
      <c r="JF18" s="120">
        <f t="shared" si="48"/>
        <v>0</v>
      </c>
      <c r="JG18" s="120">
        <f t="shared" si="48"/>
        <v>5</v>
      </c>
      <c r="JH18" s="120">
        <f t="shared" si="48"/>
        <v>0</v>
      </c>
      <c r="JI18" s="125"/>
      <c r="JJ18" s="126" t="s">
        <v>152</v>
      </c>
      <c r="JK18" s="120">
        <f t="shared" ref="JK18:KE18" si="49">JK33+JK35+JK38</f>
        <v>0</v>
      </c>
      <c r="JL18" s="120">
        <f t="shared" si="49"/>
        <v>1</v>
      </c>
      <c r="JM18" s="120">
        <f t="shared" si="49"/>
        <v>0</v>
      </c>
      <c r="JN18" s="120">
        <f t="shared" si="49"/>
        <v>0</v>
      </c>
      <c r="JO18" s="120">
        <f t="shared" si="49"/>
        <v>0</v>
      </c>
      <c r="JP18" s="120">
        <f t="shared" si="49"/>
        <v>0</v>
      </c>
      <c r="JQ18" s="120">
        <f t="shared" si="49"/>
        <v>0</v>
      </c>
      <c r="JR18" s="120">
        <f t="shared" si="49"/>
        <v>0</v>
      </c>
      <c r="JS18" s="120">
        <f t="shared" si="49"/>
        <v>0</v>
      </c>
      <c r="JT18" s="129">
        <f t="shared" si="49"/>
        <v>0</v>
      </c>
      <c r="JU18" s="340">
        <f t="shared" si="49"/>
        <v>0</v>
      </c>
      <c r="JV18" s="341">
        <f t="shared" si="49"/>
        <v>0</v>
      </c>
      <c r="JW18" s="341">
        <f t="shared" si="49"/>
        <v>0</v>
      </c>
      <c r="JX18" s="341">
        <f t="shared" si="49"/>
        <v>0</v>
      </c>
      <c r="JY18" s="342">
        <f t="shared" si="49"/>
        <v>0</v>
      </c>
      <c r="JZ18" s="340">
        <f t="shared" si="49"/>
        <v>0</v>
      </c>
      <c r="KA18" s="341">
        <f t="shared" si="49"/>
        <v>0</v>
      </c>
      <c r="KB18" s="341">
        <f t="shared" si="49"/>
        <v>0</v>
      </c>
      <c r="KC18" s="341">
        <f t="shared" si="49"/>
        <v>0</v>
      </c>
      <c r="KD18" s="342">
        <f t="shared" si="49"/>
        <v>0</v>
      </c>
      <c r="KE18" s="340">
        <f t="shared" si="49"/>
        <v>1410</v>
      </c>
      <c r="KF18" s="343">
        <f t="shared" si="19"/>
        <v>2.9078014184397163</v>
      </c>
      <c r="KG18" s="342">
        <f>KG33+KG35+KG38</f>
        <v>41</v>
      </c>
      <c r="KH18" s="131">
        <f>KH33+KH35+KH38</f>
        <v>0</v>
      </c>
      <c r="KI18" s="130">
        <f>KI33+KI35+KI38</f>
        <v>0</v>
      </c>
      <c r="KJ18" s="124">
        <f>KJ33+KJ35+KJ38</f>
        <v>0</v>
      </c>
      <c r="KK18" s="125"/>
      <c r="KL18" s="307" t="s">
        <v>152</v>
      </c>
      <c r="KM18" s="131">
        <f t="shared" ref="KM18:KW18" si="50">KM33+KM35+KM38</f>
        <v>0</v>
      </c>
      <c r="KN18" s="120">
        <f t="shared" si="50"/>
        <v>0</v>
      </c>
      <c r="KO18" s="120">
        <f t="shared" si="50"/>
        <v>0</v>
      </c>
      <c r="KP18" s="120">
        <f t="shared" si="50"/>
        <v>0</v>
      </c>
      <c r="KQ18" s="120">
        <f t="shared" si="50"/>
        <v>0</v>
      </c>
      <c r="KR18" s="120">
        <f t="shared" si="50"/>
        <v>1</v>
      </c>
      <c r="KS18" s="120">
        <f t="shared" si="50"/>
        <v>1</v>
      </c>
      <c r="KT18" s="120">
        <f t="shared" si="50"/>
        <v>0</v>
      </c>
      <c r="KU18" s="124">
        <f t="shared" si="50"/>
        <v>2</v>
      </c>
      <c r="KV18" s="120">
        <f t="shared" si="50"/>
        <v>0</v>
      </c>
      <c r="KW18" s="120">
        <f t="shared" si="50"/>
        <v>0</v>
      </c>
      <c r="KY18" s="120">
        <f>KY33+KY35+KY38</f>
        <v>0</v>
      </c>
      <c r="KZ18" s="120">
        <f>KZ33+KZ35+KZ38</f>
        <v>0</v>
      </c>
      <c r="LA18" s="120">
        <f>LA33+LA35+LA38</f>
        <v>0</v>
      </c>
      <c r="LB18" s="120">
        <f>LB33+LB35+LB38</f>
        <v>0</v>
      </c>
      <c r="LD18" s="543" t="s">
        <v>152</v>
      </c>
      <c r="LE18" s="131">
        <f t="shared" ref="LE18:LW18" si="51">LE33+LE35+LE38</f>
        <v>0</v>
      </c>
      <c r="LF18" s="120">
        <f t="shared" si="51"/>
        <v>0</v>
      </c>
      <c r="LG18" s="120">
        <f t="shared" si="51"/>
        <v>0</v>
      </c>
      <c r="LH18" s="120">
        <f t="shared" si="51"/>
        <v>0</v>
      </c>
      <c r="LI18" s="120">
        <f t="shared" si="51"/>
        <v>0</v>
      </c>
      <c r="LJ18" s="124">
        <f t="shared" si="51"/>
        <v>0</v>
      </c>
      <c r="LK18" s="131">
        <f t="shared" si="51"/>
        <v>0</v>
      </c>
      <c r="LL18" s="120">
        <f t="shared" si="51"/>
        <v>0</v>
      </c>
      <c r="LM18" s="120">
        <f t="shared" si="51"/>
        <v>0</v>
      </c>
      <c r="LN18" s="124">
        <f t="shared" si="51"/>
        <v>0</v>
      </c>
      <c r="LO18" s="124">
        <f t="shared" si="51"/>
        <v>20</v>
      </c>
      <c r="LP18" s="124">
        <f t="shared" si="51"/>
        <v>1</v>
      </c>
      <c r="LQ18" s="124">
        <f t="shared" si="51"/>
        <v>1</v>
      </c>
      <c r="LR18" s="129">
        <f t="shared" si="51"/>
        <v>0</v>
      </c>
      <c r="LS18" s="131">
        <f t="shared" si="51"/>
        <v>1</v>
      </c>
      <c r="LT18" s="120">
        <f t="shared" si="51"/>
        <v>0</v>
      </c>
      <c r="LU18" s="120">
        <f t="shared" si="51"/>
        <v>0</v>
      </c>
      <c r="LV18" s="120">
        <f t="shared" si="51"/>
        <v>0</v>
      </c>
      <c r="LW18" s="124">
        <f t="shared" si="51"/>
        <v>0</v>
      </c>
      <c r="LX18" s="959"/>
    </row>
    <row r="19" spans="1:336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0</v>
      </c>
      <c r="E19" s="120">
        <f>E45</f>
        <v>0</v>
      </c>
      <c r="F19" s="120">
        <f>F45</f>
        <v>0</v>
      </c>
      <c r="G19" s="410">
        <f t="shared" si="24"/>
        <v>0</v>
      </c>
      <c r="H19" s="130">
        <f>H45</f>
        <v>0</v>
      </c>
      <c r="I19" s="129">
        <f>I45</f>
        <v>0</v>
      </c>
      <c r="J19" s="131">
        <f>J45</f>
        <v>6</v>
      </c>
      <c r="K19" s="120">
        <f>K45</f>
        <v>8</v>
      </c>
      <c r="L19" s="124">
        <f>L45</f>
        <v>6</v>
      </c>
      <c r="M19" s="497">
        <f t="shared" si="1"/>
        <v>9.8360655737704921</v>
      </c>
      <c r="N19" s="131">
        <f>N45</f>
        <v>6</v>
      </c>
      <c r="O19" s="120">
        <f>O45</f>
        <v>8</v>
      </c>
      <c r="P19" s="120">
        <f>P45</f>
        <v>6</v>
      </c>
      <c r="Q19" s="386">
        <f t="shared" si="25"/>
        <v>9.8360655737704921</v>
      </c>
      <c r="R19" s="130">
        <f t="shared" ref="R19:AG19" si="52">R45</f>
        <v>0</v>
      </c>
      <c r="S19" s="120">
        <f t="shared" si="52"/>
        <v>0</v>
      </c>
      <c r="T19" s="120">
        <f t="shared" si="52"/>
        <v>0</v>
      </c>
      <c r="U19" s="120">
        <f t="shared" si="52"/>
        <v>0</v>
      </c>
      <c r="V19" s="120">
        <f t="shared" si="52"/>
        <v>0</v>
      </c>
      <c r="W19" s="120">
        <f t="shared" si="52"/>
        <v>0</v>
      </c>
      <c r="X19" s="120">
        <f t="shared" si="52"/>
        <v>6</v>
      </c>
      <c r="Y19" s="120">
        <f t="shared" si="52"/>
        <v>8</v>
      </c>
      <c r="Z19" s="120">
        <f t="shared" si="52"/>
        <v>6</v>
      </c>
      <c r="AA19" s="120">
        <f t="shared" si="52"/>
        <v>8</v>
      </c>
      <c r="AB19" s="120">
        <f t="shared" si="52"/>
        <v>7</v>
      </c>
      <c r="AC19" s="120">
        <f t="shared" si="52"/>
        <v>9</v>
      </c>
      <c r="AD19" s="120">
        <f t="shared" si="52"/>
        <v>0</v>
      </c>
      <c r="AE19" s="120">
        <f t="shared" si="52"/>
        <v>0</v>
      </c>
      <c r="AF19" s="120">
        <f t="shared" si="52"/>
        <v>0</v>
      </c>
      <c r="AG19" s="120">
        <f t="shared" si="52"/>
        <v>0</v>
      </c>
      <c r="AH19" s="125"/>
      <c r="AI19" s="308" t="s">
        <v>154</v>
      </c>
      <c r="AJ19" s="474">
        <f>AJ45</f>
        <v>71</v>
      </c>
      <c r="AK19" s="120">
        <f>AK45</f>
        <v>6</v>
      </c>
      <c r="AL19" s="127">
        <f t="shared" si="27"/>
        <v>8.4507042253521121</v>
      </c>
      <c r="AM19" s="120">
        <f t="shared" ref="AM19:AU19" si="53">AM45</f>
        <v>6</v>
      </c>
      <c r="AN19" s="129">
        <f t="shared" si="53"/>
        <v>6</v>
      </c>
      <c r="AO19" s="131">
        <f t="shared" si="53"/>
        <v>0</v>
      </c>
      <c r="AP19" s="120">
        <f t="shared" si="53"/>
        <v>0</v>
      </c>
      <c r="AQ19" s="124">
        <f t="shared" si="53"/>
        <v>5</v>
      </c>
      <c r="AR19" s="130">
        <f t="shared" si="53"/>
        <v>0</v>
      </c>
      <c r="AS19" s="120">
        <f t="shared" si="53"/>
        <v>0</v>
      </c>
      <c r="AT19" s="120">
        <f t="shared" si="53"/>
        <v>4</v>
      </c>
      <c r="AU19" s="120">
        <f t="shared" si="53"/>
        <v>7</v>
      </c>
      <c r="AV19" s="127">
        <f t="shared" si="29"/>
        <v>9.8591549295774641</v>
      </c>
      <c r="AW19" s="120">
        <f>AW45</f>
        <v>7</v>
      </c>
      <c r="AX19" s="120">
        <f>AX45</f>
        <v>7</v>
      </c>
      <c r="AY19" s="120">
        <f>AY45</f>
        <v>0</v>
      </c>
      <c r="AZ19" s="120">
        <f>AZ45</f>
        <v>0</v>
      </c>
      <c r="BA19" s="120">
        <f>BA45</f>
        <v>0</v>
      </c>
      <c r="BB19" s="123">
        <f t="shared" si="30"/>
        <v>0</v>
      </c>
      <c r="BC19" s="120">
        <f>BC45</f>
        <v>0</v>
      </c>
      <c r="BD19" s="120">
        <f>BD45</f>
        <v>0</v>
      </c>
      <c r="BE19" s="120">
        <f>BE45</f>
        <v>1</v>
      </c>
      <c r="BF19" s="127">
        <f t="shared" si="31"/>
        <v>1.4084507042253522</v>
      </c>
      <c r="BG19" s="120">
        <f t="shared" ref="BG19:BM19" si="54">BG45</f>
        <v>0</v>
      </c>
      <c r="BH19" s="120">
        <f t="shared" si="54"/>
        <v>0</v>
      </c>
      <c r="BI19" s="120">
        <f t="shared" si="54"/>
        <v>0</v>
      </c>
      <c r="BJ19" s="120">
        <f t="shared" si="54"/>
        <v>0</v>
      </c>
      <c r="BK19" s="120">
        <f t="shared" si="54"/>
        <v>0</v>
      </c>
      <c r="BL19" s="120">
        <f t="shared" si="54"/>
        <v>0</v>
      </c>
      <c r="BM19" s="120">
        <f t="shared" si="54"/>
        <v>0</v>
      </c>
      <c r="BN19" s="125"/>
      <c r="BO19" s="133" t="s">
        <v>154</v>
      </c>
      <c r="BP19" s="119">
        <f>BP45</f>
        <v>81</v>
      </c>
      <c r="BQ19" s="120">
        <f t="shared" ref="BQ19:BX19" si="55">BQ45</f>
        <v>0</v>
      </c>
      <c r="BR19" s="120">
        <f t="shared" si="55"/>
        <v>2</v>
      </c>
      <c r="BS19" s="120">
        <f t="shared" si="55"/>
        <v>0</v>
      </c>
      <c r="BT19" s="120">
        <f t="shared" si="55"/>
        <v>0</v>
      </c>
      <c r="BU19" s="129">
        <f t="shared" si="55"/>
        <v>0</v>
      </c>
      <c r="BV19" s="131">
        <f t="shared" si="55"/>
        <v>0</v>
      </c>
      <c r="BW19" s="120">
        <f t="shared" si="55"/>
        <v>0</v>
      </c>
      <c r="BX19" s="120">
        <f t="shared" si="55"/>
        <v>0</v>
      </c>
      <c r="BY19" s="477">
        <f t="shared" si="34"/>
        <v>0</v>
      </c>
      <c r="BZ19" s="131">
        <f>BZ45</f>
        <v>0</v>
      </c>
      <c r="CA19" s="120">
        <f>CA45</f>
        <v>0</v>
      </c>
      <c r="CB19" s="120">
        <f>CB45</f>
        <v>0</v>
      </c>
      <c r="CC19" s="469">
        <f t="shared" si="35"/>
        <v>0</v>
      </c>
      <c r="CD19" s="130">
        <f t="shared" ref="CD19:CK19" si="56">CD45</f>
        <v>0</v>
      </c>
      <c r="CE19" s="120">
        <f t="shared" si="56"/>
        <v>0</v>
      </c>
      <c r="CF19" s="120">
        <f t="shared" si="56"/>
        <v>0</v>
      </c>
      <c r="CG19" s="120">
        <f t="shared" si="56"/>
        <v>0</v>
      </c>
      <c r="CH19" s="120">
        <f t="shared" si="56"/>
        <v>0</v>
      </c>
      <c r="CI19" s="120">
        <f t="shared" si="56"/>
        <v>0</v>
      </c>
      <c r="CJ19" s="120">
        <f t="shared" si="56"/>
        <v>0</v>
      </c>
      <c r="CK19" s="120">
        <f t="shared" si="56"/>
        <v>0</v>
      </c>
      <c r="CL19" s="315">
        <f t="shared" si="37"/>
        <v>0</v>
      </c>
      <c r="CM19" s="117">
        <f t="shared" ref="CM19:CN19" si="57">CM45</f>
        <v>0</v>
      </c>
      <c r="CN19" s="324">
        <f t="shared" si="57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58">CS45</f>
        <v>0</v>
      </c>
      <c r="CT19" s="120">
        <f t="shared" si="58"/>
        <v>2</v>
      </c>
      <c r="CU19" s="120">
        <f t="shared" si="58"/>
        <v>0</v>
      </c>
      <c r="CV19" s="120">
        <f t="shared" si="58"/>
        <v>0</v>
      </c>
      <c r="CW19" s="120">
        <f t="shared" si="58"/>
        <v>0</v>
      </c>
      <c r="CX19" s="120">
        <f t="shared" si="58"/>
        <v>0</v>
      </c>
      <c r="CY19" s="120">
        <f t="shared" si="58"/>
        <v>1</v>
      </c>
      <c r="CZ19" s="120">
        <f t="shared" si="58"/>
        <v>0</v>
      </c>
      <c r="DA19" s="120">
        <f t="shared" si="58"/>
        <v>0</v>
      </c>
      <c r="DB19" s="120">
        <f t="shared" si="58"/>
        <v>1</v>
      </c>
      <c r="DC19" s="120">
        <f t="shared" si="58"/>
        <v>0</v>
      </c>
      <c r="DD19" s="120">
        <f t="shared" si="58"/>
        <v>0</v>
      </c>
      <c r="DE19" s="120">
        <f t="shared" si="58"/>
        <v>0</v>
      </c>
      <c r="DF19" s="120">
        <f t="shared" si="58"/>
        <v>0</v>
      </c>
      <c r="DG19" s="120">
        <f t="shared" si="58"/>
        <v>0</v>
      </c>
      <c r="DH19" s="120">
        <f t="shared" si="58"/>
        <v>0</v>
      </c>
      <c r="DI19" s="120">
        <f t="shared" si="58"/>
        <v>0</v>
      </c>
      <c r="DJ19" s="120">
        <f t="shared" si="58"/>
        <v>0</v>
      </c>
      <c r="DK19" s="120">
        <f t="shared" si="58"/>
        <v>0</v>
      </c>
      <c r="DL19" s="120">
        <f t="shared" si="58"/>
        <v>0</v>
      </c>
      <c r="DM19" s="120">
        <f t="shared" si="58"/>
        <v>0</v>
      </c>
      <c r="DN19" s="125"/>
      <c r="DO19" s="308" t="s">
        <v>154</v>
      </c>
      <c r="DP19" s="474">
        <f>DP45</f>
        <v>77</v>
      </c>
      <c r="DQ19" s="120">
        <f t="shared" ref="DQ19:DW19" si="59">DQ45</f>
        <v>0</v>
      </c>
      <c r="DR19" s="120">
        <f t="shared" si="59"/>
        <v>0</v>
      </c>
      <c r="DS19" s="120">
        <f t="shared" si="59"/>
        <v>0</v>
      </c>
      <c r="DT19" s="120">
        <f t="shared" si="59"/>
        <v>0</v>
      </c>
      <c r="DU19" s="120">
        <f t="shared" si="59"/>
        <v>0</v>
      </c>
      <c r="DV19" s="120">
        <f t="shared" si="59"/>
        <v>0</v>
      </c>
      <c r="DW19" s="120">
        <f t="shared" si="59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0">EC45</f>
        <v>0</v>
      </c>
      <c r="ED19" s="120">
        <f t="shared" si="60"/>
        <v>0</v>
      </c>
      <c r="EE19" s="120">
        <f t="shared" si="60"/>
        <v>0</v>
      </c>
      <c r="EF19" s="120">
        <f t="shared" si="60"/>
        <v>0</v>
      </c>
      <c r="EG19" s="120">
        <f t="shared" si="60"/>
        <v>0</v>
      </c>
      <c r="EH19" s="120">
        <f t="shared" si="60"/>
        <v>0</v>
      </c>
      <c r="EI19" s="120">
        <f t="shared" si="60"/>
        <v>0</v>
      </c>
      <c r="EJ19" s="120">
        <f t="shared" si="60"/>
        <v>0</v>
      </c>
      <c r="EK19" s="127">
        <f t="shared" si="9"/>
        <v>0</v>
      </c>
      <c r="EL19" s="120">
        <f>EL45</f>
        <v>0</v>
      </c>
      <c r="EM19" s="120">
        <f>EM45</f>
        <v>4</v>
      </c>
      <c r="EN19" s="127">
        <f t="shared" si="10"/>
        <v>5.1948051948051951E-2</v>
      </c>
      <c r="EO19" s="120">
        <f>EO45</f>
        <v>4</v>
      </c>
      <c r="EP19" s="127">
        <f t="shared" si="11"/>
        <v>5.1948051948051951E-2</v>
      </c>
      <c r="EQ19" s="125"/>
      <c r="ER19" s="133" t="s">
        <v>154</v>
      </c>
      <c r="ES19" s="120">
        <f>ES45</f>
        <v>0</v>
      </c>
      <c r="ET19" s="120">
        <f t="shared" ref="ET19:FK19" si="61">ET45</f>
        <v>0</v>
      </c>
      <c r="EU19" s="120">
        <f t="shared" si="61"/>
        <v>0</v>
      </c>
      <c r="EV19" s="120">
        <f t="shared" si="61"/>
        <v>0</v>
      </c>
      <c r="EW19" s="120">
        <f t="shared" si="61"/>
        <v>0</v>
      </c>
      <c r="EX19" s="120">
        <f t="shared" si="61"/>
        <v>0</v>
      </c>
      <c r="EY19" s="120">
        <f t="shared" si="61"/>
        <v>0</v>
      </c>
      <c r="EZ19" s="120">
        <f t="shared" si="61"/>
        <v>0</v>
      </c>
      <c r="FA19" s="120">
        <f t="shared" si="61"/>
        <v>0</v>
      </c>
      <c r="FB19" s="120">
        <f t="shared" si="61"/>
        <v>0</v>
      </c>
      <c r="FC19" s="120">
        <f t="shared" si="61"/>
        <v>0</v>
      </c>
      <c r="FD19" s="120">
        <f t="shared" si="61"/>
        <v>0</v>
      </c>
      <c r="FE19" s="120">
        <f t="shared" si="61"/>
        <v>0</v>
      </c>
      <c r="FF19" s="120">
        <f t="shared" si="61"/>
        <v>1</v>
      </c>
      <c r="FG19" s="120">
        <f t="shared" si="61"/>
        <v>0</v>
      </c>
      <c r="FH19" s="120">
        <f t="shared" si="61"/>
        <v>0</v>
      </c>
      <c r="FI19" s="120">
        <f t="shared" si="61"/>
        <v>0</v>
      </c>
      <c r="FJ19" s="120">
        <f t="shared" si="61"/>
        <v>0</v>
      </c>
      <c r="FK19" s="119">
        <f t="shared" si="61"/>
        <v>70</v>
      </c>
      <c r="FL19" s="188">
        <f t="shared" si="12"/>
        <v>2.8571428571428572</v>
      </c>
      <c r="FM19" s="120">
        <f t="shared" ref="FM19:GG19" si="62">FM45</f>
        <v>0</v>
      </c>
      <c r="FN19" s="120">
        <f t="shared" si="62"/>
        <v>0</v>
      </c>
      <c r="FO19" s="120">
        <f t="shared" si="62"/>
        <v>0</v>
      </c>
      <c r="FP19" s="120">
        <f t="shared" si="62"/>
        <v>2</v>
      </c>
      <c r="FQ19" s="120">
        <f t="shared" si="62"/>
        <v>0</v>
      </c>
      <c r="FR19" s="120">
        <f t="shared" si="62"/>
        <v>0</v>
      </c>
      <c r="FS19" s="120">
        <f t="shared" si="62"/>
        <v>0</v>
      </c>
      <c r="FT19" s="120">
        <f t="shared" si="62"/>
        <v>0</v>
      </c>
      <c r="FU19" s="120">
        <f t="shared" si="62"/>
        <v>0</v>
      </c>
      <c r="FV19" s="120">
        <f t="shared" si="62"/>
        <v>0</v>
      </c>
      <c r="FW19" s="120">
        <f t="shared" si="62"/>
        <v>0</v>
      </c>
      <c r="FX19" s="120">
        <f t="shared" si="62"/>
        <v>1</v>
      </c>
      <c r="FY19" s="120">
        <f t="shared" si="62"/>
        <v>0</v>
      </c>
      <c r="FZ19" s="120">
        <f t="shared" si="62"/>
        <v>0</v>
      </c>
      <c r="GA19" s="120">
        <f t="shared" si="62"/>
        <v>1</v>
      </c>
      <c r="GB19" s="120">
        <f t="shared" si="62"/>
        <v>0</v>
      </c>
      <c r="GC19" s="120">
        <f t="shared" si="62"/>
        <v>0</v>
      </c>
      <c r="GD19" s="120">
        <f t="shared" si="62"/>
        <v>1</v>
      </c>
      <c r="GE19" s="120">
        <f t="shared" si="62"/>
        <v>1</v>
      </c>
      <c r="GF19" s="120">
        <f t="shared" si="62"/>
        <v>0</v>
      </c>
      <c r="GG19" s="120">
        <f t="shared" si="62"/>
        <v>0</v>
      </c>
      <c r="GH19" s="125"/>
      <c r="GI19" s="133" t="s">
        <v>154</v>
      </c>
      <c r="GJ19" s="119">
        <f>GJ45</f>
        <v>638</v>
      </c>
      <c r="GK19" s="192">
        <f t="shared" si="14"/>
        <v>2.0376175548589339</v>
      </c>
      <c r="GL19" s="120">
        <f>GL45</f>
        <v>0</v>
      </c>
      <c r="GM19" s="120">
        <f t="shared" ref="GM19:GW19" si="63">GM45</f>
        <v>0</v>
      </c>
      <c r="GN19" s="120">
        <f t="shared" si="63"/>
        <v>0</v>
      </c>
      <c r="GO19" s="120">
        <f t="shared" si="63"/>
        <v>0</v>
      </c>
      <c r="GP19" s="120">
        <f t="shared" si="63"/>
        <v>0</v>
      </c>
      <c r="GQ19" s="120">
        <f t="shared" si="63"/>
        <v>0</v>
      </c>
      <c r="GR19" s="120">
        <f t="shared" si="63"/>
        <v>1</v>
      </c>
      <c r="GS19" s="120">
        <f t="shared" si="63"/>
        <v>0</v>
      </c>
      <c r="GT19" s="120">
        <f t="shared" si="63"/>
        <v>6</v>
      </c>
      <c r="GU19" s="129">
        <f t="shared" si="63"/>
        <v>6</v>
      </c>
      <c r="GV19" s="131">
        <f t="shared" si="63"/>
        <v>18</v>
      </c>
      <c r="GW19" s="120">
        <f t="shared" si="63"/>
        <v>713</v>
      </c>
      <c r="GX19" s="304">
        <f t="shared" si="16"/>
        <v>2.5245441795231418</v>
      </c>
      <c r="GY19" s="130">
        <f t="shared" ref="GY19:HG19" si="64">GY45</f>
        <v>1</v>
      </c>
      <c r="GZ19" s="120">
        <f t="shared" si="64"/>
        <v>0</v>
      </c>
      <c r="HA19" s="120">
        <f t="shared" si="64"/>
        <v>0</v>
      </c>
      <c r="HB19" s="120">
        <f t="shared" si="64"/>
        <v>0</v>
      </c>
      <c r="HC19" s="120">
        <f t="shared" si="64"/>
        <v>0</v>
      </c>
      <c r="HD19" s="120">
        <f t="shared" si="64"/>
        <v>0</v>
      </c>
      <c r="HE19" s="120">
        <f t="shared" si="64"/>
        <v>0</v>
      </c>
      <c r="HF19" s="120">
        <f t="shared" si="64"/>
        <v>0</v>
      </c>
      <c r="HG19" s="124">
        <f t="shared" si="64"/>
        <v>0</v>
      </c>
      <c r="HH19" s="125"/>
      <c r="HI19" s="133" t="s">
        <v>154</v>
      </c>
      <c r="HJ19" s="120">
        <f t="shared" ref="HJ19:HR19" si="65">HJ45</f>
        <v>0</v>
      </c>
      <c r="HK19" s="120">
        <f t="shared" si="65"/>
        <v>0</v>
      </c>
      <c r="HL19" s="120">
        <f t="shared" si="65"/>
        <v>0</v>
      </c>
      <c r="HM19" s="120">
        <f t="shared" si="65"/>
        <v>0</v>
      </c>
      <c r="HN19" s="120">
        <f t="shared" si="65"/>
        <v>0</v>
      </c>
      <c r="HO19" s="120">
        <f t="shared" si="65"/>
        <v>0</v>
      </c>
      <c r="HP19" s="120">
        <f t="shared" si="65"/>
        <v>0</v>
      </c>
      <c r="HQ19" s="129">
        <f t="shared" si="65"/>
        <v>0</v>
      </c>
      <c r="HR19" s="131">
        <f t="shared" si="65"/>
        <v>46</v>
      </c>
      <c r="HS19" s="198">
        <f t="shared" si="46"/>
        <v>0</v>
      </c>
      <c r="HT19" s="130">
        <f t="shared" ref="HT19:IF19" si="66">HT45</f>
        <v>0</v>
      </c>
      <c r="HU19" s="120">
        <f t="shared" si="66"/>
        <v>0</v>
      </c>
      <c r="HV19" s="120">
        <f t="shared" si="66"/>
        <v>0</v>
      </c>
      <c r="HW19" s="124">
        <f t="shared" si="66"/>
        <v>0</v>
      </c>
      <c r="HX19" s="211"/>
      <c r="HY19" s="130">
        <f t="shared" si="66"/>
        <v>0</v>
      </c>
      <c r="HZ19" s="120">
        <f t="shared" si="66"/>
        <v>0</v>
      </c>
      <c r="IA19" s="120">
        <f t="shared" si="66"/>
        <v>0</v>
      </c>
      <c r="IB19" s="120">
        <f t="shared" si="66"/>
        <v>0</v>
      </c>
      <c r="IC19" s="120">
        <f t="shared" si="66"/>
        <v>0</v>
      </c>
      <c r="ID19" s="120">
        <f t="shared" si="66"/>
        <v>0</v>
      </c>
      <c r="IE19" s="120">
        <f t="shared" si="66"/>
        <v>0</v>
      </c>
      <c r="IF19" s="124">
        <f t="shared" si="66"/>
        <v>0</v>
      </c>
      <c r="IG19" s="125"/>
      <c r="IH19" s="133" t="s">
        <v>154</v>
      </c>
      <c r="II19" s="120">
        <f t="shared" ref="II19:JH19" si="67">II45</f>
        <v>0</v>
      </c>
      <c r="IJ19" s="120">
        <f t="shared" si="67"/>
        <v>0</v>
      </c>
      <c r="IK19" s="120">
        <f t="shared" si="67"/>
        <v>0</v>
      </c>
      <c r="IL19" s="120">
        <f t="shared" si="67"/>
        <v>0</v>
      </c>
      <c r="IM19" s="120">
        <f t="shared" si="67"/>
        <v>0</v>
      </c>
      <c r="IN19" s="120">
        <f t="shared" si="67"/>
        <v>0</v>
      </c>
      <c r="IO19" s="120">
        <f t="shared" si="67"/>
        <v>0</v>
      </c>
      <c r="IP19" s="120">
        <f t="shared" si="67"/>
        <v>0</v>
      </c>
      <c r="IQ19" s="120">
        <f t="shared" si="67"/>
        <v>0</v>
      </c>
      <c r="IR19" s="120">
        <f t="shared" si="67"/>
        <v>2</v>
      </c>
      <c r="IS19" s="120">
        <f t="shared" si="67"/>
        <v>2</v>
      </c>
      <c r="IT19" s="120">
        <f t="shared" si="67"/>
        <v>0</v>
      </c>
      <c r="IU19" s="120">
        <f t="shared" si="67"/>
        <v>0</v>
      </c>
      <c r="IV19" s="120">
        <f t="shared" si="67"/>
        <v>0</v>
      </c>
      <c r="IW19" s="124">
        <f t="shared" si="67"/>
        <v>0</v>
      </c>
      <c r="IX19" s="130">
        <f t="shared" si="67"/>
        <v>0</v>
      </c>
      <c r="IY19" s="120">
        <f t="shared" si="67"/>
        <v>0</v>
      </c>
      <c r="IZ19" s="129">
        <f t="shared" si="67"/>
        <v>0</v>
      </c>
      <c r="JA19" s="131">
        <f t="shared" si="67"/>
        <v>0</v>
      </c>
      <c r="JB19" s="120">
        <f t="shared" si="67"/>
        <v>0</v>
      </c>
      <c r="JC19" s="124">
        <f t="shared" si="67"/>
        <v>0</v>
      </c>
      <c r="JD19" s="130">
        <f t="shared" si="67"/>
        <v>0</v>
      </c>
      <c r="JE19" s="120">
        <f t="shared" si="67"/>
        <v>0</v>
      </c>
      <c r="JF19" s="120">
        <f t="shared" si="67"/>
        <v>0</v>
      </c>
      <c r="JG19" s="120">
        <f t="shared" si="67"/>
        <v>0</v>
      </c>
      <c r="JH19" s="120">
        <f t="shared" si="67"/>
        <v>0</v>
      </c>
      <c r="JI19" s="125"/>
      <c r="JJ19" s="133" t="s">
        <v>154</v>
      </c>
      <c r="JK19" s="120">
        <f t="shared" ref="JK19:KE19" si="68">JK45</f>
        <v>0</v>
      </c>
      <c r="JL19" s="120">
        <f t="shared" si="68"/>
        <v>0</v>
      </c>
      <c r="JM19" s="120">
        <f t="shared" si="68"/>
        <v>0</v>
      </c>
      <c r="JN19" s="120">
        <f t="shared" si="68"/>
        <v>0</v>
      </c>
      <c r="JO19" s="120">
        <f t="shared" si="68"/>
        <v>0</v>
      </c>
      <c r="JP19" s="120">
        <f t="shared" si="68"/>
        <v>0</v>
      </c>
      <c r="JQ19" s="120">
        <f t="shared" si="68"/>
        <v>0</v>
      </c>
      <c r="JR19" s="120">
        <f t="shared" si="68"/>
        <v>0</v>
      </c>
      <c r="JS19" s="120">
        <f t="shared" si="68"/>
        <v>0</v>
      </c>
      <c r="JT19" s="129">
        <f t="shared" si="68"/>
        <v>0</v>
      </c>
      <c r="JU19" s="340">
        <f t="shared" si="68"/>
        <v>0</v>
      </c>
      <c r="JV19" s="341">
        <f t="shared" si="68"/>
        <v>0</v>
      </c>
      <c r="JW19" s="341">
        <f t="shared" si="68"/>
        <v>0</v>
      </c>
      <c r="JX19" s="341">
        <f t="shared" si="68"/>
        <v>0</v>
      </c>
      <c r="JY19" s="342">
        <f t="shared" si="68"/>
        <v>0</v>
      </c>
      <c r="JZ19" s="340">
        <f t="shared" si="68"/>
        <v>0</v>
      </c>
      <c r="KA19" s="341">
        <f t="shared" si="68"/>
        <v>0</v>
      </c>
      <c r="KB19" s="341">
        <f t="shared" si="68"/>
        <v>0</v>
      </c>
      <c r="KC19" s="341">
        <f t="shared" si="68"/>
        <v>0</v>
      </c>
      <c r="KD19" s="342">
        <f t="shared" si="68"/>
        <v>0</v>
      </c>
      <c r="KE19" s="340">
        <f t="shared" si="68"/>
        <v>357</v>
      </c>
      <c r="KF19" s="343">
        <f t="shared" si="19"/>
        <v>0.84033613445378152</v>
      </c>
      <c r="KG19" s="342">
        <f>KG45</f>
        <v>3</v>
      </c>
      <c r="KH19" s="131">
        <f t="shared" ref="KH19:KW19" si="69">KH45</f>
        <v>0</v>
      </c>
      <c r="KI19" s="130">
        <f t="shared" si="69"/>
        <v>0</v>
      </c>
      <c r="KJ19" s="124">
        <f t="shared" si="69"/>
        <v>0</v>
      </c>
      <c r="KK19" s="125"/>
      <c r="KL19" s="308" t="s">
        <v>154</v>
      </c>
      <c r="KM19" s="131">
        <f t="shared" si="69"/>
        <v>0</v>
      </c>
      <c r="KN19" s="120">
        <f t="shared" si="69"/>
        <v>0</v>
      </c>
      <c r="KO19" s="120">
        <f t="shared" si="69"/>
        <v>0</v>
      </c>
      <c r="KP19" s="120">
        <f t="shared" si="69"/>
        <v>0</v>
      </c>
      <c r="KQ19" s="120">
        <f t="shared" si="69"/>
        <v>0</v>
      </c>
      <c r="KR19" s="120">
        <f t="shared" si="69"/>
        <v>0</v>
      </c>
      <c r="KS19" s="120">
        <f t="shared" si="69"/>
        <v>0</v>
      </c>
      <c r="KT19" s="120">
        <f t="shared" si="69"/>
        <v>0</v>
      </c>
      <c r="KU19" s="124">
        <f t="shared" si="69"/>
        <v>0</v>
      </c>
      <c r="KV19" s="120">
        <f t="shared" si="69"/>
        <v>0</v>
      </c>
      <c r="KW19" s="120">
        <f t="shared" si="69"/>
        <v>0</v>
      </c>
      <c r="KY19" s="120">
        <f t="shared" ref="KY19:LB19" si="70">KY45</f>
        <v>0</v>
      </c>
      <c r="KZ19" s="120">
        <f t="shared" si="70"/>
        <v>0</v>
      </c>
      <c r="LA19" s="120">
        <f t="shared" si="70"/>
        <v>0</v>
      </c>
      <c r="LB19" s="120">
        <f t="shared" si="70"/>
        <v>0</v>
      </c>
      <c r="LD19" s="544" t="s">
        <v>154</v>
      </c>
      <c r="LE19" s="131">
        <f t="shared" ref="LE19:LW19" si="71">LE45</f>
        <v>0</v>
      </c>
      <c r="LF19" s="120">
        <f t="shared" si="71"/>
        <v>0</v>
      </c>
      <c r="LG19" s="120">
        <f t="shared" si="71"/>
        <v>0</v>
      </c>
      <c r="LH19" s="120">
        <f t="shared" si="71"/>
        <v>0</v>
      </c>
      <c r="LI19" s="120">
        <f t="shared" si="71"/>
        <v>0</v>
      </c>
      <c r="LJ19" s="124">
        <f t="shared" si="71"/>
        <v>0</v>
      </c>
      <c r="LK19" s="131">
        <f t="shared" si="71"/>
        <v>0</v>
      </c>
      <c r="LL19" s="120">
        <f t="shared" si="71"/>
        <v>0</v>
      </c>
      <c r="LM19" s="120">
        <f t="shared" si="71"/>
        <v>0</v>
      </c>
      <c r="LN19" s="124">
        <f t="shared" si="71"/>
        <v>0</v>
      </c>
      <c r="LO19" s="124">
        <f t="shared" si="71"/>
        <v>3</v>
      </c>
      <c r="LP19" s="124">
        <f t="shared" si="71"/>
        <v>0</v>
      </c>
      <c r="LQ19" s="124">
        <f t="shared" si="71"/>
        <v>0</v>
      </c>
      <c r="LR19" s="129">
        <f t="shared" si="71"/>
        <v>0</v>
      </c>
      <c r="LS19" s="131">
        <f t="shared" si="71"/>
        <v>0</v>
      </c>
      <c r="LT19" s="120">
        <f t="shared" si="71"/>
        <v>0</v>
      </c>
      <c r="LU19" s="120">
        <f t="shared" si="71"/>
        <v>0</v>
      </c>
      <c r="LV19" s="120">
        <f t="shared" si="71"/>
        <v>0</v>
      </c>
      <c r="LW19" s="124">
        <f t="shared" si="71"/>
        <v>0</v>
      </c>
      <c r="LX19" s="959"/>
    </row>
    <row r="20" spans="1:336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4"/>
        <v>0</v>
      </c>
      <c r="H20" s="130">
        <f>H42+H43+H44</f>
        <v>0</v>
      </c>
      <c r="I20" s="129">
        <f>I42+I43+I44</f>
        <v>0</v>
      </c>
      <c r="J20" s="131">
        <f>J42+J43+J44</f>
        <v>11</v>
      </c>
      <c r="K20" s="120">
        <f>K42+K43+K44</f>
        <v>5</v>
      </c>
      <c r="L20" s="124">
        <f>L42+L43+L44</f>
        <v>7</v>
      </c>
      <c r="M20" s="497">
        <f t="shared" si="1"/>
        <v>9.5890410958904102</v>
      </c>
      <c r="N20" s="131">
        <f>N42+N43+N44</f>
        <v>11</v>
      </c>
      <c r="O20" s="120">
        <f>O42+O43+O44</f>
        <v>5</v>
      </c>
      <c r="P20" s="120">
        <f>P42+P43+P44</f>
        <v>7</v>
      </c>
      <c r="Q20" s="386">
        <f t="shared" si="25"/>
        <v>9.5890410958904102</v>
      </c>
      <c r="R20" s="130">
        <f t="shared" ref="R20:AG20" si="72">R42+R43+R44</f>
        <v>0</v>
      </c>
      <c r="S20" s="120">
        <f t="shared" si="72"/>
        <v>0</v>
      </c>
      <c r="T20" s="120">
        <f t="shared" si="72"/>
        <v>0</v>
      </c>
      <c r="U20" s="120">
        <f t="shared" si="72"/>
        <v>0</v>
      </c>
      <c r="V20" s="120">
        <f t="shared" si="72"/>
        <v>0</v>
      </c>
      <c r="W20" s="120">
        <f t="shared" si="72"/>
        <v>0</v>
      </c>
      <c r="X20" s="120">
        <f t="shared" si="72"/>
        <v>11</v>
      </c>
      <c r="Y20" s="120">
        <f t="shared" si="72"/>
        <v>5</v>
      </c>
      <c r="Z20" s="120">
        <f t="shared" si="72"/>
        <v>11</v>
      </c>
      <c r="AA20" s="120">
        <f t="shared" si="72"/>
        <v>5</v>
      </c>
      <c r="AB20" s="120">
        <f t="shared" si="72"/>
        <v>7</v>
      </c>
      <c r="AC20" s="120">
        <f t="shared" si="72"/>
        <v>4</v>
      </c>
      <c r="AD20" s="120">
        <f t="shared" si="72"/>
        <v>0</v>
      </c>
      <c r="AE20" s="120">
        <f t="shared" si="72"/>
        <v>0</v>
      </c>
      <c r="AF20" s="120">
        <f t="shared" si="72"/>
        <v>0</v>
      </c>
      <c r="AG20" s="120">
        <f t="shared" si="72"/>
        <v>0</v>
      </c>
      <c r="AH20" s="125"/>
      <c r="AI20" s="307" t="s">
        <v>156</v>
      </c>
      <c r="AJ20" s="474">
        <f>AJ42+AJ43+AJ44</f>
        <v>96</v>
      </c>
      <c r="AK20" s="120">
        <f>AK42+AK43+AK44</f>
        <v>10</v>
      </c>
      <c r="AL20" s="127">
        <f t="shared" si="27"/>
        <v>10.416666666666668</v>
      </c>
      <c r="AM20" s="120">
        <f t="shared" ref="AM20:AU20" si="73">AM42+AM43+AM44</f>
        <v>10</v>
      </c>
      <c r="AN20" s="129">
        <f t="shared" si="73"/>
        <v>10</v>
      </c>
      <c r="AO20" s="131">
        <f t="shared" si="73"/>
        <v>0</v>
      </c>
      <c r="AP20" s="120">
        <f t="shared" si="73"/>
        <v>0</v>
      </c>
      <c r="AQ20" s="124">
        <f t="shared" si="73"/>
        <v>11</v>
      </c>
      <c r="AR20" s="130">
        <f t="shared" si="73"/>
        <v>0</v>
      </c>
      <c r="AS20" s="120">
        <f t="shared" si="73"/>
        <v>0</v>
      </c>
      <c r="AT20" s="120">
        <f t="shared" si="73"/>
        <v>5</v>
      </c>
      <c r="AU20" s="120">
        <f t="shared" si="73"/>
        <v>10</v>
      </c>
      <c r="AV20" s="127">
        <f t="shared" si="29"/>
        <v>10.416666666666668</v>
      </c>
      <c r="AW20" s="120">
        <f>AW42+AW43+AW44</f>
        <v>10</v>
      </c>
      <c r="AX20" s="120">
        <f>AX42+AX43+AX44</f>
        <v>10</v>
      </c>
      <c r="AY20" s="120">
        <f>AY42+AY43+AY44</f>
        <v>0</v>
      </c>
      <c r="AZ20" s="120">
        <f>AZ42+AZ43+AZ44</f>
        <v>0</v>
      </c>
      <c r="BA20" s="120">
        <f>BA42+BA43+BA44</f>
        <v>0</v>
      </c>
      <c r="BB20" s="123">
        <f t="shared" si="30"/>
        <v>0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1"/>
        <v>0</v>
      </c>
      <c r="BG20" s="120">
        <f t="shared" ref="BG20:BM20" si="74">BG42+BG43+BG44</f>
        <v>0</v>
      </c>
      <c r="BH20" s="120">
        <f t="shared" si="74"/>
        <v>0</v>
      </c>
      <c r="BI20" s="120">
        <f t="shared" si="74"/>
        <v>0</v>
      </c>
      <c r="BJ20" s="120">
        <f t="shared" si="74"/>
        <v>0</v>
      </c>
      <c r="BK20" s="120">
        <f t="shared" si="74"/>
        <v>0</v>
      </c>
      <c r="BL20" s="120">
        <f t="shared" si="74"/>
        <v>0</v>
      </c>
      <c r="BM20" s="120">
        <f t="shared" si="7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5">BQ42+BQ43+BQ44</f>
        <v>0</v>
      </c>
      <c r="BR20" s="120">
        <f t="shared" si="75"/>
        <v>4</v>
      </c>
      <c r="BS20" s="120">
        <f t="shared" si="75"/>
        <v>0</v>
      </c>
      <c r="BT20" s="120">
        <f t="shared" si="75"/>
        <v>0</v>
      </c>
      <c r="BU20" s="129">
        <f t="shared" si="75"/>
        <v>0</v>
      </c>
      <c r="BV20" s="131">
        <f t="shared" si="75"/>
        <v>0</v>
      </c>
      <c r="BW20" s="120">
        <f t="shared" si="75"/>
        <v>0</v>
      </c>
      <c r="BX20" s="120">
        <f t="shared" si="75"/>
        <v>0</v>
      </c>
      <c r="BY20" s="477">
        <f t="shared" si="34"/>
        <v>0</v>
      </c>
      <c r="BZ20" s="131">
        <f>BZ42+BZ43+BZ44</f>
        <v>0</v>
      </c>
      <c r="CA20" s="120">
        <f>CA42+CA43+CA44</f>
        <v>0</v>
      </c>
      <c r="CB20" s="120">
        <f>CB42+CB43+CB44</f>
        <v>0</v>
      </c>
      <c r="CC20" s="469">
        <f t="shared" si="35"/>
        <v>0</v>
      </c>
      <c r="CD20" s="130">
        <f t="shared" ref="CD20:CK20" si="76">CD42+CD43+CD44</f>
        <v>0</v>
      </c>
      <c r="CE20" s="120">
        <f t="shared" si="76"/>
        <v>0</v>
      </c>
      <c r="CF20" s="120">
        <f t="shared" si="76"/>
        <v>0</v>
      </c>
      <c r="CG20" s="120">
        <f t="shared" si="76"/>
        <v>0</v>
      </c>
      <c r="CH20" s="120">
        <f t="shared" si="76"/>
        <v>0</v>
      </c>
      <c r="CI20" s="120">
        <f t="shared" si="76"/>
        <v>0</v>
      </c>
      <c r="CJ20" s="120">
        <f t="shared" si="76"/>
        <v>0</v>
      </c>
      <c r="CK20" s="120">
        <f t="shared" si="76"/>
        <v>0</v>
      </c>
      <c r="CL20" s="315">
        <f t="shared" si="37"/>
        <v>0</v>
      </c>
      <c r="CM20" s="117">
        <f t="shared" ref="CM20:CN20" si="77">CM42+CM43+CM44</f>
        <v>0</v>
      </c>
      <c r="CN20" s="324">
        <f t="shared" si="7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78">CS42+CS43+CS44</f>
        <v>0</v>
      </c>
      <c r="CT20" s="120">
        <f t="shared" si="78"/>
        <v>3</v>
      </c>
      <c r="CU20" s="120">
        <f t="shared" si="78"/>
        <v>0</v>
      </c>
      <c r="CV20" s="120">
        <f t="shared" si="78"/>
        <v>0</v>
      </c>
      <c r="CW20" s="120">
        <f t="shared" si="78"/>
        <v>0</v>
      </c>
      <c r="CX20" s="120">
        <f t="shared" si="78"/>
        <v>0</v>
      </c>
      <c r="CY20" s="120">
        <f t="shared" si="78"/>
        <v>0</v>
      </c>
      <c r="CZ20" s="120">
        <f t="shared" si="78"/>
        <v>0</v>
      </c>
      <c r="DA20" s="120">
        <f t="shared" si="78"/>
        <v>0</v>
      </c>
      <c r="DB20" s="120">
        <f t="shared" si="78"/>
        <v>0</v>
      </c>
      <c r="DC20" s="120">
        <f t="shared" si="78"/>
        <v>0</v>
      </c>
      <c r="DD20" s="120">
        <f t="shared" si="78"/>
        <v>0</v>
      </c>
      <c r="DE20" s="120">
        <f t="shared" si="78"/>
        <v>0</v>
      </c>
      <c r="DF20" s="120">
        <f t="shared" si="78"/>
        <v>0</v>
      </c>
      <c r="DG20" s="120">
        <f t="shared" si="78"/>
        <v>0</v>
      </c>
      <c r="DH20" s="120">
        <f t="shared" si="78"/>
        <v>0</v>
      </c>
      <c r="DI20" s="120">
        <f t="shared" si="78"/>
        <v>0</v>
      </c>
      <c r="DJ20" s="120">
        <f t="shared" si="78"/>
        <v>0</v>
      </c>
      <c r="DK20" s="120">
        <f t="shared" si="78"/>
        <v>0</v>
      </c>
      <c r="DL20" s="120">
        <f t="shared" si="78"/>
        <v>0</v>
      </c>
      <c r="DM20" s="120">
        <f t="shared" si="78"/>
        <v>0</v>
      </c>
      <c r="DN20" s="125"/>
      <c r="DO20" s="307" t="s">
        <v>156</v>
      </c>
      <c r="DP20" s="474">
        <f>DP42+DP43+DP44</f>
        <v>90</v>
      </c>
      <c r="DQ20" s="120">
        <f t="shared" ref="DQ20:DW20" si="79">DQ42+DQ43+DQ44</f>
        <v>0</v>
      </c>
      <c r="DR20" s="120">
        <f t="shared" si="79"/>
        <v>0</v>
      </c>
      <c r="DS20" s="120">
        <f t="shared" si="79"/>
        <v>0</v>
      </c>
      <c r="DT20" s="120">
        <f t="shared" si="79"/>
        <v>0</v>
      </c>
      <c r="DU20" s="120">
        <f t="shared" si="79"/>
        <v>0</v>
      </c>
      <c r="DV20" s="120">
        <f t="shared" si="79"/>
        <v>0</v>
      </c>
      <c r="DW20" s="120">
        <f t="shared" si="79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0">EC42+EC43+EC44</f>
        <v>0</v>
      </c>
      <c r="ED20" s="120">
        <f t="shared" si="80"/>
        <v>0</v>
      </c>
      <c r="EE20" s="120">
        <f t="shared" si="80"/>
        <v>0</v>
      </c>
      <c r="EF20" s="120">
        <f t="shared" si="80"/>
        <v>0</v>
      </c>
      <c r="EG20" s="120">
        <f t="shared" si="80"/>
        <v>0</v>
      </c>
      <c r="EH20" s="120">
        <f t="shared" si="80"/>
        <v>0</v>
      </c>
      <c r="EI20" s="120">
        <f t="shared" si="80"/>
        <v>0</v>
      </c>
      <c r="EJ20" s="120">
        <f t="shared" si="80"/>
        <v>0</v>
      </c>
      <c r="EK20" s="127">
        <f t="shared" si="9"/>
        <v>0</v>
      </c>
      <c r="EL20" s="120">
        <f>EL42+EL43+EL44</f>
        <v>0</v>
      </c>
      <c r="EM20" s="120">
        <f>EM42+EM43+EM44</f>
        <v>6</v>
      </c>
      <c r="EN20" s="127">
        <f t="shared" si="10"/>
        <v>6.6666666666666666E-2</v>
      </c>
      <c r="EO20" s="120">
        <f>EO42+EO43+EO44</f>
        <v>6</v>
      </c>
      <c r="EP20" s="127">
        <f t="shared" si="11"/>
        <v>6.6666666666666666E-2</v>
      </c>
      <c r="EQ20" s="125"/>
      <c r="ER20" s="126" t="s">
        <v>156</v>
      </c>
      <c r="ES20" s="120">
        <f>ES42+ES43+ES44</f>
        <v>0</v>
      </c>
      <c r="ET20" s="120">
        <f t="shared" ref="ET20:FK20" si="81">ET42+ET43+ET44</f>
        <v>0</v>
      </c>
      <c r="EU20" s="120">
        <f t="shared" si="81"/>
        <v>0</v>
      </c>
      <c r="EV20" s="120">
        <f t="shared" si="81"/>
        <v>0</v>
      </c>
      <c r="EW20" s="120">
        <f t="shared" si="81"/>
        <v>0</v>
      </c>
      <c r="EX20" s="120">
        <f t="shared" si="81"/>
        <v>0</v>
      </c>
      <c r="EY20" s="120">
        <f t="shared" si="81"/>
        <v>0</v>
      </c>
      <c r="EZ20" s="120">
        <f t="shared" si="81"/>
        <v>1</v>
      </c>
      <c r="FA20" s="120">
        <f t="shared" si="81"/>
        <v>0</v>
      </c>
      <c r="FB20" s="120">
        <f t="shared" si="81"/>
        <v>0</v>
      </c>
      <c r="FC20" s="120">
        <f t="shared" si="81"/>
        <v>0</v>
      </c>
      <c r="FD20" s="120">
        <f t="shared" si="81"/>
        <v>0</v>
      </c>
      <c r="FE20" s="120">
        <f t="shared" si="81"/>
        <v>0</v>
      </c>
      <c r="FF20" s="120">
        <f t="shared" si="81"/>
        <v>0</v>
      </c>
      <c r="FG20" s="120">
        <f t="shared" si="81"/>
        <v>0</v>
      </c>
      <c r="FH20" s="120">
        <f t="shared" si="81"/>
        <v>0</v>
      </c>
      <c r="FI20" s="120">
        <f t="shared" si="81"/>
        <v>0</v>
      </c>
      <c r="FJ20" s="120">
        <f t="shared" si="81"/>
        <v>0</v>
      </c>
      <c r="FK20" s="119">
        <f t="shared" si="81"/>
        <v>114</v>
      </c>
      <c r="FL20" s="188">
        <f t="shared" si="12"/>
        <v>0.8771929824561403</v>
      </c>
      <c r="FM20" s="120">
        <f t="shared" ref="FM20:GG20" si="82">FM42+FM43+FM44</f>
        <v>0</v>
      </c>
      <c r="FN20" s="120">
        <f t="shared" si="82"/>
        <v>0</v>
      </c>
      <c r="FO20" s="120">
        <f t="shared" si="82"/>
        <v>1</v>
      </c>
      <c r="FP20" s="120">
        <f t="shared" si="82"/>
        <v>0</v>
      </c>
      <c r="FQ20" s="120">
        <f t="shared" si="82"/>
        <v>0</v>
      </c>
      <c r="FR20" s="120">
        <f t="shared" si="82"/>
        <v>0</v>
      </c>
      <c r="FS20" s="120">
        <f t="shared" si="82"/>
        <v>0</v>
      </c>
      <c r="FT20" s="120">
        <f t="shared" si="82"/>
        <v>0</v>
      </c>
      <c r="FU20" s="120">
        <f t="shared" si="82"/>
        <v>1</v>
      </c>
      <c r="FV20" s="120">
        <f t="shared" si="82"/>
        <v>0</v>
      </c>
      <c r="FW20" s="120">
        <f t="shared" si="82"/>
        <v>1</v>
      </c>
      <c r="FX20" s="120">
        <f t="shared" si="82"/>
        <v>0</v>
      </c>
      <c r="FY20" s="120">
        <f t="shared" si="82"/>
        <v>0</v>
      </c>
      <c r="FZ20" s="120">
        <f t="shared" si="82"/>
        <v>0</v>
      </c>
      <c r="GA20" s="120">
        <f t="shared" si="82"/>
        <v>0</v>
      </c>
      <c r="GB20" s="120">
        <f t="shared" si="82"/>
        <v>1</v>
      </c>
      <c r="GC20" s="120">
        <f t="shared" si="82"/>
        <v>0</v>
      </c>
      <c r="GD20" s="120">
        <f t="shared" si="82"/>
        <v>0</v>
      </c>
      <c r="GE20" s="120">
        <f t="shared" si="82"/>
        <v>0</v>
      </c>
      <c r="GF20" s="120">
        <f t="shared" si="82"/>
        <v>0</v>
      </c>
      <c r="GG20" s="120">
        <f t="shared" si="82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0.92307692307692313</v>
      </c>
      <c r="GL20" s="120">
        <f>GL42+GL43+GL44</f>
        <v>0</v>
      </c>
      <c r="GM20" s="120">
        <f t="shared" ref="GM20:GW20" si="83">GM42+GM43+GM44</f>
        <v>0</v>
      </c>
      <c r="GN20" s="120">
        <f t="shared" si="83"/>
        <v>1</v>
      </c>
      <c r="GO20" s="120">
        <f t="shared" si="83"/>
        <v>0</v>
      </c>
      <c r="GP20" s="120">
        <f t="shared" si="83"/>
        <v>0</v>
      </c>
      <c r="GQ20" s="120">
        <f t="shared" si="83"/>
        <v>0</v>
      </c>
      <c r="GR20" s="120">
        <f t="shared" si="83"/>
        <v>0</v>
      </c>
      <c r="GS20" s="120">
        <f t="shared" si="83"/>
        <v>2</v>
      </c>
      <c r="GT20" s="120">
        <f t="shared" si="83"/>
        <v>2</v>
      </c>
      <c r="GU20" s="129">
        <f t="shared" si="83"/>
        <v>1</v>
      </c>
      <c r="GV20" s="131">
        <f t="shared" si="83"/>
        <v>2</v>
      </c>
      <c r="GW20" s="120">
        <f t="shared" si="83"/>
        <v>636</v>
      </c>
      <c r="GX20" s="304">
        <f t="shared" si="16"/>
        <v>0.31446540880503149</v>
      </c>
      <c r="GY20" s="130">
        <f t="shared" ref="GY20:HG20" si="84">GY42+GY43+GY44</f>
        <v>1</v>
      </c>
      <c r="GZ20" s="120">
        <f t="shared" si="84"/>
        <v>0</v>
      </c>
      <c r="HA20" s="120">
        <f t="shared" si="84"/>
        <v>0</v>
      </c>
      <c r="HB20" s="120">
        <f t="shared" si="84"/>
        <v>0</v>
      </c>
      <c r="HC20" s="120">
        <f t="shared" si="84"/>
        <v>0</v>
      </c>
      <c r="HD20" s="120">
        <f t="shared" si="84"/>
        <v>0</v>
      </c>
      <c r="HE20" s="120">
        <f t="shared" si="84"/>
        <v>0</v>
      </c>
      <c r="HF20" s="120">
        <f t="shared" si="84"/>
        <v>0</v>
      </c>
      <c r="HG20" s="124">
        <f t="shared" si="84"/>
        <v>0</v>
      </c>
      <c r="HH20" s="125"/>
      <c r="HI20" s="126" t="s">
        <v>156</v>
      </c>
      <c r="HJ20" s="120">
        <f t="shared" ref="HJ20:HR20" si="85">HJ42+HJ43+HJ44</f>
        <v>0</v>
      </c>
      <c r="HK20" s="120">
        <f t="shared" si="85"/>
        <v>0</v>
      </c>
      <c r="HL20" s="120">
        <f t="shared" si="85"/>
        <v>0</v>
      </c>
      <c r="HM20" s="120">
        <f t="shared" si="85"/>
        <v>0</v>
      </c>
      <c r="HN20" s="120">
        <f t="shared" si="85"/>
        <v>0</v>
      </c>
      <c r="HO20" s="120">
        <f t="shared" si="85"/>
        <v>0</v>
      </c>
      <c r="HP20" s="120">
        <f t="shared" si="85"/>
        <v>0</v>
      </c>
      <c r="HQ20" s="129">
        <f t="shared" si="85"/>
        <v>0</v>
      </c>
      <c r="HR20" s="131">
        <f t="shared" si="85"/>
        <v>49</v>
      </c>
      <c r="HS20" s="198">
        <f t="shared" si="46"/>
        <v>0</v>
      </c>
      <c r="HT20" s="130">
        <f t="shared" ref="HT20:IF20" si="86">HT42+HT43+HT44</f>
        <v>0</v>
      </c>
      <c r="HU20" s="120">
        <f t="shared" si="86"/>
        <v>0</v>
      </c>
      <c r="HV20" s="120">
        <f t="shared" si="86"/>
        <v>0</v>
      </c>
      <c r="HW20" s="124">
        <f t="shared" si="86"/>
        <v>0</v>
      </c>
      <c r="HX20" s="211"/>
      <c r="HY20" s="130">
        <f t="shared" si="86"/>
        <v>0</v>
      </c>
      <c r="HZ20" s="120">
        <f t="shared" si="86"/>
        <v>0</v>
      </c>
      <c r="IA20" s="120">
        <f t="shared" si="86"/>
        <v>0</v>
      </c>
      <c r="IB20" s="120">
        <f t="shared" si="86"/>
        <v>0</v>
      </c>
      <c r="IC20" s="120">
        <f t="shared" si="86"/>
        <v>0</v>
      </c>
      <c r="ID20" s="120">
        <f t="shared" si="86"/>
        <v>0</v>
      </c>
      <c r="IE20" s="120">
        <f t="shared" si="86"/>
        <v>0</v>
      </c>
      <c r="IF20" s="124">
        <f t="shared" si="86"/>
        <v>0</v>
      </c>
      <c r="IG20" s="125"/>
      <c r="IH20" s="126" t="s">
        <v>156</v>
      </c>
      <c r="II20" s="120">
        <f t="shared" ref="II20:JH20" si="87">II42+II43+II44</f>
        <v>0</v>
      </c>
      <c r="IJ20" s="120">
        <f t="shared" si="87"/>
        <v>0</v>
      </c>
      <c r="IK20" s="120">
        <f t="shared" si="87"/>
        <v>0</v>
      </c>
      <c r="IL20" s="120">
        <f t="shared" si="87"/>
        <v>1</v>
      </c>
      <c r="IM20" s="120">
        <f t="shared" si="87"/>
        <v>1</v>
      </c>
      <c r="IN20" s="120">
        <f t="shared" si="87"/>
        <v>0</v>
      </c>
      <c r="IO20" s="120">
        <f t="shared" si="87"/>
        <v>0</v>
      </c>
      <c r="IP20" s="120">
        <f t="shared" si="87"/>
        <v>1</v>
      </c>
      <c r="IQ20" s="120">
        <f t="shared" si="87"/>
        <v>1</v>
      </c>
      <c r="IR20" s="120">
        <f t="shared" si="87"/>
        <v>0</v>
      </c>
      <c r="IS20" s="120">
        <f t="shared" si="87"/>
        <v>0</v>
      </c>
      <c r="IT20" s="120">
        <f t="shared" si="87"/>
        <v>0</v>
      </c>
      <c r="IU20" s="120">
        <f t="shared" si="87"/>
        <v>0</v>
      </c>
      <c r="IV20" s="120">
        <f t="shared" si="87"/>
        <v>0</v>
      </c>
      <c r="IW20" s="124">
        <f t="shared" si="87"/>
        <v>0</v>
      </c>
      <c r="IX20" s="130">
        <f t="shared" si="87"/>
        <v>0</v>
      </c>
      <c r="IY20" s="120">
        <f t="shared" si="87"/>
        <v>0</v>
      </c>
      <c r="IZ20" s="129">
        <f t="shared" si="87"/>
        <v>0</v>
      </c>
      <c r="JA20" s="131">
        <f t="shared" si="87"/>
        <v>0</v>
      </c>
      <c r="JB20" s="120">
        <f t="shared" si="87"/>
        <v>0</v>
      </c>
      <c r="JC20" s="124">
        <f t="shared" si="87"/>
        <v>0</v>
      </c>
      <c r="JD20" s="130">
        <f t="shared" si="87"/>
        <v>0</v>
      </c>
      <c r="JE20" s="120">
        <f t="shared" si="87"/>
        <v>0</v>
      </c>
      <c r="JF20" s="120">
        <f t="shared" si="87"/>
        <v>0</v>
      </c>
      <c r="JG20" s="120">
        <f t="shared" si="87"/>
        <v>0</v>
      </c>
      <c r="JH20" s="120">
        <f t="shared" si="87"/>
        <v>0</v>
      </c>
      <c r="JI20" s="125"/>
      <c r="JJ20" s="126" t="s">
        <v>156</v>
      </c>
      <c r="JK20" s="120">
        <f t="shared" ref="JK20:KE20" si="88">JK42+JK43+JK44</f>
        <v>0</v>
      </c>
      <c r="JL20" s="120">
        <f t="shared" si="88"/>
        <v>0</v>
      </c>
      <c r="JM20" s="120">
        <f t="shared" si="88"/>
        <v>0</v>
      </c>
      <c r="JN20" s="120">
        <f t="shared" si="88"/>
        <v>0</v>
      </c>
      <c r="JO20" s="120">
        <f t="shared" si="88"/>
        <v>0</v>
      </c>
      <c r="JP20" s="120">
        <f t="shared" si="88"/>
        <v>0</v>
      </c>
      <c r="JQ20" s="120">
        <f t="shared" si="88"/>
        <v>0</v>
      </c>
      <c r="JR20" s="120">
        <f t="shared" si="88"/>
        <v>0</v>
      </c>
      <c r="JS20" s="120">
        <f t="shared" si="88"/>
        <v>0</v>
      </c>
      <c r="JT20" s="129">
        <f t="shared" si="88"/>
        <v>0</v>
      </c>
      <c r="JU20" s="340">
        <f t="shared" si="88"/>
        <v>0</v>
      </c>
      <c r="JV20" s="341">
        <f t="shared" si="88"/>
        <v>0</v>
      </c>
      <c r="JW20" s="341">
        <f t="shared" si="88"/>
        <v>0</v>
      </c>
      <c r="JX20" s="341">
        <f t="shared" si="88"/>
        <v>0</v>
      </c>
      <c r="JY20" s="342">
        <f t="shared" si="88"/>
        <v>0</v>
      </c>
      <c r="JZ20" s="340">
        <f t="shared" si="88"/>
        <v>0</v>
      </c>
      <c r="KA20" s="341">
        <f t="shared" si="88"/>
        <v>0</v>
      </c>
      <c r="KB20" s="341">
        <f t="shared" si="88"/>
        <v>0</v>
      </c>
      <c r="KC20" s="341">
        <f t="shared" si="88"/>
        <v>0</v>
      </c>
      <c r="KD20" s="342">
        <f t="shared" si="88"/>
        <v>0</v>
      </c>
      <c r="KE20" s="340">
        <f t="shared" si="88"/>
        <v>319</v>
      </c>
      <c r="KF20" s="343">
        <f t="shared" si="19"/>
        <v>0.62695924764890276</v>
      </c>
      <c r="KG20" s="342">
        <f>KG42+KG43+KG44</f>
        <v>2</v>
      </c>
      <c r="KH20" s="131">
        <f t="shared" ref="KH20:KW20" si="89">KH42+KH43+KH44</f>
        <v>0</v>
      </c>
      <c r="KI20" s="130">
        <f t="shared" si="89"/>
        <v>0</v>
      </c>
      <c r="KJ20" s="124">
        <f t="shared" si="89"/>
        <v>0</v>
      </c>
      <c r="KK20" s="125"/>
      <c r="KL20" s="307" t="s">
        <v>156</v>
      </c>
      <c r="KM20" s="131">
        <f t="shared" si="89"/>
        <v>0</v>
      </c>
      <c r="KN20" s="120">
        <f t="shared" si="89"/>
        <v>0</v>
      </c>
      <c r="KO20" s="120">
        <f t="shared" si="89"/>
        <v>0</v>
      </c>
      <c r="KP20" s="120">
        <f t="shared" si="89"/>
        <v>1</v>
      </c>
      <c r="KQ20" s="120">
        <f t="shared" si="89"/>
        <v>0</v>
      </c>
      <c r="KR20" s="120">
        <f t="shared" si="89"/>
        <v>0</v>
      </c>
      <c r="KS20" s="120">
        <f t="shared" si="89"/>
        <v>0</v>
      </c>
      <c r="KT20" s="120">
        <f t="shared" si="89"/>
        <v>0</v>
      </c>
      <c r="KU20" s="124">
        <f t="shared" si="89"/>
        <v>0</v>
      </c>
      <c r="KV20" s="120">
        <f t="shared" si="89"/>
        <v>0</v>
      </c>
      <c r="KW20" s="120">
        <f t="shared" si="89"/>
        <v>0</v>
      </c>
      <c r="KY20" s="120">
        <f t="shared" ref="KY20:LB20" si="90">KY42+KY43+KY44</f>
        <v>0</v>
      </c>
      <c r="KZ20" s="120">
        <f t="shared" si="90"/>
        <v>0</v>
      </c>
      <c r="LA20" s="120">
        <f t="shared" si="90"/>
        <v>0</v>
      </c>
      <c r="LB20" s="120">
        <f t="shared" si="90"/>
        <v>0</v>
      </c>
      <c r="LD20" s="307" t="s">
        <v>156</v>
      </c>
      <c r="LE20" s="120">
        <f t="shared" ref="LE20:LW20" si="91">LE42+LE43+LE44</f>
        <v>0</v>
      </c>
      <c r="LF20" s="120">
        <f t="shared" si="91"/>
        <v>0</v>
      </c>
      <c r="LG20" s="120">
        <f t="shared" si="91"/>
        <v>0</v>
      </c>
      <c r="LH20" s="120">
        <f t="shared" si="91"/>
        <v>0</v>
      </c>
      <c r="LI20" s="120">
        <f t="shared" si="91"/>
        <v>0</v>
      </c>
      <c r="LJ20" s="124">
        <f t="shared" si="91"/>
        <v>0</v>
      </c>
      <c r="LK20" s="131">
        <f t="shared" si="91"/>
        <v>0</v>
      </c>
      <c r="LL20" s="120">
        <f t="shared" si="91"/>
        <v>0</v>
      </c>
      <c r="LM20" s="120">
        <f t="shared" si="91"/>
        <v>0</v>
      </c>
      <c r="LN20" s="124">
        <f t="shared" si="91"/>
        <v>0</v>
      </c>
      <c r="LO20" s="124">
        <f t="shared" si="91"/>
        <v>5</v>
      </c>
      <c r="LP20" s="124">
        <f t="shared" si="91"/>
        <v>0</v>
      </c>
      <c r="LQ20" s="124">
        <f t="shared" si="91"/>
        <v>0</v>
      </c>
      <c r="LR20" s="129">
        <f t="shared" si="91"/>
        <v>0</v>
      </c>
      <c r="LS20" s="131">
        <f t="shared" si="91"/>
        <v>0</v>
      </c>
      <c r="LT20" s="120">
        <f t="shared" si="91"/>
        <v>0</v>
      </c>
      <c r="LU20" s="120">
        <f t="shared" si="91"/>
        <v>0</v>
      </c>
      <c r="LV20" s="120">
        <f t="shared" si="91"/>
        <v>0</v>
      </c>
      <c r="LW20" s="124">
        <f t="shared" si="91"/>
        <v>0</v>
      </c>
      <c r="LX20" s="959"/>
    </row>
    <row r="21" spans="1:336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0</v>
      </c>
      <c r="E21" s="120">
        <f>E37+E36</f>
        <v>0</v>
      </c>
      <c r="F21" s="120">
        <f>F37+F36</f>
        <v>0</v>
      </c>
      <c r="G21" s="410">
        <f t="shared" si="24"/>
        <v>0</v>
      </c>
      <c r="H21" s="130">
        <f>H37+H36</f>
        <v>0</v>
      </c>
      <c r="I21" s="129">
        <f>I37+I36</f>
        <v>0</v>
      </c>
      <c r="J21" s="131">
        <f>J37+J36</f>
        <v>6</v>
      </c>
      <c r="K21" s="120">
        <f>K37+K36</f>
        <v>6</v>
      </c>
      <c r="L21" s="124">
        <f>L37+L36</f>
        <v>9</v>
      </c>
      <c r="M21" s="497">
        <f t="shared" si="1"/>
        <v>15.517241379310345</v>
      </c>
      <c r="N21" s="131">
        <f>N37+N36</f>
        <v>6</v>
      </c>
      <c r="O21" s="120">
        <f>O37+O36</f>
        <v>6</v>
      </c>
      <c r="P21" s="120">
        <f>P37+P36</f>
        <v>9</v>
      </c>
      <c r="Q21" s="386">
        <f t="shared" si="25"/>
        <v>15.517241379310345</v>
      </c>
      <c r="R21" s="130">
        <f t="shared" ref="R21:AG21" si="92">R37+R36</f>
        <v>0</v>
      </c>
      <c r="S21" s="120">
        <f t="shared" si="92"/>
        <v>0</v>
      </c>
      <c r="T21" s="120">
        <f t="shared" si="92"/>
        <v>0</v>
      </c>
      <c r="U21" s="120">
        <f t="shared" si="92"/>
        <v>0</v>
      </c>
      <c r="V21" s="120">
        <f t="shared" si="92"/>
        <v>0</v>
      </c>
      <c r="W21" s="120">
        <f t="shared" si="92"/>
        <v>0</v>
      </c>
      <c r="X21" s="120">
        <f t="shared" si="92"/>
        <v>6</v>
      </c>
      <c r="Y21" s="120">
        <f t="shared" si="92"/>
        <v>6</v>
      </c>
      <c r="Z21" s="120">
        <f t="shared" si="92"/>
        <v>6</v>
      </c>
      <c r="AA21" s="120">
        <f t="shared" si="92"/>
        <v>6</v>
      </c>
      <c r="AB21" s="120">
        <f t="shared" si="92"/>
        <v>9</v>
      </c>
      <c r="AC21" s="120">
        <f t="shared" si="92"/>
        <v>3</v>
      </c>
      <c r="AD21" s="120">
        <f t="shared" si="92"/>
        <v>1</v>
      </c>
      <c r="AE21" s="120">
        <f t="shared" si="92"/>
        <v>2</v>
      </c>
      <c r="AF21" s="120">
        <f t="shared" si="92"/>
        <v>2</v>
      </c>
      <c r="AG21" s="120">
        <f t="shared" si="92"/>
        <v>0</v>
      </c>
      <c r="AH21" s="125"/>
      <c r="AI21" s="308" t="s">
        <v>158</v>
      </c>
      <c r="AJ21" s="474">
        <f>AJ37+AJ36</f>
        <v>64</v>
      </c>
      <c r="AK21" s="120">
        <f>AK37+AK36</f>
        <v>8</v>
      </c>
      <c r="AL21" s="127">
        <f t="shared" si="27"/>
        <v>12.5</v>
      </c>
      <c r="AM21" s="120">
        <f t="shared" ref="AM21:AU21" si="93">AM37+AM36</f>
        <v>8</v>
      </c>
      <c r="AN21" s="129">
        <f t="shared" si="93"/>
        <v>7</v>
      </c>
      <c r="AO21" s="131">
        <f t="shared" si="93"/>
        <v>0</v>
      </c>
      <c r="AP21" s="120">
        <f t="shared" si="93"/>
        <v>0</v>
      </c>
      <c r="AQ21" s="124">
        <f t="shared" si="93"/>
        <v>8</v>
      </c>
      <c r="AR21" s="130">
        <f t="shared" si="93"/>
        <v>0</v>
      </c>
      <c r="AS21" s="120">
        <f t="shared" si="93"/>
        <v>0</v>
      </c>
      <c r="AT21" s="120">
        <f t="shared" si="93"/>
        <v>9</v>
      </c>
      <c r="AU21" s="120">
        <f t="shared" si="93"/>
        <v>8</v>
      </c>
      <c r="AV21" s="127">
        <f t="shared" si="29"/>
        <v>12.5</v>
      </c>
      <c r="AW21" s="120">
        <f>AW37+AW36</f>
        <v>8</v>
      </c>
      <c r="AX21" s="120">
        <f>AX37+AX36</f>
        <v>8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1"/>
        <v>0</v>
      </c>
      <c r="BG21" s="120">
        <f t="shared" ref="BG21:BM21" si="94">BG37+BG36</f>
        <v>0</v>
      </c>
      <c r="BH21" s="120">
        <f t="shared" si="94"/>
        <v>0</v>
      </c>
      <c r="BI21" s="120">
        <f t="shared" si="94"/>
        <v>0</v>
      </c>
      <c r="BJ21" s="120">
        <f t="shared" si="94"/>
        <v>0</v>
      </c>
      <c r="BK21" s="120">
        <f t="shared" si="94"/>
        <v>0</v>
      </c>
      <c r="BL21" s="120">
        <f t="shared" si="94"/>
        <v>0</v>
      </c>
      <c r="BM21" s="120">
        <f t="shared" si="94"/>
        <v>0</v>
      </c>
      <c r="BN21" s="125"/>
      <c r="BO21" s="133" t="s">
        <v>158</v>
      </c>
      <c r="BP21" s="119">
        <f>BP37+BP36</f>
        <v>70</v>
      </c>
      <c r="BQ21" s="120">
        <f t="shared" ref="BQ21:BX21" si="95">BQ37+BQ36</f>
        <v>0</v>
      </c>
      <c r="BR21" s="120">
        <f t="shared" si="95"/>
        <v>5</v>
      </c>
      <c r="BS21" s="120">
        <f t="shared" si="95"/>
        <v>0</v>
      </c>
      <c r="BT21" s="120">
        <f t="shared" si="95"/>
        <v>0</v>
      </c>
      <c r="BU21" s="129">
        <f t="shared" si="95"/>
        <v>0</v>
      </c>
      <c r="BV21" s="131">
        <f t="shared" si="95"/>
        <v>0</v>
      </c>
      <c r="BW21" s="120">
        <f t="shared" si="95"/>
        <v>0</v>
      </c>
      <c r="BX21" s="120">
        <f t="shared" si="95"/>
        <v>0</v>
      </c>
      <c r="BY21" s="477">
        <f t="shared" si="34"/>
        <v>0</v>
      </c>
      <c r="BZ21" s="131">
        <f>BZ37+BZ36</f>
        <v>0</v>
      </c>
      <c r="CA21" s="120">
        <f>CA37+CA36</f>
        <v>0</v>
      </c>
      <c r="CB21" s="120">
        <f>CB37+CB36</f>
        <v>1</v>
      </c>
      <c r="CC21" s="469">
        <f t="shared" si="35"/>
        <v>1.4285714285714286</v>
      </c>
      <c r="CD21" s="130">
        <f t="shared" ref="CD21:CK21" si="96">CD37+CD36</f>
        <v>0</v>
      </c>
      <c r="CE21" s="120">
        <f t="shared" si="96"/>
        <v>0</v>
      </c>
      <c r="CF21" s="120">
        <f t="shared" si="96"/>
        <v>0</v>
      </c>
      <c r="CG21" s="120">
        <f t="shared" si="96"/>
        <v>0</v>
      </c>
      <c r="CH21" s="120">
        <f t="shared" si="96"/>
        <v>0</v>
      </c>
      <c r="CI21" s="120">
        <f t="shared" si="96"/>
        <v>0</v>
      </c>
      <c r="CJ21" s="120">
        <f t="shared" si="96"/>
        <v>1</v>
      </c>
      <c r="CK21" s="120">
        <f t="shared" si="96"/>
        <v>0</v>
      </c>
      <c r="CL21" s="315">
        <f t="shared" si="37"/>
        <v>0</v>
      </c>
      <c r="CM21" s="117">
        <f t="shared" ref="CM21:CN21" si="97">CM37+CM36</f>
        <v>0</v>
      </c>
      <c r="CN21" s="324">
        <f t="shared" si="97"/>
        <v>0</v>
      </c>
      <c r="CO21" s="130">
        <f>CO37+CO36</f>
        <v>0</v>
      </c>
      <c r="CP21" s="125"/>
      <c r="CQ21" s="132" t="s">
        <v>158</v>
      </c>
      <c r="CR21" s="367">
        <f t="shared" ref="CR21:DM21" si="98">CR37+CR36</f>
        <v>6</v>
      </c>
      <c r="CS21" s="131">
        <f t="shared" si="98"/>
        <v>0</v>
      </c>
      <c r="CT21" s="120">
        <f t="shared" si="98"/>
        <v>2</v>
      </c>
      <c r="CU21" s="120">
        <f t="shared" si="98"/>
        <v>0</v>
      </c>
      <c r="CV21" s="120">
        <f t="shared" si="98"/>
        <v>0</v>
      </c>
      <c r="CW21" s="120">
        <f t="shared" si="98"/>
        <v>0</v>
      </c>
      <c r="CX21" s="120">
        <f t="shared" si="98"/>
        <v>0</v>
      </c>
      <c r="CY21" s="120">
        <f t="shared" si="98"/>
        <v>0</v>
      </c>
      <c r="CZ21" s="120">
        <f t="shared" si="98"/>
        <v>0</v>
      </c>
      <c r="DA21" s="120">
        <f t="shared" si="98"/>
        <v>0</v>
      </c>
      <c r="DB21" s="120">
        <f t="shared" si="98"/>
        <v>0</v>
      </c>
      <c r="DC21" s="120">
        <f t="shared" si="98"/>
        <v>0</v>
      </c>
      <c r="DD21" s="120">
        <f t="shared" si="98"/>
        <v>0</v>
      </c>
      <c r="DE21" s="120">
        <f t="shared" si="98"/>
        <v>0</v>
      </c>
      <c r="DF21" s="120">
        <f t="shared" si="98"/>
        <v>0</v>
      </c>
      <c r="DG21" s="120">
        <f t="shared" si="98"/>
        <v>0</v>
      </c>
      <c r="DH21" s="120">
        <f t="shared" si="98"/>
        <v>0</v>
      </c>
      <c r="DI21" s="120">
        <f t="shared" si="98"/>
        <v>0</v>
      </c>
      <c r="DJ21" s="120">
        <f t="shared" si="98"/>
        <v>0</v>
      </c>
      <c r="DK21" s="120">
        <f t="shared" si="98"/>
        <v>0</v>
      </c>
      <c r="DL21" s="120">
        <f t="shared" si="98"/>
        <v>0</v>
      </c>
      <c r="DM21" s="120">
        <f t="shared" si="98"/>
        <v>0</v>
      </c>
      <c r="DN21" s="125"/>
      <c r="DO21" s="308" t="s">
        <v>158</v>
      </c>
      <c r="DP21" s="474">
        <f>DP37+DP36</f>
        <v>78</v>
      </c>
      <c r="DQ21" s="120">
        <f t="shared" ref="DQ21:DW21" si="99">DQ37+DQ36</f>
        <v>0</v>
      </c>
      <c r="DR21" s="120">
        <f t="shared" si="99"/>
        <v>1</v>
      </c>
      <c r="DS21" s="120">
        <f t="shared" si="99"/>
        <v>0</v>
      </c>
      <c r="DT21" s="120">
        <f t="shared" si="99"/>
        <v>0</v>
      </c>
      <c r="DU21" s="120">
        <f t="shared" si="99"/>
        <v>0</v>
      </c>
      <c r="DV21" s="120">
        <f t="shared" si="99"/>
        <v>0</v>
      </c>
      <c r="DW21" s="120">
        <f t="shared" si="99"/>
        <v>0</v>
      </c>
      <c r="DX21" s="127">
        <f t="shared" si="7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0">EC37+EC36</f>
        <v>0</v>
      </c>
      <c r="ED21" s="120">
        <f t="shared" si="100"/>
        <v>0</v>
      </c>
      <c r="EE21" s="120">
        <f t="shared" si="100"/>
        <v>0</v>
      </c>
      <c r="EF21" s="120">
        <f t="shared" si="100"/>
        <v>0</v>
      </c>
      <c r="EG21" s="120">
        <f t="shared" si="100"/>
        <v>0</v>
      </c>
      <c r="EH21" s="120">
        <f t="shared" si="100"/>
        <v>0</v>
      </c>
      <c r="EI21" s="120">
        <f t="shared" si="100"/>
        <v>0</v>
      </c>
      <c r="EJ21" s="120">
        <f t="shared" si="100"/>
        <v>0</v>
      </c>
      <c r="EK21" s="127">
        <f t="shared" si="9"/>
        <v>0</v>
      </c>
      <c r="EL21" s="120">
        <f>EL37+EL36</f>
        <v>0</v>
      </c>
      <c r="EM21" s="120">
        <f>EM37+EM36</f>
        <v>18</v>
      </c>
      <c r="EN21" s="127">
        <f t="shared" si="10"/>
        <v>0.23076923076923078</v>
      </c>
      <c r="EO21" s="120">
        <f>EO37+EO36</f>
        <v>18</v>
      </c>
      <c r="EP21" s="127">
        <f t="shared" si="11"/>
        <v>0.23076923076923078</v>
      </c>
      <c r="EQ21" s="125"/>
      <c r="ER21" s="133" t="s">
        <v>158</v>
      </c>
      <c r="ES21" s="120">
        <f>ES37+ES36</f>
        <v>0</v>
      </c>
      <c r="ET21" s="120">
        <f t="shared" ref="ET21:FK21" si="101">ET37+ET36</f>
        <v>0</v>
      </c>
      <c r="EU21" s="120">
        <f t="shared" si="101"/>
        <v>0</v>
      </c>
      <c r="EV21" s="120">
        <f t="shared" si="101"/>
        <v>0</v>
      </c>
      <c r="EW21" s="120">
        <f t="shared" si="101"/>
        <v>0</v>
      </c>
      <c r="EX21" s="120">
        <f t="shared" si="101"/>
        <v>0</v>
      </c>
      <c r="EY21" s="120">
        <f t="shared" si="101"/>
        <v>0</v>
      </c>
      <c r="EZ21" s="120">
        <f t="shared" si="101"/>
        <v>0</v>
      </c>
      <c r="FA21" s="120">
        <f t="shared" si="101"/>
        <v>0</v>
      </c>
      <c r="FB21" s="120">
        <f t="shared" si="101"/>
        <v>3</v>
      </c>
      <c r="FC21" s="120">
        <f t="shared" si="101"/>
        <v>3</v>
      </c>
      <c r="FD21" s="120">
        <f t="shared" si="101"/>
        <v>0</v>
      </c>
      <c r="FE21" s="120">
        <f t="shared" si="101"/>
        <v>0</v>
      </c>
      <c r="FF21" s="120">
        <f t="shared" si="101"/>
        <v>1</v>
      </c>
      <c r="FG21" s="120">
        <f t="shared" si="101"/>
        <v>0</v>
      </c>
      <c r="FH21" s="120">
        <f t="shared" si="101"/>
        <v>0</v>
      </c>
      <c r="FI21" s="120">
        <f t="shared" si="101"/>
        <v>0</v>
      </c>
      <c r="FJ21" s="120">
        <f t="shared" si="101"/>
        <v>0</v>
      </c>
      <c r="FK21" s="119">
        <f t="shared" si="101"/>
        <v>24</v>
      </c>
      <c r="FL21" s="188">
        <f t="shared" si="12"/>
        <v>29.166666666666668</v>
      </c>
      <c r="FM21" s="120">
        <f t="shared" ref="FM21:GG21" si="102">FM37+FM36</f>
        <v>0</v>
      </c>
      <c r="FN21" s="120">
        <f t="shared" si="102"/>
        <v>0</v>
      </c>
      <c r="FO21" s="120">
        <f t="shared" si="102"/>
        <v>5</v>
      </c>
      <c r="FP21" s="120">
        <f t="shared" si="102"/>
        <v>2</v>
      </c>
      <c r="FQ21" s="120">
        <f t="shared" si="102"/>
        <v>0</v>
      </c>
      <c r="FR21" s="120">
        <f t="shared" si="102"/>
        <v>0</v>
      </c>
      <c r="FS21" s="120">
        <f t="shared" si="102"/>
        <v>0</v>
      </c>
      <c r="FT21" s="120">
        <f t="shared" si="102"/>
        <v>0</v>
      </c>
      <c r="FU21" s="120">
        <f t="shared" si="102"/>
        <v>0</v>
      </c>
      <c r="FV21" s="120">
        <f t="shared" si="102"/>
        <v>0</v>
      </c>
      <c r="FW21" s="120">
        <f t="shared" si="102"/>
        <v>0</v>
      </c>
      <c r="FX21" s="120">
        <f t="shared" si="102"/>
        <v>1</v>
      </c>
      <c r="FY21" s="120">
        <f t="shared" si="102"/>
        <v>0</v>
      </c>
      <c r="FZ21" s="120">
        <f t="shared" si="102"/>
        <v>0</v>
      </c>
      <c r="GA21" s="120">
        <f t="shared" si="102"/>
        <v>2</v>
      </c>
      <c r="GB21" s="120">
        <f t="shared" si="102"/>
        <v>7</v>
      </c>
      <c r="GC21" s="120">
        <f t="shared" si="102"/>
        <v>0</v>
      </c>
      <c r="GD21" s="120">
        <f t="shared" si="102"/>
        <v>0</v>
      </c>
      <c r="GE21" s="120">
        <f t="shared" si="102"/>
        <v>0</v>
      </c>
      <c r="GF21" s="120">
        <f t="shared" si="102"/>
        <v>0</v>
      </c>
      <c r="GG21" s="120">
        <f t="shared" si="102"/>
        <v>0</v>
      </c>
      <c r="GH21" s="125"/>
      <c r="GI21" s="133" t="s">
        <v>158</v>
      </c>
      <c r="GJ21" s="119">
        <f>GJ37+GJ36</f>
        <v>474</v>
      </c>
      <c r="GK21" s="192">
        <f t="shared" si="14"/>
        <v>5.2742616033755274</v>
      </c>
      <c r="GL21" s="120">
        <f>GL37+GL36</f>
        <v>0</v>
      </c>
      <c r="GM21" s="120">
        <f t="shared" ref="GM21:GW21" si="103">GM37+GM36</f>
        <v>0</v>
      </c>
      <c r="GN21" s="120">
        <f t="shared" si="103"/>
        <v>0</v>
      </c>
      <c r="GO21" s="120">
        <f t="shared" si="103"/>
        <v>1</v>
      </c>
      <c r="GP21" s="120">
        <f t="shared" si="103"/>
        <v>1</v>
      </c>
      <c r="GQ21" s="120">
        <f t="shared" si="103"/>
        <v>1</v>
      </c>
      <c r="GR21" s="120">
        <f t="shared" si="103"/>
        <v>1</v>
      </c>
      <c r="GS21" s="120">
        <f t="shared" si="103"/>
        <v>3</v>
      </c>
      <c r="GT21" s="120">
        <f t="shared" si="103"/>
        <v>12</v>
      </c>
      <c r="GU21" s="129">
        <f t="shared" si="103"/>
        <v>6</v>
      </c>
      <c r="GV21" s="131">
        <f t="shared" si="103"/>
        <v>7</v>
      </c>
      <c r="GW21" s="120">
        <f t="shared" si="103"/>
        <v>317</v>
      </c>
      <c r="GX21" s="304">
        <f t="shared" si="16"/>
        <v>2.2082018927444795</v>
      </c>
      <c r="GY21" s="130">
        <f t="shared" ref="GY21:HG21" si="104">GY37+GY36</f>
        <v>5</v>
      </c>
      <c r="GZ21" s="120">
        <f t="shared" si="104"/>
        <v>0</v>
      </c>
      <c r="HA21" s="120">
        <f t="shared" si="104"/>
        <v>0</v>
      </c>
      <c r="HB21" s="120">
        <f t="shared" si="104"/>
        <v>0</v>
      </c>
      <c r="HC21" s="120">
        <f t="shared" si="104"/>
        <v>0</v>
      </c>
      <c r="HD21" s="120">
        <f t="shared" si="104"/>
        <v>0</v>
      </c>
      <c r="HE21" s="120">
        <f t="shared" si="104"/>
        <v>0</v>
      </c>
      <c r="HF21" s="120">
        <f t="shared" si="104"/>
        <v>0</v>
      </c>
      <c r="HG21" s="124">
        <f t="shared" si="104"/>
        <v>0</v>
      </c>
      <c r="HH21" s="125"/>
      <c r="HI21" s="133" t="s">
        <v>158</v>
      </c>
      <c r="HJ21" s="120">
        <f t="shared" ref="HJ21:HR21" si="105">HJ37+HJ36</f>
        <v>0</v>
      </c>
      <c r="HK21" s="120">
        <f t="shared" si="105"/>
        <v>0</v>
      </c>
      <c r="HL21" s="120">
        <f t="shared" si="105"/>
        <v>0</v>
      </c>
      <c r="HM21" s="120">
        <f t="shared" si="105"/>
        <v>0</v>
      </c>
      <c r="HN21" s="120">
        <f t="shared" si="105"/>
        <v>0</v>
      </c>
      <c r="HO21" s="120">
        <f t="shared" si="105"/>
        <v>0</v>
      </c>
      <c r="HP21" s="120">
        <f t="shared" si="105"/>
        <v>0</v>
      </c>
      <c r="HQ21" s="129">
        <f t="shared" si="105"/>
        <v>0</v>
      </c>
      <c r="HR21" s="131">
        <f t="shared" si="105"/>
        <v>37</v>
      </c>
      <c r="HS21" s="198">
        <f t="shared" si="46"/>
        <v>0</v>
      </c>
      <c r="HT21" s="130">
        <f t="shared" ref="HT21:IF21" si="106">HT37+HT36</f>
        <v>0</v>
      </c>
      <c r="HU21" s="120">
        <f t="shared" si="106"/>
        <v>0</v>
      </c>
      <c r="HV21" s="120">
        <f t="shared" si="106"/>
        <v>0</v>
      </c>
      <c r="HW21" s="124">
        <f t="shared" si="106"/>
        <v>0</v>
      </c>
      <c r="HX21" s="211"/>
      <c r="HY21" s="130">
        <f t="shared" si="106"/>
        <v>0</v>
      </c>
      <c r="HZ21" s="120">
        <f t="shared" si="106"/>
        <v>0</v>
      </c>
      <c r="IA21" s="120">
        <f t="shared" si="106"/>
        <v>0</v>
      </c>
      <c r="IB21" s="120">
        <f t="shared" si="106"/>
        <v>0</v>
      </c>
      <c r="IC21" s="120">
        <f t="shared" si="106"/>
        <v>0</v>
      </c>
      <c r="ID21" s="120">
        <f t="shared" si="106"/>
        <v>0</v>
      </c>
      <c r="IE21" s="120">
        <f t="shared" si="106"/>
        <v>0</v>
      </c>
      <c r="IF21" s="124">
        <f t="shared" si="106"/>
        <v>0</v>
      </c>
      <c r="IG21" s="125"/>
      <c r="IH21" s="133" t="s">
        <v>158</v>
      </c>
      <c r="II21" s="120">
        <f t="shared" ref="II21:JH21" si="107">II37+II36</f>
        <v>0</v>
      </c>
      <c r="IJ21" s="120">
        <f t="shared" si="107"/>
        <v>0</v>
      </c>
      <c r="IK21" s="120">
        <f t="shared" si="107"/>
        <v>0</v>
      </c>
      <c r="IL21" s="120">
        <f t="shared" si="107"/>
        <v>0</v>
      </c>
      <c r="IM21" s="120">
        <f t="shared" si="107"/>
        <v>0</v>
      </c>
      <c r="IN21" s="120">
        <f t="shared" si="107"/>
        <v>0</v>
      </c>
      <c r="IO21" s="120">
        <f t="shared" si="107"/>
        <v>0</v>
      </c>
      <c r="IP21" s="120">
        <f t="shared" si="107"/>
        <v>0</v>
      </c>
      <c r="IQ21" s="120">
        <f t="shared" si="107"/>
        <v>0</v>
      </c>
      <c r="IR21" s="120">
        <f t="shared" si="107"/>
        <v>1</v>
      </c>
      <c r="IS21" s="120">
        <f t="shared" si="107"/>
        <v>0</v>
      </c>
      <c r="IT21" s="120">
        <f t="shared" si="107"/>
        <v>0</v>
      </c>
      <c r="IU21" s="120">
        <f t="shared" si="107"/>
        <v>0</v>
      </c>
      <c r="IV21" s="120">
        <f t="shared" si="107"/>
        <v>0</v>
      </c>
      <c r="IW21" s="124">
        <f t="shared" si="107"/>
        <v>0</v>
      </c>
      <c r="IX21" s="130">
        <f t="shared" si="107"/>
        <v>0</v>
      </c>
      <c r="IY21" s="120">
        <f t="shared" si="107"/>
        <v>0</v>
      </c>
      <c r="IZ21" s="129">
        <f t="shared" si="107"/>
        <v>0</v>
      </c>
      <c r="JA21" s="131">
        <f t="shared" si="107"/>
        <v>1</v>
      </c>
      <c r="JB21" s="120">
        <f t="shared" si="107"/>
        <v>0</v>
      </c>
      <c r="JC21" s="124">
        <f t="shared" si="107"/>
        <v>0</v>
      </c>
      <c r="JD21" s="130">
        <f t="shared" si="107"/>
        <v>0</v>
      </c>
      <c r="JE21" s="120">
        <f t="shared" si="107"/>
        <v>0</v>
      </c>
      <c r="JF21" s="120">
        <f t="shared" si="107"/>
        <v>0</v>
      </c>
      <c r="JG21" s="120">
        <f t="shared" si="107"/>
        <v>0</v>
      </c>
      <c r="JH21" s="120">
        <f t="shared" si="107"/>
        <v>0</v>
      </c>
      <c r="JI21" s="125"/>
      <c r="JJ21" s="133" t="s">
        <v>158</v>
      </c>
      <c r="JK21" s="120">
        <f t="shared" ref="JK21:KE21" si="108">JK37+JK36</f>
        <v>0</v>
      </c>
      <c r="JL21" s="120">
        <f t="shared" si="108"/>
        <v>0</v>
      </c>
      <c r="JM21" s="120">
        <f t="shared" si="108"/>
        <v>0</v>
      </c>
      <c r="JN21" s="120">
        <f t="shared" si="108"/>
        <v>0</v>
      </c>
      <c r="JO21" s="120">
        <f t="shared" si="108"/>
        <v>0</v>
      </c>
      <c r="JP21" s="120">
        <f t="shared" si="108"/>
        <v>0</v>
      </c>
      <c r="JQ21" s="120">
        <f t="shared" si="108"/>
        <v>0</v>
      </c>
      <c r="JR21" s="120">
        <f t="shared" si="108"/>
        <v>0</v>
      </c>
      <c r="JS21" s="120">
        <f t="shared" si="108"/>
        <v>0</v>
      </c>
      <c r="JT21" s="129">
        <f t="shared" si="108"/>
        <v>0</v>
      </c>
      <c r="JU21" s="340">
        <f t="shared" si="108"/>
        <v>0</v>
      </c>
      <c r="JV21" s="341">
        <f t="shared" si="108"/>
        <v>0</v>
      </c>
      <c r="JW21" s="341">
        <f t="shared" si="108"/>
        <v>0</v>
      </c>
      <c r="JX21" s="341">
        <f t="shared" si="108"/>
        <v>0</v>
      </c>
      <c r="JY21" s="342">
        <f t="shared" si="108"/>
        <v>0</v>
      </c>
      <c r="JZ21" s="340">
        <f t="shared" si="108"/>
        <v>0</v>
      </c>
      <c r="KA21" s="341">
        <f t="shared" si="108"/>
        <v>0</v>
      </c>
      <c r="KB21" s="341">
        <f t="shared" si="108"/>
        <v>0</v>
      </c>
      <c r="KC21" s="341">
        <f t="shared" si="108"/>
        <v>0</v>
      </c>
      <c r="KD21" s="342">
        <f t="shared" si="108"/>
        <v>0</v>
      </c>
      <c r="KE21" s="340">
        <f t="shared" si="108"/>
        <v>158</v>
      </c>
      <c r="KF21" s="343">
        <f t="shared" si="19"/>
        <v>1.89873417721519</v>
      </c>
      <c r="KG21" s="342">
        <f>KG37+KG36</f>
        <v>3</v>
      </c>
      <c r="KH21" s="131">
        <f t="shared" ref="KH21:KW21" si="109">KH37+KH36</f>
        <v>0</v>
      </c>
      <c r="KI21" s="130">
        <f t="shared" si="109"/>
        <v>0</v>
      </c>
      <c r="KJ21" s="124">
        <f t="shared" si="109"/>
        <v>0</v>
      </c>
      <c r="KK21" s="125"/>
      <c r="KL21" s="308" t="s">
        <v>158</v>
      </c>
      <c r="KM21" s="131">
        <f t="shared" si="109"/>
        <v>0</v>
      </c>
      <c r="KN21" s="120">
        <f t="shared" si="109"/>
        <v>0</v>
      </c>
      <c r="KO21" s="120">
        <f t="shared" si="109"/>
        <v>0</v>
      </c>
      <c r="KP21" s="120">
        <f t="shared" si="109"/>
        <v>0</v>
      </c>
      <c r="KQ21" s="120">
        <f t="shared" si="109"/>
        <v>0</v>
      </c>
      <c r="KR21" s="120">
        <f t="shared" si="109"/>
        <v>1</v>
      </c>
      <c r="KS21" s="120">
        <f t="shared" si="109"/>
        <v>0</v>
      </c>
      <c r="KT21" s="120">
        <f t="shared" si="109"/>
        <v>0</v>
      </c>
      <c r="KU21" s="124">
        <f t="shared" si="109"/>
        <v>0</v>
      </c>
      <c r="KV21" s="120">
        <f t="shared" si="109"/>
        <v>0</v>
      </c>
      <c r="KW21" s="120">
        <f t="shared" si="109"/>
        <v>0</v>
      </c>
      <c r="KY21" s="120">
        <f t="shared" ref="KY21:LB21" si="110">KY37+KY36</f>
        <v>0</v>
      </c>
      <c r="KZ21" s="120">
        <f t="shared" si="110"/>
        <v>0</v>
      </c>
      <c r="LA21" s="120">
        <f t="shared" si="110"/>
        <v>0</v>
      </c>
      <c r="LB21" s="120">
        <f t="shared" si="110"/>
        <v>0</v>
      </c>
      <c r="LD21" s="308" t="s">
        <v>158</v>
      </c>
      <c r="LE21" s="120">
        <f t="shared" ref="LE21:LW21" si="111">LE37+LE36</f>
        <v>0</v>
      </c>
      <c r="LF21" s="120">
        <f t="shared" si="111"/>
        <v>0</v>
      </c>
      <c r="LG21" s="120">
        <f t="shared" si="111"/>
        <v>0</v>
      </c>
      <c r="LH21" s="120">
        <f t="shared" si="111"/>
        <v>0</v>
      </c>
      <c r="LI21" s="120">
        <f t="shared" si="111"/>
        <v>0</v>
      </c>
      <c r="LJ21" s="124">
        <f t="shared" si="111"/>
        <v>0</v>
      </c>
      <c r="LK21" s="131">
        <f t="shared" si="111"/>
        <v>0</v>
      </c>
      <c r="LL21" s="120">
        <f t="shared" si="111"/>
        <v>1</v>
      </c>
      <c r="LM21" s="120">
        <f t="shared" si="111"/>
        <v>0</v>
      </c>
      <c r="LN21" s="124">
        <f t="shared" si="111"/>
        <v>0</v>
      </c>
      <c r="LO21" s="124">
        <f t="shared" si="111"/>
        <v>8</v>
      </c>
      <c r="LP21" s="124">
        <f t="shared" si="111"/>
        <v>0</v>
      </c>
      <c r="LQ21" s="124">
        <f t="shared" si="111"/>
        <v>0</v>
      </c>
      <c r="LR21" s="129">
        <f t="shared" si="111"/>
        <v>0</v>
      </c>
      <c r="LS21" s="131">
        <f t="shared" si="111"/>
        <v>0</v>
      </c>
      <c r="LT21" s="120">
        <f t="shared" si="111"/>
        <v>0</v>
      </c>
      <c r="LU21" s="120">
        <f t="shared" si="111"/>
        <v>0</v>
      </c>
      <c r="LV21" s="120">
        <f t="shared" si="111"/>
        <v>0</v>
      </c>
      <c r="LW21" s="124">
        <f t="shared" si="111"/>
        <v>0</v>
      </c>
      <c r="LX21" s="959"/>
    </row>
    <row r="22" spans="1:336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4"/>
        <v>0</v>
      </c>
      <c r="H22" s="130">
        <f>H39</f>
        <v>0</v>
      </c>
      <c r="I22" s="129">
        <f>I39</f>
        <v>0</v>
      </c>
      <c r="J22" s="131">
        <f>J39</f>
        <v>2</v>
      </c>
      <c r="K22" s="120">
        <f>K39</f>
        <v>0</v>
      </c>
      <c r="L22" s="124">
        <f>L39</f>
        <v>1</v>
      </c>
      <c r="M22" s="497">
        <f t="shared" si="1"/>
        <v>7.6923076923076925</v>
      </c>
      <c r="N22" s="131">
        <f>N39</f>
        <v>2</v>
      </c>
      <c r="O22" s="120">
        <f>O39</f>
        <v>0</v>
      </c>
      <c r="P22" s="120">
        <f>P39</f>
        <v>1</v>
      </c>
      <c r="Q22" s="386">
        <f t="shared" si="25"/>
        <v>7.6923076923076925</v>
      </c>
      <c r="R22" s="130">
        <f t="shared" ref="R22:AG22" si="112">R39</f>
        <v>0</v>
      </c>
      <c r="S22" s="120">
        <f t="shared" si="112"/>
        <v>0</v>
      </c>
      <c r="T22" s="120">
        <f t="shared" si="112"/>
        <v>0</v>
      </c>
      <c r="U22" s="120">
        <f t="shared" si="112"/>
        <v>0</v>
      </c>
      <c r="V22" s="120">
        <f t="shared" si="112"/>
        <v>0</v>
      </c>
      <c r="W22" s="120">
        <f t="shared" si="112"/>
        <v>0</v>
      </c>
      <c r="X22" s="120">
        <f t="shared" si="112"/>
        <v>2</v>
      </c>
      <c r="Y22" s="120">
        <f t="shared" si="112"/>
        <v>0</v>
      </c>
      <c r="Z22" s="120">
        <f t="shared" si="112"/>
        <v>2</v>
      </c>
      <c r="AA22" s="120">
        <f t="shared" si="112"/>
        <v>0</v>
      </c>
      <c r="AB22" s="120">
        <f t="shared" si="112"/>
        <v>1</v>
      </c>
      <c r="AC22" s="120">
        <f t="shared" si="112"/>
        <v>0</v>
      </c>
      <c r="AD22" s="120">
        <f t="shared" si="112"/>
        <v>0</v>
      </c>
      <c r="AE22" s="120">
        <f t="shared" si="112"/>
        <v>0</v>
      </c>
      <c r="AF22" s="120">
        <f t="shared" si="112"/>
        <v>0</v>
      </c>
      <c r="AG22" s="120">
        <f t="shared" si="112"/>
        <v>0</v>
      </c>
      <c r="AH22" s="125"/>
      <c r="AI22" s="308" t="s">
        <v>160</v>
      </c>
      <c r="AJ22" s="474">
        <f>AJ39</f>
        <v>12</v>
      </c>
      <c r="AK22" s="120">
        <f>AK39</f>
        <v>2</v>
      </c>
      <c r="AL22" s="127">
        <f t="shared" si="27"/>
        <v>16.666666666666664</v>
      </c>
      <c r="AM22" s="120">
        <f t="shared" ref="AM22:AU22" si="113">AM39</f>
        <v>2</v>
      </c>
      <c r="AN22" s="129">
        <f t="shared" si="113"/>
        <v>2</v>
      </c>
      <c r="AO22" s="131">
        <f t="shared" si="113"/>
        <v>0</v>
      </c>
      <c r="AP22" s="120">
        <f t="shared" si="113"/>
        <v>0</v>
      </c>
      <c r="AQ22" s="124">
        <f t="shared" si="113"/>
        <v>0</v>
      </c>
      <c r="AR22" s="130">
        <f t="shared" si="113"/>
        <v>0</v>
      </c>
      <c r="AS22" s="120">
        <f t="shared" si="113"/>
        <v>0</v>
      </c>
      <c r="AT22" s="120">
        <f t="shared" si="113"/>
        <v>0</v>
      </c>
      <c r="AU22" s="120">
        <f t="shared" si="113"/>
        <v>1</v>
      </c>
      <c r="AV22" s="127">
        <f t="shared" si="29"/>
        <v>8.3333333333333321</v>
      </c>
      <c r="AW22" s="120">
        <f>AW39</f>
        <v>1</v>
      </c>
      <c r="AX22" s="120">
        <f>AX39</f>
        <v>1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14">BG39</f>
        <v>0</v>
      </c>
      <c r="BH22" s="120">
        <f t="shared" si="114"/>
        <v>0</v>
      </c>
      <c r="BI22" s="120">
        <f t="shared" si="114"/>
        <v>0</v>
      </c>
      <c r="BJ22" s="120">
        <f t="shared" si="114"/>
        <v>0</v>
      </c>
      <c r="BK22" s="120">
        <f t="shared" si="114"/>
        <v>0</v>
      </c>
      <c r="BL22" s="120">
        <f t="shared" si="114"/>
        <v>0</v>
      </c>
      <c r="BM22" s="120">
        <f t="shared" si="114"/>
        <v>0</v>
      </c>
      <c r="BN22" s="125"/>
      <c r="BO22" s="133" t="s">
        <v>160</v>
      </c>
      <c r="BP22" s="119">
        <f>BP39</f>
        <v>11</v>
      </c>
      <c r="BQ22" s="120">
        <f t="shared" ref="BQ22:BX22" si="115">BQ39</f>
        <v>0</v>
      </c>
      <c r="BR22" s="120">
        <f t="shared" si="115"/>
        <v>1</v>
      </c>
      <c r="BS22" s="120">
        <f t="shared" si="115"/>
        <v>0</v>
      </c>
      <c r="BT22" s="120">
        <f t="shared" si="115"/>
        <v>0</v>
      </c>
      <c r="BU22" s="129">
        <f t="shared" si="115"/>
        <v>0</v>
      </c>
      <c r="BV22" s="131">
        <f t="shared" si="115"/>
        <v>0</v>
      </c>
      <c r="BW22" s="120">
        <f t="shared" si="115"/>
        <v>0</v>
      </c>
      <c r="BX22" s="120">
        <f t="shared" si="115"/>
        <v>0</v>
      </c>
      <c r="BY22" s="477">
        <f t="shared" si="34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5"/>
        <v>0</v>
      </c>
      <c r="CD22" s="130">
        <f t="shared" ref="CD22:CK22" si="116">CD39</f>
        <v>0</v>
      </c>
      <c r="CE22" s="120">
        <f t="shared" si="116"/>
        <v>0</v>
      </c>
      <c r="CF22" s="120">
        <f t="shared" si="116"/>
        <v>0</v>
      </c>
      <c r="CG22" s="120">
        <f t="shared" si="116"/>
        <v>0</v>
      </c>
      <c r="CH22" s="120">
        <f t="shared" si="116"/>
        <v>0</v>
      </c>
      <c r="CI22" s="120">
        <f t="shared" si="116"/>
        <v>0</v>
      </c>
      <c r="CJ22" s="120">
        <f t="shared" si="116"/>
        <v>0</v>
      </c>
      <c r="CK22" s="120">
        <f t="shared" si="116"/>
        <v>0</v>
      </c>
      <c r="CL22" s="315">
        <f t="shared" si="37"/>
        <v>0</v>
      </c>
      <c r="CM22" s="117">
        <f t="shared" ref="CM22:CN22" si="117">CM39</f>
        <v>0</v>
      </c>
      <c r="CN22" s="324">
        <f t="shared" si="117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18">CS39</f>
        <v>0</v>
      </c>
      <c r="CT22" s="120">
        <f t="shared" si="118"/>
        <v>0</v>
      </c>
      <c r="CU22" s="120">
        <f t="shared" si="118"/>
        <v>0</v>
      </c>
      <c r="CV22" s="120">
        <f t="shared" si="118"/>
        <v>0</v>
      </c>
      <c r="CW22" s="120">
        <f t="shared" si="118"/>
        <v>0</v>
      </c>
      <c r="CX22" s="120">
        <f t="shared" si="118"/>
        <v>0</v>
      </c>
      <c r="CY22" s="120">
        <f t="shared" si="118"/>
        <v>0</v>
      </c>
      <c r="CZ22" s="120">
        <f t="shared" si="118"/>
        <v>0</v>
      </c>
      <c r="DA22" s="120">
        <f t="shared" si="118"/>
        <v>0</v>
      </c>
      <c r="DB22" s="120">
        <f t="shared" si="118"/>
        <v>0</v>
      </c>
      <c r="DC22" s="120">
        <f t="shared" si="118"/>
        <v>0</v>
      </c>
      <c r="DD22" s="120">
        <f t="shared" si="118"/>
        <v>0</v>
      </c>
      <c r="DE22" s="120">
        <f t="shared" si="118"/>
        <v>0</v>
      </c>
      <c r="DF22" s="120">
        <f t="shared" si="118"/>
        <v>0</v>
      </c>
      <c r="DG22" s="120">
        <f t="shared" si="118"/>
        <v>0</v>
      </c>
      <c r="DH22" s="120">
        <f t="shared" si="118"/>
        <v>0</v>
      </c>
      <c r="DI22" s="120">
        <f t="shared" si="118"/>
        <v>0</v>
      </c>
      <c r="DJ22" s="120">
        <f t="shared" si="118"/>
        <v>1</v>
      </c>
      <c r="DK22" s="120">
        <f t="shared" si="118"/>
        <v>0</v>
      </c>
      <c r="DL22" s="120">
        <f t="shared" si="118"/>
        <v>0</v>
      </c>
      <c r="DM22" s="120">
        <f t="shared" si="118"/>
        <v>0</v>
      </c>
      <c r="DN22" s="125"/>
      <c r="DO22" s="308" t="s">
        <v>160</v>
      </c>
      <c r="DP22" s="474">
        <f>DP39</f>
        <v>14</v>
      </c>
      <c r="DQ22" s="120">
        <f t="shared" ref="DQ22:DW22" si="119">DQ39</f>
        <v>0</v>
      </c>
      <c r="DR22" s="120">
        <f t="shared" si="119"/>
        <v>0</v>
      </c>
      <c r="DS22" s="120">
        <f t="shared" si="119"/>
        <v>0</v>
      </c>
      <c r="DT22" s="120">
        <f t="shared" si="119"/>
        <v>0</v>
      </c>
      <c r="DU22" s="120">
        <f t="shared" si="119"/>
        <v>0</v>
      </c>
      <c r="DV22" s="120">
        <f t="shared" si="119"/>
        <v>0</v>
      </c>
      <c r="DW22" s="120">
        <f t="shared" si="119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0">EC39</f>
        <v>0</v>
      </c>
      <c r="ED22" s="120">
        <f t="shared" si="120"/>
        <v>0</v>
      </c>
      <c r="EE22" s="120">
        <f t="shared" si="120"/>
        <v>0</v>
      </c>
      <c r="EF22" s="120">
        <f t="shared" si="120"/>
        <v>0</v>
      </c>
      <c r="EG22" s="120">
        <f t="shared" si="120"/>
        <v>0</v>
      </c>
      <c r="EH22" s="120">
        <f t="shared" si="120"/>
        <v>0</v>
      </c>
      <c r="EI22" s="120">
        <f t="shared" si="120"/>
        <v>0</v>
      </c>
      <c r="EJ22" s="120">
        <f t="shared" si="120"/>
        <v>0</v>
      </c>
      <c r="EK22" s="127">
        <f t="shared" si="9"/>
        <v>0</v>
      </c>
      <c r="EL22" s="120">
        <f>EL39</f>
        <v>0</v>
      </c>
      <c r="EM22" s="120">
        <f>EM39</f>
        <v>1</v>
      </c>
      <c r="EN22" s="127">
        <f t="shared" si="10"/>
        <v>7.1428571428571425E-2</v>
      </c>
      <c r="EO22" s="120">
        <f>EO39</f>
        <v>1</v>
      </c>
      <c r="EP22" s="127">
        <f t="shared" si="11"/>
        <v>7.1428571428571425E-2</v>
      </c>
      <c r="EQ22" s="125"/>
      <c r="ER22" s="133" t="s">
        <v>160</v>
      </c>
      <c r="ES22" s="120">
        <f>ES39</f>
        <v>0</v>
      </c>
      <c r="ET22" s="120">
        <f t="shared" ref="ET22:FK22" si="121">ET39</f>
        <v>0</v>
      </c>
      <c r="EU22" s="120">
        <f t="shared" si="121"/>
        <v>0</v>
      </c>
      <c r="EV22" s="120">
        <f t="shared" si="121"/>
        <v>1</v>
      </c>
      <c r="EW22" s="120">
        <f t="shared" si="121"/>
        <v>12</v>
      </c>
      <c r="EX22" s="120">
        <f t="shared" si="121"/>
        <v>0</v>
      </c>
      <c r="EY22" s="120">
        <f t="shared" si="121"/>
        <v>0</v>
      </c>
      <c r="EZ22" s="120">
        <f t="shared" si="121"/>
        <v>1</v>
      </c>
      <c r="FA22" s="120">
        <f t="shared" si="121"/>
        <v>0</v>
      </c>
      <c r="FB22" s="120">
        <f t="shared" si="121"/>
        <v>0</v>
      </c>
      <c r="FC22" s="120">
        <f t="shared" si="121"/>
        <v>0</v>
      </c>
      <c r="FD22" s="120">
        <f t="shared" si="121"/>
        <v>0</v>
      </c>
      <c r="FE22" s="120">
        <f t="shared" si="121"/>
        <v>0</v>
      </c>
      <c r="FF22" s="120">
        <f t="shared" si="121"/>
        <v>0</v>
      </c>
      <c r="FG22" s="120">
        <f t="shared" si="121"/>
        <v>0</v>
      </c>
      <c r="FH22" s="120">
        <f t="shared" si="121"/>
        <v>0</v>
      </c>
      <c r="FI22" s="120">
        <f t="shared" si="121"/>
        <v>0</v>
      </c>
      <c r="FJ22" s="120">
        <f t="shared" si="121"/>
        <v>0</v>
      </c>
      <c r="FK22" s="119">
        <f t="shared" si="121"/>
        <v>125</v>
      </c>
      <c r="FL22" s="188">
        <f t="shared" si="12"/>
        <v>2.4</v>
      </c>
      <c r="FM22" s="120">
        <f t="shared" ref="FM22:GG22" si="122">FM39</f>
        <v>0</v>
      </c>
      <c r="FN22" s="120">
        <f t="shared" si="122"/>
        <v>0</v>
      </c>
      <c r="FO22" s="120">
        <f t="shared" si="122"/>
        <v>2</v>
      </c>
      <c r="FP22" s="120">
        <f t="shared" si="122"/>
        <v>1</v>
      </c>
      <c r="FQ22" s="120">
        <f t="shared" si="122"/>
        <v>0</v>
      </c>
      <c r="FR22" s="120">
        <f t="shared" si="122"/>
        <v>0</v>
      </c>
      <c r="FS22" s="120">
        <f t="shared" si="122"/>
        <v>0</v>
      </c>
      <c r="FT22" s="120">
        <f t="shared" si="122"/>
        <v>0</v>
      </c>
      <c r="FU22" s="120">
        <f t="shared" si="122"/>
        <v>1</v>
      </c>
      <c r="FV22" s="120">
        <f t="shared" si="122"/>
        <v>8</v>
      </c>
      <c r="FW22" s="120">
        <f t="shared" si="122"/>
        <v>0</v>
      </c>
      <c r="FX22" s="120">
        <f t="shared" si="122"/>
        <v>0</v>
      </c>
      <c r="FY22" s="120">
        <f t="shared" si="122"/>
        <v>1</v>
      </c>
      <c r="FZ22" s="120">
        <f t="shared" si="122"/>
        <v>0</v>
      </c>
      <c r="GA22" s="120">
        <f t="shared" si="122"/>
        <v>1</v>
      </c>
      <c r="GB22" s="120">
        <f t="shared" si="122"/>
        <v>1</v>
      </c>
      <c r="GC22" s="120">
        <f t="shared" si="122"/>
        <v>0</v>
      </c>
      <c r="GD22" s="120">
        <f t="shared" si="122"/>
        <v>0</v>
      </c>
      <c r="GE22" s="120">
        <f t="shared" si="122"/>
        <v>0</v>
      </c>
      <c r="GF22" s="120">
        <f t="shared" si="122"/>
        <v>0</v>
      </c>
      <c r="GG22" s="120">
        <f t="shared" si="122"/>
        <v>0</v>
      </c>
      <c r="GH22" s="125"/>
      <c r="GI22" s="133" t="s">
        <v>160</v>
      </c>
      <c r="GJ22" s="119">
        <f>GJ39</f>
        <v>106</v>
      </c>
      <c r="GK22" s="192">
        <f t="shared" si="14"/>
        <v>6.6037735849056602</v>
      </c>
      <c r="GL22" s="120">
        <f>GL39</f>
        <v>0</v>
      </c>
      <c r="GM22" s="120">
        <f t="shared" ref="GM22:GW22" si="123">GM39</f>
        <v>0</v>
      </c>
      <c r="GN22" s="120">
        <f t="shared" si="123"/>
        <v>0</v>
      </c>
      <c r="GO22" s="120">
        <f t="shared" si="123"/>
        <v>0</v>
      </c>
      <c r="GP22" s="120">
        <f t="shared" si="123"/>
        <v>0</v>
      </c>
      <c r="GQ22" s="120">
        <f t="shared" si="123"/>
        <v>1</v>
      </c>
      <c r="GR22" s="120">
        <f t="shared" si="123"/>
        <v>0</v>
      </c>
      <c r="GS22" s="120">
        <f t="shared" si="123"/>
        <v>1</v>
      </c>
      <c r="GT22" s="120">
        <f t="shared" si="123"/>
        <v>3</v>
      </c>
      <c r="GU22" s="129">
        <f t="shared" si="123"/>
        <v>2</v>
      </c>
      <c r="GV22" s="131">
        <f t="shared" si="123"/>
        <v>8</v>
      </c>
      <c r="GW22" s="120">
        <f t="shared" si="123"/>
        <v>166</v>
      </c>
      <c r="GX22" s="304">
        <f t="shared" si="16"/>
        <v>4.8192771084337354</v>
      </c>
      <c r="GY22" s="130">
        <f t="shared" ref="GY22:HG22" si="124">GY39</f>
        <v>1</v>
      </c>
      <c r="GZ22" s="120">
        <f t="shared" si="124"/>
        <v>0</v>
      </c>
      <c r="HA22" s="120">
        <f t="shared" si="124"/>
        <v>0</v>
      </c>
      <c r="HB22" s="120">
        <f t="shared" si="124"/>
        <v>0</v>
      </c>
      <c r="HC22" s="120">
        <f t="shared" si="124"/>
        <v>0</v>
      </c>
      <c r="HD22" s="120">
        <f t="shared" si="124"/>
        <v>0</v>
      </c>
      <c r="HE22" s="120">
        <f t="shared" si="124"/>
        <v>0</v>
      </c>
      <c r="HF22" s="120">
        <f t="shared" si="124"/>
        <v>0</v>
      </c>
      <c r="HG22" s="124">
        <f t="shared" si="124"/>
        <v>0</v>
      </c>
      <c r="HH22" s="125"/>
      <c r="HI22" s="133" t="s">
        <v>160</v>
      </c>
      <c r="HJ22" s="120">
        <f t="shared" ref="HJ22:HR22" si="125">HJ39</f>
        <v>0</v>
      </c>
      <c r="HK22" s="120">
        <f t="shared" si="125"/>
        <v>0</v>
      </c>
      <c r="HL22" s="120">
        <f t="shared" si="125"/>
        <v>0</v>
      </c>
      <c r="HM22" s="120">
        <f t="shared" si="125"/>
        <v>0</v>
      </c>
      <c r="HN22" s="120">
        <f t="shared" si="125"/>
        <v>0</v>
      </c>
      <c r="HO22" s="120">
        <f t="shared" si="125"/>
        <v>0</v>
      </c>
      <c r="HP22" s="120">
        <f t="shared" si="125"/>
        <v>0</v>
      </c>
      <c r="HQ22" s="129">
        <f t="shared" si="125"/>
        <v>0</v>
      </c>
      <c r="HR22" s="131">
        <f t="shared" si="125"/>
        <v>7</v>
      </c>
      <c r="HS22" s="198">
        <f t="shared" si="46"/>
        <v>0</v>
      </c>
      <c r="HT22" s="130">
        <f t="shared" ref="HT22:IF22" si="126">HT39</f>
        <v>0</v>
      </c>
      <c r="HU22" s="120">
        <f t="shared" si="126"/>
        <v>0</v>
      </c>
      <c r="HV22" s="120">
        <f t="shared" si="126"/>
        <v>0</v>
      </c>
      <c r="HW22" s="124">
        <f t="shared" si="126"/>
        <v>0</v>
      </c>
      <c r="HX22" s="211"/>
      <c r="HY22" s="130">
        <f t="shared" si="126"/>
        <v>0</v>
      </c>
      <c r="HZ22" s="120">
        <f t="shared" si="126"/>
        <v>0</v>
      </c>
      <c r="IA22" s="120">
        <f t="shared" si="126"/>
        <v>0</v>
      </c>
      <c r="IB22" s="120">
        <f t="shared" si="126"/>
        <v>0</v>
      </c>
      <c r="IC22" s="120">
        <f t="shared" si="126"/>
        <v>0</v>
      </c>
      <c r="ID22" s="120">
        <f t="shared" si="126"/>
        <v>0</v>
      </c>
      <c r="IE22" s="120">
        <f t="shared" si="126"/>
        <v>0</v>
      </c>
      <c r="IF22" s="124">
        <f t="shared" si="126"/>
        <v>0</v>
      </c>
      <c r="IG22" s="125"/>
      <c r="IH22" s="133" t="s">
        <v>160</v>
      </c>
      <c r="II22" s="120">
        <f t="shared" ref="II22:JH22" si="127">II39</f>
        <v>0</v>
      </c>
      <c r="IJ22" s="120">
        <f t="shared" si="127"/>
        <v>0</v>
      </c>
      <c r="IK22" s="120">
        <f t="shared" si="127"/>
        <v>0</v>
      </c>
      <c r="IL22" s="120">
        <f t="shared" si="127"/>
        <v>0</v>
      </c>
      <c r="IM22" s="120">
        <f t="shared" si="127"/>
        <v>0</v>
      </c>
      <c r="IN22" s="120">
        <f t="shared" si="127"/>
        <v>0</v>
      </c>
      <c r="IO22" s="120">
        <f t="shared" si="127"/>
        <v>0</v>
      </c>
      <c r="IP22" s="120">
        <f t="shared" si="127"/>
        <v>0</v>
      </c>
      <c r="IQ22" s="120">
        <f t="shared" si="127"/>
        <v>0</v>
      </c>
      <c r="IR22" s="120">
        <f t="shared" si="127"/>
        <v>0</v>
      </c>
      <c r="IS22" s="120">
        <f t="shared" si="127"/>
        <v>0</v>
      </c>
      <c r="IT22" s="120">
        <f t="shared" si="127"/>
        <v>0</v>
      </c>
      <c r="IU22" s="120">
        <f t="shared" si="127"/>
        <v>0</v>
      </c>
      <c r="IV22" s="120">
        <f t="shared" si="127"/>
        <v>0</v>
      </c>
      <c r="IW22" s="124">
        <f t="shared" si="127"/>
        <v>0</v>
      </c>
      <c r="IX22" s="130">
        <f t="shared" si="127"/>
        <v>0</v>
      </c>
      <c r="IY22" s="120">
        <f t="shared" si="127"/>
        <v>0</v>
      </c>
      <c r="IZ22" s="129">
        <f t="shared" si="127"/>
        <v>0</v>
      </c>
      <c r="JA22" s="131">
        <f t="shared" si="127"/>
        <v>0</v>
      </c>
      <c r="JB22" s="120">
        <f t="shared" si="127"/>
        <v>0</v>
      </c>
      <c r="JC22" s="124">
        <f t="shared" si="127"/>
        <v>0</v>
      </c>
      <c r="JD22" s="130">
        <f t="shared" si="127"/>
        <v>0</v>
      </c>
      <c r="JE22" s="120">
        <f t="shared" si="127"/>
        <v>0</v>
      </c>
      <c r="JF22" s="120">
        <f t="shared" si="127"/>
        <v>0</v>
      </c>
      <c r="JG22" s="120">
        <f t="shared" si="127"/>
        <v>0</v>
      </c>
      <c r="JH22" s="120">
        <f t="shared" si="127"/>
        <v>0</v>
      </c>
      <c r="JI22" s="125"/>
      <c r="JJ22" s="133" t="s">
        <v>160</v>
      </c>
      <c r="JK22" s="120">
        <f t="shared" ref="JK22:KE22" si="128">JK39</f>
        <v>0</v>
      </c>
      <c r="JL22" s="120">
        <f t="shared" si="128"/>
        <v>0</v>
      </c>
      <c r="JM22" s="120">
        <f t="shared" si="128"/>
        <v>0</v>
      </c>
      <c r="JN22" s="120">
        <f t="shared" si="128"/>
        <v>0</v>
      </c>
      <c r="JO22" s="120">
        <f t="shared" si="128"/>
        <v>0</v>
      </c>
      <c r="JP22" s="120">
        <f t="shared" si="128"/>
        <v>0</v>
      </c>
      <c r="JQ22" s="120">
        <f t="shared" si="128"/>
        <v>0</v>
      </c>
      <c r="JR22" s="120">
        <f t="shared" si="128"/>
        <v>0</v>
      </c>
      <c r="JS22" s="120">
        <f t="shared" si="128"/>
        <v>0</v>
      </c>
      <c r="JT22" s="129">
        <f t="shared" si="128"/>
        <v>0</v>
      </c>
      <c r="JU22" s="340">
        <f t="shared" si="128"/>
        <v>0</v>
      </c>
      <c r="JV22" s="341">
        <f t="shared" si="128"/>
        <v>0</v>
      </c>
      <c r="JW22" s="341">
        <f t="shared" si="128"/>
        <v>0</v>
      </c>
      <c r="JX22" s="341">
        <f t="shared" si="128"/>
        <v>0</v>
      </c>
      <c r="JY22" s="342">
        <f t="shared" si="128"/>
        <v>0</v>
      </c>
      <c r="JZ22" s="340">
        <f t="shared" si="128"/>
        <v>0</v>
      </c>
      <c r="KA22" s="341">
        <f t="shared" si="128"/>
        <v>0</v>
      </c>
      <c r="KB22" s="341">
        <f t="shared" si="128"/>
        <v>0</v>
      </c>
      <c r="KC22" s="341">
        <f t="shared" si="128"/>
        <v>0</v>
      </c>
      <c r="KD22" s="342">
        <f t="shared" si="128"/>
        <v>0</v>
      </c>
      <c r="KE22" s="340">
        <f t="shared" si="128"/>
        <v>83</v>
      </c>
      <c r="KF22" s="343">
        <f t="shared" si="19"/>
        <v>6.024096385542169</v>
      </c>
      <c r="KG22" s="342">
        <f>KG39</f>
        <v>5</v>
      </c>
      <c r="KH22" s="131">
        <f t="shared" ref="KH22:KW22" si="129">KH39</f>
        <v>0</v>
      </c>
      <c r="KI22" s="130">
        <f t="shared" si="129"/>
        <v>0</v>
      </c>
      <c r="KJ22" s="124">
        <f t="shared" si="129"/>
        <v>0</v>
      </c>
      <c r="KK22" s="125"/>
      <c r="KL22" s="308" t="s">
        <v>160</v>
      </c>
      <c r="KM22" s="131">
        <f t="shared" si="129"/>
        <v>0</v>
      </c>
      <c r="KN22" s="120">
        <f t="shared" si="129"/>
        <v>0</v>
      </c>
      <c r="KO22" s="120">
        <f t="shared" si="129"/>
        <v>0</v>
      </c>
      <c r="KP22" s="120">
        <f t="shared" si="129"/>
        <v>0</v>
      </c>
      <c r="KQ22" s="120">
        <f t="shared" si="129"/>
        <v>0</v>
      </c>
      <c r="KR22" s="120">
        <f t="shared" si="129"/>
        <v>0</v>
      </c>
      <c r="KS22" s="120">
        <f t="shared" si="129"/>
        <v>2</v>
      </c>
      <c r="KT22" s="120">
        <f t="shared" si="129"/>
        <v>0</v>
      </c>
      <c r="KU22" s="124">
        <f t="shared" si="129"/>
        <v>2</v>
      </c>
      <c r="KV22" s="120">
        <f t="shared" si="129"/>
        <v>0</v>
      </c>
      <c r="KW22" s="120">
        <f t="shared" si="129"/>
        <v>0</v>
      </c>
      <c r="KY22" s="120">
        <f t="shared" ref="KY22:LB22" si="130">KY39</f>
        <v>0</v>
      </c>
      <c r="KZ22" s="120">
        <f t="shared" si="130"/>
        <v>0</v>
      </c>
      <c r="LA22" s="120">
        <f t="shared" si="130"/>
        <v>0</v>
      </c>
      <c r="LB22" s="120">
        <f t="shared" si="130"/>
        <v>0</v>
      </c>
      <c r="LD22" s="308" t="s">
        <v>160</v>
      </c>
      <c r="LE22" s="120">
        <f t="shared" ref="LE22:LW22" si="131">LE39</f>
        <v>0</v>
      </c>
      <c r="LF22" s="120">
        <f t="shared" si="131"/>
        <v>0</v>
      </c>
      <c r="LG22" s="120">
        <f t="shared" si="131"/>
        <v>0</v>
      </c>
      <c r="LH22" s="120">
        <f t="shared" si="131"/>
        <v>0</v>
      </c>
      <c r="LI22" s="120">
        <f t="shared" si="131"/>
        <v>0</v>
      </c>
      <c r="LJ22" s="124">
        <f t="shared" si="131"/>
        <v>0</v>
      </c>
      <c r="LK22" s="131">
        <f t="shared" si="131"/>
        <v>0</v>
      </c>
      <c r="LL22" s="120">
        <f t="shared" si="131"/>
        <v>0</v>
      </c>
      <c r="LM22" s="120">
        <f t="shared" si="131"/>
        <v>0</v>
      </c>
      <c r="LN22" s="124">
        <f t="shared" si="131"/>
        <v>0</v>
      </c>
      <c r="LO22" s="124">
        <f t="shared" si="131"/>
        <v>0</v>
      </c>
      <c r="LP22" s="124">
        <f t="shared" si="131"/>
        <v>0</v>
      </c>
      <c r="LQ22" s="124">
        <f t="shared" si="131"/>
        <v>0</v>
      </c>
      <c r="LR22" s="129">
        <f t="shared" si="131"/>
        <v>0</v>
      </c>
      <c r="LS22" s="131">
        <f t="shared" si="131"/>
        <v>0</v>
      </c>
      <c r="LT22" s="120">
        <f t="shared" si="131"/>
        <v>0</v>
      </c>
      <c r="LU22" s="120">
        <f t="shared" si="131"/>
        <v>0</v>
      </c>
      <c r="LV22" s="120">
        <f t="shared" si="131"/>
        <v>0</v>
      </c>
      <c r="LW22" s="124">
        <f t="shared" si="131"/>
        <v>0</v>
      </c>
      <c r="LX22" s="959"/>
    </row>
    <row r="23" spans="1:336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0</v>
      </c>
      <c r="E23" s="137">
        <f>E41</f>
        <v>0</v>
      </c>
      <c r="F23" s="137">
        <f>F41</f>
        <v>0</v>
      </c>
      <c r="G23" s="412">
        <f t="shared" si="24"/>
        <v>0</v>
      </c>
      <c r="H23" s="146">
        <f>H41</f>
        <v>0</v>
      </c>
      <c r="I23" s="145">
        <f>I41</f>
        <v>0</v>
      </c>
      <c r="J23" s="147">
        <f>J41</f>
        <v>7</v>
      </c>
      <c r="K23" s="137">
        <f>K41</f>
        <v>3</v>
      </c>
      <c r="L23" s="141">
        <f>L41</f>
        <v>8</v>
      </c>
      <c r="M23" s="498">
        <f t="shared" si="1"/>
        <v>14.035087719298245</v>
      </c>
      <c r="N23" s="147">
        <f>N41</f>
        <v>7</v>
      </c>
      <c r="O23" s="137">
        <f>O41</f>
        <v>3</v>
      </c>
      <c r="P23" s="137">
        <f>P41</f>
        <v>8</v>
      </c>
      <c r="Q23" s="388">
        <f t="shared" si="25"/>
        <v>14.035087719298245</v>
      </c>
      <c r="R23" s="146">
        <f t="shared" ref="R23:AG23" si="132">R41</f>
        <v>0</v>
      </c>
      <c r="S23" s="137">
        <f t="shared" si="132"/>
        <v>0</v>
      </c>
      <c r="T23" s="137">
        <f t="shared" si="132"/>
        <v>0</v>
      </c>
      <c r="U23" s="137">
        <f t="shared" si="132"/>
        <v>0</v>
      </c>
      <c r="V23" s="137">
        <f t="shared" si="132"/>
        <v>0</v>
      </c>
      <c r="W23" s="137">
        <f t="shared" si="132"/>
        <v>0</v>
      </c>
      <c r="X23" s="137">
        <f t="shared" si="132"/>
        <v>7</v>
      </c>
      <c r="Y23" s="137">
        <f t="shared" si="132"/>
        <v>3</v>
      </c>
      <c r="Z23" s="137">
        <f t="shared" si="132"/>
        <v>7</v>
      </c>
      <c r="AA23" s="137">
        <f t="shared" si="132"/>
        <v>3</v>
      </c>
      <c r="AB23" s="137">
        <f t="shared" si="132"/>
        <v>8</v>
      </c>
      <c r="AC23" s="137">
        <f t="shared" si="132"/>
        <v>2</v>
      </c>
      <c r="AD23" s="137">
        <f t="shared" si="132"/>
        <v>0</v>
      </c>
      <c r="AE23" s="137">
        <f t="shared" si="132"/>
        <v>0</v>
      </c>
      <c r="AF23" s="137">
        <f t="shared" si="132"/>
        <v>0</v>
      </c>
      <c r="AG23" s="137">
        <f t="shared" si="132"/>
        <v>0</v>
      </c>
      <c r="AH23" s="125"/>
      <c r="AI23" s="309" t="s">
        <v>162</v>
      </c>
      <c r="AJ23" s="475">
        <f>AJ41</f>
        <v>69</v>
      </c>
      <c r="AK23" s="137">
        <f>AK41</f>
        <v>8</v>
      </c>
      <c r="AL23" s="143">
        <f t="shared" si="27"/>
        <v>11.594202898550725</v>
      </c>
      <c r="AM23" s="137">
        <f t="shared" ref="AM23:AU23" si="133">AM41</f>
        <v>8</v>
      </c>
      <c r="AN23" s="145">
        <f t="shared" si="133"/>
        <v>8</v>
      </c>
      <c r="AO23" s="147">
        <f t="shared" si="133"/>
        <v>0</v>
      </c>
      <c r="AP23" s="137">
        <f t="shared" si="133"/>
        <v>0</v>
      </c>
      <c r="AQ23" s="141">
        <f t="shared" si="133"/>
        <v>0</v>
      </c>
      <c r="AR23" s="146">
        <f t="shared" si="133"/>
        <v>0</v>
      </c>
      <c r="AS23" s="137">
        <f t="shared" si="133"/>
        <v>0</v>
      </c>
      <c r="AT23" s="137">
        <f t="shared" si="133"/>
        <v>4</v>
      </c>
      <c r="AU23" s="137">
        <f t="shared" si="133"/>
        <v>6</v>
      </c>
      <c r="AV23" s="143">
        <f t="shared" si="29"/>
        <v>8.695652173913043</v>
      </c>
      <c r="AW23" s="137">
        <f>AW41</f>
        <v>6</v>
      </c>
      <c r="AX23" s="137">
        <f>AX41</f>
        <v>6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30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1"/>
        <v>0</v>
      </c>
      <c r="BG23" s="137">
        <f t="shared" ref="BG23:BM23" si="134">BG41</f>
        <v>0</v>
      </c>
      <c r="BH23" s="137">
        <f t="shared" si="134"/>
        <v>0</v>
      </c>
      <c r="BI23" s="137">
        <f t="shared" si="134"/>
        <v>0</v>
      </c>
      <c r="BJ23" s="137">
        <f t="shared" si="134"/>
        <v>0</v>
      </c>
      <c r="BK23" s="137">
        <f t="shared" si="134"/>
        <v>0</v>
      </c>
      <c r="BL23" s="137">
        <f t="shared" si="134"/>
        <v>0</v>
      </c>
      <c r="BM23" s="137">
        <f t="shared" si="134"/>
        <v>0</v>
      </c>
      <c r="BN23" s="125"/>
      <c r="BO23" s="142" t="s">
        <v>162</v>
      </c>
      <c r="BP23" s="136">
        <f>BP41</f>
        <v>76</v>
      </c>
      <c r="BQ23" s="137">
        <f t="shared" ref="BQ23:BX23" si="135">BQ41</f>
        <v>0</v>
      </c>
      <c r="BR23" s="137">
        <f t="shared" si="135"/>
        <v>3</v>
      </c>
      <c r="BS23" s="137">
        <f t="shared" si="135"/>
        <v>0</v>
      </c>
      <c r="BT23" s="137">
        <f t="shared" si="135"/>
        <v>0</v>
      </c>
      <c r="BU23" s="145">
        <f t="shared" si="135"/>
        <v>0</v>
      </c>
      <c r="BV23" s="147">
        <f t="shared" si="135"/>
        <v>0</v>
      </c>
      <c r="BW23" s="137">
        <f t="shared" si="135"/>
        <v>0</v>
      </c>
      <c r="BX23" s="137">
        <f t="shared" si="135"/>
        <v>0</v>
      </c>
      <c r="BY23" s="478">
        <f t="shared" si="34"/>
        <v>0</v>
      </c>
      <c r="BZ23" s="147">
        <f>BZ41</f>
        <v>0</v>
      </c>
      <c r="CA23" s="137">
        <f>CA41</f>
        <v>0</v>
      </c>
      <c r="CB23" s="137">
        <f>CB41</f>
        <v>0</v>
      </c>
      <c r="CC23" s="470">
        <f t="shared" si="35"/>
        <v>0</v>
      </c>
      <c r="CD23" s="146">
        <f t="shared" ref="CD23:CK23" si="136">CD41</f>
        <v>0</v>
      </c>
      <c r="CE23" s="137">
        <f t="shared" si="136"/>
        <v>0</v>
      </c>
      <c r="CF23" s="137">
        <f t="shared" si="136"/>
        <v>0</v>
      </c>
      <c r="CG23" s="137">
        <f t="shared" si="136"/>
        <v>0</v>
      </c>
      <c r="CH23" s="137">
        <f t="shared" si="136"/>
        <v>0</v>
      </c>
      <c r="CI23" s="137">
        <f t="shared" si="136"/>
        <v>0</v>
      </c>
      <c r="CJ23" s="137">
        <f t="shared" si="136"/>
        <v>0</v>
      </c>
      <c r="CK23" s="137">
        <f t="shared" si="136"/>
        <v>0</v>
      </c>
      <c r="CL23" s="316">
        <f t="shared" si="37"/>
        <v>0</v>
      </c>
      <c r="CM23" s="134">
        <f t="shared" ref="CM23:CN23" si="137">CM41</f>
        <v>0</v>
      </c>
      <c r="CN23" s="325">
        <f t="shared" si="137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38">CS41</f>
        <v>0</v>
      </c>
      <c r="CT23" s="137">
        <f t="shared" si="138"/>
        <v>2</v>
      </c>
      <c r="CU23" s="137">
        <f t="shared" si="138"/>
        <v>0</v>
      </c>
      <c r="CV23" s="137">
        <f t="shared" si="138"/>
        <v>0</v>
      </c>
      <c r="CW23" s="137">
        <f t="shared" si="138"/>
        <v>0</v>
      </c>
      <c r="CX23" s="137">
        <f t="shared" si="138"/>
        <v>0</v>
      </c>
      <c r="CY23" s="137">
        <f t="shared" si="138"/>
        <v>0</v>
      </c>
      <c r="CZ23" s="137">
        <f t="shared" si="138"/>
        <v>0</v>
      </c>
      <c r="DA23" s="137">
        <f t="shared" si="138"/>
        <v>0</v>
      </c>
      <c r="DB23" s="137">
        <f t="shared" si="138"/>
        <v>0</v>
      </c>
      <c r="DC23" s="137">
        <f t="shared" si="138"/>
        <v>0</v>
      </c>
      <c r="DD23" s="137">
        <f t="shared" si="138"/>
        <v>0</v>
      </c>
      <c r="DE23" s="137">
        <f t="shared" si="138"/>
        <v>0</v>
      </c>
      <c r="DF23" s="137">
        <f t="shared" si="138"/>
        <v>0</v>
      </c>
      <c r="DG23" s="137">
        <f t="shared" si="138"/>
        <v>0</v>
      </c>
      <c r="DH23" s="137">
        <f t="shared" si="138"/>
        <v>0</v>
      </c>
      <c r="DI23" s="137">
        <f t="shared" si="138"/>
        <v>0</v>
      </c>
      <c r="DJ23" s="137">
        <f t="shared" si="138"/>
        <v>0</v>
      </c>
      <c r="DK23" s="137">
        <f t="shared" si="138"/>
        <v>0</v>
      </c>
      <c r="DL23" s="137">
        <f t="shared" si="138"/>
        <v>0</v>
      </c>
      <c r="DM23" s="137">
        <f t="shared" si="138"/>
        <v>0</v>
      </c>
      <c r="DN23" s="125"/>
      <c r="DO23" s="309" t="s">
        <v>162</v>
      </c>
      <c r="DP23" s="475">
        <f>DP41</f>
        <v>79</v>
      </c>
      <c r="DQ23" s="137">
        <f t="shared" ref="DQ23:DW23" si="139">DQ41</f>
        <v>0</v>
      </c>
      <c r="DR23" s="137">
        <f t="shared" si="139"/>
        <v>1</v>
      </c>
      <c r="DS23" s="137">
        <f t="shared" si="139"/>
        <v>0</v>
      </c>
      <c r="DT23" s="137">
        <f t="shared" si="139"/>
        <v>0</v>
      </c>
      <c r="DU23" s="137">
        <f t="shared" si="139"/>
        <v>0</v>
      </c>
      <c r="DV23" s="137">
        <f t="shared" si="139"/>
        <v>0</v>
      </c>
      <c r="DW23" s="137">
        <f t="shared" si="139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0">EC41</f>
        <v>0</v>
      </c>
      <c r="ED23" s="137">
        <f t="shared" si="140"/>
        <v>0</v>
      </c>
      <c r="EE23" s="137">
        <f t="shared" si="140"/>
        <v>0</v>
      </c>
      <c r="EF23" s="137">
        <f t="shared" si="140"/>
        <v>0</v>
      </c>
      <c r="EG23" s="137">
        <f t="shared" si="140"/>
        <v>0</v>
      </c>
      <c r="EH23" s="137">
        <f t="shared" si="140"/>
        <v>0</v>
      </c>
      <c r="EI23" s="137">
        <f t="shared" si="140"/>
        <v>0</v>
      </c>
      <c r="EJ23" s="137">
        <f t="shared" si="140"/>
        <v>0</v>
      </c>
      <c r="EK23" s="143">
        <f t="shared" si="9"/>
        <v>0</v>
      </c>
      <c r="EL23" s="137">
        <f>EL41</f>
        <v>0</v>
      </c>
      <c r="EM23" s="137">
        <f>EM41</f>
        <v>5</v>
      </c>
      <c r="EN23" s="143">
        <f t="shared" si="10"/>
        <v>6.3291139240506333E-2</v>
      </c>
      <c r="EO23" s="137">
        <f>EO41</f>
        <v>5</v>
      </c>
      <c r="EP23" s="143">
        <f t="shared" si="11"/>
        <v>6.3291139240506333E-2</v>
      </c>
      <c r="EQ23" s="125"/>
      <c r="ER23" s="142" t="s">
        <v>162</v>
      </c>
      <c r="ES23" s="137">
        <f>ES41</f>
        <v>0</v>
      </c>
      <c r="ET23" s="137">
        <f t="shared" ref="ET23:FK23" si="141">ET41</f>
        <v>0</v>
      </c>
      <c r="EU23" s="137">
        <f t="shared" si="141"/>
        <v>0</v>
      </c>
      <c r="EV23" s="137">
        <f t="shared" si="141"/>
        <v>0</v>
      </c>
      <c r="EW23" s="137">
        <f t="shared" si="141"/>
        <v>0</v>
      </c>
      <c r="EX23" s="137">
        <f t="shared" si="141"/>
        <v>0</v>
      </c>
      <c r="EY23" s="137">
        <f t="shared" si="141"/>
        <v>0</v>
      </c>
      <c r="EZ23" s="137">
        <f t="shared" si="141"/>
        <v>0</v>
      </c>
      <c r="FA23" s="137">
        <f t="shared" si="141"/>
        <v>0</v>
      </c>
      <c r="FB23" s="137">
        <f t="shared" si="141"/>
        <v>0</v>
      </c>
      <c r="FC23" s="137">
        <f t="shared" si="141"/>
        <v>0</v>
      </c>
      <c r="FD23" s="137">
        <f t="shared" si="141"/>
        <v>0</v>
      </c>
      <c r="FE23" s="137">
        <f t="shared" si="141"/>
        <v>0</v>
      </c>
      <c r="FF23" s="137">
        <f t="shared" si="141"/>
        <v>0</v>
      </c>
      <c r="FG23" s="137">
        <f t="shared" si="141"/>
        <v>0</v>
      </c>
      <c r="FH23" s="137">
        <f t="shared" si="141"/>
        <v>0</v>
      </c>
      <c r="FI23" s="137">
        <f t="shared" si="141"/>
        <v>0</v>
      </c>
      <c r="FJ23" s="137">
        <f t="shared" si="141"/>
        <v>0</v>
      </c>
      <c r="FK23" s="136">
        <f t="shared" si="141"/>
        <v>37</v>
      </c>
      <c r="FL23" s="189">
        <f t="shared" si="12"/>
        <v>13.513513513513514</v>
      </c>
      <c r="FM23" s="137">
        <f t="shared" ref="FM23:GG23" si="142">FM41</f>
        <v>0</v>
      </c>
      <c r="FN23" s="137">
        <f t="shared" si="142"/>
        <v>1</v>
      </c>
      <c r="FO23" s="137">
        <f t="shared" si="142"/>
        <v>3</v>
      </c>
      <c r="FP23" s="137">
        <f t="shared" si="142"/>
        <v>1</v>
      </c>
      <c r="FQ23" s="137">
        <f t="shared" si="142"/>
        <v>0</v>
      </c>
      <c r="FR23" s="137">
        <f t="shared" si="142"/>
        <v>0</v>
      </c>
      <c r="FS23" s="137">
        <f t="shared" si="142"/>
        <v>0</v>
      </c>
      <c r="FT23" s="137">
        <f t="shared" si="142"/>
        <v>0</v>
      </c>
      <c r="FU23" s="137">
        <f t="shared" si="142"/>
        <v>0</v>
      </c>
      <c r="FV23" s="137">
        <f t="shared" si="142"/>
        <v>0</v>
      </c>
      <c r="FW23" s="137">
        <f t="shared" si="142"/>
        <v>0</v>
      </c>
      <c r="FX23" s="137">
        <f t="shared" si="142"/>
        <v>0</v>
      </c>
      <c r="FY23" s="137">
        <f t="shared" si="142"/>
        <v>0</v>
      </c>
      <c r="FZ23" s="137">
        <f t="shared" si="142"/>
        <v>0</v>
      </c>
      <c r="GA23" s="137">
        <f t="shared" si="142"/>
        <v>1</v>
      </c>
      <c r="GB23" s="137">
        <f t="shared" si="142"/>
        <v>0</v>
      </c>
      <c r="GC23" s="137">
        <f t="shared" si="142"/>
        <v>0</v>
      </c>
      <c r="GD23" s="137">
        <f t="shared" si="142"/>
        <v>0</v>
      </c>
      <c r="GE23" s="137">
        <f t="shared" si="142"/>
        <v>0</v>
      </c>
      <c r="GF23" s="137">
        <f t="shared" si="142"/>
        <v>0</v>
      </c>
      <c r="GG23" s="137">
        <f t="shared" si="142"/>
        <v>1</v>
      </c>
      <c r="GH23" s="125"/>
      <c r="GI23" s="142" t="s">
        <v>162</v>
      </c>
      <c r="GJ23" s="136">
        <f>GJ41</f>
        <v>421</v>
      </c>
      <c r="GK23" s="193">
        <f t="shared" si="14"/>
        <v>5.225653206650831</v>
      </c>
      <c r="GL23" s="137">
        <f>GL41</f>
        <v>0</v>
      </c>
      <c r="GM23" s="137">
        <f t="shared" ref="GM23:GW23" si="143">GM41</f>
        <v>0</v>
      </c>
      <c r="GN23" s="137">
        <f t="shared" si="143"/>
        <v>0</v>
      </c>
      <c r="GO23" s="137">
        <f t="shared" si="143"/>
        <v>0</v>
      </c>
      <c r="GP23" s="137">
        <f t="shared" si="143"/>
        <v>0</v>
      </c>
      <c r="GQ23" s="137">
        <f t="shared" si="143"/>
        <v>6</v>
      </c>
      <c r="GR23" s="137">
        <f t="shared" si="143"/>
        <v>4</v>
      </c>
      <c r="GS23" s="137">
        <f t="shared" si="143"/>
        <v>3</v>
      </c>
      <c r="GT23" s="137">
        <f t="shared" si="143"/>
        <v>6</v>
      </c>
      <c r="GU23" s="145">
        <f t="shared" si="143"/>
        <v>3</v>
      </c>
      <c r="GV23" s="147">
        <f t="shared" si="143"/>
        <v>9</v>
      </c>
      <c r="GW23" s="137">
        <f t="shared" si="143"/>
        <v>702</v>
      </c>
      <c r="GX23" s="305">
        <f t="shared" si="16"/>
        <v>1.2820512820512819</v>
      </c>
      <c r="GY23" s="146">
        <f t="shared" ref="GY23:HG23" si="144">GY41</f>
        <v>4</v>
      </c>
      <c r="GZ23" s="137">
        <f t="shared" si="144"/>
        <v>0</v>
      </c>
      <c r="HA23" s="137">
        <f t="shared" si="144"/>
        <v>0</v>
      </c>
      <c r="HB23" s="137">
        <f t="shared" si="144"/>
        <v>0</v>
      </c>
      <c r="HC23" s="137">
        <f t="shared" si="144"/>
        <v>0</v>
      </c>
      <c r="HD23" s="137">
        <f t="shared" si="144"/>
        <v>0</v>
      </c>
      <c r="HE23" s="137">
        <f t="shared" si="144"/>
        <v>0</v>
      </c>
      <c r="HF23" s="137">
        <f t="shared" si="144"/>
        <v>0</v>
      </c>
      <c r="HG23" s="141">
        <f t="shared" si="144"/>
        <v>0</v>
      </c>
      <c r="HH23" s="125"/>
      <c r="HI23" s="142" t="s">
        <v>162</v>
      </c>
      <c r="HJ23" s="137">
        <f t="shared" ref="HJ23:HR23" si="145">HJ41</f>
        <v>0</v>
      </c>
      <c r="HK23" s="137">
        <f t="shared" si="145"/>
        <v>0</v>
      </c>
      <c r="HL23" s="137">
        <f t="shared" si="145"/>
        <v>0</v>
      </c>
      <c r="HM23" s="137">
        <f t="shared" si="145"/>
        <v>0</v>
      </c>
      <c r="HN23" s="137">
        <f t="shared" si="145"/>
        <v>0</v>
      </c>
      <c r="HO23" s="137">
        <f t="shared" si="145"/>
        <v>0</v>
      </c>
      <c r="HP23" s="137">
        <f t="shared" si="145"/>
        <v>0</v>
      </c>
      <c r="HQ23" s="145">
        <f t="shared" si="145"/>
        <v>0</v>
      </c>
      <c r="HR23" s="147">
        <f t="shared" si="145"/>
        <v>42</v>
      </c>
      <c r="HS23" s="199">
        <f t="shared" si="46"/>
        <v>0</v>
      </c>
      <c r="HT23" s="146">
        <f t="shared" ref="HT23:IF23" si="146">HT41</f>
        <v>0</v>
      </c>
      <c r="HU23" s="137">
        <f t="shared" si="146"/>
        <v>0</v>
      </c>
      <c r="HV23" s="137">
        <f t="shared" si="146"/>
        <v>0</v>
      </c>
      <c r="HW23" s="141">
        <f t="shared" si="146"/>
        <v>0</v>
      </c>
      <c r="HX23" s="212"/>
      <c r="HY23" s="146">
        <f t="shared" si="146"/>
        <v>0</v>
      </c>
      <c r="HZ23" s="137">
        <f t="shared" si="146"/>
        <v>0</v>
      </c>
      <c r="IA23" s="137">
        <f t="shared" si="146"/>
        <v>0</v>
      </c>
      <c r="IB23" s="137">
        <f t="shared" si="146"/>
        <v>0</v>
      </c>
      <c r="IC23" s="137">
        <f t="shared" si="146"/>
        <v>0</v>
      </c>
      <c r="ID23" s="137">
        <f t="shared" si="146"/>
        <v>0</v>
      </c>
      <c r="IE23" s="137">
        <f t="shared" si="146"/>
        <v>0</v>
      </c>
      <c r="IF23" s="141">
        <f t="shared" si="146"/>
        <v>0</v>
      </c>
      <c r="IG23" s="125"/>
      <c r="IH23" s="142" t="s">
        <v>162</v>
      </c>
      <c r="II23" s="137">
        <f t="shared" ref="II23:JH23" si="147">II41</f>
        <v>0</v>
      </c>
      <c r="IJ23" s="137">
        <f t="shared" si="147"/>
        <v>0</v>
      </c>
      <c r="IK23" s="137">
        <f t="shared" si="147"/>
        <v>0</v>
      </c>
      <c r="IL23" s="137">
        <f t="shared" si="147"/>
        <v>0</v>
      </c>
      <c r="IM23" s="137">
        <f t="shared" si="147"/>
        <v>0</v>
      </c>
      <c r="IN23" s="137">
        <f t="shared" si="147"/>
        <v>0</v>
      </c>
      <c r="IO23" s="137">
        <f t="shared" si="147"/>
        <v>0</v>
      </c>
      <c r="IP23" s="137">
        <f t="shared" si="147"/>
        <v>0</v>
      </c>
      <c r="IQ23" s="137">
        <f t="shared" si="147"/>
        <v>0</v>
      </c>
      <c r="IR23" s="137">
        <f t="shared" si="147"/>
        <v>0</v>
      </c>
      <c r="IS23" s="137">
        <f t="shared" si="147"/>
        <v>0</v>
      </c>
      <c r="IT23" s="137">
        <f t="shared" si="147"/>
        <v>0</v>
      </c>
      <c r="IU23" s="137">
        <f t="shared" si="147"/>
        <v>0</v>
      </c>
      <c r="IV23" s="137">
        <f t="shared" si="147"/>
        <v>0</v>
      </c>
      <c r="IW23" s="141">
        <f t="shared" si="147"/>
        <v>0</v>
      </c>
      <c r="IX23" s="146">
        <f t="shared" si="147"/>
        <v>0</v>
      </c>
      <c r="IY23" s="137">
        <f t="shared" si="147"/>
        <v>0</v>
      </c>
      <c r="IZ23" s="145">
        <f t="shared" si="147"/>
        <v>0</v>
      </c>
      <c r="JA23" s="147">
        <f t="shared" si="147"/>
        <v>0</v>
      </c>
      <c r="JB23" s="137">
        <f t="shared" si="147"/>
        <v>0</v>
      </c>
      <c r="JC23" s="141">
        <f t="shared" si="147"/>
        <v>0</v>
      </c>
      <c r="JD23" s="146">
        <f t="shared" si="147"/>
        <v>0</v>
      </c>
      <c r="JE23" s="137">
        <f t="shared" si="147"/>
        <v>0</v>
      </c>
      <c r="JF23" s="137">
        <f t="shared" si="147"/>
        <v>0</v>
      </c>
      <c r="JG23" s="137">
        <f t="shared" si="147"/>
        <v>0</v>
      </c>
      <c r="JH23" s="137">
        <f t="shared" si="147"/>
        <v>0</v>
      </c>
      <c r="JI23" s="125"/>
      <c r="JJ23" s="142" t="s">
        <v>162</v>
      </c>
      <c r="JK23" s="137">
        <f t="shared" ref="JK23:KE23" si="148">JK41</f>
        <v>0</v>
      </c>
      <c r="JL23" s="137">
        <f t="shared" si="148"/>
        <v>0</v>
      </c>
      <c r="JM23" s="137">
        <f t="shared" si="148"/>
        <v>0</v>
      </c>
      <c r="JN23" s="137">
        <f t="shared" si="148"/>
        <v>0</v>
      </c>
      <c r="JO23" s="137">
        <f t="shared" si="148"/>
        <v>0</v>
      </c>
      <c r="JP23" s="137">
        <f t="shared" si="148"/>
        <v>0</v>
      </c>
      <c r="JQ23" s="137">
        <f t="shared" si="148"/>
        <v>0</v>
      </c>
      <c r="JR23" s="137">
        <f t="shared" si="148"/>
        <v>0</v>
      </c>
      <c r="JS23" s="137">
        <f t="shared" si="148"/>
        <v>0</v>
      </c>
      <c r="JT23" s="145">
        <f t="shared" si="148"/>
        <v>0</v>
      </c>
      <c r="JU23" s="344">
        <f t="shared" si="148"/>
        <v>0</v>
      </c>
      <c r="JV23" s="345">
        <f t="shared" si="148"/>
        <v>0</v>
      </c>
      <c r="JW23" s="345">
        <f t="shared" si="148"/>
        <v>0</v>
      </c>
      <c r="JX23" s="345">
        <f t="shared" si="148"/>
        <v>0</v>
      </c>
      <c r="JY23" s="346">
        <f t="shared" si="148"/>
        <v>0</v>
      </c>
      <c r="JZ23" s="344">
        <f t="shared" si="148"/>
        <v>0</v>
      </c>
      <c r="KA23" s="345">
        <f t="shared" si="148"/>
        <v>0</v>
      </c>
      <c r="KB23" s="345">
        <f t="shared" si="148"/>
        <v>0</v>
      </c>
      <c r="KC23" s="345">
        <f t="shared" si="148"/>
        <v>0</v>
      </c>
      <c r="KD23" s="346">
        <f t="shared" si="148"/>
        <v>0</v>
      </c>
      <c r="KE23" s="344">
        <f t="shared" si="148"/>
        <v>351</v>
      </c>
      <c r="KF23" s="347">
        <f t="shared" si="19"/>
        <v>0.56980056980056981</v>
      </c>
      <c r="KG23" s="346">
        <f>KG41</f>
        <v>2</v>
      </c>
      <c r="KH23" s="147">
        <f t="shared" ref="KH23:KW23" si="149">KH41</f>
        <v>0</v>
      </c>
      <c r="KI23" s="146">
        <f t="shared" si="149"/>
        <v>0</v>
      </c>
      <c r="KJ23" s="141">
        <f t="shared" si="149"/>
        <v>0</v>
      </c>
      <c r="KK23" s="125"/>
      <c r="KL23" s="309" t="s">
        <v>162</v>
      </c>
      <c r="KM23" s="147">
        <f t="shared" si="149"/>
        <v>0</v>
      </c>
      <c r="KN23" s="137">
        <f t="shared" si="149"/>
        <v>0</v>
      </c>
      <c r="KO23" s="137">
        <f t="shared" si="149"/>
        <v>0</v>
      </c>
      <c r="KP23" s="137">
        <f t="shared" si="149"/>
        <v>5</v>
      </c>
      <c r="KQ23" s="137">
        <f t="shared" si="149"/>
        <v>0</v>
      </c>
      <c r="KR23" s="137">
        <f t="shared" si="149"/>
        <v>1</v>
      </c>
      <c r="KS23" s="137">
        <f t="shared" si="149"/>
        <v>0</v>
      </c>
      <c r="KT23" s="137">
        <f t="shared" si="149"/>
        <v>0</v>
      </c>
      <c r="KU23" s="141">
        <f t="shared" si="149"/>
        <v>0</v>
      </c>
      <c r="KV23" s="137">
        <f t="shared" si="149"/>
        <v>0</v>
      </c>
      <c r="KW23" s="137">
        <f t="shared" si="149"/>
        <v>0</v>
      </c>
      <c r="KY23" s="137">
        <f t="shared" ref="KY23:LB23" si="150">KY41</f>
        <v>0</v>
      </c>
      <c r="KZ23" s="137">
        <f t="shared" si="150"/>
        <v>0</v>
      </c>
      <c r="LA23" s="137">
        <f t="shared" si="150"/>
        <v>0</v>
      </c>
      <c r="LB23" s="137">
        <f t="shared" si="150"/>
        <v>0</v>
      </c>
      <c r="LD23" s="309" t="s">
        <v>162</v>
      </c>
      <c r="LE23" s="137">
        <f t="shared" ref="LE23:LW23" si="151">LE41</f>
        <v>0</v>
      </c>
      <c r="LF23" s="137">
        <f t="shared" si="151"/>
        <v>0</v>
      </c>
      <c r="LG23" s="137">
        <f t="shared" si="151"/>
        <v>0</v>
      </c>
      <c r="LH23" s="137">
        <f t="shared" si="151"/>
        <v>0</v>
      </c>
      <c r="LI23" s="137">
        <f t="shared" si="151"/>
        <v>0</v>
      </c>
      <c r="LJ23" s="141">
        <f t="shared" si="151"/>
        <v>0</v>
      </c>
      <c r="LK23" s="147">
        <f t="shared" si="151"/>
        <v>0</v>
      </c>
      <c r="LL23" s="137">
        <f t="shared" si="151"/>
        <v>0</v>
      </c>
      <c r="LM23" s="137">
        <f t="shared" si="151"/>
        <v>0</v>
      </c>
      <c r="LN23" s="141">
        <f t="shared" si="151"/>
        <v>0</v>
      </c>
      <c r="LO23" s="141">
        <f t="shared" si="151"/>
        <v>4</v>
      </c>
      <c r="LP23" s="141">
        <f t="shared" si="151"/>
        <v>0</v>
      </c>
      <c r="LQ23" s="141">
        <f t="shared" si="151"/>
        <v>0</v>
      </c>
      <c r="LR23" s="145">
        <f t="shared" si="151"/>
        <v>0</v>
      </c>
      <c r="LS23" s="147">
        <f t="shared" si="151"/>
        <v>0</v>
      </c>
      <c r="LT23" s="137">
        <f t="shared" si="151"/>
        <v>0</v>
      </c>
      <c r="LU23" s="137">
        <f t="shared" si="151"/>
        <v>0</v>
      </c>
      <c r="LV23" s="137">
        <f t="shared" si="151"/>
        <v>0</v>
      </c>
      <c r="LW23" s="141">
        <f t="shared" si="151"/>
        <v>0</v>
      </c>
      <c r="LX23" s="959"/>
    </row>
    <row r="24" spans="1:336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  <c r="LX24" s="960"/>
    </row>
    <row r="25" spans="1:336" x14ac:dyDescent="0.2">
      <c r="LK25" s="445"/>
      <c r="LL25" s="445"/>
      <c r="LM25" s="445"/>
      <c r="LN25" s="445"/>
    </row>
    <row r="26" spans="1:336" ht="13.5" thickBot="1" x14ac:dyDescent="0.25">
      <c r="LK26" s="445"/>
      <c r="LL26" s="445"/>
      <c r="LM26" s="445"/>
      <c r="LN26" s="445"/>
    </row>
    <row r="27" spans="1:336" ht="15.75" customHeight="1" thickBot="1" x14ac:dyDescent="0.35">
      <c r="A27" s="4" t="s">
        <v>0</v>
      </c>
      <c r="B27" s="46" t="s">
        <v>1</v>
      </c>
      <c r="C27" s="69"/>
      <c r="D27" s="1209" t="s">
        <v>6</v>
      </c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1151"/>
      <c r="AE27" s="1151"/>
      <c r="AF27" s="1422"/>
      <c r="AG27" s="438"/>
      <c r="AH27" s="1035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1035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1035"/>
      <c r="CQ27" s="1056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422"/>
      <c r="DL27" s="1151"/>
      <c r="DM27" s="1422"/>
      <c r="DN27" s="1035"/>
      <c r="DO27" s="1056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1057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7"/>
      <c r="LS27" s="1789" t="s">
        <v>235</v>
      </c>
      <c r="LT27" s="1790"/>
      <c r="LU27" s="1790"/>
      <c r="LV27" s="1790"/>
      <c r="LW27" s="1791"/>
    </row>
    <row r="28" spans="1:336" ht="70.5" customHeight="1" thickBot="1" x14ac:dyDescent="0.35">
      <c r="A28" s="1559" t="s">
        <v>170</v>
      </c>
      <c r="B28" s="1321" t="s">
        <v>111</v>
      </c>
      <c r="C28" s="62"/>
      <c r="D28" s="1220" t="s">
        <v>2</v>
      </c>
      <c r="E28" s="1221"/>
      <c r="F28" s="1221"/>
      <c r="G28" s="1268"/>
      <c r="H28" s="1667" t="s">
        <v>7</v>
      </c>
      <c r="I28" s="1667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1034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1053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6"/>
      <c r="BM28" s="1167" t="s">
        <v>36</v>
      </c>
      <c r="BN28" s="1051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6"/>
      <c r="CJ28" s="1343" t="s">
        <v>26</v>
      </c>
      <c r="CK28" s="1344"/>
      <c r="CL28" s="1345"/>
      <c r="CM28" s="1337"/>
      <c r="CN28" s="1338"/>
      <c r="CO28" s="1167" t="s">
        <v>36</v>
      </c>
      <c r="CP28" s="1051"/>
      <c r="CQ28" s="1321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6"/>
      <c r="DJ28" s="1260" t="s">
        <v>26</v>
      </c>
      <c r="DK28" s="1261"/>
      <c r="DL28" s="1805"/>
      <c r="DM28" s="1153"/>
      <c r="DN28" s="1051"/>
      <c r="DO28" s="1321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6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1051"/>
      <c r="ER28" s="1321" t="s">
        <v>111</v>
      </c>
      <c r="ES28" s="1182" t="s">
        <v>44</v>
      </c>
      <c r="ET28" s="1180"/>
      <c r="EU28" s="1180"/>
      <c r="EV28" s="1180"/>
      <c r="EW28" s="1180"/>
      <c r="EX28" s="1180"/>
      <c r="EY28" s="1180"/>
      <c r="EZ28" s="1180"/>
      <c r="FA28" s="1180"/>
      <c r="FB28" s="1180"/>
      <c r="FC28" s="1180"/>
      <c r="FD28" s="1180"/>
      <c r="FE28" s="1047"/>
      <c r="FF28" s="1047"/>
      <c r="FG28" s="1047"/>
      <c r="FH28" s="1047"/>
      <c r="FI28" s="1047"/>
      <c r="FJ28" s="1033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321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30" t="s">
        <v>80</v>
      </c>
      <c r="HS28" s="1310"/>
      <c r="HT28" s="1310"/>
      <c r="HU28" s="1310"/>
      <c r="HV28" s="1310"/>
      <c r="HW28" s="1310"/>
      <c r="HX28" s="1310"/>
      <c r="HY28" s="1310"/>
      <c r="HZ28" s="1310"/>
      <c r="IA28" s="1310"/>
      <c r="IB28" s="1310"/>
      <c r="IC28" s="1310"/>
      <c r="ID28" s="1310"/>
      <c r="IE28" s="1310"/>
      <c r="IF28" s="1311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1"/>
      <c r="JD28" s="1140" t="s">
        <v>98</v>
      </c>
      <c r="JE28" s="1317"/>
      <c r="JF28" s="1317"/>
      <c r="JG28" s="1317"/>
      <c r="JH28" s="1318"/>
      <c r="JI28" s="7"/>
      <c r="JJ28" s="7"/>
      <c r="JK28" s="1623" t="s">
        <v>103</v>
      </c>
      <c r="JL28" s="1624"/>
      <c r="JM28" s="1624"/>
      <c r="JN28" s="1624"/>
      <c r="JO28" s="1625"/>
      <c r="JP28" s="1605" t="s">
        <v>121</v>
      </c>
      <c r="JQ28" s="1606"/>
      <c r="JR28" s="1606"/>
      <c r="JS28" s="1606"/>
      <c r="JT28" s="1607"/>
      <c r="JU28" s="1611" t="s">
        <v>198</v>
      </c>
      <c r="JV28" s="1612"/>
      <c r="JW28" s="1612"/>
      <c r="JX28" s="1612"/>
      <c r="JY28" s="1612"/>
      <c r="JZ28" s="1612"/>
      <c r="KA28" s="1612"/>
      <c r="KB28" s="1612"/>
      <c r="KC28" s="1612"/>
      <c r="KD28" s="1612"/>
      <c r="KE28" s="1612"/>
      <c r="KF28" s="1612"/>
      <c r="KG28" s="1612"/>
      <c r="KH28" s="1612"/>
      <c r="KI28" s="1612"/>
      <c r="KJ28" s="1613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099"/>
      <c r="LM28" s="1099"/>
      <c r="LN28" s="1113"/>
      <c r="LO28" s="1118"/>
      <c r="LP28" s="1119"/>
      <c r="LQ28" s="1119"/>
      <c r="LR28" s="1120"/>
      <c r="LS28" s="1792"/>
      <c r="LT28" s="1793"/>
      <c r="LU28" s="1793"/>
      <c r="LV28" s="1793"/>
      <c r="LW28" s="1794"/>
    </row>
    <row r="29" spans="1:336" ht="46.5" customHeight="1" thickBot="1" x14ac:dyDescent="0.25">
      <c r="A29" s="1426"/>
      <c r="B29" s="1322"/>
      <c r="C29" s="63"/>
      <c r="D29" s="1222"/>
      <c r="E29" s="1223"/>
      <c r="F29" s="1223"/>
      <c r="G29" s="1269"/>
      <c r="H29" s="1668"/>
      <c r="I29" s="1668"/>
      <c r="J29" s="1270" t="s">
        <v>10</v>
      </c>
      <c r="K29" s="1670"/>
      <c r="L29" s="1681" t="s">
        <v>10</v>
      </c>
      <c r="M29" s="404"/>
      <c r="N29" s="1417"/>
      <c r="O29" s="1669"/>
      <c r="P29" s="1669"/>
      <c r="Q29" s="1419"/>
      <c r="R29" s="1220" t="s">
        <v>19</v>
      </c>
      <c r="S29" s="1268"/>
      <c r="T29" s="1173" t="s">
        <v>7</v>
      </c>
      <c r="U29" s="1175"/>
      <c r="V29" s="1173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669"/>
      <c r="AF29" s="1419"/>
      <c r="AG29" s="439"/>
      <c r="AH29" s="1034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24" t="s">
        <v>27</v>
      </c>
      <c r="AP29" s="1125"/>
      <c r="AQ29" s="1126"/>
      <c r="AR29" s="1404" t="s">
        <v>122</v>
      </c>
      <c r="AS29" s="1405"/>
      <c r="AT29" s="1170" t="s">
        <v>32</v>
      </c>
      <c r="AU29" s="1393" t="s">
        <v>26</v>
      </c>
      <c r="AV29" s="1394"/>
      <c r="AW29" s="1054" t="s">
        <v>33</v>
      </c>
      <c r="AX29" s="595"/>
      <c r="AY29" s="1266" t="s">
        <v>9</v>
      </c>
      <c r="AZ29" s="1267"/>
      <c r="BA29" s="1267"/>
      <c r="BB29" s="1558"/>
      <c r="BC29" s="1220" t="s">
        <v>15</v>
      </c>
      <c r="BD29" s="1221"/>
      <c r="BE29" s="1221"/>
      <c r="BF29" s="1268"/>
      <c r="BG29" s="1220" t="s">
        <v>19</v>
      </c>
      <c r="BH29" s="1268"/>
      <c r="BI29" s="1220" t="s">
        <v>7</v>
      </c>
      <c r="BJ29" s="1268"/>
      <c r="BK29" s="1220" t="s">
        <v>20</v>
      </c>
      <c r="BL29" s="1268"/>
      <c r="BM29" s="1169"/>
      <c r="BN29" s="1051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558"/>
      <c r="BZ29" s="1173" t="s">
        <v>15</v>
      </c>
      <c r="CA29" s="1174"/>
      <c r="CB29" s="1174"/>
      <c r="CC29" s="1175"/>
      <c r="CD29" s="1220" t="s">
        <v>34</v>
      </c>
      <c r="CE29" s="1268"/>
      <c r="CF29" s="1220" t="s">
        <v>7</v>
      </c>
      <c r="CG29" s="1268"/>
      <c r="CH29" s="1220" t="s">
        <v>20</v>
      </c>
      <c r="CI29" s="1268"/>
      <c r="CJ29" s="1346"/>
      <c r="CK29" s="1694"/>
      <c r="CL29" s="1348"/>
      <c r="CM29" s="1339"/>
      <c r="CN29" s="1340"/>
      <c r="CO29" s="1169"/>
      <c r="CP29" s="1051"/>
      <c r="CQ29" s="1322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558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709"/>
      <c r="DJ29" s="1262"/>
      <c r="DK29" s="1263"/>
      <c r="DL29" s="1806"/>
      <c r="DM29" s="1155"/>
      <c r="DN29" s="1051"/>
      <c r="DO29" s="1322"/>
      <c r="DP29" s="63"/>
      <c r="DQ29" s="1171"/>
      <c r="DR29" s="1168"/>
      <c r="DS29" s="1171"/>
      <c r="DT29" s="1171"/>
      <c r="DU29" s="1266" t="s">
        <v>9</v>
      </c>
      <c r="DV29" s="1267"/>
      <c r="DW29" s="1267"/>
      <c r="DX29" s="1558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68"/>
      <c r="EI29" s="1326"/>
      <c r="EJ29" s="1675"/>
      <c r="EK29" s="1328"/>
      <c r="EL29" s="1169"/>
      <c r="EM29" s="1285"/>
      <c r="EN29" s="1164"/>
      <c r="EO29" s="1285"/>
      <c r="EP29" s="1164"/>
      <c r="EQ29" s="1051"/>
      <c r="ER29" s="1322"/>
      <c r="ES29" s="1130" t="s">
        <v>45</v>
      </c>
      <c r="ET29" s="1310"/>
      <c r="EU29" s="1311"/>
      <c r="EV29" s="1684" t="s">
        <v>46</v>
      </c>
      <c r="EW29" s="1685"/>
      <c r="EX29" s="1686"/>
      <c r="EY29" s="1130" t="s">
        <v>47</v>
      </c>
      <c r="EZ29" s="1310"/>
      <c r="FA29" s="1311"/>
      <c r="FB29" s="1130" t="s">
        <v>48</v>
      </c>
      <c r="FC29" s="1310"/>
      <c r="FD29" s="1311"/>
      <c r="FE29" s="1363" t="s">
        <v>51</v>
      </c>
      <c r="FF29" s="1364"/>
      <c r="FG29" s="1365"/>
      <c r="FH29" s="1363" t="s">
        <v>52</v>
      </c>
      <c r="FI29" s="1364"/>
      <c r="FJ29" s="1365"/>
      <c r="FK29" s="1567" t="s">
        <v>171</v>
      </c>
      <c r="FL29" s="1367" t="s">
        <v>182</v>
      </c>
      <c r="FM29" s="1498" t="s">
        <v>173</v>
      </c>
      <c r="FN29" s="1497" t="s">
        <v>174</v>
      </c>
      <c r="FO29" s="1497" t="s">
        <v>175</v>
      </c>
      <c r="FP29" s="1498" t="s">
        <v>176</v>
      </c>
      <c r="FQ29" s="1495" t="s">
        <v>177</v>
      </c>
      <c r="FR29" s="1182" t="s">
        <v>54</v>
      </c>
      <c r="FS29" s="1180"/>
      <c r="FT29" s="1180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689" t="s">
        <v>60</v>
      </c>
      <c r="GH29" s="13"/>
      <c r="GI29" s="1322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642" t="s">
        <v>115</v>
      </c>
      <c r="GW29" s="1645" t="s">
        <v>171</v>
      </c>
      <c r="GX29" s="1716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447"/>
      <c r="HR29" s="1636" t="s">
        <v>171</v>
      </c>
      <c r="HS29" s="1661" t="s">
        <v>182</v>
      </c>
      <c r="HT29" s="1757" t="s">
        <v>81</v>
      </c>
      <c r="HU29" s="1758"/>
      <c r="HV29" s="1758"/>
      <c r="HW29" s="1758"/>
      <c r="HX29" s="1759"/>
      <c r="HY29" s="1182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1045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1045"/>
      <c r="JK29" s="1275" t="s">
        <v>104</v>
      </c>
      <c r="JL29" s="1276"/>
      <c r="JM29" s="1778" t="s">
        <v>105</v>
      </c>
      <c r="JN29" s="1779"/>
      <c r="JO29" s="1780"/>
      <c r="JP29" s="1608"/>
      <c r="JQ29" s="1609"/>
      <c r="JR29" s="1609"/>
      <c r="JS29" s="1609"/>
      <c r="JT29" s="1610"/>
      <c r="JU29" s="1781" t="s">
        <v>192</v>
      </c>
      <c r="JV29" s="1782"/>
      <c r="JW29" s="1782"/>
      <c r="JX29" s="1782"/>
      <c r="JY29" s="1783"/>
      <c r="JZ29" s="1781" t="s">
        <v>193</v>
      </c>
      <c r="KA29" s="1782"/>
      <c r="KB29" s="1782"/>
      <c r="KC29" s="1782"/>
      <c r="KD29" s="1783"/>
      <c r="KE29" s="1251" t="s">
        <v>199</v>
      </c>
      <c r="KF29" s="1293" t="s">
        <v>182</v>
      </c>
      <c r="KG29" s="1586" t="s">
        <v>179</v>
      </c>
      <c r="KH29" s="1589" t="s">
        <v>202</v>
      </c>
      <c r="KI29" s="1581" t="s">
        <v>180</v>
      </c>
      <c r="KJ29" s="1599" t="s">
        <v>181</v>
      </c>
      <c r="KK29" s="298"/>
      <c r="KL29" s="1045"/>
      <c r="KM29" s="1602" t="s">
        <v>185</v>
      </c>
      <c r="KN29" s="1596"/>
      <c r="KO29" s="1597"/>
      <c r="KP29" s="1595" t="s">
        <v>186</v>
      </c>
      <c r="KQ29" s="1596"/>
      <c r="KR29" s="1597"/>
      <c r="KS29" s="1595" t="s">
        <v>187</v>
      </c>
      <c r="KT29" s="1596"/>
      <c r="KU29" s="1784"/>
      <c r="LD29" s="1045"/>
      <c r="LE29" s="1733" t="s">
        <v>93</v>
      </c>
      <c r="LF29" s="1734"/>
      <c r="LG29" s="1740"/>
      <c r="LH29" s="1733" t="s">
        <v>94</v>
      </c>
      <c r="LI29" s="1734"/>
      <c r="LJ29" s="1740"/>
      <c r="LK29" s="1101"/>
      <c r="LL29" s="1102"/>
      <c r="LM29" s="1102"/>
      <c r="LN29" s="1114"/>
      <c r="LO29" s="1118"/>
      <c r="LP29" s="1119"/>
      <c r="LQ29" s="1119"/>
      <c r="LR29" s="1120"/>
      <c r="LS29" s="1792"/>
      <c r="LT29" s="1793"/>
      <c r="LU29" s="1793"/>
      <c r="LV29" s="1793"/>
      <c r="LW29" s="1794"/>
    </row>
    <row r="30" spans="1:336" ht="77.25" customHeight="1" thickBot="1" x14ac:dyDescent="0.35">
      <c r="A30" s="1426"/>
      <c r="B30" s="1322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667" t="s">
        <v>8</v>
      </c>
      <c r="I30" s="1667" t="s">
        <v>3</v>
      </c>
      <c r="J30" s="1249"/>
      <c r="K30" s="1250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6"/>
      <c r="U30" s="1178"/>
      <c r="V30" s="1176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1034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1055" t="s">
        <v>34</v>
      </c>
      <c r="AX30" s="596" t="s">
        <v>10</v>
      </c>
      <c r="AY30" s="1386" t="s">
        <v>10</v>
      </c>
      <c r="AZ30" s="1388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1029" t="s">
        <v>2</v>
      </c>
      <c r="BN30" s="1051"/>
      <c r="BO30" s="1322"/>
      <c r="BP30" s="63"/>
      <c r="BQ30" s="1172"/>
      <c r="BR30" s="1169"/>
      <c r="BS30" s="1172"/>
      <c r="BT30" s="1172"/>
      <c r="BU30" s="1172"/>
      <c r="BV30" s="1386" t="s">
        <v>10</v>
      </c>
      <c r="BW30" s="1388"/>
      <c r="BX30" s="1224" t="s">
        <v>10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69"/>
      <c r="CJ30" s="1349"/>
      <c r="CK30" s="1350"/>
      <c r="CL30" s="1351"/>
      <c r="CM30" s="1341"/>
      <c r="CN30" s="1342"/>
      <c r="CO30" s="14" t="s">
        <v>2</v>
      </c>
      <c r="CP30" s="1051"/>
      <c r="CQ30" s="1322"/>
      <c r="CR30" s="63"/>
      <c r="CS30" s="1172"/>
      <c r="CT30" s="1169"/>
      <c r="CU30" s="1172"/>
      <c r="CV30" s="1172"/>
      <c r="CW30" s="1172"/>
      <c r="CX30" s="1386" t="s">
        <v>10</v>
      </c>
      <c r="CY30" s="1682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710"/>
      <c r="DJ30" s="1264"/>
      <c r="DK30" s="1265"/>
      <c r="DL30" s="1807"/>
      <c r="DM30" s="1157"/>
      <c r="DN30" s="1051"/>
      <c r="DO30" s="1322"/>
      <c r="DP30" s="63"/>
      <c r="DQ30" s="1172"/>
      <c r="DR30" s="1169"/>
      <c r="DS30" s="1172"/>
      <c r="DT30" s="1172"/>
      <c r="DU30" s="1386" t="s">
        <v>10</v>
      </c>
      <c r="DV30" s="1388"/>
      <c r="DW30" s="1224" t="s">
        <v>10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69"/>
      <c r="EI30" s="1329"/>
      <c r="EJ30" s="1330"/>
      <c r="EK30" s="1331"/>
      <c r="EL30" s="317" t="s">
        <v>2</v>
      </c>
      <c r="EM30" s="1332"/>
      <c r="EN30" s="1333"/>
      <c r="EO30" s="1332"/>
      <c r="EP30" s="1333"/>
      <c r="EQ30" s="1051"/>
      <c r="ER30" s="1322"/>
      <c r="ES30" s="1182" t="s">
        <v>49</v>
      </c>
      <c r="ET30" s="1180"/>
      <c r="EU30" s="1181"/>
      <c r="EV30" s="1766" t="s">
        <v>49</v>
      </c>
      <c r="EW30" s="1767"/>
      <c r="EX30" s="1768"/>
      <c r="EY30" s="1182" t="s">
        <v>49</v>
      </c>
      <c r="EZ30" s="1180"/>
      <c r="FA30" s="1181"/>
      <c r="FB30" s="1182" t="s">
        <v>49</v>
      </c>
      <c r="FC30" s="1180"/>
      <c r="FD30" s="1181"/>
      <c r="FE30" s="1754" t="s">
        <v>49</v>
      </c>
      <c r="FF30" s="1755"/>
      <c r="FG30" s="1756"/>
      <c r="FH30" s="1754" t="s">
        <v>49</v>
      </c>
      <c r="FI30" s="1755"/>
      <c r="FJ30" s="1756"/>
      <c r="FK30" s="1630"/>
      <c r="FL30" s="1368"/>
      <c r="FM30" s="1634"/>
      <c r="FN30" s="1632"/>
      <c r="FO30" s="1632"/>
      <c r="FP30" s="1634"/>
      <c r="FQ30" s="1687"/>
      <c r="FR30" s="1305" t="s">
        <v>55</v>
      </c>
      <c r="FS30" s="1306"/>
      <c r="FT30" s="1307"/>
      <c r="FU30" s="1305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690"/>
      <c r="GH30" s="13"/>
      <c r="GI30" s="1322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643"/>
      <c r="GW30" s="1646"/>
      <c r="GX30" s="1717"/>
      <c r="GY30" s="489" t="s">
        <v>50</v>
      </c>
      <c r="GZ30" s="15" t="s">
        <v>67</v>
      </c>
      <c r="HA30" s="16" t="s">
        <v>68</v>
      </c>
      <c r="HB30" s="16" t="s">
        <v>69</v>
      </c>
      <c r="HC30" s="1639" t="s">
        <v>70</v>
      </c>
      <c r="HD30" s="1639" t="s">
        <v>71</v>
      </c>
      <c r="HE30" s="1639" t="s">
        <v>72</v>
      </c>
      <c r="HF30" s="1639" t="s">
        <v>73</v>
      </c>
      <c r="HG30" s="1720" t="s">
        <v>74</v>
      </c>
      <c r="HH30" s="13"/>
      <c r="HI30" s="194" t="s">
        <v>167</v>
      </c>
      <c r="HJ30" s="1763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637"/>
      <c r="HS30" s="1662"/>
      <c r="HT30" s="1626" t="s">
        <v>62</v>
      </c>
      <c r="HU30" s="1628" t="s">
        <v>63</v>
      </c>
      <c r="HV30" s="1628" t="s">
        <v>64</v>
      </c>
      <c r="HW30" s="1628" t="s">
        <v>65</v>
      </c>
      <c r="HX30" s="1761" t="s">
        <v>190</v>
      </c>
      <c r="HY30" s="1127" t="s">
        <v>68</v>
      </c>
      <c r="HZ30" s="1127" t="s">
        <v>83</v>
      </c>
      <c r="IA30" s="1127" t="s">
        <v>84</v>
      </c>
      <c r="IB30" s="1127" t="s">
        <v>85</v>
      </c>
      <c r="IC30" s="1137" t="s">
        <v>86</v>
      </c>
      <c r="ID30" s="1315" t="s">
        <v>87</v>
      </c>
      <c r="IE30" s="1654" t="s">
        <v>88</v>
      </c>
      <c r="IF30" s="1127" t="s">
        <v>79</v>
      </c>
      <c r="IG30" s="17"/>
      <c r="IH30" s="1032" t="s">
        <v>167</v>
      </c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464"/>
      <c r="IZ30" s="1615"/>
      <c r="JA30" s="1215" t="s">
        <v>97</v>
      </c>
      <c r="JB30" s="1464"/>
      <c r="JC30" s="1615"/>
      <c r="JD30" s="1725" t="s">
        <v>99</v>
      </c>
      <c r="JE30" s="1213" t="s">
        <v>100</v>
      </c>
      <c r="JF30" s="1213" t="s">
        <v>101</v>
      </c>
      <c r="JG30" s="1412" t="s">
        <v>102</v>
      </c>
      <c r="JH30" s="1167" t="s">
        <v>189</v>
      </c>
      <c r="JI30" s="17"/>
      <c r="JJ30" s="1032" t="s">
        <v>167</v>
      </c>
      <c r="JK30" s="1275" t="s">
        <v>106</v>
      </c>
      <c r="JL30" s="1276"/>
      <c r="JM30" s="1616" t="s">
        <v>107</v>
      </c>
      <c r="JN30" s="1617"/>
      <c r="JO30" s="1618"/>
      <c r="JP30" s="1279" t="s">
        <v>99</v>
      </c>
      <c r="JQ30" s="1281" t="s">
        <v>100</v>
      </c>
      <c r="JR30" s="1281" t="s">
        <v>101</v>
      </c>
      <c r="JS30" s="1281" t="s">
        <v>102</v>
      </c>
      <c r="JT30" s="1478" t="s">
        <v>68</v>
      </c>
      <c r="JU30" s="1290" t="s">
        <v>194</v>
      </c>
      <c r="JV30" s="1290" t="s">
        <v>195</v>
      </c>
      <c r="JW30" s="1290" t="s">
        <v>191</v>
      </c>
      <c r="JX30" s="1290" t="s">
        <v>196</v>
      </c>
      <c r="JY30" s="1290" t="s">
        <v>197</v>
      </c>
      <c r="JZ30" s="1290" t="s">
        <v>194</v>
      </c>
      <c r="KA30" s="1290" t="s">
        <v>195</v>
      </c>
      <c r="KB30" s="1290" t="s">
        <v>191</v>
      </c>
      <c r="KC30" s="1290" t="s">
        <v>196</v>
      </c>
      <c r="KD30" s="1290" t="s">
        <v>197</v>
      </c>
      <c r="KE30" s="1252"/>
      <c r="KF30" s="1294"/>
      <c r="KG30" s="1587"/>
      <c r="KH30" s="1590"/>
      <c r="KI30" s="1582"/>
      <c r="KJ30" s="1600"/>
      <c r="KK30" s="298"/>
      <c r="KL30" s="1032" t="s">
        <v>167</v>
      </c>
      <c r="KM30" s="1466" t="s">
        <v>215</v>
      </c>
      <c r="KN30" s="1467" t="s">
        <v>216</v>
      </c>
      <c r="KO30" s="1764" t="s">
        <v>217</v>
      </c>
      <c r="KP30" s="1466" t="s">
        <v>215</v>
      </c>
      <c r="KQ30" s="1467" t="s">
        <v>216</v>
      </c>
      <c r="KR30" s="1764" t="s">
        <v>217</v>
      </c>
      <c r="KS30" s="1466" t="s">
        <v>215</v>
      </c>
      <c r="KT30" s="1467" t="s">
        <v>216</v>
      </c>
      <c r="KU30" s="1764" t="s">
        <v>217</v>
      </c>
      <c r="KV30" s="1230" t="s">
        <v>206</v>
      </c>
      <c r="KW30" s="1232"/>
      <c r="KY30" s="1230" t="s">
        <v>207</v>
      </c>
      <c r="KZ30" s="1231"/>
      <c r="LA30" s="1231"/>
      <c r="LB30" s="1232"/>
      <c r="LD30" s="1032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  <c r="LS30" s="913" t="s">
        <v>230</v>
      </c>
      <c r="LT30" s="912" t="s">
        <v>231</v>
      </c>
      <c r="LU30" s="912" t="s">
        <v>232</v>
      </c>
      <c r="LV30" s="912" t="s">
        <v>233</v>
      </c>
      <c r="LW30" s="919" t="s">
        <v>234</v>
      </c>
    </row>
    <row r="31" spans="1:336" ht="53.25" customHeight="1" thickBot="1" x14ac:dyDescent="0.35">
      <c r="A31" s="1676"/>
      <c r="B31" s="1677"/>
      <c r="C31" s="63" t="s">
        <v>171</v>
      </c>
      <c r="D31" s="1678"/>
      <c r="E31" s="1577"/>
      <c r="F31" s="1679"/>
      <c r="G31" s="1562"/>
      <c r="H31" s="1680"/>
      <c r="I31" s="1680"/>
      <c r="J31" s="18" t="s">
        <v>12</v>
      </c>
      <c r="K31" s="1040" t="s">
        <v>13</v>
      </c>
      <c r="L31" s="465" t="s">
        <v>14</v>
      </c>
      <c r="M31" s="1136"/>
      <c r="N31" s="1039" t="s">
        <v>12</v>
      </c>
      <c r="O31" s="19" t="s">
        <v>13</v>
      </c>
      <c r="P31" s="21" t="s">
        <v>14</v>
      </c>
      <c r="Q31" s="394" t="s">
        <v>148</v>
      </c>
      <c r="R31" s="1039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1052" t="s">
        <v>14</v>
      </c>
      <c r="X31" s="41" t="s">
        <v>12</v>
      </c>
      <c r="Y31" s="1052" t="s">
        <v>13</v>
      </c>
      <c r="Z31" s="1039" t="s">
        <v>12</v>
      </c>
      <c r="AA31" s="20" t="s">
        <v>13</v>
      </c>
      <c r="AB31" s="1039" t="s">
        <v>12</v>
      </c>
      <c r="AC31" s="21" t="s">
        <v>13</v>
      </c>
      <c r="AD31" s="1039" t="s">
        <v>12</v>
      </c>
      <c r="AE31" s="19" t="s">
        <v>13</v>
      </c>
      <c r="AF31" s="21" t="s">
        <v>14</v>
      </c>
      <c r="AG31" s="21"/>
      <c r="AH31" s="11"/>
      <c r="AI31" s="1322"/>
      <c r="AJ31" s="63" t="s">
        <v>171</v>
      </c>
      <c r="AK31" s="1054" t="s">
        <v>14</v>
      </c>
      <c r="AL31" s="707" t="s">
        <v>148</v>
      </c>
      <c r="AM31" s="1054" t="s">
        <v>12</v>
      </c>
      <c r="AN31" s="1054" t="s">
        <v>12</v>
      </c>
      <c r="AO31" s="1039" t="s">
        <v>12</v>
      </c>
      <c r="AP31" s="21" t="s">
        <v>13</v>
      </c>
      <c r="AQ31" s="1171"/>
      <c r="AR31" s="1042" t="s">
        <v>12</v>
      </c>
      <c r="AS31" s="21" t="s">
        <v>13</v>
      </c>
      <c r="AT31" s="1037" t="s">
        <v>12</v>
      </c>
      <c r="AU31" s="1054" t="s">
        <v>13</v>
      </c>
      <c r="AV31" s="707" t="s">
        <v>148</v>
      </c>
      <c r="AW31" s="1054" t="s">
        <v>12</v>
      </c>
      <c r="AX31" s="595" t="s">
        <v>221</v>
      </c>
      <c r="AY31" s="41" t="s">
        <v>12</v>
      </c>
      <c r="AZ31" s="1040" t="s">
        <v>13</v>
      </c>
      <c r="BA31" s="1036" t="s">
        <v>14</v>
      </c>
      <c r="BB31" s="711" t="s">
        <v>148</v>
      </c>
      <c r="BC31" s="1042" t="s">
        <v>12</v>
      </c>
      <c r="BD31" s="19" t="s">
        <v>13</v>
      </c>
      <c r="BE31" s="21" t="s">
        <v>14</v>
      </c>
      <c r="BF31" s="746" t="s">
        <v>148</v>
      </c>
      <c r="BG31" s="1039" t="s">
        <v>13</v>
      </c>
      <c r="BH31" s="21" t="s">
        <v>14</v>
      </c>
      <c r="BI31" s="1039" t="s">
        <v>13</v>
      </c>
      <c r="BJ31" s="21" t="s">
        <v>14</v>
      </c>
      <c r="BK31" s="1039" t="s">
        <v>13</v>
      </c>
      <c r="BL31" s="21" t="s">
        <v>14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1039" t="s">
        <v>12</v>
      </c>
      <c r="BW31" s="19" t="s">
        <v>13</v>
      </c>
      <c r="BX31" s="1026" t="s">
        <v>221</v>
      </c>
      <c r="BY31" s="713" t="s">
        <v>165</v>
      </c>
      <c r="BZ31" s="1039" t="s">
        <v>12</v>
      </c>
      <c r="CA31" s="19" t="s">
        <v>13</v>
      </c>
      <c r="CB31" s="21" t="s">
        <v>14</v>
      </c>
      <c r="CC31" s="714" t="s">
        <v>166</v>
      </c>
      <c r="CD31" s="1039" t="s">
        <v>13</v>
      </c>
      <c r="CE31" s="1027" t="s">
        <v>221</v>
      </c>
      <c r="CF31" s="1039" t="s">
        <v>13</v>
      </c>
      <c r="CG31" s="21" t="s">
        <v>14</v>
      </c>
      <c r="CH31" s="929" t="s">
        <v>12</v>
      </c>
      <c r="CI31" s="930" t="s">
        <v>221</v>
      </c>
      <c r="CJ31" s="1039" t="s">
        <v>12</v>
      </c>
      <c r="CK31" s="21" t="s">
        <v>13</v>
      </c>
      <c r="CL31" s="479" t="s">
        <v>165</v>
      </c>
      <c r="CM31" s="848" t="s">
        <v>200</v>
      </c>
      <c r="CN31" s="849" t="s">
        <v>201</v>
      </c>
      <c r="CO31" s="79" t="s">
        <v>12</v>
      </c>
      <c r="CP31" s="11"/>
      <c r="CQ31" s="1385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1039" t="s">
        <v>12</v>
      </c>
      <c r="CY31" s="19" t="s">
        <v>13</v>
      </c>
      <c r="CZ31" s="21" t="s">
        <v>14</v>
      </c>
      <c r="DA31" s="1039" t="s">
        <v>12</v>
      </c>
      <c r="DB31" s="19" t="s">
        <v>13</v>
      </c>
      <c r="DC31" s="21" t="s">
        <v>14</v>
      </c>
      <c r="DD31" s="1039" t="s">
        <v>13</v>
      </c>
      <c r="DE31" s="21" t="s">
        <v>14</v>
      </c>
      <c r="DF31" s="1039" t="s">
        <v>13</v>
      </c>
      <c r="DG31" s="21" t="s">
        <v>14</v>
      </c>
      <c r="DH31" s="1039" t="s">
        <v>108</v>
      </c>
      <c r="DI31" s="20" t="s">
        <v>14</v>
      </c>
      <c r="DJ31" s="1039" t="s">
        <v>12</v>
      </c>
      <c r="DK31" s="21" t="s">
        <v>13</v>
      </c>
      <c r="DL31" s="1014" t="s">
        <v>200</v>
      </c>
      <c r="DM31" s="361" t="s">
        <v>201</v>
      </c>
      <c r="DN31" s="11"/>
      <c r="DO31" s="1385"/>
      <c r="DP31" s="63" t="s">
        <v>171</v>
      </c>
      <c r="DQ31" s="75" t="s">
        <v>12</v>
      </c>
      <c r="DR31" s="429" t="s">
        <v>12</v>
      </c>
      <c r="DS31" s="75" t="s">
        <v>12</v>
      </c>
      <c r="DT31" s="752" t="s">
        <v>12</v>
      </c>
      <c r="DU31" s="753" t="s">
        <v>12</v>
      </c>
      <c r="DV31" s="754" t="s">
        <v>13</v>
      </c>
      <c r="DW31" s="1058" t="s">
        <v>221</v>
      </c>
      <c r="DX31" s="756" t="s">
        <v>165</v>
      </c>
      <c r="DY31" s="1039" t="s">
        <v>12</v>
      </c>
      <c r="DZ31" s="19" t="s">
        <v>13</v>
      </c>
      <c r="EA31" s="21" t="s">
        <v>14</v>
      </c>
      <c r="EB31" s="390" t="s">
        <v>148</v>
      </c>
      <c r="EC31" s="1042" t="s">
        <v>13</v>
      </c>
      <c r="ED31" s="21" t="s">
        <v>14</v>
      </c>
      <c r="EE31" s="1039" t="s">
        <v>13</v>
      </c>
      <c r="EF31" s="20" t="s">
        <v>14</v>
      </c>
      <c r="EG31" s="1039" t="s">
        <v>12</v>
      </c>
      <c r="EH31" s="21" t="s">
        <v>14</v>
      </c>
      <c r="EI31" s="1042" t="s">
        <v>12</v>
      </c>
      <c r="EJ31" s="21" t="s">
        <v>13</v>
      </c>
      <c r="EK31" s="722" t="s">
        <v>148</v>
      </c>
      <c r="EL31" s="41" t="s">
        <v>12</v>
      </c>
      <c r="EM31" s="1037" t="s">
        <v>13</v>
      </c>
      <c r="EN31" s="723" t="s">
        <v>148</v>
      </c>
      <c r="EO31" s="1037" t="s">
        <v>13</v>
      </c>
      <c r="EP31" s="707" t="s">
        <v>148</v>
      </c>
      <c r="EQ31" s="11"/>
      <c r="ER31" s="1385"/>
      <c r="ES31" s="18" t="s">
        <v>12</v>
      </c>
      <c r="ET31" s="1040" t="s">
        <v>13</v>
      </c>
      <c r="EU31" s="841" t="s">
        <v>14</v>
      </c>
      <c r="EV31" s="1048" t="s">
        <v>12</v>
      </c>
      <c r="EW31" s="1046" t="s">
        <v>13</v>
      </c>
      <c r="EX31" s="1049" t="s">
        <v>14</v>
      </c>
      <c r="EY31" s="41" t="s">
        <v>12</v>
      </c>
      <c r="EZ31" s="1040" t="s">
        <v>13</v>
      </c>
      <c r="FA31" s="841" t="s">
        <v>14</v>
      </c>
      <c r="FB31" s="18" t="s">
        <v>12</v>
      </c>
      <c r="FC31" s="1040" t="s">
        <v>13</v>
      </c>
      <c r="FD31" s="1052" t="s">
        <v>14</v>
      </c>
      <c r="FE31" s="41" t="s">
        <v>12</v>
      </c>
      <c r="FF31" s="1040" t="s">
        <v>13</v>
      </c>
      <c r="FG31" s="841" t="s">
        <v>14</v>
      </c>
      <c r="FH31" s="18" t="s">
        <v>12</v>
      </c>
      <c r="FI31" s="1040" t="s">
        <v>13</v>
      </c>
      <c r="FJ31" s="1052" t="s">
        <v>14</v>
      </c>
      <c r="FK31" s="1631"/>
      <c r="FL31" s="1683"/>
      <c r="FM31" s="1635"/>
      <c r="FN31" s="1633"/>
      <c r="FO31" s="1633"/>
      <c r="FP31" s="1635"/>
      <c r="FQ31" s="1688"/>
      <c r="FR31" s="185" t="s">
        <v>12</v>
      </c>
      <c r="FS31" s="1041" t="s">
        <v>13</v>
      </c>
      <c r="FT31" s="1041" t="s">
        <v>14</v>
      </c>
      <c r="FU31" s="41" t="s">
        <v>12</v>
      </c>
      <c r="FV31" s="1040" t="s">
        <v>13</v>
      </c>
      <c r="FW31" s="1052" t="s">
        <v>14</v>
      </c>
      <c r="FX31" s="18" t="s">
        <v>12</v>
      </c>
      <c r="FY31" s="1040" t="s">
        <v>13</v>
      </c>
      <c r="FZ31" s="1052" t="s">
        <v>14</v>
      </c>
      <c r="GA31" s="18" t="s">
        <v>12</v>
      </c>
      <c r="GB31" s="1040" t="s">
        <v>13</v>
      </c>
      <c r="GC31" s="1052" t="s">
        <v>14</v>
      </c>
      <c r="GD31" s="18" t="s">
        <v>12</v>
      </c>
      <c r="GE31" s="1040" t="s">
        <v>13</v>
      </c>
      <c r="GF31" s="1052" t="s">
        <v>14</v>
      </c>
      <c r="GG31" s="76" t="s">
        <v>125</v>
      </c>
      <c r="GH31" s="25"/>
      <c r="GI31" s="1385"/>
      <c r="GJ31" s="1486"/>
      <c r="GK31" s="1489"/>
      <c r="GL31" s="1640"/>
      <c r="GM31" s="1169"/>
      <c r="GN31" s="1169"/>
      <c r="GO31" s="1169"/>
      <c r="GP31" s="1641"/>
      <c r="GQ31" s="1640"/>
      <c r="GR31" s="1169"/>
      <c r="GS31" s="1169"/>
      <c r="GT31" s="1169"/>
      <c r="GU31" s="1641"/>
      <c r="GV31" s="1644"/>
      <c r="GW31" s="1647"/>
      <c r="GX31" s="1718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760"/>
      <c r="HK31" s="1760"/>
      <c r="HL31" s="1760"/>
      <c r="HM31" s="1760"/>
      <c r="HN31" s="1760"/>
      <c r="HO31" s="1760"/>
      <c r="HP31" s="1760"/>
      <c r="HQ31" s="1052" t="s">
        <v>12</v>
      </c>
      <c r="HR31" s="1638"/>
      <c r="HS31" s="1663"/>
      <c r="HT31" s="1627"/>
      <c r="HU31" s="1629"/>
      <c r="HV31" s="1629"/>
      <c r="HW31" s="1629"/>
      <c r="HX31" s="1762"/>
      <c r="HY31" s="1622"/>
      <c r="HZ31" s="1622"/>
      <c r="IA31" s="1622"/>
      <c r="IB31" s="1622"/>
      <c r="IC31" s="1652"/>
      <c r="ID31" s="1653"/>
      <c r="IE31" s="1655"/>
      <c r="IF31" s="1622"/>
      <c r="IG31" s="17"/>
      <c r="IH31" s="42"/>
      <c r="II31" s="18" t="s">
        <v>12</v>
      </c>
      <c r="IJ31" s="1040" t="s">
        <v>13</v>
      </c>
      <c r="IK31" s="841" t="s">
        <v>14</v>
      </c>
      <c r="IL31" s="18" t="s">
        <v>12</v>
      </c>
      <c r="IM31" s="1040" t="s">
        <v>13</v>
      </c>
      <c r="IN31" s="1052" t="s">
        <v>14</v>
      </c>
      <c r="IO31" s="41" t="s">
        <v>12</v>
      </c>
      <c r="IP31" s="1040" t="s">
        <v>13</v>
      </c>
      <c r="IQ31" s="841" t="s">
        <v>14</v>
      </c>
      <c r="IR31" s="18" t="s">
        <v>12</v>
      </c>
      <c r="IS31" s="1040" t="s">
        <v>13</v>
      </c>
      <c r="IT31" s="1052" t="s">
        <v>14</v>
      </c>
      <c r="IU31" s="41" t="s">
        <v>12</v>
      </c>
      <c r="IV31" s="1040" t="s">
        <v>13</v>
      </c>
      <c r="IW31" s="1052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726"/>
      <c r="JE31" s="1727"/>
      <c r="JF31" s="1727"/>
      <c r="JG31" s="1621"/>
      <c r="JH31" s="1169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749"/>
      <c r="JQ31" s="1619"/>
      <c r="JR31" s="1619"/>
      <c r="JS31" s="1619"/>
      <c r="JT31" s="1765"/>
      <c r="JU31" s="1620"/>
      <c r="JV31" s="1620"/>
      <c r="JW31" s="1620"/>
      <c r="JX31" s="1620"/>
      <c r="JY31" s="1620"/>
      <c r="JZ31" s="1620"/>
      <c r="KA31" s="1620"/>
      <c r="KB31" s="1620"/>
      <c r="KC31" s="1620"/>
      <c r="KD31" s="1620"/>
      <c r="KE31" s="1614"/>
      <c r="KF31" s="1585"/>
      <c r="KG31" s="1588"/>
      <c r="KH31" s="1591"/>
      <c r="KI31" s="1583"/>
      <c r="KJ31" s="1601"/>
      <c r="KK31" s="298"/>
      <c r="KL31" s="42"/>
      <c r="KM31" s="1726"/>
      <c r="KN31" s="1727"/>
      <c r="KO31" s="1621"/>
      <c r="KP31" s="1726"/>
      <c r="KQ31" s="1727"/>
      <c r="KR31" s="1621"/>
      <c r="KS31" s="1726"/>
      <c r="KT31" s="1727"/>
      <c r="KU31" s="1621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963" t="s">
        <v>208</v>
      </c>
      <c r="LP31" s="785" t="s">
        <v>209</v>
      </c>
      <c r="LQ31" s="785" t="s">
        <v>205</v>
      </c>
      <c r="LR31" s="786" t="s">
        <v>210</v>
      </c>
      <c r="LS31" s="916" t="s">
        <v>228</v>
      </c>
      <c r="LT31" s="917" t="s">
        <v>228</v>
      </c>
      <c r="LU31" s="917" t="s">
        <v>228</v>
      </c>
      <c r="LV31" s="917" t="s">
        <v>228</v>
      </c>
      <c r="LW31" s="920" t="s">
        <v>228</v>
      </c>
    </row>
    <row r="32" spans="1:336" s="288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22</v>
      </c>
      <c r="E32" s="56">
        <f>E33+E34+E40+E45</f>
        <v>0</v>
      </c>
      <c r="F32" s="56">
        <f>F33+F34+F40+F45</f>
        <v>0</v>
      </c>
      <c r="G32" s="705">
        <f t="shared" ref="G32:G50" si="152">SUM(D32:F32)/C32*100</f>
        <v>4.1904761904761907</v>
      </c>
      <c r="H32" s="56">
        <f>H33+H34+H40+H45</f>
        <v>22</v>
      </c>
      <c r="I32" s="403">
        <f>I33+I34+I40+I45</f>
        <v>0</v>
      </c>
      <c r="J32" s="178">
        <f>J33+J34+J40+J45</f>
        <v>62</v>
      </c>
      <c r="K32" s="56">
        <f>K33+K34+K40+K45</f>
        <v>43</v>
      </c>
      <c r="L32" s="56">
        <f>L33+L34+L40+L45</f>
        <v>60</v>
      </c>
      <c r="M32" s="405">
        <f>L32/C32*100</f>
        <v>11.428571428571429</v>
      </c>
      <c r="N32" s="178">
        <f>N33+N34+N40+N45</f>
        <v>62</v>
      </c>
      <c r="O32" s="56">
        <f>O33+O34+O40+O45</f>
        <v>43</v>
      </c>
      <c r="P32" s="56">
        <f>P33+P34+P40+P45</f>
        <v>61</v>
      </c>
      <c r="Q32" s="395">
        <f>P32/C32*100</f>
        <v>11.619047619047619</v>
      </c>
      <c r="R32" s="178">
        <f t="shared" ref="R32:AF32" si="153">R33+R34+R40+R45</f>
        <v>0</v>
      </c>
      <c r="S32" s="56">
        <f t="shared" si="153"/>
        <v>0</v>
      </c>
      <c r="T32" s="56">
        <f t="shared" si="153"/>
        <v>0</v>
      </c>
      <c r="U32" s="56">
        <f t="shared" si="153"/>
        <v>0</v>
      </c>
      <c r="V32" s="56">
        <f t="shared" si="153"/>
        <v>0</v>
      </c>
      <c r="W32" s="393">
        <f t="shared" si="153"/>
        <v>0</v>
      </c>
      <c r="X32" s="56">
        <f t="shared" si="153"/>
        <v>62</v>
      </c>
      <c r="Y32" s="56">
        <f t="shared" si="153"/>
        <v>43</v>
      </c>
      <c r="Z32" s="56">
        <f t="shared" si="153"/>
        <v>62</v>
      </c>
      <c r="AA32" s="56">
        <f t="shared" si="153"/>
        <v>41</v>
      </c>
      <c r="AB32" s="56">
        <f t="shared" si="153"/>
        <v>60</v>
      </c>
      <c r="AC32" s="56">
        <f t="shared" si="153"/>
        <v>43</v>
      </c>
      <c r="AD32" s="56">
        <f t="shared" si="153"/>
        <v>1</v>
      </c>
      <c r="AE32" s="56">
        <f t="shared" si="153"/>
        <v>2</v>
      </c>
      <c r="AF32" s="393">
        <f t="shared" si="153"/>
        <v>2</v>
      </c>
      <c r="AG32" s="393"/>
      <c r="AH32" s="58"/>
      <c r="AI32" s="769" t="s">
        <v>131</v>
      </c>
      <c r="AJ32" s="844">
        <f>AJ34+AJ40+AJ45+AJ33</f>
        <v>579</v>
      </c>
      <c r="AK32" s="759">
        <f>AK33+AK34+AK40+AK45</f>
        <v>62</v>
      </c>
      <c r="AL32" s="845">
        <f>AK32/AJ32*100</f>
        <v>10.708117443868739</v>
      </c>
      <c r="AM32" s="762">
        <f t="shared" ref="AM32:AU32" si="154">AM33+AM34+AM40+AM45</f>
        <v>59</v>
      </c>
      <c r="AN32" s="762">
        <f t="shared" si="154"/>
        <v>58</v>
      </c>
      <c r="AO32" s="762">
        <f t="shared" si="154"/>
        <v>0</v>
      </c>
      <c r="AP32" s="762">
        <f t="shared" si="154"/>
        <v>0</v>
      </c>
      <c r="AQ32" s="770">
        <f t="shared" si="154"/>
        <v>49</v>
      </c>
      <c r="AR32" s="762">
        <f t="shared" si="154"/>
        <v>0</v>
      </c>
      <c r="AS32" s="762">
        <f t="shared" si="154"/>
        <v>0</v>
      </c>
      <c r="AT32" s="846">
        <f t="shared" si="154"/>
        <v>38</v>
      </c>
      <c r="AU32" s="759">
        <f t="shared" si="154"/>
        <v>56</v>
      </c>
      <c r="AV32" s="845">
        <f>AU32/AJ32*100</f>
        <v>9.6718480138169269</v>
      </c>
      <c r="AW32" s="762">
        <f>AW33+AW34+AW40+AW45</f>
        <v>55</v>
      </c>
      <c r="AX32" s="847">
        <f>AX33+AX34+AX40+AX45</f>
        <v>54</v>
      </c>
      <c r="AY32" s="762">
        <f t="shared" ref="AY32:BA32" si="155">AY33+AY34+AY40+AY45</f>
        <v>0</v>
      </c>
      <c r="AZ32" s="762">
        <f t="shared" si="155"/>
        <v>0</v>
      </c>
      <c r="BA32" s="762">
        <f t="shared" si="155"/>
        <v>0</v>
      </c>
      <c r="BB32" s="845">
        <f t="shared" ref="BB32:BB50" si="156">BA32/AJ32*100</f>
        <v>0</v>
      </c>
      <c r="BC32" s="762">
        <f t="shared" ref="BC32:BE32" si="157">BC33+BC34+BC40+BC45</f>
        <v>0</v>
      </c>
      <c r="BD32" s="762">
        <f t="shared" si="157"/>
        <v>0</v>
      </c>
      <c r="BE32" s="762">
        <f t="shared" si="157"/>
        <v>1</v>
      </c>
      <c r="BF32" s="845">
        <f>BE32/AJ32*100</f>
        <v>0.17271157167530224</v>
      </c>
      <c r="BG32" s="762">
        <f t="shared" ref="BG32:BM32" si="158">BG33+BG34+BG40+BG45</f>
        <v>0</v>
      </c>
      <c r="BH32" s="762">
        <f t="shared" si="158"/>
        <v>0</v>
      </c>
      <c r="BI32" s="762">
        <f t="shared" si="158"/>
        <v>0</v>
      </c>
      <c r="BJ32" s="762">
        <f t="shared" si="158"/>
        <v>0</v>
      </c>
      <c r="BK32" s="762">
        <f t="shared" si="158"/>
        <v>0</v>
      </c>
      <c r="BL32" s="762">
        <f t="shared" si="158"/>
        <v>0</v>
      </c>
      <c r="BM32" s="770">
        <f t="shared" si="158"/>
        <v>0</v>
      </c>
      <c r="BN32" s="58"/>
      <c r="BO32" s="769" t="s">
        <v>131</v>
      </c>
      <c r="BP32" s="844">
        <f>BP34+BP40+BP45+BP33</f>
        <v>614</v>
      </c>
      <c r="BQ32" s="759">
        <f t="shared" ref="BQ32:BX32" si="159">BQ33+BQ34+BQ40+BQ45</f>
        <v>0</v>
      </c>
      <c r="BR32" s="762">
        <f t="shared" si="159"/>
        <v>32</v>
      </c>
      <c r="BS32" s="762">
        <f t="shared" si="159"/>
        <v>0</v>
      </c>
      <c r="BT32" s="762">
        <f t="shared" si="159"/>
        <v>0</v>
      </c>
      <c r="BU32" s="762">
        <f t="shared" si="159"/>
        <v>0</v>
      </c>
      <c r="BV32" s="762">
        <f t="shared" si="159"/>
        <v>0</v>
      </c>
      <c r="BW32" s="762">
        <f t="shared" si="159"/>
        <v>0</v>
      </c>
      <c r="BX32" s="762">
        <f t="shared" si="159"/>
        <v>2</v>
      </c>
      <c r="BY32" s="845">
        <f t="shared" ref="BY32" si="160">BX32/BP32*100</f>
        <v>0.32573289902280134</v>
      </c>
      <c r="BZ32" s="762">
        <f>BZ33+BZ34+BZ40+BZ45</f>
        <v>0</v>
      </c>
      <c r="CA32" s="762">
        <f>CA33+CA34+CA40+CA45</f>
        <v>0</v>
      </c>
      <c r="CB32" s="762">
        <f>CB33+CB34+CB40+CB45</f>
        <v>1</v>
      </c>
      <c r="CC32" s="845">
        <f>CB32/BP32*100</f>
        <v>0.16286644951140067</v>
      </c>
      <c r="CD32" s="762">
        <f t="shared" ref="CD32:CK32" si="161">CD33+CD34+CD40+CD45</f>
        <v>0</v>
      </c>
      <c r="CE32" s="762">
        <f t="shared" si="161"/>
        <v>3</v>
      </c>
      <c r="CF32" s="762">
        <f t="shared" si="161"/>
        <v>0</v>
      </c>
      <c r="CG32" s="762">
        <f t="shared" si="161"/>
        <v>0</v>
      </c>
      <c r="CH32" s="762">
        <f t="shared" si="161"/>
        <v>0</v>
      </c>
      <c r="CI32" s="846">
        <f t="shared" si="161"/>
        <v>0</v>
      </c>
      <c r="CJ32" s="759">
        <f t="shared" si="161"/>
        <v>20</v>
      </c>
      <c r="CK32" s="762">
        <f t="shared" si="161"/>
        <v>2</v>
      </c>
      <c r="CL32" s="851">
        <f>CK32/BP32*100</f>
        <v>0.32573289902280134</v>
      </c>
      <c r="CM32" s="852">
        <f>CM33+CM34+CM40+CM45</f>
        <v>1</v>
      </c>
      <c r="CN32" s="853">
        <f>CN33+CN34+CN40+CN45</f>
        <v>3</v>
      </c>
      <c r="CO32" s="770">
        <f>CO33+CO34+CO40+CO45</f>
        <v>0</v>
      </c>
      <c r="CP32" s="58"/>
      <c r="CQ32" s="71" t="s">
        <v>131</v>
      </c>
      <c r="CR32" s="1008">
        <f t="shared" ref="CR32:DM32" si="162">CR33+CR34+CR40+CR45</f>
        <v>71</v>
      </c>
      <c r="CS32" s="175">
        <f t="shared" si="162"/>
        <v>0</v>
      </c>
      <c r="CT32" s="175">
        <f t="shared" si="162"/>
        <v>29</v>
      </c>
      <c r="CU32" s="72">
        <f t="shared" si="162"/>
        <v>0</v>
      </c>
      <c r="CV32" s="72">
        <f t="shared" si="162"/>
        <v>0</v>
      </c>
      <c r="CW32" s="72">
        <f t="shared" si="162"/>
        <v>0</v>
      </c>
      <c r="CX32" s="72">
        <f t="shared" si="162"/>
        <v>0</v>
      </c>
      <c r="CY32" s="72">
        <f t="shared" si="162"/>
        <v>1</v>
      </c>
      <c r="CZ32" s="72">
        <f t="shared" si="162"/>
        <v>0</v>
      </c>
      <c r="DA32" s="72">
        <f t="shared" si="162"/>
        <v>0</v>
      </c>
      <c r="DB32" s="72">
        <f t="shared" si="162"/>
        <v>1</v>
      </c>
      <c r="DC32" s="72">
        <f t="shared" si="162"/>
        <v>0</v>
      </c>
      <c r="DD32" s="72">
        <f t="shared" si="162"/>
        <v>0</v>
      </c>
      <c r="DE32" s="72">
        <f t="shared" si="162"/>
        <v>0</v>
      </c>
      <c r="DF32" s="72">
        <f t="shared" si="162"/>
        <v>0</v>
      </c>
      <c r="DG32" s="72">
        <f t="shared" si="162"/>
        <v>0</v>
      </c>
      <c r="DH32" s="72">
        <f t="shared" si="162"/>
        <v>0</v>
      </c>
      <c r="DI32" s="171">
        <f t="shared" si="162"/>
        <v>0</v>
      </c>
      <c r="DJ32" s="158">
        <f t="shared" si="162"/>
        <v>1</v>
      </c>
      <c r="DK32" s="73">
        <f t="shared" si="162"/>
        <v>1</v>
      </c>
      <c r="DL32" s="292">
        <f t="shared" si="162"/>
        <v>2</v>
      </c>
      <c r="DM32" s="355">
        <f t="shared" si="162"/>
        <v>2</v>
      </c>
      <c r="DN32" s="58"/>
      <c r="DO32" s="71" t="s">
        <v>131</v>
      </c>
      <c r="DP32" s="378">
        <f>DP34+DP40+DP45+DP33</f>
        <v>740</v>
      </c>
      <c r="DQ32" s="747">
        <f t="shared" ref="DQ32:EO32" si="163">DQ33+DQ34+DQ40+DQ45</f>
        <v>0</v>
      </c>
      <c r="DR32" s="748">
        <f t="shared" si="163"/>
        <v>7</v>
      </c>
      <c r="DS32" s="748">
        <f t="shared" si="163"/>
        <v>0</v>
      </c>
      <c r="DT32" s="749">
        <f t="shared" si="163"/>
        <v>0</v>
      </c>
      <c r="DU32" s="747">
        <f t="shared" si="163"/>
        <v>0</v>
      </c>
      <c r="DV32" s="748">
        <f t="shared" si="163"/>
        <v>0</v>
      </c>
      <c r="DW32" s="750">
        <f t="shared" si="163"/>
        <v>0</v>
      </c>
      <c r="DX32" s="751">
        <f>DW32/DP32*100</f>
        <v>0</v>
      </c>
      <c r="DY32" s="389">
        <f t="shared" si="163"/>
        <v>0</v>
      </c>
      <c r="DZ32" s="242">
        <f t="shared" si="163"/>
        <v>0</v>
      </c>
      <c r="EA32" s="242">
        <f t="shared" si="163"/>
        <v>0</v>
      </c>
      <c r="EB32" s="715">
        <f>EA32/DP32*100</f>
        <v>0</v>
      </c>
      <c r="EC32" s="242">
        <f t="shared" si="163"/>
        <v>0</v>
      </c>
      <c r="ED32" s="242">
        <f t="shared" si="163"/>
        <v>0</v>
      </c>
      <c r="EE32" s="242">
        <f t="shared" si="163"/>
        <v>0</v>
      </c>
      <c r="EF32" s="352">
        <f t="shared" si="163"/>
        <v>0</v>
      </c>
      <c r="EG32" s="389">
        <f t="shared" si="163"/>
        <v>0</v>
      </c>
      <c r="EH32" s="362">
        <f t="shared" si="163"/>
        <v>0</v>
      </c>
      <c r="EI32" s="242">
        <f t="shared" si="163"/>
        <v>0</v>
      </c>
      <c r="EJ32" s="242">
        <f t="shared" si="163"/>
        <v>0</v>
      </c>
      <c r="EK32" s="715">
        <f>EJ32/DP32*100</f>
        <v>0</v>
      </c>
      <c r="EL32" s="242">
        <f t="shared" si="163"/>
        <v>0</v>
      </c>
      <c r="EM32" s="242">
        <f t="shared" si="163"/>
        <v>54</v>
      </c>
      <c r="EN32" s="710">
        <f>EM32/DP32*100</f>
        <v>7.2972972972972974</v>
      </c>
      <c r="EO32" s="242">
        <f t="shared" si="163"/>
        <v>54</v>
      </c>
      <c r="EP32" s="715">
        <f>EO32/DP32*100</f>
        <v>7.2972972972972974</v>
      </c>
      <c r="EQ32" s="58"/>
      <c r="ER32" s="758" t="s">
        <v>131</v>
      </c>
      <c r="ES32" s="759">
        <f t="shared" ref="ES32:FK32" si="164">ES33+ES34+ES40+ES45</f>
        <v>0</v>
      </c>
      <c r="ET32" s="759">
        <f t="shared" si="164"/>
        <v>0</v>
      </c>
      <c r="EU32" s="760">
        <f t="shared" si="164"/>
        <v>0</v>
      </c>
      <c r="EV32" s="759">
        <f t="shared" si="164"/>
        <v>1</v>
      </c>
      <c r="EW32" s="759">
        <f t="shared" si="164"/>
        <v>12</v>
      </c>
      <c r="EX32" s="761">
        <f t="shared" si="164"/>
        <v>7</v>
      </c>
      <c r="EY32" s="762">
        <f t="shared" si="164"/>
        <v>1</v>
      </c>
      <c r="EZ32" s="759">
        <f t="shared" si="164"/>
        <v>6</v>
      </c>
      <c r="FA32" s="760">
        <f t="shared" si="164"/>
        <v>0</v>
      </c>
      <c r="FB32" s="759">
        <f t="shared" si="164"/>
        <v>6</v>
      </c>
      <c r="FC32" s="759">
        <f t="shared" si="164"/>
        <v>8</v>
      </c>
      <c r="FD32" s="761">
        <f t="shared" si="164"/>
        <v>3</v>
      </c>
      <c r="FE32" s="762">
        <f t="shared" si="164"/>
        <v>1</v>
      </c>
      <c r="FF32" s="759">
        <f t="shared" si="164"/>
        <v>5</v>
      </c>
      <c r="FG32" s="760">
        <f t="shared" si="164"/>
        <v>3</v>
      </c>
      <c r="FH32" s="759">
        <f t="shared" si="164"/>
        <v>1</v>
      </c>
      <c r="FI32" s="759">
        <f t="shared" si="164"/>
        <v>0</v>
      </c>
      <c r="FJ32" s="761">
        <f t="shared" si="164"/>
        <v>0</v>
      </c>
      <c r="FK32" s="178">
        <f t="shared" si="164"/>
        <v>303</v>
      </c>
      <c r="FL32" s="764">
        <f t="shared" ref="FL32:FL33" si="165">SUM(FM32:FQ32)/FK32*100</f>
        <v>11.55115511551155</v>
      </c>
      <c r="FM32" s="759">
        <f t="shared" ref="FM32:GG32" si="166">FM33+FM34+FM40+FM45</f>
        <v>0</v>
      </c>
      <c r="FN32" s="759">
        <f t="shared" si="166"/>
        <v>2</v>
      </c>
      <c r="FO32" s="759">
        <f t="shared" si="166"/>
        <v>23</v>
      </c>
      <c r="FP32" s="765">
        <f t="shared" si="166"/>
        <v>10</v>
      </c>
      <c r="FQ32" s="761">
        <f t="shared" si="166"/>
        <v>0</v>
      </c>
      <c r="FR32" s="759">
        <f t="shared" si="166"/>
        <v>0</v>
      </c>
      <c r="FS32" s="759">
        <f t="shared" si="166"/>
        <v>0</v>
      </c>
      <c r="FT32" s="759">
        <f t="shared" si="166"/>
        <v>0</v>
      </c>
      <c r="FU32" s="759">
        <f t="shared" si="166"/>
        <v>2</v>
      </c>
      <c r="FV32" s="759">
        <f t="shared" si="166"/>
        <v>8</v>
      </c>
      <c r="FW32" s="759">
        <f t="shared" si="166"/>
        <v>5</v>
      </c>
      <c r="FX32" s="759">
        <f t="shared" si="166"/>
        <v>6</v>
      </c>
      <c r="FY32" s="759">
        <f t="shared" si="166"/>
        <v>5</v>
      </c>
      <c r="FZ32" s="759">
        <f t="shared" si="166"/>
        <v>2</v>
      </c>
      <c r="GA32" s="759">
        <f t="shared" si="166"/>
        <v>34</v>
      </c>
      <c r="GB32" s="759">
        <f t="shared" si="166"/>
        <v>25</v>
      </c>
      <c r="GC32" s="759">
        <f t="shared" si="166"/>
        <v>19</v>
      </c>
      <c r="GD32" s="759">
        <f t="shared" si="166"/>
        <v>3</v>
      </c>
      <c r="GE32" s="759">
        <f t="shared" si="166"/>
        <v>2</v>
      </c>
      <c r="GF32" s="759">
        <f t="shared" si="166"/>
        <v>0</v>
      </c>
      <c r="GG32" s="761">
        <f t="shared" si="166"/>
        <v>2</v>
      </c>
      <c r="GH32" s="59"/>
      <c r="GI32" s="71" t="s">
        <v>131</v>
      </c>
      <c r="GJ32" s="485">
        <f>GJ33+GJ34+GJ40+GJ45</f>
        <v>3710</v>
      </c>
      <c r="GK32" s="727">
        <f>(SUM(GL32:GU32)/GJ32)*100</f>
        <v>4.2857142857142856</v>
      </c>
      <c r="GL32" s="158">
        <f t="shared" ref="GL32:HG32" si="167">GL33+GL34+GL40+GL45</f>
        <v>1</v>
      </c>
      <c r="GM32" s="72">
        <f t="shared" si="167"/>
        <v>0</v>
      </c>
      <c r="GN32" s="72">
        <f t="shared" si="167"/>
        <v>1</v>
      </c>
      <c r="GO32" s="72">
        <f t="shared" si="167"/>
        <v>1</v>
      </c>
      <c r="GP32" s="73">
        <f t="shared" si="167"/>
        <v>2</v>
      </c>
      <c r="GQ32" s="158">
        <f t="shared" si="167"/>
        <v>21</v>
      </c>
      <c r="GR32" s="72">
        <f t="shared" si="167"/>
        <v>11</v>
      </c>
      <c r="GS32" s="72">
        <f t="shared" si="167"/>
        <v>15</v>
      </c>
      <c r="GT32" s="72">
        <f t="shared" si="167"/>
        <v>73</v>
      </c>
      <c r="GU32" s="73">
        <f t="shared" si="167"/>
        <v>34</v>
      </c>
      <c r="GV32" s="182">
        <f t="shared" si="167"/>
        <v>81</v>
      </c>
      <c r="GW32" s="182">
        <f t="shared" si="167"/>
        <v>4090</v>
      </c>
      <c r="GX32" s="730">
        <f>GV32/GW32*100</f>
        <v>1.9804400977995109</v>
      </c>
      <c r="GY32" s="158">
        <f t="shared" si="167"/>
        <v>15</v>
      </c>
      <c r="GZ32" s="72">
        <f t="shared" si="167"/>
        <v>0</v>
      </c>
      <c r="HA32" s="72">
        <f t="shared" si="167"/>
        <v>0</v>
      </c>
      <c r="HB32" s="72">
        <f t="shared" si="167"/>
        <v>0</v>
      </c>
      <c r="HC32" s="72">
        <f t="shared" si="167"/>
        <v>0</v>
      </c>
      <c r="HD32" s="72">
        <f t="shared" si="167"/>
        <v>0</v>
      </c>
      <c r="HE32" s="72">
        <f t="shared" si="167"/>
        <v>0</v>
      </c>
      <c r="HF32" s="72">
        <f t="shared" si="167"/>
        <v>0</v>
      </c>
      <c r="HG32" s="73">
        <f t="shared" si="167"/>
        <v>0</v>
      </c>
      <c r="HH32" s="60"/>
      <c r="HI32" s="196" t="s">
        <v>131</v>
      </c>
      <c r="HJ32" s="175">
        <f t="shared" ref="HJ32:IF32" si="168">HJ33+HJ34+HJ40+HJ45</f>
        <v>0</v>
      </c>
      <c r="HK32" s="175">
        <f t="shared" si="168"/>
        <v>0</v>
      </c>
      <c r="HL32" s="175">
        <f t="shared" si="168"/>
        <v>0</v>
      </c>
      <c r="HM32" s="175">
        <f t="shared" si="168"/>
        <v>0</v>
      </c>
      <c r="HN32" s="175">
        <f t="shared" si="168"/>
        <v>0</v>
      </c>
      <c r="HO32" s="175">
        <f t="shared" si="168"/>
        <v>0</v>
      </c>
      <c r="HP32" s="175">
        <f t="shared" si="168"/>
        <v>0</v>
      </c>
      <c r="HQ32" s="179">
        <f t="shared" si="168"/>
        <v>3</v>
      </c>
      <c r="HR32" s="736">
        <f t="shared" si="168"/>
        <v>355</v>
      </c>
      <c r="HS32" s="732">
        <f>SUM(HT32:HX32)/HR32*100</f>
        <v>0</v>
      </c>
      <c r="HT32" s="178">
        <f t="shared" si="168"/>
        <v>0</v>
      </c>
      <c r="HU32" s="175">
        <f t="shared" si="168"/>
        <v>0</v>
      </c>
      <c r="HV32" s="175">
        <f t="shared" si="168"/>
        <v>0</v>
      </c>
      <c r="HW32" s="175">
        <f t="shared" si="168"/>
        <v>0</v>
      </c>
      <c r="HX32" s="179">
        <f t="shared" si="168"/>
        <v>0</v>
      </c>
      <c r="HY32" s="56">
        <f t="shared" si="168"/>
        <v>0</v>
      </c>
      <c r="HZ32" s="56">
        <f t="shared" si="168"/>
        <v>0</v>
      </c>
      <c r="IA32" s="56">
        <f t="shared" si="168"/>
        <v>0</v>
      </c>
      <c r="IB32" s="56">
        <f t="shared" si="168"/>
        <v>0</v>
      </c>
      <c r="IC32" s="56">
        <f t="shared" si="168"/>
        <v>0</v>
      </c>
      <c r="ID32" s="56">
        <f t="shared" si="168"/>
        <v>0</v>
      </c>
      <c r="IE32" s="56">
        <f t="shared" si="168"/>
        <v>0</v>
      </c>
      <c r="IF32" s="393">
        <f t="shared" si="168"/>
        <v>0</v>
      </c>
      <c r="IG32" s="61"/>
      <c r="IH32" s="68" t="s">
        <v>131</v>
      </c>
      <c r="II32" s="158">
        <f t="shared" ref="II32:JH32" si="169">II33+II34+II40+II45</f>
        <v>0</v>
      </c>
      <c r="IJ32" s="158">
        <f t="shared" si="169"/>
        <v>0</v>
      </c>
      <c r="IK32" s="384">
        <f t="shared" si="169"/>
        <v>0</v>
      </c>
      <c r="IL32" s="158">
        <f t="shared" si="169"/>
        <v>1</v>
      </c>
      <c r="IM32" s="158">
        <f t="shared" si="169"/>
        <v>1</v>
      </c>
      <c r="IN32" s="244">
        <f t="shared" si="169"/>
        <v>0</v>
      </c>
      <c r="IO32" s="72">
        <f t="shared" si="169"/>
        <v>4</v>
      </c>
      <c r="IP32" s="158">
        <f t="shared" si="169"/>
        <v>7</v>
      </c>
      <c r="IQ32" s="384">
        <f t="shared" si="169"/>
        <v>4</v>
      </c>
      <c r="IR32" s="158">
        <f t="shared" si="169"/>
        <v>34</v>
      </c>
      <c r="IS32" s="158">
        <f t="shared" si="169"/>
        <v>21</v>
      </c>
      <c r="IT32" s="244">
        <f t="shared" si="169"/>
        <v>2</v>
      </c>
      <c r="IU32" s="72">
        <f t="shared" si="169"/>
        <v>4</v>
      </c>
      <c r="IV32" s="158">
        <f t="shared" si="169"/>
        <v>1</v>
      </c>
      <c r="IW32" s="244">
        <f t="shared" si="169"/>
        <v>0</v>
      </c>
      <c r="IX32" s="158">
        <f t="shared" si="169"/>
        <v>0</v>
      </c>
      <c r="IY32" s="158">
        <f t="shared" si="169"/>
        <v>0</v>
      </c>
      <c r="IZ32" s="244">
        <f t="shared" si="169"/>
        <v>0</v>
      </c>
      <c r="JA32" s="158">
        <f t="shared" si="169"/>
        <v>2</v>
      </c>
      <c r="JB32" s="158">
        <f t="shared" si="169"/>
        <v>0</v>
      </c>
      <c r="JC32" s="244">
        <f t="shared" si="169"/>
        <v>1</v>
      </c>
      <c r="JD32" s="158">
        <f t="shared" si="169"/>
        <v>0</v>
      </c>
      <c r="JE32" s="158">
        <f t="shared" si="169"/>
        <v>40</v>
      </c>
      <c r="JF32" s="158">
        <f t="shared" si="169"/>
        <v>0</v>
      </c>
      <c r="JG32" s="158">
        <f t="shared" si="169"/>
        <v>5</v>
      </c>
      <c r="JH32" s="244">
        <f t="shared" si="169"/>
        <v>0</v>
      </c>
      <c r="JI32" s="61"/>
      <c r="JJ32" s="769" t="s">
        <v>131</v>
      </c>
      <c r="JK32" s="759">
        <f t="shared" ref="JK32:KD32" si="170">JK33+JK34+JK40+JK45</f>
        <v>0</v>
      </c>
      <c r="JL32" s="762">
        <f t="shared" si="170"/>
        <v>1</v>
      </c>
      <c r="JM32" s="762">
        <f t="shared" si="170"/>
        <v>0</v>
      </c>
      <c r="JN32" s="762">
        <f t="shared" si="170"/>
        <v>0</v>
      </c>
      <c r="JO32" s="770">
        <f t="shared" si="170"/>
        <v>0</v>
      </c>
      <c r="JP32" s="759">
        <f t="shared" si="170"/>
        <v>0</v>
      </c>
      <c r="JQ32" s="762">
        <f t="shared" si="170"/>
        <v>0</v>
      </c>
      <c r="JR32" s="762">
        <f t="shared" si="170"/>
        <v>0</v>
      </c>
      <c r="JS32" s="762">
        <f t="shared" si="170"/>
        <v>0</v>
      </c>
      <c r="JT32" s="770">
        <f t="shared" si="170"/>
        <v>0</v>
      </c>
      <c r="JU32" s="759">
        <f t="shared" si="170"/>
        <v>0</v>
      </c>
      <c r="JV32" s="771">
        <f t="shared" si="170"/>
        <v>0</v>
      </c>
      <c r="JW32" s="771">
        <f t="shared" si="170"/>
        <v>0</v>
      </c>
      <c r="JX32" s="771">
        <f t="shared" si="170"/>
        <v>0</v>
      </c>
      <c r="JY32" s="772">
        <f t="shared" si="170"/>
        <v>0</v>
      </c>
      <c r="JZ32" s="759">
        <f t="shared" si="170"/>
        <v>0</v>
      </c>
      <c r="KA32" s="771">
        <f t="shared" si="170"/>
        <v>0</v>
      </c>
      <c r="KB32" s="771">
        <f t="shared" si="170"/>
        <v>0</v>
      </c>
      <c r="KC32" s="771">
        <f t="shared" si="170"/>
        <v>0</v>
      </c>
      <c r="KD32" s="772">
        <f t="shared" si="170"/>
        <v>0</v>
      </c>
      <c r="KE32" s="943">
        <f>KE34+KE40+KE45+KE33</f>
        <v>2678</v>
      </c>
      <c r="KF32" s="773">
        <f>KG32/KE32*100</f>
        <v>2.0911127707244215</v>
      </c>
      <c r="KG32" s="774">
        <f t="shared" ref="KG32:KJ32" si="171">KG34+KG40+KG45+KG33</f>
        <v>56</v>
      </c>
      <c r="KH32" s="771">
        <f t="shared" si="171"/>
        <v>0</v>
      </c>
      <c r="KI32" s="771">
        <f t="shared" si="171"/>
        <v>0</v>
      </c>
      <c r="KJ32" s="772">
        <f t="shared" si="171"/>
        <v>0</v>
      </c>
      <c r="KK32" s="299"/>
      <c r="KL32" s="769" t="s">
        <v>131</v>
      </c>
      <c r="KM32" s="759">
        <f t="shared" ref="KM32:LB32" si="172">KM33+KM34+KM40+KM45</f>
        <v>0</v>
      </c>
      <c r="KN32" s="771">
        <f t="shared" si="172"/>
        <v>0</v>
      </c>
      <c r="KO32" s="771">
        <f t="shared" si="172"/>
        <v>0</v>
      </c>
      <c r="KP32" s="771">
        <f t="shared" si="172"/>
        <v>6</v>
      </c>
      <c r="KQ32" s="771">
        <f t="shared" si="172"/>
        <v>0</v>
      </c>
      <c r="KR32" s="771">
        <f t="shared" si="172"/>
        <v>3</v>
      </c>
      <c r="KS32" s="771">
        <f t="shared" si="172"/>
        <v>3</v>
      </c>
      <c r="KT32" s="771">
        <f t="shared" si="172"/>
        <v>0</v>
      </c>
      <c r="KU32" s="772">
        <f t="shared" si="172"/>
        <v>4</v>
      </c>
      <c r="KV32" s="760">
        <f t="shared" si="172"/>
        <v>0</v>
      </c>
      <c r="KW32" s="772">
        <f t="shared" si="172"/>
        <v>0</v>
      </c>
      <c r="KX32" s="781">
        <f t="shared" si="172"/>
        <v>0</v>
      </c>
      <c r="KY32" s="759">
        <f t="shared" si="172"/>
        <v>0</v>
      </c>
      <c r="KZ32" s="771">
        <f t="shared" si="172"/>
        <v>0</v>
      </c>
      <c r="LA32" s="771">
        <f t="shared" si="172"/>
        <v>0</v>
      </c>
      <c r="LB32" s="772">
        <f t="shared" si="172"/>
        <v>0</v>
      </c>
      <c r="LD32" s="807" t="s">
        <v>131</v>
      </c>
      <c r="LE32" s="806">
        <f t="shared" ref="LE32:LW32" si="173">LE33+LE34+LE40+LE45</f>
        <v>0</v>
      </c>
      <c r="LF32" s="790">
        <f t="shared" si="173"/>
        <v>0</v>
      </c>
      <c r="LG32" s="790">
        <f t="shared" si="173"/>
        <v>0</v>
      </c>
      <c r="LH32" s="790">
        <f t="shared" si="173"/>
        <v>0</v>
      </c>
      <c r="LI32" s="790">
        <f t="shared" si="173"/>
        <v>0</v>
      </c>
      <c r="LJ32" s="793">
        <f t="shared" si="173"/>
        <v>0</v>
      </c>
      <c r="LK32" s="804">
        <f t="shared" si="173"/>
        <v>0</v>
      </c>
      <c r="LL32" s="791">
        <f t="shared" si="173"/>
        <v>1</v>
      </c>
      <c r="LM32" s="791">
        <f t="shared" si="173"/>
        <v>0</v>
      </c>
      <c r="LN32" s="792">
        <f t="shared" si="173"/>
        <v>0</v>
      </c>
      <c r="LO32" s="804">
        <f t="shared" si="173"/>
        <v>40</v>
      </c>
      <c r="LP32" s="791">
        <f t="shared" si="173"/>
        <v>1</v>
      </c>
      <c r="LQ32" s="791">
        <f t="shared" si="173"/>
        <v>1</v>
      </c>
      <c r="LR32" s="792">
        <f t="shared" si="173"/>
        <v>0</v>
      </c>
      <c r="LS32" s="804">
        <f t="shared" si="173"/>
        <v>1</v>
      </c>
      <c r="LT32" s="791">
        <f t="shared" si="173"/>
        <v>0</v>
      </c>
      <c r="LU32" s="791">
        <f t="shared" si="173"/>
        <v>0</v>
      </c>
      <c r="LV32" s="791">
        <f t="shared" si="173"/>
        <v>0</v>
      </c>
      <c r="LW32" s="792">
        <f t="shared" si="173"/>
        <v>0</v>
      </c>
      <c r="LX32" s="961"/>
    </row>
    <row r="33" spans="1:336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16</v>
      </c>
      <c r="E33" s="563"/>
      <c r="F33" s="563"/>
      <c r="G33" s="705">
        <f t="shared" si="152"/>
        <v>13.223140495867769</v>
      </c>
      <c r="H33" s="563">
        <v>16</v>
      </c>
      <c r="I33" s="564"/>
      <c r="J33" s="562">
        <v>18</v>
      </c>
      <c r="K33" s="563">
        <v>13</v>
      </c>
      <c r="L33" s="563">
        <v>12</v>
      </c>
      <c r="M33" s="406">
        <f t="shared" ref="M33:M50" si="174">L33/C33*100</f>
        <v>9.9173553719008272</v>
      </c>
      <c r="N33" s="562">
        <v>18</v>
      </c>
      <c r="O33" s="563">
        <v>13</v>
      </c>
      <c r="P33" s="563">
        <v>14</v>
      </c>
      <c r="Q33" s="386">
        <f t="shared" ref="Q33:Q50" si="175">P33/C33*100</f>
        <v>11.570247933884298</v>
      </c>
      <c r="R33" s="562"/>
      <c r="S33" s="563"/>
      <c r="T33" s="563"/>
      <c r="U33" s="563"/>
      <c r="V33" s="563"/>
      <c r="W33" s="565"/>
      <c r="X33" s="563">
        <v>18</v>
      </c>
      <c r="Y33" s="563">
        <v>13</v>
      </c>
      <c r="Z33" s="563">
        <v>18</v>
      </c>
      <c r="AA33" s="563">
        <v>11</v>
      </c>
      <c r="AB33" s="563">
        <v>14</v>
      </c>
      <c r="AC33" s="563">
        <v>10</v>
      </c>
      <c r="AD33" s="563"/>
      <c r="AE33" s="563"/>
      <c r="AF33" s="565"/>
      <c r="AG33" s="565"/>
      <c r="AH33" s="548"/>
      <c r="AI33" s="549" t="s">
        <v>132</v>
      </c>
      <c r="AJ33" s="518">
        <f>ENE!AJ33</f>
        <v>134</v>
      </c>
      <c r="AK33" s="565">
        <v>15</v>
      </c>
      <c r="AL33" s="843">
        <f t="shared" ref="AL33:AL45" si="176">AK33/AJ33*100</f>
        <v>11.194029850746269</v>
      </c>
      <c r="AM33" s="563">
        <v>14</v>
      </c>
      <c r="AN33" s="563">
        <v>15</v>
      </c>
      <c r="AO33" s="563"/>
      <c r="AP33" s="563"/>
      <c r="AQ33" s="565">
        <v>15</v>
      </c>
      <c r="AR33" s="563"/>
      <c r="AS33" s="563"/>
      <c r="AT33" s="564">
        <v>11</v>
      </c>
      <c r="AU33" s="562">
        <v>6</v>
      </c>
      <c r="AV33" s="843"/>
      <c r="AW33" s="563">
        <v>7</v>
      </c>
      <c r="AX33" s="742">
        <v>6</v>
      </c>
      <c r="AY33" s="563"/>
      <c r="AZ33" s="563"/>
      <c r="BA33" s="563"/>
      <c r="BB33" s="843">
        <f t="shared" si="156"/>
        <v>0</v>
      </c>
      <c r="BC33" s="563"/>
      <c r="BD33" s="563"/>
      <c r="BE33" s="563"/>
      <c r="BF33" s="843">
        <f t="shared" ref="BF33:BF45" si="177">BE33/AJ33*100</f>
        <v>0</v>
      </c>
      <c r="BG33" s="563"/>
      <c r="BH33" s="563"/>
      <c r="BI33" s="563"/>
      <c r="BJ33" s="563"/>
      <c r="BK33" s="563"/>
      <c r="BL33" s="563"/>
      <c r="BM33" s="565"/>
      <c r="BN33" s="548"/>
      <c r="BO33" s="549" t="s">
        <v>132</v>
      </c>
      <c r="BP33" s="518">
        <v>144</v>
      </c>
      <c r="BQ33" s="562"/>
      <c r="BR33" s="563">
        <v>8</v>
      </c>
      <c r="BS33" s="563"/>
      <c r="BT33" s="563"/>
      <c r="BU33" s="563"/>
      <c r="BV33" s="563"/>
      <c r="BW33" s="563"/>
      <c r="BX33" s="563"/>
      <c r="BY33" s="843">
        <f>BX33/BP33*100</f>
        <v>0</v>
      </c>
      <c r="BZ33" s="563"/>
      <c r="CA33" s="563"/>
      <c r="CB33" s="563"/>
      <c r="CC33" s="843">
        <f t="shared" ref="CC33:CC50" si="178">CB33/BP33*100</f>
        <v>0</v>
      </c>
      <c r="CD33" s="563"/>
      <c r="CE33" s="563"/>
      <c r="CF33" s="563"/>
      <c r="CG33" s="563"/>
      <c r="CH33" s="563"/>
      <c r="CI33" s="564"/>
      <c r="CJ33" s="562">
        <v>19</v>
      </c>
      <c r="CK33" s="563"/>
      <c r="CL33" s="850">
        <f t="shared" ref="CL33:CL50" si="179">CK33/BP33*100</f>
        <v>0</v>
      </c>
      <c r="CM33" s="563"/>
      <c r="CN33" s="563"/>
      <c r="CO33" s="565"/>
      <c r="CP33" s="548"/>
      <c r="CQ33" s="566" t="s">
        <v>132</v>
      </c>
      <c r="CR33" s="1009">
        <f>ENE!CR33</f>
        <v>8</v>
      </c>
      <c r="CS33" s="569"/>
      <c r="CT33" s="569">
        <v>12</v>
      </c>
      <c r="CU33" s="563"/>
      <c r="CV33" s="563"/>
      <c r="CW33" s="563"/>
      <c r="CX33" s="563"/>
      <c r="CY33" s="563"/>
      <c r="CZ33" s="563"/>
      <c r="DA33" s="563"/>
      <c r="DB33" s="563"/>
      <c r="DC33" s="563"/>
      <c r="DD33" s="563"/>
      <c r="DE33" s="563"/>
      <c r="DF33" s="563"/>
      <c r="DG33" s="563"/>
      <c r="DH33" s="563"/>
      <c r="DI33" s="564"/>
      <c r="DJ33" s="562"/>
      <c r="DK33" s="565"/>
      <c r="DL33" s="563"/>
      <c r="DM33" s="565"/>
      <c r="DN33" s="548"/>
      <c r="DO33" s="566" t="s">
        <v>132</v>
      </c>
      <c r="DP33" s="518">
        <f>ENE!DP33</f>
        <v>175</v>
      </c>
      <c r="DQ33" s="562"/>
      <c r="DR33" s="563">
        <v>2</v>
      </c>
      <c r="DS33" s="563"/>
      <c r="DT33" s="564"/>
      <c r="DU33" s="562"/>
      <c r="DV33" s="563"/>
      <c r="DW33" s="563"/>
      <c r="DX33" s="720">
        <f t="shared" ref="DX33:DX45" si="180">DW33/DP33*100</f>
        <v>0</v>
      </c>
      <c r="DY33" s="562"/>
      <c r="DZ33" s="563"/>
      <c r="EA33" s="563"/>
      <c r="EB33" s="716">
        <f t="shared" ref="EB33:EB45" si="181">EA33/DP33*100</f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f t="shared" ref="EK33:EK45" si="182">EJ33/DP33*100</f>
        <v>0</v>
      </c>
      <c r="EL33" s="563"/>
      <c r="EM33" s="563">
        <v>3</v>
      </c>
      <c r="EN33" s="708">
        <f t="shared" ref="EN33:EN45" si="183">EM33/DP33*100</f>
        <v>1.7142857142857144</v>
      </c>
      <c r="EO33" s="563">
        <v>1</v>
      </c>
      <c r="EP33" s="716">
        <f t="shared" ref="EP33:EP45" si="184">EO33/DP33*100</f>
        <v>0.5714285714285714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>
        <v>1</v>
      </c>
      <c r="EZ33" s="563">
        <v>3</v>
      </c>
      <c r="FA33" s="564"/>
      <c r="FB33" s="562"/>
      <c r="FC33" s="563"/>
      <c r="FD33" s="565"/>
      <c r="FE33" s="563"/>
      <c r="FF33" s="563"/>
      <c r="FG33" s="564"/>
      <c r="FH33" s="562"/>
      <c r="FI33" s="563"/>
      <c r="FJ33" s="565"/>
      <c r="FK33" s="551">
        <v>92</v>
      </c>
      <c r="FL33" s="757">
        <f t="shared" si="165"/>
        <v>1.0869565217391304</v>
      </c>
      <c r="FM33" s="563"/>
      <c r="FN33" s="563"/>
      <c r="FO33" s="563"/>
      <c r="FP33" s="563">
        <v>1</v>
      </c>
      <c r="FQ33" s="565"/>
      <c r="FR33" s="562"/>
      <c r="FS33" s="563"/>
      <c r="FT33" s="563"/>
      <c r="FU33" s="563"/>
      <c r="FV33" s="563"/>
      <c r="FW33" s="563"/>
      <c r="FX33" s="563"/>
      <c r="FY33" s="563"/>
      <c r="FZ33" s="563"/>
      <c r="GA33" s="563">
        <v>4</v>
      </c>
      <c r="GB33" s="563"/>
      <c r="GC33" s="563"/>
      <c r="GD33" s="563"/>
      <c r="GE33" s="563"/>
      <c r="GF33" s="563"/>
      <c r="GG33" s="565"/>
      <c r="GH33" s="548"/>
      <c r="GI33" s="566" t="s">
        <v>188</v>
      </c>
      <c r="GJ33" s="567">
        <v>189</v>
      </c>
      <c r="GK33" s="728">
        <f>(SUM(GL33:GU33)/GJ33)*100</f>
        <v>1.5873015873015872</v>
      </c>
      <c r="GL33" s="562"/>
      <c r="GM33" s="563"/>
      <c r="GN33" s="563"/>
      <c r="GO33" s="563"/>
      <c r="GP33" s="565"/>
      <c r="GQ33" s="562">
        <v>2</v>
      </c>
      <c r="GR33" s="563"/>
      <c r="GS33" s="563"/>
      <c r="GT33" s="563"/>
      <c r="GU33" s="565">
        <v>1</v>
      </c>
      <c r="GV33" s="568">
        <v>4</v>
      </c>
      <c r="GW33" s="568">
        <v>34</v>
      </c>
      <c r="GX33" s="730">
        <f t="shared" ref="GX33" si="185">GV33/GW33*100</f>
        <v>11.76470588235294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f t="shared" ref="HS33" si="186">SUM(HT33:HX33)/HR33*100</f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/>
      <c r="IP33" s="563"/>
      <c r="IQ33" s="564"/>
      <c r="IR33" s="562"/>
      <c r="IS33" s="563"/>
      <c r="IT33" s="565"/>
      <c r="IU33" s="563"/>
      <c r="IV33" s="563"/>
      <c r="IW33" s="565"/>
      <c r="IX33" s="562"/>
      <c r="IY33" s="563"/>
      <c r="IZ33" s="565"/>
      <c r="JA33" s="562"/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>
        <v>1</v>
      </c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/>
      <c r="JY33" s="565"/>
      <c r="JZ33" s="562"/>
      <c r="KA33" s="563"/>
      <c r="KB33" s="563"/>
      <c r="KC33" s="563"/>
      <c r="KD33" s="565"/>
      <c r="KE33" s="551">
        <v>649</v>
      </c>
      <c r="KF33" s="766">
        <f t="shared" ref="KF33" si="187">KG33/KE33*100</f>
        <v>3.3898305084745761</v>
      </c>
      <c r="KG33" s="563">
        <v>22</v>
      </c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87">
        <v>15</v>
      </c>
      <c r="LP33" s="788"/>
      <c r="LQ33" s="788"/>
      <c r="LR33" s="789"/>
      <c r="LS33" s="787"/>
      <c r="LT33" s="788"/>
      <c r="LU33" s="788"/>
      <c r="LV33" s="788"/>
      <c r="LW33" s="918"/>
      <c r="LX33" s="962"/>
    </row>
    <row r="34" spans="1:336" s="288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6</v>
      </c>
      <c r="E34" s="159">
        <f t="shared" ref="E34:F34" si="188">SUM(E35:E39)</f>
        <v>0</v>
      </c>
      <c r="F34" s="159">
        <f t="shared" si="188"/>
        <v>0</v>
      </c>
      <c r="G34" s="705">
        <f t="shared" si="152"/>
        <v>2.8169014084507045</v>
      </c>
      <c r="H34" s="159">
        <f t="shared" ref="H34:L34" si="189">SUM(H35:H39)</f>
        <v>6</v>
      </c>
      <c r="I34" s="159">
        <f t="shared" si="189"/>
        <v>0</v>
      </c>
      <c r="J34" s="159">
        <f t="shared" si="189"/>
        <v>20</v>
      </c>
      <c r="K34" s="159">
        <f t="shared" si="189"/>
        <v>14</v>
      </c>
      <c r="L34" s="159">
        <f t="shared" si="189"/>
        <v>27</v>
      </c>
      <c r="M34" s="407">
        <f t="shared" si="174"/>
        <v>12.676056338028168</v>
      </c>
      <c r="N34" s="159">
        <f t="shared" ref="N34:P34" si="190">SUM(N35:N39)</f>
        <v>20</v>
      </c>
      <c r="O34" s="159">
        <f t="shared" si="190"/>
        <v>14</v>
      </c>
      <c r="P34" s="159">
        <f t="shared" si="190"/>
        <v>26</v>
      </c>
      <c r="Q34" s="387">
        <f t="shared" si="175"/>
        <v>12.206572769953052</v>
      </c>
      <c r="R34" s="159">
        <f t="shared" ref="R34:AF34" si="191">SUM(R35:R39)</f>
        <v>0</v>
      </c>
      <c r="S34" s="151">
        <f t="shared" si="191"/>
        <v>0</v>
      </c>
      <c r="T34" s="151">
        <f t="shared" si="191"/>
        <v>0</v>
      </c>
      <c r="U34" s="151">
        <f t="shared" si="191"/>
        <v>0</v>
      </c>
      <c r="V34" s="151">
        <f t="shared" si="191"/>
        <v>0</v>
      </c>
      <c r="W34" s="153">
        <f t="shared" si="191"/>
        <v>0</v>
      </c>
      <c r="X34" s="151">
        <f t="shared" si="191"/>
        <v>20</v>
      </c>
      <c r="Y34" s="151">
        <f t="shared" si="191"/>
        <v>14</v>
      </c>
      <c r="Z34" s="151">
        <f t="shared" si="191"/>
        <v>20</v>
      </c>
      <c r="AA34" s="151">
        <f t="shared" si="191"/>
        <v>14</v>
      </c>
      <c r="AB34" s="151">
        <f t="shared" si="191"/>
        <v>24</v>
      </c>
      <c r="AC34" s="151">
        <f t="shared" si="191"/>
        <v>18</v>
      </c>
      <c r="AD34" s="151">
        <f t="shared" si="191"/>
        <v>1</v>
      </c>
      <c r="AE34" s="151">
        <f t="shared" si="191"/>
        <v>2</v>
      </c>
      <c r="AF34" s="153">
        <f t="shared" si="191"/>
        <v>2</v>
      </c>
      <c r="AG34" s="153"/>
      <c r="AH34" s="154"/>
      <c r="AI34" s="275" t="s">
        <v>128</v>
      </c>
      <c r="AJ34" s="425">
        <f t="shared" ref="AJ34:AK34" si="192">SUM(AJ35:AJ39)</f>
        <v>209</v>
      </c>
      <c r="AK34" s="159">
        <f t="shared" si="192"/>
        <v>23</v>
      </c>
      <c r="AL34" s="708">
        <f t="shared" si="176"/>
        <v>11.004784688995215</v>
      </c>
      <c r="AM34" s="151">
        <f t="shared" ref="AM34:BM34" si="193">SUM(AM35:AM39)</f>
        <v>21</v>
      </c>
      <c r="AN34" s="151">
        <f t="shared" si="193"/>
        <v>19</v>
      </c>
      <c r="AO34" s="151">
        <f t="shared" si="193"/>
        <v>0</v>
      </c>
      <c r="AP34" s="151">
        <f t="shared" si="193"/>
        <v>0</v>
      </c>
      <c r="AQ34" s="153">
        <f t="shared" si="193"/>
        <v>18</v>
      </c>
      <c r="AR34" s="151">
        <f t="shared" si="193"/>
        <v>0</v>
      </c>
      <c r="AS34" s="151">
        <f t="shared" si="193"/>
        <v>0</v>
      </c>
      <c r="AT34" s="172">
        <f t="shared" si="193"/>
        <v>14</v>
      </c>
      <c r="AU34" s="159">
        <f t="shared" si="193"/>
        <v>27</v>
      </c>
      <c r="AV34" s="708">
        <f t="shared" ref="AV34:AV45" si="194">AU34/AJ34*100</f>
        <v>12.918660287081341</v>
      </c>
      <c r="AW34" s="155">
        <f t="shared" si="193"/>
        <v>25</v>
      </c>
      <c r="AX34" s="743">
        <f t="shared" si="193"/>
        <v>25</v>
      </c>
      <c r="AY34" s="151">
        <f t="shared" si="193"/>
        <v>0</v>
      </c>
      <c r="AZ34" s="155">
        <f t="shared" si="193"/>
        <v>0</v>
      </c>
      <c r="BA34" s="155">
        <f t="shared" si="193"/>
        <v>0</v>
      </c>
      <c r="BB34" s="708">
        <f t="shared" si="156"/>
        <v>0</v>
      </c>
      <c r="BC34" s="155">
        <f t="shared" si="193"/>
        <v>0</v>
      </c>
      <c r="BD34" s="155">
        <f t="shared" si="193"/>
        <v>0</v>
      </c>
      <c r="BE34" s="155">
        <f t="shared" si="193"/>
        <v>0</v>
      </c>
      <c r="BF34" s="708">
        <f t="shared" si="177"/>
        <v>0</v>
      </c>
      <c r="BG34" s="155">
        <f t="shared" si="193"/>
        <v>0</v>
      </c>
      <c r="BH34" s="151">
        <f t="shared" si="193"/>
        <v>0</v>
      </c>
      <c r="BI34" s="151">
        <f t="shared" si="193"/>
        <v>0</v>
      </c>
      <c r="BJ34" s="151">
        <f t="shared" si="193"/>
        <v>0</v>
      </c>
      <c r="BK34" s="151">
        <f t="shared" si="193"/>
        <v>0</v>
      </c>
      <c r="BL34" s="151">
        <f t="shared" si="193"/>
        <v>0</v>
      </c>
      <c r="BM34" s="153">
        <f t="shared" si="193"/>
        <v>0</v>
      </c>
      <c r="BN34" s="154"/>
      <c r="BO34" s="150" t="s">
        <v>128</v>
      </c>
      <c r="BP34" s="425">
        <f t="shared" ref="BP34:CO34" si="195">SUM(BP35:BP39)</f>
        <v>212</v>
      </c>
      <c r="BQ34" s="159">
        <f t="shared" si="195"/>
        <v>0</v>
      </c>
      <c r="BR34" s="151">
        <f t="shared" si="195"/>
        <v>15</v>
      </c>
      <c r="BS34" s="151">
        <f t="shared" si="195"/>
        <v>0</v>
      </c>
      <c r="BT34" s="151">
        <f t="shared" si="195"/>
        <v>0</v>
      </c>
      <c r="BU34" s="151">
        <f t="shared" si="195"/>
        <v>0</v>
      </c>
      <c r="BV34" s="151">
        <f t="shared" si="195"/>
        <v>0</v>
      </c>
      <c r="BW34" s="151">
        <f t="shared" si="195"/>
        <v>0</v>
      </c>
      <c r="BX34" s="155">
        <f t="shared" si="195"/>
        <v>2</v>
      </c>
      <c r="BY34" s="708">
        <f t="shared" ref="BY34:BY50" si="196">BX34/BP34*100</f>
        <v>0.94339622641509435</v>
      </c>
      <c r="BZ34" s="155">
        <f t="shared" si="195"/>
        <v>0</v>
      </c>
      <c r="CA34" s="155">
        <f t="shared" si="195"/>
        <v>0</v>
      </c>
      <c r="CB34" s="155">
        <f t="shared" si="195"/>
        <v>1</v>
      </c>
      <c r="CC34" s="708">
        <f t="shared" si="178"/>
        <v>0.47169811320754718</v>
      </c>
      <c r="CD34" s="155">
        <f t="shared" si="195"/>
        <v>0</v>
      </c>
      <c r="CE34" s="155">
        <f t="shared" si="195"/>
        <v>3</v>
      </c>
      <c r="CF34" s="155">
        <f t="shared" si="195"/>
        <v>0</v>
      </c>
      <c r="CG34" s="155">
        <f t="shared" si="195"/>
        <v>0</v>
      </c>
      <c r="CH34" s="155">
        <f t="shared" si="195"/>
        <v>0</v>
      </c>
      <c r="CI34" s="353">
        <f t="shared" si="195"/>
        <v>0</v>
      </c>
      <c r="CJ34" s="159">
        <f t="shared" si="195"/>
        <v>1</v>
      </c>
      <c r="CK34" s="155">
        <f t="shared" si="195"/>
        <v>2</v>
      </c>
      <c r="CL34" s="716">
        <f t="shared" si="179"/>
        <v>0.94339622641509435</v>
      </c>
      <c r="CM34" s="151">
        <f t="shared" si="195"/>
        <v>1</v>
      </c>
      <c r="CN34" s="155">
        <f t="shared" si="195"/>
        <v>3</v>
      </c>
      <c r="CO34" s="153">
        <f t="shared" si="195"/>
        <v>0</v>
      </c>
      <c r="CP34" s="154"/>
      <c r="CQ34" s="368" t="s">
        <v>128</v>
      </c>
      <c r="CR34" s="1010">
        <f t="shared" ref="CR34:DM34" si="197">SUM(CR35:CR39)</f>
        <v>35</v>
      </c>
      <c r="CS34" s="155">
        <f t="shared" si="197"/>
        <v>0</v>
      </c>
      <c r="CT34" s="155">
        <f t="shared" si="197"/>
        <v>10</v>
      </c>
      <c r="CU34" s="151">
        <f t="shared" si="197"/>
        <v>0</v>
      </c>
      <c r="CV34" s="151">
        <f t="shared" si="197"/>
        <v>0</v>
      </c>
      <c r="CW34" s="151">
        <f t="shared" si="197"/>
        <v>0</v>
      </c>
      <c r="CX34" s="151">
        <f t="shared" si="197"/>
        <v>0</v>
      </c>
      <c r="CY34" s="151">
        <f t="shared" si="197"/>
        <v>0</v>
      </c>
      <c r="CZ34" s="151">
        <f t="shared" si="197"/>
        <v>0</v>
      </c>
      <c r="DA34" s="151">
        <f t="shared" si="197"/>
        <v>0</v>
      </c>
      <c r="DB34" s="151">
        <f t="shared" si="197"/>
        <v>0</v>
      </c>
      <c r="DC34" s="151">
        <f t="shared" si="197"/>
        <v>0</v>
      </c>
      <c r="DD34" s="151">
        <f t="shared" si="197"/>
        <v>0</v>
      </c>
      <c r="DE34" s="151">
        <f t="shared" si="197"/>
        <v>0</v>
      </c>
      <c r="DF34" s="151">
        <f t="shared" si="197"/>
        <v>0</v>
      </c>
      <c r="DG34" s="151">
        <f t="shared" si="197"/>
        <v>0</v>
      </c>
      <c r="DH34" s="151">
        <f t="shared" si="197"/>
        <v>0</v>
      </c>
      <c r="DI34" s="172">
        <f t="shared" si="197"/>
        <v>0</v>
      </c>
      <c r="DJ34" s="159">
        <f t="shared" si="197"/>
        <v>1</v>
      </c>
      <c r="DK34" s="153">
        <f t="shared" si="197"/>
        <v>1</v>
      </c>
      <c r="DL34" s="151">
        <f t="shared" si="197"/>
        <v>2</v>
      </c>
      <c r="DM34" s="180">
        <f t="shared" si="197"/>
        <v>2</v>
      </c>
      <c r="DN34" s="154"/>
      <c r="DO34" s="150" t="s">
        <v>128</v>
      </c>
      <c r="DP34" s="425">
        <f t="shared" ref="DP34:EO34" si="198">SUM(DP35:DP39)</f>
        <v>319</v>
      </c>
      <c r="DQ34" s="159">
        <f t="shared" si="198"/>
        <v>0</v>
      </c>
      <c r="DR34" s="151">
        <f t="shared" si="198"/>
        <v>4</v>
      </c>
      <c r="DS34" s="151">
        <f t="shared" si="198"/>
        <v>0</v>
      </c>
      <c r="DT34" s="172">
        <f t="shared" si="198"/>
        <v>0</v>
      </c>
      <c r="DU34" s="159">
        <f t="shared" si="198"/>
        <v>0</v>
      </c>
      <c r="DV34" s="151">
        <f t="shared" si="198"/>
        <v>0</v>
      </c>
      <c r="DW34" s="155">
        <f t="shared" si="198"/>
        <v>0</v>
      </c>
      <c r="DX34" s="720">
        <f t="shared" si="180"/>
        <v>0</v>
      </c>
      <c r="DY34" s="159">
        <f t="shared" si="198"/>
        <v>0</v>
      </c>
      <c r="DZ34" s="155">
        <f t="shared" si="198"/>
        <v>0</v>
      </c>
      <c r="EA34" s="155">
        <f t="shared" si="198"/>
        <v>0</v>
      </c>
      <c r="EB34" s="716">
        <f t="shared" si="181"/>
        <v>0</v>
      </c>
      <c r="EC34" s="151">
        <f t="shared" si="198"/>
        <v>0</v>
      </c>
      <c r="ED34" s="155">
        <f t="shared" si="198"/>
        <v>0</v>
      </c>
      <c r="EE34" s="155">
        <f t="shared" si="198"/>
        <v>0</v>
      </c>
      <c r="EF34" s="353">
        <f t="shared" si="198"/>
        <v>0</v>
      </c>
      <c r="EG34" s="159">
        <f t="shared" si="198"/>
        <v>0</v>
      </c>
      <c r="EH34" s="180">
        <f t="shared" si="198"/>
        <v>0</v>
      </c>
      <c r="EI34" s="151">
        <f t="shared" si="198"/>
        <v>0</v>
      </c>
      <c r="EJ34" s="155">
        <f t="shared" si="198"/>
        <v>0</v>
      </c>
      <c r="EK34" s="716">
        <f t="shared" si="182"/>
        <v>0</v>
      </c>
      <c r="EL34" s="151">
        <f t="shared" si="198"/>
        <v>0</v>
      </c>
      <c r="EM34" s="155">
        <f t="shared" si="198"/>
        <v>36</v>
      </c>
      <c r="EN34" s="708">
        <f t="shared" si="183"/>
        <v>11.285266457680251</v>
      </c>
      <c r="EO34" s="155">
        <f t="shared" si="198"/>
        <v>38</v>
      </c>
      <c r="EP34" s="716">
        <f t="shared" si="184"/>
        <v>11.912225705329153</v>
      </c>
      <c r="EQ34" s="154"/>
      <c r="ER34" s="150" t="s">
        <v>128</v>
      </c>
      <c r="ES34" s="159">
        <f t="shared" ref="ES34:FJ34" si="199">SUM(ES35:ES39)</f>
        <v>0</v>
      </c>
      <c r="ET34" s="151">
        <f t="shared" si="199"/>
        <v>0</v>
      </c>
      <c r="EU34" s="172">
        <f t="shared" si="199"/>
        <v>0</v>
      </c>
      <c r="EV34" s="159">
        <f t="shared" si="199"/>
        <v>1</v>
      </c>
      <c r="EW34" s="155">
        <f t="shared" si="199"/>
        <v>12</v>
      </c>
      <c r="EX34" s="180">
        <f t="shared" si="199"/>
        <v>7</v>
      </c>
      <c r="EY34" s="151">
        <f t="shared" si="199"/>
        <v>0</v>
      </c>
      <c r="EZ34" s="151">
        <f t="shared" si="199"/>
        <v>2</v>
      </c>
      <c r="FA34" s="172">
        <f t="shared" si="199"/>
        <v>0</v>
      </c>
      <c r="FB34" s="159">
        <f t="shared" si="199"/>
        <v>6</v>
      </c>
      <c r="FC34" s="151">
        <f t="shared" si="199"/>
        <v>8</v>
      </c>
      <c r="FD34" s="153">
        <f t="shared" si="199"/>
        <v>3</v>
      </c>
      <c r="FE34" s="151">
        <f t="shared" si="199"/>
        <v>1</v>
      </c>
      <c r="FF34" s="151">
        <f t="shared" si="199"/>
        <v>4</v>
      </c>
      <c r="FG34" s="172">
        <f t="shared" si="199"/>
        <v>3</v>
      </c>
      <c r="FH34" s="159">
        <f t="shared" si="199"/>
        <v>1</v>
      </c>
      <c r="FI34" s="151">
        <f t="shared" si="199"/>
        <v>0</v>
      </c>
      <c r="FJ34" s="153">
        <f t="shared" si="199"/>
        <v>0</v>
      </c>
      <c r="FK34" s="427">
        <v>85</v>
      </c>
      <c r="FL34" s="724">
        <f t="shared" ref="FL34:FL47" si="200">SUM(FM34:FQ34)/FK34*100</f>
        <v>30.588235294117649</v>
      </c>
      <c r="FM34" s="151">
        <f t="shared" ref="FM34:GG34" si="201">SUM(FM35:FM39)</f>
        <v>0</v>
      </c>
      <c r="FN34" s="151">
        <f t="shared" si="201"/>
        <v>1</v>
      </c>
      <c r="FO34" s="151">
        <f t="shared" si="201"/>
        <v>19</v>
      </c>
      <c r="FP34" s="151">
        <f t="shared" si="201"/>
        <v>6</v>
      </c>
      <c r="FQ34" s="153">
        <f t="shared" si="201"/>
        <v>0</v>
      </c>
      <c r="FR34" s="159">
        <f t="shared" si="201"/>
        <v>0</v>
      </c>
      <c r="FS34" s="155">
        <f t="shared" si="201"/>
        <v>0</v>
      </c>
      <c r="FT34" s="155">
        <f t="shared" si="201"/>
        <v>0</v>
      </c>
      <c r="FU34" s="151">
        <f t="shared" si="201"/>
        <v>1</v>
      </c>
      <c r="FV34" s="151">
        <f t="shared" si="201"/>
        <v>8</v>
      </c>
      <c r="FW34" s="151">
        <f t="shared" si="201"/>
        <v>4</v>
      </c>
      <c r="FX34" s="151">
        <f t="shared" si="201"/>
        <v>5</v>
      </c>
      <c r="FY34" s="151">
        <f t="shared" si="201"/>
        <v>5</v>
      </c>
      <c r="FZ34" s="151">
        <f t="shared" si="201"/>
        <v>2</v>
      </c>
      <c r="GA34" s="151">
        <f t="shared" si="201"/>
        <v>28</v>
      </c>
      <c r="GB34" s="151">
        <f t="shared" si="201"/>
        <v>24</v>
      </c>
      <c r="GC34" s="151">
        <f t="shared" si="201"/>
        <v>19</v>
      </c>
      <c r="GD34" s="151">
        <f t="shared" si="201"/>
        <v>2</v>
      </c>
      <c r="GE34" s="151">
        <f t="shared" si="201"/>
        <v>1</v>
      </c>
      <c r="GF34" s="151">
        <f t="shared" si="201"/>
        <v>0</v>
      </c>
      <c r="GG34" s="153">
        <f t="shared" si="201"/>
        <v>1</v>
      </c>
      <c r="GH34" s="154"/>
      <c r="GI34" s="150" t="s">
        <v>128</v>
      </c>
      <c r="GJ34" s="487">
        <v>1812</v>
      </c>
      <c r="GK34" s="727">
        <v>6.2362030905077264</v>
      </c>
      <c r="GL34" s="159">
        <f t="shared" ref="GL34:GV34" si="202">SUM(GL35:GL39)</f>
        <v>1</v>
      </c>
      <c r="GM34" s="151">
        <f t="shared" si="202"/>
        <v>0</v>
      </c>
      <c r="GN34" s="151">
        <f t="shared" si="202"/>
        <v>0</v>
      </c>
      <c r="GO34" s="151">
        <f t="shared" si="202"/>
        <v>1</v>
      </c>
      <c r="GP34" s="153">
        <f t="shared" si="202"/>
        <v>2</v>
      </c>
      <c r="GQ34" s="159">
        <f t="shared" si="202"/>
        <v>13</v>
      </c>
      <c r="GR34" s="151">
        <f t="shared" si="202"/>
        <v>6</v>
      </c>
      <c r="GS34" s="151">
        <f t="shared" si="202"/>
        <v>10</v>
      </c>
      <c r="GT34" s="151">
        <f t="shared" si="202"/>
        <v>59</v>
      </c>
      <c r="GU34" s="153">
        <f t="shared" si="202"/>
        <v>23</v>
      </c>
      <c r="GV34" s="159">
        <f t="shared" si="202"/>
        <v>48</v>
      </c>
      <c r="GW34" s="159">
        <v>2005</v>
      </c>
      <c r="GX34" s="730">
        <v>2.3940149625935163</v>
      </c>
      <c r="GY34" s="159">
        <f t="shared" ref="GY34:HG34" si="203">SUM(GY35:GY39)</f>
        <v>9</v>
      </c>
      <c r="GZ34" s="151">
        <f t="shared" si="203"/>
        <v>0</v>
      </c>
      <c r="HA34" s="151">
        <f t="shared" si="203"/>
        <v>0</v>
      </c>
      <c r="HB34" s="151">
        <f t="shared" si="203"/>
        <v>0</v>
      </c>
      <c r="HC34" s="151">
        <f t="shared" si="203"/>
        <v>0</v>
      </c>
      <c r="HD34" s="151">
        <f t="shared" si="203"/>
        <v>0</v>
      </c>
      <c r="HE34" s="151">
        <f t="shared" si="203"/>
        <v>0</v>
      </c>
      <c r="HF34" s="151">
        <f t="shared" si="203"/>
        <v>0</v>
      </c>
      <c r="HG34" s="153">
        <f t="shared" si="203"/>
        <v>0</v>
      </c>
      <c r="HH34" s="154"/>
      <c r="HI34" s="368" t="s">
        <v>128</v>
      </c>
      <c r="HJ34" s="155">
        <f t="shared" ref="HJ34:HQ34" si="204">SUM(HJ35:HJ39)</f>
        <v>0</v>
      </c>
      <c r="HK34" s="155">
        <f t="shared" si="204"/>
        <v>0</v>
      </c>
      <c r="HL34" s="155">
        <f t="shared" si="204"/>
        <v>0</v>
      </c>
      <c r="HM34" s="155">
        <f t="shared" si="204"/>
        <v>0</v>
      </c>
      <c r="HN34" s="155">
        <f t="shared" si="204"/>
        <v>0</v>
      </c>
      <c r="HO34" s="155">
        <f t="shared" si="204"/>
        <v>0</v>
      </c>
      <c r="HP34" s="155">
        <f t="shared" si="204"/>
        <v>0</v>
      </c>
      <c r="HQ34" s="180">
        <f t="shared" si="204"/>
        <v>3</v>
      </c>
      <c r="HR34" s="738">
        <v>138</v>
      </c>
      <c r="HS34" s="732">
        <v>0</v>
      </c>
      <c r="HT34" s="159">
        <f t="shared" ref="HT34:IF34" si="205">SUM(HT35:HT39)</f>
        <v>0</v>
      </c>
      <c r="HU34" s="155">
        <f t="shared" si="205"/>
        <v>0</v>
      </c>
      <c r="HV34" s="155">
        <f t="shared" si="205"/>
        <v>0</v>
      </c>
      <c r="HW34" s="155">
        <f t="shared" si="205"/>
        <v>0</v>
      </c>
      <c r="HX34" s="180">
        <f t="shared" si="205"/>
        <v>0</v>
      </c>
      <c r="HY34" s="151">
        <f t="shared" si="205"/>
        <v>0</v>
      </c>
      <c r="HZ34" s="151">
        <f t="shared" si="205"/>
        <v>0</v>
      </c>
      <c r="IA34" s="151">
        <f t="shared" si="205"/>
        <v>0</v>
      </c>
      <c r="IB34" s="151">
        <f t="shared" si="205"/>
        <v>0</v>
      </c>
      <c r="IC34" s="151">
        <f t="shared" si="205"/>
        <v>0</v>
      </c>
      <c r="ID34" s="151">
        <f t="shared" si="205"/>
        <v>0</v>
      </c>
      <c r="IE34" s="151">
        <f t="shared" si="205"/>
        <v>0</v>
      </c>
      <c r="IF34" s="153">
        <f t="shared" si="205"/>
        <v>0</v>
      </c>
      <c r="IG34" s="154"/>
      <c r="IH34" s="275" t="s">
        <v>128</v>
      </c>
      <c r="II34" s="159">
        <f t="shared" ref="II34:JH34" si="206">SUM(II35:II39)</f>
        <v>0</v>
      </c>
      <c r="IJ34" s="151">
        <f t="shared" si="206"/>
        <v>0</v>
      </c>
      <c r="IK34" s="172">
        <f t="shared" si="206"/>
        <v>0</v>
      </c>
      <c r="IL34" s="159">
        <f t="shared" si="206"/>
        <v>0</v>
      </c>
      <c r="IM34" s="151">
        <f t="shared" si="206"/>
        <v>0</v>
      </c>
      <c r="IN34" s="153">
        <f t="shared" si="206"/>
        <v>0</v>
      </c>
      <c r="IO34" s="151">
        <f t="shared" si="206"/>
        <v>4</v>
      </c>
      <c r="IP34" s="151">
        <f t="shared" si="206"/>
        <v>6</v>
      </c>
      <c r="IQ34" s="172">
        <f t="shared" si="206"/>
        <v>3</v>
      </c>
      <c r="IR34" s="159">
        <f t="shared" si="206"/>
        <v>32</v>
      </c>
      <c r="IS34" s="151">
        <f t="shared" si="206"/>
        <v>19</v>
      </c>
      <c r="IT34" s="153">
        <f t="shared" si="206"/>
        <v>2</v>
      </c>
      <c r="IU34" s="151">
        <f t="shared" si="206"/>
        <v>4</v>
      </c>
      <c r="IV34" s="151">
        <f t="shared" si="206"/>
        <v>1</v>
      </c>
      <c r="IW34" s="153">
        <f t="shared" si="206"/>
        <v>0</v>
      </c>
      <c r="IX34" s="159">
        <f t="shared" si="206"/>
        <v>0</v>
      </c>
      <c r="IY34" s="151">
        <f t="shared" si="206"/>
        <v>0</v>
      </c>
      <c r="IZ34" s="153">
        <f t="shared" si="206"/>
        <v>0</v>
      </c>
      <c r="JA34" s="159">
        <f t="shared" si="206"/>
        <v>2</v>
      </c>
      <c r="JB34" s="151">
        <f t="shared" si="206"/>
        <v>0</v>
      </c>
      <c r="JC34" s="153">
        <f t="shared" si="206"/>
        <v>1</v>
      </c>
      <c r="JD34" s="159">
        <f t="shared" si="206"/>
        <v>0</v>
      </c>
      <c r="JE34" s="151">
        <f t="shared" si="206"/>
        <v>40</v>
      </c>
      <c r="JF34" s="151">
        <f t="shared" si="206"/>
        <v>0</v>
      </c>
      <c r="JG34" s="172">
        <f t="shared" si="206"/>
        <v>5</v>
      </c>
      <c r="JH34" s="153">
        <f t="shared" si="206"/>
        <v>0</v>
      </c>
      <c r="JI34" s="154"/>
      <c r="JJ34" s="275" t="s">
        <v>128</v>
      </c>
      <c r="JK34" s="159">
        <f t="shared" ref="JK34:KD34" si="207">SUM(JK35:JK39)</f>
        <v>0</v>
      </c>
      <c r="JL34" s="151">
        <f t="shared" si="207"/>
        <v>0</v>
      </c>
      <c r="JM34" s="151">
        <f t="shared" si="207"/>
        <v>0</v>
      </c>
      <c r="JN34" s="151">
        <f t="shared" si="207"/>
        <v>0</v>
      </c>
      <c r="JO34" s="153">
        <f t="shared" si="207"/>
        <v>0</v>
      </c>
      <c r="JP34" s="159">
        <f t="shared" si="207"/>
        <v>0</v>
      </c>
      <c r="JQ34" s="151">
        <f t="shared" si="207"/>
        <v>0</v>
      </c>
      <c r="JR34" s="151">
        <f t="shared" si="207"/>
        <v>0</v>
      </c>
      <c r="JS34" s="151">
        <f t="shared" si="207"/>
        <v>0</v>
      </c>
      <c r="JT34" s="153">
        <f t="shared" si="207"/>
        <v>0</v>
      </c>
      <c r="JU34" s="159">
        <f t="shared" si="207"/>
        <v>0</v>
      </c>
      <c r="JV34" s="155">
        <f t="shared" si="207"/>
        <v>0</v>
      </c>
      <c r="JW34" s="155">
        <f t="shared" si="207"/>
        <v>0</v>
      </c>
      <c r="JX34" s="155">
        <f t="shared" si="207"/>
        <v>0</v>
      </c>
      <c r="JY34" s="180">
        <f t="shared" si="207"/>
        <v>0</v>
      </c>
      <c r="JZ34" s="159">
        <f t="shared" si="207"/>
        <v>0</v>
      </c>
      <c r="KA34" s="155">
        <f t="shared" si="207"/>
        <v>0</v>
      </c>
      <c r="KB34" s="155">
        <f t="shared" si="207"/>
        <v>0</v>
      </c>
      <c r="KC34" s="155">
        <f t="shared" si="207"/>
        <v>0</v>
      </c>
      <c r="KD34" s="180">
        <f t="shared" si="207"/>
        <v>0</v>
      </c>
      <c r="KE34" s="159">
        <v>1002</v>
      </c>
      <c r="KF34" s="734">
        <v>2.6946107784431139</v>
      </c>
      <c r="KG34" s="180">
        <f t="shared" ref="KG34:KJ34" si="208">SUM(KG35:KG39)</f>
        <v>27</v>
      </c>
      <c r="KH34" s="155">
        <f t="shared" si="208"/>
        <v>0</v>
      </c>
      <c r="KI34" s="155">
        <f t="shared" si="208"/>
        <v>0</v>
      </c>
      <c r="KJ34" s="180">
        <f t="shared" si="208"/>
        <v>0</v>
      </c>
      <c r="KK34" s="301"/>
      <c r="KL34" s="275" t="s">
        <v>128</v>
      </c>
      <c r="KM34" s="159">
        <f t="shared" ref="KM34:LB34" si="209">SUM(KM35:KM39)</f>
        <v>0</v>
      </c>
      <c r="KN34" s="155">
        <f t="shared" si="209"/>
        <v>0</v>
      </c>
      <c r="KO34" s="155">
        <f t="shared" si="209"/>
        <v>0</v>
      </c>
      <c r="KP34" s="155">
        <f t="shared" si="209"/>
        <v>0</v>
      </c>
      <c r="KQ34" s="155">
        <f t="shared" si="209"/>
        <v>0</v>
      </c>
      <c r="KR34" s="155">
        <f t="shared" si="209"/>
        <v>2</v>
      </c>
      <c r="KS34" s="155">
        <f t="shared" si="209"/>
        <v>3</v>
      </c>
      <c r="KT34" s="155">
        <f t="shared" si="209"/>
        <v>0</v>
      </c>
      <c r="KU34" s="180">
        <f t="shared" si="209"/>
        <v>4</v>
      </c>
      <c r="KV34" s="331">
        <f t="shared" si="209"/>
        <v>0</v>
      </c>
      <c r="KW34" s="180">
        <f t="shared" si="209"/>
        <v>0</v>
      </c>
      <c r="KX34" s="288">
        <f t="shared" si="209"/>
        <v>0</v>
      </c>
      <c r="KY34" s="159">
        <f t="shared" si="209"/>
        <v>0</v>
      </c>
      <c r="KZ34" s="155">
        <f t="shared" si="209"/>
        <v>0</v>
      </c>
      <c r="LA34" s="155">
        <f t="shared" si="209"/>
        <v>0</v>
      </c>
      <c r="LB34" s="180">
        <f t="shared" si="209"/>
        <v>0</v>
      </c>
      <c r="LD34" s="275" t="s">
        <v>128</v>
      </c>
      <c r="LE34" s="417">
        <f t="shared" ref="LE34:LW34" si="210">SUM(LE35:LE39)</f>
        <v>0</v>
      </c>
      <c r="LF34" s="417">
        <f t="shared" si="210"/>
        <v>0</v>
      </c>
      <c r="LG34" s="417">
        <f t="shared" si="210"/>
        <v>0</v>
      </c>
      <c r="LH34" s="417">
        <f t="shared" si="210"/>
        <v>0</v>
      </c>
      <c r="LI34" s="417">
        <f t="shared" si="210"/>
        <v>0</v>
      </c>
      <c r="LJ34" s="795">
        <f t="shared" si="210"/>
        <v>0</v>
      </c>
      <c r="LK34" s="454">
        <f t="shared" si="210"/>
        <v>0</v>
      </c>
      <c r="LL34" s="460">
        <f t="shared" si="210"/>
        <v>1</v>
      </c>
      <c r="LM34" s="460">
        <f t="shared" si="210"/>
        <v>0</v>
      </c>
      <c r="LN34" s="462">
        <f t="shared" si="210"/>
        <v>0</v>
      </c>
      <c r="LO34" s="503">
        <f>SUM(LO35:LO39)</f>
        <v>13</v>
      </c>
      <c r="LP34" s="504">
        <f t="shared" si="210"/>
        <v>1</v>
      </c>
      <c r="LQ34" s="504">
        <f t="shared" si="210"/>
        <v>1</v>
      </c>
      <c r="LR34" s="505">
        <f t="shared" si="210"/>
        <v>0</v>
      </c>
      <c r="LS34" s="454">
        <f t="shared" si="210"/>
        <v>1</v>
      </c>
      <c r="LT34" s="460">
        <f t="shared" si="210"/>
        <v>0</v>
      </c>
      <c r="LU34" s="460">
        <f t="shared" si="210"/>
        <v>0</v>
      </c>
      <c r="LV34" s="460">
        <f t="shared" si="210"/>
        <v>0</v>
      </c>
      <c r="LW34" s="462">
        <f t="shared" si="210"/>
        <v>0</v>
      </c>
      <c r="LX34" s="961"/>
    </row>
    <row r="35" spans="1:336" s="288" customFormat="1" ht="21" x14ac:dyDescent="0.35">
      <c r="A35" s="235">
        <v>1444</v>
      </c>
      <c r="B35" s="201" t="s">
        <v>133</v>
      </c>
      <c r="C35" s="202">
        <v>110</v>
      </c>
      <c r="D35" s="380">
        <v>6</v>
      </c>
      <c r="E35" s="326"/>
      <c r="F35" s="326"/>
      <c r="G35" s="705">
        <f t="shared" si="152"/>
        <v>5.4545454545454541</v>
      </c>
      <c r="H35" s="326">
        <v>6</v>
      </c>
      <c r="I35" s="379"/>
      <c r="J35" s="380">
        <v>7</v>
      </c>
      <c r="K35" s="326">
        <v>5</v>
      </c>
      <c r="L35" s="326">
        <v>15</v>
      </c>
      <c r="M35" s="406">
        <f t="shared" si="174"/>
        <v>13.636363636363635</v>
      </c>
      <c r="N35" s="380">
        <v>7</v>
      </c>
      <c r="O35" s="326">
        <v>5</v>
      </c>
      <c r="P35" s="326">
        <v>14</v>
      </c>
      <c r="Q35" s="386">
        <f t="shared" si="175"/>
        <v>12.727272727272727</v>
      </c>
      <c r="R35" s="380"/>
      <c r="S35" s="326"/>
      <c r="T35" s="326"/>
      <c r="U35" s="326"/>
      <c r="V35" s="326"/>
      <c r="W35" s="327"/>
      <c r="X35" s="326">
        <v>7</v>
      </c>
      <c r="Y35" s="326">
        <v>5</v>
      </c>
      <c r="Z35" s="326">
        <v>7</v>
      </c>
      <c r="AA35" s="326">
        <v>5</v>
      </c>
      <c r="AB35" s="326">
        <v>12</v>
      </c>
      <c r="AC35" s="326">
        <v>15</v>
      </c>
      <c r="AD35" s="326"/>
      <c r="AE35" s="326"/>
      <c r="AF35" s="327"/>
      <c r="AG35" s="204"/>
      <c r="AH35" s="148"/>
      <c r="AI35" s="276" t="s">
        <v>133</v>
      </c>
      <c r="AJ35" s="202">
        <v>103</v>
      </c>
      <c r="AK35" s="327">
        <v>13</v>
      </c>
      <c r="AL35" s="708">
        <v>7.7669902912621351</v>
      </c>
      <c r="AM35" s="326">
        <v>11</v>
      </c>
      <c r="AN35" s="326">
        <v>10</v>
      </c>
      <c r="AO35" s="326"/>
      <c r="AP35" s="326"/>
      <c r="AQ35" s="327">
        <v>9</v>
      </c>
      <c r="AR35" s="326"/>
      <c r="AS35" s="326"/>
      <c r="AT35" s="379">
        <v>3</v>
      </c>
      <c r="AU35" s="380">
        <v>12</v>
      </c>
      <c r="AV35" s="708">
        <v>9.7087378640776691</v>
      </c>
      <c r="AW35" s="326">
        <v>10</v>
      </c>
      <c r="AX35" s="744">
        <v>10</v>
      </c>
      <c r="AY35" s="326"/>
      <c r="AZ35" s="326"/>
      <c r="BA35" s="326"/>
      <c r="BB35" s="708">
        <f t="shared" si="156"/>
        <v>0</v>
      </c>
      <c r="BC35" s="326"/>
      <c r="BD35" s="326"/>
      <c r="BE35" s="326"/>
      <c r="BF35" s="708">
        <v>0</v>
      </c>
      <c r="BG35" s="326"/>
      <c r="BH35" s="326"/>
      <c r="BI35" s="813"/>
      <c r="BJ35" s="813"/>
      <c r="BK35" s="813"/>
      <c r="BL35" s="813"/>
      <c r="BM35" s="814"/>
      <c r="BN35" s="148"/>
      <c r="BO35" s="201" t="s">
        <v>133</v>
      </c>
      <c r="BP35" s="202">
        <v>102</v>
      </c>
      <c r="BQ35" s="380"/>
      <c r="BR35" s="326">
        <v>7</v>
      </c>
      <c r="BS35" s="326"/>
      <c r="BT35" s="326"/>
      <c r="BU35" s="326"/>
      <c r="BV35" s="326"/>
      <c r="BW35" s="326"/>
      <c r="BX35" s="326">
        <v>2</v>
      </c>
      <c r="BY35" s="708">
        <f t="shared" si="196"/>
        <v>1.9607843137254901</v>
      </c>
      <c r="BZ35" s="326"/>
      <c r="CA35" s="326"/>
      <c r="CB35" s="326"/>
      <c r="CC35" s="708">
        <f t="shared" si="178"/>
        <v>0</v>
      </c>
      <c r="CD35" s="326"/>
      <c r="CE35" s="326">
        <v>3</v>
      </c>
      <c r="CF35" s="326"/>
      <c r="CG35" s="326"/>
      <c r="CH35" s="326"/>
      <c r="CI35" s="379"/>
      <c r="CJ35" s="380"/>
      <c r="CK35" s="326">
        <v>2</v>
      </c>
      <c r="CL35" s="716">
        <f t="shared" si="179"/>
        <v>1.9607843137254901</v>
      </c>
      <c r="CM35" s="326">
        <v>1</v>
      </c>
      <c r="CN35" s="326">
        <v>3</v>
      </c>
      <c r="CO35" s="327"/>
      <c r="CP35" s="148"/>
      <c r="CQ35" s="370" t="s">
        <v>133</v>
      </c>
      <c r="CR35" s="1011">
        <v>23</v>
      </c>
      <c r="CS35" s="203"/>
      <c r="CT35" s="203">
        <v>4</v>
      </c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>
        <v>1</v>
      </c>
      <c r="DL35" s="326">
        <v>2</v>
      </c>
      <c r="DM35" s="327">
        <v>2</v>
      </c>
      <c r="DN35" s="148"/>
      <c r="DO35" s="201" t="s">
        <v>133</v>
      </c>
      <c r="DP35" s="202">
        <v>182</v>
      </c>
      <c r="DQ35" s="380"/>
      <c r="DR35" s="326">
        <v>3</v>
      </c>
      <c r="DS35" s="326"/>
      <c r="DT35" s="379"/>
      <c r="DU35" s="380"/>
      <c r="DV35" s="326"/>
      <c r="DW35" s="326"/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/>
      <c r="EH35" s="327"/>
      <c r="EI35" s="326"/>
      <c r="EJ35" s="326"/>
      <c r="EK35" s="716">
        <v>0</v>
      </c>
      <c r="EL35" s="326"/>
      <c r="EM35" s="326">
        <v>11</v>
      </c>
      <c r="EN35" s="708">
        <v>1.098901098901099</v>
      </c>
      <c r="EO35" s="326">
        <v>13</v>
      </c>
      <c r="EP35" s="716">
        <v>3.8461538461538463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0</v>
      </c>
      <c r="EW35" s="326">
        <v>0</v>
      </c>
      <c r="EX35" s="327">
        <v>0</v>
      </c>
      <c r="EY35" s="326">
        <v>0</v>
      </c>
      <c r="EZ35" s="326">
        <v>1</v>
      </c>
      <c r="FA35" s="379">
        <v>0</v>
      </c>
      <c r="FB35" s="380">
        <v>3</v>
      </c>
      <c r="FC35" s="326">
        <v>5</v>
      </c>
      <c r="FD35" s="327">
        <v>3</v>
      </c>
      <c r="FE35" s="326">
        <v>1</v>
      </c>
      <c r="FF35" s="326">
        <v>3</v>
      </c>
      <c r="FG35" s="379">
        <v>3</v>
      </c>
      <c r="FH35" s="380">
        <v>1</v>
      </c>
      <c r="FI35" s="326">
        <v>0</v>
      </c>
      <c r="FJ35" s="327">
        <v>0</v>
      </c>
      <c r="FK35" s="205">
        <v>66</v>
      </c>
      <c r="FL35" s="724">
        <v>22.727272727272727</v>
      </c>
      <c r="FM35" s="326">
        <v>0</v>
      </c>
      <c r="FN35" s="326">
        <v>1</v>
      </c>
      <c r="FO35" s="326">
        <v>11</v>
      </c>
      <c r="FP35" s="326">
        <v>3</v>
      </c>
      <c r="FQ35" s="327">
        <v>0</v>
      </c>
      <c r="FR35" s="380">
        <v>0</v>
      </c>
      <c r="FS35" s="326">
        <v>0</v>
      </c>
      <c r="FT35" s="326">
        <v>0</v>
      </c>
      <c r="FU35" s="326">
        <v>0</v>
      </c>
      <c r="FV35" s="326">
        <v>0</v>
      </c>
      <c r="FW35" s="326">
        <v>0</v>
      </c>
      <c r="FX35" s="326">
        <v>4</v>
      </c>
      <c r="FY35" s="326">
        <v>4</v>
      </c>
      <c r="FZ35" s="326">
        <v>1</v>
      </c>
      <c r="GA35" s="326">
        <v>25</v>
      </c>
      <c r="GB35" s="326">
        <v>16</v>
      </c>
      <c r="GC35" s="326">
        <v>19</v>
      </c>
      <c r="GD35" s="326">
        <v>2</v>
      </c>
      <c r="GE35" s="326">
        <v>1</v>
      </c>
      <c r="GF35" s="326">
        <v>0</v>
      </c>
      <c r="GG35" s="327">
        <v>1</v>
      </c>
      <c r="GH35" s="148"/>
      <c r="GI35" s="201" t="s">
        <v>133</v>
      </c>
      <c r="GJ35" s="486">
        <v>958</v>
      </c>
      <c r="GK35" s="727">
        <v>8.3507306889352826</v>
      </c>
      <c r="GL35" s="380">
        <v>0</v>
      </c>
      <c r="GM35" s="326">
        <v>0</v>
      </c>
      <c r="GN35" s="326">
        <v>0</v>
      </c>
      <c r="GO35" s="326">
        <v>0</v>
      </c>
      <c r="GP35" s="327">
        <v>0</v>
      </c>
      <c r="GQ35" s="380">
        <v>11</v>
      </c>
      <c r="GR35" s="326">
        <v>5</v>
      </c>
      <c r="GS35" s="326">
        <v>6</v>
      </c>
      <c r="GT35" s="326">
        <v>43</v>
      </c>
      <c r="GU35" s="327">
        <v>15</v>
      </c>
      <c r="GV35" s="205">
        <v>31</v>
      </c>
      <c r="GW35" s="205">
        <v>1184</v>
      </c>
      <c r="GX35" s="730">
        <v>2.6182432432432434</v>
      </c>
      <c r="GY35" s="380">
        <v>3</v>
      </c>
      <c r="GZ35" s="326">
        <v>0</v>
      </c>
      <c r="HA35" s="326">
        <v>0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0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3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0</v>
      </c>
      <c r="IM35" s="326">
        <v>0</v>
      </c>
      <c r="IN35" s="327">
        <v>0</v>
      </c>
      <c r="IO35" s="326">
        <v>4</v>
      </c>
      <c r="IP35" s="326">
        <v>6</v>
      </c>
      <c r="IQ35" s="379">
        <v>3</v>
      </c>
      <c r="IR35" s="380">
        <v>31</v>
      </c>
      <c r="IS35" s="326">
        <v>19</v>
      </c>
      <c r="IT35" s="327">
        <v>2</v>
      </c>
      <c r="IU35" s="326">
        <v>4</v>
      </c>
      <c r="IV35" s="326">
        <v>1</v>
      </c>
      <c r="IW35" s="327">
        <v>0</v>
      </c>
      <c r="IX35" s="380">
        <v>0</v>
      </c>
      <c r="IY35" s="326">
        <v>0</v>
      </c>
      <c r="IZ35" s="327">
        <v>0</v>
      </c>
      <c r="JA35" s="380">
        <v>1</v>
      </c>
      <c r="JB35" s="326">
        <v>0</v>
      </c>
      <c r="JC35" s="327">
        <v>1</v>
      </c>
      <c r="JD35" s="380">
        <v>0</v>
      </c>
      <c r="JE35" s="326">
        <v>40</v>
      </c>
      <c r="JF35" s="326">
        <v>0</v>
      </c>
      <c r="JG35" s="326">
        <v>5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>
        <v>0</v>
      </c>
      <c r="JQ35" s="326">
        <v>0</v>
      </c>
      <c r="JR35" s="326">
        <v>0</v>
      </c>
      <c r="JS35" s="326">
        <v>0</v>
      </c>
      <c r="JT35" s="327">
        <v>0</v>
      </c>
      <c r="JU35" s="380">
        <v>0</v>
      </c>
      <c r="JV35" s="326">
        <v>0</v>
      </c>
      <c r="JW35" s="326">
        <v>0</v>
      </c>
      <c r="JX35" s="326">
        <v>0</v>
      </c>
      <c r="JY35" s="327">
        <v>0</v>
      </c>
      <c r="JZ35" s="380">
        <v>0</v>
      </c>
      <c r="KA35" s="326">
        <v>0</v>
      </c>
      <c r="KB35" s="326">
        <v>0</v>
      </c>
      <c r="KC35" s="326">
        <v>0</v>
      </c>
      <c r="KD35" s="327">
        <v>0</v>
      </c>
      <c r="KE35" s="205">
        <v>592</v>
      </c>
      <c r="KF35" s="734">
        <v>2.7027027027027026</v>
      </c>
      <c r="KG35" s="173">
        <v>16</v>
      </c>
      <c r="KH35" s="205">
        <v>0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0</v>
      </c>
      <c r="KQ35" s="203">
        <v>0</v>
      </c>
      <c r="KR35" s="203">
        <v>1</v>
      </c>
      <c r="KS35" s="203">
        <v>1</v>
      </c>
      <c r="KT35" s="203">
        <v>0</v>
      </c>
      <c r="KU35" s="173">
        <v>2</v>
      </c>
      <c r="KV35" s="332"/>
      <c r="KW35" s="173"/>
      <c r="KY35" s="205"/>
      <c r="KZ35" s="203"/>
      <c r="LA35" s="203"/>
      <c r="LB35" s="173"/>
      <c r="LD35" s="276" t="s">
        <v>133</v>
      </c>
      <c r="LE35" s="419"/>
      <c r="LF35" s="419"/>
      <c r="LG35" s="419"/>
      <c r="LH35" s="419"/>
      <c r="LI35" s="419"/>
      <c r="LJ35" s="545"/>
      <c r="LK35" s="480"/>
      <c r="LL35" s="452"/>
      <c r="LM35" s="452"/>
      <c r="LN35" s="453"/>
      <c r="LO35" s="1071">
        <v>3</v>
      </c>
      <c r="LP35" s="452">
        <v>1</v>
      </c>
      <c r="LQ35" s="452"/>
      <c r="LR35" s="453"/>
      <c r="LS35" s="480">
        <v>1</v>
      </c>
      <c r="LT35" s="452"/>
      <c r="LU35" s="452"/>
      <c r="LV35" s="452"/>
      <c r="LW35" s="914"/>
      <c r="LX35" s="961"/>
    </row>
    <row r="36" spans="1:336" s="288" customFormat="1" ht="18.75" x14ac:dyDescent="0.3">
      <c r="A36" s="235">
        <v>1443</v>
      </c>
      <c r="B36" s="201" t="s">
        <v>134</v>
      </c>
      <c r="C36" s="202">
        <v>58</v>
      </c>
      <c r="D36" s="380"/>
      <c r="E36" s="326"/>
      <c r="F36" s="326"/>
      <c r="G36" s="705">
        <f t="shared" si="152"/>
        <v>0</v>
      </c>
      <c r="H36" s="326"/>
      <c r="I36" s="379"/>
      <c r="J36" s="380">
        <v>5</v>
      </c>
      <c r="K36" s="326">
        <v>4</v>
      </c>
      <c r="L36" s="326">
        <v>7</v>
      </c>
      <c r="M36" s="406">
        <f t="shared" si="174"/>
        <v>12.068965517241379</v>
      </c>
      <c r="N36" s="380">
        <v>5</v>
      </c>
      <c r="O36" s="326">
        <v>4</v>
      </c>
      <c r="P36" s="326">
        <v>7</v>
      </c>
      <c r="Q36" s="386">
        <f t="shared" si="175"/>
        <v>12.068965517241379</v>
      </c>
      <c r="R36" s="380"/>
      <c r="S36" s="326"/>
      <c r="T36" s="326"/>
      <c r="U36" s="326"/>
      <c r="V36" s="326"/>
      <c r="W36" s="327"/>
      <c r="X36" s="326">
        <v>5</v>
      </c>
      <c r="Y36" s="326">
        <v>4</v>
      </c>
      <c r="Z36" s="326">
        <v>5</v>
      </c>
      <c r="AA36" s="326">
        <v>4</v>
      </c>
      <c r="AB36" s="326">
        <v>7</v>
      </c>
      <c r="AC36" s="326">
        <v>2</v>
      </c>
      <c r="AD36" s="326"/>
      <c r="AE36" s="326"/>
      <c r="AF36" s="327"/>
      <c r="AG36" s="204"/>
      <c r="AH36" s="148"/>
      <c r="AI36" s="276" t="s">
        <v>134</v>
      </c>
      <c r="AJ36" s="202">
        <v>64</v>
      </c>
      <c r="AK36" s="327">
        <v>6</v>
      </c>
      <c r="AL36" s="708">
        <v>3.125</v>
      </c>
      <c r="AM36" s="326">
        <v>6</v>
      </c>
      <c r="AN36" s="326">
        <v>6</v>
      </c>
      <c r="AO36" s="326"/>
      <c r="AP36" s="326"/>
      <c r="AQ36" s="327">
        <v>6</v>
      </c>
      <c r="AR36" s="326"/>
      <c r="AS36" s="326"/>
      <c r="AT36" s="379">
        <v>8</v>
      </c>
      <c r="AU36" s="380">
        <v>8</v>
      </c>
      <c r="AV36" s="708">
        <v>6.25</v>
      </c>
      <c r="AW36" s="326">
        <v>8</v>
      </c>
      <c r="AX36" s="744">
        <v>8</v>
      </c>
      <c r="AY36" s="326"/>
      <c r="AZ36" s="326"/>
      <c r="BA36" s="326"/>
      <c r="BB36" s="708">
        <f t="shared" si="156"/>
        <v>0</v>
      </c>
      <c r="BC36" s="326"/>
      <c r="BD36" s="326"/>
      <c r="BE36" s="326"/>
      <c r="BF36" s="708">
        <v>0</v>
      </c>
      <c r="BG36" s="326"/>
      <c r="BH36" s="326"/>
      <c r="BI36" s="813"/>
      <c r="BJ36" s="813"/>
      <c r="BK36" s="813"/>
      <c r="BL36" s="813"/>
      <c r="BM36" s="814"/>
      <c r="BN36" s="148"/>
      <c r="BO36" s="201" t="s">
        <v>134</v>
      </c>
      <c r="BP36" s="202">
        <v>70</v>
      </c>
      <c r="BQ36" s="380"/>
      <c r="BR36" s="326">
        <v>5</v>
      </c>
      <c r="BS36" s="326"/>
      <c r="BT36" s="326"/>
      <c r="BU36" s="326"/>
      <c r="BV36" s="326"/>
      <c r="BW36" s="326"/>
      <c r="BX36" s="326"/>
      <c r="BY36" s="708">
        <f t="shared" si="196"/>
        <v>0</v>
      </c>
      <c r="BZ36" s="326"/>
      <c r="CA36" s="326"/>
      <c r="CB36" s="326">
        <v>1</v>
      </c>
      <c r="CC36" s="708">
        <f t="shared" si="178"/>
        <v>1.4285714285714286</v>
      </c>
      <c r="CD36" s="326"/>
      <c r="CE36" s="326"/>
      <c r="CF36" s="326"/>
      <c r="CG36" s="326"/>
      <c r="CH36" s="326"/>
      <c r="CI36" s="379"/>
      <c r="CJ36" s="380">
        <v>1</v>
      </c>
      <c r="CK36" s="326"/>
      <c r="CL36" s="716">
        <f t="shared" si="179"/>
        <v>0</v>
      </c>
      <c r="CM36" s="326"/>
      <c r="CN36" s="326"/>
      <c r="CO36" s="327"/>
      <c r="CP36" s="148"/>
      <c r="CQ36" s="370" t="s">
        <v>134</v>
      </c>
      <c r="CR36" s="1011">
        <v>6</v>
      </c>
      <c r="CS36" s="203"/>
      <c r="CT36" s="203">
        <v>2</v>
      </c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26"/>
      <c r="DM36" s="327"/>
      <c r="DN36" s="148"/>
      <c r="DO36" s="201" t="s">
        <v>134</v>
      </c>
      <c r="DP36" s="202">
        <v>78</v>
      </c>
      <c r="DQ36" s="380"/>
      <c r="DR36" s="326">
        <v>1</v>
      </c>
      <c r="DS36" s="326"/>
      <c r="DT36" s="379"/>
      <c r="DU36" s="380"/>
      <c r="DV36" s="326"/>
      <c r="DW36" s="326"/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/>
      <c r="EH36" s="327"/>
      <c r="EI36" s="326"/>
      <c r="EJ36" s="326"/>
      <c r="EK36" s="716">
        <v>0</v>
      </c>
      <c r="EL36" s="326"/>
      <c r="EM36" s="326">
        <v>18</v>
      </c>
      <c r="EN36" s="708">
        <v>0</v>
      </c>
      <c r="EO36" s="326">
        <v>18</v>
      </c>
      <c r="EP36" s="716">
        <v>12.820512820512819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0</v>
      </c>
      <c r="EW36" s="326">
        <v>0</v>
      </c>
      <c r="EX36" s="327">
        <v>0</v>
      </c>
      <c r="EY36" s="326">
        <v>0</v>
      </c>
      <c r="EZ36" s="326">
        <v>0</v>
      </c>
      <c r="FA36" s="379">
        <v>0</v>
      </c>
      <c r="FB36" s="380">
        <v>3</v>
      </c>
      <c r="FC36" s="326">
        <v>3</v>
      </c>
      <c r="FD36" s="327">
        <v>0</v>
      </c>
      <c r="FE36" s="326">
        <v>0</v>
      </c>
      <c r="FF36" s="326">
        <v>1</v>
      </c>
      <c r="FG36" s="379">
        <v>0</v>
      </c>
      <c r="FH36" s="380">
        <v>0</v>
      </c>
      <c r="FI36" s="326">
        <v>0</v>
      </c>
      <c r="FJ36" s="327">
        <v>0</v>
      </c>
      <c r="FK36" s="205">
        <v>0</v>
      </c>
      <c r="FL36" s="724" t="e">
        <v>#DIV/0!</v>
      </c>
      <c r="FM36" s="326">
        <v>0</v>
      </c>
      <c r="FN36" s="326">
        <v>0</v>
      </c>
      <c r="FO36" s="326">
        <v>2</v>
      </c>
      <c r="FP36" s="326">
        <v>1</v>
      </c>
      <c r="FQ36" s="327">
        <v>0</v>
      </c>
      <c r="FR36" s="380">
        <v>0</v>
      </c>
      <c r="FS36" s="326">
        <v>0</v>
      </c>
      <c r="FT36" s="326">
        <v>0</v>
      </c>
      <c r="FU36" s="326">
        <v>0</v>
      </c>
      <c r="FV36" s="326">
        <v>0</v>
      </c>
      <c r="FW36" s="326">
        <v>0</v>
      </c>
      <c r="FX36" s="326">
        <v>1</v>
      </c>
      <c r="FY36" s="326">
        <v>0</v>
      </c>
      <c r="FZ36" s="326">
        <v>0</v>
      </c>
      <c r="GA36" s="326">
        <v>2</v>
      </c>
      <c r="GB36" s="326">
        <v>7</v>
      </c>
      <c r="GC36" s="326">
        <v>0</v>
      </c>
      <c r="GD36" s="326">
        <v>0</v>
      </c>
      <c r="GE36" s="326">
        <v>0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4.852320675105485</v>
      </c>
      <c r="GL36" s="380">
        <v>0</v>
      </c>
      <c r="GM36" s="326">
        <v>0</v>
      </c>
      <c r="GN36" s="326">
        <v>0</v>
      </c>
      <c r="GO36" s="326">
        <v>0</v>
      </c>
      <c r="GP36" s="327">
        <v>0</v>
      </c>
      <c r="GQ36" s="380">
        <v>1</v>
      </c>
      <c r="GR36" s="326">
        <v>1</v>
      </c>
      <c r="GS36" s="326">
        <v>3</v>
      </c>
      <c r="GT36" s="326">
        <v>12</v>
      </c>
      <c r="GU36" s="327">
        <v>6</v>
      </c>
      <c r="GV36" s="205">
        <v>7</v>
      </c>
      <c r="GW36" s="205">
        <v>317</v>
      </c>
      <c r="GX36" s="730">
        <v>2.2082018927444795</v>
      </c>
      <c r="GY36" s="380">
        <v>3</v>
      </c>
      <c r="GZ36" s="326">
        <v>0</v>
      </c>
      <c r="HA36" s="326">
        <v>0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0</v>
      </c>
      <c r="IP36" s="326">
        <v>0</v>
      </c>
      <c r="IQ36" s="379">
        <v>0</v>
      </c>
      <c r="IR36" s="380">
        <v>1</v>
      </c>
      <c r="IS36" s="326">
        <v>0</v>
      </c>
      <c r="IT36" s="327">
        <v>0</v>
      </c>
      <c r="IU36" s="326">
        <v>0</v>
      </c>
      <c r="IV36" s="326">
        <v>0</v>
      </c>
      <c r="IW36" s="327">
        <v>0</v>
      </c>
      <c r="IX36" s="380">
        <v>0</v>
      </c>
      <c r="IY36" s="326">
        <v>0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>
        <v>0</v>
      </c>
      <c r="JQ36" s="326">
        <v>0</v>
      </c>
      <c r="JR36" s="326">
        <v>0</v>
      </c>
      <c r="JS36" s="326">
        <v>0</v>
      </c>
      <c r="JT36" s="327">
        <v>0</v>
      </c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0</v>
      </c>
      <c r="KC36" s="326">
        <v>0</v>
      </c>
      <c r="KD36" s="327">
        <v>0</v>
      </c>
      <c r="KE36" s="205">
        <v>158</v>
      </c>
      <c r="KF36" s="734">
        <v>1.89873417721519</v>
      </c>
      <c r="KG36" s="173">
        <v>3</v>
      </c>
      <c r="KH36" s="205">
        <v>0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0</v>
      </c>
      <c r="KQ36" s="203">
        <v>0</v>
      </c>
      <c r="KR36" s="203">
        <v>1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419"/>
      <c r="LF36" s="419"/>
      <c r="LG36" s="419"/>
      <c r="LH36" s="419"/>
      <c r="LI36" s="419"/>
      <c r="LJ36" s="545"/>
      <c r="LK36" s="480"/>
      <c r="LL36" s="452">
        <v>1</v>
      </c>
      <c r="LM36" s="452"/>
      <c r="LN36" s="453"/>
      <c r="LO36" s="480">
        <v>7</v>
      </c>
      <c r="LP36" s="452"/>
      <c r="LQ36" s="452"/>
      <c r="LR36" s="453"/>
      <c r="LS36" s="480"/>
      <c r="LT36" s="452"/>
      <c r="LU36" s="452"/>
      <c r="LV36" s="452"/>
      <c r="LW36" s="914"/>
      <c r="LX36" s="961"/>
    </row>
    <row r="37" spans="1:336" s="288" customFormat="1" ht="18.75" x14ac:dyDescent="0.3">
      <c r="A37" s="200">
        <v>12192</v>
      </c>
      <c r="B37" s="201" t="s">
        <v>145</v>
      </c>
      <c r="C37" s="202">
        <v>0</v>
      </c>
      <c r="D37" s="380"/>
      <c r="E37" s="326"/>
      <c r="F37" s="326"/>
      <c r="G37" s="705" t="e">
        <f t="shared" si="152"/>
        <v>#DIV/0!</v>
      </c>
      <c r="H37" s="326"/>
      <c r="I37" s="379"/>
      <c r="J37" s="380">
        <v>1</v>
      </c>
      <c r="K37" s="326">
        <v>2</v>
      </c>
      <c r="L37" s="326">
        <v>2</v>
      </c>
      <c r="M37" s="406" t="e">
        <f t="shared" si="174"/>
        <v>#DIV/0!</v>
      </c>
      <c r="N37" s="380">
        <v>1</v>
      </c>
      <c r="O37" s="326">
        <v>2</v>
      </c>
      <c r="P37" s="326">
        <v>2</v>
      </c>
      <c r="Q37" s="386" t="e">
        <f t="shared" si="175"/>
        <v>#DIV/0!</v>
      </c>
      <c r="R37" s="380"/>
      <c r="S37" s="326"/>
      <c r="T37" s="326"/>
      <c r="U37" s="326"/>
      <c r="V37" s="326"/>
      <c r="W37" s="327"/>
      <c r="X37" s="326">
        <v>1</v>
      </c>
      <c r="Y37" s="326">
        <v>2</v>
      </c>
      <c r="Z37" s="326">
        <v>1</v>
      </c>
      <c r="AA37" s="326">
        <v>2</v>
      </c>
      <c r="AB37" s="326">
        <v>2</v>
      </c>
      <c r="AC37" s="326">
        <v>1</v>
      </c>
      <c r="AD37" s="326">
        <v>1</v>
      </c>
      <c r="AE37" s="326">
        <v>2</v>
      </c>
      <c r="AF37" s="327">
        <v>2</v>
      </c>
      <c r="AG37" s="204"/>
      <c r="AH37" s="148"/>
      <c r="AI37" s="276" t="s">
        <v>145</v>
      </c>
      <c r="AJ37" s="202">
        <v>0</v>
      </c>
      <c r="AK37" s="327">
        <v>2</v>
      </c>
      <c r="AL37" s="708" t="e">
        <f t="shared" ref="AL37" si="211">AK37/AJ37*100</f>
        <v>#DIV/0!</v>
      </c>
      <c r="AM37" s="326">
        <v>2</v>
      </c>
      <c r="AN37" s="326">
        <v>1</v>
      </c>
      <c r="AO37" s="326"/>
      <c r="AP37" s="326"/>
      <c r="AQ37" s="327">
        <v>2</v>
      </c>
      <c r="AR37" s="326"/>
      <c r="AS37" s="326"/>
      <c r="AT37" s="379">
        <v>1</v>
      </c>
      <c r="AU37" s="380"/>
      <c r="AV37" s="708" t="e">
        <f t="shared" ref="AV37" si="212">AU37/AJ37*100</f>
        <v>#DIV/0!</v>
      </c>
      <c r="AW37" s="326"/>
      <c r="AX37" s="744"/>
      <c r="AY37" s="326"/>
      <c r="AZ37" s="326"/>
      <c r="BA37" s="326"/>
      <c r="BB37" s="708" t="e">
        <f t="shared" si="156"/>
        <v>#DIV/0!</v>
      </c>
      <c r="BC37" s="326"/>
      <c r="BD37" s="326"/>
      <c r="BE37" s="326"/>
      <c r="BF37" s="708" t="e">
        <f t="shared" ref="BF37" si="213">BE37/AJ37*100</f>
        <v>#DIV/0!</v>
      </c>
      <c r="BG37" s="326"/>
      <c r="BH37" s="326"/>
      <c r="BI37" s="813"/>
      <c r="BJ37" s="813"/>
      <c r="BK37" s="813"/>
      <c r="BL37" s="813"/>
      <c r="BM37" s="814"/>
      <c r="BN37" s="148"/>
      <c r="BO37" s="201" t="s">
        <v>145</v>
      </c>
      <c r="BP37" s="202">
        <v>0</v>
      </c>
      <c r="BQ37" s="380"/>
      <c r="BR37" s="326"/>
      <c r="BS37" s="326"/>
      <c r="BT37" s="326"/>
      <c r="BU37" s="326"/>
      <c r="BV37" s="326"/>
      <c r="BW37" s="326"/>
      <c r="BX37" s="326"/>
      <c r="BY37" s="708" t="e">
        <f t="shared" si="196"/>
        <v>#DIV/0!</v>
      </c>
      <c r="BZ37" s="326"/>
      <c r="CA37" s="326"/>
      <c r="CB37" s="326"/>
      <c r="CC37" s="708" t="e">
        <f t="shared" si="178"/>
        <v>#DIV/0!</v>
      </c>
      <c r="CD37" s="326"/>
      <c r="CE37" s="326"/>
      <c r="CF37" s="326"/>
      <c r="CG37" s="326"/>
      <c r="CH37" s="813"/>
      <c r="CI37" s="964"/>
      <c r="CJ37" s="380"/>
      <c r="CK37" s="326"/>
      <c r="CL37" s="716" t="e">
        <f t="shared" si="179"/>
        <v>#DIV/0!</v>
      </c>
      <c r="CM37" s="326"/>
      <c r="CN37" s="326"/>
      <c r="CO37" s="327"/>
      <c r="CP37" s="148"/>
      <c r="CQ37" s="370" t="s">
        <v>145</v>
      </c>
      <c r="CR37" s="1011">
        <v>0</v>
      </c>
      <c r="CS37" s="203"/>
      <c r="CT37" s="203"/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26"/>
      <c r="DM37" s="327"/>
      <c r="DN37" s="148"/>
      <c r="DO37" s="201" t="s">
        <v>145</v>
      </c>
      <c r="DP37" s="202">
        <v>0</v>
      </c>
      <c r="DQ37" s="380"/>
      <c r="DR37" s="326"/>
      <c r="DS37" s="326"/>
      <c r="DT37" s="379"/>
      <c r="DU37" s="380"/>
      <c r="DV37" s="326"/>
      <c r="DW37" s="326"/>
      <c r="DX37" s="720" t="e">
        <f t="shared" ref="DX37" si="214">DW37/DP37*100</f>
        <v>#DIV/0!</v>
      </c>
      <c r="DY37" s="380"/>
      <c r="DZ37" s="326"/>
      <c r="EA37" s="326"/>
      <c r="EB37" s="716" t="e">
        <f t="shared" ref="EB37" si="215">EA37/DP37*100</f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ref="EK37" si="216">EJ37/DP37*100</f>
        <v>#DIV/0!</v>
      </c>
      <c r="EL37" s="326"/>
      <c r="EM37" s="326"/>
      <c r="EN37" s="708" t="e">
        <f t="shared" ref="EN37" si="217">EM37/DP37*100</f>
        <v>#DIV/0!</v>
      </c>
      <c r="EO37" s="326"/>
      <c r="EP37" s="716" t="e">
        <f t="shared" ref="EP37" si="218">EO37/DP37*100</f>
        <v>#DIV/0!</v>
      </c>
      <c r="EQ37" s="148"/>
      <c r="ER37" s="201" t="s">
        <v>145</v>
      </c>
      <c r="ES37" s="380"/>
      <c r="ET37" s="326"/>
      <c r="EU37" s="379"/>
      <c r="EV37" s="380"/>
      <c r="EW37" s="326"/>
      <c r="EX37" s="327"/>
      <c r="EY37" s="326"/>
      <c r="EZ37" s="326"/>
      <c r="FA37" s="379"/>
      <c r="FB37" s="380"/>
      <c r="FC37" s="326"/>
      <c r="FD37" s="327"/>
      <c r="FE37" s="326"/>
      <c r="FF37" s="326"/>
      <c r="FG37" s="379"/>
      <c r="FH37" s="380"/>
      <c r="FI37" s="326"/>
      <c r="FJ37" s="327"/>
      <c r="FK37" s="205">
        <v>24</v>
      </c>
      <c r="FL37" s="724">
        <f t="shared" si="200"/>
        <v>16.666666666666664</v>
      </c>
      <c r="FM37" s="326">
        <v>0</v>
      </c>
      <c r="FN37" s="326">
        <v>0</v>
      </c>
      <c r="FO37" s="326">
        <v>3</v>
      </c>
      <c r="FP37" s="326">
        <v>1</v>
      </c>
      <c r="FQ37" s="327">
        <v>0</v>
      </c>
      <c r="FR37" s="380"/>
      <c r="FS37" s="326"/>
      <c r="FT37" s="326"/>
      <c r="FU37" s="326"/>
      <c r="FV37" s="326"/>
      <c r="FW37" s="326"/>
      <c r="FX37" s="326"/>
      <c r="FY37" s="326"/>
      <c r="FZ37" s="326"/>
      <c r="GA37" s="326"/>
      <c r="GB37" s="326"/>
      <c r="GC37" s="326"/>
      <c r="GD37" s="326"/>
      <c r="GE37" s="326"/>
      <c r="GF37" s="326"/>
      <c r="GG37" s="327"/>
      <c r="GH37" s="148"/>
      <c r="GI37" s="201" t="s">
        <v>145</v>
      </c>
      <c r="GJ37" s="486">
        <v>0</v>
      </c>
      <c r="GK37" s="727" t="e">
        <v>#DIV/0!</v>
      </c>
      <c r="GL37" s="380">
        <v>0</v>
      </c>
      <c r="GM37" s="326">
        <v>0</v>
      </c>
      <c r="GN37" s="326">
        <v>0</v>
      </c>
      <c r="GO37" s="326">
        <v>1</v>
      </c>
      <c r="GP37" s="327">
        <v>1</v>
      </c>
      <c r="GQ37" s="380">
        <v>0</v>
      </c>
      <c r="GR37" s="326">
        <v>0</v>
      </c>
      <c r="GS37" s="326">
        <v>0</v>
      </c>
      <c r="GT37" s="326">
        <v>0</v>
      </c>
      <c r="GU37" s="327"/>
      <c r="GV37" s="205"/>
      <c r="GW37" s="205">
        <v>0</v>
      </c>
      <c r="GX37" s="730" t="e">
        <v>#DIV/0!</v>
      </c>
      <c r="GY37" s="380">
        <v>2</v>
      </c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/>
      <c r="IP37" s="326"/>
      <c r="IQ37" s="379"/>
      <c r="IR37" s="380"/>
      <c r="IS37" s="326"/>
      <c r="IT37" s="327"/>
      <c r="IU37" s="326"/>
      <c r="IV37" s="326"/>
      <c r="IW37" s="327"/>
      <c r="IX37" s="380"/>
      <c r="IY37" s="326"/>
      <c r="IZ37" s="327"/>
      <c r="JA37" s="380">
        <v>1</v>
      </c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421" t="s">
        <v>145</v>
      </c>
      <c r="LE37" s="419"/>
      <c r="LF37" s="419"/>
      <c r="LG37" s="419"/>
      <c r="LH37" s="419"/>
      <c r="LI37" s="419"/>
      <c r="LJ37" s="545"/>
      <c r="LK37" s="480"/>
      <c r="LL37" s="452"/>
      <c r="LM37" s="452"/>
      <c r="LN37" s="453"/>
      <c r="LO37" s="480">
        <v>1</v>
      </c>
      <c r="LP37" s="452"/>
      <c r="LQ37" s="452"/>
      <c r="LR37" s="453"/>
      <c r="LS37" s="480"/>
      <c r="LT37" s="452"/>
      <c r="LU37" s="452"/>
      <c r="LV37" s="452"/>
      <c r="LW37" s="914"/>
      <c r="LX37" s="961"/>
    </row>
    <row r="38" spans="1:336" s="288" customFormat="1" ht="18.75" x14ac:dyDescent="0.3">
      <c r="A38" s="235">
        <v>1447</v>
      </c>
      <c r="B38" s="201" t="s">
        <v>138</v>
      </c>
      <c r="C38" s="202">
        <v>32</v>
      </c>
      <c r="D38" s="380"/>
      <c r="E38" s="326"/>
      <c r="F38" s="326"/>
      <c r="G38" s="705">
        <f t="shared" si="152"/>
        <v>0</v>
      </c>
      <c r="H38" s="326"/>
      <c r="I38" s="379"/>
      <c r="J38" s="380">
        <v>5</v>
      </c>
      <c r="K38" s="326">
        <v>3</v>
      </c>
      <c r="L38" s="326">
        <v>2</v>
      </c>
      <c r="M38" s="406">
        <f t="shared" si="174"/>
        <v>6.25</v>
      </c>
      <c r="N38" s="380">
        <v>5</v>
      </c>
      <c r="O38" s="326">
        <v>3</v>
      </c>
      <c r="P38" s="326">
        <v>2</v>
      </c>
      <c r="Q38" s="386">
        <f t="shared" si="175"/>
        <v>6.25</v>
      </c>
      <c r="R38" s="380"/>
      <c r="S38" s="326"/>
      <c r="T38" s="326"/>
      <c r="U38" s="326"/>
      <c r="V38" s="326"/>
      <c r="W38" s="327"/>
      <c r="X38" s="326">
        <v>5</v>
      </c>
      <c r="Y38" s="326">
        <v>3</v>
      </c>
      <c r="Z38" s="326">
        <v>5</v>
      </c>
      <c r="AA38" s="326">
        <v>3</v>
      </c>
      <c r="AB38" s="326">
        <v>2</v>
      </c>
      <c r="AC38" s="326"/>
      <c r="AD38" s="326"/>
      <c r="AE38" s="326"/>
      <c r="AF38" s="327"/>
      <c r="AG38" s="204"/>
      <c r="AH38" s="148"/>
      <c r="AI38" s="276" t="s">
        <v>138</v>
      </c>
      <c r="AJ38" s="202">
        <v>30</v>
      </c>
      <c r="AK38" s="327"/>
      <c r="AL38" s="708">
        <v>6.666666666666667</v>
      </c>
      <c r="AM38" s="326"/>
      <c r="AN38" s="326"/>
      <c r="AO38" s="326"/>
      <c r="AP38" s="326"/>
      <c r="AQ38" s="327">
        <v>1</v>
      </c>
      <c r="AR38" s="326"/>
      <c r="AS38" s="326"/>
      <c r="AT38" s="379">
        <v>2</v>
      </c>
      <c r="AU38" s="380">
        <v>6</v>
      </c>
      <c r="AV38" s="708">
        <v>3.3333333333333335</v>
      </c>
      <c r="AW38" s="326">
        <v>6</v>
      </c>
      <c r="AX38" s="744">
        <v>6</v>
      </c>
      <c r="AY38" s="326"/>
      <c r="AZ38" s="326"/>
      <c r="BA38" s="326"/>
      <c r="BB38" s="708">
        <f t="shared" si="156"/>
        <v>0</v>
      </c>
      <c r="BC38" s="326"/>
      <c r="BD38" s="326"/>
      <c r="BE38" s="326"/>
      <c r="BF38" s="708">
        <v>0</v>
      </c>
      <c r="BG38" s="326"/>
      <c r="BH38" s="326"/>
      <c r="BI38" s="813"/>
      <c r="BJ38" s="813"/>
      <c r="BK38" s="813"/>
      <c r="BL38" s="813"/>
      <c r="BM38" s="814"/>
      <c r="BN38" s="148"/>
      <c r="BO38" s="201" t="s">
        <v>138</v>
      </c>
      <c r="BP38" s="202">
        <v>29</v>
      </c>
      <c r="BQ38" s="380"/>
      <c r="BR38" s="326">
        <v>2</v>
      </c>
      <c r="BS38" s="326"/>
      <c r="BT38" s="326"/>
      <c r="BU38" s="326"/>
      <c r="BV38" s="326"/>
      <c r="BW38" s="326"/>
      <c r="BX38" s="326"/>
      <c r="BY38" s="708">
        <f t="shared" si="196"/>
        <v>0</v>
      </c>
      <c r="BZ38" s="326"/>
      <c r="CA38" s="326"/>
      <c r="CB38" s="326"/>
      <c r="CC38" s="708">
        <f t="shared" si="178"/>
        <v>0</v>
      </c>
      <c r="CD38" s="326"/>
      <c r="CE38" s="326"/>
      <c r="CF38" s="326"/>
      <c r="CG38" s="326"/>
      <c r="CH38" s="326"/>
      <c r="CI38" s="379"/>
      <c r="CJ38" s="380"/>
      <c r="CK38" s="326"/>
      <c r="CL38" s="716">
        <f t="shared" si="179"/>
        <v>0</v>
      </c>
      <c r="CM38" s="326"/>
      <c r="CN38" s="326"/>
      <c r="CO38" s="327"/>
      <c r="CP38" s="148"/>
      <c r="CQ38" s="370" t="s">
        <v>138</v>
      </c>
      <c r="CR38" s="1011">
        <v>5</v>
      </c>
      <c r="CS38" s="203"/>
      <c r="CT38" s="203">
        <v>4</v>
      </c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79"/>
      <c r="DJ38" s="380"/>
      <c r="DK38" s="327"/>
      <c r="DL38" s="326"/>
      <c r="DM38" s="327"/>
      <c r="DN38" s="148"/>
      <c r="DO38" s="201" t="s">
        <v>138</v>
      </c>
      <c r="DP38" s="202">
        <v>45</v>
      </c>
      <c r="DQ38" s="380"/>
      <c r="DR38" s="326"/>
      <c r="DS38" s="326"/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/>
      <c r="EF38" s="379"/>
      <c r="EG38" s="380"/>
      <c r="EH38" s="327"/>
      <c r="EI38" s="326"/>
      <c r="EJ38" s="326"/>
      <c r="EK38" s="716">
        <v>0</v>
      </c>
      <c r="EL38" s="326"/>
      <c r="EM38" s="326">
        <v>6</v>
      </c>
      <c r="EN38" s="708">
        <v>2.2222222222222223</v>
      </c>
      <c r="EO38" s="326">
        <v>6</v>
      </c>
      <c r="EP38" s="716">
        <v>6.666666666666667</v>
      </c>
      <c r="EQ38" s="148"/>
      <c r="ER38" s="201" t="s">
        <v>138</v>
      </c>
      <c r="ES38" s="380">
        <v>0</v>
      </c>
      <c r="ET38" s="326">
        <v>0</v>
      </c>
      <c r="EU38" s="379">
        <v>0</v>
      </c>
      <c r="EV38" s="380">
        <v>0</v>
      </c>
      <c r="EW38" s="326">
        <v>0</v>
      </c>
      <c r="EX38" s="327">
        <v>7</v>
      </c>
      <c r="EY38" s="326">
        <v>0</v>
      </c>
      <c r="EZ38" s="326">
        <v>0</v>
      </c>
      <c r="FA38" s="379">
        <v>0</v>
      </c>
      <c r="FB38" s="380">
        <v>0</v>
      </c>
      <c r="FC38" s="326">
        <v>0</v>
      </c>
      <c r="FD38" s="327">
        <v>0</v>
      </c>
      <c r="FE38" s="326">
        <v>0</v>
      </c>
      <c r="FF38" s="326">
        <v>0</v>
      </c>
      <c r="FG38" s="379">
        <v>0</v>
      </c>
      <c r="FH38" s="380">
        <v>0</v>
      </c>
      <c r="FI38" s="326">
        <v>0</v>
      </c>
      <c r="FJ38" s="327">
        <v>0</v>
      </c>
      <c r="FK38" s="205">
        <v>12</v>
      </c>
      <c r="FL38" s="724">
        <v>8.3333333333333321</v>
      </c>
      <c r="FM38" s="326">
        <v>0</v>
      </c>
      <c r="FN38" s="326">
        <v>0</v>
      </c>
      <c r="FO38" s="326">
        <v>1</v>
      </c>
      <c r="FP38" s="326">
        <v>0</v>
      </c>
      <c r="FQ38" s="327">
        <v>0</v>
      </c>
      <c r="FR38" s="380">
        <v>0</v>
      </c>
      <c r="FS38" s="326">
        <v>0</v>
      </c>
      <c r="FT38" s="326">
        <v>0</v>
      </c>
      <c r="FU38" s="326">
        <v>0</v>
      </c>
      <c r="FV38" s="326">
        <v>0</v>
      </c>
      <c r="FW38" s="326">
        <v>4</v>
      </c>
      <c r="FX38" s="326">
        <v>0</v>
      </c>
      <c r="FY38" s="326">
        <v>0</v>
      </c>
      <c r="FZ38" s="326">
        <v>1</v>
      </c>
      <c r="GA38" s="326">
        <v>0</v>
      </c>
      <c r="GB38" s="326">
        <v>0</v>
      </c>
      <c r="GC38" s="326">
        <v>0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1.0948905109489051</v>
      </c>
      <c r="GL38" s="380">
        <v>1</v>
      </c>
      <c r="GM38" s="326">
        <v>0</v>
      </c>
      <c r="GN38" s="326">
        <v>0</v>
      </c>
      <c r="GO38" s="326">
        <v>0</v>
      </c>
      <c r="GP38" s="327">
        <v>1</v>
      </c>
      <c r="GQ38" s="380">
        <v>0</v>
      </c>
      <c r="GR38" s="326">
        <v>0</v>
      </c>
      <c r="GS38" s="326">
        <v>0</v>
      </c>
      <c r="GT38" s="326">
        <v>1</v>
      </c>
      <c r="GU38" s="327">
        <v>0</v>
      </c>
      <c r="GV38" s="205">
        <v>2</v>
      </c>
      <c r="GW38" s="205">
        <v>338</v>
      </c>
      <c r="GX38" s="730">
        <v>0.59171597633136097</v>
      </c>
      <c r="GY38" s="380">
        <v>0</v>
      </c>
      <c r="GZ38" s="326">
        <v>0</v>
      </c>
      <c r="HA38" s="326">
        <v>0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0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0</v>
      </c>
      <c r="IP38" s="326">
        <v>0</v>
      </c>
      <c r="IQ38" s="379">
        <v>0</v>
      </c>
      <c r="IR38" s="380">
        <v>0</v>
      </c>
      <c r="IS38" s="326">
        <v>0</v>
      </c>
      <c r="IT38" s="327">
        <v>0</v>
      </c>
      <c r="IU38" s="326">
        <v>0</v>
      </c>
      <c r="IV38" s="326">
        <v>0</v>
      </c>
      <c r="IW38" s="327">
        <v>0</v>
      </c>
      <c r="IX38" s="380">
        <v>0</v>
      </c>
      <c r="IY38" s="326">
        <v>0</v>
      </c>
      <c r="IZ38" s="327">
        <v>0</v>
      </c>
      <c r="JA38" s="380">
        <v>0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>
        <v>0</v>
      </c>
      <c r="JQ38" s="326">
        <v>0</v>
      </c>
      <c r="JR38" s="326">
        <v>0</v>
      </c>
      <c r="JS38" s="326">
        <v>0</v>
      </c>
      <c r="JT38" s="327">
        <v>0</v>
      </c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0</v>
      </c>
      <c r="KD38" s="327">
        <v>0</v>
      </c>
      <c r="KE38" s="205">
        <v>169</v>
      </c>
      <c r="KF38" s="734">
        <v>1.7751479289940828</v>
      </c>
      <c r="KG38" s="173">
        <v>3</v>
      </c>
      <c r="KH38" s="205">
        <v>0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0</v>
      </c>
      <c r="KQ38" s="203">
        <v>0</v>
      </c>
      <c r="KR38" s="203">
        <v>0</v>
      </c>
      <c r="KS38" s="203">
        <v>0</v>
      </c>
      <c r="KT38" s="203">
        <v>0</v>
      </c>
      <c r="KU38" s="173">
        <v>0</v>
      </c>
      <c r="KV38" s="332"/>
      <c r="KW38" s="173"/>
      <c r="KY38" s="205"/>
      <c r="KZ38" s="203"/>
      <c r="LA38" s="203"/>
      <c r="LB38" s="173"/>
      <c r="LD38" s="276" t="s">
        <v>138</v>
      </c>
      <c r="LE38" s="419"/>
      <c r="LF38" s="419"/>
      <c r="LG38" s="419"/>
      <c r="LH38" s="419"/>
      <c r="LI38" s="419"/>
      <c r="LJ38" s="545"/>
      <c r="LK38" s="480"/>
      <c r="LL38" s="452"/>
      <c r="LM38" s="452"/>
      <c r="LN38" s="453"/>
      <c r="LO38" s="480">
        <v>2</v>
      </c>
      <c r="LP38" s="452"/>
      <c r="LQ38" s="452">
        <v>1</v>
      </c>
      <c r="LR38" s="453"/>
      <c r="LS38" s="480"/>
      <c r="LT38" s="452"/>
      <c r="LU38" s="452"/>
      <c r="LV38" s="452"/>
      <c r="LW38" s="914"/>
      <c r="LX38" s="961"/>
    </row>
    <row r="39" spans="1:336" s="288" customFormat="1" ht="18.75" x14ac:dyDescent="0.3">
      <c r="A39" s="235">
        <v>1448</v>
      </c>
      <c r="B39" s="201" t="s">
        <v>139</v>
      </c>
      <c r="C39" s="202">
        <v>13</v>
      </c>
      <c r="D39" s="380"/>
      <c r="E39" s="326"/>
      <c r="F39" s="326"/>
      <c r="G39" s="705">
        <f t="shared" si="152"/>
        <v>0</v>
      </c>
      <c r="H39" s="326"/>
      <c r="I39" s="379"/>
      <c r="J39" s="380">
        <v>2</v>
      </c>
      <c r="K39" s="326"/>
      <c r="L39" s="326">
        <v>1</v>
      </c>
      <c r="M39" s="406">
        <f t="shared" si="174"/>
        <v>7.6923076923076925</v>
      </c>
      <c r="N39" s="380">
        <v>2</v>
      </c>
      <c r="O39" s="326"/>
      <c r="P39" s="326">
        <v>1</v>
      </c>
      <c r="Q39" s="386">
        <f t="shared" si="175"/>
        <v>7.6923076923076925</v>
      </c>
      <c r="R39" s="380"/>
      <c r="S39" s="326"/>
      <c r="T39" s="326"/>
      <c r="U39" s="326"/>
      <c r="V39" s="326"/>
      <c r="W39" s="327"/>
      <c r="X39" s="326">
        <v>2</v>
      </c>
      <c r="Y39" s="326"/>
      <c r="Z39" s="326">
        <v>2</v>
      </c>
      <c r="AA39" s="326"/>
      <c r="AB39" s="326">
        <v>1</v>
      </c>
      <c r="AC39" s="326"/>
      <c r="AD39" s="326"/>
      <c r="AE39" s="326"/>
      <c r="AF39" s="327"/>
      <c r="AG39" s="204"/>
      <c r="AH39" s="148"/>
      <c r="AI39" s="276" t="s">
        <v>139</v>
      </c>
      <c r="AJ39" s="202">
        <v>12</v>
      </c>
      <c r="AK39" s="327">
        <v>2</v>
      </c>
      <c r="AL39" s="708">
        <v>0</v>
      </c>
      <c r="AM39" s="326">
        <v>2</v>
      </c>
      <c r="AN39" s="326">
        <v>2</v>
      </c>
      <c r="AO39" s="326"/>
      <c r="AP39" s="326"/>
      <c r="AQ39" s="327"/>
      <c r="AR39" s="326"/>
      <c r="AS39" s="326"/>
      <c r="AT39" s="379"/>
      <c r="AU39" s="380">
        <v>1</v>
      </c>
      <c r="AV39" s="708">
        <v>0</v>
      </c>
      <c r="AW39" s="326">
        <v>1</v>
      </c>
      <c r="AX39" s="744">
        <v>1</v>
      </c>
      <c r="AY39" s="326"/>
      <c r="AZ39" s="326"/>
      <c r="BA39" s="326"/>
      <c r="BB39" s="708">
        <f t="shared" si="156"/>
        <v>0</v>
      </c>
      <c r="BC39" s="326"/>
      <c r="BD39" s="326"/>
      <c r="BE39" s="326"/>
      <c r="BF39" s="708">
        <v>0</v>
      </c>
      <c r="BG39" s="326"/>
      <c r="BH39" s="326"/>
      <c r="BI39" s="326"/>
      <c r="BJ39" s="326"/>
      <c r="BK39" s="326"/>
      <c r="BL39" s="326"/>
      <c r="BM39" s="327"/>
      <c r="BN39" s="148"/>
      <c r="BO39" s="201" t="s">
        <v>139</v>
      </c>
      <c r="BP39" s="202">
        <v>11</v>
      </c>
      <c r="BQ39" s="380"/>
      <c r="BR39" s="326">
        <v>1</v>
      </c>
      <c r="BS39" s="326"/>
      <c r="BT39" s="326"/>
      <c r="BU39" s="326"/>
      <c r="BV39" s="326"/>
      <c r="BW39" s="326"/>
      <c r="BX39" s="326"/>
      <c r="BY39" s="708">
        <f t="shared" si="196"/>
        <v>0</v>
      </c>
      <c r="BZ39" s="326"/>
      <c r="CA39" s="326"/>
      <c r="CB39" s="326"/>
      <c r="CC39" s="708">
        <f t="shared" si="178"/>
        <v>0</v>
      </c>
      <c r="CD39" s="326"/>
      <c r="CE39" s="326"/>
      <c r="CF39" s="326"/>
      <c r="CG39" s="326"/>
      <c r="CH39" s="326"/>
      <c r="CI39" s="379"/>
      <c r="CJ39" s="380"/>
      <c r="CK39" s="326"/>
      <c r="CL39" s="716">
        <f t="shared" si="179"/>
        <v>0</v>
      </c>
      <c r="CM39" s="326"/>
      <c r="CN39" s="326"/>
      <c r="CO39" s="327"/>
      <c r="CP39" s="148"/>
      <c r="CQ39" s="370" t="s">
        <v>139</v>
      </c>
      <c r="CR39" s="1011">
        <v>1</v>
      </c>
      <c r="CS39" s="203"/>
      <c r="CT39" s="203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>
        <v>1</v>
      </c>
      <c r="DK39" s="327"/>
      <c r="DL39" s="326"/>
      <c r="DM39" s="327"/>
      <c r="DN39" s="148"/>
      <c r="DO39" s="201" t="s">
        <v>139</v>
      </c>
      <c r="DP39" s="202">
        <v>14</v>
      </c>
      <c r="DQ39" s="380"/>
      <c r="DR39" s="326"/>
      <c r="DS39" s="326"/>
      <c r="DT39" s="379"/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/>
      <c r="EH39" s="327"/>
      <c r="EI39" s="326"/>
      <c r="EJ39" s="326"/>
      <c r="EK39" s="716">
        <v>0</v>
      </c>
      <c r="EL39" s="326"/>
      <c r="EM39" s="326">
        <v>1</v>
      </c>
      <c r="EN39" s="708">
        <v>7.1428571428571423</v>
      </c>
      <c r="EO39" s="326">
        <v>1</v>
      </c>
      <c r="EP39" s="716">
        <v>7.1428571428571423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1</v>
      </c>
      <c r="EW39" s="326">
        <v>12</v>
      </c>
      <c r="EX39" s="327">
        <v>0</v>
      </c>
      <c r="EY39" s="326">
        <v>0</v>
      </c>
      <c r="EZ39" s="326">
        <v>1</v>
      </c>
      <c r="FA39" s="379">
        <v>0</v>
      </c>
      <c r="FB39" s="380">
        <v>0</v>
      </c>
      <c r="FC39" s="326">
        <v>0</v>
      </c>
      <c r="FD39" s="327">
        <v>0</v>
      </c>
      <c r="FE39" s="326">
        <v>0</v>
      </c>
      <c r="FF39" s="326">
        <v>0</v>
      </c>
      <c r="FG39" s="379">
        <v>0</v>
      </c>
      <c r="FH39" s="380">
        <v>0</v>
      </c>
      <c r="FI39" s="326">
        <v>0</v>
      </c>
      <c r="FJ39" s="327">
        <v>0</v>
      </c>
      <c r="FK39" s="205">
        <v>125</v>
      </c>
      <c r="FL39" s="724">
        <v>2.4</v>
      </c>
      <c r="FM39" s="326">
        <v>0</v>
      </c>
      <c r="FN39" s="326">
        <v>0</v>
      </c>
      <c r="FO39" s="326">
        <v>2</v>
      </c>
      <c r="FP39" s="326">
        <v>1</v>
      </c>
      <c r="FQ39" s="327">
        <v>0</v>
      </c>
      <c r="FR39" s="380">
        <v>0</v>
      </c>
      <c r="FS39" s="326">
        <v>0</v>
      </c>
      <c r="FT39" s="326">
        <v>0</v>
      </c>
      <c r="FU39" s="326">
        <v>1</v>
      </c>
      <c r="FV39" s="326">
        <v>8</v>
      </c>
      <c r="FW39" s="326">
        <v>0</v>
      </c>
      <c r="FX39" s="326">
        <v>0</v>
      </c>
      <c r="FY39" s="326">
        <v>1</v>
      </c>
      <c r="FZ39" s="326">
        <v>0</v>
      </c>
      <c r="GA39" s="326">
        <v>1</v>
      </c>
      <c r="GB39" s="326">
        <v>1</v>
      </c>
      <c r="GC39" s="326">
        <v>0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6.6037735849056602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1</v>
      </c>
      <c r="GR39" s="326">
        <v>0</v>
      </c>
      <c r="GS39" s="326">
        <v>1</v>
      </c>
      <c r="GT39" s="326">
        <v>3</v>
      </c>
      <c r="GU39" s="327">
        <v>2</v>
      </c>
      <c r="GV39" s="205">
        <v>8</v>
      </c>
      <c r="GW39" s="205">
        <v>166</v>
      </c>
      <c r="GX39" s="730">
        <v>4.8192771084337354</v>
      </c>
      <c r="GY39" s="380">
        <v>1</v>
      </c>
      <c r="GZ39" s="326">
        <v>0</v>
      </c>
      <c r="HA39" s="326">
        <v>0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>
        <v>0</v>
      </c>
      <c r="JQ39" s="326">
        <v>0</v>
      </c>
      <c r="JR39" s="326">
        <v>0</v>
      </c>
      <c r="JS39" s="326">
        <v>0</v>
      </c>
      <c r="JT39" s="327">
        <v>0</v>
      </c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6.024096385542169</v>
      </c>
      <c r="KG39" s="173">
        <v>5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0</v>
      </c>
      <c r="KQ39" s="203">
        <v>0</v>
      </c>
      <c r="KR39" s="203">
        <v>0</v>
      </c>
      <c r="KS39" s="203">
        <v>2</v>
      </c>
      <c r="KT39" s="203">
        <v>0</v>
      </c>
      <c r="KU39" s="173">
        <v>2</v>
      </c>
      <c r="KV39" s="332"/>
      <c r="KW39" s="173"/>
      <c r="KY39" s="205"/>
      <c r="KZ39" s="203"/>
      <c r="LA39" s="203"/>
      <c r="LB39" s="173"/>
      <c r="LD39" s="276" t="s">
        <v>139</v>
      </c>
      <c r="LE39" s="419"/>
      <c r="LF39" s="419"/>
      <c r="LG39" s="419"/>
      <c r="LH39" s="419"/>
      <c r="LI39" s="419"/>
      <c r="LJ39" s="545"/>
      <c r="LK39" s="480"/>
      <c r="LL39" s="452"/>
      <c r="LM39" s="452"/>
      <c r="LN39" s="453"/>
      <c r="LO39" s="480"/>
      <c r="LP39" s="452"/>
      <c r="LQ39" s="452"/>
      <c r="LR39" s="453"/>
      <c r="LS39" s="480"/>
      <c r="LT39" s="452"/>
      <c r="LU39" s="452"/>
      <c r="LV39" s="452"/>
      <c r="LW39" s="914"/>
      <c r="LX39" s="961"/>
    </row>
    <row r="40" spans="1:336" s="288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0</v>
      </c>
      <c r="E40" s="151">
        <f t="shared" ref="E40:F40" si="219">SUM(E41:E44)</f>
        <v>0</v>
      </c>
      <c r="F40" s="151">
        <f t="shared" si="219"/>
        <v>0</v>
      </c>
      <c r="G40" s="705">
        <f t="shared" si="152"/>
        <v>0</v>
      </c>
      <c r="H40" s="151">
        <f t="shared" ref="H40:L40" si="220">SUM(H41:H44)</f>
        <v>0</v>
      </c>
      <c r="I40" s="172">
        <f t="shared" si="220"/>
        <v>0</v>
      </c>
      <c r="J40" s="159">
        <f t="shared" si="220"/>
        <v>18</v>
      </c>
      <c r="K40" s="151">
        <f t="shared" si="220"/>
        <v>8</v>
      </c>
      <c r="L40" s="151">
        <f t="shared" si="220"/>
        <v>15</v>
      </c>
      <c r="M40" s="407">
        <f t="shared" si="174"/>
        <v>11.538461538461538</v>
      </c>
      <c r="N40" s="159">
        <f t="shared" ref="N40:P40" si="221">SUM(N41:N44)</f>
        <v>18</v>
      </c>
      <c r="O40" s="151">
        <f t="shared" si="221"/>
        <v>8</v>
      </c>
      <c r="P40" s="151">
        <f t="shared" si="221"/>
        <v>15</v>
      </c>
      <c r="Q40" s="387">
        <f t="shared" si="175"/>
        <v>11.538461538461538</v>
      </c>
      <c r="R40" s="159">
        <f t="shared" ref="R40:AF40" si="222">SUM(R41:R44)</f>
        <v>0</v>
      </c>
      <c r="S40" s="151">
        <f t="shared" si="222"/>
        <v>0</v>
      </c>
      <c r="T40" s="151">
        <f t="shared" si="222"/>
        <v>0</v>
      </c>
      <c r="U40" s="151">
        <f t="shared" si="222"/>
        <v>0</v>
      </c>
      <c r="V40" s="151">
        <f t="shared" si="222"/>
        <v>0</v>
      </c>
      <c r="W40" s="153">
        <f t="shared" si="222"/>
        <v>0</v>
      </c>
      <c r="X40" s="151">
        <f t="shared" si="222"/>
        <v>18</v>
      </c>
      <c r="Y40" s="151">
        <f t="shared" si="222"/>
        <v>8</v>
      </c>
      <c r="Z40" s="151">
        <f t="shared" si="222"/>
        <v>18</v>
      </c>
      <c r="AA40" s="151">
        <f t="shared" si="222"/>
        <v>8</v>
      </c>
      <c r="AB40" s="151">
        <f t="shared" si="222"/>
        <v>15</v>
      </c>
      <c r="AC40" s="151">
        <f t="shared" si="222"/>
        <v>6</v>
      </c>
      <c r="AD40" s="151">
        <f t="shared" si="222"/>
        <v>0</v>
      </c>
      <c r="AE40" s="151">
        <f t="shared" si="222"/>
        <v>0</v>
      </c>
      <c r="AF40" s="153">
        <f t="shared" si="222"/>
        <v>0</v>
      </c>
      <c r="AG40" s="153"/>
      <c r="AH40" s="154"/>
      <c r="AI40" s="275" t="s">
        <v>129</v>
      </c>
      <c r="AJ40" s="425">
        <f t="shared" ref="AJ40:AK40" si="223">SUM(AJ41:AJ44)</f>
        <v>165</v>
      </c>
      <c r="AK40" s="159">
        <f t="shared" si="223"/>
        <v>18</v>
      </c>
      <c r="AL40" s="708">
        <f t="shared" si="176"/>
        <v>10.909090909090908</v>
      </c>
      <c r="AM40" s="151">
        <f t="shared" ref="AM40:BM40" si="224">SUM(AM41:AM44)</f>
        <v>18</v>
      </c>
      <c r="AN40" s="151">
        <f t="shared" si="224"/>
        <v>18</v>
      </c>
      <c r="AO40" s="151">
        <f t="shared" si="224"/>
        <v>0</v>
      </c>
      <c r="AP40" s="151">
        <f t="shared" si="224"/>
        <v>0</v>
      </c>
      <c r="AQ40" s="153">
        <f t="shared" si="224"/>
        <v>11</v>
      </c>
      <c r="AR40" s="151">
        <f t="shared" si="224"/>
        <v>0</v>
      </c>
      <c r="AS40" s="151">
        <f t="shared" si="224"/>
        <v>0</v>
      </c>
      <c r="AT40" s="172">
        <f t="shared" si="224"/>
        <v>9</v>
      </c>
      <c r="AU40" s="159">
        <f t="shared" si="224"/>
        <v>16</v>
      </c>
      <c r="AV40" s="708">
        <f t="shared" si="194"/>
        <v>9.6969696969696972</v>
      </c>
      <c r="AW40" s="155">
        <f t="shared" si="224"/>
        <v>16</v>
      </c>
      <c r="AX40" s="743">
        <f t="shared" si="224"/>
        <v>16</v>
      </c>
      <c r="AY40" s="151">
        <f t="shared" si="224"/>
        <v>0</v>
      </c>
      <c r="AZ40" s="155">
        <f t="shared" si="224"/>
        <v>0</v>
      </c>
      <c r="BA40" s="155">
        <f t="shared" si="224"/>
        <v>0</v>
      </c>
      <c r="BB40" s="708">
        <f t="shared" si="156"/>
        <v>0</v>
      </c>
      <c r="BC40" s="155">
        <f t="shared" si="224"/>
        <v>0</v>
      </c>
      <c r="BD40" s="155">
        <f t="shared" si="224"/>
        <v>0</v>
      </c>
      <c r="BE40" s="155">
        <f t="shared" si="224"/>
        <v>0</v>
      </c>
      <c r="BF40" s="708">
        <f t="shared" si="177"/>
        <v>0</v>
      </c>
      <c r="BG40" s="155">
        <f t="shared" si="224"/>
        <v>0</v>
      </c>
      <c r="BH40" s="151">
        <f t="shared" si="224"/>
        <v>0</v>
      </c>
      <c r="BI40" s="151">
        <f t="shared" si="224"/>
        <v>0</v>
      </c>
      <c r="BJ40" s="151">
        <f t="shared" si="224"/>
        <v>0</v>
      </c>
      <c r="BK40" s="151">
        <f t="shared" si="224"/>
        <v>0</v>
      </c>
      <c r="BL40" s="151">
        <f t="shared" si="224"/>
        <v>0</v>
      </c>
      <c r="BM40" s="153">
        <f t="shared" si="224"/>
        <v>0</v>
      </c>
      <c r="BN40" s="154"/>
      <c r="BO40" s="150" t="s">
        <v>129</v>
      </c>
      <c r="BP40" s="425">
        <f t="shared" ref="BP40:BX40" si="225">SUM(BP41:BP44)</f>
        <v>177</v>
      </c>
      <c r="BQ40" s="159">
        <f t="shared" si="225"/>
        <v>0</v>
      </c>
      <c r="BR40" s="151">
        <f t="shared" si="225"/>
        <v>7</v>
      </c>
      <c r="BS40" s="151">
        <f t="shared" si="225"/>
        <v>0</v>
      </c>
      <c r="BT40" s="151">
        <f t="shared" si="225"/>
        <v>0</v>
      </c>
      <c r="BU40" s="151">
        <f t="shared" si="225"/>
        <v>0</v>
      </c>
      <c r="BV40" s="151">
        <f t="shared" si="225"/>
        <v>0</v>
      </c>
      <c r="BW40" s="151">
        <f t="shared" si="225"/>
        <v>0</v>
      </c>
      <c r="BX40" s="155">
        <f t="shared" si="225"/>
        <v>0</v>
      </c>
      <c r="BY40" s="708">
        <f t="shared" si="196"/>
        <v>0</v>
      </c>
      <c r="BZ40" s="155">
        <f t="shared" ref="BZ40:CK40" si="226">SUM(BZ41:BZ44)</f>
        <v>0</v>
      </c>
      <c r="CA40" s="155">
        <f t="shared" si="226"/>
        <v>0</v>
      </c>
      <c r="CB40" s="155">
        <f t="shared" si="226"/>
        <v>0</v>
      </c>
      <c r="CC40" s="708">
        <f t="shared" si="178"/>
        <v>0</v>
      </c>
      <c r="CD40" s="155">
        <f t="shared" si="226"/>
        <v>0</v>
      </c>
      <c r="CE40" s="155">
        <f t="shared" si="226"/>
        <v>0</v>
      </c>
      <c r="CF40" s="155">
        <f t="shared" si="226"/>
        <v>0</v>
      </c>
      <c r="CG40" s="155">
        <f t="shared" si="226"/>
        <v>0</v>
      </c>
      <c r="CH40" s="155">
        <f t="shared" si="226"/>
        <v>0</v>
      </c>
      <c r="CI40" s="353">
        <f t="shared" si="226"/>
        <v>0</v>
      </c>
      <c r="CJ40" s="159">
        <f t="shared" si="226"/>
        <v>0</v>
      </c>
      <c r="CK40" s="155">
        <f t="shared" si="226"/>
        <v>0</v>
      </c>
      <c r="CL40" s="716">
        <f t="shared" si="179"/>
        <v>0</v>
      </c>
      <c r="CM40" s="151">
        <f t="shared" ref="CM40:CO40" si="227">SUM(CM41:CM44)</f>
        <v>0</v>
      </c>
      <c r="CN40" s="155">
        <f t="shared" si="227"/>
        <v>0</v>
      </c>
      <c r="CO40" s="153">
        <f t="shared" si="227"/>
        <v>0</v>
      </c>
      <c r="CP40" s="154"/>
      <c r="CQ40" s="368" t="s">
        <v>129</v>
      </c>
      <c r="CR40" s="1010">
        <f t="shared" ref="CR40:DM40" si="228">SUM(CR41:CR44)</f>
        <v>18</v>
      </c>
      <c r="CS40" s="155">
        <f t="shared" si="228"/>
        <v>0</v>
      </c>
      <c r="CT40" s="155">
        <f t="shared" si="228"/>
        <v>5</v>
      </c>
      <c r="CU40" s="151">
        <f t="shared" si="228"/>
        <v>0</v>
      </c>
      <c r="CV40" s="151">
        <f t="shared" si="228"/>
        <v>0</v>
      </c>
      <c r="CW40" s="151">
        <f t="shared" si="228"/>
        <v>0</v>
      </c>
      <c r="CX40" s="151">
        <f t="shared" si="228"/>
        <v>0</v>
      </c>
      <c r="CY40" s="151">
        <f t="shared" si="228"/>
        <v>0</v>
      </c>
      <c r="CZ40" s="151">
        <f t="shared" si="228"/>
        <v>0</v>
      </c>
      <c r="DA40" s="151">
        <f t="shared" si="228"/>
        <v>0</v>
      </c>
      <c r="DB40" s="151">
        <f t="shared" si="228"/>
        <v>0</v>
      </c>
      <c r="DC40" s="151">
        <f t="shared" si="228"/>
        <v>0</v>
      </c>
      <c r="DD40" s="151">
        <f t="shared" si="228"/>
        <v>0</v>
      </c>
      <c r="DE40" s="151">
        <f t="shared" si="228"/>
        <v>0</v>
      </c>
      <c r="DF40" s="151">
        <f t="shared" si="228"/>
        <v>0</v>
      </c>
      <c r="DG40" s="151">
        <f t="shared" si="228"/>
        <v>0</v>
      </c>
      <c r="DH40" s="151">
        <f t="shared" si="228"/>
        <v>0</v>
      </c>
      <c r="DI40" s="172">
        <f t="shared" si="228"/>
        <v>0</v>
      </c>
      <c r="DJ40" s="159">
        <f t="shared" si="228"/>
        <v>0</v>
      </c>
      <c r="DK40" s="153">
        <f t="shared" si="228"/>
        <v>0</v>
      </c>
      <c r="DL40" s="151">
        <f t="shared" si="228"/>
        <v>0</v>
      </c>
      <c r="DM40" s="180">
        <f t="shared" si="228"/>
        <v>0</v>
      </c>
      <c r="DN40" s="154"/>
      <c r="DO40" s="150" t="s">
        <v>129</v>
      </c>
      <c r="DP40" s="425">
        <f t="shared" ref="DP40:EO40" si="229">SUM(DP41:DP44)</f>
        <v>169</v>
      </c>
      <c r="DQ40" s="159">
        <f t="shared" si="229"/>
        <v>0</v>
      </c>
      <c r="DR40" s="151">
        <f t="shared" si="229"/>
        <v>1</v>
      </c>
      <c r="DS40" s="151">
        <f t="shared" si="229"/>
        <v>0</v>
      </c>
      <c r="DT40" s="172">
        <f t="shared" si="229"/>
        <v>0</v>
      </c>
      <c r="DU40" s="159">
        <f t="shared" si="229"/>
        <v>0</v>
      </c>
      <c r="DV40" s="151">
        <f t="shared" si="229"/>
        <v>0</v>
      </c>
      <c r="DW40" s="155">
        <f t="shared" si="229"/>
        <v>0</v>
      </c>
      <c r="DX40" s="720">
        <f t="shared" si="180"/>
        <v>0</v>
      </c>
      <c r="DY40" s="159">
        <f t="shared" si="229"/>
        <v>0</v>
      </c>
      <c r="DZ40" s="155">
        <f t="shared" si="229"/>
        <v>0</v>
      </c>
      <c r="EA40" s="155">
        <f t="shared" si="229"/>
        <v>0</v>
      </c>
      <c r="EB40" s="716">
        <f t="shared" si="181"/>
        <v>0</v>
      </c>
      <c r="EC40" s="151">
        <f t="shared" si="229"/>
        <v>0</v>
      </c>
      <c r="ED40" s="155">
        <f t="shared" si="229"/>
        <v>0</v>
      </c>
      <c r="EE40" s="155">
        <f t="shared" si="229"/>
        <v>0</v>
      </c>
      <c r="EF40" s="353">
        <f t="shared" si="229"/>
        <v>0</v>
      </c>
      <c r="EG40" s="159">
        <f t="shared" si="229"/>
        <v>0</v>
      </c>
      <c r="EH40" s="180">
        <f t="shared" si="229"/>
        <v>0</v>
      </c>
      <c r="EI40" s="151">
        <f t="shared" si="229"/>
        <v>0</v>
      </c>
      <c r="EJ40" s="155">
        <f t="shared" si="229"/>
        <v>0</v>
      </c>
      <c r="EK40" s="716">
        <f t="shared" si="182"/>
        <v>0</v>
      </c>
      <c r="EL40" s="151">
        <f t="shared" si="229"/>
        <v>0</v>
      </c>
      <c r="EM40" s="155">
        <f t="shared" si="229"/>
        <v>11</v>
      </c>
      <c r="EN40" s="708">
        <f t="shared" si="183"/>
        <v>6.5088757396449708</v>
      </c>
      <c r="EO40" s="155">
        <f t="shared" si="229"/>
        <v>11</v>
      </c>
      <c r="EP40" s="716">
        <f t="shared" si="184"/>
        <v>6.5088757396449708</v>
      </c>
      <c r="EQ40" s="154"/>
      <c r="ER40" s="150" t="s">
        <v>129</v>
      </c>
      <c r="ES40" s="159">
        <v>0</v>
      </c>
      <c r="ET40" s="151">
        <v>0</v>
      </c>
      <c r="EU40" s="172">
        <v>0</v>
      </c>
      <c r="EV40" s="159">
        <v>0</v>
      </c>
      <c r="EW40" s="155">
        <v>0</v>
      </c>
      <c r="EX40" s="180">
        <v>0</v>
      </c>
      <c r="EY40" s="151">
        <v>0</v>
      </c>
      <c r="EZ40" s="151">
        <v>1</v>
      </c>
      <c r="FA40" s="172">
        <v>0</v>
      </c>
      <c r="FB40" s="159">
        <v>0</v>
      </c>
      <c r="FC40" s="151">
        <v>0</v>
      </c>
      <c r="FD40" s="153">
        <v>0</v>
      </c>
      <c r="FE40" s="151">
        <v>0</v>
      </c>
      <c r="FF40" s="151">
        <v>0</v>
      </c>
      <c r="FG40" s="172">
        <v>0</v>
      </c>
      <c r="FH40" s="159">
        <v>0</v>
      </c>
      <c r="FI40" s="151">
        <v>0</v>
      </c>
      <c r="FJ40" s="153">
        <v>0</v>
      </c>
      <c r="FK40" s="427">
        <v>56</v>
      </c>
      <c r="FL40" s="724">
        <v>10.714285714285714</v>
      </c>
      <c r="FM40" s="151">
        <v>0</v>
      </c>
      <c r="FN40" s="151">
        <v>1</v>
      </c>
      <c r="FO40" s="151">
        <v>4</v>
      </c>
      <c r="FP40" s="151">
        <v>1</v>
      </c>
      <c r="FQ40" s="153">
        <v>0</v>
      </c>
      <c r="FR40" s="159">
        <v>0</v>
      </c>
      <c r="FS40" s="155">
        <v>0</v>
      </c>
      <c r="FT40" s="155">
        <v>0</v>
      </c>
      <c r="FU40" s="151">
        <v>1</v>
      </c>
      <c r="FV40" s="151">
        <v>0</v>
      </c>
      <c r="FW40" s="151">
        <v>1</v>
      </c>
      <c r="FX40" s="151">
        <v>0</v>
      </c>
      <c r="FY40" s="151">
        <v>0</v>
      </c>
      <c r="FZ40" s="151">
        <v>0</v>
      </c>
      <c r="GA40" s="151">
        <v>1</v>
      </c>
      <c r="GB40" s="151">
        <v>1</v>
      </c>
      <c r="GC40" s="151">
        <v>0</v>
      </c>
      <c r="GD40" s="151">
        <v>0</v>
      </c>
      <c r="GE40" s="151">
        <v>0</v>
      </c>
      <c r="GF40" s="151">
        <v>0</v>
      </c>
      <c r="GG40" s="153">
        <v>1</v>
      </c>
      <c r="GH40" s="154"/>
      <c r="GI40" s="150" t="s">
        <v>129</v>
      </c>
      <c r="GJ40" s="487">
        <v>1071</v>
      </c>
      <c r="GK40" s="727">
        <v>2.6143790849673203</v>
      </c>
      <c r="GL40" s="159">
        <v>0</v>
      </c>
      <c r="GM40" s="151">
        <v>0</v>
      </c>
      <c r="GN40" s="151">
        <v>1</v>
      </c>
      <c r="GO40" s="151">
        <v>0</v>
      </c>
      <c r="GP40" s="153">
        <v>0</v>
      </c>
      <c r="GQ40" s="159">
        <v>6</v>
      </c>
      <c r="GR40" s="151">
        <v>4</v>
      </c>
      <c r="GS40" s="151">
        <v>5</v>
      </c>
      <c r="GT40" s="151">
        <v>8</v>
      </c>
      <c r="GU40" s="153">
        <v>4</v>
      </c>
      <c r="GV40" s="159">
        <v>11</v>
      </c>
      <c r="GW40" s="159">
        <v>1338</v>
      </c>
      <c r="GX40" s="730">
        <v>0.82212257100149477</v>
      </c>
      <c r="GY40" s="159">
        <v>5</v>
      </c>
      <c r="GZ40" s="151">
        <v>0</v>
      </c>
      <c r="HA40" s="151">
        <v>0</v>
      </c>
      <c r="HB40" s="151">
        <v>0</v>
      </c>
      <c r="HC40" s="151">
        <v>0</v>
      </c>
      <c r="HD40" s="151">
        <v>0</v>
      </c>
      <c r="HE40" s="151">
        <v>0</v>
      </c>
      <c r="HF40" s="151">
        <v>0</v>
      </c>
      <c r="HG40" s="153">
        <v>0</v>
      </c>
      <c r="HH40" s="154"/>
      <c r="HI40" s="368" t="s">
        <v>129</v>
      </c>
      <c r="HJ40" s="155">
        <v>0</v>
      </c>
      <c r="HK40" s="155">
        <v>0</v>
      </c>
      <c r="HL40" s="155">
        <v>0</v>
      </c>
      <c r="HM40" s="155">
        <v>0</v>
      </c>
      <c r="HN40" s="155">
        <v>0</v>
      </c>
      <c r="HO40" s="155">
        <v>0</v>
      </c>
      <c r="HP40" s="155">
        <v>0</v>
      </c>
      <c r="HQ40" s="180">
        <v>0</v>
      </c>
      <c r="HR40" s="738">
        <v>91</v>
      </c>
      <c r="HS40" s="732">
        <v>0</v>
      </c>
      <c r="HT40" s="159">
        <v>0</v>
      </c>
      <c r="HU40" s="155">
        <v>0</v>
      </c>
      <c r="HV40" s="155">
        <v>0</v>
      </c>
      <c r="HW40" s="155">
        <v>0</v>
      </c>
      <c r="HX40" s="180">
        <v>0</v>
      </c>
      <c r="HY40" s="151">
        <v>0</v>
      </c>
      <c r="HZ40" s="151">
        <v>0</v>
      </c>
      <c r="IA40" s="151">
        <v>0</v>
      </c>
      <c r="IB40" s="151">
        <v>0</v>
      </c>
      <c r="IC40" s="151">
        <v>0</v>
      </c>
      <c r="ID40" s="151">
        <v>0</v>
      </c>
      <c r="IE40" s="151">
        <v>0</v>
      </c>
      <c r="IF40" s="153">
        <v>0</v>
      </c>
      <c r="IG40" s="154"/>
      <c r="IH40" s="275" t="s">
        <v>129</v>
      </c>
      <c r="II40" s="159">
        <v>0</v>
      </c>
      <c r="IJ40" s="151">
        <v>0</v>
      </c>
      <c r="IK40" s="172">
        <v>0</v>
      </c>
      <c r="IL40" s="159">
        <v>1</v>
      </c>
      <c r="IM40" s="151">
        <v>1</v>
      </c>
      <c r="IN40" s="153">
        <v>0</v>
      </c>
      <c r="IO40" s="151">
        <v>0</v>
      </c>
      <c r="IP40" s="151">
        <v>1</v>
      </c>
      <c r="IQ40" s="172">
        <v>1</v>
      </c>
      <c r="IR40" s="159">
        <v>0</v>
      </c>
      <c r="IS40" s="151">
        <v>0</v>
      </c>
      <c r="IT40" s="153">
        <v>0</v>
      </c>
      <c r="IU40" s="151">
        <v>0</v>
      </c>
      <c r="IV40" s="151">
        <v>0</v>
      </c>
      <c r="IW40" s="153">
        <v>0</v>
      </c>
      <c r="IX40" s="159">
        <v>0</v>
      </c>
      <c r="IY40" s="151">
        <v>0</v>
      </c>
      <c r="IZ40" s="153">
        <v>0</v>
      </c>
      <c r="JA40" s="159">
        <v>0</v>
      </c>
      <c r="JB40" s="151">
        <v>0</v>
      </c>
      <c r="JC40" s="153">
        <v>0</v>
      </c>
      <c r="JD40" s="159">
        <v>0</v>
      </c>
      <c r="JE40" s="151">
        <v>0</v>
      </c>
      <c r="JF40" s="151">
        <v>0</v>
      </c>
      <c r="JG40" s="172"/>
      <c r="JH40" s="153">
        <v>0</v>
      </c>
      <c r="JI40" s="154"/>
      <c r="JJ40" s="275" t="s">
        <v>129</v>
      </c>
      <c r="JK40" s="159">
        <v>0</v>
      </c>
      <c r="JL40" s="151">
        <v>0</v>
      </c>
      <c r="JM40" s="151">
        <v>0</v>
      </c>
      <c r="JN40" s="151">
        <v>0</v>
      </c>
      <c r="JO40" s="153">
        <v>0</v>
      </c>
      <c r="JP40" s="159">
        <v>0</v>
      </c>
      <c r="JQ40" s="151">
        <v>0</v>
      </c>
      <c r="JR40" s="151">
        <v>0</v>
      </c>
      <c r="JS40" s="151">
        <v>0</v>
      </c>
      <c r="JT40" s="153">
        <v>0</v>
      </c>
      <c r="JU40" s="159">
        <v>0</v>
      </c>
      <c r="JV40" s="155">
        <v>0</v>
      </c>
      <c r="JW40" s="155">
        <v>0</v>
      </c>
      <c r="JX40" s="155">
        <v>0</v>
      </c>
      <c r="JY40" s="180">
        <v>0</v>
      </c>
      <c r="JZ40" s="159">
        <v>0</v>
      </c>
      <c r="KA40" s="155">
        <v>0</v>
      </c>
      <c r="KB40" s="155">
        <v>0</v>
      </c>
      <c r="KC40" s="155">
        <v>0</v>
      </c>
      <c r="KD40" s="180">
        <v>0</v>
      </c>
      <c r="KE40" s="159">
        <v>670</v>
      </c>
      <c r="KF40" s="734">
        <v>0.59701492537313439</v>
      </c>
      <c r="KG40" s="180">
        <v>4</v>
      </c>
      <c r="KH40" s="155">
        <v>0</v>
      </c>
      <c r="KI40" s="155">
        <v>0</v>
      </c>
      <c r="KJ40" s="180">
        <v>0</v>
      </c>
      <c r="KK40" s="301"/>
      <c r="KL40" s="275" t="s">
        <v>129</v>
      </c>
      <c r="KM40" s="159">
        <v>0</v>
      </c>
      <c r="KN40" s="155">
        <v>0</v>
      </c>
      <c r="KO40" s="155">
        <v>0</v>
      </c>
      <c r="KP40" s="155">
        <v>6</v>
      </c>
      <c r="KQ40" s="155">
        <v>0</v>
      </c>
      <c r="KR40" s="155">
        <v>1</v>
      </c>
      <c r="KS40" s="155">
        <v>0</v>
      </c>
      <c r="KT40" s="155">
        <v>0</v>
      </c>
      <c r="KU40" s="180">
        <v>0</v>
      </c>
      <c r="KV40" s="331">
        <v>0</v>
      </c>
      <c r="KW40" s="180">
        <v>0</v>
      </c>
      <c r="KY40" s="159">
        <v>0</v>
      </c>
      <c r="KZ40" s="155">
        <v>0</v>
      </c>
      <c r="LA40" s="155">
        <v>0</v>
      </c>
      <c r="LB40" s="180">
        <v>0</v>
      </c>
      <c r="LD40" s="275" t="s">
        <v>129</v>
      </c>
      <c r="LE40" s="417">
        <f t="shared" ref="LE40:LW40" si="230">SUM(LE41:LE44)</f>
        <v>0</v>
      </c>
      <c r="LF40" s="417">
        <f t="shared" si="230"/>
        <v>0</v>
      </c>
      <c r="LG40" s="417">
        <f t="shared" si="230"/>
        <v>0</v>
      </c>
      <c r="LH40" s="417">
        <f t="shared" si="230"/>
        <v>0</v>
      </c>
      <c r="LI40" s="417">
        <f t="shared" si="230"/>
        <v>0</v>
      </c>
      <c r="LJ40" s="795">
        <f t="shared" si="230"/>
        <v>0</v>
      </c>
      <c r="LK40" s="454">
        <f t="shared" si="230"/>
        <v>0</v>
      </c>
      <c r="LL40" s="460">
        <f t="shared" si="230"/>
        <v>0</v>
      </c>
      <c r="LM40" s="460">
        <f t="shared" si="230"/>
        <v>0</v>
      </c>
      <c r="LN40" s="462">
        <f t="shared" si="230"/>
        <v>0</v>
      </c>
      <c r="LO40" s="503">
        <f t="shared" si="230"/>
        <v>9</v>
      </c>
      <c r="LP40" s="504">
        <f t="shared" si="230"/>
        <v>0</v>
      </c>
      <c r="LQ40" s="504">
        <f t="shared" si="230"/>
        <v>0</v>
      </c>
      <c r="LR40" s="505">
        <f t="shared" si="230"/>
        <v>0</v>
      </c>
      <c r="LS40" s="454">
        <f t="shared" si="230"/>
        <v>0</v>
      </c>
      <c r="LT40" s="460">
        <f t="shared" si="230"/>
        <v>0</v>
      </c>
      <c r="LU40" s="460">
        <f t="shared" si="230"/>
        <v>0</v>
      </c>
      <c r="LV40" s="460">
        <f t="shared" si="230"/>
        <v>0</v>
      </c>
      <c r="LW40" s="462">
        <f t="shared" si="230"/>
        <v>0</v>
      </c>
      <c r="LX40" s="961"/>
    </row>
    <row r="41" spans="1:336" s="288" customFormat="1" ht="18.75" x14ac:dyDescent="0.3">
      <c r="A41" s="235">
        <v>1446</v>
      </c>
      <c r="B41" s="201" t="s">
        <v>135</v>
      </c>
      <c r="C41" s="202">
        <v>57</v>
      </c>
      <c r="D41" s="380"/>
      <c r="E41" s="326"/>
      <c r="F41" s="326"/>
      <c r="G41" s="705">
        <f t="shared" si="152"/>
        <v>0</v>
      </c>
      <c r="H41" s="326"/>
      <c r="I41" s="379"/>
      <c r="J41" s="380">
        <v>7</v>
      </c>
      <c r="K41" s="326">
        <v>3</v>
      </c>
      <c r="L41" s="326">
        <v>8</v>
      </c>
      <c r="M41" s="406">
        <f t="shared" si="174"/>
        <v>14.035087719298245</v>
      </c>
      <c r="N41" s="380">
        <v>7</v>
      </c>
      <c r="O41" s="326">
        <v>3</v>
      </c>
      <c r="P41" s="326">
        <v>8</v>
      </c>
      <c r="Q41" s="386">
        <f t="shared" si="175"/>
        <v>14.035087719298245</v>
      </c>
      <c r="R41" s="380"/>
      <c r="S41" s="326"/>
      <c r="T41" s="326"/>
      <c r="U41" s="326"/>
      <c r="V41" s="326"/>
      <c r="W41" s="327"/>
      <c r="X41" s="326">
        <v>7</v>
      </c>
      <c r="Y41" s="326">
        <v>3</v>
      </c>
      <c r="Z41" s="326">
        <v>7</v>
      </c>
      <c r="AA41" s="326">
        <v>3</v>
      </c>
      <c r="AB41" s="326">
        <v>8</v>
      </c>
      <c r="AC41" s="1015">
        <v>2</v>
      </c>
      <c r="AD41" s="1015"/>
      <c r="AE41" s="1015"/>
      <c r="AF41" s="1016"/>
      <c r="AG41" s="204"/>
      <c r="AH41" s="148"/>
      <c r="AI41" s="276" t="s">
        <v>135</v>
      </c>
      <c r="AJ41" s="202">
        <v>69</v>
      </c>
      <c r="AK41" s="327">
        <v>8</v>
      </c>
      <c r="AL41" s="708">
        <v>8.695652173913043</v>
      </c>
      <c r="AM41" s="327">
        <v>8</v>
      </c>
      <c r="AN41" s="326">
        <v>8</v>
      </c>
      <c r="AO41" s="326"/>
      <c r="AP41" s="326"/>
      <c r="AQ41" s="327">
        <v>0</v>
      </c>
      <c r="AR41" s="326"/>
      <c r="AS41" s="326"/>
      <c r="AT41" s="379">
        <v>4</v>
      </c>
      <c r="AU41" s="380">
        <v>6</v>
      </c>
      <c r="AV41" s="708">
        <v>10.144927536231885</v>
      </c>
      <c r="AW41" s="326">
        <v>6</v>
      </c>
      <c r="AX41" s="744">
        <v>6</v>
      </c>
      <c r="AY41" s="326"/>
      <c r="AZ41" s="326"/>
      <c r="BA41" s="326"/>
      <c r="BB41" s="708">
        <f t="shared" si="156"/>
        <v>0</v>
      </c>
      <c r="BC41" s="326"/>
      <c r="BD41" s="326"/>
      <c r="BE41" s="326"/>
      <c r="BF41" s="708">
        <v>0</v>
      </c>
      <c r="BG41" s="326"/>
      <c r="BH41" s="326"/>
      <c r="BI41" s="326"/>
      <c r="BJ41" s="326"/>
      <c r="BK41" s="326"/>
      <c r="BL41" s="326"/>
      <c r="BM41" s="327"/>
      <c r="BN41" s="148"/>
      <c r="BO41" s="201" t="s">
        <v>135</v>
      </c>
      <c r="BP41" s="202">
        <v>76</v>
      </c>
      <c r="BQ41" s="380"/>
      <c r="BR41" s="326">
        <v>3</v>
      </c>
      <c r="BS41" s="326"/>
      <c r="BT41" s="326"/>
      <c r="BU41" s="326"/>
      <c r="BV41" s="326"/>
      <c r="BW41" s="326"/>
      <c r="BX41" s="326"/>
      <c r="BY41" s="708">
        <f t="shared" si="196"/>
        <v>0</v>
      </c>
      <c r="BZ41" s="326"/>
      <c r="CA41" s="326"/>
      <c r="CB41" s="326"/>
      <c r="CC41" s="708">
        <f t="shared" si="178"/>
        <v>0</v>
      </c>
      <c r="CD41" s="326"/>
      <c r="CE41" s="326"/>
      <c r="CF41" s="326"/>
      <c r="CG41" s="326"/>
      <c r="CH41" s="326"/>
      <c r="CI41" s="379"/>
      <c r="CJ41" s="380"/>
      <c r="CK41" s="326"/>
      <c r="CL41" s="716">
        <f t="shared" si="179"/>
        <v>0</v>
      </c>
      <c r="CM41" s="326"/>
      <c r="CN41" s="326"/>
      <c r="CO41" s="327"/>
      <c r="CP41" s="148"/>
      <c r="CQ41" s="370" t="s">
        <v>135</v>
      </c>
      <c r="CR41" s="1011">
        <v>9</v>
      </c>
      <c r="CS41" s="203"/>
      <c r="CT41" s="203">
        <v>2</v>
      </c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/>
      <c r="DL41" s="326"/>
      <c r="DM41" s="327"/>
      <c r="DN41" s="148"/>
      <c r="DO41" s="201" t="s">
        <v>135</v>
      </c>
      <c r="DP41" s="202">
        <v>79</v>
      </c>
      <c r="DQ41" s="380"/>
      <c r="DR41" s="326">
        <v>1</v>
      </c>
      <c r="DS41" s="326"/>
      <c r="DT41" s="379"/>
      <c r="DU41" s="380"/>
      <c r="DV41" s="326"/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/>
      <c r="EH41" s="327"/>
      <c r="EI41" s="326"/>
      <c r="EJ41" s="326"/>
      <c r="EK41" s="716">
        <v>0</v>
      </c>
      <c r="EL41" s="326"/>
      <c r="EM41" s="326">
        <v>5</v>
      </c>
      <c r="EN41" s="708">
        <v>2.5316455696202533</v>
      </c>
      <c r="EO41" s="326">
        <v>5</v>
      </c>
      <c r="EP41" s="716">
        <v>8.8607594936708853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0</v>
      </c>
      <c r="EW41" s="326">
        <v>0</v>
      </c>
      <c r="EX41" s="327">
        <v>0</v>
      </c>
      <c r="EY41" s="326">
        <v>0</v>
      </c>
      <c r="EZ41" s="326">
        <v>0</v>
      </c>
      <c r="FA41" s="379">
        <v>0</v>
      </c>
      <c r="FB41" s="380">
        <v>0</v>
      </c>
      <c r="FC41" s="326">
        <v>0</v>
      </c>
      <c r="FD41" s="327">
        <v>0</v>
      </c>
      <c r="FE41" s="326">
        <v>0</v>
      </c>
      <c r="FF41" s="326">
        <v>0</v>
      </c>
      <c r="FG41" s="379">
        <v>0</v>
      </c>
      <c r="FH41" s="380">
        <v>0</v>
      </c>
      <c r="FI41" s="326">
        <v>0</v>
      </c>
      <c r="FJ41" s="327">
        <v>0</v>
      </c>
      <c r="FK41" s="205">
        <v>37</v>
      </c>
      <c r="FL41" s="724">
        <v>13.513513513513514</v>
      </c>
      <c r="FM41" s="326">
        <v>0</v>
      </c>
      <c r="FN41" s="326">
        <v>1</v>
      </c>
      <c r="FO41" s="326">
        <v>3</v>
      </c>
      <c r="FP41" s="326">
        <v>1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1</v>
      </c>
      <c r="GB41" s="326">
        <v>0</v>
      </c>
      <c r="GC41" s="326">
        <v>0</v>
      </c>
      <c r="GD41" s="326">
        <v>0</v>
      </c>
      <c r="GE41" s="326">
        <v>0</v>
      </c>
      <c r="GF41" s="326">
        <v>0</v>
      </c>
      <c r="GG41" s="327">
        <v>1</v>
      </c>
      <c r="GH41" s="148"/>
      <c r="GI41" s="201" t="s">
        <v>135</v>
      </c>
      <c r="GJ41" s="486">
        <v>421</v>
      </c>
      <c r="GK41" s="727">
        <v>5.225653206650831</v>
      </c>
      <c r="GL41" s="380">
        <v>0</v>
      </c>
      <c r="GM41" s="326">
        <v>0</v>
      </c>
      <c r="GN41" s="326">
        <v>0</v>
      </c>
      <c r="GO41" s="326">
        <v>0</v>
      </c>
      <c r="GP41" s="327">
        <v>0</v>
      </c>
      <c r="GQ41" s="380">
        <v>6</v>
      </c>
      <c r="GR41" s="326">
        <v>4</v>
      </c>
      <c r="GS41" s="326">
        <v>3</v>
      </c>
      <c r="GT41" s="326">
        <v>6</v>
      </c>
      <c r="GU41" s="327">
        <v>3</v>
      </c>
      <c r="GV41" s="205">
        <v>9</v>
      </c>
      <c r="GW41" s="205">
        <v>702</v>
      </c>
      <c r="GX41" s="730">
        <v>1.2820512820512819</v>
      </c>
      <c r="GY41" s="380">
        <v>4</v>
      </c>
      <c r="GZ41" s="326">
        <v>0</v>
      </c>
      <c r="HA41" s="326">
        <v>0</v>
      </c>
      <c r="HB41" s="326">
        <v>0</v>
      </c>
      <c r="HC41" s="326">
        <v>0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0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0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0</v>
      </c>
      <c r="IP41" s="326">
        <v>0</v>
      </c>
      <c r="IQ41" s="379">
        <v>0</v>
      </c>
      <c r="IR41" s="380">
        <v>0</v>
      </c>
      <c r="IS41" s="326">
        <v>0</v>
      </c>
      <c r="IT41" s="327">
        <v>0</v>
      </c>
      <c r="IU41" s="326">
        <v>0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>
        <v>0</v>
      </c>
      <c r="JQ41" s="326">
        <v>0</v>
      </c>
      <c r="JR41" s="326">
        <v>0</v>
      </c>
      <c r="JS41" s="326">
        <v>0</v>
      </c>
      <c r="JT41" s="327">
        <v>0</v>
      </c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0.56980056980056981</v>
      </c>
      <c r="KG41" s="173">
        <v>2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5</v>
      </c>
      <c r="KQ41" s="203">
        <v>0</v>
      </c>
      <c r="KR41" s="203">
        <v>1</v>
      </c>
      <c r="KS41" s="203">
        <v>0</v>
      </c>
      <c r="KT41" s="203">
        <v>0</v>
      </c>
      <c r="KU41" s="173">
        <v>0</v>
      </c>
      <c r="KV41" s="332"/>
      <c r="KW41" s="173"/>
      <c r="KY41" s="205"/>
      <c r="KZ41" s="203"/>
      <c r="LA41" s="203"/>
      <c r="LB41" s="173"/>
      <c r="LD41" s="276" t="s">
        <v>135</v>
      </c>
      <c r="LE41" s="419"/>
      <c r="LF41" s="419"/>
      <c r="LG41" s="419"/>
      <c r="LH41" s="419"/>
      <c r="LI41" s="419"/>
      <c r="LJ41" s="545"/>
      <c r="LK41" s="480"/>
      <c r="LL41" s="452"/>
      <c r="LM41" s="452"/>
      <c r="LN41" s="453"/>
      <c r="LO41" s="480">
        <v>4</v>
      </c>
      <c r="LP41" s="452"/>
      <c r="LQ41" s="452"/>
      <c r="LR41" s="453"/>
      <c r="LS41" s="480"/>
      <c r="LT41" s="452"/>
      <c r="LU41" s="452"/>
      <c r="LV41" s="452"/>
      <c r="LW41" s="914"/>
      <c r="LX41" s="961"/>
    </row>
    <row r="42" spans="1:336" s="288" customFormat="1" ht="18.75" x14ac:dyDescent="0.3">
      <c r="A42" s="235">
        <v>1449</v>
      </c>
      <c r="B42" s="201" t="s">
        <v>136</v>
      </c>
      <c r="C42" s="202">
        <v>39</v>
      </c>
      <c r="D42" s="380"/>
      <c r="E42" s="326"/>
      <c r="F42" s="326"/>
      <c r="G42" s="705">
        <f t="shared" si="152"/>
        <v>0</v>
      </c>
      <c r="H42" s="326"/>
      <c r="I42" s="379"/>
      <c r="J42" s="380">
        <v>7</v>
      </c>
      <c r="K42" s="326">
        <v>1</v>
      </c>
      <c r="L42" s="326">
        <v>4</v>
      </c>
      <c r="M42" s="406">
        <f t="shared" si="174"/>
        <v>10.256410256410255</v>
      </c>
      <c r="N42" s="380">
        <v>7</v>
      </c>
      <c r="O42" s="326">
        <v>1</v>
      </c>
      <c r="P42" s="326">
        <v>4</v>
      </c>
      <c r="Q42" s="386">
        <f t="shared" si="175"/>
        <v>10.256410256410255</v>
      </c>
      <c r="R42" s="380"/>
      <c r="S42" s="326"/>
      <c r="T42" s="326"/>
      <c r="U42" s="326"/>
      <c r="V42" s="326"/>
      <c r="W42" s="327"/>
      <c r="X42" s="326">
        <v>7</v>
      </c>
      <c r="Y42" s="326">
        <v>1</v>
      </c>
      <c r="Z42" s="326">
        <v>7</v>
      </c>
      <c r="AA42" s="326">
        <v>1</v>
      </c>
      <c r="AB42" s="326">
        <v>3</v>
      </c>
      <c r="AC42" s="1015">
        <v>2</v>
      </c>
      <c r="AD42" s="1015"/>
      <c r="AE42" s="1015"/>
      <c r="AF42" s="1016"/>
      <c r="AG42" s="204"/>
      <c r="AH42" s="148"/>
      <c r="AI42" s="276" t="s">
        <v>136</v>
      </c>
      <c r="AJ42" s="202">
        <v>51</v>
      </c>
      <c r="AK42" s="327">
        <v>5</v>
      </c>
      <c r="AL42" s="708">
        <v>7.8431372549019605</v>
      </c>
      <c r="AM42" s="327">
        <v>5</v>
      </c>
      <c r="AN42" s="326">
        <v>5</v>
      </c>
      <c r="AO42" s="326"/>
      <c r="AP42" s="326"/>
      <c r="AQ42" s="327">
        <v>5</v>
      </c>
      <c r="AR42" s="326"/>
      <c r="AS42" s="326"/>
      <c r="AT42" s="379">
        <v>3</v>
      </c>
      <c r="AU42" s="380">
        <v>5</v>
      </c>
      <c r="AV42" s="708">
        <v>1.9607843137254901</v>
      </c>
      <c r="AW42" s="326">
        <v>5</v>
      </c>
      <c r="AX42" s="744">
        <v>5</v>
      </c>
      <c r="AY42" s="326"/>
      <c r="AZ42" s="326"/>
      <c r="BA42" s="326"/>
      <c r="BB42" s="708">
        <f t="shared" si="156"/>
        <v>0</v>
      </c>
      <c r="BC42" s="326"/>
      <c r="BD42" s="326"/>
      <c r="BE42" s="326"/>
      <c r="BF42" s="708">
        <v>0</v>
      </c>
      <c r="BG42" s="326"/>
      <c r="BH42" s="326"/>
      <c r="BI42" s="326"/>
      <c r="BJ42" s="326"/>
      <c r="BK42" s="326"/>
      <c r="BL42" s="326"/>
      <c r="BM42" s="327"/>
      <c r="BN42" s="148"/>
      <c r="BO42" s="201" t="s">
        <v>136</v>
      </c>
      <c r="BP42" s="202">
        <v>54</v>
      </c>
      <c r="BQ42" s="380"/>
      <c r="BR42" s="326">
        <v>1</v>
      </c>
      <c r="BS42" s="326"/>
      <c r="BT42" s="326"/>
      <c r="BU42" s="326"/>
      <c r="BV42" s="326"/>
      <c r="BW42" s="326"/>
      <c r="BX42" s="326"/>
      <c r="BY42" s="708">
        <f t="shared" si="196"/>
        <v>0</v>
      </c>
      <c r="BZ42" s="326"/>
      <c r="CA42" s="326"/>
      <c r="CB42" s="326"/>
      <c r="CC42" s="708">
        <f t="shared" si="178"/>
        <v>0</v>
      </c>
      <c r="CD42" s="326"/>
      <c r="CE42" s="326"/>
      <c r="CF42" s="326"/>
      <c r="CG42" s="326"/>
      <c r="CH42" s="326"/>
      <c r="CI42" s="379"/>
      <c r="CJ42" s="380"/>
      <c r="CK42" s="326"/>
      <c r="CL42" s="716">
        <f t="shared" si="179"/>
        <v>0</v>
      </c>
      <c r="CM42" s="326"/>
      <c r="CN42" s="326"/>
      <c r="CO42" s="327"/>
      <c r="CP42" s="148"/>
      <c r="CQ42" s="370" t="s">
        <v>136</v>
      </c>
      <c r="CR42" s="1011">
        <v>5</v>
      </c>
      <c r="CS42" s="203"/>
      <c r="CT42" s="203">
        <v>2</v>
      </c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26"/>
      <c r="DM42" s="327"/>
      <c r="DN42" s="148"/>
      <c r="DO42" s="201" t="s">
        <v>136</v>
      </c>
      <c r="DP42" s="202">
        <v>48</v>
      </c>
      <c r="DQ42" s="380"/>
      <c r="DR42" s="326"/>
      <c r="DS42" s="326"/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/>
      <c r="EH42" s="327"/>
      <c r="EI42" s="326"/>
      <c r="EJ42" s="326"/>
      <c r="EK42" s="716">
        <v>0</v>
      </c>
      <c r="EL42" s="326"/>
      <c r="EM42" s="326">
        <v>5</v>
      </c>
      <c r="EN42" s="708">
        <v>0</v>
      </c>
      <c r="EO42" s="326">
        <v>5</v>
      </c>
      <c r="EP42" s="716">
        <v>10.416666666666668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0</v>
      </c>
      <c r="EW42" s="326">
        <v>0</v>
      </c>
      <c r="EX42" s="327">
        <v>0</v>
      </c>
      <c r="EY42" s="326">
        <v>0</v>
      </c>
      <c r="EZ42" s="326">
        <v>0</v>
      </c>
      <c r="FA42" s="379">
        <v>0</v>
      </c>
      <c r="FB42" s="380">
        <v>0</v>
      </c>
      <c r="FC42" s="326">
        <v>0</v>
      </c>
      <c r="FD42" s="327">
        <v>0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10</v>
      </c>
      <c r="FL42" s="724">
        <v>0</v>
      </c>
      <c r="FM42" s="326">
        <v>0</v>
      </c>
      <c r="FN42" s="326">
        <v>0</v>
      </c>
      <c r="FO42" s="326">
        <v>0</v>
      </c>
      <c r="FP42" s="326">
        <v>0</v>
      </c>
      <c r="FQ42" s="327">
        <v>0</v>
      </c>
      <c r="FR42" s="380">
        <v>0</v>
      </c>
      <c r="FS42" s="326">
        <v>0</v>
      </c>
      <c r="FT42" s="326">
        <v>0</v>
      </c>
      <c r="FU42" s="326">
        <v>1</v>
      </c>
      <c r="FV42" s="326">
        <v>0</v>
      </c>
      <c r="FW42" s="326">
        <v>0</v>
      </c>
      <c r="FX42" s="326">
        <v>0</v>
      </c>
      <c r="FY42" s="326">
        <v>0</v>
      </c>
      <c r="FZ42" s="326">
        <v>0</v>
      </c>
      <c r="GA42" s="326">
        <v>0</v>
      </c>
      <c r="GB42" s="326">
        <v>1</v>
      </c>
      <c r="GC42" s="326">
        <v>0</v>
      </c>
      <c r="GD42" s="326">
        <v>0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0.28985507246376813</v>
      </c>
      <c r="GL42" s="380">
        <v>0</v>
      </c>
      <c r="GM42" s="326">
        <v>0</v>
      </c>
      <c r="GN42" s="326">
        <v>0</v>
      </c>
      <c r="GO42" s="326">
        <v>0</v>
      </c>
      <c r="GP42" s="327">
        <v>0</v>
      </c>
      <c r="GQ42" s="380">
        <v>0</v>
      </c>
      <c r="GR42" s="326">
        <v>0</v>
      </c>
      <c r="GS42" s="326">
        <v>1</v>
      </c>
      <c r="GT42" s="326">
        <v>0</v>
      </c>
      <c r="GU42" s="327">
        <v>0</v>
      </c>
      <c r="GV42" s="205">
        <v>0</v>
      </c>
      <c r="GW42" s="205">
        <v>338</v>
      </c>
      <c r="GX42" s="730">
        <v>0</v>
      </c>
      <c r="GY42" s="380">
        <v>0</v>
      </c>
      <c r="GZ42" s="326">
        <v>0</v>
      </c>
      <c r="HA42" s="326">
        <v>0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0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0</v>
      </c>
      <c r="IM42" s="326">
        <v>0</v>
      </c>
      <c r="IN42" s="327">
        <v>0</v>
      </c>
      <c r="IO42" s="326">
        <v>0</v>
      </c>
      <c r="IP42" s="326">
        <v>0</v>
      </c>
      <c r="IQ42" s="379">
        <v>1</v>
      </c>
      <c r="IR42" s="380">
        <v>0</v>
      </c>
      <c r="IS42" s="326">
        <v>0</v>
      </c>
      <c r="IT42" s="327">
        <v>0</v>
      </c>
      <c r="IU42" s="326">
        <v>0</v>
      </c>
      <c r="IV42" s="326">
        <v>0</v>
      </c>
      <c r="IW42" s="327">
        <v>0</v>
      </c>
      <c r="IX42" s="380">
        <v>0</v>
      </c>
      <c r="IY42" s="326">
        <v>0</v>
      </c>
      <c r="IZ42" s="327">
        <v>0</v>
      </c>
      <c r="JA42" s="380">
        <v>0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>
        <v>0</v>
      </c>
      <c r="JQ42" s="326">
        <v>0</v>
      </c>
      <c r="JR42" s="326">
        <v>0</v>
      </c>
      <c r="JS42" s="326">
        <v>0</v>
      </c>
      <c r="JT42" s="327">
        <v>0</v>
      </c>
      <c r="JU42" s="380">
        <v>0</v>
      </c>
      <c r="JV42" s="326">
        <v>0</v>
      </c>
      <c r="JW42" s="326">
        <v>0</v>
      </c>
      <c r="JX42" s="326">
        <v>0</v>
      </c>
      <c r="JY42" s="327">
        <v>0</v>
      </c>
      <c r="JZ42" s="380">
        <v>0</v>
      </c>
      <c r="KA42" s="326">
        <v>0</v>
      </c>
      <c r="KB42" s="326">
        <v>0</v>
      </c>
      <c r="KC42" s="326">
        <v>0</v>
      </c>
      <c r="KD42" s="327">
        <v>0</v>
      </c>
      <c r="KE42" s="205">
        <v>169</v>
      </c>
      <c r="KF42" s="734">
        <v>0</v>
      </c>
      <c r="KG42" s="173">
        <v>0</v>
      </c>
      <c r="KH42" s="205">
        <v>0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1</v>
      </c>
      <c r="KQ42" s="203">
        <v>0</v>
      </c>
      <c r="KR42" s="203">
        <v>0</v>
      </c>
      <c r="KS42" s="203">
        <v>0</v>
      </c>
      <c r="KT42" s="203">
        <v>0</v>
      </c>
      <c r="KU42" s="173">
        <v>0</v>
      </c>
      <c r="KV42" s="332"/>
      <c r="KW42" s="173"/>
      <c r="KY42" s="205"/>
      <c r="KZ42" s="203"/>
      <c r="LA42" s="203"/>
      <c r="LB42" s="173"/>
      <c r="LD42" s="276" t="s">
        <v>136</v>
      </c>
      <c r="LE42" s="419"/>
      <c r="LF42" s="419"/>
      <c r="LG42" s="419"/>
      <c r="LH42" s="419"/>
      <c r="LI42" s="419"/>
      <c r="LJ42" s="545"/>
      <c r="LK42" s="480"/>
      <c r="LL42" s="452"/>
      <c r="LM42" s="452"/>
      <c r="LN42" s="453"/>
      <c r="LO42" s="455">
        <v>3</v>
      </c>
      <c r="LP42" s="452"/>
      <c r="LQ42" s="452"/>
      <c r="LR42" s="453"/>
      <c r="LS42" s="480"/>
      <c r="LT42" s="452"/>
      <c r="LU42" s="452"/>
      <c r="LV42" s="452"/>
      <c r="LW42" s="914"/>
      <c r="LX42" s="961"/>
    </row>
    <row r="43" spans="1:336" s="288" customFormat="1" ht="18.75" x14ac:dyDescent="0.3">
      <c r="A43" s="235">
        <v>1450</v>
      </c>
      <c r="B43" s="201" t="s">
        <v>140</v>
      </c>
      <c r="C43" s="202">
        <v>11</v>
      </c>
      <c r="D43" s="380"/>
      <c r="E43" s="326"/>
      <c r="F43" s="326"/>
      <c r="G43" s="705">
        <f t="shared" si="152"/>
        <v>0</v>
      </c>
      <c r="H43" s="326"/>
      <c r="I43" s="379"/>
      <c r="J43" s="380">
        <v>2</v>
      </c>
      <c r="K43" s="326"/>
      <c r="L43" s="326">
        <v>1</v>
      </c>
      <c r="M43" s="406">
        <f t="shared" si="174"/>
        <v>9.0909090909090917</v>
      </c>
      <c r="N43" s="380">
        <v>2</v>
      </c>
      <c r="O43" s="326"/>
      <c r="P43" s="326">
        <v>1</v>
      </c>
      <c r="Q43" s="386">
        <f t="shared" si="175"/>
        <v>9.0909090909090917</v>
      </c>
      <c r="R43" s="380"/>
      <c r="S43" s="326"/>
      <c r="T43" s="326"/>
      <c r="U43" s="326"/>
      <c r="V43" s="326"/>
      <c r="W43" s="327"/>
      <c r="X43" s="326">
        <v>2</v>
      </c>
      <c r="Y43" s="326"/>
      <c r="Z43" s="326">
        <v>2</v>
      </c>
      <c r="AA43" s="326"/>
      <c r="AB43" s="326">
        <v>1</v>
      </c>
      <c r="AC43" s="1015"/>
      <c r="AD43" s="1015"/>
      <c r="AE43" s="1015"/>
      <c r="AF43" s="1016"/>
      <c r="AG43" s="204"/>
      <c r="AH43" s="148"/>
      <c r="AI43" s="276" t="s">
        <v>140</v>
      </c>
      <c r="AJ43" s="202">
        <v>14</v>
      </c>
      <c r="AK43" s="327">
        <v>2</v>
      </c>
      <c r="AL43" s="708">
        <v>28.571428571428569</v>
      </c>
      <c r="AM43" s="327">
        <v>2</v>
      </c>
      <c r="AN43" s="326">
        <v>2</v>
      </c>
      <c r="AO43" s="326"/>
      <c r="AP43" s="326"/>
      <c r="AQ43" s="327">
        <v>1</v>
      </c>
      <c r="AR43" s="326"/>
      <c r="AS43" s="326"/>
      <c r="AT43" s="379">
        <v>1</v>
      </c>
      <c r="AU43" s="380">
        <v>2</v>
      </c>
      <c r="AV43" s="708">
        <v>7.1428571428571423</v>
      </c>
      <c r="AW43" s="326">
        <v>2</v>
      </c>
      <c r="AX43" s="744">
        <v>2</v>
      </c>
      <c r="AY43" s="326"/>
      <c r="AZ43" s="326"/>
      <c r="BA43" s="326"/>
      <c r="BB43" s="708">
        <f t="shared" si="156"/>
        <v>0</v>
      </c>
      <c r="BC43" s="326"/>
      <c r="BD43" s="326"/>
      <c r="BE43" s="326"/>
      <c r="BF43" s="708">
        <v>0</v>
      </c>
      <c r="BG43" s="326"/>
      <c r="BH43" s="326"/>
      <c r="BI43" s="326"/>
      <c r="BJ43" s="326"/>
      <c r="BK43" s="326"/>
      <c r="BL43" s="326"/>
      <c r="BM43" s="327"/>
      <c r="BN43" s="148"/>
      <c r="BO43" s="201" t="s">
        <v>140</v>
      </c>
      <c r="BP43" s="202">
        <v>15</v>
      </c>
      <c r="BQ43" s="380"/>
      <c r="BR43" s="326"/>
      <c r="BS43" s="326"/>
      <c r="BT43" s="326"/>
      <c r="BU43" s="326"/>
      <c r="BV43" s="326"/>
      <c r="BW43" s="326"/>
      <c r="BX43" s="326"/>
      <c r="BY43" s="708">
        <f t="shared" si="196"/>
        <v>0</v>
      </c>
      <c r="BZ43" s="326"/>
      <c r="CA43" s="326"/>
      <c r="CB43" s="326"/>
      <c r="CC43" s="708">
        <f t="shared" si="178"/>
        <v>0</v>
      </c>
      <c r="CD43" s="326"/>
      <c r="CE43" s="326"/>
      <c r="CF43" s="326"/>
      <c r="CG43" s="326"/>
      <c r="CH43" s="326"/>
      <c r="CI43" s="379"/>
      <c r="CJ43" s="380"/>
      <c r="CK43" s="326"/>
      <c r="CL43" s="716">
        <f t="shared" si="179"/>
        <v>0</v>
      </c>
      <c r="CM43" s="326"/>
      <c r="CN43" s="326"/>
      <c r="CO43" s="327"/>
      <c r="CP43" s="148"/>
      <c r="CQ43" s="370" t="s">
        <v>140</v>
      </c>
      <c r="CR43" s="1011">
        <v>1</v>
      </c>
      <c r="CS43" s="203"/>
      <c r="CT43" s="203"/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26"/>
      <c r="DM43" s="327"/>
      <c r="DN43" s="148"/>
      <c r="DO43" s="201" t="s">
        <v>140</v>
      </c>
      <c r="DP43" s="202">
        <v>13</v>
      </c>
      <c r="DQ43" s="380"/>
      <c r="DR43" s="326"/>
      <c r="DS43" s="326"/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/>
      <c r="EH43" s="327"/>
      <c r="EI43" s="326"/>
      <c r="EJ43" s="326"/>
      <c r="EK43" s="716">
        <v>0</v>
      </c>
      <c r="EL43" s="326"/>
      <c r="EM43" s="326">
        <v>1</v>
      </c>
      <c r="EN43" s="708">
        <v>0</v>
      </c>
      <c r="EO43" s="326">
        <v>1</v>
      </c>
      <c r="EP43" s="716">
        <v>7.6923076923076925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0</v>
      </c>
      <c r="EW43" s="326">
        <v>0</v>
      </c>
      <c r="EX43" s="327">
        <v>0</v>
      </c>
      <c r="EY43" s="326">
        <v>0</v>
      </c>
      <c r="EZ43" s="326">
        <v>1</v>
      </c>
      <c r="FA43" s="379">
        <v>0</v>
      </c>
      <c r="FB43" s="380">
        <v>0</v>
      </c>
      <c r="FC43" s="326">
        <v>0</v>
      </c>
      <c r="FD43" s="327">
        <v>0</v>
      </c>
      <c r="FE43" s="326">
        <v>0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22</v>
      </c>
      <c r="FL43" s="724">
        <v>0</v>
      </c>
      <c r="FM43" s="326">
        <v>0</v>
      </c>
      <c r="FN43" s="326">
        <v>0</v>
      </c>
      <c r="FO43" s="326">
        <v>0</v>
      </c>
      <c r="FP43" s="326">
        <v>0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0</v>
      </c>
      <c r="FX43" s="326">
        <v>0</v>
      </c>
      <c r="FY43" s="326">
        <v>0</v>
      </c>
      <c r="FZ43" s="326">
        <v>0</v>
      </c>
      <c r="GA43" s="326">
        <v>0</v>
      </c>
      <c r="GB43" s="326">
        <v>0</v>
      </c>
      <c r="GC43" s="326">
        <v>0</v>
      </c>
      <c r="GD43" s="326">
        <v>0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0</v>
      </c>
      <c r="GL43" s="380">
        <v>0</v>
      </c>
      <c r="GM43" s="326">
        <v>0</v>
      </c>
      <c r="GN43" s="326">
        <v>0</v>
      </c>
      <c r="GO43" s="326">
        <v>0</v>
      </c>
      <c r="GP43" s="327">
        <v>0</v>
      </c>
      <c r="GQ43" s="380">
        <v>0</v>
      </c>
      <c r="GR43" s="326">
        <v>0</v>
      </c>
      <c r="GS43" s="326">
        <v>0</v>
      </c>
      <c r="GT43" s="326">
        <v>0</v>
      </c>
      <c r="GU43" s="327">
        <v>0</v>
      </c>
      <c r="GV43" s="205">
        <v>0</v>
      </c>
      <c r="GW43" s="205">
        <v>95</v>
      </c>
      <c r="GX43" s="730">
        <v>0</v>
      </c>
      <c r="GY43" s="380">
        <v>0</v>
      </c>
      <c r="GZ43" s="326">
        <v>0</v>
      </c>
      <c r="HA43" s="326">
        <v>0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0</v>
      </c>
      <c r="IM43" s="326">
        <v>1</v>
      </c>
      <c r="IN43" s="327">
        <v>0</v>
      </c>
      <c r="IO43" s="326">
        <v>0</v>
      </c>
      <c r="IP43" s="326">
        <v>1</v>
      </c>
      <c r="IQ43" s="379">
        <v>0</v>
      </c>
      <c r="IR43" s="380">
        <v>0</v>
      </c>
      <c r="IS43" s="326">
        <v>0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0</v>
      </c>
      <c r="JB43" s="326">
        <v>0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>
        <v>0</v>
      </c>
      <c r="JQ43" s="326">
        <v>0</v>
      </c>
      <c r="JR43" s="326">
        <v>0</v>
      </c>
      <c r="JS43" s="326">
        <v>0</v>
      </c>
      <c r="JT43" s="327">
        <v>0</v>
      </c>
      <c r="JU43" s="380">
        <v>0</v>
      </c>
      <c r="JV43" s="326">
        <v>0</v>
      </c>
      <c r="JW43" s="326">
        <v>0</v>
      </c>
      <c r="JX43" s="326">
        <v>0</v>
      </c>
      <c r="JY43" s="327">
        <v>0</v>
      </c>
      <c r="JZ43" s="380">
        <v>0</v>
      </c>
      <c r="KA43" s="326">
        <v>0</v>
      </c>
      <c r="KB43" s="326">
        <v>0</v>
      </c>
      <c r="KC43" s="326">
        <v>0</v>
      </c>
      <c r="KD43" s="327">
        <v>0</v>
      </c>
      <c r="KE43" s="205">
        <v>48</v>
      </c>
      <c r="KF43" s="734">
        <v>0</v>
      </c>
      <c r="KG43" s="173">
        <v>0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0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419"/>
      <c r="LF43" s="419"/>
      <c r="LG43" s="419"/>
      <c r="LH43" s="419"/>
      <c r="LI43" s="419"/>
      <c r="LJ43" s="545"/>
      <c r="LK43" s="480"/>
      <c r="LL43" s="452"/>
      <c r="LM43" s="452"/>
      <c r="LN43" s="453"/>
      <c r="LO43" s="480">
        <v>1</v>
      </c>
      <c r="LP43" s="452"/>
      <c r="LQ43" s="452"/>
      <c r="LR43" s="453"/>
      <c r="LS43" s="480"/>
      <c r="LT43" s="452"/>
      <c r="LU43" s="452"/>
      <c r="LV43" s="452"/>
      <c r="LW43" s="914"/>
      <c r="LX43" s="961"/>
    </row>
    <row r="44" spans="1:336" s="288" customFormat="1" ht="21" x14ac:dyDescent="0.35">
      <c r="A44" s="235">
        <v>1451</v>
      </c>
      <c r="B44" s="201" t="s">
        <v>141</v>
      </c>
      <c r="C44" s="202">
        <v>23</v>
      </c>
      <c r="D44" s="380"/>
      <c r="E44" s="326"/>
      <c r="F44" s="326"/>
      <c r="G44" s="705">
        <f t="shared" si="152"/>
        <v>0</v>
      </c>
      <c r="H44" s="326"/>
      <c r="I44" s="379"/>
      <c r="J44" s="380">
        <v>2</v>
      </c>
      <c r="K44" s="326">
        <v>4</v>
      </c>
      <c r="L44" s="326">
        <v>2</v>
      </c>
      <c r="M44" s="406">
        <f t="shared" si="174"/>
        <v>8.695652173913043</v>
      </c>
      <c r="N44" s="380">
        <v>2</v>
      </c>
      <c r="O44" s="326">
        <v>4</v>
      </c>
      <c r="P44" s="326">
        <v>2</v>
      </c>
      <c r="Q44" s="386">
        <f t="shared" si="175"/>
        <v>8.695652173913043</v>
      </c>
      <c r="R44" s="380"/>
      <c r="S44" s="326"/>
      <c r="T44" s="326"/>
      <c r="U44" s="326"/>
      <c r="V44" s="326"/>
      <c r="W44" s="327"/>
      <c r="X44" s="326">
        <v>2</v>
      </c>
      <c r="Y44" s="326">
        <v>4</v>
      </c>
      <c r="Z44" s="326">
        <v>2</v>
      </c>
      <c r="AA44" s="326">
        <v>4</v>
      </c>
      <c r="AB44" s="326">
        <v>3</v>
      </c>
      <c r="AC44" s="1017">
        <v>2</v>
      </c>
      <c r="AD44" s="1015"/>
      <c r="AE44" s="1015"/>
      <c r="AF44" s="1016"/>
      <c r="AG44" s="204"/>
      <c r="AH44" s="148"/>
      <c r="AI44" s="276" t="s">
        <v>141</v>
      </c>
      <c r="AJ44" s="202">
        <v>31</v>
      </c>
      <c r="AK44" s="327">
        <v>3</v>
      </c>
      <c r="AL44" s="708">
        <v>3.225806451612903</v>
      </c>
      <c r="AM44" s="327">
        <v>3</v>
      </c>
      <c r="AN44" s="326">
        <v>3</v>
      </c>
      <c r="AO44" s="326"/>
      <c r="AP44" s="326"/>
      <c r="AQ44" s="327">
        <v>5</v>
      </c>
      <c r="AR44" s="326"/>
      <c r="AS44" s="326"/>
      <c r="AT44" s="379">
        <v>1</v>
      </c>
      <c r="AU44" s="380">
        <v>3</v>
      </c>
      <c r="AV44" s="708">
        <v>3.225806451612903</v>
      </c>
      <c r="AW44" s="326">
        <v>3</v>
      </c>
      <c r="AX44" s="744">
        <v>3</v>
      </c>
      <c r="AY44" s="326"/>
      <c r="AZ44" s="326"/>
      <c r="BA44" s="326"/>
      <c r="BB44" s="708">
        <f t="shared" si="156"/>
        <v>0</v>
      </c>
      <c r="BC44" s="326"/>
      <c r="BD44" s="326"/>
      <c r="BE44" s="326"/>
      <c r="BF44" s="708">
        <v>0</v>
      </c>
      <c r="BG44" s="326"/>
      <c r="BH44" s="326"/>
      <c r="BI44" s="326"/>
      <c r="BJ44" s="326"/>
      <c r="BK44" s="326"/>
      <c r="BL44" s="326"/>
      <c r="BM44" s="327"/>
      <c r="BN44" s="148"/>
      <c r="BO44" s="201" t="s">
        <v>141</v>
      </c>
      <c r="BP44" s="202">
        <v>32</v>
      </c>
      <c r="BQ44" s="380"/>
      <c r="BR44" s="326">
        <v>3</v>
      </c>
      <c r="BS44" s="326"/>
      <c r="BT44" s="326"/>
      <c r="BU44" s="326"/>
      <c r="BV44" s="326"/>
      <c r="BW44" s="326"/>
      <c r="BX44" s="326"/>
      <c r="BY44" s="708">
        <f t="shared" si="196"/>
        <v>0</v>
      </c>
      <c r="BZ44" s="326"/>
      <c r="CA44" s="326"/>
      <c r="CB44" s="326"/>
      <c r="CC44" s="708">
        <f t="shared" si="178"/>
        <v>0</v>
      </c>
      <c r="CD44" s="326"/>
      <c r="CE44" s="326"/>
      <c r="CF44" s="326"/>
      <c r="CG44" s="326"/>
      <c r="CH44" s="326"/>
      <c r="CI44" s="379"/>
      <c r="CJ44" s="380"/>
      <c r="CK44" s="326"/>
      <c r="CL44" s="716">
        <f t="shared" si="179"/>
        <v>0</v>
      </c>
      <c r="CM44" s="326"/>
      <c r="CN44" s="326"/>
      <c r="CO44" s="327"/>
      <c r="CP44" s="148"/>
      <c r="CQ44" s="370" t="s">
        <v>141</v>
      </c>
      <c r="CR44" s="1011">
        <v>3</v>
      </c>
      <c r="CS44" s="203"/>
      <c r="CT44" s="203">
        <v>1</v>
      </c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26"/>
      <c r="DM44" s="327"/>
      <c r="DN44" s="148"/>
      <c r="DO44" s="201" t="s">
        <v>141</v>
      </c>
      <c r="DP44" s="202">
        <v>29</v>
      </c>
      <c r="DQ44" s="380"/>
      <c r="DR44" s="326"/>
      <c r="DS44" s="326"/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/>
      <c r="EH44" s="327"/>
      <c r="EI44" s="326"/>
      <c r="EJ44" s="326"/>
      <c r="EK44" s="716">
        <v>0</v>
      </c>
      <c r="EL44" s="326"/>
      <c r="EM44" s="326"/>
      <c r="EN44" s="708">
        <v>0</v>
      </c>
      <c r="EO44" s="326"/>
      <c r="EP44" s="716">
        <v>0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0</v>
      </c>
      <c r="FA44" s="379">
        <v>0</v>
      </c>
      <c r="FB44" s="380">
        <v>0</v>
      </c>
      <c r="FC44" s="326">
        <v>0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82</v>
      </c>
      <c r="FL44" s="724">
        <v>1.2195121951219512</v>
      </c>
      <c r="FM44" s="326">
        <v>0</v>
      </c>
      <c r="FN44" s="326">
        <v>0</v>
      </c>
      <c r="FO44" s="326">
        <v>1</v>
      </c>
      <c r="FP44" s="326">
        <v>0</v>
      </c>
      <c r="FQ44" s="327">
        <v>0</v>
      </c>
      <c r="FR44" s="380">
        <v>0</v>
      </c>
      <c r="FS44" s="326">
        <v>0</v>
      </c>
      <c r="FT44" s="326">
        <v>0</v>
      </c>
      <c r="FU44" s="326">
        <v>0</v>
      </c>
      <c r="FV44" s="326">
        <v>0</v>
      </c>
      <c r="FW44" s="326">
        <v>1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0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2.4038461538461542</v>
      </c>
      <c r="GL44" s="380">
        <v>0</v>
      </c>
      <c r="GM44" s="326">
        <v>0</v>
      </c>
      <c r="GN44" s="326">
        <v>1</v>
      </c>
      <c r="GO44" s="326">
        <v>0</v>
      </c>
      <c r="GP44" s="327">
        <v>0</v>
      </c>
      <c r="GQ44" s="380">
        <v>0</v>
      </c>
      <c r="GR44" s="326">
        <v>0</v>
      </c>
      <c r="GS44" s="326">
        <v>1</v>
      </c>
      <c r="GT44" s="326">
        <v>2</v>
      </c>
      <c r="GU44" s="327">
        <v>1</v>
      </c>
      <c r="GV44" s="205">
        <v>2</v>
      </c>
      <c r="GW44" s="205">
        <v>203</v>
      </c>
      <c r="GX44" s="730">
        <v>0.98522167487684731</v>
      </c>
      <c r="GY44" s="380">
        <v>1</v>
      </c>
      <c r="GZ44" s="326">
        <v>0</v>
      </c>
      <c r="HA44" s="326">
        <v>0</v>
      </c>
      <c r="HB44" s="326">
        <v>0</v>
      </c>
      <c r="HC44" s="326">
        <v>0</v>
      </c>
      <c r="HD44" s="326">
        <v>0</v>
      </c>
      <c r="HE44" s="326">
        <v>0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1</v>
      </c>
      <c r="IM44" s="326">
        <v>0</v>
      </c>
      <c r="IN44" s="327">
        <v>0</v>
      </c>
      <c r="IO44" s="326">
        <v>0</v>
      </c>
      <c r="IP44" s="326">
        <v>0</v>
      </c>
      <c r="IQ44" s="379">
        <v>0</v>
      </c>
      <c r="IR44" s="380">
        <v>0</v>
      </c>
      <c r="IS44" s="326">
        <v>0</v>
      </c>
      <c r="IT44" s="327">
        <v>0</v>
      </c>
      <c r="IU44" s="326">
        <v>0</v>
      </c>
      <c r="IV44" s="326">
        <v>0</v>
      </c>
      <c r="IW44" s="327">
        <v>0</v>
      </c>
      <c r="IX44" s="380">
        <v>0</v>
      </c>
      <c r="IY44" s="326">
        <v>0</v>
      </c>
      <c r="IZ44" s="327">
        <v>0</v>
      </c>
      <c r="JA44" s="380">
        <v>0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>
        <v>0</v>
      </c>
      <c r="JQ44" s="326">
        <v>0</v>
      </c>
      <c r="JR44" s="326">
        <v>0</v>
      </c>
      <c r="JS44" s="326">
        <v>0</v>
      </c>
      <c r="JT44" s="327">
        <v>0</v>
      </c>
      <c r="JU44" s="380">
        <v>0</v>
      </c>
      <c r="JV44" s="326">
        <v>0</v>
      </c>
      <c r="JW44" s="326">
        <v>0</v>
      </c>
      <c r="JX44" s="326">
        <v>0</v>
      </c>
      <c r="JY44" s="327">
        <v>0</v>
      </c>
      <c r="JZ44" s="380">
        <v>0</v>
      </c>
      <c r="KA44" s="326">
        <v>0</v>
      </c>
      <c r="KB44" s="326">
        <v>0</v>
      </c>
      <c r="KC44" s="326">
        <v>0</v>
      </c>
      <c r="KD44" s="327">
        <v>0</v>
      </c>
      <c r="KE44" s="205">
        <v>102</v>
      </c>
      <c r="KF44" s="734">
        <v>1.9607843137254901</v>
      </c>
      <c r="KG44" s="173">
        <v>2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0</v>
      </c>
      <c r="KQ44" s="203">
        <v>0</v>
      </c>
      <c r="KR44" s="203">
        <v>0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419"/>
      <c r="LF44" s="419"/>
      <c r="LG44" s="419"/>
      <c r="LH44" s="419"/>
      <c r="LI44" s="419"/>
      <c r="LJ44" s="545"/>
      <c r="LK44" s="480"/>
      <c r="LL44" s="452"/>
      <c r="LM44" s="452"/>
      <c r="LN44" s="453"/>
      <c r="LO44" s="480">
        <v>1</v>
      </c>
      <c r="LP44" s="452"/>
      <c r="LQ44" s="452"/>
      <c r="LR44" s="453"/>
      <c r="LS44" s="480"/>
      <c r="LT44" s="452"/>
      <c r="LU44" s="452"/>
      <c r="LV44" s="452"/>
      <c r="LW44" s="914"/>
      <c r="LX44" s="961"/>
    </row>
    <row r="45" spans="1:336" s="288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0</v>
      </c>
      <c r="E45" s="151">
        <f t="shared" ref="E45:F45" si="231">SUM(E46:E50)</f>
        <v>0</v>
      </c>
      <c r="F45" s="151">
        <f t="shared" si="231"/>
        <v>0</v>
      </c>
      <c r="G45" s="705">
        <f t="shared" si="152"/>
        <v>0</v>
      </c>
      <c r="H45" s="151">
        <f t="shared" ref="H45:L45" si="232">SUM(H46:H50)</f>
        <v>0</v>
      </c>
      <c r="I45" s="172">
        <f t="shared" si="232"/>
        <v>0</v>
      </c>
      <c r="J45" s="159">
        <f t="shared" si="232"/>
        <v>6</v>
      </c>
      <c r="K45" s="151">
        <f t="shared" si="232"/>
        <v>8</v>
      </c>
      <c r="L45" s="151">
        <f t="shared" si="232"/>
        <v>6</v>
      </c>
      <c r="M45" s="407">
        <f t="shared" si="174"/>
        <v>9.8360655737704921</v>
      </c>
      <c r="N45" s="159">
        <f t="shared" ref="N45:P45" si="233">SUM(N46:N50)</f>
        <v>6</v>
      </c>
      <c r="O45" s="151">
        <f t="shared" si="233"/>
        <v>8</v>
      </c>
      <c r="P45" s="151">
        <f t="shared" si="233"/>
        <v>6</v>
      </c>
      <c r="Q45" s="387">
        <f t="shared" si="175"/>
        <v>9.8360655737704921</v>
      </c>
      <c r="R45" s="159">
        <f t="shared" ref="R45:AF45" si="234">SUM(R46:R50)</f>
        <v>0</v>
      </c>
      <c r="S45" s="151">
        <f t="shared" si="234"/>
        <v>0</v>
      </c>
      <c r="T45" s="151">
        <f t="shared" si="234"/>
        <v>0</v>
      </c>
      <c r="U45" s="151">
        <f t="shared" si="234"/>
        <v>0</v>
      </c>
      <c r="V45" s="151">
        <f t="shared" si="234"/>
        <v>0</v>
      </c>
      <c r="W45" s="153">
        <f t="shared" si="234"/>
        <v>0</v>
      </c>
      <c r="X45" s="151">
        <f t="shared" si="234"/>
        <v>6</v>
      </c>
      <c r="Y45" s="151">
        <f t="shared" si="234"/>
        <v>8</v>
      </c>
      <c r="Z45" s="151">
        <f t="shared" si="234"/>
        <v>6</v>
      </c>
      <c r="AA45" s="151">
        <f t="shared" si="234"/>
        <v>8</v>
      </c>
      <c r="AB45" s="151">
        <f t="shared" si="234"/>
        <v>7</v>
      </c>
      <c r="AC45" s="151">
        <f t="shared" si="234"/>
        <v>9</v>
      </c>
      <c r="AD45" s="151">
        <f t="shared" si="234"/>
        <v>0</v>
      </c>
      <c r="AE45" s="151">
        <f t="shared" si="234"/>
        <v>0</v>
      </c>
      <c r="AF45" s="153">
        <f t="shared" si="234"/>
        <v>0</v>
      </c>
      <c r="AG45" s="153"/>
      <c r="AH45" s="154"/>
      <c r="AI45" s="275" t="s">
        <v>130</v>
      </c>
      <c r="AJ45" s="425">
        <f t="shared" ref="AJ45:AK45" si="235">SUM(AJ46:AJ50)</f>
        <v>71</v>
      </c>
      <c r="AK45" s="159">
        <f t="shared" si="235"/>
        <v>6</v>
      </c>
      <c r="AL45" s="708">
        <f t="shared" si="176"/>
        <v>8.4507042253521121</v>
      </c>
      <c r="AM45" s="151">
        <f t="shared" ref="AM45:BM45" si="236">SUM(AM46:AM50)</f>
        <v>6</v>
      </c>
      <c r="AN45" s="151">
        <f t="shared" si="236"/>
        <v>6</v>
      </c>
      <c r="AO45" s="151">
        <f t="shared" si="236"/>
        <v>0</v>
      </c>
      <c r="AP45" s="151">
        <f t="shared" si="236"/>
        <v>0</v>
      </c>
      <c r="AQ45" s="153">
        <f t="shared" si="236"/>
        <v>5</v>
      </c>
      <c r="AR45" s="151">
        <f t="shared" si="236"/>
        <v>0</v>
      </c>
      <c r="AS45" s="151">
        <f t="shared" si="236"/>
        <v>0</v>
      </c>
      <c r="AT45" s="172">
        <f t="shared" si="236"/>
        <v>4</v>
      </c>
      <c r="AU45" s="159">
        <f t="shared" si="236"/>
        <v>7</v>
      </c>
      <c r="AV45" s="708">
        <f t="shared" si="194"/>
        <v>9.8591549295774641</v>
      </c>
      <c r="AW45" s="155">
        <f t="shared" si="236"/>
        <v>7</v>
      </c>
      <c r="AX45" s="743">
        <f t="shared" si="236"/>
        <v>7</v>
      </c>
      <c r="AY45" s="151">
        <f t="shared" si="236"/>
        <v>0</v>
      </c>
      <c r="AZ45" s="155">
        <f t="shared" si="236"/>
        <v>0</v>
      </c>
      <c r="BA45" s="155">
        <f t="shared" si="236"/>
        <v>0</v>
      </c>
      <c r="BB45" s="708">
        <f t="shared" si="156"/>
        <v>0</v>
      </c>
      <c r="BC45" s="155">
        <f t="shared" si="236"/>
        <v>0</v>
      </c>
      <c r="BD45" s="155">
        <f t="shared" si="236"/>
        <v>0</v>
      </c>
      <c r="BE45" s="155">
        <f t="shared" si="236"/>
        <v>1</v>
      </c>
      <c r="BF45" s="708">
        <f t="shared" si="177"/>
        <v>1.4084507042253522</v>
      </c>
      <c r="BG45" s="155">
        <f t="shared" si="236"/>
        <v>0</v>
      </c>
      <c r="BH45" s="151">
        <f t="shared" si="236"/>
        <v>0</v>
      </c>
      <c r="BI45" s="151">
        <f t="shared" si="236"/>
        <v>0</v>
      </c>
      <c r="BJ45" s="151">
        <f t="shared" si="236"/>
        <v>0</v>
      </c>
      <c r="BK45" s="151">
        <f t="shared" si="236"/>
        <v>0</v>
      </c>
      <c r="BL45" s="151">
        <f t="shared" si="236"/>
        <v>0</v>
      </c>
      <c r="BM45" s="153">
        <f t="shared" si="236"/>
        <v>0</v>
      </c>
      <c r="BN45" s="154"/>
      <c r="BO45" s="150" t="s">
        <v>130</v>
      </c>
      <c r="BP45" s="425">
        <f t="shared" ref="BP45:BX45" si="237">SUM(BP46:BP50)</f>
        <v>81</v>
      </c>
      <c r="BQ45" s="159">
        <f t="shared" si="237"/>
        <v>0</v>
      </c>
      <c r="BR45" s="151">
        <f t="shared" si="237"/>
        <v>2</v>
      </c>
      <c r="BS45" s="151">
        <f t="shared" si="237"/>
        <v>0</v>
      </c>
      <c r="BT45" s="151">
        <f t="shared" si="237"/>
        <v>0</v>
      </c>
      <c r="BU45" s="151">
        <f t="shared" si="237"/>
        <v>0</v>
      </c>
      <c r="BV45" s="151">
        <f t="shared" si="237"/>
        <v>0</v>
      </c>
      <c r="BW45" s="151">
        <f t="shared" si="237"/>
        <v>0</v>
      </c>
      <c r="BX45" s="155">
        <f t="shared" si="237"/>
        <v>0</v>
      </c>
      <c r="BY45" s="708">
        <f t="shared" si="196"/>
        <v>0</v>
      </c>
      <c r="BZ45" s="155">
        <f t="shared" ref="BZ45:CO45" si="238">SUM(BZ46:BZ50)</f>
        <v>0</v>
      </c>
      <c r="CA45" s="155">
        <f t="shared" si="238"/>
        <v>0</v>
      </c>
      <c r="CB45" s="155">
        <f t="shared" si="238"/>
        <v>0</v>
      </c>
      <c r="CC45" s="708">
        <f t="shared" si="178"/>
        <v>0</v>
      </c>
      <c r="CD45" s="155">
        <f t="shared" si="238"/>
        <v>0</v>
      </c>
      <c r="CE45" s="155">
        <f t="shared" si="238"/>
        <v>0</v>
      </c>
      <c r="CF45" s="155">
        <f t="shared" si="238"/>
        <v>0</v>
      </c>
      <c r="CG45" s="155">
        <f t="shared" si="238"/>
        <v>0</v>
      </c>
      <c r="CH45" s="155">
        <f t="shared" si="238"/>
        <v>0</v>
      </c>
      <c r="CI45" s="353">
        <f t="shared" si="238"/>
        <v>0</v>
      </c>
      <c r="CJ45" s="159">
        <f t="shared" si="238"/>
        <v>0</v>
      </c>
      <c r="CK45" s="155">
        <f t="shared" si="238"/>
        <v>0</v>
      </c>
      <c r="CL45" s="716">
        <f t="shared" si="179"/>
        <v>0</v>
      </c>
      <c r="CM45" s="291">
        <f t="shared" si="238"/>
        <v>0</v>
      </c>
      <c r="CN45" s="279">
        <f t="shared" si="238"/>
        <v>0</v>
      </c>
      <c r="CO45" s="153">
        <f t="shared" si="238"/>
        <v>0</v>
      </c>
      <c r="CP45" s="154"/>
      <c r="CQ45" s="368" t="s">
        <v>130</v>
      </c>
      <c r="CR45" s="1010">
        <f t="shared" ref="CR45:DM45" si="239">SUM(CR46:CR50)</f>
        <v>10</v>
      </c>
      <c r="CS45" s="155">
        <f t="shared" si="239"/>
        <v>0</v>
      </c>
      <c r="CT45" s="155">
        <f t="shared" si="239"/>
        <v>2</v>
      </c>
      <c r="CU45" s="151">
        <f t="shared" si="239"/>
        <v>0</v>
      </c>
      <c r="CV45" s="151">
        <f t="shared" si="239"/>
        <v>0</v>
      </c>
      <c r="CW45" s="151">
        <f t="shared" si="239"/>
        <v>0</v>
      </c>
      <c r="CX45" s="151">
        <f t="shared" si="239"/>
        <v>0</v>
      </c>
      <c r="CY45" s="151">
        <f t="shared" si="239"/>
        <v>1</v>
      </c>
      <c r="CZ45" s="151">
        <f t="shared" si="239"/>
        <v>0</v>
      </c>
      <c r="DA45" s="151">
        <f t="shared" si="239"/>
        <v>0</v>
      </c>
      <c r="DB45" s="151">
        <f t="shared" si="239"/>
        <v>1</v>
      </c>
      <c r="DC45" s="151">
        <f t="shared" si="239"/>
        <v>0</v>
      </c>
      <c r="DD45" s="151">
        <f t="shared" si="239"/>
        <v>0</v>
      </c>
      <c r="DE45" s="151">
        <f t="shared" si="239"/>
        <v>0</v>
      </c>
      <c r="DF45" s="151">
        <f t="shared" si="239"/>
        <v>0</v>
      </c>
      <c r="DG45" s="151">
        <f t="shared" si="239"/>
        <v>0</v>
      </c>
      <c r="DH45" s="151">
        <f t="shared" si="239"/>
        <v>0</v>
      </c>
      <c r="DI45" s="172">
        <f t="shared" si="239"/>
        <v>0</v>
      </c>
      <c r="DJ45" s="159">
        <f t="shared" si="239"/>
        <v>0</v>
      </c>
      <c r="DK45" s="153">
        <f t="shared" si="239"/>
        <v>0</v>
      </c>
      <c r="DL45" s="291">
        <f t="shared" si="239"/>
        <v>0</v>
      </c>
      <c r="DM45" s="357">
        <f t="shared" si="239"/>
        <v>0</v>
      </c>
      <c r="DN45" s="154"/>
      <c r="DO45" s="150" t="s">
        <v>130</v>
      </c>
      <c r="DP45" s="425">
        <f t="shared" ref="DP45:DW45" si="240">SUM(DP46:DP50)</f>
        <v>77</v>
      </c>
      <c r="DQ45" s="159">
        <f t="shared" si="240"/>
        <v>0</v>
      </c>
      <c r="DR45" s="151">
        <f t="shared" si="240"/>
        <v>0</v>
      </c>
      <c r="DS45" s="151">
        <f t="shared" si="240"/>
        <v>0</v>
      </c>
      <c r="DT45" s="172">
        <f t="shared" si="240"/>
        <v>0</v>
      </c>
      <c r="DU45" s="159">
        <f t="shared" si="240"/>
        <v>0</v>
      </c>
      <c r="DV45" s="151">
        <f t="shared" si="240"/>
        <v>0</v>
      </c>
      <c r="DW45" s="155">
        <f t="shared" si="240"/>
        <v>0</v>
      </c>
      <c r="DX45" s="720">
        <f t="shared" si="180"/>
        <v>0</v>
      </c>
      <c r="DY45" s="159">
        <f t="shared" ref="DY45:EO45" si="241">SUM(DY46:DY50)</f>
        <v>0</v>
      </c>
      <c r="DZ45" s="155">
        <f t="shared" si="241"/>
        <v>0</v>
      </c>
      <c r="EA45" s="155">
        <f t="shared" si="241"/>
        <v>0</v>
      </c>
      <c r="EB45" s="716">
        <f t="shared" si="181"/>
        <v>0</v>
      </c>
      <c r="EC45" s="151">
        <f t="shared" si="241"/>
        <v>0</v>
      </c>
      <c r="ED45" s="155">
        <f t="shared" si="241"/>
        <v>0</v>
      </c>
      <c r="EE45" s="155">
        <f t="shared" si="241"/>
        <v>0</v>
      </c>
      <c r="EF45" s="353">
        <f t="shared" si="241"/>
        <v>0</v>
      </c>
      <c r="EG45" s="159">
        <f t="shared" si="241"/>
        <v>0</v>
      </c>
      <c r="EH45" s="180">
        <f t="shared" si="241"/>
        <v>0</v>
      </c>
      <c r="EI45" s="151">
        <f t="shared" si="241"/>
        <v>0</v>
      </c>
      <c r="EJ45" s="155">
        <f t="shared" si="241"/>
        <v>0</v>
      </c>
      <c r="EK45" s="716">
        <f t="shared" si="182"/>
        <v>0</v>
      </c>
      <c r="EL45" s="151">
        <f t="shared" si="241"/>
        <v>0</v>
      </c>
      <c r="EM45" s="155">
        <f t="shared" si="241"/>
        <v>4</v>
      </c>
      <c r="EN45" s="708">
        <f t="shared" si="183"/>
        <v>5.1948051948051948</v>
      </c>
      <c r="EO45" s="155">
        <f t="shared" si="241"/>
        <v>4</v>
      </c>
      <c r="EP45" s="716">
        <f t="shared" si="184"/>
        <v>5.1948051948051948</v>
      </c>
      <c r="EQ45" s="154"/>
      <c r="ER45" s="150" t="s">
        <v>130</v>
      </c>
      <c r="ES45" s="159">
        <f t="shared" ref="ES45:FJ45" si="242">SUM(ES46:ES50)</f>
        <v>0</v>
      </c>
      <c r="ET45" s="151">
        <f t="shared" si="242"/>
        <v>0</v>
      </c>
      <c r="EU45" s="172">
        <f t="shared" si="242"/>
        <v>0</v>
      </c>
      <c r="EV45" s="159">
        <f t="shared" si="242"/>
        <v>0</v>
      </c>
      <c r="EW45" s="155">
        <f t="shared" si="242"/>
        <v>0</v>
      </c>
      <c r="EX45" s="180">
        <f t="shared" si="242"/>
        <v>0</v>
      </c>
      <c r="EY45" s="151">
        <f t="shared" si="242"/>
        <v>0</v>
      </c>
      <c r="EZ45" s="151">
        <f t="shared" si="242"/>
        <v>0</v>
      </c>
      <c r="FA45" s="172">
        <f t="shared" si="242"/>
        <v>0</v>
      </c>
      <c r="FB45" s="159">
        <f t="shared" si="242"/>
        <v>0</v>
      </c>
      <c r="FC45" s="151">
        <f t="shared" si="242"/>
        <v>0</v>
      </c>
      <c r="FD45" s="153">
        <f t="shared" si="242"/>
        <v>0</v>
      </c>
      <c r="FE45" s="151">
        <f t="shared" si="242"/>
        <v>0</v>
      </c>
      <c r="FF45" s="151">
        <f t="shared" si="242"/>
        <v>1</v>
      </c>
      <c r="FG45" s="172">
        <f t="shared" si="242"/>
        <v>0</v>
      </c>
      <c r="FH45" s="159">
        <f t="shared" si="242"/>
        <v>0</v>
      </c>
      <c r="FI45" s="151">
        <f t="shared" si="242"/>
        <v>0</v>
      </c>
      <c r="FJ45" s="153">
        <f t="shared" si="242"/>
        <v>0</v>
      </c>
      <c r="FK45" s="427">
        <v>70</v>
      </c>
      <c r="FL45" s="724">
        <f t="shared" si="200"/>
        <v>2.8571428571428572</v>
      </c>
      <c r="FM45" s="151">
        <f t="shared" ref="FM45:GG45" si="243">SUM(FM46:FM50)</f>
        <v>0</v>
      </c>
      <c r="FN45" s="151">
        <f t="shared" si="243"/>
        <v>0</v>
      </c>
      <c r="FO45" s="151">
        <f t="shared" si="243"/>
        <v>0</v>
      </c>
      <c r="FP45" s="151">
        <f t="shared" si="243"/>
        <v>2</v>
      </c>
      <c r="FQ45" s="153">
        <f t="shared" si="243"/>
        <v>0</v>
      </c>
      <c r="FR45" s="159">
        <f t="shared" si="243"/>
        <v>0</v>
      </c>
      <c r="FS45" s="155">
        <f t="shared" si="243"/>
        <v>0</v>
      </c>
      <c r="FT45" s="155">
        <f t="shared" si="243"/>
        <v>0</v>
      </c>
      <c r="FU45" s="151">
        <f t="shared" si="243"/>
        <v>0</v>
      </c>
      <c r="FV45" s="151">
        <f t="shared" si="243"/>
        <v>0</v>
      </c>
      <c r="FW45" s="151">
        <f t="shared" si="243"/>
        <v>0</v>
      </c>
      <c r="FX45" s="151">
        <f t="shared" si="243"/>
        <v>1</v>
      </c>
      <c r="FY45" s="151">
        <f t="shared" si="243"/>
        <v>0</v>
      </c>
      <c r="FZ45" s="151">
        <f t="shared" si="243"/>
        <v>0</v>
      </c>
      <c r="GA45" s="151">
        <f t="shared" si="243"/>
        <v>1</v>
      </c>
      <c r="GB45" s="151">
        <f t="shared" si="243"/>
        <v>0</v>
      </c>
      <c r="GC45" s="151">
        <f t="shared" si="243"/>
        <v>0</v>
      </c>
      <c r="GD45" s="151">
        <f t="shared" si="243"/>
        <v>1</v>
      </c>
      <c r="GE45" s="151">
        <f t="shared" si="243"/>
        <v>1</v>
      </c>
      <c r="GF45" s="151">
        <f t="shared" si="243"/>
        <v>0</v>
      </c>
      <c r="GG45" s="153">
        <f t="shared" si="243"/>
        <v>0</v>
      </c>
      <c r="GH45" s="154"/>
      <c r="GI45" s="150" t="s">
        <v>130</v>
      </c>
      <c r="GJ45" s="487">
        <v>638</v>
      </c>
      <c r="GK45" s="727">
        <v>1.8808777429467085</v>
      </c>
      <c r="GL45" s="159">
        <f t="shared" ref="GL45:GV45" si="244">SUM(GL46:GL50)</f>
        <v>0</v>
      </c>
      <c r="GM45" s="151">
        <f t="shared" si="244"/>
        <v>0</v>
      </c>
      <c r="GN45" s="151">
        <f t="shared" si="244"/>
        <v>0</v>
      </c>
      <c r="GO45" s="151">
        <f t="shared" si="244"/>
        <v>0</v>
      </c>
      <c r="GP45" s="153">
        <f t="shared" si="244"/>
        <v>0</v>
      </c>
      <c r="GQ45" s="159">
        <f t="shared" si="244"/>
        <v>0</v>
      </c>
      <c r="GR45" s="151">
        <f t="shared" si="244"/>
        <v>1</v>
      </c>
      <c r="GS45" s="151">
        <f t="shared" si="244"/>
        <v>0</v>
      </c>
      <c r="GT45" s="151">
        <f t="shared" si="244"/>
        <v>6</v>
      </c>
      <c r="GU45" s="153">
        <f t="shared" si="244"/>
        <v>6</v>
      </c>
      <c r="GV45" s="159">
        <f t="shared" si="244"/>
        <v>18</v>
      </c>
      <c r="GW45" s="159">
        <v>713</v>
      </c>
      <c r="GX45" s="730">
        <v>2.1037868162692845</v>
      </c>
      <c r="GY45" s="159">
        <f t="shared" ref="GY45:HG45" si="245">SUM(GY46:GY50)</f>
        <v>1</v>
      </c>
      <c r="GZ45" s="151">
        <f t="shared" si="245"/>
        <v>0</v>
      </c>
      <c r="HA45" s="151">
        <f t="shared" si="245"/>
        <v>0</v>
      </c>
      <c r="HB45" s="151">
        <f t="shared" si="245"/>
        <v>0</v>
      </c>
      <c r="HC45" s="151">
        <f t="shared" si="245"/>
        <v>0</v>
      </c>
      <c r="HD45" s="151">
        <f t="shared" si="245"/>
        <v>0</v>
      </c>
      <c r="HE45" s="151">
        <f t="shared" si="245"/>
        <v>0</v>
      </c>
      <c r="HF45" s="151">
        <f t="shared" si="245"/>
        <v>0</v>
      </c>
      <c r="HG45" s="153">
        <f t="shared" si="245"/>
        <v>0</v>
      </c>
      <c r="HH45" s="154"/>
      <c r="HI45" s="368" t="s">
        <v>130</v>
      </c>
      <c r="HJ45" s="155">
        <f t="shared" ref="HJ45:HQ45" si="246">SUM(HJ46:HJ50)</f>
        <v>0</v>
      </c>
      <c r="HK45" s="155">
        <f t="shared" si="246"/>
        <v>0</v>
      </c>
      <c r="HL45" s="155">
        <f t="shared" si="246"/>
        <v>0</v>
      </c>
      <c r="HM45" s="155">
        <f t="shared" si="246"/>
        <v>0</v>
      </c>
      <c r="HN45" s="155">
        <f t="shared" si="246"/>
        <v>0</v>
      </c>
      <c r="HO45" s="155">
        <f t="shared" si="246"/>
        <v>0</v>
      </c>
      <c r="HP45" s="155">
        <f t="shared" si="246"/>
        <v>0</v>
      </c>
      <c r="HQ45" s="180">
        <f t="shared" si="246"/>
        <v>0</v>
      </c>
      <c r="HR45" s="738">
        <v>46</v>
      </c>
      <c r="HS45" s="732">
        <v>0</v>
      </c>
      <c r="HT45" s="159">
        <f t="shared" ref="HT45:IF45" si="247">SUM(HT46:HT50)</f>
        <v>0</v>
      </c>
      <c r="HU45" s="155">
        <f t="shared" si="247"/>
        <v>0</v>
      </c>
      <c r="HV45" s="155">
        <f t="shared" si="247"/>
        <v>0</v>
      </c>
      <c r="HW45" s="155">
        <f t="shared" si="247"/>
        <v>0</v>
      </c>
      <c r="HX45" s="180">
        <f t="shared" si="247"/>
        <v>0</v>
      </c>
      <c r="HY45" s="151">
        <f t="shared" si="247"/>
        <v>0</v>
      </c>
      <c r="HZ45" s="151">
        <f t="shared" si="247"/>
        <v>0</v>
      </c>
      <c r="IA45" s="151">
        <f t="shared" si="247"/>
        <v>0</v>
      </c>
      <c r="IB45" s="151">
        <f t="shared" si="247"/>
        <v>0</v>
      </c>
      <c r="IC45" s="151">
        <f t="shared" si="247"/>
        <v>0</v>
      </c>
      <c r="ID45" s="151">
        <f t="shared" si="247"/>
        <v>0</v>
      </c>
      <c r="IE45" s="151">
        <f t="shared" si="247"/>
        <v>0</v>
      </c>
      <c r="IF45" s="153">
        <f t="shared" si="247"/>
        <v>0</v>
      </c>
      <c r="IG45" s="154"/>
      <c r="IH45" s="275" t="s">
        <v>130</v>
      </c>
      <c r="II45" s="159">
        <f t="shared" ref="II45:JH45" si="248">SUM(II46:II50)</f>
        <v>0</v>
      </c>
      <c r="IJ45" s="151">
        <f t="shared" si="248"/>
        <v>0</v>
      </c>
      <c r="IK45" s="172">
        <f t="shared" si="248"/>
        <v>0</v>
      </c>
      <c r="IL45" s="159">
        <f t="shared" si="248"/>
        <v>0</v>
      </c>
      <c r="IM45" s="151">
        <f t="shared" si="248"/>
        <v>0</v>
      </c>
      <c r="IN45" s="153">
        <f t="shared" si="248"/>
        <v>0</v>
      </c>
      <c r="IO45" s="151">
        <f t="shared" si="248"/>
        <v>0</v>
      </c>
      <c r="IP45" s="151">
        <f t="shared" si="248"/>
        <v>0</v>
      </c>
      <c r="IQ45" s="172">
        <f t="shared" si="248"/>
        <v>0</v>
      </c>
      <c r="IR45" s="159">
        <f t="shared" si="248"/>
        <v>2</v>
      </c>
      <c r="IS45" s="151">
        <f t="shared" si="248"/>
        <v>2</v>
      </c>
      <c r="IT45" s="153">
        <f t="shared" si="248"/>
        <v>0</v>
      </c>
      <c r="IU45" s="151">
        <f t="shared" si="248"/>
        <v>0</v>
      </c>
      <c r="IV45" s="151">
        <f t="shared" si="248"/>
        <v>0</v>
      </c>
      <c r="IW45" s="153">
        <f t="shared" si="248"/>
        <v>0</v>
      </c>
      <c r="IX45" s="159">
        <f t="shared" si="248"/>
        <v>0</v>
      </c>
      <c r="IY45" s="151">
        <f t="shared" si="248"/>
        <v>0</v>
      </c>
      <c r="IZ45" s="153">
        <f t="shared" si="248"/>
        <v>0</v>
      </c>
      <c r="JA45" s="159">
        <f t="shared" si="248"/>
        <v>0</v>
      </c>
      <c r="JB45" s="151">
        <f t="shared" si="248"/>
        <v>0</v>
      </c>
      <c r="JC45" s="153">
        <f t="shared" si="248"/>
        <v>0</v>
      </c>
      <c r="JD45" s="159">
        <f t="shared" si="248"/>
        <v>0</v>
      </c>
      <c r="JE45" s="151">
        <f t="shared" si="248"/>
        <v>0</v>
      </c>
      <c r="JF45" s="151">
        <f t="shared" si="248"/>
        <v>0</v>
      </c>
      <c r="JG45" s="172">
        <f t="shared" si="248"/>
        <v>0</v>
      </c>
      <c r="JH45" s="153">
        <f t="shared" si="248"/>
        <v>0</v>
      </c>
      <c r="JI45" s="154"/>
      <c r="JJ45" s="275" t="s">
        <v>130</v>
      </c>
      <c r="JK45" s="159">
        <f t="shared" ref="JK45:KD45" si="249">SUM(JK46:JK50)</f>
        <v>0</v>
      </c>
      <c r="JL45" s="151">
        <f t="shared" si="249"/>
        <v>0</v>
      </c>
      <c r="JM45" s="151">
        <f t="shared" si="249"/>
        <v>0</v>
      </c>
      <c r="JN45" s="151">
        <f t="shared" si="249"/>
        <v>0</v>
      </c>
      <c r="JO45" s="153">
        <f t="shared" si="249"/>
        <v>0</v>
      </c>
      <c r="JP45" s="159">
        <f t="shared" si="249"/>
        <v>0</v>
      </c>
      <c r="JQ45" s="151">
        <f t="shared" si="249"/>
        <v>0</v>
      </c>
      <c r="JR45" s="151">
        <f t="shared" si="249"/>
        <v>0</v>
      </c>
      <c r="JS45" s="151">
        <f t="shared" si="249"/>
        <v>0</v>
      </c>
      <c r="JT45" s="153">
        <f t="shared" si="249"/>
        <v>0</v>
      </c>
      <c r="JU45" s="159">
        <f t="shared" si="249"/>
        <v>0</v>
      </c>
      <c r="JV45" s="155">
        <f t="shared" si="249"/>
        <v>0</v>
      </c>
      <c r="JW45" s="155">
        <f t="shared" si="249"/>
        <v>0</v>
      </c>
      <c r="JX45" s="155">
        <f t="shared" si="249"/>
        <v>0</v>
      </c>
      <c r="JY45" s="180">
        <f t="shared" si="249"/>
        <v>0</v>
      </c>
      <c r="JZ45" s="159">
        <f t="shared" si="249"/>
        <v>0</v>
      </c>
      <c r="KA45" s="155">
        <f t="shared" si="249"/>
        <v>0</v>
      </c>
      <c r="KB45" s="155">
        <f t="shared" si="249"/>
        <v>0</v>
      </c>
      <c r="KC45" s="155">
        <f t="shared" si="249"/>
        <v>0</v>
      </c>
      <c r="KD45" s="180">
        <f t="shared" si="249"/>
        <v>0</v>
      </c>
      <c r="KE45" s="159">
        <v>357</v>
      </c>
      <c r="KF45" s="734">
        <v>0.84033613445378152</v>
      </c>
      <c r="KG45" s="180">
        <f t="shared" ref="KG45:KJ45" si="250">SUM(KG46:KG50)</f>
        <v>3</v>
      </c>
      <c r="KH45" s="155">
        <f t="shared" si="250"/>
        <v>0</v>
      </c>
      <c r="KI45" s="155">
        <f t="shared" si="250"/>
        <v>0</v>
      </c>
      <c r="KJ45" s="180">
        <f t="shared" si="250"/>
        <v>0</v>
      </c>
      <c r="KK45" s="301"/>
      <c r="KL45" s="275" t="s">
        <v>130</v>
      </c>
      <c r="KM45" s="159">
        <f t="shared" ref="KM45:LB45" si="251">SUM(KM46:KM50)</f>
        <v>0</v>
      </c>
      <c r="KN45" s="155">
        <f t="shared" si="251"/>
        <v>0</v>
      </c>
      <c r="KO45" s="155">
        <f t="shared" si="251"/>
        <v>0</v>
      </c>
      <c r="KP45" s="155">
        <f t="shared" si="251"/>
        <v>0</v>
      </c>
      <c r="KQ45" s="155">
        <f t="shared" si="251"/>
        <v>0</v>
      </c>
      <c r="KR45" s="155">
        <f t="shared" si="251"/>
        <v>0</v>
      </c>
      <c r="KS45" s="155">
        <f t="shared" si="251"/>
        <v>0</v>
      </c>
      <c r="KT45" s="155">
        <f t="shared" si="251"/>
        <v>0</v>
      </c>
      <c r="KU45" s="180">
        <f t="shared" si="251"/>
        <v>0</v>
      </c>
      <c r="KV45" s="331">
        <f t="shared" si="251"/>
        <v>0</v>
      </c>
      <c r="KW45" s="180">
        <f t="shared" si="251"/>
        <v>0</v>
      </c>
      <c r="KX45" s="288">
        <f t="shared" si="251"/>
        <v>0</v>
      </c>
      <c r="KY45" s="159">
        <f t="shared" si="251"/>
        <v>0</v>
      </c>
      <c r="KZ45" s="155">
        <f t="shared" si="251"/>
        <v>0</v>
      </c>
      <c r="LA45" s="155">
        <f t="shared" si="251"/>
        <v>0</v>
      </c>
      <c r="LB45" s="180">
        <f t="shared" si="251"/>
        <v>0</v>
      </c>
      <c r="LD45" s="275" t="s">
        <v>130</v>
      </c>
      <c r="LE45" s="417">
        <f t="shared" ref="LE45:LW45" si="252">SUM(LE46:LE50)</f>
        <v>0</v>
      </c>
      <c r="LF45" s="417">
        <f t="shared" si="252"/>
        <v>0</v>
      </c>
      <c r="LG45" s="417">
        <f t="shared" si="252"/>
        <v>0</v>
      </c>
      <c r="LH45" s="417">
        <f t="shared" si="252"/>
        <v>0</v>
      </c>
      <c r="LI45" s="417">
        <f t="shared" si="252"/>
        <v>0</v>
      </c>
      <c r="LJ45" s="795">
        <f t="shared" si="252"/>
        <v>0</v>
      </c>
      <c r="LK45" s="454">
        <f t="shared" si="252"/>
        <v>0</v>
      </c>
      <c r="LL45" s="460">
        <f t="shared" si="252"/>
        <v>0</v>
      </c>
      <c r="LM45" s="460">
        <f t="shared" si="252"/>
        <v>0</v>
      </c>
      <c r="LN45" s="462">
        <f t="shared" si="252"/>
        <v>0</v>
      </c>
      <c r="LO45" s="503">
        <f t="shared" si="252"/>
        <v>3</v>
      </c>
      <c r="LP45" s="504">
        <f t="shared" si="252"/>
        <v>0</v>
      </c>
      <c r="LQ45" s="504">
        <f t="shared" si="252"/>
        <v>0</v>
      </c>
      <c r="LR45" s="505">
        <f t="shared" si="252"/>
        <v>0</v>
      </c>
      <c r="LS45" s="454">
        <f t="shared" si="252"/>
        <v>0</v>
      </c>
      <c r="LT45" s="460">
        <f t="shared" si="252"/>
        <v>0</v>
      </c>
      <c r="LU45" s="460">
        <f t="shared" si="252"/>
        <v>0</v>
      </c>
      <c r="LV45" s="460">
        <f t="shared" si="252"/>
        <v>0</v>
      </c>
      <c r="LW45" s="462">
        <f t="shared" si="252"/>
        <v>0</v>
      </c>
      <c r="LX45" s="961"/>
    </row>
    <row r="46" spans="1:336" s="288" customFormat="1" ht="18.75" x14ac:dyDescent="0.3">
      <c r="A46" s="235">
        <v>1445</v>
      </c>
      <c r="B46" s="201" t="s">
        <v>137</v>
      </c>
      <c r="C46" s="202">
        <v>53</v>
      </c>
      <c r="D46" s="380"/>
      <c r="E46" s="326"/>
      <c r="F46" s="326"/>
      <c r="G46" s="705">
        <f t="shared" si="152"/>
        <v>0</v>
      </c>
      <c r="H46" s="326"/>
      <c r="I46" s="379"/>
      <c r="J46" s="380">
        <v>5</v>
      </c>
      <c r="K46" s="326">
        <v>7</v>
      </c>
      <c r="L46" s="326">
        <v>6</v>
      </c>
      <c r="M46" s="406">
        <f t="shared" si="174"/>
        <v>11.320754716981133</v>
      </c>
      <c r="N46" s="380">
        <v>5</v>
      </c>
      <c r="O46" s="326">
        <v>7</v>
      </c>
      <c r="P46" s="326">
        <v>6</v>
      </c>
      <c r="Q46" s="386">
        <f t="shared" si="175"/>
        <v>11.320754716981133</v>
      </c>
      <c r="R46" s="380"/>
      <c r="S46" s="326"/>
      <c r="T46" s="326"/>
      <c r="U46" s="326"/>
      <c r="V46" s="326"/>
      <c r="W46" s="327"/>
      <c r="X46" s="326">
        <v>5</v>
      </c>
      <c r="Y46" s="326">
        <v>7</v>
      </c>
      <c r="Z46" s="326">
        <v>5</v>
      </c>
      <c r="AA46" s="326">
        <v>7</v>
      </c>
      <c r="AB46" s="326">
        <v>7</v>
      </c>
      <c r="AC46" s="326">
        <v>9</v>
      </c>
      <c r="AD46" s="326"/>
      <c r="AE46" s="326"/>
      <c r="AF46" s="327"/>
      <c r="AG46" s="204"/>
      <c r="AH46" s="148"/>
      <c r="AI46" s="276" t="s">
        <v>137</v>
      </c>
      <c r="AJ46" s="202">
        <v>61</v>
      </c>
      <c r="AK46" s="327">
        <v>5</v>
      </c>
      <c r="AL46" s="708">
        <v>6.557377049180328</v>
      </c>
      <c r="AM46" s="326">
        <v>5</v>
      </c>
      <c r="AN46" s="326">
        <v>5</v>
      </c>
      <c r="AO46" s="326"/>
      <c r="AP46" s="326"/>
      <c r="AQ46" s="327">
        <v>4</v>
      </c>
      <c r="AR46" s="326"/>
      <c r="AS46" s="326"/>
      <c r="AT46" s="379">
        <v>3</v>
      </c>
      <c r="AU46" s="380">
        <v>6</v>
      </c>
      <c r="AV46" s="708">
        <v>18.032786885245901</v>
      </c>
      <c r="AW46" s="326">
        <v>6</v>
      </c>
      <c r="AX46" s="744">
        <v>6</v>
      </c>
      <c r="AY46" s="326"/>
      <c r="AZ46" s="326"/>
      <c r="BA46" s="326"/>
      <c r="BB46" s="708">
        <f t="shared" si="156"/>
        <v>0</v>
      </c>
      <c r="BC46" s="326"/>
      <c r="BD46" s="326"/>
      <c r="BE46" s="326"/>
      <c r="BF46" s="708">
        <v>0</v>
      </c>
      <c r="BG46" s="326"/>
      <c r="BH46" s="813"/>
      <c r="BI46" s="813"/>
      <c r="BJ46" s="813"/>
      <c r="BK46" s="813"/>
      <c r="BL46" s="813"/>
      <c r="BM46" s="814"/>
      <c r="BN46" s="148"/>
      <c r="BO46" s="201" t="s">
        <v>137</v>
      </c>
      <c r="BP46" s="202">
        <v>69</v>
      </c>
      <c r="BQ46" s="380"/>
      <c r="BR46" s="326">
        <v>2</v>
      </c>
      <c r="BS46" s="326"/>
      <c r="BT46" s="326"/>
      <c r="BU46" s="326"/>
      <c r="BV46" s="326"/>
      <c r="BW46" s="326"/>
      <c r="BX46" s="326"/>
      <c r="BY46" s="708">
        <f t="shared" si="196"/>
        <v>0</v>
      </c>
      <c r="BZ46" s="326"/>
      <c r="CA46" s="326"/>
      <c r="CB46" s="326"/>
      <c r="CC46" s="708">
        <f t="shared" si="178"/>
        <v>0</v>
      </c>
      <c r="CD46" s="326"/>
      <c r="CE46" s="326"/>
      <c r="CF46" s="326"/>
      <c r="CG46" s="326"/>
      <c r="CH46" s="326"/>
      <c r="CI46" s="379"/>
      <c r="CJ46" s="380"/>
      <c r="CK46" s="326"/>
      <c r="CL46" s="716">
        <f t="shared" si="179"/>
        <v>0</v>
      </c>
      <c r="CM46" s="326"/>
      <c r="CN46" s="326"/>
      <c r="CO46" s="327"/>
      <c r="CP46" s="148"/>
      <c r="CQ46" s="370" t="s">
        <v>137</v>
      </c>
      <c r="CR46" s="1011">
        <v>9</v>
      </c>
      <c r="CS46" s="203"/>
      <c r="CT46" s="203">
        <v>2</v>
      </c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26"/>
      <c r="DM46" s="327"/>
      <c r="DN46" s="148"/>
      <c r="DO46" s="201" t="s">
        <v>137</v>
      </c>
      <c r="DP46" s="202">
        <v>67</v>
      </c>
      <c r="DQ46" s="380"/>
      <c r="DR46" s="326"/>
      <c r="DS46" s="326"/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/>
      <c r="EH46" s="327"/>
      <c r="EI46" s="326"/>
      <c r="EJ46" s="326"/>
      <c r="EK46" s="716">
        <v>0</v>
      </c>
      <c r="EL46" s="326"/>
      <c r="EM46" s="326">
        <v>4</v>
      </c>
      <c r="EN46" s="708">
        <v>1.4925373134328357</v>
      </c>
      <c r="EO46" s="326">
        <v>4</v>
      </c>
      <c r="EP46" s="716">
        <v>8.9552238805970141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0</v>
      </c>
      <c r="EW46" s="326">
        <v>0</v>
      </c>
      <c r="EX46" s="327">
        <v>0</v>
      </c>
      <c r="EY46" s="326">
        <v>0</v>
      </c>
      <c r="EZ46" s="326">
        <v>0</v>
      </c>
      <c r="FA46" s="379">
        <v>0</v>
      </c>
      <c r="FB46" s="380">
        <v>0</v>
      </c>
      <c r="FC46" s="326">
        <v>0</v>
      </c>
      <c r="FD46" s="327">
        <v>0</v>
      </c>
      <c r="FE46" s="326">
        <v>0</v>
      </c>
      <c r="FF46" s="326">
        <v>0</v>
      </c>
      <c r="FG46" s="379">
        <v>0</v>
      </c>
      <c r="FH46" s="380">
        <v>0</v>
      </c>
      <c r="FI46" s="326">
        <v>0</v>
      </c>
      <c r="FJ46" s="327">
        <v>0</v>
      </c>
      <c r="FK46" s="205">
        <v>0</v>
      </c>
      <c r="FL46" s="724" t="e">
        <v>#DIV/0!</v>
      </c>
      <c r="FM46" s="326">
        <v>0</v>
      </c>
      <c r="FN46" s="326">
        <v>0</v>
      </c>
      <c r="FO46" s="326">
        <v>0</v>
      </c>
      <c r="FP46" s="326">
        <v>1</v>
      </c>
      <c r="FQ46" s="327">
        <v>0</v>
      </c>
      <c r="FR46" s="380">
        <v>0</v>
      </c>
      <c r="FS46" s="326">
        <v>0</v>
      </c>
      <c r="FT46" s="326">
        <v>0</v>
      </c>
      <c r="FU46" s="326">
        <v>0</v>
      </c>
      <c r="FV46" s="326">
        <v>0</v>
      </c>
      <c r="FW46" s="326">
        <v>0</v>
      </c>
      <c r="FX46" s="326">
        <v>0</v>
      </c>
      <c r="FY46" s="326">
        <v>0</v>
      </c>
      <c r="FZ46" s="326">
        <v>0</v>
      </c>
      <c r="GA46" s="326">
        <v>0</v>
      </c>
      <c r="GB46" s="326">
        <v>0</v>
      </c>
      <c r="GC46" s="326">
        <v>0</v>
      </c>
      <c r="GD46" s="326">
        <v>0</v>
      </c>
      <c r="GE46" s="326">
        <v>0</v>
      </c>
      <c r="GF46" s="326">
        <v>0</v>
      </c>
      <c r="GG46" s="327">
        <v>0</v>
      </c>
      <c r="GH46" s="148"/>
      <c r="GI46" s="201" t="s">
        <v>137</v>
      </c>
      <c r="GJ46" s="486">
        <v>549</v>
      </c>
      <c r="GK46" s="727">
        <v>2.0036429872495445</v>
      </c>
      <c r="GL46" s="380">
        <v>0</v>
      </c>
      <c r="GM46" s="326">
        <v>0</v>
      </c>
      <c r="GN46" s="326">
        <v>0</v>
      </c>
      <c r="GO46" s="326">
        <v>0</v>
      </c>
      <c r="GP46" s="327">
        <v>0</v>
      </c>
      <c r="GQ46" s="380">
        <v>0</v>
      </c>
      <c r="GR46" s="326">
        <v>1</v>
      </c>
      <c r="GS46" s="326">
        <v>0</v>
      </c>
      <c r="GT46" s="326">
        <v>6</v>
      </c>
      <c r="GU46" s="327">
        <v>4</v>
      </c>
      <c r="GV46" s="205">
        <v>11</v>
      </c>
      <c r="GW46" s="205">
        <v>614</v>
      </c>
      <c r="GX46" s="730">
        <v>1.7915309446254073</v>
      </c>
      <c r="GY46" s="380">
        <v>1</v>
      </c>
      <c r="GZ46" s="326">
        <v>0</v>
      </c>
      <c r="HA46" s="326">
        <v>0</v>
      </c>
      <c r="HB46" s="326">
        <v>0</v>
      </c>
      <c r="HC46" s="326">
        <v>0</v>
      </c>
      <c r="HD46" s="326">
        <v>0</v>
      </c>
      <c r="HE46" s="326">
        <v>0</v>
      </c>
      <c r="HF46" s="326">
        <v>0</v>
      </c>
      <c r="HG46" s="327">
        <v>0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0</v>
      </c>
      <c r="IP46" s="326">
        <v>0</v>
      </c>
      <c r="IQ46" s="379">
        <v>0</v>
      </c>
      <c r="IR46" s="380">
        <v>2</v>
      </c>
      <c r="IS46" s="326">
        <v>2</v>
      </c>
      <c r="IT46" s="327">
        <v>0</v>
      </c>
      <c r="IU46" s="326">
        <v>0</v>
      </c>
      <c r="IV46" s="326">
        <v>0</v>
      </c>
      <c r="IW46" s="327">
        <v>0</v>
      </c>
      <c r="IX46" s="380">
        <v>0</v>
      </c>
      <c r="IY46" s="326">
        <v>0</v>
      </c>
      <c r="IZ46" s="327">
        <v>0</v>
      </c>
      <c r="JA46" s="380">
        <v>0</v>
      </c>
      <c r="JB46" s="326">
        <v>0</v>
      </c>
      <c r="JC46" s="327">
        <v>0</v>
      </c>
      <c r="JD46" s="380">
        <v>0</v>
      </c>
      <c r="JE46" s="326">
        <v>0</v>
      </c>
      <c r="JF46" s="326">
        <v>0</v>
      </c>
      <c r="JG46" s="326">
        <v>0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>
        <v>0</v>
      </c>
      <c r="JQ46" s="326">
        <v>0</v>
      </c>
      <c r="JR46" s="326">
        <v>0</v>
      </c>
      <c r="JS46" s="326">
        <v>0</v>
      </c>
      <c r="JT46" s="327">
        <v>0</v>
      </c>
      <c r="JU46" s="380">
        <v>0</v>
      </c>
      <c r="JV46" s="326">
        <v>0</v>
      </c>
      <c r="JW46" s="326">
        <v>0</v>
      </c>
      <c r="JX46" s="326">
        <v>0</v>
      </c>
      <c r="JY46" s="327">
        <v>0</v>
      </c>
      <c r="JZ46" s="380">
        <v>0</v>
      </c>
      <c r="KA46" s="326">
        <v>0</v>
      </c>
      <c r="KB46" s="326">
        <v>0</v>
      </c>
      <c r="KC46" s="326">
        <v>0</v>
      </c>
      <c r="KD46" s="327">
        <v>0</v>
      </c>
      <c r="KE46" s="205">
        <v>307</v>
      </c>
      <c r="KF46" s="734">
        <v>0.32573289902280134</v>
      </c>
      <c r="KG46" s="173">
        <v>1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0</v>
      </c>
      <c r="KQ46" s="203">
        <v>0</v>
      </c>
      <c r="KR46" s="203">
        <v>0</v>
      </c>
      <c r="KS46" s="203">
        <v>0</v>
      </c>
      <c r="KT46" s="203">
        <v>0</v>
      </c>
      <c r="KU46" s="173">
        <v>0</v>
      </c>
      <c r="KV46" s="332"/>
      <c r="KW46" s="173"/>
      <c r="KY46" s="205"/>
      <c r="KZ46" s="203"/>
      <c r="LA46" s="203"/>
      <c r="LB46" s="173"/>
      <c r="LD46" s="276" t="s">
        <v>137</v>
      </c>
      <c r="LE46" s="419"/>
      <c r="LF46" s="419"/>
      <c r="LG46" s="419"/>
      <c r="LH46" s="419"/>
      <c r="LI46" s="419"/>
      <c r="LJ46" s="545"/>
      <c r="LK46" s="480"/>
      <c r="LL46" s="452"/>
      <c r="LM46" s="452"/>
      <c r="LN46" s="453"/>
      <c r="LO46" s="480">
        <v>3</v>
      </c>
      <c r="LP46" s="452"/>
      <c r="LQ46" s="452"/>
      <c r="LR46" s="453"/>
      <c r="LS46" s="480"/>
      <c r="LT46" s="452"/>
      <c r="LU46" s="452"/>
      <c r="LV46" s="452"/>
      <c r="LW46" s="914"/>
      <c r="LX46" s="961"/>
    </row>
    <row r="47" spans="1:336" s="288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 t="e">
        <f t="shared" si="152"/>
        <v>#DIV/0!</v>
      </c>
      <c r="H47" s="326"/>
      <c r="I47" s="379"/>
      <c r="J47" s="380">
        <v>1</v>
      </c>
      <c r="K47" s="326"/>
      <c r="L47" s="326"/>
      <c r="M47" s="406" t="e">
        <f t="shared" si="174"/>
        <v>#DIV/0!</v>
      </c>
      <c r="N47" s="380">
        <v>1</v>
      </c>
      <c r="O47" s="326"/>
      <c r="P47" s="326"/>
      <c r="Q47" s="386" t="e">
        <f t="shared" si="175"/>
        <v>#DIV/0!</v>
      </c>
      <c r="R47" s="380"/>
      <c r="S47" s="326"/>
      <c r="T47" s="326"/>
      <c r="U47" s="326"/>
      <c r="V47" s="326"/>
      <c r="W47" s="327"/>
      <c r="X47" s="326">
        <v>1</v>
      </c>
      <c r="Y47" s="326"/>
      <c r="Z47" s="326">
        <v>1</v>
      </c>
      <c r="AA47" s="326"/>
      <c r="AB47" s="326"/>
      <c r="AC47" s="326"/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/>
      <c r="AL47" s="708" t="e">
        <f t="shared" ref="AL47" si="253">AK47/AJ47*100</f>
        <v>#DIV/0!</v>
      </c>
      <c r="AM47" s="326"/>
      <c r="AN47" s="326"/>
      <c r="AO47" s="326"/>
      <c r="AP47" s="326"/>
      <c r="AQ47" s="327">
        <v>1</v>
      </c>
      <c r="AR47" s="326"/>
      <c r="AS47" s="326"/>
      <c r="AT47" s="379">
        <v>1</v>
      </c>
      <c r="AU47" s="380">
        <v>1</v>
      </c>
      <c r="AV47" s="708" t="e">
        <f t="shared" ref="AV47" si="254">AU47/AJ47*100</f>
        <v>#DIV/0!</v>
      </c>
      <c r="AW47" s="326">
        <v>1</v>
      </c>
      <c r="AX47" s="744">
        <v>1</v>
      </c>
      <c r="AY47" s="326"/>
      <c r="AZ47" s="326"/>
      <c r="BA47" s="326"/>
      <c r="BB47" s="708" t="e">
        <f t="shared" si="156"/>
        <v>#DIV/0!</v>
      </c>
      <c r="BC47" s="326"/>
      <c r="BD47" s="326"/>
      <c r="BE47" s="326">
        <v>1</v>
      </c>
      <c r="BF47" s="708" t="e">
        <f t="shared" ref="BF47" si="255">BE47/AJ47*100</f>
        <v>#DIV/0!</v>
      </c>
      <c r="BG47" s="326"/>
      <c r="BH47" s="813"/>
      <c r="BI47" s="813"/>
      <c r="BJ47" s="813"/>
      <c r="BK47" s="813"/>
      <c r="BL47" s="813"/>
      <c r="BM47" s="814"/>
      <c r="BN47" s="148"/>
      <c r="BO47" s="201" t="s">
        <v>146</v>
      </c>
      <c r="BP47" s="202">
        <v>0</v>
      </c>
      <c r="BQ47" s="380"/>
      <c r="BR47" s="326"/>
      <c r="BS47" s="326"/>
      <c r="BT47" s="326"/>
      <c r="BU47" s="326"/>
      <c r="BV47" s="326"/>
      <c r="BW47" s="326"/>
      <c r="BX47" s="326"/>
      <c r="BY47" s="708" t="e">
        <f t="shared" si="196"/>
        <v>#DIV/0!</v>
      </c>
      <c r="BZ47" s="326"/>
      <c r="CA47" s="326"/>
      <c r="CB47" s="326"/>
      <c r="CC47" s="708" t="e">
        <f t="shared" si="178"/>
        <v>#DIV/0!</v>
      </c>
      <c r="CD47" s="326"/>
      <c r="CE47" s="326"/>
      <c r="CF47" s="326"/>
      <c r="CG47" s="326"/>
      <c r="CH47" s="813"/>
      <c r="CI47" s="964"/>
      <c r="CJ47" s="380"/>
      <c r="CK47" s="326"/>
      <c r="CL47" s="716" t="e">
        <f t="shared" si="179"/>
        <v>#DIV/0!</v>
      </c>
      <c r="CM47" s="326"/>
      <c r="CN47" s="326"/>
      <c r="CO47" s="327"/>
      <c r="CP47" s="148"/>
      <c r="CQ47" s="370" t="s">
        <v>146</v>
      </c>
      <c r="CR47" s="1011">
        <v>0</v>
      </c>
      <c r="CS47" s="203"/>
      <c r="CT47" s="203"/>
      <c r="CU47" s="326"/>
      <c r="CV47" s="326"/>
      <c r="CW47" s="326"/>
      <c r="CX47" s="326"/>
      <c r="CY47" s="326">
        <v>1</v>
      </c>
      <c r="CZ47" s="326"/>
      <c r="DA47" s="326"/>
      <c r="DB47" s="326">
        <v>1</v>
      </c>
      <c r="DC47" s="326"/>
      <c r="DD47" s="326"/>
      <c r="DE47" s="326"/>
      <c r="DF47" s="326"/>
      <c r="DG47" s="326"/>
      <c r="DH47" s="326"/>
      <c r="DI47" s="379"/>
      <c r="DJ47" s="380"/>
      <c r="DK47" s="327"/>
      <c r="DL47" s="326"/>
      <c r="DM47" s="327"/>
      <c r="DN47" s="148"/>
      <c r="DO47" s="201" t="s">
        <v>146</v>
      </c>
      <c r="DP47" s="202">
        <v>0</v>
      </c>
      <c r="DQ47" s="380"/>
      <c r="DR47" s="326"/>
      <c r="DS47" s="326"/>
      <c r="DT47" s="379"/>
      <c r="DU47" s="380"/>
      <c r="DV47" s="326"/>
      <c r="DW47" s="326"/>
      <c r="DX47" s="720" t="e">
        <f t="shared" ref="DX47" si="256">DW47/DP47*100</f>
        <v>#DIV/0!</v>
      </c>
      <c r="DY47" s="380"/>
      <c r="DZ47" s="326"/>
      <c r="EA47" s="326"/>
      <c r="EB47" s="716" t="e">
        <f t="shared" ref="EB47" si="257">EA47/DP47*100</f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ref="EK47" si="258">EJ47/DP47*100</f>
        <v>#DIV/0!</v>
      </c>
      <c r="EL47" s="326"/>
      <c r="EM47" s="326"/>
      <c r="EN47" s="708" t="e">
        <f t="shared" ref="EN47" si="259">EM47/DP47*100</f>
        <v>#DIV/0!</v>
      </c>
      <c r="EO47" s="326"/>
      <c r="EP47" s="716" t="e">
        <f t="shared" ref="EP47" si="260">EO47/DP47*100</f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6</v>
      </c>
      <c r="FL47" s="724">
        <f t="shared" si="200"/>
        <v>16.666666666666664</v>
      </c>
      <c r="FM47" s="326"/>
      <c r="FN47" s="326"/>
      <c r="FO47" s="326"/>
      <c r="FP47" s="326">
        <v>1</v>
      </c>
      <c r="FQ47" s="327"/>
      <c r="FR47" s="380"/>
      <c r="FS47" s="326"/>
      <c r="FT47" s="326"/>
      <c r="FU47" s="326"/>
      <c r="FV47" s="326"/>
      <c r="FW47" s="326"/>
      <c r="FX47" s="326"/>
      <c r="FY47" s="326"/>
      <c r="FZ47" s="326"/>
      <c r="GA47" s="326">
        <v>1</v>
      </c>
      <c r="GB47" s="326"/>
      <c r="GC47" s="326"/>
      <c r="GD47" s="326">
        <v>1</v>
      </c>
      <c r="GE47" s="326"/>
      <c r="GF47" s="326"/>
      <c r="GG47" s="327"/>
      <c r="GH47" s="148"/>
      <c r="GI47" s="201" t="s">
        <v>146</v>
      </c>
      <c r="GJ47" s="486">
        <v>0</v>
      </c>
      <c r="GK47" s="727" t="e">
        <v>#DIV/0!</v>
      </c>
      <c r="GL47" s="380"/>
      <c r="GM47" s="326"/>
      <c r="GN47" s="326"/>
      <c r="GO47" s="326"/>
      <c r="GP47" s="327"/>
      <c r="GQ47" s="380"/>
      <c r="GR47" s="326"/>
      <c r="GS47" s="326"/>
      <c r="GT47" s="326"/>
      <c r="GU47" s="327">
        <v>1</v>
      </c>
      <c r="GV47" s="205">
        <v>3</v>
      </c>
      <c r="GW47" s="205">
        <v>0</v>
      </c>
      <c r="GX47" s="730" t="e">
        <v>#DIV/0!</v>
      </c>
      <c r="GY47" s="380"/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v>#DIV/0!</v>
      </c>
      <c r="KG47" s="174"/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421" t="s">
        <v>146</v>
      </c>
      <c r="LE47" s="419"/>
      <c r="LF47" s="419"/>
      <c r="LG47" s="419"/>
      <c r="LH47" s="419"/>
      <c r="LI47" s="419"/>
      <c r="LJ47" s="545"/>
      <c r="LK47" s="480"/>
      <c r="LL47" s="452"/>
      <c r="LM47" s="452"/>
      <c r="LN47" s="453"/>
      <c r="LO47" s="480"/>
      <c r="LP47" s="452"/>
      <c r="LQ47" s="452"/>
      <c r="LR47" s="453"/>
      <c r="LS47" s="480"/>
      <c r="LT47" s="452"/>
      <c r="LU47" s="452"/>
      <c r="LV47" s="452"/>
      <c r="LW47" s="914"/>
      <c r="LX47" s="961"/>
    </row>
    <row r="48" spans="1:336" s="288" customFormat="1" ht="18.75" x14ac:dyDescent="0.3">
      <c r="A48" s="235">
        <v>1452</v>
      </c>
      <c r="B48" s="201" t="s">
        <v>142</v>
      </c>
      <c r="C48" s="202">
        <v>4</v>
      </c>
      <c r="D48" s="380"/>
      <c r="E48" s="326"/>
      <c r="F48" s="326"/>
      <c r="G48" s="705">
        <f t="shared" si="152"/>
        <v>0</v>
      </c>
      <c r="H48" s="326"/>
      <c r="I48" s="379"/>
      <c r="J48" s="380"/>
      <c r="K48" s="326">
        <v>1</v>
      </c>
      <c r="L48" s="326"/>
      <c r="M48" s="406">
        <f t="shared" si="174"/>
        <v>0</v>
      </c>
      <c r="N48" s="380"/>
      <c r="O48" s="326">
        <v>1</v>
      </c>
      <c r="P48" s="326"/>
      <c r="Q48" s="386">
        <f t="shared" si="175"/>
        <v>0</v>
      </c>
      <c r="R48" s="380"/>
      <c r="S48" s="326"/>
      <c r="T48" s="326"/>
      <c r="U48" s="326"/>
      <c r="V48" s="326"/>
      <c r="W48" s="327"/>
      <c r="X48" s="326"/>
      <c r="Y48" s="326">
        <v>1</v>
      </c>
      <c r="Z48" s="326"/>
      <c r="AA48" s="326">
        <v>1</v>
      </c>
      <c r="AB48" s="326"/>
      <c r="AC48" s="326"/>
      <c r="AD48" s="326"/>
      <c r="AE48" s="326"/>
      <c r="AF48" s="327"/>
      <c r="AG48" s="204"/>
      <c r="AH48" s="148"/>
      <c r="AI48" s="276" t="s">
        <v>142</v>
      </c>
      <c r="AJ48" s="202">
        <v>5</v>
      </c>
      <c r="AK48" s="327">
        <v>1</v>
      </c>
      <c r="AL48" s="708">
        <v>0</v>
      </c>
      <c r="AM48" s="326">
        <v>1</v>
      </c>
      <c r="AN48" s="326">
        <v>1</v>
      </c>
      <c r="AO48" s="326"/>
      <c r="AP48" s="326"/>
      <c r="AQ48" s="327"/>
      <c r="AR48" s="326"/>
      <c r="AS48" s="326"/>
      <c r="AT48" s="379"/>
      <c r="AU48" s="380"/>
      <c r="AV48" s="708">
        <v>40</v>
      </c>
      <c r="AW48" s="326"/>
      <c r="AX48" s="744"/>
      <c r="AY48" s="326"/>
      <c r="AZ48" s="326"/>
      <c r="BA48" s="326"/>
      <c r="BB48" s="708">
        <f t="shared" si="156"/>
        <v>0</v>
      </c>
      <c r="BC48" s="326"/>
      <c r="BD48" s="326"/>
      <c r="BE48" s="326"/>
      <c r="BF48" s="708">
        <v>0</v>
      </c>
      <c r="BG48" s="326"/>
      <c r="BH48" s="813"/>
      <c r="BI48" s="813"/>
      <c r="BJ48" s="813"/>
      <c r="BK48" s="813"/>
      <c r="BL48" s="813"/>
      <c r="BM48" s="814"/>
      <c r="BN48" s="148"/>
      <c r="BO48" s="201" t="s">
        <v>142</v>
      </c>
      <c r="BP48" s="202">
        <v>6</v>
      </c>
      <c r="BQ48" s="380"/>
      <c r="BR48" s="326"/>
      <c r="BS48" s="326"/>
      <c r="BT48" s="326"/>
      <c r="BU48" s="326"/>
      <c r="BV48" s="326"/>
      <c r="BW48" s="326"/>
      <c r="BX48" s="326"/>
      <c r="BY48" s="708">
        <f t="shared" si="196"/>
        <v>0</v>
      </c>
      <c r="BZ48" s="326"/>
      <c r="CA48" s="326"/>
      <c r="CB48" s="326"/>
      <c r="CC48" s="708">
        <f t="shared" si="178"/>
        <v>0</v>
      </c>
      <c r="CD48" s="326"/>
      <c r="CE48" s="326"/>
      <c r="CF48" s="326"/>
      <c r="CG48" s="326"/>
      <c r="CH48" s="326"/>
      <c r="CI48" s="379"/>
      <c r="CJ48" s="380"/>
      <c r="CK48" s="326"/>
      <c r="CL48" s="716">
        <f t="shared" si="179"/>
        <v>0</v>
      </c>
      <c r="CM48" s="326"/>
      <c r="CN48" s="326"/>
      <c r="CO48" s="327"/>
      <c r="CP48" s="148"/>
      <c r="CQ48" s="370" t="s">
        <v>142</v>
      </c>
      <c r="CR48" s="1011">
        <v>1</v>
      </c>
      <c r="CS48" s="203"/>
      <c r="CT48" s="203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26"/>
      <c r="DM48" s="327"/>
      <c r="DN48" s="148"/>
      <c r="DO48" s="201" t="s">
        <v>142</v>
      </c>
      <c r="DP48" s="202">
        <v>5</v>
      </c>
      <c r="DQ48" s="380"/>
      <c r="DR48" s="326"/>
      <c r="DS48" s="326"/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/>
      <c r="EH48" s="327"/>
      <c r="EI48" s="326"/>
      <c r="EJ48" s="326"/>
      <c r="EK48" s="716">
        <v>0</v>
      </c>
      <c r="EL48" s="326"/>
      <c r="EM48" s="326"/>
      <c r="EN48" s="708">
        <v>20</v>
      </c>
      <c r="EO48" s="326"/>
      <c r="EP48" s="716">
        <v>20</v>
      </c>
      <c r="EQ48" s="148"/>
      <c r="ER48" s="201" t="s">
        <v>142</v>
      </c>
      <c r="ES48" s="380">
        <v>0</v>
      </c>
      <c r="ET48" s="326">
        <v>0</v>
      </c>
      <c r="EU48" s="379">
        <v>0</v>
      </c>
      <c r="EV48" s="380">
        <v>0</v>
      </c>
      <c r="EW48" s="326">
        <v>0</v>
      </c>
      <c r="EX48" s="327">
        <v>0</v>
      </c>
      <c r="EY48" s="326">
        <v>0</v>
      </c>
      <c r="EZ48" s="326">
        <v>0</v>
      </c>
      <c r="FA48" s="379">
        <v>0</v>
      </c>
      <c r="FB48" s="380">
        <v>0</v>
      </c>
      <c r="FC48" s="326">
        <v>0</v>
      </c>
      <c r="FD48" s="327">
        <v>0</v>
      </c>
      <c r="FE48" s="326">
        <v>0</v>
      </c>
      <c r="FF48" s="326">
        <v>1</v>
      </c>
      <c r="FG48" s="379">
        <v>0</v>
      </c>
      <c r="FH48" s="380">
        <v>0</v>
      </c>
      <c r="FI48" s="326">
        <v>0</v>
      </c>
      <c r="FJ48" s="327">
        <v>0</v>
      </c>
      <c r="FK48" s="205">
        <v>4</v>
      </c>
      <c r="FL48" s="724">
        <v>0</v>
      </c>
      <c r="FM48" s="326">
        <v>0</v>
      </c>
      <c r="FN48" s="326">
        <v>0</v>
      </c>
      <c r="FO48" s="326">
        <v>0</v>
      </c>
      <c r="FP48" s="326">
        <v>0</v>
      </c>
      <c r="FQ48" s="327">
        <v>0</v>
      </c>
      <c r="FR48" s="380">
        <v>0</v>
      </c>
      <c r="FS48" s="326">
        <v>0</v>
      </c>
      <c r="FT48" s="326">
        <v>0</v>
      </c>
      <c r="FU48" s="326">
        <v>0</v>
      </c>
      <c r="FV48" s="326">
        <v>0</v>
      </c>
      <c r="FW48" s="326">
        <v>0</v>
      </c>
      <c r="FX48" s="326">
        <v>1</v>
      </c>
      <c r="FY48" s="326">
        <v>0</v>
      </c>
      <c r="FZ48" s="326">
        <v>0</v>
      </c>
      <c r="GA48" s="326">
        <v>0</v>
      </c>
      <c r="GB48" s="326">
        <v>0</v>
      </c>
      <c r="GC48" s="326">
        <v>0</v>
      </c>
      <c r="GD48" s="326">
        <v>0</v>
      </c>
      <c r="GE48" s="326">
        <v>1</v>
      </c>
      <c r="GF48" s="326">
        <v>0</v>
      </c>
      <c r="GG48" s="327">
        <v>0</v>
      </c>
      <c r="GH48" s="148"/>
      <c r="GI48" s="201" t="s">
        <v>142</v>
      </c>
      <c r="GJ48" s="486">
        <v>43</v>
      </c>
      <c r="GK48" s="727">
        <v>2.3255813953488373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0</v>
      </c>
      <c r="GR48" s="326">
        <v>0</v>
      </c>
      <c r="GS48" s="326">
        <v>0</v>
      </c>
      <c r="GT48" s="326">
        <v>0</v>
      </c>
      <c r="GU48" s="327">
        <v>1</v>
      </c>
      <c r="GV48" s="205">
        <v>3</v>
      </c>
      <c r="GW48" s="205">
        <v>49</v>
      </c>
      <c r="GX48" s="730">
        <v>6.1224489795918364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0</v>
      </c>
      <c r="IS48" s="326">
        <v>0</v>
      </c>
      <c r="IT48" s="327">
        <v>0</v>
      </c>
      <c r="IU48" s="326">
        <v>0</v>
      </c>
      <c r="IV48" s="326">
        <v>0</v>
      </c>
      <c r="IW48" s="327">
        <v>0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>
        <v>0</v>
      </c>
      <c r="JQ48" s="326">
        <v>0</v>
      </c>
      <c r="JR48" s="326">
        <v>0</v>
      </c>
      <c r="JS48" s="326">
        <v>0</v>
      </c>
      <c r="JT48" s="327">
        <v>0</v>
      </c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0</v>
      </c>
      <c r="KE48" s="205">
        <v>25</v>
      </c>
      <c r="KF48" s="734">
        <v>0</v>
      </c>
      <c r="KG48" s="173">
        <v>0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419"/>
      <c r="LF48" s="419"/>
      <c r="LG48" s="419"/>
      <c r="LH48" s="419"/>
      <c r="LI48" s="419"/>
      <c r="LJ48" s="545"/>
      <c r="LK48" s="480"/>
      <c r="LL48" s="452"/>
      <c r="LM48" s="452"/>
      <c r="LN48" s="453"/>
      <c r="LO48" s="480"/>
      <c r="LP48" s="452"/>
      <c r="LQ48" s="452"/>
      <c r="LR48" s="453"/>
      <c r="LS48" s="480"/>
      <c r="LT48" s="452"/>
      <c r="LU48" s="452"/>
      <c r="LV48" s="452"/>
      <c r="LW48" s="914"/>
      <c r="LX48" s="961"/>
    </row>
    <row r="49" spans="1:336" s="288" customFormat="1" ht="18.75" x14ac:dyDescent="0.3">
      <c r="A49" s="235">
        <v>1453</v>
      </c>
      <c r="B49" s="237" t="s">
        <v>143</v>
      </c>
      <c r="C49" s="202">
        <v>1</v>
      </c>
      <c r="D49" s="380"/>
      <c r="E49" s="326"/>
      <c r="F49" s="326"/>
      <c r="G49" s="705">
        <f t="shared" si="152"/>
        <v>0</v>
      </c>
      <c r="H49" s="326"/>
      <c r="I49" s="379"/>
      <c r="J49" s="380"/>
      <c r="K49" s="326"/>
      <c r="L49" s="326"/>
      <c r="M49" s="406">
        <f t="shared" si="174"/>
        <v>0</v>
      </c>
      <c r="N49" s="380"/>
      <c r="O49" s="326"/>
      <c r="P49" s="326"/>
      <c r="Q49" s="386">
        <f t="shared" si="175"/>
        <v>0</v>
      </c>
      <c r="R49" s="380"/>
      <c r="S49" s="326"/>
      <c r="T49" s="326"/>
      <c r="U49" s="326"/>
      <c r="V49" s="326"/>
      <c r="W49" s="327"/>
      <c r="X49" s="326"/>
      <c r="Y49" s="326"/>
      <c r="Z49" s="326"/>
      <c r="AA49" s="326"/>
      <c r="AB49" s="326"/>
      <c r="AC49" s="326"/>
      <c r="AD49" s="326"/>
      <c r="AE49" s="326"/>
      <c r="AF49" s="327"/>
      <c r="AG49" s="204"/>
      <c r="AH49" s="148"/>
      <c r="AI49" s="277" t="s">
        <v>143</v>
      </c>
      <c r="AJ49" s="202">
        <v>2</v>
      </c>
      <c r="AK49" s="327"/>
      <c r="AL49" s="708">
        <v>0</v>
      </c>
      <c r="AM49" s="326"/>
      <c r="AN49" s="326"/>
      <c r="AO49" s="326"/>
      <c r="AP49" s="326"/>
      <c r="AQ49" s="327"/>
      <c r="AR49" s="326"/>
      <c r="AS49" s="326"/>
      <c r="AT49" s="379"/>
      <c r="AU49" s="380"/>
      <c r="AV49" s="708">
        <v>0</v>
      </c>
      <c r="AW49" s="326"/>
      <c r="AX49" s="744"/>
      <c r="AY49" s="326"/>
      <c r="AZ49" s="326"/>
      <c r="BA49" s="326"/>
      <c r="BB49" s="708">
        <f t="shared" si="156"/>
        <v>0</v>
      </c>
      <c r="BC49" s="326"/>
      <c r="BD49" s="326"/>
      <c r="BE49" s="326"/>
      <c r="BF49" s="708">
        <v>0</v>
      </c>
      <c r="BG49" s="326"/>
      <c r="BH49" s="813"/>
      <c r="BI49" s="813"/>
      <c r="BJ49" s="813"/>
      <c r="BK49" s="813"/>
      <c r="BL49" s="813"/>
      <c r="BM49" s="814"/>
      <c r="BN49" s="148"/>
      <c r="BO49" s="237" t="s">
        <v>143</v>
      </c>
      <c r="BP49" s="202">
        <v>2</v>
      </c>
      <c r="BQ49" s="380"/>
      <c r="BR49" s="326"/>
      <c r="BS49" s="326"/>
      <c r="BT49" s="326"/>
      <c r="BU49" s="326"/>
      <c r="BV49" s="326"/>
      <c r="BW49" s="326"/>
      <c r="BX49" s="326"/>
      <c r="BY49" s="708">
        <f t="shared" si="196"/>
        <v>0</v>
      </c>
      <c r="BZ49" s="326"/>
      <c r="CA49" s="326"/>
      <c r="CB49" s="326"/>
      <c r="CC49" s="708">
        <f t="shared" si="178"/>
        <v>0</v>
      </c>
      <c r="CD49" s="326"/>
      <c r="CE49" s="326"/>
      <c r="CF49" s="326"/>
      <c r="CG49" s="326"/>
      <c r="CH49" s="326"/>
      <c r="CI49" s="379"/>
      <c r="CJ49" s="380"/>
      <c r="CK49" s="326"/>
      <c r="CL49" s="716">
        <f t="shared" si="179"/>
        <v>0</v>
      </c>
      <c r="CM49" s="326"/>
      <c r="CN49" s="326"/>
      <c r="CO49" s="327"/>
      <c r="CP49" s="148"/>
      <c r="CQ49" s="372" t="s">
        <v>143</v>
      </c>
      <c r="CR49" s="1012">
        <v>0</v>
      </c>
      <c r="CS49" s="203"/>
      <c r="CT49" s="203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26"/>
      <c r="DM49" s="327"/>
      <c r="DN49" s="148"/>
      <c r="DO49" s="237" t="s">
        <v>143</v>
      </c>
      <c r="DP49" s="202">
        <v>2</v>
      </c>
      <c r="DQ49" s="380"/>
      <c r="DR49" s="326"/>
      <c r="DS49" s="326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/>
      <c r="EH49" s="327"/>
      <c r="EI49" s="326"/>
      <c r="EJ49" s="326"/>
      <c r="EK49" s="716">
        <v>0</v>
      </c>
      <c r="EL49" s="326"/>
      <c r="EM49" s="326"/>
      <c r="EN49" s="708">
        <v>0</v>
      </c>
      <c r="EO49" s="326"/>
      <c r="EP49" s="716">
        <v>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0</v>
      </c>
      <c r="EZ49" s="326">
        <v>0</v>
      </c>
      <c r="FA49" s="379">
        <v>0</v>
      </c>
      <c r="FB49" s="380">
        <v>0</v>
      </c>
      <c r="FC49" s="326">
        <v>0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2</v>
      </c>
      <c r="FL49" s="724"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0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0</v>
      </c>
      <c r="GB49" s="326">
        <v>0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0</v>
      </c>
      <c r="GL49" s="380">
        <v>0</v>
      </c>
      <c r="GM49" s="326">
        <v>0</v>
      </c>
      <c r="GN49" s="326">
        <v>0</v>
      </c>
      <c r="GO49" s="326">
        <v>0</v>
      </c>
      <c r="GP49" s="327">
        <v>0</v>
      </c>
      <c r="GQ49" s="380">
        <v>0</v>
      </c>
      <c r="GR49" s="326">
        <v>0</v>
      </c>
      <c r="GS49" s="326">
        <v>0</v>
      </c>
      <c r="GT49" s="326">
        <v>0</v>
      </c>
      <c r="GU49" s="327">
        <v>0</v>
      </c>
      <c r="GV49" s="205">
        <v>0</v>
      </c>
      <c r="GW49" s="205">
        <v>16</v>
      </c>
      <c r="GX49" s="730">
        <v>0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>
        <v>0</v>
      </c>
      <c r="JQ49" s="326">
        <v>0</v>
      </c>
      <c r="JR49" s="326">
        <v>0</v>
      </c>
      <c r="JS49" s="326">
        <v>0</v>
      </c>
      <c r="JT49" s="327">
        <v>0</v>
      </c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0</v>
      </c>
      <c r="KG49" s="173">
        <v>0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419"/>
      <c r="LF49" s="419"/>
      <c r="LG49" s="419"/>
      <c r="LH49" s="419"/>
      <c r="LI49" s="419"/>
      <c r="LJ49" s="545"/>
      <c r="LK49" s="480"/>
      <c r="LL49" s="452"/>
      <c r="LM49" s="452"/>
      <c r="LN49" s="453"/>
      <c r="LO49" s="480"/>
      <c r="LP49" s="452"/>
      <c r="LQ49" s="452"/>
      <c r="LR49" s="453"/>
      <c r="LS49" s="480"/>
      <c r="LT49" s="452"/>
      <c r="LU49" s="452"/>
      <c r="LV49" s="452"/>
      <c r="LW49" s="914"/>
      <c r="LX49" s="961"/>
    </row>
    <row r="50" spans="1:336" s="288" customFormat="1" ht="19.5" thickBot="1" x14ac:dyDescent="0.35">
      <c r="A50" s="235">
        <v>1454</v>
      </c>
      <c r="B50" s="238" t="s">
        <v>144</v>
      </c>
      <c r="C50" s="502">
        <v>3</v>
      </c>
      <c r="D50" s="381"/>
      <c r="E50" s="382"/>
      <c r="F50" s="382"/>
      <c r="G50" s="706">
        <f t="shared" si="152"/>
        <v>0</v>
      </c>
      <c r="H50" s="382"/>
      <c r="I50" s="385"/>
      <c r="J50" s="381"/>
      <c r="K50" s="382"/>
      <c r="L50" s="382"/>
      <c r="M50" s="408">
        <f t="shared" si="174"/>
        <v>0</v>
      </c>
      <c r="N50" s="381"/>
      <c r="O50" s="382"/>
      <c r="P50" s="382"/>
      <c r="Q50" s="388">
        <f t="shared" si="175"/>
        <v>0</v>
      </c>
      <c r="R50" s="381"/>
      <c r="S50" s="382"/>
      <c r="T50" s="382"/>
      <c r="U50" s="382"/>
      <c r="V50" s="382"/>
      <c r="W50" s="383"/>
      <c r="X50" s="382"/>
      <c r="Y50" s="382"/>
      <c r="Z50" s="382"/>
      <c r="AA50" s="382"/>
      <c r="AB50" s="382"/>
      <c r="AC50" s="382"/>
      <c r="AD50" s="382"/>
      <c r="AE50" s="382"/>
      <c r="AF50" s="383"/>
      <c r="AG50" s="240"/>
      <c r="AH50" s="148"/>
      <c r="AI50" s="278" t="s">
        <v>144</v>
      </c>
      <c r="AJ50" s="502">
        <v>3</v>
      </c>
      <c r="AK50" s="383"/>
      <c r="AL50" s="709">
        <v>0</v>
      </c>
      <c r="AM50" s="382"/>
      <c r="AN50" s="382"/>
      <c r="AO50" s="382"/>
      <c r="AP50" s="382"/>
      <c r="AQ50" s="383"/>
      <c r="AR50" s="382"/>
      <c r="AS50" s="382"/>
      <c r="AT50" s="385"/>
      <c r="AU50" s="381"/>
      <c r="AV50" s="709">
        <v>0</v>
      </c>
      <c r="AW50" s="382"/>
      <c r="AX50" s="745"/>
      <c r="AY50" s="382"/>
      <c r="AZ50" s="382"/>
      <c r="BA50" s="382"/>
      <c r="BB50" s="709">
        <f t="shared" si="156"/>
        <v>0</v>
      </c>
      <c r="BC50" s="382"/>
      <c r="BD50" s="382"/>
      <c r="BE50" s="382"/>
      <c r="BF50" s="709">
        <v>0</v>
      </c>
      <c r="BG50" s="382"/>
      <c r="BH50" s="995"/>
      <c r="BI50" s="995"/>
      <c r="BJ50" s="995"/>
      <c r="BK50" s="995"/>
      <c r="BL50" s="995"/>
      <c r="BM50" s="996"/>
      <c r="BN50" s="148"/>
      <c r="BO50" s="238" t="s">
        <v>144</v>
      </c>
      <c r="BP50" s="502">
        <v>4</v>
      </c>
      <c r="BQ50" s="381"/>
      <c r="BR50" s="382"/>
      <c r="BS50" s="382"/>
      <c r="BT50" s="382"/>
      <c r="BU50" s="382"/>
      <c r="BV50" s="382"/>
      <c r="BW50" s="382"/>
      <c r="BX50" s="382"/>
      <c r="BY50" s="709">
        <f t="shared" si="196"/>
        <v>0</v>
      </c>
      <c r="BZ50" s="382"/>
      <c r="CA50" s="382"/>
      <c r="CB50" s="382"/>
      <c r="CC50" s="709">
        <f t="shared" si="178"/>
        <v>0</v>
      </c>
      <c r="CD50" s="382"/>
      <c r="CE50" s="382"/>
      <c r="CF50" s="382"/>
      <c r="CG50" s="382"/>
      <c r="CH50" s="382"/>
      <c r="CI50" s="385"/>
      <c r="CJ50" s="381"/>
      <c r="CK50" s="382"/>
      <c r="CL50" s="717">
        <f t="shared" si="179"/>
        <v>0</v>
      </c>
      <c r="CM50" s="382"/>
      <c r="CN50" s="382"/>
      <c r="CO50" s="383"/>
      <c r="CP50" s="148"/>
      <c r="CQ50" s="375" t="s">
        <v>144</v>
      </c>
      <c r="CR50" s="1013">
        <v>0</v>
      </c>
      <c r="CS50" s="224"/>
      <c r="CT50" s="224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2"/>
      <c r="DM50" s="383"/>
      <c r="DN50" s="148"/>
      <c r="DO50" s="238" t="s">
        <v>144</v>
      </c>
      <c r="DP50" s="502">
        <v>3</v>
      </c>
      <c r="DQ50" s="381"/>
      <c r="DR50" s="382"/>
      <c r="DS50" s="382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/>
      <c r="EH50" s="383"/>
      <c r="EI50" s="382"/>
      <c r="EJ50" s="382"/>
      <c r="EK50" s="717">
        <v>0</v>
      </c>
      <c r="EL50" s="382"/>
      <c r="EM50" s="382"/>
      <c r="EN50" s="709">
        <v>0</v>
      </c>
      <c r="EO50" s="382"/>
      <c r="EP50" s="717"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0</v>
      </c>
      <c r="EW50" s="382">
        <v>0</v>
      </c>
      <c r="EX50" s="383">
        <v>0</v>
      </c>
      <c r="EY50" s="382">
        <v>0</v>
      </c>
      <c r="EZ50" s="382">
        <v>0</v>
      </c>
      <c r="FA50" s="385">
        <v>0</v>
      </c>
      <c r="FB50" s="381">
        <v>0</v>
      </c>
      <c r="FC50" s="382">
        <v>0</v>
      </c>
      <c r="FD50" s="383">
        <v>0</v>
      </c>
      <c r="FE50" s="382">
        <v>0</v>
      </c>
      <c r="FF50" s="382">
        <v>0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v>0</v>
      </c>
      <c r="FM50" s="382">
        <v>0</v>
      </c>
      <c r="FN50" s="382">
        <v>0</v>
      </c>
      <c r="FO50" s="382">
        <v>0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0</v>
      </c>
      <c r="FV50" s="382">
        <v>0</v>
      </c>
      <c r="FW50" s="382">
        <v>0</v>
      </c>
      <c r="FX50" s="382">
        <v>0</v>
      </c>
      <c r="FY50" s="382">
        <v>0</v>
      </c>
      <c r="FZ50" s="382">
        <v>0</v>
      </c>
      <c r="GA50" s="382">
        <v>0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0</v>
      </c>
      <c r="GL50" s="381">
        <v>0</v>
      </c>
      <c r="GM50" s="382">
        <v>0</v>
      </c>
      <c r="GN50" s="382">
        <v>0</v>
      </c>
      <c r="GO50" s="382">
        <v>0</v>
      </c>
      <c r="GP50" s="383">
        <v>0</v>
      </c>
      <c r="GQ50" s="381">
        <v>0</v>
      </c>
      <c r="GR50" s="382">
        <v>0</v>
      </c>
      <c r="GS50" s="382">
        <v>0</v>
      </c>
      <c r="GT50" s="382">
        <v>0</v>
      </c>
      <c r="GU50" s="383">
        <v>0</v>
      </c>
      <c r="GV50" s="223">
        <v>1</v>
      </c>
      <c r="GW50" s="223">
        <v>34</v>
      </c>
      <c r="GX50" s="731">
        <v>2.9411764705882351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0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>
        <v>0</v>
      </c>
      <c r="JQ50" s="382">
        <v>0</v>
      </c>
      <c r="JR50" s="382">
        <v>0</v>
      </c>
      <c r="JS50" s="382">
        <v>0</v>
      </c>
      <c r="JT50" s="383">
        <v>0</v>
      </c>
      <c r="JU50" s="381">
        <v>0</v>
      </c>
      <c r="JV50" s="382">
        <v>0</v>
      </c>
      <c r="JW50" s="382">
        <v>0</v>
      </c>
      <c r="JX50" s="382">
        <v>0</v>
      </c>
      <c r="JY50" s="383">
        <v>0</v>
      </c>
      <c r="JZ50" s="381">
        <v>0</v>
      </c>
      <c r="KA50" s="382">
        <v>0</v>
      </c>
      <c r="KB50" s="382">
        <v>0</v>
      </c>
      <c r="KC50" s="382">
        <v>0</v>
      </c>
      <c r="KD50" s="383">
        <v>0</v>
      </c>
      <c r="KE50" s="223">
        <v>17</v>
      </c>
      <c r="KF50" s="735">
        <v>11.76470588235294</v>
      </c>
      <c r="KG50" s="225">
        <v>2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278" t="s">
        <v>144</v>
      </c>
      <c r="LE50" s="422"/>
      <c r="LF50" s="422"/>
      <c r="LG50" s="422"/>
      <c r="LH50" s="422"/>
      <c r="LI50" s="422"/>
      <c r="LJ50" s="796"/>
      <c r="LK50" s="481"/>
      <c r="LL50" s="456"/>
      <c r="LM50" s="456"/>
      <c r="LN50" s="457"/>
      <c r="LO50" s="481"/>
      <c r="LP50" s="456"/>
      <c r="LQ50" s="456"/>
      <c r="LR50" s="457"/>
      <c r="LS50" s="481"/>
      <c r="LT50" s="456"/>
      <c r="LU50" s="456"/>
      <c r="LV50" s="456"/>
      <c r="LW50" s="915"/>
      <c r="LX50" s="961"/>
    </row>
    <row r="51" spans="1:336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6" x14ac:dyDescent="0.2">
      <c r="LK52" s="445"/>
      <c r="LL52" s="445"/>
      <c r="LM52" s="445"/>
      <c r="LN52" s="445"/>
    </row>
    <row r="53" spans="1:336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6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6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6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6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6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6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21">
    <mergeCell ref="LS12:LW14"/>
    <mergeCell ref="LS27:LW29"/>
    <mergeCell ref="KO30:KO31"/>
    <mergeCell ref="KP30:KP31"/>
    <mergeCell ref="KJ29:KJ31"/>
    <mergeCell ref="KM29:KO29"/>
    <mergeCell ref="JR30:JR31"/>
    <mergeCell ref="JS30:JS31"/>
    <mergeCell ref="JT30:JT31"/>
    <mergeCell ref="JU29:JY29"/>
    <mergeCell ref="KP29:KR29"/>
    <mergeCell ref="KU30:KU31"/>
    <mergeCell ref="KV30:KW30"/>
    <mergeCell ref="LE12:LJ12"/>
    <mergeCell ref="LE13:LJ13"/>
    <mergeCell ref="KY30:LB30"/>
    <mergeCell ref="KR30:KR31"/>
    <mergeCell ref="KS30:KS31"/>
    <mergeCell ref="KT30:KT31"/>
    <mergeCell ref="KS29:KU29"/>
    <mergeCell ref="KM27:KU28"/>
    <mergeCell ref="LE27:LJ27"/>
    <mergeCell ref="LH14:LJ15"/>
    <mergeCell ref="KQ15:KQ16"/>
    <mergeCell ref="JQ30:JQ31"/>
    <mergeCell ref="KG29:KG31"/>
    <mergeCell ref="KH29:KH31"/>
    <mergeCell ref="KI29:KI31"/>
    <mergeCell ref="JY30:JY31"/>
    <mergeCell ref="JZ30:JZ31"/>
    <mergeCell ref="KA30:KA31"/>
    <mergeCell ref="KB30:KB31"/>
    <mergeCell ref="KC30:KC31"/>
    <mergeCell ref="KF29:KF31"/>
    <mergeCell ref="KD30:KD31"/>
    <mergeCell ref="JZ29:KD29"/>
    <mergeCell ref="JW30:JW31"/>
    <mergeCell ref="JP28:JT29"/>
    <mergeCell ref="JU28:KJ28"/>
    <mergeCell ref="KS15:KS16"/>
    <mergeCell ref="KT15:KT16"/>
    <mergeCell ref="KU15:KU16"/>
    <mergeCell ref="KV15:KV16"/>
    <mergeCell ref="KW15:KW16"/>
    <mergeCell ref="KY15:LB15"/>
    <mergeCell ref="KV14:KW14"/>
    <mergeCell ref="LE29:LG30"/>
    <mergeCell ref="LE28:LJ28"/>
    <mergeCell ref="LD14:LD16"/>
    <mergeCell ref="LE14:LG15"/>
    <mergeCell ref="KS14:KU14"/>
    <mergeCell ref="LH29:LJ30"/>
    <mergeCell ref="KN30:KN31"/>
    <mergeCell ref="AY29:BB29"/>
    <mergeCell ref="BC29:BF30"/>
    <mergeCell ref="BG29:BH30"/>
    <mergeCell ref="AO30:AP30"/>
    <mergeCell ref="AQ30:AQ31"/>
    <mergeCell ref="AY30:AZ30"/>
    <mergeCell ref="BA30:BB30"/>
    <mergeCell ref="JK30:JL30"/>
    <mergeCell ref="JM30:JO30"/>
    <mergeCell ref="JK29:JL29"/>
    <mergeCell ref="BS28:BS30"/>
    <mergeCell ref="BT28:BT30"/>
    <mergeCell ref="CS28:CS30"/>
    <mergeCell ref="CU28:CU30"/>
    <mergeCell ref="CT28:CT30"/>
    <mergeCell ref="DQ28:DQ30"/>
    <mergeCell ref="DR28:DR30"/>
    <mergeCell ref="IX29:IZ29"/>
    <mergeCell ref="JH30:JH31"/>
    <mergeCell ref="DS28:DS30"/>
    <mergeCell ref="BV30:BW30"/>
    <mergeCell ref="BX30:BY30"/>
    <mergeCell ref="JP30:JP31"/>
    <mergeCell ref="CJ28:CL30"/>
    <mergeCell ref="CM28:CN30"/>
    <mergeCell ref="CO28:CO29"/>
    <mergeCell ref="CQ28:CQ31"/>
    <mergeCell ref="CW28:CW30"/>
    <mergeCell ref="CX28:DI28"/>
    <mergeCell ref="DJ28:DK30"/>
    <mergeCell ref="DL28:DM30"/>
    <mergeCell ref="CX30:CY30"/>
    <mergeCell ref="DH29:DI30"/>
    <mergeCell ref="CX29:CZ29"/>
    <mergeCell ref="DA29:DC30"/>
    <mergeCell ref="DD29:DE30"/>
    <mergeCell ref="DF29:DG30"/>
    <mergeCell ref="KQ30:KQ31"/>
    <mergeCell ref="KE29:KE31"/>
    <mergeCell ref="GT30:GT31"/>
    <mergeCell ref="GU30:GU31"/>
    <mergeCell ref="HG30:HG31"/>
    <mergeCell ref="HD30:HD31"/>
    <mergeCell ref="HE30:HE31"/>
    <mergeCell ref="HJ30:HJ31"/>
    <mergeCell ref="GV29:GV31"/>
    <mergeCell ref="GW29:GW31"/>
    <mergeCell ref="HC30:HC31"/>
    <mergeCell ref="GX29:GX31"/>
    <mergeCell ref="GY29:HG29"/>
    <mergeCell ref="GQ29:GU29"/>
    <mergeCell ref="HF30:HF31"/>
    <mergeCell ref="GS30:GS31"/>
    <mergeCell ref="JX30:JX31"/>
    <mergeCell ref="JU30:JU31"/>
    <mergeCell ref="JV30:JV31"/>
    <mergeCell ref="HR29:HR31"/>
    <mergeCell ref="HT30:HT31"/>
    <mergeCell ref="HU30:HU31"/>
    <mergeCell ref="HV30:HV31"/>
    <mergeCell ref="HW30:HW31"/>
    <mergeCell ref="HI28:HQ28"/>
    <mergeCell ref="KM30:KM31"/>
    <mergeCell ref="AI28:AI31"/>
    <mergeCell ref="AK28:AQ28"/>
    <mergeCell ref="AR28:AS28"/>
    <mergeCell ref="AU28:AX28"/>
    <mergeCell ref="AY28:BL28"/>
    <mergeCell ref="BM28:BM29"/>
    <mergeCell ref="BO28:BO31"/>
    <mergeCell ref="BU28:BU30"/>
    <mergeCell ref="BV28:CI28"/>
    <mergeCell ref="BI29:BJ30"/>
    <mergeCell ref="BK29:BL30"/>
    <mergeCell ref="BV29:BY29"/>
    <mergeCell ref="BZ29:CC30"/>
    <mergeCell ref="CD29:CE30"/>
    <mergeCell ref="CF29:CG30"/>
    <mergeCell ref="CH29:CI30"/>
    <mergeCell ref="BQ28:BQ30"/>
    <mergeCell ref="BR28:BR30"/>
    <mergeCell ref="AK29:AL30"/>
    <mergeCell ref="AN29:AN30"/>
    <mergeCell ref="AO29:AQ29"/>
    <mergeCell ref="AR29:AS30"/>
    <mergeCell ref="AT29:AT30"/>
    <mergeCell ref="AU29:AV30"/>
    <mergeCell ref="ER28:ER31"/>
    <mergeCell ref="FK29:FK31"/>
    <mergeCell ref="FL29:FL31"/>
    <mergeCell ref="FM29:FM31"/>
    <mergeCell ref="DY29:EB30"/>
    <mergeCell ref="EC29:ED30"/>
    <mergeCell ref="EE29:EF30"/>
    <mergeCell ref="EG29:EH30"/>
    <mergeCell ref="ES29:EU29"/>
    <mergeCell ref="EV29:EX29"/>
    <mergeCell ref="EY29:FA29"/>
    <mergeCell ref="ES30:EU30"/>
    <mergeCell ref="EV30:EX30"/>
    <mergeCell ref="EY30:FA30"/>
    <mergeCell ref="FK28:FQ28"/>
    <mergeCell ref="ES28:FD28"/>
    <mergeCell ref="FB29:FD29"/>
    <mergeCell ref="FB30:FD30"/>
    <mergeCell ref="FE30:FG30"/>
    <mergeCell ref="DU28:EH28"/>
    <mergeCell ref="DU30:DV30"/>
    <mergeCell ref="DW30:DX30"/>
    <mergeCell ref="DU29:DX29"/>
    <mergeCell ref="DO28:DO31"/>
    <mergeCell ref="DT28:DT30"/>
    <mergeCell ref="II28:IW28"/>
    <mergeCell ref="IX28:JC28"/>
    <mergeCell ref="HI29:HQ29"/>
    <mergeCell ref="HT15:HT16"/>
    <mergeCell ref="HU15:HU16"/>
    <mergeCell ref="JA29:JC29"/>
    <mergeCell ref="GA15:GC15"/>
    <mergeCell ref="HW15:HW16"/>
    <mergeCell ref="GX14:GX16"/>
    <mergeCell ref="GY14:HG14"/>
    <mergeCell ref="HI14:HQ14"/>
    <mergeCell ref="HS14:HS16"/>
    <mergeCell ref="HV15:HV16"/>
    <mergeCell ref="FR30:FT30"/>
    <mergeCell ref="FU30:FW30"/>
    <mergeCell ref="FX30:FZ30"/>
    <mergeCell ref="ID15:ID16"/>
    <mergeCell ref="EI28:EK30"/>
    <mergeCell ref="EL28:EL29"/>
    <mergeCell ref="EM28:EN30"/>
    <mergeCell ref="EO28:EP30"/>
    <mergeCell ref="JF15:JF16"/>
    <mergeCell ref="JH15:JH16"/>
    <mergeCell ref="JK15:JL15"/>
    <mergeCell ref="EG14:EH15"/>
    <mergeCell ref="ES14:EU14"/>
    <mergeCell ref="EV14:EX14"/>
    <mergeCell ref="FR15:FT15"/>
    <mergeCell ref="FU15:FW15"/>
    <mergeCell ref="FX15:FZ15"/>
    <mergeCell ref="GL15:GL16"/>
    <mergeCell ref="GM15:GM16"/>
    <mergeCell ref="FK14:FK16"/>
    <mergeCell ref="ER13:ER16"/>
    <mergeCell ref="FK13:FQ13"/>
    <mergeCell ref="FR13:GG13"/>
    <mergeCell ref="EY15:FA15"/>
    <mergeCell ref="FB15:FD15"/>
    <mergeCell ref="FE15:FG15"/>
    <mergeCell ref="FH15:FJ15"/>
    <mergeCell ref="IL14:IN15"/>
    <mergeCell ref="IX15:IZ15"/>
    <mergeCell ref="JA15:JC15"/>
    <mergeCell ref="HI13:HQ13"/>
    <mergeCell ref="HP15:HP16"/>
    <mergeCell ref="EE14:EF15"/>
    <mergeCell ref="HY14:IF14"/>
    <mergeCell ref="AK27:BM27"/>
    <mergeCell ref="BQ27:CO27"/>
    <mergeCell ref="CS27:DK27"/>
    <mergeCell ref="DL27:DM27"/>
    <mergeCell ref="DQ27:EO27"/>
    <mergeCell ref="JK13:JO13"/>
    <mergeCell ref="JP13:JT14"/>
    <mergeCell ref="IB15:IB16"/>
    <mergeCell ref="IC15:IC16"/>
    <mergeCell ref="IE15:IE16"/>
    <mergeCell ref="JM15:JO15"/>
    <mergeCell ref="AO15:AP15"/>
    <mergeCell ref="AQ15:AQ16"/>
    <mergeCell ref="AY15:AZ15"/>
    <mergeCell ref="BA15:BB15"/>
    <mergeCell ref="BV15:BW15"/>
    <mergeCell ref="BX15:BY15"/>
    <mergeCell ref="CX15:CY15"/>
    <mergeCell ref="DU15:DV15"/>
    <mergeCell ref="DW15:DX15"/>
    <mergeCell ref="ES15:EU15"/>
    <mergeCell ref="EV15:EX15"/>
    <mergeCell ref="DS13:DS15"/>
    <mergeCell ref="DT13:DT15"/>
    <mergeCell ref="JJ14:JJ16"/>
    <mergeCell ref="JK14:JL14"/>
    <mergeCell ref="JT15:JT16"/>
    <mergeCell ref="JZ15:JZ16"/>
    <mergeCell ref="KA15:KA16"/>
    <mergeCell ref="KB15:KB16"/>
    <mergeCell ref="JZ14:KD14"/>
    <mergeCell ref="JU13:KJ13"/>
    <mergeCell ref="HR13:IF13"/>
    <mergeCell ref="JW15:JW16"/>
    <mergeCell ref="IO14:IQ15"/>
    <mergeCell ref="IR14:IT15"/>
    <mergeCell ref="IU14:IW15"/>
    <mergeCell ref="IX14:IZ14"/>
    <mergeCell ref="JE15:JE16"/>
    <mergeCell ref="II13:IW13"/>
    <mergeCell ref="JM14:JO14"/>
    <mergeCell ref="JU14:JY14"/>
    <mergeCell ref="JU15:JU16"/>
    <mergeCell ref="JV15:JV16"/>
    <mergeCell ref="JA14:JC14"/>
    <mergeCell ref="IF15:IF16"/>
    <mergeCell ref="GS15:GS16"/>
    <mergeCell ref="GT15:GT16"/>
    <mergeCell ref="HJ15:HJ16"/>
    <mergeCell ref="IH14:IH16"/>
    <mergeCell ref="II14:IK15"/>
    <mergeCell ref="HD15:HD16"/>
    <mergeCell ref="GK13:GK16"/>
    <mergeCell ref="GL13:HG13"/>
    <mergeCell ref="HY15:HY16"/>
    <mergeCell ref="HZ15:HZ16"/>
    <mergeCell ref="IA15:IA16"/>
    <mergeCell ref="GV14:GV16"/>
    <mergeCell ref="GW14:GW16"/>
    <mergeCell ref="HN15:HN16"/>
    <mergeCell ref="HO15:HO16"/>
    <mergeCell ref="GN15:GN16"/>
    <mergeCell ref="GU15:GU16"/>
    <mergeCell ref="HG15:HG16"/>
    <mergeCell ref="GL14:GP14"/>
    <mergeCell ref="GQ14:GU14"/>
    <mergeCell ref="F15:F16"/>
    <mergeCell ref="G15:G16"/>
    <mergeCell ref="AI13:AI16"/>
    <mergeCell ref="AK13:AQ13"/>
    <mergeCell ref="AR13:AS13"/>
    <mergeCell ref="AU13:AX13"/>
    <mergeCell ref="AY13:BL13"/>
    <mergeCell ref="BM13:BM14"/>
    <mergeCell ref="BO13:BO16"/>
    <mergeCell ref="BI14:BJ15"/>
    <mergeCell ref="BK14:BL15"/>
    <mergeCell ref="AN14:AN15"/>
    <mergeCell ref="AO14:AQ14"/>
    <mergeCell ref="AR14:AS15"/>
    <mergeCell ref="AT14:AT15"/>
    <mergeCell ref="AU14:AV15"/>
    <mergeCell ref="AY14:BB14"/>
    <mergeCell ref="H15:H16"/>
    <mergeCell ref="AK12:BM12"/>
    <mergeCell ref="BQ12:CO12"/>
    <mergeCell ref="DQ13:DQ15"/>
    <mergeCell ref="DR13:DR15"/>
    <mergeCell ref="BU13:BU15"/>
    <mergeCell ref="BV13:CI13"/>
    <mergeCell ref="BV14:BY14"/>
    <mergeCell ref="BZ14:CC15"/>
    <mergeCell ref="CD14:CE15"/>
    <mergeCell ref="CF14:CG15"/>
    <mergeCell ref="CH14:CI15"/>
    <mergeCell ref="AM14:AM15"/>
    <mergeCell ref="BQ13:BQ15"/>
    <mergeCell ref="DL13:DM15"/>
    <mergeCell ref="DO13:DO16"/>
    <mergeCell ref="BC14:BF15"/>
    <mergeCell ref="BG14:BH15"/>
    <mergeCell ref="AK14:AL15"/>
    <mergeCell ref="GI4:HG6"/>
    <mergeCell ref="CX14:CZ14"/>
    <mergeCell ref="DA14:DC15"/>
    <mergeCell ref="CJ13:CL15"/>
    <mergeCell ref="CM13:CN15"/>
    <mergeCell ref="CO13:CO14"/>
    <mergeCell ref="CQ13:CQ16"/>
    <mergeCell ref="CW13:CW15"/>
    <mergeCell ref="CX13:DI13"/>
    <mergeCell ref="CS12:DK12"/>
    <mergeCell ref="DL12:DM12"/>
    <mergeCell ref="DQ12:EO12"/>
    <mergeCell ref="DD14:DE15"/>
    <mergeCell ref="DF14:DG15"/>
    <mergeCell ref="DH14:DI15"/>
    <mergeCell ref="DU14:DX14"/>
    <mergeCell ref="DU13:EH13"/>
    <mergeCell ref="EI13:EK15"/>
    <mergeCell ref="EL13:EL14"/>
    <mergeCell ref="EM13:EN15"/>
    <mergeCell ref="EO13:EP15"/>
    <mergeCell ref="DY14:EB15"/>
    <mergeCell ref="EC14:ED15"/>
    <mergeCell ref="DJ13:DK15"/>
    <mergeCell ref="N28:Q30"/>
    <mergeCell ref="JP15:JP16"/>
    <mergeCell ref="R28:W28"/>
    <mergeCell ref="X28:Y30"/>
    <mergeCell ref="Z28:AA30"/>
    <mergeCell ref="GP15:GP16"/>
    <mergeCell ref="GQ15:GQ16"/>
    <mergeCell ref="GR15:GR16"/>
    <mergeCell ref="CS13:CS15"/>
    <mergeCell ref="CT13:CT15"/>
    <mergeCell ref="AM29:AM30"/>
    <mergeCell ref="AB28:AC30"/>
    <mergeCell ref="AD28:AF30"/>
    <mergeCell ref="HE15:HE16"/>
    <mergeCell ref="HF15:HF16"/>
    <mergeCell ref="GO15:GO16"/>
    <mergeCell ref="CV28:CV30"/>
    <mergeCell ref="JD15:JD16"/>
    <mergeCell ref="FL14:FL16"/>
    <mergeCell ref="FM14:FM16"/>
    <mergeCell ref="FN14:FN16"/>
    <mergeCell ref="FO14:FO16"/>
    <mergeCell ref="FP14:FP16"/>
    <mergeCell ref="FH14:FJ14"/>
    <mergeCell ref="J29:K30"/>
    <mergeCell ref="L29:L30"/>
    <mergeCell ref="R29:S30"/>
    <mergeCell ref="T29:U30"/>
    <mergeCell ref="V29:W30"/>
    <mergeCell ref="CU13:CU15"/>
    <mergeCell ref="CV13:CV15"/>
    <mergeCell ref="A28:A31"/>
    <mergeCell ref="B28:B31"/>
    <mergeCell ref="D28:G29"/>
    <mergeCell ref="H28:H29"/>
    <mergeCell ref="I28:I29"/>
    <mergeCell ref="J28:M28"/>
    <mergeCell ref="D30:D31"/>
    <mergeCell ref="E30:E31"/>
    <mergeCell ref="F30:F31"/>
    <mergeCell ref="G30:G31"/>
    <mergeCell ref="H30:H31"/>
    <mergeCell ref="I30:I31"/>
    <mergeCell ref="M30:M31"/>
    <mergeCell ref="D27:AF27"/>
    <mergeCell ref="BR13:BR15"/>
    <mergeCell ref="BS13:BS15"/>
    <mergeCell ref="BT13:BT15"/>
    <mergeCell ref="A4:B5"/>
    <mergeCell ref="I13:I14"/>
    <mergeCell ref="J13:L13"/>
    <mergeCell ref="N13:Q15"/>
    <mergeCell ref="R13:W13"/>
    <mergeCell ref="X13:Y15"/>
    <mergeCell ref="A9:A10"/>
    <mergeCell ref="D12:AF12"/>
    <mergeCell ref="A13:A16"/>
    <mergeCell ref="B13:B16"/>
    <mergeCell ref="D13:G14"/>
    <mergeCell ref="H13:H14"/>
    <mergeCell ref="J14:K15"/>
    <mergeCell ref="L14:L15"/>
    <mergeCell ref="M14:M15"/>
    <mergeCell ref="R14:S15"/>
    <mergeCell ref="T14:U15"/>
    <mergeCell ref="V14:W15"/>
    <mergeCell ref="I15:I16"/>
    <mergeCell ref="Z13:AA15"/>
    <mergeCell ref="AB13:AC15"/>
    <mergeCell ref="AD13:AF15"/>
    <mergeCell ref="D15:D16"/>
    <mergeCell ref="E15:E16"/>
    <mergeCell ref="ES13:FD13"/>
    <mergeCell ref="FQ14:FQ16"/>
    <mergeCell ref="FR14:GF14"/>
    <mergeCell ref="GG14:GG15"/>
    <mergeCell ref="GD15:GF15"/>
    <mergeCell ref="EY14:FA14"/>
    <mergeCell ref="FB14:FD14"/>
    <mergeCell ref="FE14:FG14"/>
    <mergeCell ref="KN15:KN16"/>
    <mergeCell ref="JQ15:JQ16"/>
    <mergeCell ref="JX15:JX16"/>
    <mergeCell ref="JY15:JY16"/>
    <mergeCell ref="JR15:JR16"/>
    <mergeCell ref="JS15:JS16"/>
    <mergeCell ref="HM15:HM16"/>
    <mergeCell ref="KM12:KU13"/>
    <mergeCell ref="HR14:HR16"/>
    <mergeCell ref="HK15:HK16"/>
    <mergeCell ref="HL15:HL16"/>
    <mergeCell ref="IX13:JC13"/>
    <mergeCell ref="JD13:JH14"/>
    <mergeCell ref="HC15:HC16"/>
    <mergeCell ref="GI13:GI16"/>
    <mergeCell ref="GJ13:GJ16"/>
    <mergeCell ref="KO15:KO16"/>
    <mergeCell ref="KP15:KP16"/>
    <mergeCell ref="KC15:KC16"/>
    <mergeCell ref="KM15:KM16"/>
    <mergeCell ref="KI14:KI16"/>
    <mergeCell ref="KE14:KE16"/>
    <mergeCell ref="KF14:KF16"/>
    <mergeCell ref="KG14:KG16"/>
    <mergeCell ref="KH14:KH16"/>
    <mergeCell ref="KJ14:KJ16"/>
    <mergeCell ref="KL14:KL16"/>
    <mergeCell ref="KM14:KO14"/>
    <mergeCell ref="KP14:KR14"/>
    <mergeCell ref="KD15:KD16"/>
    <mergeCell ref="KR15:KR16"/>
    <mergeCell ref="HX30:HX31"/>
    <mergeCell ref="HY30:HY31"/>
    <mergeCell ref="HZ30:HZ31"/>
    <mergeCell ref="HK30:HK31"/>
    <mergeCell ref="HL30:HL31"/>
    <mergeCell ref="HM30:HM31"/>
    <mergeCell ref="HN30:HN31"/>
    <mergeCell ref="HO30:HO31"/>
    <mergeCell ref="HP30:HP31"/>
    <mergeCell ref="IX30:IZ30"/>
    <mergeCell ref="JA30:JC30"/>
    <mergeCell ref="JM29:JO29"/>
    <mergeCell ref="JD28:JH29"/>
    <mergeCell ref="JD30:JD31"/>
    <mergeCell ref="JE30:JE31"/>
    <mergeCell ref="JF30:JF31"/>
    <mergeCell ref="ID30:ID31"/>
    <mergeCell ref="IL29:IN30"/>
    <mergeCell ref="JG30:JG31"/>
    <mergeCell ref="HY29:IF29"/>
    <mergeCell ref="II29:IK30"/>
    <mergeCell ref="JK28:JO28"/>
    <mergeCell ref="IO29:IQ30"/>
    <mergeCell ref="IR29:IT30"/>
    <mergeCell ref="IU29:IW30"/>
    <mergeCell ref="IE30:IE31"/>
    <mergeCell ref="HR28:IF28"/>
    <mergeCell ref="IF30:IF31"/>
    <mergeCell ref="HS29:HS31"/>
    <mergeCell ref="HT29:HX29"/>
    <mergeCell ref="IA30:IA31"/>
    <mergeCell ref="IB30:IB31"/>
    <mergeCell ref="IC30:IC31"/>
    <mergeCell ref="GK28:GK31"/>
    <mergeCell ref="FQ29:FQ31"/>
    <mergeCell ref="FR29:GF29"/>
    <mergeCell ref="GG29:GG30"/>
    <mergeCell ref="FN29:FN31"/>
    <mergeCell ref="FO29:FO31"/>
    <mergeCell ref="FP29:FP31"/>
    <mergeCell ref="GD30:GF30"/>
    <mergeCell ref="GL30:GL31"/>
    <mergeCell ref="GI28:GI31"/>
    <mergeCell ref="GJ28:GJ31"/>
    <mergeCell ref="FR28:GG28"/>
    <mergeCell ref="GL28:HG28"/>
    <mergeCell ref="GR30:GR31"/>
    <mergeCell ref="GL29:GP29"/>
    <mergeCell ref="KL6:LB8"/>
    <mergeCell ref="LK12:LN14"/>
    <mergeCell ref="LO12:LR14"/>
    <mergeCell ref="HT14:HW14"/>
    <mergeCell ref="LK27:LN29"/>
    <mergeCell ref="LO27:LR30"/>
    <mergeCell ref="C4:AF6"/>
    <mergeCell ref="AI4:BM6"/>
    <mergeCell ref="BO4:CO6"/>
    <mergeCell ref="DO4:EP7"/>
    <mergeCell ref="HI4:IF7"/>
    <mergeCell ref="CQ5:DM6"/>
    <mergeCell ref="ER5:GG6"/>
    <mergeCell ref="IH5:JH8"/>
    <mergeCell ref="JJ5:KJ7"/>
    <mergeCell ref="GA30:GC30"/>
    <mergeCell ref="FE29:FG29"/>
    <mergeCell ref="FH29:FJ29"/>
    <mergeCell ref="FH30:FJ30"/>
    <mergeCell ref="GQ30:GQ31"/>
    <mergeCell ref="GM30:GM31"/>
    <mergeCell ref="GN30:GN31"/>
    <mergeCell ref="GO30:GO31"/>
    <mergeCell ref="GP30:GP31"/>
  </mergeCells>
  <pageMargins left="0.19685039370078741" right="0.19685039370078741" top="0.19685039370078741" bottom="0.19685039370078741" header="0.31496062992125984" footer="0.31496062992125984"/>
  <pageSetup paperSize="9" scale="4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X59"/>
  <sheetViews>
    <sheetView showGridLines="0" topLeftCell="AL22" zoomScale="70" zoomScaleNormal="70" zoomScaleSheetLayoutView="40" workbookViewId="0">
      <selection activeCell="AC39" sqref="AC39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9.85546875" style="84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335" width="11.42578125" style="281"/>
    <col min="336" max="336" width="11.42578125" style="954"/>
    <col min="337" max="16384" width="11.42578125" style="281"/>
  </cols>
  <sheetData>
    <row r="1" spans="1:336" x14ac:dyDescent="0.2">
      <c r="LK1" s="445"/>
      <c r="LL1" s="445"/>
      <c r="LM1" s="445"/>
      <c r="LN1" s="445"/>
    </row>
    <row r="2" spans="1:336" x14ac:dyDescent="0.2">
      <c r="LK2" s="445"/>
      <c r="LL2" s="445"/>
      <c r="LM2" s="445"/>
      <c r="LN2" s="445"/>
    </row>
    <row r="3" spans="1:336" ht="12.75" customHeight="1" x14ac:dyDescent="0.2">
      <c r="LK3" s="445"/>
      <c r="LL3" s="445"/>
      <c r="LM3" s="445"/>
      <c r="LN3" s="445"/>
    </row>
    <row r="4" spans="1:336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6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6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6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842" t="s">
        <v>239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 t="str">
        <f>M7</f>
        <v>NOVIEMBRE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 t="str">
        <f>M7</f>
        <v>NOVIEMBRE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 t="str">
        <f>M7</f>
        <v>NOVIEMBRE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 t="str">
        <f>M7</f>
        <v>NOVIEMBRE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 t="str">
        <f>M7</f>
        <v>NOVIEMBRE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  <c r="LX7" s="955"/>
    </row>
    <row r="8" spans="1:336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 t="str">
        <f>M7</f>
        <v>NOVIEMBRE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>NOVIEMBRE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 t="str">
        <f>M7</f>
        <v>NOVIEMBRE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  <c r="LX8" s="956"/>
    </row>
    <row r="9" spans="1:336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>NOVIEMBRE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>NOVIEMBRE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  <c r="LX9" s="956"/>
    </row>
    <row r="10" spans="1:336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  <c r="LX10" s="957"/>
    </row>
    <row r="11" spans="1:336" ht="13.5" thickBot="1" x14ac:dyDescent="0.25">
      <c r="LK11" s="445"/>
      <c r="LL11" s="445"/>
      <c r="LM11" s="445"/>
      <c r="LN11" s="445"/>
    </row>
    <row r="12" spans="1:336" ht="15.75" customHeight="1" thickBot="1" x14ac:dyDescent="0.35">
      <c r="A12" s="4"/>
      <c r="B12" s="1056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1035"/>
      <c r="AI12" s="1056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1035"/>
      <c r="BO12" s="1056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1035"/>
      <c r="CQ12" s="1057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1035"/>
      <c r="DO12" s="1056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1057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1057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769" t="s">
        <v>218</v>
      </c>
      <c r="LP12" s="1770"/>
      <c r="LQ12" s="1770"/>
      <c r="LR12" s="1771"/>
      <c r="LS12" s="1789" t="s">
        <v>235</v>
      </c>
      <c r="LT12" s="1790"/>
      <c r="LU12" s="1790"/>
      <c r="LV12" s="1790"/>
      <c r="LW12" s="1791"/>
    </row>
    <row r="13" spans="1:336" ht="33.75" customHeight="1" thickBot="1" x14ac:dyDescent="0.35">
      <c r="A13" s="1426" t="s">
        <v>163</v>
      </c>
      <c r="B13" s="1553" t="s">
        <v>169</v>
      </c>
      <c r="C13" s="66"/>
      <c r="D13" s="1220" t="s">
        <v>2</v>
      </c>
      <c r="E13" s="1221"/>
      <c r="F13" s="1221"/>
      <c r="G13" s="1268"/>
      <c r="H13" s="1667" t="s">
        <v>7</v>
      </c>
      <c r="I13" s="1667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4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1034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1030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6"/>
      <c r="BM13" s="1167" t="s">
        <v>36</v>
      </c>
      <c r="BN13" s="1051"/>
      <c r="BO13" s="1553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6"/>
      <c r="CJ13" s="1343" t="s">
        <v>26</v>
      </c>
      <c r="CK13" s="1344"/>
      <c r="CL13" s="1345"/>
      <c r="CM13" s="1337"/>
      <c r="CN13" s="1338"/>
      <c r="CO13" s="1167" t="s">
        <v>36</v>
      </c>
      <c r="CP13" s="1051"/>
      <c r="CQ13" s="1553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6"/>
      <c r="DJ13" s="1260" t="s">
        <v>26</v>
      </c>
      <c r="DK13" s="1261"/>
      <c r="DL13" s="1152" t="s">
        <v>11</v>
      </c>
      <c r="DM13" s="1153"/>
      <c r="DN13" s="1051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6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1051"/>
      <c r="ER13" s="1553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1047"/>
      <c r="FF13" s="1047"/>
      <c r="FG13" s="1047"/>
      <c r="FH13" s="1047"/>
      <c r="FI13" s="1047"/>
      <c r="FJ13" s="1047"/>
      <c r="FK13" s="1450" t="s">
        <v>172</v>
      </c>
      <c r="FL13" s="1451"/>
      <c r="FM13" s="1451"/>
      <c r="FN13" s="1451"/>
      <c r="FO13" s="1451"/>
      <c r="FP13" s="1451"/>
      <c r="FQ13" s="1452"/>
      <c r="FR13" s="1182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656" t="s">
        <v>169</v>
      </c>
      <c r="GJ13" s="1193" t="s">
        <v>171</v>
      </c>
      <c r="GK13" s="1659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356"/>
      <c r="GW13" s="1356"/>
      <c r="GX13" s="1356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30" t="s">
        <v>80</v>
      </c>
      <c r="HS13" s="1310"/>
      <c r="HT13" s="1310"/>
      <c r="HU13" s="1310"/>
      <c r="HV13" s="1310"/>
      <c r="HW13" s="1310"/>
      <c r="HX13" s="1310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699" t="s">
        <v>103</v>
      </c>
      <c r="JL13" s="1700"/>
      <c r="JM13" s="1700"/>
      <c r="JN13" s="1700"/>
      <c r="JO13" s="1701"/>
      <c r="JP13" s="1702" t="s">
        <v>121</v>
      </c>
      <c r="JQ13" s="1703"/>
      <c r="JR13" s="1703"/>
      <c r="JS13" s="1703"/>
      <c r="JT13" s="1703"/>
      <c r="JU13" s="1706" t="s">
        <v>178</v>
      </c>
      <c r="JV13" s="1707"/>
      <c r="JW13" s="1707"/>
      <c r="JX13" s="1707"/>
      <c r="JY13" s="1707"/>
      <c r="JZ13" s="1707"/>
      <c r="KA13" s="1707"/>
      <c r="KB13" s="1707"/>
      <c r="KC13" s="1707"/>
      <c r="KD13" s="1707"/>
      <c r="KE13" s="1707"/>
      <c r="KF13" s="1707"/>
      <c r="KG13" s="1707"/>
      <c r="KH13" s="1707"/>
      <c r="KI13" s="1707"/>
      <c r="KJ13" s="1708"/>
      <c r="KK13" s="1043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772"/>
      <c r="LP13" s="1773"/>
      <c r="LQ13" s="1773"/>
      <c r="LR13" s="1774"/>
      <c r="LS13" s="1792"/>
      <c r="LT13" s="1793"/>
      <c r="LU13" s="1793"/>
      <c r="LV13" s="1793"/>
      <c r="LW13" s="1794"/>
    </row>
    <row r="14" spans="1:336" ht="81.75" customHeight="1" thickBot="1" x14ac:dyDescent="0.25">
      <c r="A14" s="1426"/>
      <c r="B14" s="1554"/>
      <c r="C14" s="67"/>
      <c r="D14" s="1222"/>
      <c r="E14" s="1223"/>
      <c r="F14" s="1223"/>
      <c r="G14" s="1269"/>
      <c r="H14" s="1668"/>
      <c r="I14" s="1668"/>
      <c r="J14" s="1270" t="s">
        <v>10</v>
      </c>
      <c r="K14" s="1670"/>
      <c r="L14" s="1681" t="s">
        <v>10</v>
      </c>
      <c r="M14" s="1566" t="s">
        <v>164</v>
      </c>
      <c r="N14" s="1417"/>
      <c r="O14" s="1669"/>
      <c r="P14" s="1669"/>
      <c r="Q14" s="1419"/>
      <c r="R14" s="1220" t="s">
        <v>19</v>
      </c>
      <c r="S14" s="1268"/>
      <c r="T14" s="1173" t="s">
        <v>7</v>
      </c>
      <c r="U14" s="1175"/>
      <c r="V14" s="1173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669"/>
      <c r="AF14" s="1419"/>
      <c r="AG14" s="439"/>
      <c r="AH14" s="1034"/>
      <c r="AI14" s="1554"/>
      <c r="AJ14" s="472"/>
      <c r="AK14" s="1284" t="s">
        <v>25</v>
      </c>
      <c r="AL14" s="1163"/>
      <c r="AM14" s="1170" t="s">
        <v>26</v>
      </c>
      <c r="AN14" s="1170" t="s">
        <v>120</v>
      </c>
      <c r="AO14" s="1124" t="s">
        <v>27</v>
      </c>
      <c r="AP14" s="1125"/>
      <c r="AQ14" s="1126"/>
      <c r="AR14" s="1404" t="s">
        <v>122</v>
      </c>
      <c r="AS14" s="1405"/>
      <c r="AT14" s="1170" t="s">
        <v>32</v>
      </c>
      <c r="AU14" s="1393" t="s">
        <v>26</v>
      </c>
      <c r="AV14" s="1394"/>
      <c r="AW14" s="1054" t="s">
        <v>33</v>
      </c>
      <c r="AX14" s="595"/>
      <c r="AY14" s="1266" t="s">
        <v>9</v>
      </c>
      <c r="AZ14" s="1267"/>
      <c r="BA14" s="1267"/>
      <c r="BB14" s="1558"/>
      <c r="BC14" s="1220" t="s">
        <v>15</v>
      </c>
      <c r="BD14" s="1221"/>
      <c r="BE14" s="1221"/>
      <c r="BF14" s="1268"/>
      <c r="BG14" s="1220" t="s">
        <v>19</v>
      </c>
      <c r="BH14" s="1268"/>
      <c r="BI14" s="1220" t="s">
        <v>7</v>
      </c>
      <c r="BJ14" s="1268"/>
      <c r="BK14" s="1220" t="s">
        <v>20</v>
      </c>
      <c r="BL14" s="1268"/>
      <c r="BM14" s="1169"/>
      <c r="BN14" s="1051"/>
      <c r="BO14" s="1554"/>
      <c r="BP14" s="67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68"/>
      <c r="CJ14" s="1346"/>
      <c r="CK14" s="1694"/>
      <c r="CL14" s="1348"/>
      <c r="CM14" s="1339"/>
      <c r="CN14" s="1340"/>
      <c r="CO14" s="1169"/>
      <c r="CP14" s="1051"/>
      <c r="CQ14" s="1554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558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709"/>
      <c r="DJ14" s="1262"/>
      <c r="DK14" s="1263"/>
      <c r="DL14" s="1154"/>
      <c r="DM14" s="1155"/>
      <c r="DN14" s="1051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558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68"/>
      <c r="EI14" s="1326"/>
      <c r="EJ14" s="1675"/>
      <c r="EK14" s="1328"/>
      <c r="EL14" s="1169"/>
      <c r="EM14" s="1285"/>
      <c r="EN14" s="1164"/>
      <c r="EO14" s="1285"/>
      <c r="EP14" s="1164"/>
      <c r="EQ14" s="1051"/>
      <c r="ER14" s="1554"/>
      <c r="ES14" s="1130" t="s">
        <v>45</v>
      </c>
      <c r="ET14" s="1310"/>
      <c r="EU14" s="1311"/>
      <c r="EV14" s="1695" t="s">
        <v>46</v>
      </c>
      <c r="EW14" s="1696"/>
      <c r="EX14" s="1697"/>
      <c r="EY14" s="1130" t="s">
        <v>47</v>
      </c>
      <c r="EZ14" s="1310"/>
      <c r="FA14" s="1311"/>
      <c r="FB14" s="1130" t="s">
        <v>48</v>
      </c>
      <c r="FC14" s="1310"/>
      <c r="FD14" s="1698"/>
      <c r="FE14" s="1711" t="s">
        <v>51</v>
      </c>
      <c r="FF14" s="1712"/>
      <c r="FG14" s="1713"/>
      <c r="FH14" s="1711" t="s">
        <v>52</v>
      </c>
      <c r="FI14" s="1712"/>
      <c r="FJ14" s="1714"/>
      <c r="FK14" s="1567" t="s">
        <v>171</v>
      </c>
      <c r="FL14" s="1367" t="s">
        <v>182</v>
      </c>
      <c r="FM14" s="1498" t="s">
        <v>173</v>
      </c>
      <c r="FN14" s="1497" t="s">
        <v>174</v>
      </c>
      <c r="FO14" s="1497" t="s">
        <v>175</v>
      </c>
      <c r="FP14" s="1498" t="s">
        <v>176</v>
      </c>
      <c r="FQ14" s="1495" t="s">
        <v>177</v>
      </c>
      <c r="FR14" s="1182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689" t="s">
        <v>60</v>
      </c>
      <c r="GH14" s="13"/>
      <c r="GI14" s="1657"/>
      <c r="GJ14" s="1194"/>
      <c r="GK14" s="1488"/>
      <c r="GL14" s="1130" t="s">
        <v>113</v>
      </c>
      <c r="GM14" s="1310"/>
      <c r="GN14" s="1310"/>
      <c r="GO14" s="1310"/>
      <c r="GP14" s="1311"/>
      <c r="GQ14" s="1130" t="s">
        <v>114</v>
      </c>
      <c r="GR14" s="1310"/>
      <c r="GS14" s="1310"/>
      <c r="GT14" s="1310"/>
      <c r="GU14" s="1311"/>
      <c r="GV14" s="1642" t="s">
        <v>115</v>
      </c>
      <c r="GW14" s="1645" t="s">
        <v>171</v>
      </c>
      <c r="GX14" s="1716" t="s">
        <v>182</v>
      </c>
      <c r="GY14" s="1182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1"/>
      <c r="HR14" s="1636" t="s">
        <v>171</v>
      </c>
      <c r="HS14" s="1661" t="s">
        <v>182</v>
      </c>
      <c r="HT14" s="1660" t="s">
        <v>81</v>
      </c>
      <c r="HU14" s="1455"/>
      <c r="HV14" s="1455"/>
      <c r="HW14" s="1456"/>
      <c r="HX14" s="1044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751" t="s">
        <v>105</v>
      </c>
      <c r="JN14" s="1752"/>
      <c r="JO14" s="1753"/>
      <c r="JP14" s="1704"/>
      <c r="JQ14" s="1705"/>
      <c r="JR14" s="1705"/>
      <c r="JS14" s="1705"/>
      <c r="JT14" s="1705"/>
      <c r="JU14" s="1592" t="s">
        <v>192</v>
      </c>
      <c r="JV14" s="1593"/>
      <c r="JW14" s="1593"/>
      <c r="JX14" s="1593"/>
      <c r="JY14" s="1594"/>
      <c r="JZ14" s="1592" t="s">
        <v>193</v>
      </c>
      <c r="KA14" s="1593"/>
      <c r="KB14" s="1593"/>
      <c r="KC14" s="1593"/>
      <c r="KD14" s="1594"/>
      <c r="KE14" s="1531" t="s">
        <v>171</v>
      </c>
      <c r="KF14" s="1293" t="s">
        <v>182</v>
      </c>
      <c r="KG14" s="1586" t="s">
        <v>179</v>
      </c>
      <c r="KH14" s="1589" t="s">
        <v>202</v>
      </c>
      <c r="KI14" s="1581" t="s">
        <v>180</v>
      </c>
      <c r="KJ14" s="1599" t="s">
        <v>181</v>
      </c>
      <c r="KK14" s="296"/>
      <c r="KL14" s="1457" t="s">
        <v>169</v>
      </c>
      <c r="KM14" s="1602" t="s">
        <v>185</v>
      </c>
      <c r="KN14" s="1596"/>
      <c r="KO14" s="1597"/>
      <c r="KP14" s="1595" t="s">
        <v>186</v>
      </c>
      <c r="KQ14" s="1596"/>
      <c r="KR14" s="1597"/>
      <c r="KS14" s="1595" t="s">
        <v>187</v>
      </c>
      <c r="KT14" s="1596"/>
      <c r="KU14" s="1597"/>
      <c r="KV14" s="1731" t="s">
        <v>206</v>
      </c>
      <c r="KW14" s="1732"/>
      <c r="LD14" s="1457" t="s">
        <v>169</v>
      </c>
      <c r="LE14" s="1733" t="s">
        <v>93</v>
      </c>
      <c r="LF14" s="1734"/>
      <c r="LG14" s="1735"/>
      <c r="LH14" s="1739" t="s">
        <v>94</v>
      </c>
      <c r="LI14" s="1734"/>
      <c r="LJ14" s="1740"/>
      <c r="LK14" s="1101"/>
      <c r="LL14" s="1102"/>
      <c r="LM14" s="1102"/>
      <c r="LN14" s="1103"/>
      <c r="LO14" s="1775"/>
      <c r="LP14" s="1776"/>
      <c r="LQ14" s="1776"/>
      <c r="LR14" s="1777"/>
      <c r="LS14" s="1792"/>
      <c r="LT14" s="1793"/>
      <c r="LU14" s="1793"/>
      <c r="LV14" s="1793"/>
      <c r="LW14" s="1794"/>
    </row>
    <row r="15" spans="1:336" ht="71.25" customHeight="1" thickBot="1" x14ac:dyDescent="0.35">
      <c r="A15" s="1426"/>
      <c r="B15" s="1554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667" t="s">
        <v>8</v>
      </c>
      <c r="I15" s="1667" t="s">
        <v>3</v>
      </c>
      <c r="J15" s="1249"/>
      <c r="K15" s="1250"/>
      <c r="L15" s="1575"/>
      <c r="M15" s="1136"/>
      <c r="N15" s="1176"/>
      <c r="O15" s="1177"/>
      <c r="P15" s="1177"/>
      <c r="Q15" s="1178"/>
      <c r="R15" s="1222"/>
      <c r="S15" s="1269"/>
      <c r="T15" s="1176"/>
      <c r="U15" s="1178"/>
      <c r="V15" s="1176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1034"/>
      <c r="AI15" s="1554"/>
      <c r="AJ15" s="472"/>
      <c r="AK15" s="1332"/>
      <c r="AL15" s="1333"/>
      <c r="AM15" s="1172"/>
      <c r="AN15" s="1172"/>
      <c r="AO15" s="1549" t="s">
        <v>28</v>
      </c>
      <c r="AP15" s="1550"/>
      <c r="AQ15" s="1170" t="s">
        <v>123</v>
      </c>
      <c r="AR15" s="1406"/>
      <c r="AS15" s="1407"/>
      <c r="AT15" s="1172"/>
      <c r="AU15" s="1395"/>
      <c r="AV15" s="1396"/>
      <c r="AW15" s="1055" t="s">
        <v>34</v>
      </c>
      <c r="AX15" s="596" t="s">
        <v>10</v>
      </c>
      <c r="AY15" s="1386" t="s">
        <v>10</v>
      </c>
      <c r="AZ15" s="1388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1029" t="s">
        <v>2</v>
      </c>
      <c r="BN15" s="1051"/>
      <c r="BO15" s="1554"/>
      <c r="BP15" s="67"/>
      <c r="BQ15" s="1172"/>
      <c r="BR15" s="1169"/>
      <c r="BS15" s="1172"/>
      <c r="BT15" s="1172"/>
      <c r="BU15" s="1172"/>
      <c r="BV15" s="1386" t="s">
        <v>10</v>
      </c>
      <c r="BW15" s="1388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69"/>
      <c r="CJ15" s="1349"/>
      <c r="CK15" s="1350"/>
      <c r="CL15" s="1351"/>
      <c r="CM15" s="1341"/>
      <c r="CN15" s="1342"/>
      <c r="CO15" s="317" t="s">
        <v>2</v>
      </c>
      <c r="CP15" s="1051"/>
      <c r="CQ15" s="1554"/>
      <c r="CR15" s="67"/>
      <c r="CS15" s="1172"/>
      <c r="CT15" s="1169"/>
      <c r="CU15" s="1172"/>
      <c r="CV15" s="1172"/>
      <c r="CW15" s="1172"/>
      <c r="CX15" s="1386" t="s">
        <v>10</v>
      </c>
      <c r="CY15" s="1682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710"/>
      <c r="DJ15" s="1264"/>
      <c r="DK15" s="1265"/>
      <c r="DL15" s="1556"/>
      <c r="DM15" s="1557"/>
      <c r="DN15" s="1051"/>
      <c r="DO15" s="1554"/>
      <c r="DP15" s="472"/>
      <c r="DQ15" s="1172"/>
      <c r="DR15" s="1169"/>
      <c r="DS15" s="1172"/>
      <c r="DT15" s="1172"/>
      <c r="DU15" s="1386" t="s">
        <v>10</v>
      </c>
      <c r="DV15" s="1388"/>
      <c r="DW15" s="1224" t="s">
        <v>10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69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1051"/>
      <c r="ER15" s="1554"/>
      <c r="ES15" s="1182" t="s">
        <v>49</v>
      </c>
      <c r="ET15" s="1180"/>
      <c r="EU15" s="1180"/>
      <c r="EV15" s="1180" t="s">
        <v>49</v>
      </c>
      <c r="EW15" s="1180"/>
      <c r="EX15" s="1181"/>
      <c r="EY15" s="1182" t="s">
        <v>49</v>
      </c>
      <c r="EZ15" s="1180"/>
      <c r="FA15" s="1181"/>
      <c r="FB15" s="1182" t="s">
        <v>49</v>
      </c>
      <c r="FC15" s="1180"/>
      <c r="FD15" s="1744"/>
      <c r="FE15" s="1745" t="s">
        <v>49</v>
      </c>
      <c r="FF15" s="1746"/>
      <c r="FG15" s="1747"/>
      <c r="FH15" s="1745" t="s">
        <v>49</v>
      </c>
      <c r="FI15" s="1746"/>
      <c r="FJ15" s="1748"/>
      <c r="FK15" s="1630"/>
      <c r="FL15" s="1368"/>
      <c r="FM15" s="1634"/>
      <c r="FN15" s="1632"/>
      <c r="FO15" s="1632"/>
      <c r="FP15" s="1634"/>
      <c r="FQ15" s="1687"/>
      <c r="FR15" s="1305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690"/>
      <c r="GH15" s="13"/>
      <c r="GI15" s="1657"/>
      <c r="GJ15" s="1194"/>
      <c r="GK15" s="1488"/>
      <c r="GL15" s="1199" t="s">
        <v>62</v>
      </c>
      <c r="GM15" s="1167" t="s">
        <v>63</v>
      </c>
      <c r="GN15" s="1167" t="s">
        <v>64</v>
      </c>
      <c r="GO15" s="1167" t="s">
        <v>65</v>
      </c>
      <c r="GP15" s="1475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475" t="s">
        <v>112</v>
      </c>
      <c r="GV15" s="1643"/>
      <c r="GW15" s="1646"/>
      <c r="GX15" s="1717"/>
      <c r="GY15" s="176" t="s">
        <v>50</v>
      </c>
      <c r="GZ15" s="15" t="s">
        <v>67</v>
      </c>
      <c r="HA15" s="16" t="s">
        <v>68</v>
      </c>
      <c r="HB15" s="16" t="s">
        <v>69</v>
      </c>
      <c r="HC15" s="1639" t="s">
        <v>70</v>
      </c>
      <c r="HD15" s="1639" t="s">
        <v>71</v>
      </c>
      <c r="HE15" s="1639" t="s">
        <v>72</v>
      </c>
      <c r="HF15" s="1639" t="s">
        <v>73</v>
      </c>
      <c r="HG15" s="1720" t="s">
        <v>74</v>
      </c>
      <c r="HH15" s="13"/>
      <c r="HI15" s="77" t="s">
        <v>169</v>
      </c>
      <c r="HJ15" s="1664" t="s">
        <v>75</v>
      </c>
      <c r="HK15" s="1664" t="s">
        <v>124</v>
      </c>
      <c r="HL15" s="1664" t="s">
        <v>76</v>
      </c>
      <c r="HM15" s="1664" t="s">
        <v>77</v>
      </c>
      <c r="HN15" s="1664" t="s">
        <v>78</v>
      </c>
      <c r="HO15" s="1664" t="s">
        <v>116</v>
      </c>
      <c r="HP15" s="1664" t="s">
        <v>117</v>
      </c>
      <c r="HQ15" s="38" t="s">
        <v>79</v>
      </c>
      <c r="HR15" s="1637"/>
      <c r="HS15" s="1662"/>
      <c r="HT15" s="1542" t="s">
        <v>62</v>
      </c>
      <c r="HU15" s="1542" t="s">
        <v>63</v>
      </c>
      <c r="HV15" s="1542" t="s">
        <v>64</v>
      </c>
      <c r="HW15" s="1542" t="s">
        <v>65</v>
      </c>
      <c r="HX15" s="208"/>
      <c r="HY15" s="1650" t="s">
        <v>68</v>
      </c>
      <c r="HZ15" s="1127" t="s">
        <v>83</v>
      </c>
      <c r="IA15" s="1127" t="s">
        <v>84</v>
      </c>
      <c r="IB15" s="1127" t="s">
        <v>85</v>
      </c>
      <c r="IC15" s="1137" t="s">
        <v>86</v>
      </c>
      <c r="ID15" s="1315" t="s">
        <v>87</v>
      </c>
      <c r="IE15" s="1654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464"/>
      <c r="IZ15" s="1615"/>
      <c r="JA15" s="1215" t="s">
        <v>97</v>
      </c>
      <c r="JB15" s="1464"/>
      <c r="JC15" s="1615"/>
      <c r="JD15" s="1725" t="s">
        <v>99</v>
      </c>
      <c r="JE15" s="1213" t="s">
        <v>100</v>
      </c>
      <c r="JF15" s="1213" t="s">
        <v>101</v>
      </c>
      <c r="JG15" s="1050"/>
      <c r="JH15" s="1163" t="s">
        <v>102</v>
      </c>
      <c r="JI15" s="17"/>
      <c r="JJ15" s="1458"/>
      <c r="JK15" s="1507" t="s">
        <v>106</v>
      </c>
      <c r="JL15" s="1508"/>
      <c r="JM15" s="1750" t="s">
        <v>107</v>
      </c>
      <c r="JN15" s="1375"/>
      <c r="JO15" s="1377"/>
      <c r="JP15" s="1569" t="s">
        <v>99</v>
      </c>
      <c r="JQ15" s="1571" t="s">
        <v>100</v>
      </c>
      <c r="JR15" s="1571" t="s">
        <v>101</v>
      </c>
      <c r="JS15" s="1571" t="s">
        <v>102</v>
      </c>
      <c r="JT15" s="1728" t="s">
        <v>68</v>
      </c>
      <c r="JU15" s="1245" t="s">
        <v>194</v>
      </c>
      <c r="JV15" s="1578" t="s">
        <v>195</v>
      </c>
      <c r="JW15" s="1578" t="s">
        <v>191</v>
      </c>
      <c r="JX15" s="1578" t="s">
        <v>196</v>
      </c>
      <c r="JY15" s="1603" t="s">
        <v>197</v>
      </c>
      <c r="JZ15" s="1245" t="s">
        <v>194</v>
      </c>
      <c r="KA15" s="1578" t="s">
        <v>195</v>
      </c>
      <c r="KB15" s="1578" t="s">
        <v>191</v>
      </c>
      <c r="KC15" s="1578" t="s">
        <v>196</v>
      </c>
      <c r="KD15" s="1603" t="s">
        <v>197</v>
      </c>
      <c r="KE15" s="1532"/>
      <c r="KF15" s="1294"/>
      <c r="KG15" s="1587"/>
      <c r="KH15" s="1590"/>
      <c r="KI15" s="1582"/>
      <c r="KJ15" s="1600"/>
      <c r="KK15" s="296"/>
      <c r="KL15" s="1458"/>
      <c r="KM15" s="1503" t="s">
        <v>12</v>
      </c>
      <c r="KN15" s="1461" t="s">
        <v>13</v>
      </c>
      <c r="KO15" s="1461" t="s">
        <v>14</v>
      </c>
      <c r="KP15" s="1461" t="s">
        <v>12</v>
      </c>
      <c r="KQ15" s="1461" t="s">
        <v>13</v>
      </c>
      <c r="KR15" s="1461" t="s">
        <v>14</v>
      </c>
      <c r="KS15" s="1461" t="s">
        <v>12</v>
      </c>
      <c r="KT15" s="1461" t="s">
        <v>13</v>
      </c>
      <c r="KU15" s="1504" t="s">
        <v>14</v>
      </c>
      <c r="KV15" s="1503" t="s">
        <v>12</v>
      </c>
      <c r="KW15" s="1461" t="s">
        <v>13</v>
      </c>
      <c r="KY15" s="1230" t="s">
        <v>207</v>
      </c>
      <c r="KZ15" s="1231"/>
      <c r="LA15" s="1231"/>
      <c r="LB15" s="1232"/>
      <c r="LD15" s="1458"/>
      <c r="LE15" s="1736"/>
      <c r="LF15" s="1737"/>
      <c r="LG15" s="1738"/>
      <c r="LH15" s="1741"/>
      <c r="LI15" s="1737"/>
      <c r="LJ15" s="1742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952" t="s">
        <v>210</v>
      </c>
      <c r="LS15" s="913" t="s">
        <v>230</v>
      </c>
      <c r="LT15" s="912" t="s">
        <v>231</v>
      </c>
      <c r="LU15" s="912" t="s">
        <v>232</v>
      </c>
      <c r="LV15" s="912" t="s">
        <v>233</v>
      </c>
      <c r="LW15" s="919" t="s">
        <v>234</v>
      </c>
    </row>
    <row r="16" spans="1:336" ht="34.5" customHeight="1" thickBot="1" x14ac:dyDescent="0.35">
      <c r="A16" s="1671"/>
      <c r="B16" s="1672"/>
      <c r="C16" s="67" t="s">
        <v>147</v>
      </c>
      <c r="D16" s="1673"/>
      <c r="E16" s="1674"/>
      <c r="F16" s="1621"/>
      <c r="G16" s="1136"/>
      <c r="H16" s="1668"/>
      <c r="I16" s="1668"/>
      <c r="J16" s="18" t="s">
        <v>12</v>
      </c>
      <c r="K16" s="1040" t="s">
        <v>13</v>
      </c>
      <c r="L16" s="465" t="s">
        <v>14</v>
      </c>
      <c r="M16" s="87"/>
      <c r="N16" s="1039" t="s">
        <v>12</v>
      </c>
      <c r="O16" s="19" t="s">
        <v>13</v>
      </c>
      <c r="P16" s="21" t="s">
        <v>14</v>
      </c>
      <c r="Q16" s="394" t="s">
        <v>148</v>
      </c>
      <c r="R16" s="1042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1052" t="s">
        <v>14</v>
      </c>
      <c r="X16" s="18" t="s">
        <v>12</v>
      </c>
      <c r="Y16" s="1052" t="s">
        <v>13</v>
      </c>
      <c r="Z16" s="1039" t="s">
        <v>12</v>
      </c>
      <c r="AA16" s="20" t="s">
        <v>13</v>
      </c>
      <c r="AB16" s="1039" t="s">
        <v>12</v>
      </c>
      <c r="AC16" s="21" t="s">
        <v>13</v>
      </c>
      <c r="AD16" s="1039" t="s">
        <v>12</v>
      </c>
      <c r="AE16" s="20" t="s">
        <v>13</v>
      </c>
      <c r="AF16" s="75" t="s">
        <v>14</v>
      </c>
      <c r="AG16" s="21" t="s">
        <v>14</v>
      </c>
      <c r="AH16" s="11"/>
      <c r="AI16" s="1693"/>
      <c r="AJ16" s="472" t="s">
        <v>147</v>
      </c>
      <c r="AK16" s="1054" t="s">
        <v>14</v>
      </c>
      <c r="AL16" s="89" t="s">
        <v>148</v>
      </c>
      <c r="AM16" s="1054" t="s">
        <v>12</v>
      </c>
      <c r="AN16" s="1037" t="s">
        <v>12</v>
      </c>
      <c r="AO16" s="1039" t="s">
        <v>12</v>
      </c>
      <c r="AP16" s="21" t="s">
        <v>13</v>
      </c>
      <c r="AQ16" s="1743"/>
      <c r="AR16" s="1042" t="s">
        <v>12</v>
      </c>
      <c r="AS16" s="21" t="s">
        <v>13</v>
      </c>
      <c r="AT16" s="1037" t="s">
        <v>12</v>
      </c>
      <c r="AU16" s="1054" t="s">
        <v>13</v>
      </c>
      <c r="AV16" s="89" t="s">
        <v>148</v>
      </c>
      <c r="AW16" s="1054" t="s">
        <v>12</v>
      </c>
      <c r="AX16" s="595" t="s">
        <v>221</v>
      </c>
      <c r="AY16" s="18" t="s">
        <v>12</v>
      </c>
      <c r="AZ16" s="1040" t="s">
        <v>13</v>
      </c>
      <c r="BA16" s="1036" t="s">
        <v>14</v>
      </c>
      <c r="BB16" s="90" t="s">
        <v>148</v>
      </c>
      <c r="BC16" s="1042" t="s">
        <v>12</v>
      </c>
      <c r="BD16" s="19" t="s">
        <v>13</v>
      </c>
      <c r="BE16" s="21" t="s">
        <v>14</v>
      </c>
      <c r="BF16" s="88" t="s">
        <v>148</v>
      </c>
      <c r="BG16" s="1039" t="s">
        <v>13</v>
      </c>
      <c r="BH16" s="21" t="s">
        <v>14</v>
      </c>
      <c r="BI16" s="1039" t="s">
        <v>13</v>
      </c>
      <c r="BJ16" s="21" t="s">
        <v>14</v>
      </c>
      <c r="BK16" s="1039" t="s">
        <v>13</v>
      </c>
      <c r="BL16" s="21" t="s">
        <v>14</v>
      </c>
      <c r="BM16" s="79" t="s">
        <v>12</v>
      </c>
      <c r="BN16" s="11"/>
      <c r="BO16" s="1693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1038" t="s">
        <v>12</v>
      </c>
      <c r="BV16" s="1039" t="s">
        <v>12</v>
      </c>
      <c r="BW16" s="19" t="s">
        <v>13</v>
      </c>
      <c r="BX16" s="39" t="s">
        <v>14</v>
      </c>
      <c r="BY16" s="93" t="s">
        <v>165</v>
      </c>
      <c r="BZ16" s="1039" t="s">
        <v>12</v>
      </c>
      <c r="CA16" s="19" t="s">
        <v>13</v>
      </c>
      <c r="CB16" s="21" t="s">
        <v>14</v>
      </c>
      <c r="CC16" s="467" t="s">
        <v>166</v>
      </c>
      <c r="CD16" s="1042" t="s">
        <v>13</v>
      </c>
      <c r="CE16" s="21" t="s">
        <v>14</v>
      </c>
      <c r="CF16" s="1039" t="s">
        <v>13</v>
      </c>
      <c r="CG16" s="21" t="s">
        <v>14</v>
      </c>
      <c r="CH16" s="929" t="s">
        <v>12</v>
      </c>
      <c r="CI16" s="930" t="s">
        <v>221</v>
      </c>
      <c r="CJ16" s="1039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693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1039" t="s">
        <v>12</v>
      </c>
      <c r="CY16" s="19" t="s">
        <v>13</v>
      </c>
      <c r="CZ16" s="21" t="s">
        <v>14</v>
      </c>
      <c r="DA16" s="1039" t="s">
        <v>12</v>
      </c>
      <c r="DB16" s="19" t="s">
        <v>13</v>
      </c>
      <c r="DC16" s="21" t="s">
        <v>14</v>
      </c>
      <c r="DD16" s="1039" t="s">
        <v>13</v>
      </c>
      <c r="DE16" s="21" t="s">
        <v>14</v>
      </c>
      <c r="DF16" s="1039" t="s">
        <v>13</v>
      </c>
      <c r="DG16" s="21" t="s">
        <v>14</v>
      </c>
      <c r="DH16" s="1039" t="s">
        <v>13</v>
      </c>
      <c r="DI16" s="21" t="s">
        <v>14</v>
      </c>
      <c r="DJ16" s="1039" t="s">
        <v>12</v>
      </c>
      <c r="DK16" s="21" t="s">
        <v>13</v>
      </c>
      <c r="DL16" s="348" t="s">
        <v>200</v>
      </c>
      <c r="DM16" s="349" t="s">
        <v>201</v>
      </c>
      <c r="DN16" s="11"/>
      <c r="DO16" s="1693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1039" t="s">
        <v>12</v>
      </c>
      <c r="DV16" s="19" t="s">
        <v>13</v>
      </c>
      <c r="DW16" s="1058" t="s">
        <v>221</v>
      </c>
      <c r="DX16" s="92" t="s">
        <v>165</v>
      </c>
      <c r="DY16" s="1039" t="s">
        <v>12</v>
      </c>
      <c r="DZ16" s="19" t="s">
        <v>13</v>
      </c>
      <c r="EA16" s="21" t="s">
        <v>14</v>
      </c>
      <c r="EB16" s="95" t="s">
        <v>148</v>
      </c>
      <c r="EC16" s="1039" t="s">
        <v>13</v>
      </c>
      <c r="ED16" s="21" t="s">
        <v>14</v>
      </c>
      <c r="EE16" s="1039" t="s">
        <v>13</v>
      </c>
      <c r="EF16" s="21" t="s">
        <v>14</v>
      </c>
      <c r="EG16" s="1039" t="s">
        <v>12</v>
      </c>
      <c r="EH16" s="21" t="s">
        <v>13</v>
      </c>
      <c r="EI16" s="1039" t="s">
        <v>12</v>
      </c>
      <c r="EJ16" s="21" t="s">
        <v>13</v>
      </c>
      <c r="EK16" s="96" t="s">
        <v>148</v>
      </c>
      <c r="EL16" s="18" t="s">
        <v>12</v>
      </c>
      <c r="EM16" s="1037" t="s">
        <v>13</v>
      </c>
      <c r="EN16" s="97" t="s">
        <v>148</v>
      </c>
      <c r="EO16" s="1037" t="s">
        <v>13</v>
      </c>
      <c r="EP16" s="97" t="s">
        <v>148</v>
      </c>
      <c r="EQ16" s="11"/>
      <c r="ER16" s="1693"/>
      <c r="ES16" s="18" t="s">
        <v>12</v>
      </c>
      <c r="ET16" s="1040" t="s">
        <v>13</v>
      </c>
      <c r="EU16" s="1052" t="s">
        <v>14</v>
      </c>
      <c r="EV16" s="41" t="s">
        <v>12</v>
      </c>
      <c r="EW16" s="1040" t="s">
        <v>13</v>
      </c>
      <c r="EX16" s="1052" t="s">
        <v>14</v>
      </c>
      <c r="EY16" s="18" t="s">
        <v>12</v>
      </c>
      <c r="EZ16" s="1040" t="s">
        <v>13</v>
      </c>
      <c r="FA16" s="1052" t="s">
        <v>14</v>
      </c>
      <c r="FB16" s="18" t="s">
        <v>12</v>
      </c>
      <c r="FC16" s="1040" t="s">
        <v>13</v>
      </c>
      <c r="FD16" s="1052" t="s">
        <v>14</v>
      </c>
      <c r="FE16" s="18" t="s">
        <v>12</v>
      </c>
      <c r="FF16" s="1040" t="s">
        <v>13</v>
      </c>
      <c r="FG16" s="1052" t="s">
        <v>14</v>
      </c>
      <c r="FH16" s="18" t="s">
        <v>12</v>
      </c>
      <c r="FI16" s="1040" t="s">
        <v>13</v>
      </c>
      <c r="FJ16" s="841" t="s">
        <v>14</v>
      </c>
      <c r="FK16" s="1722"/>
      <c r="FL16" s="1369"/>
      <c r="FM16" s="1691"/>
      <c r="FN16" s="1723"/>
      <c r="FO16" s="1723"/>
      <c r="FP16" s="1691"/>
      <c r="FQ16" s="1715"/>
      <c r="FR16" s="41" t="s">
        <v>12</v>
      </c>
      <c r="FS16" s="1040" t="s">
        <v>13</v>
      </c>
      <c r="FT16" s="1052" t="s">
        <v>14</v>
      </c>
      <c r="FU16" s="18" t="s">
        <v>12</v>
      </c>
      <c r="FV16" s="1040" t="s">
        <v>13</v>
      </c>
      <c r="FW16" s="1052" t="s">
        <v>14</v>
      </c>
      <c r="FX16" s="18" t="s">
        <v>12</v>
      </c>
      <c r="FY16" s="1040" t="s">
        <v>13</v>
      </c>
      <c r="FZ16" s="1052" t="s">
        <v>14</v>
      </c>
      <c r="GA16" s="18" t="s">
        <v>12</v>
      </c>
      <c r="GB16" s="1040" t="s">
        <v>13</v>
      </c>
      <c r="GC16" s="1052" t="s">
        <v>14</v>
      </c>
      <c r="GD16" s="18" t="s">
        <v>12</v>
      </c>
      <c r="GE16" s="1040" t="s">
        <v>13</v>
      </c>
      <c r="GF16" s="1052" t="s">
        <v>14</v>
      </c>
      <c r="GG16" s="76" t="s">
        <v>125</v>
      </c>
      <c r="GH16" s="25"/>
      <c r="GI16" s="1658"/>
      <c r="GJ16" s="1195"/>
      <c r="GK16" s="1489"/>
      <c r="GL16" s="1692"/>
      <c r="GM16" s="1648"/>
      <c r="GN16" s="1648"/>
      <c r="GO16" s="1648"/>
      <c r="GP16" s="1719"/>
      <c r="GQ16" s="1692"/>
      <c r="GR16" s="1648"/>
      <c r="GS16" s="1648"/>
      <c r="GT16" s="1648"/>
      <c r="GU16" s="1719"/>
      <c r="GV16" s="1644"/>
      <c r="GW16" s="1647"/>
      <c r="GX16" s="1718"/>
      <c r="GY16" s="41" t="s">
        <v>12</v>
      </c>
      <c r="GZ16" s="1040" t="s">
        <v>12</v>
      </c>
      <c r="HA16" s="1040" t="s">
        <v>12</v>
      </c>
      <c r="HB16" s="1040" t="s">
        <v>12</v>
      </c>
      <c r="HC16" s="1666"/>
      <c r="HD16" s="1666"/>
      <c r="HE16" s="1666"/>
      <c r="HF16" s="1666"/>
      <c r="HG16" s="1721"/>
      <c r="HH16" s="13"/>
      <c r="HI16" s="78"/>
      <c r="HJ16" s="1665"/>
      <c r="HK16" s="1665"/>
      <c r="HL16" s="1665"/>
      <c r="HM16" s="1665"/>
      <c r="HN16" s="1665"/>
      <c r="HO16" s="1665"/>
      <c r="HP16" s="1665"/>
      <c r="HQ16" s="841" t="s">
        <v>12</v>
      </c>
      <c r="HR16" s="1638"/>
      <c r="HS16" s="1663"/>
      <c r="HT16" s="1649"/>
      <c r="HU16" s="1649"/>
      <c r="HV16" s="1649"/>
      <c r="HW16" s="1649"/>
      <c r="HX16" s="209"/>
      <c r="HY16" s="1651"/>
      <c r="HZ16" s="1622"/>
      <c r="IA16" s="1622"/>
      <c r="IB16" s="1622"/>
      <c r="IC16" s="1652"/>
      <c r="ID16" s="1653"/>
      <c r="IE16" s="1655"/>
      <c r="IF16" s="1622"/>
      <c r="IG16" s="17"/>
      <c r="IH16" s="1459"/>
      <c r="II16" s="18" t="s">
        <v>12</v>
      </c>
      <c r="IJ16" s="1040" t="s">
        <v>13</v>
      </c>
      <c r="IK16" s="841" t="s">
        <v>14</v>
      </c>
      <c r="IL16" s="18" t="s">
        <v>12</v>
      </c>
      <c r="IM16" s="1040" t="s">
        <v>13</v>
      </c>
      <c r="IN16" s="841" t="s">
        <v>14</v>
      </c>
      <c r="IO16" s="18" t="s">
        <v>12</v>
      </c>
      <c r="IP16" s="1040" t="s">
        <v>13</v>
      </c>
      <c r="IQ16" s="841" t="s">
        <v>14</v>
      </c>
      <c r="IR16" s="18" t="s">
        <v>12</v>
      </c>
      <c r="IS16" s="1040" t="s">
        <v>13</v>
      </c>
      <c r="IT16" s="841" t="s">
        <v>14</v>
      </c>
      <c r="IU16" s="18" t="s">
        <v>12</v>
      </c>
      <c r="IV16" s="1040" t="s">
        <v>13</v>
      </c>
      <c r="IW16" s="1052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726"/>
      <c r="JE16" s="1727"/>
      <c r="JF16" s="1727"/>
      <c r="JG16" s="1051"/>
      <c r="JH16" s="1333"/>
      <c r="JI16" s="17"/>
      <c r="JJ16" s="1459"/>
      <c r="JK16" s="31" t="s">
        <v>108</v>
      </c>
      <c r="JL16" s="1031" t="s">
        <v>109</v>
      </c>
      <c r="JM16" s="32" t="s">
        <v>108</v>
      </c>
      <c r="JN16" s="32" t="s">
        <v>109</v>
      </c>
      <c r="JO16" s="33" t="s">
        <v>110</v>
      </c>
      <c r="JP16" s="1730"/>
      <c r="JQ16" s="1724"/>
      <c r="JR16" s="1724"/>
      <c r="JS16" s="1724"/>
      <c r="JT16" s="1729"/>
      <c r="JU16" s="1244"/>
      <c r="JV16" s="1579"/>
      <c r="JW16" s="1579"/>
      <c r="JX16" s="1579"/>
      <c r="JY16" s="1604"/>
      <c r="JZ16" s="1244"/>
      <c r="KA16" s="1579"/>
      <c r="KB16" s="1579"/>
      <c r="KC16" s="1579"/>
      <c r="KD16" s="1604"/>
      <c r="KE16" s="1584"/>
      <c r="KF16" s="1585"/>
      <c r="KG16" s="1588"/>
      <c r="KH16" s="1591"/>
      <c r="KI16" s="1583"/>
      <c r="KJ16" s="1601"/>
      <c r="KK16" s="296"/>
      <c r="KL16" s="1459"/>
      <c r="KM16" s="1580"/>
      <c r="KN16" s="1577"/>
      <c r="KO16" s="1577"/>
      <c r="KP16" s="1577"/>
      <c r="KQ16" s="1577"/>
      <c r="KR16" s="1577"/>
      <c r="KS16" s="1577"/>
      <c r="KT16" s="1577"/>
      <c r="KU16" s="1598"/>
      <c r="KV16" s="1580"/>
      <c r="KW16" s="1577"/>
      <c r="KY16" s="337" t="s">
        <v>208</v>
      </c>
      <c r="KZ16" s="336" t="s">
        <v>209</v>
      </c>
      <c r="LA16" s="336" t="s">
        <v>205</v>
      </c>
      <c r="LB16" s="338" t="s">
        <v>210</v>
      </c>
      <c r="LD16" s="1459"/>
      <c r="LE16" s="185" t="s">
        <v>12</v>
      </c>
      <c r="LF16" s="1041" t="s">
        <v>13</v>
      </c>
      <c r="LG16" s="541" t="s">
        <v>14</v>
      </c>
      <c r="LH16" s="185" t="s">
        <v>12</v>
      </c>
      <c r="LI16" s="1041" t="s">
        <v>13</v>
      </c>
      <c r="LJ16" s="1036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953" t="s">
        <v>14</v>
      </c>
      <c r="LS16" s="916" t="s">
        <v>228</v>
      </c>
      <c r="LT16" s="917" t="s">
        <v>228</v>
      </c>
      <c r="LU16" s="917" t="s">
        <v>228</v>
      </c>
      <c r="LV16" s="917" t="s">
        <v>228</v>
      </c>
      <c r="LW16" s="920" t="s">
        <v>228</v>
      </c>
    </row>
    <row r="17" spans="1:336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16</v>
      </c>
      <c r="E17" s="102">
        <f t="shared" si="0"/>
        <v>0</v>
      </c>
      <c r="F17" s="102">
        <f t="shared" si="0"/>
        <v>0</v>
      </c>
      <c r="G17" s="493">
        <f>SUM(D17:F17)/C17*100</f>
        <v>3.0476190476190474</v>
      </c>
      <c r="H17" s="114">
        <f t="shared" si="0"/>
        <v>16</v>
      </c>
      <c r="I17" s="115">
        <f t="shared" si="0"/>
        <v>0</v>
      </c>
      <c r="J17" s="116">
        <f t="shared" si="0"/>
        <v>58</v>
      </c>
      <c r="K17" s="102">
        <f>SUM(K18:K23)</f>
        <v>47</v>
      </c>
      <c r="L17" s="104">
        <f t="shared" si="0"/>
        <v>44</v>
      </c>
      <c r="M17" s="496">
        <f t="shared" ref="M17:M23" si="1">L17/C17*100</f>
        <v>8.3809523809523814</v>
      </c>
      <c r="N17" s="116">
        <f t="shared" si="0"/>
        <v>58</v>
      </c>
      <c r="O17" s="102">
        <f t="shared" si="0"/>
        <v>47</v>
      </c>
      <c r="P17" s="102">
        <f t="shared" si="0"/>
        <v>42</v>
      </c>
      <c r="Q17" s="494">
        <f>P17/C17*100</f>
        <v>8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58</v>
      </c>
      <c r="Y17" s="102">
        <f t="shared" si="0"/>
        <v>47</v>
      </c>
      <c r="Z17" s="102">
        <f t="shared" si="0"/>
        <v>58</v>
      </c>
      <c r="AA17" s="102">
        <f t="shared" si="0"/>
        <v>47</v>
      </c>
      <c r="AB17" s="102">
        <f t="shared" si="0"/>
        <v>42</v>
      </c>
      <c r="AC17" s="102">
        <f t="shared" si="0"/>
        <v>52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41</v>
      </c>
      <c r="AL17" s="82">
        <f>AK17/AJ17*100</f>
        <v>7.081174438687392</v>
      </c>
      <c r="AM17" s="108">
        <f t="shared" si="0"/>
        <v>42</v>
      </c>
      <c r="AN17" s="110">
        <f t="shared" si="0"/>
        <v>25</v>
      </c>
      <c r="AO17" s="170">
        <f t="shared" si="0"/>
        <v>0</v>
      </c>
      <c r="AP17" s="108">
        <f t="shared" si="0"/>
        <v>0</v>
      </c>
      <c r="AQ17" s="109">
        <f t="shared" si="0"/>
        <v>51</v>
      </c>
      <c r="AR17" s="112">
        <f t="shared" si="0"/>
        <v>0</v>
      </c>
      <c r="AS17" s="108">
        <f t="shared" si="0"/>
        <v>0</v>
      </c>
      <c r="AT17" s="108">
        <f t="shared" si="0"/>
        <v>53</v>
      </c>
      <c r="AU17" s="108">
        <f t="shared" si="0"/>
        <v>53</v>
      </c>
      <c r="AV17" s="82">
        <f>AU17/AJ17*100</f>
        <v>9.1537132987910184</v>
      </c>
      <c r="AW17" s="108">
        <f t="shared" si="0"/>
        <v>51</v>
      </c>
      <c r="AX17" s="108">
        <f t="shared" si="0"/>
        <v>47</v>
      </c>
      <c r="AY17" s="108">
        <f t="shared" si="0"/>
        <v>1</v>
      </c>
      <c r="AZ17" s="108">
        <f t="shared" si="0"/>
        <v>0</v>
      </c>
      <c r="BA17" s="108">
        <f>SUM(BA18:BA23)</f>
        <v>2</v>
      </c>
      <c r="BB17" s="81">
        <f>BA17/AJ17*100</f>
        <v>0.34542314335060448</v>
      </c>
      <c r="BC17" s="108">
        <f t="shared" si="0"/>
        <v>0</v>
      </c>
      <c r="BD17" s="108">
        <f t="shared" si="0"/>
        <v>0</v>
      </c>
      <c r="BE17" s="108">
        <f>SUM(BE18:BE23)</f>
        <v>1</v>
      </c>
      <c r="BF17" s="82">
        <f>BE17/AJ17*100</f>
        <v>0.17271157167530224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53</v>
      </c>
      <c r="BS17" s="108">
        <f t="shared" si="0"/>
        <v>0</v>
      </c>
      <c r="BT17" s="108">
        <f t="shared" si="0"/>
        <v>1</v>
      </c>
      <c r="BU17" s="110">
        <f t="shared" si="0"/>
        <v>2</v>
      </c>
      <c r="BV17" s="170">
        <f t="shared" si="0"/>
        <v>2</v>
      </c>
      <c r="BW17" s="108">
        <f t="shared" si="0"/>
        <v>0</v>
      </c>
      <c r="BX17" s="108">
        <f t="shared" si="0"/>
        <v>4</v>
      </c>
      <c r="BY17" s="395">
        <f>BX17/BP17</f>
        <v>6.5146579804560263E-3</v>
      </c>
      <c r="BZ17" s="170">
        <f t="shared" si="0"/>
        <v>0</v>
      </c>
      <c r="CA17" s="108">
        <f t="shared" si="0"/>
        <v>1</v>
      </c>
      <c r="CB17" s="108">
        <f>SUM(CB18:CB23)</f>
        <v>0</v>
      </c>
      <c r="CC17" s="468">
        <f>CB17/BP17*100</f>
        <v>0</v>
      </c>
      <c r="CD17" s="112">
        <f t="shared" si="0"/>
        <v>0</v>
      </c>
      <c r="CE17" s="108">
        <f t="shared" ref="CE17:CO17" si="3">SUM(CE18:CE23)</f>
        <v>0</v>
      </c>
      <c r="CF17" s="108">
        <f t="shared" si="3"/>
        <v>0</v>
      </c>
      <c r="CG17" s="108">
        <f t="shared" si="3"/>
        <v>0</v>
      </c>
      <c r="CH17" s="108">
        <f t="shared" si="3"/>
        <v>0</v>
      </c>
      <c r="CI17" s="108">
        <f t="shared" si="3"/>
        <v>0</v>
      </c>
      <c r="CJ17" s="108">
        <f t="shared" si="3"/>
        <v>2</v>
      </c>
      <c r="CK17" s="108">
        <f>SUM(CK18:CK23)</f>
        <v>4</v>
      </c>
      <c r="CL17" s="314">
        <f>CK17/BP17*100</f>
        <v>0.65146579804560267</v>
      </c>
      <c r="CM17" s="322">
        <f t="shared" ref="CM17:CN17" si="4">SUM(CM18:CM23)</f>
        <v>1</v>
      </c>
      <c r="CN17" s="323">
        <f t="shared" si="4"/>
        <v>4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0</v>
      </c>
      <c r="CT17" s="108">
        <f t="shared" si="5"/>
        <v>24</v>
      </c>
      <c r="CU17" s="108">
        <f t="shared" si="5"/>
        <v>0</v>
      </c>
      <c r="CV17" s="108">
        <f t="shared" si="5"/>
        <v>0</v>
      </c>
      <c r="CW17" s="108">
        <f t="shared" si="5"/>
        <v>0</v>
      </c>
      <c r="CX17" s="108">
        <f t="shared" si="5"/>
        <v>0</v>
      </c>
      <c r="CY17" s="108">
        <f t="shared" si="5"/>
        <v>0</v>
      </c>
      <c r="CZ17" s="108">
        <f t="shared" si="5"/>
        <v>0</v>
      </c>
      <c r="DA17" s="108">
        <f t="shared" si="5"/>
        <v>0</v>
      </c>
      <c r="DB17" s="108">
        <f t="shared" si="5"/>
        <v>0</v>
      </c>
      <c r="DC17" s="108">
        <f t="shared" si="5"/>
        <v>1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0</v>
      </c>
      <c r="DI17" s="108">
        <f t="shared" si="5"/>
        <v>0</v>
      </c>
      <c r="DJ17" s="108">
        <f t="shared" si="5"/>
        <v>0</v>
      </c>
      <c r="DK17" s="108">
        <f t="shared" si="5"/>
        <v>0</v>
      </c>
      <c r="DL17" s="108">
        <f t="shared" si="5"/>
        <v>0</v>
      </c>
      <c r="DM17" s="108">
        <f t="shared" si="5"/>
        <v>0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14</v>
      </c>
      <c r="DR17" s="108">
        <f t="shared" si="6"/>
        <v>1</v>
      </c>
      <c r="DS17" s="108">
        <f t="shared" si="6"/>
        <v>0</v>
      </c>
      <c r="DT17" s="108">
        <f t="shared" si="6"/>
        <v>0</v>
      </c>
      <c r="DU17" s="108">
        <f t="shared" si="6"/>
        <v>0</v>
      </c>
      <c r="DV17" s="108">
        <f t="shared" si="6"/>
        <v>0</v>
      </c>
      <c r="DW17" s="108">
        <f>SUM(DW18:DW23)</f>
        <v>0</v>
      </c>
      <c r="DX17" s="82">
        <f t="shared" ref="DX17:DX23" si="7">DW17/DP17*100</f>
        <v>0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0</v>
      </c>
      <c r="EF17" s="108">
        <f t="shared" si="6"/>
        <v>0</v>
      </c>
      <c r="EG17" s="108">
        <f t="shared" si="6"/>
        <v>0</v>
      </c>
      <c r="EH17" s="108">
        <f t="shared" si="6"/>
        <v>0</v>
      </c>
      <c r="EI17" s="108">
        <f t="shared" si="6"/>
        <v>0</v>
      </c>
      <c r="EJ17" s="108">
        <f>SUM(EJ18:EJ23)</f>
        <v>1</v>
      </c>
      <c r="EK17" s="82">
        <f t="shared" ref="EK17:EK23" si="9">EJ17/DP17*100</f>
        <v>0.13513513513513514</v>
      </c>
      <c r="EL17" s="108">
        <f t="shared" si="6"/>
        <v>0</v>
      </c>
      <c r="EM17" s="108">
        <f>SUM(EM18:EM23)</f>
        <v>31</v>
      </c>
      <c r="EN17" s="82">
        <f t="shared" ref="EN17:EN23" si="10">EM17/DP17</f>
        <v>4.1891891891891894E-2</v>
      </c>
      <c r="EO17" s="108">
        <f>SUM(EO18:EO23)</f>
        <v>31</v>
      </c>
      <c r="EP17" s="82">
        <f t="shared" ref="EP17:EP23" si="11">EO17/DP17</f>
        <v>4.1891891891891894E-2</v>
      </c>
      <c r="EQ17" s="111"/>
      <c r="ER17" s="106" t="s">
        <v>150</v>
      </c>
      <c r="ES17" s="108">
        <f t="shared" si="6"/>
        <v>2</v>
      </c>
      <c r="ET17" s="108">
        <f t="shared" si="6"/>
        <v>0</v>
      </c>
      <c r="EU17" s="108">
        <f t="shared" si="6"/>
        <v>0</v>
      </c>
      <c r="EV17" s="112">
        <f t="shared" si="6"/>
        <v>9</v>
      </c>
      <c r="EW17" s="108">
        <f t="shared" si="6"/>
        <v>3</v>
      </c>
      <c r="EX17" s="108">
        <f t="shared" si="6"/>
        <v>0</v>
      </c>
      <c r="EY17" s="108">
        <f t="shared" si="6"/>
        <v>3</v>
      </c>
      <c r="EZ17" s="108">
        <f t="shared" si="6"/>
        <v>5</v>
      </c>
      <c r="FA17" s="108">
        <f t="shared" si="6"/>
        <v>0</v>
      </c>
      <c r="FB17" s="108">
        <f t="shared" si="6"/>
        <v>1</v>
      </c>
      <c r="FC17" s="108">
        <f t="shared" si="6"/>
        <v>2</v>
      </c>
      <c r="FD17" s="108">
        <f t="shared" si="6"/>
        <v>2</v>
      </c>
      <c r="FE17" s="108">
        <f t="shared" si="6"/>
        <v>2</v>
      </c>
      <c r="FF17" s="108">
        <f t="shared" si="6"/>
        <v>0</v>
      </c>
      <c r="FG17" s="108">
        <f t="shared" si="6"/>
        <v>0</v>
      </c>
      <c r="FH17" s="108">
        <f t="shared" si="6"/>
        <v>0</v>
      </c>
      <c r="FI17" s="108">
        <f t="shared" si="6"/>
        <v>0</v>
      </c>
      <c r="FJ17" s="110">
        <f t="shared" si="6"/>
        <v>0</v>
      </c>
      <c r="FK17" s="107">
        <f>SUM(FK18:FK23)</f>
        <v>516</v>
      </c>
      <c r="FL17" s="190">
        <f t="shared" ref="FL17:FL23" si="12">SUM(FM17:FQ17)/FK17*100</f>
        <v>2.7131782945736433</v>
      </c>
      <c r="FM17" s="108">
        <f t="shared" si="6"/>
        <v>0</v>
      </c>
      <c r="FN17" s="108">
        <f t="shared" si="6"/>
        <v>1</v>
      </c>
      <c r="FO17" s="108">
        <f t="shared" si="6"/>
        <v>7</v>
      </c>
      <c r="FP17" s="108">
        <f t="shared" si="6"/>
        <v>6</v>
      </c>
      <c r="FQ17" s="109">
        <f t="shared" si="6"/>
        <v>0</v>
      </c>
      <c r="FR17" s="112">
        <f t="shared" si="6"/>
        <v>0</v>
      </c>
      <c r="FS17" s="108">
        <f t="shared" si="6"/>
        <v>0</v>
      </c>
      <c r="FT17" s="108">
        <f t="shared" si="6"/>
        <v>0</v>
      </c>
      <c r="FU17" s="108">
        <f t="shared" si="6"/>
        <v>3</v>
      </c>
      <c r="FV17" s="108">
        <f t="shared" si="6"/>
        <v>0</v>
      </c>
      <c r="FW17" s="108">
        <f t="shared" si="6"/>
        <v>2</v>
      </c>
      <c r="FX17" s="108">
        <f t="shared" si="6"/>
        <v>5</v>
      </c>
      <c r="FY17" s="108">
        <f t="shared" si="6"/>
        <v>5</v>
      </c>
      <c r="FZ17" s="108">
        <f t="shared" si="6"/>
        <v>0</v>
      </c>
      <c r="GA17" s="108">
        <f t="shared" si="6"/>
        <v>13</v>
      </c>
      <c r="GB17" s="108">
        <f t="shared" si="6"/>
        <v>2</v>
      </c>
      <c r="GC17" s="108">
        <f t="shared" ref="GC17:HT17" si="13">SUM(GC18:GC23)</f>
        <v>2</v>
      </c>
      <c r="GD17" s="108">
        <f t="shared" si="13"/>
        <v>1</v>
      </c>
      <c r="GE17" s="108">
        <f t="shared" si="13"/>
        <v>0</v>
      </c>
      <c r="GF17" s="108">
        <f t="shared" si="13"/>
        <v>0</v>
      </c>
      <c r="GG17" s="109">
        <f t="shared" si="13"/>
        <v>0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2.6954177897574128</v>
      </c>
      <c r="GL17" s="108">
        <f t="shared" si="13"/>
        <v>0</v>
      </c>
      <c r="GM17" s="108">
        <f t="shared" si="13"/>
        <v>1</v>
      </c>
      <c r="GN17" s="108">
        <f t="shared" si="13"/>
        <v>0</v>
      </c>
      <c r="GO17" s="108">
        <f t="shared" si="13"/>
        <v>2</v>
      </c>
      <c r="GP17" s="108">
        <f t="shared" si="13"/>
        <v>0</v>
      </c>
      <c r="GQ17" s="108">
        <f t="shared" si="13"/>
        <v>16</v>
      </c>
      <c r="GR17" s="108">
        <f t="shared" si="13"/>
        <v>9</v>
      </c>
      <c r="GS17" s="108">
        <f t="shared" si="13"/>
        <v>18</v>
      </c>
      <c r="GT17" s="108">
        <f t="shared" si="13"/>
        <v>35</v>
      </c>
      <c r="GU17" s="110">
        <f t="shared" si="13"/>
        <v>19</v>
      </c>
      <c r="GV17" s="170">
        <f t="shared" ref="GV17" si="15">SUM(GV18:GV23)</f>
        <v>34</v>
      </c>
      <c r="GW17" s="108">
        <f>SUM(GW18:GW23)</f>
        <v>4090</v>
      </c>
      <c r="GX17" s="303">
        <f t="shared" ref="GX17:GX23" si="16">GV17/GW17*100</f>
        <v>0.83129584352078234</v>
      </c>
      <c r="GY17" s="112">
        <f t="shared" si="13"/>
        <v>5</v>
      </c>
      <c r="GZ17" s="108">
        <f t="shared" si="13"/>
        <v>0</v>
      </c>
      <c r="HA17" s="108">
        <f t="shared" si="13"/>
        <v>1</v>
      </c>
      <c r="HB17" s="108">
        <f t="shared" si="13"/>
        <v>0</v>
      </c>
      <c r="HC17" s="108">
        <f t="shared" si="13"/>
        <v>0</v>
      </c>
      <c r="HD17" s="108">
        <f t="shared" si="13"/>
        <v>0</v>
      </c>
      <c r="HE17" s="108">
        <f t="shared" si="13"/>
        <v>0</v>
      </c>
      <c r="HF17" s="108">
        <f t="shared" si="13"/>
        <v>0</v>
      </c>
      <c r="HG17" s="109">
        <f t="shared" si="13"/>
        <v>0</v>
      </c>
      <c r="HH17" s="105"/>
      <c r="HI17" s="106" t="s">
        <v>150</v>
      </c>
      <c r="HJ17" s="108">
        <f t="shared" si="13"/>
        <v>0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0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0</v>
      </c>
      <c r="IM17" s="108">
        <f t="shared" si="17"/>
        <v>0</v>
      </c>
      <c r="IN17" s="108">
        <f t="shared" si="17"/>
        <v>0</v>
      </c>
      <c r="IO17" s="108">
        <f t="shared" si="17"/>
        <v>10</v>
      </c>
      <c r="IP17" s="108">
        <f t="shared" si="17"/>
        <v>8</v>
      </c>
      <c r="IQ17" s="108">
        <f t="shared" si="17"/>
        <v>1</v>
      </c>
      <c r="IR17" s="108">
        <f t="shared" si="17"/>
        <v>5</v>
      </c>
      <c r="IS17" s="108">
        <f t="shared" si="17"/>
        <v>8</v>
      </c>
      <c r="IT17" s="108">
        <f t="shared" si="17"/>
        <v>1</v>
      </c>
      <c r="IU17" s="108">
        <f t="shared" si="17"/>
        <v>0</v>
      </c>
      <c r="IV17" s="108">
        <f t="shared" si="17"/>
        <v>1</v>
      </c>
      <c r="IW17" s="109">
        <f t="shared" si="17"/>
        <v>0</v>
      </c>
      <c r="IX17" s="114">
        <f t="shared" si="17"/>
        <v>1</v>
      </c>
      <c r="IY17" s="102">
        <f t="shared" si="17"/>
        <v>0</v>
      </c>
      <c r="IZ17" s="115">
        <f t="shared" si="17"/>
        <v>0</v>
      </c>
      <c r="JA17" s="116">
        <f t="shared" si="17"/>
        <v>0</v>
      </c>
      <c r="JB17" s="102">
        <f t="shared" si="17"/>
        <v>0</v>
      </c>
      <c r="JC17" s="104">
        <f t="shared" si="17"/>
        <v>0</v>
      </c>
      <c r="JD17" s="114">
        <f t="shared" si="17"/>
        <v>0</v>
      </c>
      <c r="JE17" s="102">
        <f t="shared" si="17"/>
        <v>0</v>
      </c>
      <c r="JF17" s="102">
        <f t="shared" si="17"/>
        <v>0</v>
      </c>
      <c r="JG17" s="102">
        <f>SUM(JG18:JG23)</f>
        <v>0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3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0</v>
      </c>
      <c r="JX17" s="108">
        <f t="shared" si="18"/>
        <v>0</v>
      </c>
      <c r="JY17" s="109">
        <f t="shared" si="18"/>
        <v>0</v>
      </c>
      <c r="JZ17" s="170">
        <f t="shared" si="18"/>
        <v>0</v>
      </c>
      <c r="KA17" s="108">
        <f t="shared" si="18"/>
        <v>0</v>
      </c>
      <c r="KB17" s="108">
        <f t="shared" si="18"/>
        <v>0</v>
      </c>
      <c r="KC17" s="108">
        <f t="shared" si="18"/>
        <v>1</v>
      </c>
      <c r="KD17" s="109">
        <f t="shared" si="18"/>
        <v>1</v>
      </c>
      <c r="KE17" s="116">
        <f>SUM(KE18:KE23)</f>
        <v>2678</v>
      </c>
      <c r="KF17" s="363">
        <f t="shared" ref="KF17:KF23" si="19">KG17/KE17*100</f>
        <v>1.7176997759522032</v>
      </c>
      <c r="KG17" s="104">
        <f t="shared" si="17"/>
        <v>46</v>
      </c>
      <c r="KH17" s="116">
        <f t="shared" si="17"/>
        <v>2</v>
      </c>
      <c r="KI17" s="114">
        <f t="shared" si="17"/>
        <v>0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5</v>
      </c>
      <c r="KQ17" s="108">
        <f t="shared" si="20"/>
        <v>0</v>
      </c>
      <c r="KR17" s="108">
        <f t="shared" si="20"/>
        <v>8</v>
      </c>
      <c r="KS17" s="108">
        <f t="shared" si="20"/>
        <v>1</v>
      </c>
      <c r="KT17" s="108">
        <f t="shared" si="20"/>
        <v>0</v>
      </c>
      <c r="KU17" s="109">
        <f t="shared" si="20"/>
        <v>6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W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0</v>
      </c>
      <c r="LI17" s="108">
        <f t="shared" si="23"/>
        <v>1</v>
      </c>
      <c r="LJ17" s="109">
        <f t="shared" si="23"/>
        <v>0</v>
      </c>
      <c r="LK17" s="170">
        <f t="shared" si="23"/>
        <v>1</v>
      </c>
      <c r="LL17" s="108">
        <f t="shared" si="23"/>
        <v>0</v>
      </c>
      <c r="LM17" s="108">
        <f t="shared" si="23"/>
        <v>0</v>
      </c>
      <c r="LN17" s="109">
        <f t="shared" si="23"/>
        <v>0</v>
      </c>
      <c r="LO17" s="104">
        <f t="shared" si="23"/>
        <v>51</v>
      </c>
      <c r="LP17" s="104">
        <f t="shared" si="23"/>
        <v>1</v>
      </c>
      <c r="LQ17" s="104">
        <f t="shared" si="23"/>
        <v>1</v>
      </c>
      <c r="LR17" s="115">
        <f t="shared" si="23"/>
        <v>2</v>
      </c>
      <c r="LS17" s="170">
        <f t="shared" si="23"/>
        <v>0</v>
      </c>
      <c r="LT17" s="108">
        <f t="shared" si="23"/>
        <v>0</v>
      </c>
      <c r="LU17" s="108">
        <f t="shared" si="23"/>
        <v>0</v>
      </c>
      <c r="LV17" s="108">
        <f t="shared" si="23"/>
        <v>0</v>
      </c>
      <c r="LW17" s="109">
        <f t="shared" si="23"/>
        <v>1</v>
      </c>
      <c r="LX17" s="958"/>
    </row>
    <row r="18" spans="1:336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15</v>
      </c>
      <c r="E18" s="120">
        <f>E33+E35+E38</f>
        <v>0</v>
      </c>
      <c r="F18" s="120">
        <f>F33+F35+F38</f>
        <v>0</v>
      </c>
      <c r="G18" s="410">
        <f t="shared" ref="G18:G23" si="24">SUM(D18:F18)/C18*100</f>
        <v>5.7034220532319395</v>
      </c>
      <c r="H18" s="130">
        <f>H33+H35+H38</f>
        <v>15</v>
      </c>
      <c r="I18" s="129">
        <f>I33+I35+I38</f>
        <v>0</v>
      </c>
      <c r="J18" s="131">
        <f>J33+J35+J38</f>
        <v>34</v>
      </c>
      <c r="K18" s="120">
        <f>K33+K35+K38</f>
        <v>21</v>
      </c>
      <c r="L18" s="124">
        <f>L33+L35+L38</f>
        <v>22</v>
      </c>
      <c r="M18" s="497">
        <f t="shared" si="1"/>
        <v>8.3650190114068437</v>
      </c>
      <c r="N18" s="131">
        <f>N33+N35+N38</f>
        <v>34</v>
      </c>
      <c r="O18" s="120">
        <f>O33+O35+O38</f>
        <v>21</v>
      </c>
      <c r="P18" s="120">
        <f>P33+P35+P38</f>
        <v>20</v>
      </c>
      <c r="Q18" s="386">
        <f t="shared" ref="Q18:Q23" si="25">P18/C18*100</f>
        <v>7.6045627376425857</v>
      </c>
      <c r="R18" s="130">
        <f t="shared" ref="R18:AG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34</v>
      </c>
      <c r="Y18" s="120">
        <f t="shared" si="26"/>
        <v>21</v>
      </c>
      <c r="Z18" s="120">
        <f t="shared" si="26"/>
        <v>34</v>
      </c>
      <c r="AA18" s="120">
        <f t="shared" si="26"/>
        <v>21</v>
      </c>
      <c r="AB18" s="120">
        <f t="shared" si="26"/>
        <v>18</v>
      </c>
      <c r="AC18" s="120">
        <f t="shared" si="26"/>
        <v>28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>
        <f t="shared" si="26"/>
        <v>0</v>
      </c>
      <c r="AH18" s="125"/>
      <c r="AI18" s="307" t="s">
        <v>152</v>
      </c>
      <c r="AJ18" s="474">
        <f>AJ33+AJ35+AJ38</f>
        <v>267</v>
      </c>
      <c r="AK18" s="120">
        <f>AK33+AK35+AK38</f>
        <v>23</v>
      </c>
      <c r="AL18" s="127">
        <f t="shared" ref="AL18:AL23" si="27">AK18/AJ18*100</f>
        <v>8.6142322097378283</v>
      </c>
      <c r="AM18" s="120">
        <f t="shared" ref="AM18:AU18" si="28">AM33+AM35+AM38</f>
        <v>24</v>
      </c>
      <c r="AN18" s="129">
        <f t="shared" si="28"/>
        <v>13</v>
      </c>
      <c r="AO18" s="131">
        <f t="shared" si="28"/>
        <v>0</v>
      </c>
      <c r="AP18" s="120">
        <f t="shared" si="28"/>
        <v>0</v>
      </c>
      <c r="AQ18" s="124">
        <f t="shared" si="28"/>
        <v>28</v>
      </c>
      <c r="AR18" s="130">
        <f t="shared" si="28"/>
        <v>0</v>
      </c>
      <c r="AS18" s="120">
        <f t="shared" si="28"/>
        <v>0</v>
      </c>
      <c r="AT18" s="120">
        <f t="shared" si="28"/>
        <v>23</v>
      </c>
      <c r="AU18" s="120">
        <f t="shared" si="28"/>
        <v>21</v>
      </c>
      <c r="AV18" s="127">
        <f t="shared" ref="AV18:AV23" si="29">AU18/AJ18*100</f>
        <v>7.8651685393258424</v>
      </c>
      <c r="AW18" s="120">
        <f>AW33+AW35+AW38</f>
        <v>19</v>
      </c>
      <c r="AX18" s="120">
        <f>AX33+AX35+AX38</f>
        <v>18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30">BA18/AJ18*100</f>
        <v>0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1">BE18/AJ18*100</f>
        <v>0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0</v>
      </c>
      <c r="BM18" s="120">
        <f t="shared" si="32"/>
        <v>0</v>
      </c>
      <c r="BN18" s="125"/>
      <c r="BO18" s="126" t="s">
        <v>152</v>
      </c>
      <c r="BP18" s="119">
        <f t="shared" ref="BP18:BX18" si="33">BP33+BP35+BP38</f>
        <v>275</v>
      </c>
      <c r="BQ18" s="120">
        <f t="shared" si="33"/>
        <v>0</v>
      </c>
      <c r="BR18" s="120">
        <f t="shared" si="33"/>
        <v>22</v>
      </c>
      <c r="BS18" s="120">
        <f t="shared" si="33"/>
        <v>0</v>
      </c>
      <c r="BT18" s="120">
        <f t="shared" si="33"/>
        <v>0</v>
      </c>
      <c r="BU18" s="129">
        <f t="shared" si="33"/>
        <v>0</v>
      </c>
      <c r="BV18" s="131">
        <f t="shared" si="33"/>
        <v>0</v>
      </c>
      <c r="BW18" s="120">
        <f t="shared" si="33"/>
        <v>0</v>
      </c>
      <c r="BX18" s="120">
        <f t="shared" si="33"/>
        <v>1</v>
      </c>
      <c r="BY18" s="477">
        <f t="shared" ref="BY18:BY23" si="34">BX18/BP18</f>
        <v>3.6363636363636364E-3</v>
      </c>
      <c r="BZ18" s="131">
        <f>BZ33+BZ35+BZ38</f>
        <v>0</v>
      </c>
      <c r="CA18" s="120">
        <f>CA33+CA35+CA38</f>
        <v>0</v>
      </c>
      <c r="CB18" s="120">
        <f>CB33+CB35+CB38</f>
        <v>0</v>
      </c>
      <c r="CC18" s="469">
        <f t="shared" ref="CC18:CC23" si="35">CB18/BP18*100</f>
        <v>0</v>
      </c>
      <c r="CD18" s="130">
        <f t="shared" ref="CD18:CK18" si="36">CD33+CD35+CD38</f>
        <v>0</v>
      </c>
      <c r="CE18" s="120">
        <f t="shared" si="36"/>
        <v>0</v>
      </c>
      <c r="CF18" s="120">
        <f t="shared" si="36"/>
        <v>0</v>
      </c>
      <c r="CG18" s="120">
        <f t="shared" si="36"/>
        <v>0</v>
      </c>
      <c r="CH18" s="120">
        <f t="shared" si="36"/>
        <v>0</v>
      </c>
      <c r="CI18" s="120">
        <f t="shared" si="36"/>
        <v>0</v>
      </c>
      <c r="CJ18" s="120">
        <f t="shared" si="36"/>
        <v>0</v>
      </c>
      <c r="CK18" s="120">
        <f t="shared" si="36"/>
        <v>1</v>
      </c>
      <c r="CL18" s="315">
        <f t="shared" ref="CL18:CL23" si="37">CK18/BP18*100</f>
        <v>0.36363636363636365</v>
      </c>
      <c r="CM18" s="117">
        <f>CM33+CM35+CM38</f>
        <v>0</v>
      </c>
      <c r="CN18" s="324">
        <f>CN33+CN35+CN38</f>
        <v>1</v>
      </c>
      <c r="CO18" s="130">
        <f>CO33+CO35+CO38</f>
        <v>0</v>
      </c>
      <c r="CP18" s="125"/>
      <c r="CQ18" s="118" t="s">
        <v>152</v>
      </c>
      <c r="CR18" s="367">
        <f t="shared" ref="CR18:DM18" si="38">CR33+CR35+CR38</f>
        <v>36</v>
      </c>
      <c r="CS18" s="131">
        <f t="shared" si="38"/>
        <v>0</v>
      </c>
      <c r="CT18" s="120">
        <f t="shared" si="38"/>
        <v>5</v>
      </c>
      <c r="CU18" s="120">
        <f t="shared" si="38"/>
        <v>0</v>
      </c>
      <c r="CV18" s="120">
        <f t="shared" si="38"/>
        <v>0</v>
      </c>
      <c r="CW18" s="120">
        <f t="shared" si="38"/>
        <v>0</v>
      </c>
      <c r="CX18" s="120">
        <f t="shared" si="38"/>
        <v>0</v>
      </c>
      <c r="CY18" s="120">
        <f t="shared" si="38"/>
        <v>0</v>
      </c>
      <c r="CZ18" s="120">
        <f t="shared" si="38"/>
        <v>0</v>
      </c>
      <c r="DA18" s="120">
        <f t="shared" si="38"/>
        <v>0</v>
      </c>
      <c r="DB18" s="120">
        <f t="shared" si="38"/>
        <v>0</v>
      </c>
      <c r="DC18" s="120">
        <f t="shared" si="38"/>
        <v>1</v>
      </c>
      <c r="DD18" s="120">
        <f t="shared" si="38"/>
        <v>0</v>
      </c>
      <c r="DE18" s="120">
        <f t="shared" si="38"/>
        <v>0</v>
      </c>
      <c r="DF18" s="120">
        <f t="shared" si="38"/>
        <v>0</v>
      </c>
      <c r="DG18" s="120">
        <f t="shared" si="38"/>
        <v>0</v>
      </c>
      <c r="DH18" s="120">
        <f t="shared" si="38"/>
        <v>0</v>
      </c>
      <c r="DI18" s="120">
        <f t="shared" si="38"/>
        <v>0</v>
      </c>
      <c r="DJ18" s="120">
        <f t="shared" si="38"/>
        <v>0</v>
      </c>
      <c r="DK18" s="120">
        <f t="shared" si="38"/>
        <v>0</v>
      </c>
      <c r="DL18" s="120">
        <f t="shared" si="38"/>
        <v>0</v>
      </c>
      <c r="DM18" s="120">
        <f t="shared" si="38"/>
        <v>0</v>
      </c>
      <c r="DN18" s="125"/>
      <c r="DO18" s="307" t="s">
        <v>152</v>
      </c>
      <c r="DP18" s="474">
        <f t="shared" ref="DP18:DW18" si="39">DP33+DP35+DP38</f>
        <v>402</v>
      </c>
      <c r="DQ18" s="120">
        <f t="shared" si="39"/>
        <v>6</v>
      </c>
      <c r="DR18" s="120">
        <f t="shared" si="39"/>
        <v>1</v>
      </c>
      <c r="DS18" s="120">
        <f t="shared" si="39"/>
        <v>0</v>
      </c>
      <c r="DT18" s="120">
        <f t="shared" si="39"/>
        <v>0</v>
      </c>
      <c r="DU18" s="120">
        <f t="shared" si="39"/>
        <v>0</v>
      </c>
      <c r="DV18" s="120">
        <f t="shared" si="39"/>
        <v>0</v>
      </c>
      <c r="DW18" s="120">
        <f t="shared" si="39"/>
        <v>0</v>
      </c>
      <c r="DX18" s="127">
        <f t="shared" si="7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0">EC33+EC35+EC38</f>
        <v>0</v>
      </c>
      <c r="ED18" s="120">
        <f t="shared" si="40"/>
        <v>0</v>
      </c>
      <c r="EE18" s="120">
        <f t="shared" si="40"/>
        <v>0</v>
      </c>
      <c r="EF18" s="120">
        <f t="shared" si="40"/>
        <v>0</v>
      </c>
      <c r="EG18" s="120">
        <f t="shared" si="40"/>
        <v>0</v>
      </c>
      <c r="EH18" s="120">
        <f t="shared" si="40"/>
        <v>0</v>
      </c>
      <c r="EI18" s="120">
        <f t="shared" si="40"/>
        <v>0</v>
      </c>
      <c r="EJ18" s="120">
        <f t="shared" si="40"/>
        <v>0</v>
      </c>
      <c r="EK18" s="127">
        <f t="shared" si="9"/>
        <v>0</v>
      </c>
      <c r="EL18" s="120">
        <f>EL33+EL35+EL38</f>
        <v>0</v>
      </c>
      <c r="EM18" s="120">
        <f>EM33+EM35+EM38</f>
        <v>10</v>
      </c>
      <c r="EN18" s="127">
        <f t="shared" si="10"/>
        <v>2.4875621890547265E-2</v>
      </c>
      <c r="EO18" s="120">
        <f>EO33+EO35+EO38</f>
        <v>10</v>
      </c>
      <c r="EP18" s="127">
        <f t="shared" si="11"/>
        <v>2.4875621890547265E-2</v>
      </c>
      <c r="EQ18" s="125"/>
      <c r="ER18" s="126" t="s">
        <v>152</v>
      </c>
      <c r="ES18" s="120">
        <f t="shared" ref="ES18:FK18" si="41">ES33+ES35+ES38</f>
        <v>2</v>
      </c>
      <c r="ET18" s="120">
        <f t="shared" si="41"/>
        <v>0</v>
      </c>
      <c r="EU18" s="120">
        <f t="shared" si="41"/>
        <v>0</v>
      </c>
      <c r="EV18" s="120">
        <f t="shared" si="41"/>
        <v>6</v>
      </c>
      <c r="EW18" s="120">
        <f t="shared" si="41"/>
        <v>2</v>
      </c>
      <c r="EX18" s="120">
        <f t="shared" si="41"/>
        <v>0</v>
      </c>
      <c r="EY18" s="120">
        <f t="shared" si="41"/>
        <v>3</v>
      </c>
      <c r="EZ18" s="120">
        <f t="shared" si="41"/>
        <v>4</v>
      </c>
      <c r="FA18" s="120">
        <f t="shared" si="41"/>
        <v>0</v>
      </c>
      <c r="FB18" s="120">
        <f t="shared" si="41"/>
        <v>1</v>
      </c>
      <c r="FC18" s="120">
        <f t="shared" si="41"/>
        <v>2</v>
      </c>
      <c r="FD18" s="120">
        <f t="shared" si="41"/>
        <v>0</v>
      </c>
      <c r="FE18" s="120">
        <f t="shared" si="41"/>
        <v>1</v>
      </c>
      <c r="FF18" s="120">
        <f t="shared" si="41"/>
        <v>0</v>
      </c>
      <c r="FG18" s="120">
        <f t="shared" si="41"/>
        <v>0</v>
      </c>
      <c r="FH18" s="120">
        <f t="shared" si="41"/>
        <v>0</v>
      </c>
      <c r="FI18" s="120">
        <f t="shared" si="41"/>
        <v>0</v>
      </c>
      <c r="FJ18" s="120">
        <f t="shared" si="41"/>
        <v>0</v>
      </c>
      <c r="FK18" s="119">
        <f t="shared" si="41"/>
        <v>170</v>
      </c>
      <c r="FL18" s="188">
        <f t="shared" si="12"/>
        <v>2.9411764705882351</v>
      </c>
      <c r="FM18" s="120">
        <f t="shared" ref="FM18:GG18" si="42">FM33+FM35+FM38</f>
        <v>0</v>
      </c>
      <c r="FN18" s="120">
        <f t="shared" si="42"/>
        <v>0</v>
      </c>
      <c r="FO18" s="120">
        <f t="shared" si="42"/>
        <v>3</v>
      </c>
      <c r="FP18" s="120">
        <f t="shared" si="42"/>
        <v>2</v>
      </c>
      <c r="FQ18" s="120">
        <f t="shared" si="42"/>
        <v>0</v>
      </c>
      <c r="FR18" s="120">
        <f t="shared" si="42"/>
        <v>0</v>
      </c>
      <c r="FS18" s="120">
        <f t="shared" si="42"/>
        <v>0</v>
      </c>
      <c r="FT18" s="120">
        <f t="shared" si="42"/>
        <v>0</v>
      </c>
      <c r="FU18" s="120">
        <f t="shared" si="42"/>
        <v>2</v>
      </c>
      <c r="FV18" s="120">
        <f t="shared" si="42"/>
        <v>0</v>
      </c>
      <c r="FW18" s="120">
        <f t="shared" si="42"/>
        <v>0</v>
      </c>
      <c r="FX18" s="120">
        <f t="shared" si="42"/>
        <v>2</v>
      </c>
      <c r="FY18" s="120">
        <f t="shared" si="42"/>
        <v>1</v>
      </c>
      <c r="FZ18" s="120">
        <f t="shared" si="42"/>
        <v>0</v>
      </c>
      <c r="GA18" s="120">
        <f t="shared" si="42"/>
        <v>10</v>
      </c>
      <c r="GB18" s="120">
        <f t="shared" si="42"/>
        <v>1</v>
      </c>
      <c r="GC18" s="120">
        <f t="shared" si="42"/>
        <v>1</v>
      </c>
      <c r="GD18" s="120">
        <f t="shared" si="42"/>
        <v>1</v>
      </c>
      <c r="GE18" s="120">
        <f t="shared" si="42"/>
        <v>0</v>
      </c>
      <c r="GF18" s="120">
        <f t="shared" si="42"/>
        <v>0</v>
      </c>
      <c r="GG18" s="120">
        <f t="shared" si="42"/>
        <v>0</v>
      </c>
      <c r="GH18" s="125"/>
      <c r="GI18" s="126" t="s">
        <v>152</v>
      </c>
      <c r="GJ18" s="119">
        <f>GJ33+GJ35+GJ38</f>
        <v>1421</v>
      </c>
      <c r="GK18" s="192">
        <f t="shared" si="14"/>
        <v>1.4074595355383532</v>
      </c>
      <c r="GL18" s="120">
        <f t="shared" ref="GL18:GW18" si="43">GL33+GL35+GL38</f>
        <v>0</v>
      </c>
      <c r="GM18" s="120">
        <f t="shared" si="43"/>
        <v>0</v>
      </c>
      <c r="GN18" s="120">
        <f t="shared" si="43"/>
        <v>0</v>
      </c>
      <c r="GO18" s="120">
        <f t="shared" si="43"/>
        <v>0</v>
      </c>
      <c r="GP18" s="120">
        <f t="shared" si="43"/>
        <v>0</v>
      </c>
      <c r="GQ18" s="120">
        <f t="shared" si="43"/>
        <v>5</v>
      </c>
      <c r="GR18" s="120">
        <f t="shared" si="43"/>
        <v>3</v>
      </c>
      <c r="GS18" s="120">
        <f t="shared" si="43"/>
        <v>2</v>
      </c>
      <c r="GT18" s="120">
        <f t="shared" si="43"/>
        <v>4</v>
      </c>
      <c r="GU18" s="129">
        <f t="shared" si="43"/>
        <v>6</v>
      </c>
      <c r="GV18" s="131">
        <f t="shared" si="43"/>
        <v>8</v>
      </c>
      <c r="GW18" s="120">
        <f t="shared" si="43"/>
        <v>1556</v>
      </c>
      <c r="GX18" s="304">
        <f t="shared" si="16"/>
        <v>0.51413881748071977</v>
      </c>
      <c r="GY18" s="130">
        <f t="shared" ref="GY18:HG18" si="44">GY33+GY35+GY38</f>
        <v>0</v>
      </c>
      <c r="GZ18" s="120">
        <f t="shared" si="44"/>
        <v>0</v>
      </c>
      <c r="HA18" s="120">
        <f t="shared" si="44"/>
        <v>0</v>
      </c>
      <c r="HB18" s="120">
        <f t="shared" si="44"/>
        <v>0</v>
      </c>
      <c r="HC18" s="120">
        <f t="shared" si="44"/>
        <v>0</v>
      </c>
      <c r="HD18" s="120">
        <f t="shared" si="44"/>
        <v>0</v>
      </c>
      <c r="HE18" s="120">
        <f t="shared" si="44"/>
        <v>0</v>
      </c>
      <c r="HF18" s="120">
        <f t="shared" si="44"/>
        <v>0</v>
      </c>
      <c r="HG18" s="124">
        <f t="shared" si="44"/>
        <v>0</v>
      </c>
      <c r="HH18" s="125"/>
      <c r="HI18" s="126" t="s">
        <v>152</v>
      </c>
      <c r="HJ18" s="120">
        <f t="shared" ref="HJ18:HR18" si="45">HJ33+HJ35+HJ38</f>
        <v>0</v>
      </c>
      <c r="HK18" s="120">
        <f t="shared" si="45"/>
        <v>0</v>
      </c>
      <c r="HL18" s="120">
        <f t="shared" si="45"/>
        <v>0</v>
      </c>
      <c r="HM18" s="120">
        <f t="shared" si="45"/>
        <v>0</v>
      </c>
      <c r="HN18" s="120">
        <f t="shared" si="45"/>
        <v>0</v>
      </c>
      <c r="HO18" s="120">
        <f t="shared" si="45"/>
        <v>0</v>
      </c>
      <c r="HP18" s="120">
        <f t="shared" si="45"/>
        <v>0</v>
      </c>
      <c r="HQ18" s="129">
        <f t="shared" si="45"/>
        <v>0</v>
      </c>
      <c r="HR18" s="131">
        <f t="shared" si="45"/>
        <v>174</v>
      </c>
      <c r="HS18" s="198">
        <f t="shared" ref="HS18:HS23" si="46">SUM(HT18:HW18)/HR18*100</f>
        <v>0</v>
      </c>
      <c r="HT18" s="130">
        <f>HT33+HT35+HT38</f>
        <v>0</v>
      </c>
      <c r="HU18" s="120">
        <f>HU33+HU35+HU38</f>
        <v>0</v>
      </c>
      <c r="HV18" s="120">
        <f>HV33+HV35+HV38</f>
        <v>0</v>
      </c>
      <c r="HW18" s="124">
        <f>HW33+HW35+HW38</f>
        <v>0</v>
      </c>
      <c r="HX18" s="211"/>
      <c r="HY18" s="130">
        <f t="shared" ref="HY18:IF18" si="47">HY33+HY35+HY38</f>
        <v>0</v>
      </c>
      <c r="HZ18" s="120">
        <f t="shared" si="47"/>
        <v>0</v>
      </c>
      <c r="IA18" s="120">
        <f t="shared" si="47"/>
        <v>0</v>
      </c>
      <c r="IB18" s="120">
        <f t="shared" si="47"/>
        <v>0</v>
      </c>
      <c r="IC18" s="120">
        <f t="shared" si="47"/>
        <v>0</v>
      </c>
      <c r="ID18" s="120">
        <f t="shared" si="47"/>
        <v>0</v>
      </c>
      <c r="IE18" s="120">
        <f t="shared" si="47"/>
        <v>0</v>
      </c>
      <c r="IF18" s="124">
        <f t="shared" si="47"/>
        <v>0</v>
      </c>
      <c r="IG18" s="125"/>
      <c r="IH18" s="126" t="s">
        <v>152</v>
      </c>
      <c r="II18" s="120">
        <f t="shared" ref="II18:JH18" si="48">II33+II35+II38</f>
        <v>0</v>
      </c>
      <c r="IJ18" s="120">
        <f t="shared" si="48"/>
        <v>0</v>
      </c>
      <c r="IK18" s="120">
        <f t="shared" si="48"/>
        <v>0</v>
      </c>
      <c r="IL18" s="120">
        <f t="shared" si="48"/>
        <v>0</v>
      </c>
      <c r="IM18" s="120">
        <f t="shared" si="48"/>
        <v>0</v>
      </c>
      <c r="IN18" s="120">
        <f t="shared" si="48"/>
        <v>0</v>
      </c>
      <c r="IO18" s="120">
        <f t="shared" si="48"/>
        <v>7</v>
      </c>
      <c r="IP18" s="120">
        <f t="shared" si="48"/>
        <v>4</v>
      </c>
      <c r="IQ18" s="120">
        <f t="shared" si="48"/>
        <v>0</v>
      </c>
      <c r="IR18" s="120">
        <f t="shared" si="48"/>
        <v>3</v>
      </c>
      <c r="IS18" s="120">
        <f t="shared" si="48"/>
        <v>8</v>
      </c>
      <c r="IT18" s="120">
        <f t="shared" si="48"/>
        <v>1</v>
      </c>
      <c r="IU18" s="120">
        <f t="shared" si="48"/>
        <v>0</v>
      </c>
      <c r="IV18" s="120">
        <f t="shared" si="48"/>
        <v>1</v>
      </c>
      <c r="IW18" s="124">
        <f t="shared" si="48"/>
        <v>0</v>
      </c>
      <c r="IX18" s="130">
        <f t="shared" si="48"/>
        <v>0</v>
      </c>
      <c r="IY18" s="120">
        <f t="shared" si="48"/>
        <v>0</v>
      </c>
      <c r="IZ18" s="129">
        <f t="shared" si="48"/>
        <v>0</v>
      </c>
      <c r="JA18" s="131">
        <f t="shared" si="48"/>
        <v>0</v>
      </c>
      <c r="JB18" s="120">
        <f t="shared" si="48"/>
        <v>0</v>
      </c>
      <c r="JC18" s="124">
        <f t="shared" si="48"/>
        <v>0</v>
      </c>
      <c r="JD18" s="130">
        <f t="shared" si="48"/>
        <v>0</v>
      </c>
      <c r="JE18" s="120">
        <f t="shared" si="48"/>
        <v>0</v>
      </c>
      <c r="JF18" s="120">
        <f t="shared" si="48"/>
        <v>0</v>
      </c>
      <c r="JG18" s="120">
        <f t="shared" si="48"/>
        <v>0</v>
      </c>
      <c r="JH18" s="120">
        <f t="shared" si="48"/>
        <v>0</v>
      </c>
      <c r="JI18" s="125"/>
      <c r="JJ18" s="126" t="s">
        <v>152</v>
      </c>
      <c r="JK18" s="120">
        <f t="shared" ref="JK18:KE18" si="49">JK33+JK35+JK38</f>
        <v>0</v>
      </c>
      <c r="JL18" s="120">
        <f t="shared" si="49"/>
        <v>3</v>
      </c>
      <c r="JM18" s="120">
        <f t="shared" si="49"/>
        <v>0</v>
      </c>
      <c r="JN18" s="120">
        <f t="shared" si="49"/>
        <v>0</v>
      </c>
      <c r="JO18" s="120">
        <f t="shared" si="49"/>
        <v>0</v>
      </c>
      <c r="JP18" s="120">
        <f t="shared" si="49"/>
        <v>0</v>
      </c>
      <c r="JQ18" s="120">
        <f t="shared" si="49"/>
        <v>0</v>
      </c>
      <c r="JR18" s="120">
        <f t="shared" si="49"/>
        <v>0</v>
      </c>
      <c r="JS18" s="120">
        <f t="shared" si="49"/>
        <v>0</v>
      </c>
      <c r="JT18" s="129">
        <f t="shared" si="49"/>
        <v>0</v>
      </c>
      <c r="JU18" s="340">
        <f t="shared" si="49"/>
        <v>0</v>
      </c>
      <c r="JV18" s="341">
        <f t="shared" si="49"/>
        <v>0</v>
      </c>
      <c r="JW18" s="341">
        <f t="shared" si="49"/>
        <v>0</v>
      </c>
      <c r="JX18" s="341">
        <f t="shared" si="49"/>
        <v>0</v>
      </c>
      <c r="JY18" s="342">
        <f t="shared" si="49"/>
        <v>0</v>
      </c>
      <c r="JZ18" s="340">
        <f t="shared" si="49"/>
        <v>0</v>
      </c>
      <c r="KA18" s="341">
        <f t="shared" si="49"/>
        <v>0</v>
      </c>
      <c r="KB18" s="341">
        <f t="shared" si="49"/>
        <v>0</v>
      </c>
      <c r="KC18" s="341">
        <f t="shared" si="49"/>
        <v>0</v>
      </c>
      <c r="KD18" s="342">
        <f t="shared" si="49"/>
        <v>0</v>
      </c>
      <c r="KE18" s="340">
        <f t="shared" si="49"/>
        <v>1410</v>
      </c>
      <c r="KF18" s="343">
        <f t="shared" si="19"/>
        <v>2.0567375886524819</v>
      </c>
      <c r="KG18" s="342">
        <f>KG33+KG35+KG38</f>
        <v>29</v>
      </c>
      <c r="KH18" s="131">
        <f>KH33+KH35+KH38</f>
        <v>0</v>
      </c>
      <c r="KI18" s="130">
        <f>KI33+KI35+KI38</f>
        <v>0</v>
      </c>
      <c r="KJ18" s="124">
        <f>KJ33+KJ35+KJ38</f>
        <v>0</v>
      </c>
      <c r="KK18" s="125"/>
      <c r="KL18" s="307" t="s">
        <v>152</v>
      </c>
      <c r="KM18" s="131">
        <f t="shared" ref="KM18:KW18" si="50">KM33+KM35+KM38</f>
        <v>0</v>
      </c>
      <c r="KN18" s="120">
        <f t="shared" si="50"/>
        <v>0</v>
      </c>
      <c r="KO18" s="120">
        <f t="shared" si="50"/>
        <v>0</v>
      </c>
      <c r="KP18" s="120">
        <f t="shared" si="50"/>
        <v>0</v>
      </c>
      <c r="KQ18" s="120">
        <f t="shared" si="50"/>
        <v>0</v>
      </c>
      <c r="KR18" s="120">
        <f t="shared" si="50"/>
        <v>0</v>
      </c>
      <c r="KS18" s="120">
        <f t="shared" si="50"/>
        <v>0</v>
      </c>
      <c r="KT18" s="120">
        <f t="shared" si="50"/>
        <v>0</v>
      </c>
      <c r="KU18" s="124">
        <f t="shared" si="50"/>
        <v>1</v>
      </c>
      <c r="KV18" s="120">
        <f t="shared" si="50"/>
        <v>0</v>
      </c>
      <c r="KW18" s="120">
        <f t="shared" si="50"/>
        <v>0</v>
      </c>
      <c r="KY18" s="120">
        <f>KY33+KY35+KY38</f>
        <v>0</v>
      </c>
      <c r="KZ18" s="120">
        <f>KZ33+KZ35+KZ38</f>
        <v>0</v>
      </c>
      <c r="LA18" s="120">
        <f>LA33+LA35+LA38</f>
        <v>0</v>
      </c>
      <c r="LB18" s="120">
        <f>LB33+LB35+LB38</f>
        <v>0</v>
      </c>
      <c r="LD18" s="543" t="s">
        <v>152</v>
      </c>
      <c r="LE18" s="131">
        <f t="shared" ref="LE18:LW18" si="51">LE33+LE35+LE38</f>
        <v>0</v>
      </c>
      <c r="LF18" s="120">
        <f t="shared" si="51"/>
        <v>0</v>
      </c>
      <c r="LG18" s="120">
        <f t="shared" si="51"/>
        <v>0</v>
      </c>
      <c r="LH18" s="120">
        <f t="shared" si="51"/>
        <v>0</v>
      </c>
      <c r="LI18" s="120">
        <f t="shared" si="51"/>
        <v>1</v>
      </c>
      <c r="LJ18" s="124">
        <f t="shared" si="51"/>
        <v>0</v>
      </c>
      <c r="LK18" s="131">
        <f t="shared" si="51"/>
        <v>0</v>
      </c>
      <c r="LL18" s="120">
        <f t="shared" si="51"/>
        <v>0</v>
      </c>
      <c r="LM18" s="120">
        <f t="shared" si="51"/>
        <v>0</v>
      </c>
      <c r="LN18" s="124">
        <f t="shared" si="51"/>
        <v>0</v>
      </c>
      <c r="LO18" s="124">
        <f t="shared" si="51"/>
        <v>21</v>
      </c>
      <c r="LP18" s="124">
        <f t="shared" si="51"/>
        <v>0</v>
      </c>
      <c r="LQ18" s="124">
        <f t="shared" si="51"/>
        <v>1</v>
      </c>
      <c r="LR18" s="129">
        <f t="shared" si="51"/>
        <v>2</v>
      </c>
      <c r="LS18" s="131">
        <f t="shared" si="51"/>
        <v>0</v>
      </c>
      <c r="LT18" s="120">
        <f t="shared" si="51"/>
        <v>0</v>
      </c>
      <c r="LU18" s="120">
        <f t="shared" si="51"/>
        <v>0</v>
      </c>
      <c r="LV18" s="120">
        <f t="shared" si="51"/>
        <v>0</v>
      </c>
      <c r="LW18" s="124">
        <f t="shared" si="51"/>
        <v>1</v>
      </c>
      <c r="LX18" s="959"/>
    </row>
    <row r="19" spans="1:336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0</v>
      </c>
      <c r="E19" s="120">
        <f>E45</f>
        <v>0</v>
      </c>
      <c r="F19" s="120">
        <f>F45</f>
        <v>0</v>
      </c>
      <c r="G19" s="410">
        <f t="shared" si="24"/>
        <v>0</v>
      </c>
      <c r="H19" s="130">
        <f>H45</f>
        <v>0</v>
      </c>
      <c r="I19" s="129">
        <f>I45</f>
        <v>0</v>
      </c>
      <c r="J19" s="131">
        <f>J45</f>
        <v>4</v>
      </c>
      <c r="K19" s="120">
        <f>K45</f>
        <v>8</v>
      </c>
      <c r="L19" s="124">
        <f>L45</f>
        <v>5</v>
      </c>
      <c r="M19" s="497">
        <f t="shared" si="1"/>
        <v>8.1967213114754092</v>
      </c>
      <c r="N19" s="131">
        <f>N45</f>
        <v>4</v>
      </c>
      <c r="O19" s="120">
        <f>O45</f>
        <v>8</v>
      </c>
      <c r="P19" s="120">
        <f>P45</f>
        <v>5</v>
      </c>
      <c r="Q19" s="386">
        <f t="shared" si="25"/>
        <v>8.1967213114754092</v>
      </c>
      <c r="R19" s="130">
        <f t="shared" ref="R19:AG19" si="52">R45</f>
        <v>0</v>
      </c>
      <c r="S19" s="120">
        <f t="shared" si="52"/>
        <v>0</v>
      </c>
      <c r="T19" s="120">
        <f t="shared" si="52"/>
        <v>0</v>
      </c>
      <c r="U19" s="120">
        <f t="shared" si="52"/>
        <v>0</v>
      </c>
      <c r="V19" s="120">
        <f t="shared" si="52"/>
        <v>0</v>
      </c>
      <c r="W19" s="120">
        <f t="shared" si="52"/>
        <v>0</v>
      </c>
      <c r="X19" s="120">
        <f t="shared" si="52"/>
        <v>4</v>
      </c>
      <c r="Y19" s="120">
        <f t="shared" si="52"/>
        <v>8</v>
      </c>
      <c r="Z19" s="120">
        <f t="shared" si="52"/>
        <v>4</v>
      </c>
      <c r="AA19" s="120">
        <f t="shared" si="52"/>
        <v>8</v>
      </c>
      <c r="AB19" s="120">
        <f t="shared" si="52"/>
        <v>5</v>
      </c>
      <c r="AC19" s="120">
        <f t="shared" si="52"/>
        <v>6</v>
      </c>
      <c r="AD19" s="120">
        <f t="shared" si="52"/>
        <v>0</v>
      </c>
      <c r="AE19" s="120">
        <f t="shared" si="52"/>
        <v>0</v>
      </c>
      <c r="AF19" s="120">
        <f t="shared" si="52"/>
        <v>0</v>
      </c>
      <c r="AG19" s="120">
        <f t="shared" si="52"/>
        <v>0</v>
      </c>
      <c r="AH19" s="125"/>
      <c r="AI19" s="308" t="s">
        <v>154</v>
      </c>
      <c r="AJ19" s="474">
        <f>AJ45</f>
        <v>71</v>
      </c>
      <c r="AK19" s="120">
        <f>AK45</f>
        <v>6</v>
      </c>
      <c r="AL19" s="127">
        <f t="shared" si="27"/>
        <v>8.4507042253521121</v>
      </c>
      <c r="AM19" s="120">
        <f t="shared" ref="AM19:AU19" si="53">AM45</f>
        <v>6</v>
      </c>
      <c r="AN19" s="129">
        <f t="shared" si="53"/>
        <v>6</v>
      </c>
      <c r="AO19" s="131">
        <f t="shared" si="53"/>
        <v>0</v>
      </c>
      <c r="AP19" s="120">
        <f t="shared" si="53"/>
        <v>0</v>
      </c>
      <c r="AQ19" s="124">
        <f t="shared" si="53"/>
        <v>8</v>
      </c>
      <c r="AR19" s="130">
        <f t="shared" si="53"/>
        <v>0</v>
      </c>
      <c r="AS19" s="120">
        <f t="shared" si="53"/>
        <v>0</v>
      </c>
      <c r="AT19" s="120">
        <f t="shared" si="53"/>
        <v>5</v>
      </c>
      <c r="AU19" s="120">
        <f t="shared" si="53"/>
        <v>6</v>
      </c>
      <c r="AV19" s="127">
        <f t="shared" si="29"/>
        <v>8.4507042253521121</v>
      </c>
      <c r="AW19" s="120">
        <f>AW45</f>
        <v>6</v>
      </c>
      <c r="AX19" s="120">
        <f>AX45</f>
        <v>6</v>
      </c>
      <c r="AY19" s="120">
        <f>AY45</f>
        <v>0</v>
      </c>
      <c r="AZ19" s="120">
        <f>AZ45</f>
        <v>0</v>
      </c>
      <c r="BA19" s="120">
        <f>BA45</f>
        <v>0</v>
      </c>
      <c r="BB19" s="123">
        <f t="shared" si="30"/>
        <v>0</v>
      </c>
      <c r="BC19" s="120">
        <f>BC45</f>
        <v>0</v>
      </c>
      <c r="BD19" s="120">
        <f>BD45</f>
        <v>0</v>
      </c>
      <c r="BE19" s="120">
        <f>BE45</f>
        <v>1</v>
      </c>
      <c r="BF19" s="127">
        <f t="shared" si="31"/>
        <v>1.4084507042253522</v>
      </c>
      <c r="BG19" s="120">
        <f t="shared" ref="BG19:BM19" si="54">BG45</f>
        <v>0</v>
      </c>
      <c r="BH19" s="120">
        <f t="shared" si="54"/>
        <v>0</v>
      </c>
      <c r="BI19" s="120">
        <f t="shared" si="54"/>
        <v>0</v>
      </c>
      <c r="BJ19" s="120">
        <f t="shared" si="54"/>
        <v>0</v>
      </c>
      <c r="BK19" s="120">
        <f t="shared" si="54"/>
        <v>0</v>
      </c>
      <c r="BL19" s="120">
        <f t="shared" si="54"/>
        <v>0</v>
      </c>
      <c r="BM19" s="120">
        <f t="shared" si="54"/>
        <v>0</v>
      </c>
      <c r="BN19" s="125"/>
      <c r="BO19" s="133" t="s">
        <v>154</v>
      </c>
      <c r="BP19" s="119">
        <f>BP45</f>
        <v>81</v>
      </c>
      <c r="BQ19" s="120">
        <f t="shared" ref="BQ19:BX19" si="55">BQ45</f>
        <v>0</v>
      </c>
      <c r="BR19" s="120">
        <f t="shared" si="55"/>
        <v>4</v>
      </c>
      <c r="BS19" s="120">
        <f t="shared" si="55"/>
        <v>0</v>
      </c>
      <c r="BT19" s="120">
        <f t="shared" si="55"/>
        <v>1</v>
      </c>
      <c r="BU19" s="129">
        <f t="shared" si="55"/>
        <v>2</v>
      </c>
      <c r="BV19" s="131">
        <f t="shared" si="55"/>
        <v>1</v>
      </c>
      <c r="BW19" s="120">
        <f t="shared" si="55"/>
        <v>0</v>
      </c>
      <c r="BX19" s="120">
        <f t="shared" si="55"/>
        <v>1</v>
      </c>
      <c r="BY19" s="477">
        <f t="shared" si="34"/>
        <v>1.2345679012345678E-2</v>
      </c>
      <c r="BZ19" s="131">
        <f>BZ45</f>
        <v>0</v>
      </c>
      <c r="CA19" s="120">
        <f>CA45</f>
        <v>0</v>
      </c>
      <c r="CB19" s="120">
        <f>CB45</f>
        <v>0</v>
      </c>
      <c r="CC19" s="469">
        <f t="shared" si="35"/>
        <v>0</v>
      </c>
      <c r="CD19" s="130">
        <f t="shared" ref="CD19:CK19" si="56">CD45</f>
        <v>0</v>
      </c>
      <c r="CE19" s="120">
        <f t="shared" si="56"/>
        <v>0</v>
      </c>
      <c r="CF19" s="120">
        <f t="shared" si="56"/>
        <v>0</v>
      </c>
      <c r="CG19" s="120">
        <f t="shared" si="56"/>
        <v>0</v>
      </c>
      <c r="CH19" s="120">
        <f t="shared" si="56"/>
        <v>0</v>
      </c>
      <c r="CI19" s="120">
        <f t="shared" si="56"/>
        <v>0</v>
      </c>
      <c r="CJ19" s="120">
        <f t="shared" si="56"/>
        <v>1</v>
      </c>
      <c r="CK19" s="120">
        <f t="shared" si="56"/>
        <v>2</v>
      </c>
      <c r="CL19" s="315">
        <f t="shared" si="37"/>
        <v>2.4691358024691357</v>
      </c>
      <c r="CM19" s="117">
        <f t="shared" ref="CM19:CN19" si="57">CM45</f>
        <v>0</v>
      </c>
      <c r="CN19" s="324">
        <f t="shared" si="57"/>
        <v>2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58">CS45</f>
        <v>0</v>
      </c>
      <c r="CT19" s="120">
        <f t="shared" si="58"/>
        <v>2</v>
      </c>
      <c r="CU19" s="120">
        <f t="shared" si="58"/>
        <v>0</v>
      </c>
      <c r="CV19" s="120">
        <f t="shared" si="58"/>
        <v>0</v>
      </c>
      <c r="CW19" s="120">
        <f t="shared" si="58"/>
        <v>0</v>
      </c>
      <c r="CX19" s="120">
        <f t="shared" si="58"/>
        <v>0</v>
      </c>
      <c r="CY19" s="120">
        <f t="shared" si="58"/>
        <v>0</v>
      </c>
      <c r="CZ19" s="120">
        <f t="shared" si="58"/>
        <v>0</v>
      </c>
      <c r="DA19" s="120">
        <f t="shared" si="58"/>
        <v>0</v>
      </c>
      <c r="DB19" s="120">
        <f t="shared" si="58"/>
        <v>0</v>
      </c>
      <c r="DC19" s="120">
        <f t="shared" si="58"/>
        <v>0</v>
      </c>
      <c r="DD19" s="120">
        <f t="shared" si="58"/>
        <v>0</v>
      </c>
      <c r="DE19" s="120">
        <f t="shared" si="58"/>
        <v>0</v>
      </c>
      <c r="DF19" s="120">
        <f t="shared" si="58"/>
        <v>0</v>
      </c>
      <c r="DG19" s="120">
        <f t="shared" si="58"/>
        <v>0</v>
      </c>
      <c r="DH19" s="120">
        <f t="shared" si="58"/>
        <v>0</v>
      </c>
      <c r="DI19" s="120">
        <f t="shared" si="58"/>
        <v>0</v>
      </c>
      <c r="DJ19" s="120">
        <f t="shared" si="58"/>
        <v>0</v>
      </c>
      <c r="DK19" s="120">
        <f t="shared" si="58"/>
        <v>0</v>
      </c>
      <c r="DL19" s="120">
        <f t="shared" si="58"/>
        <v>0</v>
      </c>
      <c r="DM19" s="120">
        <f t="shared" si="58"/>
        <v>0</v>
      </c>
      <c r="DN19" s="125"/>
      <c r="DO19" s="308" t="s">
        <v>154</v>
      </c>
      <c r="DP19" s="474">
        <f>DP45</f>
        <v>77</v>
      </c>
      <c r="DQ19" s="120">
        <f t="shared" ref="DQ19:DW19" si="59">DQ45</f>
        <v>0</v>
      </c>
      <c r="DR19" s="120">
        <f t="shared" si="59"/>
        <v>0</v>
      </c>
      <c r="DS19" s="120">
        <f t="shared" si="59"/>
        <v>0</v>
      </c>
      <c r="DT19" s="120">
        <f t="shared" si="59"/>
        <v>0</v>
      </c>
      <c r="DU19" s="120">
        <f t="shared" si="59"/>
        <v>0</v>
      </c>
      <c r="DV19" s="120">
        <f t="shared" si="59"/>
        <v>0</v>
      </c>
      <c r="DW19" s="120">
        <f t="shared" si="59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0">EC45</f>
        <v>0</v>
      </c>
      <c r="ED19" s="120">
        <f t="shared" si="60"/>
        <v>0</v>
      </c>
      <c r="EE19" s="120">
        <f t="shared" si="60"/>
        <v>0</v>
      </c>
      <c r="EF19" s="120">
        <f t="shared" si="60"/>
        <v>0</v>
      </c>
      <c r="EG19" s="120">
        <f t="shared" si="60"/>
        <v>0</v>
      </c>
      <c r="EH19" s="120">
        <f t="shared" si="60"/>
        <v>0</v>
      </c>
      <c r="EI19" s="120">
        <f t="shared" si="60"/>
        <v>0</v>
      </c>
      <c r="EJ19" s="120">
        <f t="shared" si="60"/>
        <v>0</v>
      </c>
      <c r="EK19" s="127">
        <f t="shared" si="9"/>
        <v>0</v>
      </c>
      <c r="EL19" s="120">
        <f>EL45</f>
        <v>0</v>
      </c>
      <c r="EM19" s="120">
        <f>EM45</f>
        <v>3</v>
      </c>
      <c r="EN19" s="127">
        <f t="shared" si="10"/>
        <v>3.896103896103896E-2</v>
      </c>
      <c r="EO19" s="120">
        <f>EO45</f>
        <v>3</v>
      </c>
      <c r="EP19" s="127">
        <f t="shared" si="11"/>
        <v>3.896103896103896E-2</v>
      </c>
      <c r="EQ19" s="125"/>
      <c r="ER19" s="133" t="s">
        <v>154</v>
      </c>
      <c r="ES19" s="120">
        <f>ES45</f>
        <v>0</v>
      </c>
      <c r="ET19" s="120">
        <f t="shared" ref="ET19:FK19" si="61">ET45</f>
        <v>0</v>
      </c>
      <c r="EU19" s="120">
        <f t="shared" si="61"/>
        <v>0</v>
      </c>
      <c r="EV19" s="120">
        <f t="shared" si="61"/>
        <v>1</v>
      </c>
      <c r="EW19" s="120">
        <f t="shared" si="61"/>
        <v>1</v>
      </c>
      <c r="EX19" s="120">
        <f t="shared" si="61"/>
        <v>0</v>
      </c>
      <c r="EY19" s="120">
        <f t="shared" si="61"/>
        <v>0</v>
      </c>
      <c r="EZ19" s="120">
        <f t="shared" si="61"/>
        <v>0</v>
      </c>
      <c r="FA19" s="120">
        <f t="shared" si="61"/>
        <v>0</v>
      </c>
      <c r="FB19" s="120">
        <f t="shared" si="61"/>
        <v>0</v>
      </c>
      <c r="FC19" s="120">
        <f t="shared" si="61"/>
        <v>0</v>
      </c>
      <c r="FD19" s="120">
        <f t="shared" si="61"/>
        <v>2</v>
      </c>
      <c r="FE19" s="120">
        <f t="shared" si="61"/>
        <v>1</v>
      </c>
      <c r="FF19" s="120">
        <f t="shared" si="61"/>
        <v>0</v>
      </c>
      <c r="FG19" s="120">
        <f t="shared" si="61"/>
        <v>0</v>
      </c>
      <c r="FH19" s="120">
        <f t="shared" si="61"/>
        <v>0</v>
      </c>
      <c r="FI19" s="120">
        <f t="shared" si="61"/>
        <v>0</v>
      </c>
      <c r="FJ19" s="120">
        <f t="shared" si="61"/>
        <v>0</v>
      </c>
      <c r="FK19" s="119">
        <f t="shared" si="61"/>
        <v>70</v>
      </c>
      <c r="FL19" s="188">
        <f t="shared" si="12"/>
        <v>2.8571428571428572</v>
      </c>
      <c r="FM19" s="120">
        <f t="shared" ref="FM19:GG19" si="62">FM45</f>
        <v>0</v>
      </c>
      <c r="FN19" s="120">
        <f t="shared" si="62"/>
        <v>1</v>
      </c>
      <c r="FO19" s="120">
        <f t="shared" si="62"/>
        <v>1</v>
      </c>
      <c r="FP19" s="120">
        <f t="shared" si="62"/>
        <v>0</v>
      </c>
      <c r="FQ19" s="120">
        <f t="shared" si="62"/>
        <v>0</v>
      </c>
      <c r="FR19" s="120">
        <f t="shared" si="62"/>
        <v>0</v>
      </c>
      <c r="FS19" s="120">
        <f t="shared" si="62"/>
        <v>0</v>
      </c>
      <c r="FT19" s="120">
        <f t="shared" si="62"/>
        <v>0</v>
      </c>
      <c r="FU19" s="120">
        <f t="shared" si="62"/>
        <v>0</v>
      </c>
      <c r="FV19" s="120">
        <f t="shared" si="62"/>
        <v>0</v>
      </c>
      <c r="FW19" s="120">
        <f t="shared" si="62"/>
        <v>0</v>
      </c>
      <c r="FX19" s="120">
        <f t="shared" si="62"/>
        <v>3</v>
      </c>
      <c r="FY19" s="120">
        <f t="shared" si="62"/>
        <v>4</v>
      </c>
      <c r="FZ19" s="120">
        <f t="shared" si="62"/>
        <v>0</v>
      </c>
      <c r="GA19" s="120">
        <f t="shared" si="62"/>
        <v>2</v>
      </c>
      <c r="GB19" s="120">
        <f t="shared" si="62"/>
        <v>0</v>
      </c>
      <c r="GC19" s="120">
        <f t="shared" si="62"/>
        <v>1</v>
      </c>
      <c r="GD19" s="120">
        <f t="shared" si="62"/>
        <v>0</v>
      </c>
      <c r="GE19" s="120">
        <f t="shared" si="62"/>
        <v>0</v>
      </c>
      <c r="GF19" s="120">
        <f t="shared" si="62"/>
        <v>0</v>
      </c>
      <c r="GG19" s="120">
        <f t="shared" si="62"/>
        <v>0</v>
      </c>
      <c r="GH19" s="125"/>
      <c r="GI19" s="133" t="s">
        <v>154</v>
      </c>
      <c r="GJ19" s="119">
        <f>GJ45</f>
        <v>638</v>
      </c>
      <c r="GK19" s="192">
        <f t="shared" si="14"/>
        <v>9.7178683385579934</v>
      </c>
      <c r="GL19" s="120">
        <f>GL45</f>
        <v>0</v>
      </c>
      <c r="GM19" s="120">
        <f t="shared" ref="GM19:GW19" si="63">GM45</f>
        <v>1</v>
      </c>
      <c r="GN19" s="120">
        <f t="shared" si="63"/>
        <v>0</v>
      </c>
      <c r="GO19" s="120">
        <f t="shared" si="63"/>
        <v>0</v>
      </c>
      <c r="GP19" s="120">
        <f t="shared" si="63"/>
        <v>0</v>
      </c>
      <c r="GQ19" s="120">
        <f t="shared" si="63"/>
        <v>8</v>
      </c>
      <c r="GR19" s="120">
        <f t="shared" si="63"/>
        <v>4</v>
      </c>
      <c r="GS19" s="120">
        <f t="shared" si="63"/>
        <v>12</v>
      </c>
      <c r="GT19" s="120">
        <f t="shared" si="63"/>
        <v>25</v>
      </c>
      <c r="GU19" s="129">
        <f t="shared" si="63"/>
        <v>12</v>
      </c>
      <c r="GV19" s="131">
        <f t="shared" si="63"/>
        <v>18</v>
      </c>
      <c r="GW19" s="120">
        <f t="shared" si="63"/>
        <v>713</v>
      </c>
      <c r="GX19" s="304">
        <f t="shared" si="16"/>
        <v>2.5245441795231418</v>
      </c>
      <c r="GY19" s="130">
        <f t="shared" ref="GY19:HG19" si="64">GY45</f>
        <v>1</v>
      </c>
      <c r="GZ19" s="120">
        <f t="shared" si="64"/>
        <v>0</v>
      </c>
      <c r="HA19" s="120">
        <f t="shared" si="64"/>
        <v>0</v>
      </c>
      <c r="HB19" s="120">
        <f t="shared" si="64"/>
        <v>0</v>
      </c>
      <c r="HC19" s="120">
        <f t="shared" si="64"/>
        <v>0</v>
      </c>
      <c r="HD19" s="120">
        <f t="shared" si="64"/>
        <v>0</v>
      </c>
      <c r="HE19" s="120">
        <f t="shared" si="64"/>
        <v>0</v>
      </c>
      <c r="HF19" s="120">
        <f t="shared" si="64"/>
        <v>0</v>
      </c>
      <c r="HG19" s="124">
        <f t="shared" si="64"/>
        <v>0</v>
      </c>
      <c r="HH19" s="125"/>
      <c r="HI19" s="133" t="s">
        <v>154</v>
      </c>
      <c r="HJ19" s="120">
        <f t="shared" ref="HJ19:HR19" si="65">HJ45</f>
        <v>0</v>
      </c>
      <c r="HK19" s="120">
        <f t="shared" si="65"/>
        <v>0</v>
      </c>
      <c r="HL19" s="120">
        <f t="shared" si="65"/>
        <v>0</v>
      </c>
      <c r="HM19" s="120">
        <f t="shared" si="65"/>
        <v>0</v>
      </c>
      <c r="HN19" s="120">
        <f t="shared" si="65"/>
        <v>0</v>
      </c>
      <c r="HO19" s="120">
        <f t="shared" si="65"/>
        <v>0</v>
      </c>
      <c r="HP19" s="120">
        <f t="shared" si="65"/>
        <v>0</v>
      </c>
      <c r="HQ19" s="129">
        <f t="shared" si="65"/>
        <v>0</v>
      </c>
      <c r="HR19" s="131">
        <f t="shared" si="65"/>
        <v>46</v>
      </c>
      <c r="HS19" s="198">
        <f t="shared" si="46"/>
        <v>0</v>
      </c>
      <c r="HT19" s="130">
        <f t="shared" ref="HT19:IF19" si="66">HT45</f>
        <v>0</v>
      </c>
      <c r="HU19" s="120">
        <f t="shared" si="66"/>
        <v>0</v>
      </c>
      <c r="HV19" s="120">
        <f t="shared" si="66"/>
        <v>0</v>
      </c>
      <c r="HW19" s="124">
        <f t="shared" si="66"/>
        <v>0</v>
      </c>
      <c r="HX19" s="211"/>
      <c r="HY19" s="130">
        <f t="shared" si="66"/>
        <v>0</v>
      </c>
      <c r="HZ19" s="120">
        <f t="shared" si="66"/>
        <v>0</v>
      </c>
      <c r="IA19" s="120">
        <f t="shared" si="66"/>
        <v>0</v>
      </c>
      <c r="IB19" s="120">
        <f t="shared" si="66"/>
        <v>0</v>
      </c>
      <c r="IC19" s="120">
        <f t="shared" si="66"/>
        <v>0</v>
      </c>
      <c r="ID19" s="120">
        <f t="shared" si="66"/>
        <v>0</v>
      </c>
      <c r="IE19" s="120">
        <f t="shared" si="66"/>
        <v>0</v>
      </c>
      <c r="IF19" s="124">
        <f t="shared" si="66"/>
        <v>0</v>
      </c>
      <c r="IG19" s="125"/>
      <c r="IH19" s="133" t="s">
        <v>154</v>
      </c>
      <c r="II19" s="120">
        <f t="shared" ref="II19:JH19" si="67">II45</f>
        <v>0</v>
      </c>
      <c r="IJ19" s="120">
        <f t="shared" si="67"/>
        <v>0</v>
      </c>
      <c r="IK19" s="120">
        <f t="shared" si="67"/>
        <v>0</v>
      </c>
      <c r="IL19" s="120">
        <f t="shared" si="67"/>
        <v>0</v>
      </c>
      <c r="IM19" s="120">
        <f t="shared" si="67"/>
        <v>0</v>
      </c>
      <c r="IN19" s="120">
        <f t="shared" si="67"/>
        <v>0</v>
      </c>
      <c r="IO19" s="120">
        <f t="shared" si="67"/>
        <v>3</v>
      </c>
      <c r="IP19" s="120">
        <f t="shared" si="67"/>
        <v>4</v>
      </c>
      <c r="IQ19" s="120">
        <f t="shared" si="67"/>
        <v>1</v>
      </c>
      <c r="IR19" s="120">
        <f t="shared" si="67"/>
        <v>1</v>
      </c>
      <c r="IS19" s="120">
        <f t="shared" si="67"/>
        <v>0</v>
      </c>
      <c r="IT19" s="120">
        <f t="shared" si="67"/>
        <v>0</v>
      </c>
      <c r="IU19" s="120">
        <f t="shared" si="67"/>
        <v>0</v>
      </c>
      <c r="IV19" s="120">
        <f t="shared" si="67"/>
        <v>0</v>
      </c>
      <c r="IW19" s="124">
        <f t="shared" si="67"/>
        <v>0</v>
      </c>
      <c r="IX19" s="130">
        <f t="shared" si="67"/>
        <v>0</v>
      </c>
      <c r="IY19" s="120">
        <f t="shared" si="67"/>
        <v>0</v>
      </c>
      <c r="IZ19" s="129">
        <f t="shared" si="67"/>
        <v>0</v>
      </c>
      <c r="JA19" s="131">
        <f t="shared" si="67"/>
        <v>0</v>
      </c>
      <c r="JB19" s="120">
        <f t="shared" si="67"/>
        <v>0</v>
      </c>
      <c r="JC19" s="124">
        <f t="shared" si="67"/>
        <v>0</v>
      </c>
      <c r="JD19" s="130">
        <f t="shared" si="67"/>
        <v>0</v>
      </c>
      <c r="JE19" s="120">
        <f t="shared" si="67"/>
        <v>0</v>
      </c>
      <c r="JF19" s="120">
        <f t="shared" si="67"/>
        <v>0</v>
      </c>
      <c r="JG19" s="120">
        <f t="shared" si="67"/>
        <v>0</v>
      </c>
      <c r="JH19" s="120">
        <f t="shared" si="67"/>
        <v>0</v>
      </c>
      <c r="JI19" s="125"/>
      <c r="JJ19" s="133" t="s">
        <v>154</v>
      </c>
      <c r="JK19" s="120">
        <f t="shared" ref="JK19:KE19" si="68">JK45</f>
        <v>0</v>
      </c>
      <c r="JL19" s="120">
        <f t="shared" si="68"/>
        <v>0</v>
      </c>
      <c r="JM19" s="120">
        <f t="shared" si="68"/>
        <v>0</v>
      </c>
      <c r="JN19" s="120">
        <f t="shared" si="68"/>
        <v>0</v>
      </c>
      <c r="JO19" s="120">
        <f t="shared" si="68"/>
        <v>0</v>
      </c>
      <c r="JP19" s="120">
        <f t="shared" si="68"/>
        <v>0</v>
      </c>
      <c r="JQ19" s="120">
        <f t="shared" si="68"/>
        <v>0</v>
      </c>
      <c r="JR19" s="120">
        <f t="shared" si="68"/>
        <v>0</v>
      </c>
      <c r="JS19" s="120">
        <f t="shared" si="68"/>
        <v>0</v>
      </c>
      <c r="JT19" s="129">
        <f t="shared" si="68"/>
        <v>0</v>
      </c>
      <c r="JU19" s="340">
        <f t="shared" si="68"/>
        <v>0</v>
      </c>
      <c r="JV19" s="341">
        <f t="shared" si="68"/>
        <v>0</v>
      </c>
      <c r="JW19" s="341">
        <f t="shared" si="68"/>
        <v>0</v>
      </c>
      <c r="JX19" s="341">
        <f t="shared" si="68"/>
        <v>0</v>
      </c>
      <c r="JY19" s="342">
        <f t="shared" si="68"/>
        <v>0</v>
      </c>
      <c r="JZ19" s="340">
        <f t="shared" si="68"/>
        <v>0</v>
      </c>
      <c r="KA19" s="341">
        <f t="shared" si="68"/>
        <v>0</v>
      </c>
      <c r="KB19" s="341">
        <f t="shared" si="68"/>
        <v>0</v>
      </c>
      <c r="KC19" s="341">
        <f t="shared" si="68"/>
        <v>0</v>
      </c>
      <c r="KD19" s="342">
        <f t="shared" si="68"/>
        <v>1</v>
      </c>
      <c r="KE19" s="340">
        <f t="shared" si="68"/>
        <v>357</v>
      </c>
      <c r="KF19" s="343">
        <f t="shared" si="19"/>
        <v>4.2016806722689077</v>
      </c>
      <c r="KG19" s="342">
        <f>KG45</f>
        <v>15</v>
      </c>
      <c r="KH19" s="131">
        <f t="shared" ref="KH19:KW19" si="69">KH45</f>
        <v>0</v>
      </c>
      <c r="KI19" s="130">
        <f t="shared" si="69"/>
        <v>0</v>
      </c>
      <c r="KJ19" s="124">
        <f t="shared" si="69"/>
        <v>0</v>
      </c>
      <c r="KK19" s="125"/>
      <c r="KL19" s="308" t="s">
        <v>154</v>
      </c>
      <c r="KM19" s="131">
        <f t="shared" si="69"/>
        <v>0</v>
      </c>
      <c r="KN19" s="120">
        <f t="shared" si="69"/>
        <v>0</v>
      </c>
      <c r="KO19" s="120">
        <f t="shared" si="69"/>
        <v>0</v>
      </c>
      <c r="KP19" s="120">
        <f t="shared" si="69"/>
        <v>0</v>
      </c>
      <c r="KQ19" s="120">
        <f t="shared" si="69"/>
        <v>0</v>
      </c>
      <c r="KR19" s="120">
        <f t="shared" si="69"/>
        <v>0</v>
      </c>
      <c r="KS19" s="120">
        <f t="shared" si="69"/>
        <v>1</v>
      </c>
      <c r="KT19" s="120">
        <f t="shared" si="69"/>
        <v>0</v>
      </c>
      <c r="KU19" s="124">
        <f t="shared" si="69"/>
        <v>0</v>
      </c>
      <c r="KV19" s="120">
        <f t="shared" si="69"/>
        <v>0</v>
      </c>
      <c r="KW19" s="120">
        <f t="shared" si="69"/>
        <v>0</v>
      </c>
      <c r="KY19" s="120">
        <f t="shared" ref="KY19:LB19" si="70">KY45</f>
        <v>0</v>
      </c>
      <c r="KZ19" s="120">
        <f t="shared" si="70"/>
        <v>0</v>
      </c>
      <c r="LA19" s="120">
        <f t="shared" si="70"/>
        <v>0</v>
      </c>
      <c r="LB19" s="120">
        <f t="shared" si="70"/>
        <v>0</v>
      </c>
      <c r="LD19" s="544" t="s">
        <v>154</v>
      </c>
      <c r="LE19" s="131">
        <f t="shared" ref="LE19:LW19" si="71">LE45</f>
        <v>0</v>
      </c>
      <c r="LF19" s="120">
        <f t="shared" si="71"/>
        <v>0</v>
      </c>
      <c r="LG19" s="120">
        <f t="shared" si="71"/>
        <v>0</v>
      </c>
      <c r="LH19" s="120">
        <f t="shared" si="71"/>
        <v>0</v>
      </c>
      <c r="LI19" s="120">
        <f t="shared" si="71"/>
        <v>0</v>
      </c>
      <c r="LJ19" s="124">
        <f t="shared" si="71"/>
        <v>0</v>
      </c>
      <c r="LK19" s="131">
        <f t="shared" si="71"/>
        <v>0</v>
      </c>
      <c r="LL19" s="120">
        <f t="shared" si="71"/>
        <v>0</v>
      </c>
      <c r="LM19" s="120">
        <f t="shared" si="71"/>
        <v>0</v>
      </c>
      <c r="LN19" s="124">
        <f t="shared" si="71"/>
        <v>0</v>
      </c>
      <c r="LO19" s="124">
        <f t="shared" si="71"/>
        <v>4</v>
      </c>
      <c r="LP19" s="124">
        <f t="shared" si="71"/>
        <v>1</v>
      </c>
      <c r="LQ19" s="124">
        <f t="shared" si="71"/>
        <v>0</v>
      </c>
      <c r="LR19" s="129">
        <f t="shared" si="71"/>
        <v>0</v>
      </c>
      <c r="LS19" s="131">
        <f t="shared" si="71"/>
        <v>0</v>
      </c>
      <c r="LT19" s="120">
        <f t="shared" si="71"/>
        <v>0</v>
      </c>
      <c r="LU19" s="120">
        <f t="shared" si="71"/>
        <v>0</v>
      </c>
      <c r="LV19" s="120">
        <f t="shared" si="71"/>
        <v>0</v>
      </c>
      <c r="LW19" s="124">
        <f t="shared" si="71"/>
        <v>0</v>
      </c>
      <c r="LX19" s="959"/>
    </row>
    <row r="20" spans="1:336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4"/>
        <v>0</v>
      </c>
      <c r="H20" s="130">
        <f>H42+H43+H44</f>
        <v>0</v>
      </c>
      <c r="I20" s="129">
        <f>I42+I43+I44</f>
        <v>0</v>
      </c>
      <c r="J20" s="131">
        <f>J42+J43+J44</f>
        <v>4</v>
      </c>
      <c r="K20" s="120">
        <f>K42+K43+K44</f>
        <v>6</v>
      </c>
      <c r="L20" s="124">
        <f>L42+L43+L44</f>
        <v>8</v>
      </c>
      <c r="M20" s="497">
        <f t="shared" si="1"/>
        <v>10.95890410958904</v>
      </c>
      <c r="N20" s="131">
        <f>N42+N43+N44</f>
        <v>4</v>
      </c>
      <c r="O20" s="120">
        <f>O42+O43+O44</f>
        <v>6</v>
      </c>
      <c r="P20" s="120">
        <f>P42+P43+P44</f>
        <v>8</v>
      </c>
      <c r="Q20" s="386">
        <f t="shared" si="25"/>
        <v>10.95890410958904</v>
      </c>
      <c r="R20" s="130">
        <f t="shared" ref="R20:AG20" si="72">R42+R43+R44</f>
        <v>0</v>
      </c>
      <c r="S20" s="120">
        <f t="shared" si="72"/>
        <v>0</v>
      </c>
      <c r="T20" s="120">
        <f t="shared" si="72"/>
        <v>0</v>
      </c>
      <c r="U20" s="120">
        <f t="shared" si="72"/>
        <v>0</v>
      </c>
      <c r="V20" s="120">
        <f t="shared" si="72"/>
        <v>0</v>
      </c>
      <c r="W20" s="120">
        <f t="shared" si="72"/>
        <v>0</v>
      </c>
      <c r="X20" s="120">
        <f t="shared" si="72"/>
        <v>4</v>
      </c>
      <c r="Y20" s="120">
        <f t="shared" si="72"/>
        <v>6</v>
      </c>
      <c r="Z20" s="120">
        <f t="shared" si="72"/>
        <v>4</v>
      </c>
      <c r="AA20" s="120">
        <f t="shared" si="72"/>
        <v>6</v>
      </c>
      <c r="AB20" s="120">
        <f t="shared" si="72"/>
        <v>9</v>
      </c>
      <c r="AC20" s="120">
        <f t="shared" si="72"/>
        <v>7</v>
      </c>
      <c r="AD20" s="120">
        <f t="shared" si="72"/>
        <v>0</v>
      </c>
      <c r="AE20" s="120">
        <f t="shared" si="72"/>
        <v>0</v>
      </c>
      <c r="AF20" s="120">
        <f t="shared" si="72"/>
        <v>0</v>
      </c>
      <c r="AG20" s="120">
        <f t="shared" si="72"/>
        <v>0</v>
      </c>
      <c r="AH20" s="125"/>
      <c r="AI20" s="307" t="s">
        <v>156</v>
      </c>
      <c r="AJ20" s="474">
        <f>AJ42+AJ43+AJ44</f>
        <v>96</v>
      </c>
      <c r="AK20" s="120">
        <f>AK42+AK43+AK44</f>
        <v>5</v>
      </c>
      <c r="AL20" s="127">
        <f t="shared" si="27"/>
        <v>5.2083333333333339</v>
      </c>
      <c r="AM20" s="120">
        <f t="shared" ref="AM20:AU20" si="73">AM42+AM43+AM44</f>
        <v>5</v>
      </c>
      <c r="AN20" s="129">
        <f t="shared" si="73"/>
        <v>5</v>
      </c>
      <c r="AO20" s="131">
        <f t="shared" si="73"/>
        <v>0</v>
      </c>
      <c r="AP20" s="120">
        <f t="shared" si="73"/>
        <v>0</v>
      </c>
      <c r="AQ20" s="124">
        <f t="shared" si="73"/>
        <v>5</v>
      </c>
      <c r="AR20" s="130">
        <f t="shared" si="73"/>
        <v>0</v>
      </c>
      <c r="AS20" s="120">
        <f t="shared" si="73"/>
        <v>0</v>
      </c>
      <c r="AT20" s="120">
        <f t="shared" si="73"/>
        <v>17</v>
      </c>
      <c r="AU20" s="120">
        <f t="shared" si="73"/>
        <v>8</v>
      </c>
      <c r="AV20" s="127">
        <f t="shared" si="29"/>
        <v>8.3333333333333321</v>
      </c>
      <c r="AW20" s="120">
        <f>AW42+AW43+AW44</f>
        <v>8</v>
      </c>
      <c r="AX20" s="120">
        <f>AX42+AX43+AX44</f>
        <v>7</v>
      </c>
      <c r="AY20" s="120">
        <f>AY42+AY43+AY44</f>
        <v>0</v>
      </c>
      <c r="AZ20" s="120">
        <f>AZ42+AZ43+AZ44</f>
        <v>0</v>
      </c>
      <c r="BA20" s="120">
        <f>BA42+BA43+BA44</f>
        <v>1</v>
      </c>
      <c r="BB20" s="123">
        <f t="shared" si="30"/>
        <v>1.0416666666666665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1"/>
        <v>0</v>
      </c>
      <c r="BG20" s="120">
        <f t="shared" ref="BG20:BM20" si="74">BG42+BG43+BG44</f>
        <v>0</v>
      </c>
      <c r="BH20" s="120">
        <f t="shared" si="74"/>
        <v>0</v>
      </c>
      <c r="BI20" s="120">
        <f t="shared" si="74"/>
        <v>0</v>
      </c>
      <c r="BJ20" s="120">
        <f t="shared" si="74"/>
        <v>0</v>
      </c>
      <c r="BK20" s="120">
        <f t="shared" si="74"/>
        <v>0</v>
      </c>
      <c r="BL20" s="120">
        <f t="shared" si="74"/>
        <v>0</v>
      </c>
      <c r="BM20" s="120">
        <f t="shared" si="7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5">BQ42+BQ43+BQ44</f>
        <v>0</v>
      </c>
      <c r="BR20" s="120">
        <f t="shared" si="75"/>
        <v>10</v>
      </c>
      <c r="BS20" s="120">
        <f t="shared" si="75"/>
        <v>0</v>
      </c>
      <c r="BT20" s="120">
        <f t="shared" si="75"/>
        <v>0</v>
      </c>
      <c r="BU20" s="129">
        <f t="shared" si="75"/>
        <v>0</v>
      </c>
      <c r="BV20" s="131">
        <f t="shared" si="75"/>
        <v>0</v>
      </c>
      <c r="BW20" s="120">
        <f t="shared" si="75"/>
        <v>0</v>
      </c>
      <c r="BX20" s="120">
        <f t="shared" si="75"/>
        <v>0</v>
      </c>
      <c r="BY20" s="477">
        <f t="shared" si="34"/>
        <v>0</v>
      </c>
      <c r="BZ20" s="131">
        <f>BZ42+BZ43+BZ44</f>
        <v>0</v>
      </c>
      <c r="CA20" s="120">
        <f>CA42+CA43+CA44</f>
        <v>0</v>
      </c>
      <c r="CB20" s="120">
        <f>CB42+CB43+CB44</f>
        <v>0</v>
      </c>
      <c r="CC20" s="469">
        <f t="shared" si="35"/>
        <v>0</v>
      </c>
      <c r="CD20" s="130">
        <f t="shared" ref="CD20:CK20" si="76">CD42+CD43+CD44</f>
        <v>0</v>
      </c>
      <c r="CE20" s="120">
        <f t="shared" si="76"/>
        <v>0</v>
      </c>
      <c r="CF20" s="120">
        <f t="shared" si="76"/>
        <v>0</v>
      </c>
      <c r="CG20" s="120">
        <f t="shared" si="76"/>
        <v>0</v>
      </c>
      <c r="CH20" s="120">
        <f t="shared" si="76"/>
        <v>0</v>
      </c>
      <c r="CI20" s="120">
        <f t="shared" si="76"/>
        <v>0</v>
      </c>
      <c r="CJ20" s="120">
        <f t="shared" si="76"/>
        <v>0</v>
      </c>
      <c r="CK20" s="120">
        <f t="shared" si="76"/>
        <v>0</v>
      </c>
      <c r="CL20" s="315">
        <f t="shared" si="37"/>
        <v>0</v>
      </c>
      <c r="CM20" s="117">
        <f t="shared" ref="CM20:CN20" si="77">CM42+CM43+CM44</f>
        <v>0</v>
      </c>
      <c r="CN20" s="324">
        <f t="shared" si="7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78">CS42+CS43+CS44</f>
        <v>0</v>
      </c>
      <c r="CT20" s="120">
        <f t="shared" si="78"/>
        <v>11</v>
      </c>
      <c r="CU20" s="120">
        <f t="shared" si="78"/>
        <v>0</v>
      </c>
      <c r="CV20" s="120">
        <f t="shared" si="78"/>
        <v>0</v>
      </c>
      <c r="CW20" s="120">
        <f t="shared" si="78"/>
        <v>0</v>
      </c>
      <c r="CX20" s="120">
        <f t="shared" si="78"/>
        <v>0</v>
      </c>
      <c r="CY20" s="120">
        <f t="shared" si="78"/>
        <v>0</v>
      </c>
      <c r="CZ20" s="120">
        <f t="shared" si="78"/>
        <v>0</v>
      </c>
      <c r="DA20" s="120">
        <f t="shared" si="78"/>
        <v>0</v>
      </c>
      <c r="DB20" s="120">
        <f t="shared" si="78"/>
        <v>0</v>
      </c>
      <c r="DC20" s="120">
        <f t="shared" si="78"/>
        <v>0</v>
      </c>
      <c r="DD20" s="120">
        <f t="shared" si="78"/>
        <v>0</v>
      </c>
      <c r="DE20" s="120">
        <f t="shared" si="78"/>
        <v>0</v>
      </c>
      <c r="DF20" s="120">
        <f t="shared" si="78"/>
        <v>0</v>
      </c>
      <c r="DG20" s="120">
        <f t="shared" si="78"/>
        <v>0</v>
      </c>
      <c r="DH20" s="120">
        <f t="shared" si="78"/>
        <v>0</v>
      </c>
      <c r="DI20" s="120">
        <f t="shared" si="78"/>
        <v>0</v>
      </c>
      <c r="DJ20" s="120">
        <f t="shared" si="78"/>
        <v>0</v>
      </c>
      <c r="DK20" s="120">
        <f t="shared" si="78"/>
        <v>0</v>
      </c>
      <c r="DL20" s="120">
        <f t="shared" si="78"/>
        <v>0</v>
      </c>
      <c r="DM20" s="120">
        <f t="shared" si="78"/>
        <v>0</v>
      </c>
      <c r="DN20" s="125"/>
      <c r="DO20" s="307" t="s">
        <v>156</v>
      </c>
      <c r="DP20" s="474">
        <f>DP42+DP43+DP44</f>
        <v>90</v>
      </c>
      <c r="DQ20" s="120">
        <f t="shared" ref="DQ20:DW20" si="79">DQ42+DQ43+DQ44</f>
        <v>5</v>
      </c>
      <c r="DR20" s="120">
        <f t="shared" si="79"/>
        <v>0</v>
      </c>
      <c r="DS20" s="120">
        <f t="shared" si="79"/>
        <v>0</v>
      </c>
      <c r="DT20" s="120">
        <f t="shared" si="79"/>
        <v>0</v>
      </c>
      <c r="DU20" s="120">
        <f t="shared" si="79"/>
        <v>0</v>
      </c>
      <c r="DV20" s="120">
        <f t="shared" si="79"/>
        <v>0</v>
      </c>
      <c r="DW20" s="120">
        <f t="shared" si="79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0">EC42+EC43+EC44</f>
        <v>0</v>
      </c>
      <c r="ED20" s="120">
        <f t="shared" si="80"/>
        <v>0</v>
      </c>
      <c r="EE20" s="120">
        <f t="shared" si="80"/>
        <v>0</v>
      </c>
      <c r="EF20" s="120">
        <f t="shared" si="80"/>
        <v>0</v>
      </c>
      <c r="EG20" s="120">
        <f t="shared" si="80"/>
        <v>0</v>
      </c>
      <c r="EH20" s="120">
        <f t="shared" si="80"/>
        <v>0</v>
      </c>
      <c r="EI20" s="120">
        <f t="shared" si="80"/>
        <v>0</v>
      </c>
      <c r="EJ20" s="120">
        <f t="shared" si="80"/>
        <v>0</v>
      </c>
      <c r="EK20" s="127">
        <f t="shared" si="9"/>
        <v>0</v>
      </c>
      <c r="EL20" s="120">
        <f>EL42+EL43+EL44</f>
        <v>0</v>
      </c>
      <c r="EM20" s="120">
        <f>EM42+EM43+EM44</f>
        <v>7</v>
      </c>
      <c r="EN20" s="127">
        <f t="shared" si="10"/>
        <v>7.7777777777777779E-2</v>
      </c>
      <c r="EO20" s="120">
        <f>EO42+EO43+EO44</f>
        <v>7</v>
      </c>
      <c r="EP20" s="127">
        <f t="shared" si="11"/>
        <v>7.7777777777777779E-2</v>
      </c>
      <c r="EQ20" s="125"/>
      <c r="ER20" s="126" t="s">
        <v>156</v>
      </c>
      <c r="ES20" s="120">
        <f>ES42+ES43+ES44</f>
        <v>0</v>
      </c>
      <c r="ET20" s="120">
        <f t="shared" ref="ET20:FK20" si="81">ET42+ET43+ET44</f>
        <v>0</v>
      </c>
      <c r="EU20" s="120">
        <f t="shared" si="81"/>
        <v>0</v>
      </c>
      <c r="EV20" s="120">
        <f t="shared" si="81"/>
        <v>1</v>
      </c>
      <c r="EW20" s="120">
        <f t="shared" si="81"/>
        <v>0</v>
      </c>
      <c r="EX20" s="120">
        <f t="shared" si="81"/>
        <v>0</v>
      </c>
      <c r="EY20" s="120">
        <f t="shared" si="81"/>
        <v>0</v>
      </c>
      <c r="EZ20" s="120">
        <f t="shared" si="81"/>
        <v>0</v>
      </c>
      <c r="FA20" s="120">
        <f t="shared" si="81"/>
        <v>0</v>
      </c>
      <c r="FB20" s="120">
        <f t="shared" si="81"/>
        <v>0</v>
      </c>
      <c r="FC20" s="120">
        <f t="shared" si="81"/>
        <v>0</v>
      </c>
      <c r="FD20" s="120">
        <f t="shared" si="81"/>
        <v>0</v>
      </c>
      <c r="FE20" s="120">
        <f t="shared" si="81"/>
        <v>0</v>
      </c>
      <c r="FF20" s="120">
        <f t="shared" si="81"/>
        <v>0</v>
      </c>
      <c r="FG20" s="120">
        <f t="shared" si="81"/>
        <v>0</v>
      </c>
      <c r="FH20" s="120">
        <f t="shared" si="81"/>
        <v>0</v>
      </c>
      <c r="FI20" s="120">
        <f t="shared" si="81"/>
        <v>0</v>
      </c>
      <c r="FJ20" s="120">
        <f t="shared" si="81"/>
        <v>0</v>
      </c>
      <c r="FK20" s="119">
        <f t="shared" si="81"/>
        <v>114</v>
      </c>
      <c r="FL20" s="188">
        <f t="shared" si="12"/>
        <v>0</v>
      </c>
      <c r="FM20" s="120">
        <f t="shared" ref="FM20:GG20" si="82">FM42+FM43+FM44</f>
        <v>0</v>
      </c>
      <c r="FN20" s="120">
        <f t="shared" si="82"/>
        <v>0</v>
      </c>
      <c r="FO20" s="120">
        <f t="shared" si="82"/>
        <v>0</v>
      </c>
      <c r="FP20" s="120">
        <f t="shared" si="82"/>
        <v>0</v>
      </c>
      <c r="FQ20" s="120">
        <f t="shared" si="82"/>
        <v>0</v>
      </c>
      <c r="FR20" s="120">
        <f t="shared" si="82"/>
        <v>0</v>
      </c>
      <c r="FS20" s="120">
        <f t="shared" si="82"/>
        <v>0</v>
      </c>
      <c r="FT20" s="120">
        <f t="shared" si="82"/>
        <v>0</v>
      </c>
      <c r="FU20" s="120">
        <f t="shared" si="82"/>
        <v>0</v>
      </c>
      <c r="FV20" s="120">
        <f t="shared" si="82"/>
        <v>0</v>
      </c>
      <c r="FW20" s="120">
        <f t="shared" si="82"/>
        <v>0</v>
      </c>
      <c r="FX20" s="120">
        <f t="shared" si="82"/>
        <v>0</v>
      </c>
      <c r="FY20" s="120">
        <f t="shared" si="82"/>
        <v>0</v>
      </c>
      <c r="FZ20" s="120">
        <f t="shared" si="82"/>
        <v>0</v>
      </c>
      <c r="GA20" s="120">
        <f t="shared" si="82"/>
        <v>0</v>
      </c>
      <c r="GB20" s="120">
        <f t="shared" si="82"/>
        <v>0</v>
      </c>
      <c r="GC20" s="120">
        <f t="shared" si="82"/>
        <v>0</v>
      </c>
      <c r="GD20" s="120">
        <f t="shared" si="82"/>
        <v>0</v>
      </c>
      <c r="GE20" s="120">
        <f t="shared" si="82"/>
        <v>0</v>
      </c>
      <c r="GF20" s="120">
        <f t="shared" si="82"/>
        <v>0</v>
      </c>
      <c r="GG20" s="120">
        <f t="shared" si="82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0.46153846153846156</v>
      </c>
      <c r="GL20" s="120">
        <f>GL42+GL43+GL44</f>
        <v>0</v>
      </c>
      <c r="GM20" s="120">
        <f t="shared" ref="GM20:GW20" si="83">GM42+GM43+GM44</f>
        <v>0</v>
      </c>
      <c r="GN20" s="120">
        <f t="shared" si="83"/>
        <v>0</v>
      </c>
      <c r="GO20" s="120">
        <f t="shared" si="83"/>
        <v>0</v>
      </c>
      <c r="GP20" s="120">
        <f t="shared" si="83"/>
        <v>0</v>
      </c>
      <c r="GQ20" s="120">
        <f t="shared" si="83"/>
        <v>2</v>
      </c>
      <c r="GR20" s="120">
        <f t="shared" si="83"/>
        <v>0</v>
      </c>
      <c r="GS20" s="120">
        <f t="shared" si="83"/>
        <v>0</v>
      </c>
      <c r="GT20" s="120">
        <f t="shared" si="83"/>
        <v>1</v>
      </c>
      <c r="GU20" s="129">
        <f t="shared" si="83"/>
        <v>0</v>
      </c>
      <c r="GV20" s="131">
        <f t="shared" si="83"/>
        <v>0</v>
      </c>
      <c r="GW20" s="120">
        <f t="shared" si="83"/>
        <v>636</v>
      </c>
      <c r="GX20" s="304">
        <f t="shared" si="16"/>
        <v>0</v>
      </c>
      <c r="GY20" s="130">
        <f t="shared" ref="GY20:HG20" si="84">GY42+GY43+GY44</f>
        <v>0</v>
      </c>
      <c r="GZ20" s="120">
        <f t="shared" si="84"/>
        <v>0</v>
      </c>
      <c r="HA20" s="120">
        <f t="shared" si="84"/>
        <v>0</v>
      </c>
      <c r="HB20" s="120">
        <f t="shared" si="84"/>
        <v>0</v>
      </c>
      <c r="HC20" s="120">
        <f t="shared" si="84"/>
        <v>0</v>
      </c>
      <c r="HD20" s="120">
        <f t="shared" si="84"/>
        <v>0</v>
      </c>
      <c r="HE20" s="120">
        <f t="shared" si="84"/>
        <v>0</v>
      </c>
      <c r="HF20" s="120">
        <f t="shared" si="84"/>
        <v>0</v>
      </c>
      <c r="HG20" s="124">
        <f t="shared" si="84"/>
        <v>0</v>
      </c>
      <c r="HH20" s="125"/>
      <c r="HI20" s="126" t="s">
        <v>156</v>
      </c>
      <c r="HJ20" s="120">
        <f t="shared" ref="HJ20:HR20" si="85">HJ42+HJ43+HJ44</f>
        <v>0</v>
      </c>
      <c r="HK20" s="120">
        <f t="shared" si="85"/>
        <v>0</v>
      </c>
      <c r="HL20" s="120">
        <f t="shared" si="85"/>
        <v>0</v>
      </c>
      <c r="HM20" s="120">
        <f t="shared" si="85"/>
        <v>0</v>
      </c>
      <c r="HN20" s="120">
        <f t="shared" si="85"/>
        <v>0</v>
      </c>
      <c r="HO20" s="120">
        <f t="shared" si="85"/>
        <v>0</v>
      </c>
      <c r="HP20" s="120">
        <f t="shared" si="85"/>
        <v>0</v>
      </c>
      <c r="HQ20" s="129">
        <f t="shared" si="85"/>
        <v>0</v>
      </c>
      <c r="HR20" s="131">
        <f t="shared" si="85"/>
        <v>49</v>
      </c>
      <c r="HS20" s="198">
        <f t="shared" si="46"/>
        <v>0</v>
      </c>
      <c r="HT20" s="130">
        <f t="shared" ref="HT20:IF20" si="86">HT42+HT43+HT44</f>
        <v>0</v>
      </c>
      <c r="HU20" s="120">
        <f t="shared" si="86"/>
        <v>0</v>
      </c>
      <c r="HV20" s="120">
        <f t="shared" si="86"/>
        <v>0</v>
      </c>
      <c r="HW20" s="124">
        <f t="shared" si="86"/>
        <v>0</v>
      </c>
      <c r="HX20" s="211"/>
      <c r="HY20" s="130">
        <f t="shared" si="86"/>
        <v>0</v>
      </c>
      <c r="HZ20" s="120">
        <f t="shared" si="86"/>
        <v>0</v>
      </c>
      <c r="IA20" s="120">
        <f t="shared" si="86"/>
        <v>0</v>
      </c>
      <c r="IB20" s="120">
        <f t="shared" si="86"/>
        <v>0</v>
      </c>
      <c r="IC20" s="120">
        <f t="shared" si="86"/>
        <v>0</v>
      </c>
      <c r="ID20" s="120">
        <f t="shared" si="86"/>
        <v>0</v>
      </c>
      <c r="IE20" s="120">
        <f t="shared" si="86"/>
        <v>0</v>
      </c>
      <c r="IF20" s="124">
        <f t="shared" si="86"/>
        <v>0</v>
      </c>
      <c r="IG20" s="125"/>
      <c r="IH20" s="126" t="s">
        <v>156</v>
      </c>
      <c r="II20" s="120">
        <f t="shared" ref="II20:JH20" si="87">II42+II43+II44</f>
        <v>0</v>
      </c>
      <c r="IJ20" s="120">
        <f t="shared" si="87"/>
        <v>0</v>
      </c>
      <c r="IK20" s="120">
        <f t="shared" si="87"/>
        <v>0</v>
      </c>
      <c r="IL20" s="120">
        <f t="shared" si="87"/>
        <v>0</v>
      </c>
      <c r="IM20" s="120">
        <f t="shared" si="87"/>
        <v>0</v>
      </c>
      <c r="IN20" s="120">
        <f t="shared" si="87"/>
        <v>0</v>
      </c>
      <c r="IO20" s="120">
        <f t="shared" si="87"/>
        <v>0</v>
      </c>
      <c r="IP20" s="120">
        <f t="shared" si="87"/>
        <v>0</v>
      </c>
      <c r="IQ20" s="120">
        <f t="shared" si="87"/>
        <v>0</v>
      </c>
      <c r="IR20" s="120">
        <f t="shared" si="87"/>
        <v>0</v>
      </c>
      <c r="IS20" s="120">
        <f t="shared" si="87"/>
        <v>0</v>
      </c>
      <c r="IT20" s="120">
        <f t="shared" si="87"/>
        <v>0</v>
      </c>
      <c r="IU20" s="120">
        <f t="shared" si="87"/>
        <v>0</v>
      </c>
      <c r="IV20" s="120">
        <f t="shared" si="87"/>
        <v>0</v>
      </c>
      <c r="IW20" s="124">
        <f t="shared" si="87"/>
        <v>0</v>
      </c>
      <c r="IX20" s="130">
        <f t="shared" si="87"/>
        <v>0</v>
      </c>
      <c r="IY20" s="120">
        <f t="shared" si="87"/>
        <v>0</v>
      </c>
      <c r="IZ20" s="129">
        <f t="shared" si="87"/>
        <v>0</v>
      </c>
      <c r="JA20" s="131">
        <f t="shared" si="87"/>
        <v>0</v>
      </c>
      <c r="JB20" s="120">
        <f t="shared" si="87"/>
        <v>0</v>
      </c>
      <c r="JC20" s="124">
        <f t="shared" si="87"/>
        <v>0</v>
      </c>
      <c r="JD20" s="130">
        <f t="shared" si="87"/>
        <v>0</v>
      </c>
      <c r="JE20" s="120">
        <f t="shared" si="87"/>
        <v>0</v>
      </c>
      <c r="JF20" s="120">
        <f t="shared" si="87"/>
        <v>0</v>
      </c>
      <c r="JG20" s="120">
        <f t="shared" si="87"/>
        <v>0</v>
      </c>
      <c r="JH20" s="120">
        <f t="shared" si="87"/>
        <v>0</v>
      </c>
      <c r="JI20" s="125"/>
      <c r="JJ20" s="126" t="s">
        <v>156</v>
      </c>
      <c r="JK20" s="120">
        <f t="shared" ref="JK20:KE20" si="88">JK42+JK43+JK44</f>
        <v>0</v>
      </c>
      <c r="JL20" s="120">
        <f t="shared" si="88"/>
        <v>0</v>
      </c>
      <c r="JM20" s="120">
        <f t="shared" si="88"/>
        <v>0</v>
      </c>
      <c r="JN20" s="120">
        <f t="shared" si="88"/>
        <v>0</v>
      </c>
      <c r="JO20" s="120">
        <f t="shared" si="88"/>
        <v>0</v>
      </c>
      <c r="JP20" s="120">
        <f t="shared" si="88"/>
        <v>0</v>
      </c>
      <c r="JQ20" s="120">
        <f t="shared" si="88"/>
        <v>0</v>
      </c>
      <c r="JR20" s="120">
        <f t="shared" si="88"/>
        <v>0</v>
      </c>
      <c r="JS20" s="120">
        <f t="shared" si="88"/>
        <v>0</v>
      </c>
      <c r="JT20" s="129">
        <f t="shared" si="88"/>
        <v>0</v>
      </c>
      <c r="JU20" s="340">
        <f t="shared" si="88"/>
        <v>0</v>
      </c>
      <c r="JV20" s="341">
        <f t="shared" si="88"/>
        <v>0</v>
      </c>
      <c r="JW20" s="341">
        <f t="shared" si="88"/>
        <v>0</v>
      </c>
      <c r="JX20" s="341">
        <f t="shared" si="88"/>
        <v>0</v>
      </c>
      <c r="JY20" s="342">
        <f t="shared" si="88"/>
        <v>0</v>
      </c>
      <c r="JZ20" s="340">
        <f t="shared" si="88"/>
        <v>0</v>
      </c>
      <c r="KA20" s="341">
        <f t="shared" si="88"/>
        <v>0</v>
      </c>
      <c r="KB20" s="341">
        <f t="shared" si="88"/>
        <v>0</v>
      </c>
      <c r="KC20" s="341">
        <f t="shared" si="88"/>
        <v>0</v>
      </c>
      <c r="KD20" s="342">
        <f t="shared" si="88"/>
        <v>0</v>
      </c>
      <c r="KE20" s="340">
        <f t="shared" si="88"/>
        <v>319</v>
      </c>
      <c r="KF20" s="343">
        <f t="shared" si="19"/>
        <v>0.31347962382445138</v>
      </c>
      <c r="KG20" s="342">
        <f>KG42+KG43+KG44</f>
        <v>1</v>
      </c>
      <c r="KH20" s="131">
        <f t="shared" ref="KH20:KW20" si="89">KH42+KH43+KH44</f>
        <v>0</v>
      </c>
      <c r="KI20" s="130">
        <f t="shared" si="89"/>
        <v>0</v>
      </c>
      <c r="KJ20" s="124">
        <f t="shared" si="89"/>
        <v>0</v>
      </c>
      <c r="KK20" s="125"/>
      <c r="KL20" s="307" t="s">
        <v>156</v>
      </c>
      <c r="KM20" s="131">
        <f t="shared" si="89"/>
        <v>0</v>
      </c>
      <c r="KN20" s="120">
        <f t="shared" si="89"/>
        <v>0</v>
      </c>
      <c r="KO20" s="120">
        <f t="shared" si="89"/>
        <v>0</v>
      </c>
      <c r="KP20" s="120">
        <f t="shared" si="89"/>
        <v>3</v>
      </c>
      <c r="KQ20" s="120">
        <f t="shared" si="89"/>
        <v>0</v>
      </c>
      <c r="KR20" s="120">
        <f t="shared" si="89"/>
        <v>7</v>
      </c>
      <c r="KS20" s="120">
        <f t="shared" si="89"/>
        <v>0</v>
      </c>
      <c r="KT20" s="120">
        <f t="shared" si="89"/>
        <v>0</v>
      </c>
      <c r="KU20" s="124">
        <f t="shared" si="89"/>
        <v>0</v>
      </c>
      <c r="KV20" s="120">
        <f t="shared" si="89"/>
        <v>0</v>
      </c>
      <c r="KW20" s="120">
        <f t="shared" si="89"/>
        <v>0</v>
      </c>
      <c r="KY20" s="120">
        <f t="shared" ref="KY20:LB20" si="90">KY42+KY43+KY44</f>
        <v>0</v>
      </c>
      <c r="KZ20" s="120">
        <f t="shared" si="90"/>
        <v>0</v>
      </c>
      <c r="LA20" s="120">
        <f t="shared" si="90"/>
        <v>0</v>
      </c>
      <c r="LB20" s="120">
        <f t="shared" si="90"/>
        <v>0</v>
      </c>
      <c r="LD20" s="307" t="s">
        <v>156</v>
      </c>
      <c r="LE20" s="120">
        <f t="shared" ref="LE20:LW20" si="91">LE42+LE43+LE44</f>
        <v>0</v>
      </c>
      <c r="LF20" s="120">
        <f t="shared" si="91"/>
        <v>0</v>
      </c>
      <c r="LG20" s="120">
        <f t="shared" si="91"/>
        <v>0</v>
      </c>
      <c r="LH20" s="120">
        <f t="shared" si="91"/>
        <v>0</v>
      </c>
      <c r="LI20" s="120">
        <f t="shared" si="91"/>
        <v>0</v>
      </c>
      <c r="LJ20" s="124">
        <f t="shared" si="91"/>
        <v>0</v>
      </c>
      <c r="LK20" s="131">
        <f t="shared" si="91"/>
        <v>0</v>
      </c>
      <c r="LL20" s="120">
        <f t="shared" si="91"/>
        <v>0</v>
      </c>
      <c r="LM20" s="120">
        <f t="shared" si="91"/>
        <v>0</v>
      </c>
      <c r="LN20" s="124">
        <f t="shared" si="91"/>
        <v>0</v>
      </c>
      <c r="LO20" s="124">
        <f t="shared" si="91"/>
        <v>17</v>
      </c>
      <c r="LP20" s="124">
        <f t="shared" si="91"/>
        <v>0</v>
      </c>
      <c r="LQ20" s="124">
        <f t="shared" si="91"/>
        <v>0</v>
      </c>
      <c r="LR20" s="129">
        <f t="shared" si="91"/>
        <v>0</v>
      </c>
      <c r="LS20" s="131">
        <f t="shared" si="91"/>
        <v>0</v>
      </c>
      <c r="LT20" s="120">
        <f t="shared" si="91"/>
        <v>0</v>
      </c>
      <c r="LU20" s="120">
        <f t="shared" si="91"/>
        <v>0</v>
      </c>
      <c r="LV20" s="120">
        <f t="shared" si="91"/>
        <v>0</v>
      </c>
      <c r="LW20" s="124">
        <f t="shared" si="91"/>
        <v>0</v>
      </c>
      <c r="LX20" s="959"/>
    </row>
    <row r="21" spans="1:336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0</v>
      </c>
      <c r="E21" s="120">
        <f>E37+E36</f>
        <v>0</v>
      </c>
      <c r="F21" s="120">
        <f>F37+F36</f>
        <v>0</v>
      </c>
      <c r="G21" s="410">
        <f t="shared" si="24"/>
        <v>0</v>
      </c>
      <c r="H21" s="130">
        <f>H37+H36</f>
        <v>0</v>
      </c>
      <c r="I21" s="129">
        <f>I37+I36</f>
        <v>0</v>
      </c>
      <c r="J21" s="131">
        <f>J37+J36</f>
        <v>8</v>
      </c>
      <c r="K21" s="120">
        <f>K37+K36</f>
        <v>8</v>
      </c>
      <c r="L21" s="124">
        <f>L37+L36</f>
        <v>5</v>
      </c>
      <c r="M21" s="497">
        <f t="shared" si="1"/>
        <v>8.6206896551724146</v>
      </c>
      <c r="N21" s="131">
        <f>N37+N36</f>
        <v>8</v>
      </c>
      <c r="O21" s="120">
        <f>O37+O36</f>
        <v>8</v>
      </c>
      <c r="P21" s="120">
        <f>P37+P36</f>
        <v>5</v>
      </c>
      <c r="Q21" s="386">
        <f t="shared" si="25"/>
        <v>8.6206896551724146</v>
      </c>
      <c r="R21" s="130">
        <f t="shared" ref="R21:AG21" si="92">R37+R36</f>
        <v>0</v>
      </c>
      <c r="S21" s="120">
        <f t="shared" si="92"/>
        <v>0</v>
      </c>
      <c r="T21" s="120">
        <f t="shared" si="92"/>
        <v>0</v>
      </c>
      <c r="U21" s="120">
        <f t="shared" si="92"/>
        <v>0</v>
      </c>
      <c r="V21" s="120">
        <f t="shared" si="92"/>
        <v>0</v>
      </c>
      <c r="W21" s="120">
        <f t="shared" si="92"/>
        <v>0</v>
      </c>
      <c r="X21" s="120">
        <f t="shared" si="92"/>
        <v>8</v>
      </c>
      <c r="Y21" s="120">
        <f t="shared" si="92"/>
        <v>8</v>
      </c>
      <c r="Z21" s="120">
        <f t="shared" si="92"/>
        <v>8</v>
      </c>
      <c r="AA21" s="120">
        <f t="shared" si="92"/>
        <v>8</v>
      </c>
      <c r="AB21" s="120">
        <f t="shared" si="92"/>
        <v>5</v>
      </c>
      <c r="AC21" s="120">
        <f t="shared" si="92"/>
        <v>3</v>
      </c>
      <c r="AD21" s="120">
        <f t="shared" si="92"/>
        <v>0</v>
      </c>
      <c r="AE21" s="120">
        <f t="shared" si="92"/>
        <v>0</v>
      </c>
      <c r="AF21" s="120">
        <f t="shared" si="92"/>
        <v>0</v>
      </c>
      <c r="AG21" s="120">
        <f t="shared" si="92"/>
        <v>0</v>
      </c>
      <c r="AH21" s="125"/>
      <c r="AI21" s="308" t="s">
        <v>158</v>
      </c>
      <c r="AJ21" s="474">
        <f>AJ37+AJ36</f>
        <v>64</v>
      </c>
      <c r="AK21" s="120">
        <f>AK37+AK36</f>
        <v>5</v>
      </c>
      <c r="AL21" s="127">
        <f t="shared" si="27"/>
        <v>7.8125</v>
      </c>
      <c r="AM21" s="120">
        <f t="shared" ref="AM21:AU21" si="93">AM37+AM36</f>
        <v>5</v>
      </c>
      <c r="AN21" s="129">
        <f t="shared" si="93"/>
        <v>0</v>
      </c>
      <c r="AO21" s="131">
        <f t="shared" si="93"/>
        <v>0</v>
      </c>
      <c r="AP21" s="120">
        <f t="shared" si="93"/>
        <v>0</v>
      </c>
      <c r="AQ21" s="124">
        <f t="shared" si="93"/>
        <v>5</v>
      </c>
      <c r="AR21" s="130">
        <f t="shared" si="93"/>
        <v>0</v>
      </c>
      <c r="AS21" s="120">
        <f t="shared" si="93"/>
        <v>0</v>
      </c>
      <c r="AT21" s="120">
        <f t="shared" si="93"/>
        <v>3</v>
      </c>
      <c r="AU21" s="120">
        <f t="shared" si="93"/>
        <v>4</v>
      </c>
      <c r="AV21" s="127">
        <f t="shared" si="29"/>
        <v>6.25</v>
      </c>
      <c r="AW21" s="120">
        <f>AW37+AW36</f>
        <v>4</v>
      </c>
      <c r="AX21" s="120">
        <f>AX37+AX36</f>
        <v>4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1"/>
        <v>0</v>
      </c>
      <c r="BG21" s="120">
        <f t="shared" ref="BG21:BM21" si="94">BG37+BG36</f>
        <v>0</v>
      </c>
      <c r="BH21" s="120">
        <f t="shared" si="94"/>
        <v>0</v>
      </c>
      <c r="BI21" s="120">
        <f t="shared" si="94"/>
        <v>0</v>
      </c>
      <c r="BJ21" s="120">
        <f t="shared" si="94"/>
        <v>0</v>
      </c>
      <c r="BK21" s="120">
        <f t="shared" si="94"/>
        <v>0</v>
      </c>
      <c r="BL21" s="120">
        <f t="shared" si="94"/>
        <v>0</v>
      </c>
      <c r="BM21" s="120">
        <f t="shared" si="94"/>
        <v>0</v>
      </c>
      <c r="BN21" s="125"/>
      <c r="BO21" s="133" t="s">
        <v>158</v>
      </c>
      <c r="BP21" s="119">
        <f>BP37+BP36</f>
        <v>70</v>
      </c>
      <c r="BQ21" s="120">
        <f t="shared" ref="BQ21:BX21" si="95">BQ37+BQ36</f>
        <v>0</v>
      </c>
      <c r="BR21" s="120">
        <f t="shared" si="95"/>
        <v>11</v>
      </c>
      <c r="BS21" s="120">
        <f t="shared" si="95"/>
        <v>0</v>
      </c>
      <c r="BT21" s="120">
        <f t="shared" si="95"/>
        <v>0</v>
      </c>
      <c r="BU21" s="129">
        <f t="shared" si="95"/>
        <v>0</v>
      </c>
      <c r="BV21" s="131">
        <f t="shared" si="95"/>
        <v>0</v>
      </c>
      <c r="BW21" s="120">
        <f t="shared" si="95"/>
        <v>0</v>
      </c>
      <c r="BX21" s="120">
        <f t="shared" si="95"/>
        <v>1</v>
      </c>
      <c r="BY21" s="477">
        <f t="shared" si="34"/>
        <v>1.4285714285714285E-2</v>
      </c>
      <c r="BZ21" s="131">
        <f>BZ37+BZ36</f>
        <v>0</v>
      </c>
      <c r="CA21" s="120">
        <f>CA37+CA36</f>
        <v>0</v>
      </c>
      <c r="CB21" s="120">
        <f>CB37+CB36</f>
        <v>0</v>
      </c>
      <c r="CC21" s="469">
        <f t="shared" si="35"/>
        <v>0</v>
      </c>
      <c r="CD21" s="130">
        <f t="shared" ref="CD21:CK21" si="96">CD37+CD36</f>
        <v>0</v>
      </c>
      <c r="CE21" s="120">
        <f t="shared" si="96"/>
        <v>0</v>
      </c>
      <c r="CF21" s="120">
        <f t="shared" si="96"/>
        <v>0</v>
      </c>
      <c r="CG21" s="120">
        <f t="shared" si="96"/>
        <v>0</v>
      </c>
      <c r="CH21" s="120">
        <f t="shared" si="96"/>
        <v>0</v>
      </c>
      <c r="CI21" s="120">
        <f t="shared" si="96"/>
        <v>0</v>
      </c>
      <c r="CJ21" s="120">
        <f t="shared" si="96"/>
        <v>1</v>
      </c>
      <c r="CK21" s="120">
        <f t="shared" si="96"/>
        <v>1</v>
      </c>
      <c r="CL21" s="315">
        <f t="shared" si="37"/>
        <v>1.4285714285714286</v>
      </c>
      <c r="CM21" s="117">
        <f t="shared" ref="CM21:CN21" si="97">CM37+CM36</f>
        <v>0</v>
      </c>
      <c r="CN21" s="324">
        <f t="shared" si="97"/>
        <v>1</v>
      </c>
      <c r="CO21" s="130">
        <f>CO37+CO36</f>
        <v>0</v>
      </c>
      <c r="CP21" s="125"/>
      <c r="CQ21" s="132" t="s">
        <v>158</v>
      </c>
      <c r="CR21" s="367">
        <f t="shared" ref="CR21:DM21" si="98">CR37+CR36</f>
        <v>6</v>
      </c>
      <c r="CS21" s="131">
        <f t="shared" si="98"/>
        <v>0</v>
      </c>
      <c r="CT21" s="120">
        <f t="shared" si="98"/>
        <v>4</v>
      </c>
      <c r="CU21" s="120">
        <f t="shared" si="98"/>
        <v>0</v>
      </c>
      <c r="CV21" s="120">
        <f t="shared" si="98"/>
        <v>0</v>
      </c>
      <c r="CW21" s="120">
        <f t="shared" si="98"/>
        <v>0</v>
      </c>
      <c r="CX21" s="120">
        <f t="shared" si="98"/>
        <v>0</v>
      </c>
      <c r="CY21" s="120">
        <f t="shared" si="98"/>
        <v>0</v>
      </c>
      <c r="CZ21" s="120">
        <f t="shared" si="98"/>
        <v>0</v>
      </c>
      <c r="DA21" s="120">
        <f t="shared" si="98"/>
        <v>0</v>
      </c>
      <c r="DB21" s="120">
        <f t="shared" si="98"/>
        <v>0</v>
      </c>
      <c r="DC21" s="120">
        <f t="shared" si="98"/>
        <v>0</v>
      </c>
      <c r="DD21" s="120">
        <f t="shared" si="98"/>
        <v>0</v>
      </c>
      <c r="DE21" s="120">
        <f t="shared" si="98"/>
        <v>0</v>
      </c>
      <c r="DF21" s="120">
        <f t="shared" si="98"/>
        <v>0</v>
      </c>
      <c r="DG21" s="120">
        <f t="shared" si="98"/>
        <v>0</v>
      </c>
      <c r="DH21" s="120">
        <f t="shared" si="98"/>
        <v>0</v>
      </c>
      <c r="DI21" s="120">
        <f t="shared" si="98"/>
        <v>0</v>
      </c>
      <c r="DJ21" s="120">
        <f t="shared" si="98"/>
        <v>0</v>
      </c>
      <c r="DK21" s="120">
        <f t="shared" si="98"/>
        <v>0</v>
      </c>
      <c r="DL21" s="120">
        <f t="shared" si="98"/>
        <v>0</v>
      </c>
      <c r="DM21" s="120">
        <f t="shared" si="98"/>
        <v>0</v>
      </c>
      <c r="DN21" s="125"/>
      <c r="DO21" s="308" t="s">
        <v>158</v>
      </c>
      <c r="DP21" s="474">
        <f>DP37+DP36</f>
        <v>78</v>
      </c>
      <c r="DQ21" s="120">
        <f t="shared" ref="DQ21:DW21" si="99">DQ37+DQ36</f>
        <v>1</v>
      </c>
      <c r="DR21" s="120">
        <f t="shared" si="99"/>
        <v>0</v>
      </c>
      <c r="DS21" s="120">
        <f t="shared" si="99"/>
        <v>0</v>
      </c>
      <c r="DT21" s="120">
        <f t="shared" si="99"/>
        <v>0</v>
      </c>
      <c r="DU21" s="120">
        <f t="shared" si="99"/>
        <v>0</v>
      </c>
      <c r="DV21" s="120">
        <f t="shared" si="99"/>
        <v>0</v>
      </c>
      <c r="DW21" s="120">
        <f t="shared" si="99"/>
        <v>0</v>
      </c>
      <c r="DX21" s="127">
        <f t="shared" si="7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0">EC37+EC36</f>
        <v>0</v>
      </c>
      <c r="ED21" s="120">
        <f t="shared" si="100"/>
        <v>0</v>
      </c>
      <c r="EE21" s="120">
        <f t="shared" si="100"/>
        <v>0</v>
      </c>
      <c r="EF21" s="120">
        <f t="shared" si="100"/>
        <v>0</v>
      </c>
      <c r="EG21" s="120">
        <f t="shared" si="100"/>
        <v>0</v>
      </c>
      <c r="EH21" s="120">
        <f t="shared" si="100"/>
        <v>0</v>
      </c>
      <c r="EI21" s="120">
        <f t="shared" si="100"/>
        <v>0</v>
      </c>
      <c r="EJ21" s="120">
        <f t="shared" si="100"/>
        <v>0</v>
      </c>
      <c r="EK21" s="127">
        <f t="shared" si="9"/>
        <v>0</v>
      </c>
      <c r="EL21" s="120">
        <f>EL37+EL36</f>
        <v>0</v>
      </c>
      <c r="EM21" s="120">
        <f>EM37+EM36</f>
        <v>2</v>
      </c>
      <c r="EN21" s="127">
        <f t="shared" si="10"/>
        <v>2.564102564102564E-2</v>
      </c>
      <c r="EO21" s="120">
        <f>EO37+EO36</f>
        <v>2</v>
      </c>
      <c r="EP21" s="127">
        <f t="shared" si="11"/>
        <v>2.564102564102564E-2</v>
      </c>
      <c r="EQ21" s="125"/>
      <c r="ER21" s="133" t="s">
        <v>158</v>
      </c>
      <c r="ES21" s="120">
        <f>ES37+ES36</f>
        <v>0</v>
      </c>
      <c r="ET21" s="120">
        <f t="shared" ref="ET21:FK21" si="101">ET37+ET36</f>
        <v>0</v>
      </c>
      <c r="EU21" s="120">
        <f t="shared" si="101"/>
        <v>0</v>
      </c>
      <c r="EV21" s="120">
        <f t="shared" si="101"/>
        <v>0</v>
      </c>
      <c r="EW21" s="120">
        <f t="shared" si="101"/>
        <v>0</v>
      </c>
      <c r="EX21" s="120">
        <f t="shared" si="101"/>
        <v>0</v>
      </c>
      <c r="EY21" s="120">
        <f t="shared" si="101"/>
        <v>0</v>
      </c>
      <c r="EZ21" s="120">
        <f t="shared" si="101"/>
        <v>1</v>
      </c>
      <c r="FA21" s="120">
        <f t="shared" si="101"/>
        <v>0</v>
      </c>
      <c r="FB21" s="120">
        <f t="shared" si="101"/>
        <v>0</v>
      </c>
      <c r="FC21" s="120">
        <f t="shared" si="101"/>
        <v>0</v>
      </c>
      <c r="FD21" s="120">
        <f t="shared" si="101"/>
        <v>0</v>
      </c>
      <c r="FE21" s="120">
        <f t="shared" si="101"/>
        <v>0</v>
      </c>
      <c r="FF21" s="120">
        <f t="shared" si="101"/>
        <v>0</v>
      </c>
      <c r="FG21" s="120">
        <f t="shared" si="101"/>
        <v>0</v>
      </c>
      <c r="FH21" s="120">
        <f t="shared" si="101"/>
        <v>0</v>
      </c>
      <c r="FI21" s="120">
        <f t="shared" si="101"/>
        <v>0</v>
      </c>
      <c r="FJ21" s="120">
        <f t="shared" si="101"/>
        <v>0</v>
      </c>
      <c r="FK21" s="119">
        <f t="shared" si="101"/>
        <v>0</v>
      </c>
      <c r="FL21" s="188" t="e">
        <f t="shared" si="12"/>
        <v>#DIV/0!</v>
      </c>
      <c r="FM21" s="120">
        <f t="shared" ref="FM21:GG21" si="102">FM37+FM36</f>
        <v>0</v>
      </c>
      <c r="FN21" s="120">
        <f t="shared" si="102"/>
        <v>0</v>
      </c>
      <c r="FO21" s="120">
        <f t="shared" si="102"/>
        <v>3</v>
      </c>
      <c r="FP21" s="120">
        <f t="shared" si="102"/>
        <v>3</v>
      </c>
      <c r="FQ21" s="120">
        <f t="shared" si="102"/>
        <v>0</v>
      </c>
      <c r="FR21" s="120">
        <f t="shared" si="102"/>
        <v>0</v>
      </c>
      <c r="FS21" s="120">
        <f t="shared" si="102"/>
        <v>0</v>
      </c>
      <c r="FT21" s="120">
        <f t="shared" si="102"/>
        <v>0</v>
      </c>
      <c r="FU21" s="120">
        <f t="shared" si="102"/>
        <v>0</v>
      </c>
      <c r="FV21" s="120">
        <f t="shared" si="102"/>
        <v>0</v>
      </c>
      <c r="FW21" s="120">
        <f t="shared" si="102"/>
        <v>0</v>
      </c>
      <c r="FX21" s="120">
        <f t="shared" si="102"/>
        <v>0</v>
      </c>
      <c r="FY21" s="120">
        <f t="shared" si="102"/>
        <v>0</v>
      </c>
      <c r="FZ21" s="120">
        <f t="shared" si="102"/>
        <v>0</v>
      </c>
      <c r="GA21" s="120">
        <f t="shared" si="102"/>
        <v>1</v>
      </c>
      <c r="GB21" s="120">
        <f t="shared" si="102"/>
        <v>1</v>
      </c>
      <c r="GC21" s="120">
        <f t="shared" si="102"/>
        <v>0</v>
      </c>
      <c r="GD21" s="120">
        <f t="shared" si="102"/>
        <v>0</v>
      </c>
      <c r="GE21" s="120">
        <f t="shared" si="102"/>
        <v>0</v>
      </c>
      <c r="GF21" s="120">
        <f t="shared" si="102"/>
        <v>0</v>
      </c>
      <c r="GG21" s="120">
        <f t="shared" si="102"/>
        <v>0</v>
      </c>
      <c r="GH21" s="125"/>
      <c r="GI21" s="133" t="s">
        <v>158</v>
      </c>
      <c r="GJ21" s="119">
        <f>GJ37+GJ36</f>
        <v>474</v>
      </c>
      <c r="GK21" s="192">
        <f t="shared" si="14"/>
        <v>1.6877637130801686</v>
      </c>
      <c r="GL21" s="120">
        <f>GL37+GL36</f>
        <v>0</v>
      </c>
      <c r="GM21" s="120">
        <f t="shared" ref="GM21:GW21" si="103">GM37+GM36</f>
        <v>0</v>
      </c>
      <c r="GN21" s="120">
        <f t="shared" si="103"/>
        <v>0</v>
      </c>
      <c r="GO21" s="120">
        <f t="shared" si="103"/>
        <v>2</v>
      </c>
      <c r="GP21" s="120">
        <f t="shared" si="103"/>
        <v>0</v>
      </c>
      <c r="GQ21" s="120">
        <f t="shared" si="103"/>
        <v>0</v>
      </c>
      <c r="GR21" s="120">
        <f t="shared" si="103"/>
        <v>0</v>
      </c>
      <c r="GS21" s="120">
        <f t="shared" si="103"/>
        <v>3</v>
      </c>
      <c r="GT21" s="120">
        <f t="shared" si="103"/>
        <v>3</v>
      </c>
      <c r="GU21" s="129">
        <f t="shared" si="103"/>
        <v>0</v>
      </c>
      <c r="GV21" s="131">
        <f t="shared" si="103"/>
        <v>3</v>
      </c>
      <c r="GW21" s="120">
        <f t="shared" si="103"/>
        <v>317</v>
      </c>
      <c r="GX21" s="304">
        <f t="shared" si="16"/>
        <v>0.94637223974763407</v>
      </c>
      <c r="GY21" s="130">
        <f t="shared" ref="GY21:HG21" si="104">GY37+GY36</f>
        <v>3</v>
      </c>
      <c r="GZ21" s="120">
        <f t="shared" si="104"/>
        <v>0</v>
      </c>
      <c r="HA21" s="120">
        <f t="shared" si="104"/>
        <v>1</v>
      </c>
      <c r="HB21" s="120">
        <f t="shared" si="104"/>
        <v>0</v>
      </c>
      <c r="HC21" s="120">
        <f t="shared" si="104"/>
        <v>0</v>
      </c>
      <c r="HD21" s="120">
        <f t="shared" si="104"/>
        <v>0</v>
      </c>
      <c r="HE21" s="120">
        <f t="shared" si="104"/>
        <v>0</v>
      </c>
      <c r="HF21" s="120">
        <f t="shared" si="104"/>
        <v>0</v>
      </c>
      <c r="HG21" s="124">
        <f t="shared" si="104"/>
        <v>0</v>
      </c>
      <c r="HH21" s="125"/>
      <c r="HI21" s="133" t="s">
        <v>158</v>
      </c>
      <c r="HJ21" s="120">
        <f t="shared" ref="HJ21:HR21" si="105">HJ37+HJ36</f>
        <v>0</v>
      </c>
      <c r="HK21" s="120">
        <f t="shared" si="105"/>
        <v>0</v>
      </c>
      <c r="HL21" s="120">
        <f t="shared" si="105"/>
        <v>0</v>
      </c>
      <c r="HM21" s="120">
        <f t="shared" si="105"/>
        <v>0</v>
      </c>
      <c r="HN21" s="120">
        <f t="shared" si="105"/>
        <v>0</v>
      </c>
      <c r="HO21" s="120">
        <f t="shared" si="105"/>
        <v>0</v>
      </c>
      <c r="HP21" s="120">
        <f t="shared" si="105"/>
        <v>0</v>
      </c>
      <c r="HQ21" s="129">
        <f t="shared" si="105"/>
        <v>0</v>
      </c>
      <c r="HR21" s="131">
        <f t="shared" si="105"/>
        <v>37</v>
      </c>
      <c r="HS21" s="198">
        <f t="shared" si="46"/>
        <v>0</v>
      </c>
      <c r="HT21" s="130">
        <f t="shared" ref="HT21:IF21" si="106">HT37+HT36</f>
        <v>0</v>
      </c>
      <c r="HU21" s="120">
        <f t="shared" si="106"/>
        <v>0</v>
      </c>
      <c r="HV21" s="120">
        <f t="shared" si="106"/>
        <v>0</v>
      </c>
      <c r="HW21" s="124">
        <f t="shared" si="106"/>
        <v>0</v>
      </c>
      <c r="HX21" s="211"/>
      <c r="HY21" s="130">
        <f t="shared" si="106"/>
        <v>0</v>
      </c>
      <c r="HZ21" s="120">
        <f t="shared" si="106"/>
        <v>0</v>
      </c>
      <c r="IA21" s="120">
        <f t="shared" si="106"/>
        <v>0</v>
      </c>
      <c r="IB21" s="120">
        <f t="shared" si="106"/>
        <v>0</v>
      </c>
      <c r="IC21" s="120">
        <f t="shared" si="106"/>
        <v>0</v>
      </c>
      <c r="ID21" s="120">
        <f t="shared" si="106"/>
        <v>0</v>
      </c>
      <c r="IE21" s="120">
        <f t="shared" si="106"/>
        <v>0</v>
      </c>
      <c r="IF21" s="124">
        <f t="shared" si="106"/>
        <v>0</v>
      </c>
      <c r="IG21" s="125"/>
      <c r="IH21" s="133" t="s">
        <v>158</v>
      </c>
      <c r="II21" s="120">
        <f t="shared" ref="II21:JH21" si="107">II37+II36</f>
        <v>0</v>
      </c>
      <c r="IJ21" s="120">
        <f t="shared" si="107"/>
        <v>0</v>
      </c>
      <c r="IK21" s="120">
        <f t="shared" si="107"/>
        <v>0</v>
      </c>
      <c r="IL21" s="120">
        <f t="shared" si="107"/>
        <v>0</v>
      </c>
      <c r="IM21" s="120">
        <f t="shared" si="107"/>
        <v>0</v>
      </c>
      <c r="IN21" s="120">
        <f t="shared" si="107"/>
        <v>0</v>
      </c>
      <c r="IO21" s="120">
        <f t="shared" si="107"/>
        <v>0</v>
      </c>
      <c r="IP21" s="120">
        <f t="shared" si="107"/>
        <v>0</v>
      </c>
      <c r="IQ21" s="120">
        <f t="shared" si="107"/>
        <v>0</v>
      </c>
      <c r="IR21" s="120">
        <f t="shared" si="107"/>
        <v>1</v>
      </c>
      <c r="IS21" s="120">
        <f t="shared" si="107"/>
        <v>0</v>
      </c>
      <c r="IT21" s="120">
        <f t="shared" si="107"/>
        <v>0</v>
      </c>
      <c r="IU21" s="120">
        <f t="shared" si="107"/>
        <v>0</v>
      </c>
      <c r="IV21" s="120">
        <f t="shared" si="107"/>
        <v>0</v>
      </c>
      <c r="IW21" s="124">
        <f t="shared" si="107"/>
        <v>0</v>
      </c>
      <c r="IX21" s="130">
        <f t="shared" si="107"/>
        <v>1</v>
      </c>
      <c r="IY21" s="120">
        <f t="shared" si="107"/>
        <v>0</v>
      </c>
      <c r="IZ21" s="129">
        <f t="shared" si="107"/>
        <v>0</v>
      </c>
      <c r="JA21" s="131">
        <f t="shared" si="107"/>
        <v>0</v>
      </c>
      <c r="JB21" s="120">
        <f t="shared" si="107"/>
        <v>0</v>
      </c>
      <c r="JC21" s="124">
        <f t="shared" si="107"/>
        <v>0</v>
      </c>
      <c r="JD21" s="130">
        <f t="shared" si="107"/>
        <v>0</v>
      </c>
      <c r="JE21" s="120">
        <f t="shared" si="107"/>
        <v>0</v>
      </c>
      <c r="JF21" s="120">
        <f t="shared" si="107"/>
        <v>0</v>
      </c>
      <c r="JG21" s="120">
        <f t="shared" si="107"/>
        <v>0</v>
      </c>
      <c r="JH21" s="120">
        <f t="shared" si="107"/>
        <v>0</v>
      </c>
      <c r="JI21" s="125"/>
      <c r="JJ21" s="133" t="s">
        <v>158</v>
      </c>
      <c r="JK21" s="120">
        <f t="shared" ref="JK21:KE21" si="108">JK37+JK36</f>
        <v>0</v>
      </c>
      <c r="JL21" s="120">
        <f t="shared" si="108"/>
        <v>0</v>
      </c>
      <c r="JM21" s="120">
        <f t="shared" si="108"/>
        <v>0</v>
      </c>
      <c r="JN21" s="120">
        <f t="shared" si="108"/>
        <v>0</v>
      </c>
      <c r="JO21" s="120">
        <f t="shared" si="108"/>
        <v>0</v>
      </c>
      <c r="JP21" s="120">
        <f t="shared" si="108"/>
        <v>0</v>
      </c>
      <c r="JQ21" s="120">
        <f t="shared" si="108"/>
        <v>0</v>
      </c>
      <c r="JR21" s="120">
        <f t="shared" si="108"/>
        <v>0</v>
      </c>
      <c r="JS21" s="120">
        <f t="shared" si="108"/>
        <v>0</v>
      </c>
      <c r="JT21" s="129">
        <f t="shared" si="108"/>
        <v>0</v>
      </c>
      <c r="JU21" s="340">
        <f t="shared" si="108"/>
        <v>0</v>
      </c>
      <c r="JV21" s="341">
        <f t="shared" si="108"/>
        <v>0</v>
      </c>
      <c r="JW21" s="341">
        <f t="shared" si="108"/>
        <v>0</v>
      </c>
      <c r="JX21" s="341">
        <f t="shared" si="108"/>
        <v>0</v>
      </c>
      <c r="JY21" s="342">
        <f t="shared" si="108"/>
        <v>0</v>
      </c>
      <c r="JZ21" s="340">
        <f t="shared" si="108"/>
        <v>0</v>
      </c>
      <c r="KA21" s="341">
        <f t="shared" si="108"/>
        <v>0</v>
      </c>
      <c r="KB21" s="341">
        <f t="shared" si="108"/>
        <v>0</v>
      </c>
      <c r="KC21" s="341">
        <f t="shared" si="108"/>
        <v>1</v>
      </c>
      <c r="KD21" s="342">
        <f t="shared" si="108"/>
        <v>0</v>
      </c>
      <c r="KE21" s="340">
        <f t="shared" si="108"/>
        <v>158</v>
      </c>
      <c r="KF21" s="343">
        <f t="shared" si="19"/>
        <v>0</v>
      </c>
      <c r="KG21" s="342">
        <f>KG37+KG36</f>
        <v>0</v>
      </c>
      <c r="KH21" s="131">
        <f t="shared" ref="KH21:KW21" si="109">KH37+KH36</f>
        <v>2</v>
      </c>
      <c r="KI21" s="130">
        <f t="shared" si="109"/>
        <v>0</v>
      </c>
      <c r="KJ21" s="124">
        <f t="shared" si="109"/>
        <v>0</v>
      </c>
      <c r="KK21" s="125"/>
      <c r="KL21" s="308" t="s">
        <v>158</v>
      </c>
      <c r="KM21" s="131">
        <f t="shared" si="109"/>
        <v>0</v>
      </c>
      <c r="KN21" s="120">
        <f t="shared" si="109"/>
        <v>0</v>
      </c>
      <c r="KO21" s="120">
        <f t="shared" si="109"/>
        <v>0</v>
      </c>
      <c r="KP21" s="120">
        <f t="shared" si="109"/>
        <v>0</v>
      </c>
      <c r="KQ21" s="120">
        <f t="shared" si="109"/>
        <v>0</v>
      </c>
      <c r="KR21" s="120">
        <f t="shared" si="109"/>
        <v>0</v>
      </c>
      <c r="KS21" s="120">
        <f t="shared" si="109"/>
        <v>0</v>
      </c>
      <c r="KT21" s="120">
        <f t="shared" si="109"/>
        <v>0</v>
      </c>
      <c r="KU21" s="124">
        <f t="shared" si="109"/>
        <v>0</v>
      </c>
      <c r="KV21" s="120">
        <f t="shared" si="109"/>
        <v>0</v>
      </c>
      <c r="KW21" s="120">
        <f t="shared" si="109"/>
        <v>0</v>
      </c>
      <c r="KY21" s="120">
        <f t="shared" ref="KY21:LB21" si="110">KY37+KY36</f>
        <v>0</v>
      </c>
      <c r="KZ21" s="120">
        <f t="shared" si="110"/>
        <v>0</v>
      </c>
      <c r="LA21" s="120">
        <f t="shared" si="110"/>
        <v>0</v>
      </c>
      <c r="LB21" s="120">
        <f t="shared" si="110"/>
        <v>0</v>
      </c>
      <c r="LD21" s="308" t="s">
        <v>158</v>
      </c>
      <c r="LE21" s="120">
        <f t="shared" ref="LE21:LW21" si="111">LE37+LE36</f>
        <v>0</v>
      </c>
      <c r="LF21" s="120">
        <f t="shared" si="111"/>
        <v>0</v>
      </c>
      <c r="LG21" s="120">
        <f t="shared" si="111"/>
        <v>0</v>
      </c>
      <c r="LH21" s="120">
        <f t="shared" si="111"/>
        <v>0</v>
      </c>
      <c r="LI21" s="120">
        <f t="shared" si="111"/>
        <v>0</v>
      </c>
      <c r="LJ21" s="124">
        <f t="shared" si="111"/>
        <v>0</v>
      </c>
      <c r="LK21" s="131">
        <f t="shared" si="111"/>
        <v>0</v>
      </c>
      <c r="LL21" s="120">
        <f t="shared" si="111"/>
        <v>0</v>
      </c>
      <c r="LM21" s="120">
        <f t="shared" si="111"/>
        <v>0</v>
      </c>
      <c r="LN21" s="124">
        <f t="shared" si="111"/>
        <v>0</v>
      </c>
      <c r="LO21" s="124">
        <f t="shared" si="111"/>
        <v>4</v>
      </c>
      <c r="LP21" s="124">
        <f t="shared" si="111"/>
        <v>0</v>
      </c>
      <c r="LQ21" s="124">
        <f t="shared" si="111"/>
        <v>0</v>
      </c>
      <c r="LR21" s="129">
        <f t="shared" si="111"/>
        <v>0</v>
      </c>
      <c r="LS21" s="131">
        <f t="shared" si="111"/>
        <v>0</v>
      </c>
      <c r="LT21" s="120">
        <f t="shared" si="111"/>
        <v>0</v>
      </c>
      <c r="LU21" s="120">
        <f t="shared" si="111"/>
        <v>0</v>
      </c>
      <c r="LV21" s="120">
        <f t="shared" si="111"/>
        <v>0</v>
      </c>
      <c r="LW21" s="124">
        <f t="shared" si="111"/>
        <v>0</v>
      </c>
      <c r="LX21" s="959"/>
    </row>
    <row r="22" spans="1:336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4"/>
        <v>0</v>
      </c>
      <c r="H22" s="130">
        <f>H39</f>
        <v>0</v>
      </c>
      <c r="I22" s="129">
        <f>I39</f>
        <v>0</v>
      </c>
      <c r="J22" s="131">
        <f>J39</f>
        <v>0</v>
      </c>
      <c r="K22" s="120">
        <f>K39</f>
        <v>0</v>
      </c>
      <c r="L22" s="124">
        <f>L39</f>
        <v>0</v>
      </c>
      <c r="M22" s="497">
        <f t="shared" si="1"/>
        <v>0</v>
      </c>
      <c r="N22" s="131">
        <f>N39</f>
        <v>0</v>
      </c>
      <c r="O22" s="120">
        <f>O39</f>
        <v>0</v>
      </c>
      <c r="P22" s="120">
        <f>P39</f>
        <v>0</v>
      </c>
      <c r="Q22" s="386">
        <f t="shared" si="25"/>
        <v>0</v>
      </c>
      <c r="R22" s="130">
        <f t="shared" ref="R22:AG22" si="112">R39</f>
        <v>0</v>
      </c>
      <c r="S22" s="120">
        <f t="shared" si="112"/>
        <v>0</v>
      </c>
      <c r="T22" s="120">
        <f t="shared" si="112"/>
        <v>0</v>
      </c>
      <c r="U22" s="120">
        <f t="shared" si="112"/>
        <v>0</v>
      </c>
      <c r="V22" s="120">
        <f t="shared" si="112"/>
        <v>0</v>
      </c>
      <c r="W22" s="120">
        <f t="shared" si="112"/>
        <v>0</v>
      </c>
      <c r="X22" s="120">
        <f t="shared" si="112"/>
        <v>0</v>
      </c>
      <c r="Y22" s="120">
        <f t="shared" si="112"/>
        <v>0</v>
      </c>
      <c r="Z22" s="120">
        <f t="shared" si="112"/>
        <v>0</v>
      </c>
      <c r="AA22" s="120">
        <f t="shared" si="112"/>
        <v>0</v>
      </c>
      <c r="AB22" s="120">
        <f t="shared" si="112"/>
        <v>0</v>
      </c>
      <c r="AC22" s="120">
        <f t="shared" si="112"/>
        <v>2</v>
      </c>
      <c r="AD22" s="120">
        <f t="shared" si="112"/>
        <v>0</v>
      </c>
      <c r="AE22" s="120">
        <f t="shared" si="112"/>
        <v>0</v>
      </c>
      <c r="AF22" s="120">
        <f t="shared" si="112"/>
        <v>0</v>
      </c>
      <c r="AG22" s="120">
        <f t="shared" si="112"/>
        <v>0</v>
      </c>
      <c r="AH22" s="125"/>
      <c r="AI22" s="308" t="s">
        <v>160</v>
      </c>
      <c r="AJ22" s="474">
        <f>AJ39</f>
        <v>12</v>
      </c>
      <c r="AK22" s="120">
        <f>AK39</f>
        <v>0</v>
      </c>
      <c r="AL22" s="127">
        <f t="shared" si="27"/>
        <v>0</v>
      </c>
      <c r="AM22" s="120">
        <f t="shared" ref="AM22:AU22" si="113">AM39</f>
        <v>0</v>
      </c>
      <c r="AN22" s="129">
        <f t="shared" si="113"/>
        <v>0</v>
      </c>
      <c r="AO22" s="131">
        <f t="shared" si="113"/>
        <v>0</v>
      </c>
      <c r="AP22" s="120">
        <f t="shared" si="113"/>
        <v>0</v>
      </c>
      <c r="AQ22" s="124">
        <f t="shared" si="113"/>
        <v>2</v>
      </c>
      <c r="AR22" s="130">
        <f t="shared" si="113"/>
        <v>0</v>
      </c>
      <c r="AS22" s="120">
        <f t="shared" si="113"/>
        <v>0</v>
      </c>
      <c r="AT22" s="120">
        <f t="shared" si="113"/>
        <v>0</v>
      </c>
      <c r="AU22" s="120">
        <f t="shared" si="113"/>
        <v>1</v>
      </c>
      <c r="AV22" s="127">
        <f t="shared" si="29"/>
        <v>8.3333333333333321</v>
      </c>
      <c r="AW22" s="120">
        <f>AW39</f>
        <v>1</v>
      </c>
      <c r="AX22" s="120">
        <f>AX39</f>
        <v>1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14">BG39</f>
        <v>0</v>
      </c>
      <c r="BH22" s="120">
        <f t="shared" si="114"/>
        <v>0</v>
      </c>
      <c r="BI22" s="120">
        <f t="shared" si="114"/>
        <v>0</v>
      </c>
      <c r="BJ22" s="120">
        <f t="shared" si="114"/>
        <v>0</v>
      </c>
      <c r="BK22" s="120">
        <f t="shared" si="114"/>
        <v>0</v>
      </c>
      <c r="BL22" s="120">
        <f t="shared" si="114"/>
        <v>0</v>
      </c>
      <c r="BM22" s="120">
        <f t="shared" si="114"/>
        <v>0</v>
      </c>
      <c r="BN22" s="125"/>
      <c r="BO22" s="133" t="s">
        <v>160</v>
      </c>
      <c r="BP22" s="119">
        <f>BP39</f>
        <v>11</v>
      </c>
      <c r="BQ22" s="120">
        <f t="shared" ref="BQ22:BX22" si="115">BQ39</f>
        <v>0</v>
      </c>
      <c r="BR22" s="120">
        <f t="shared" si="115"/>
        <v>0</v>
      </c>
      <c r="BS22" s="120">
        <f t="shared" si="115"/>
        <v>0</v>
      </c>
      <c r="BT22" s="120">
        <f t="shared" si="115"/>
        <v>0</v>
      </c>
      <c r="BU22" s="129">
        <f t="shared" si="115"/>
        <v>0</v>
      </c>
      <c r="BV22" s="131">
        <f t="shared" si="115"/>
        <v>0</v>
      </c>
      <c r="BW22" s="120">
        <f t="shared" si="115"/>
        <v>0</v>
      </c>
      <c r="BX22" s="120">
        <f t="shared" si="115"/>
        <v>0</v>
      </c>
      <c r="BY22" s="477">
        <f t="shared" si="34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5"/>
        <v>0</v>
      </c>
      <c r="CD22" s="130">
        <f t="shared" ref="CD22:CK22" si="116">CD39</f>
        <v>0</v>
      </c>
      <c r="CE22" s="120">
        <f t="shared" si="116"/>
        <v>0</v>
      </c>
      <c r="CF22" s="120">
        <f t="shared" si="116"/>
        <v>0</v>
      </c>
      <c r="CG22" s="120">
        <f t="shared" si="116"/>
        <v>0</v>
      </c>
      <c r="CH22" s="120">
        <f t="shared" si="116"/>
        <v>0</v>
      </c>
      <c r="CI22" s="120">
        <f t="shared" si="116"/>
        <v>0</v>
      </c>
      <c r="CJ22" s="120">
        <f t="shared" si="116"/>
        <v>0</v>
      </c>
      <c r="CK22" s="120">
        <f t="shared" si="116"/>
        <v>0</v>
      </c>
      <c r="CL22" s="315">
        <f t="shared" si="37"/>
        <v>0</v>
      </c>
      <c r="CM22" s="117">
        <f t="shared" ref="CM22:CN22" si="117">CM39</f>
        <v>0</v>
      </c>
      <c r="CN22" s="324">
        <f t="shared" si="117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18">CS39</f>
        <v>0</v>
      </c>
      <c r="CT22" s="120">
        <f t="shared" si="118"/>
        <v>0</v>
      </c>
      <c r="CU22" s="120">
        <f t="shared" si="118"/>
        <v>0</v>
      </c>
      <c r="CV22" s="120">
        <f t="shared" si="118"/>
        <v>0</v>
      </c>
      <c r="CW22" s="120">
        <f t="shared" si="118"/>
        <v>0</v>
      </c>
      <c r="CX22" s="120">
        <f t="shared" si="118"/>
        <v>0</v>
      </c>
      <c r="CY22" s="120">
        <f t="shared" si="118"/>
        <v>0</v>
      </c>
      <c r="CZ22" s="120">
        <f t="shared" si="118"/>
        <v>0</v>
      </c>
      <c r="DA22" s="120">
        <f t="shared" si="118"/>
        <v>0</v>
      </c>
      <c r="DB22" s="120">
        <f t="shared" si="118"/>
        <v>0</v>
      </c>
      <c r="DC22" s="120">
        <f t="shared" si="118"/>
        <v>0</v>
      </c>
      <c r="DD22" s="120">
        <f t="shared" si="118"/>
        <v>0</v>
      </c>
      <c r="DE22" s="120">
        <f t="shared" si="118"/>
        <v>0</v>
      </c>
      <c r="DF22" s="120">
        <f t="shared" si="118"/>
        <v>0</v>
      </c>
      <c r="DG22" s="120">
        <f t="shared" si="118"/>
        <v>0</v>
      </c>
      <c r="DH22" s="120">
        <f t="shared" si="118"/>
        <v>0</v>
      </c>
      <c r="DI22" s="120">
        <f t="shared" si="118"/>
        <v>0</v>
      </c>
      <c r="DJ22" s="120">
        <f t="shared" si="118"/>
        <v>0</v>
      </c>
      <c r="DK22" s="120">
        <f t="shared" si="118"/>
        <v>0</v>
      </c>
      <c r="DL22" s="120">
        <f t="shared" si="118"/>
        <v>0</v>
      </c>
      <c r="DM22" s="120">
        <f t="shared" si="118"/>
        <v>0</v>
      </c>
      <c r="DN22" s="125"/>
      <c r="DO22" s="308" t="s">
        <v>160</v>
      </c>
      <c r="DP22" s="474">
        <f>DP39</f>
        <v>14</v>
      </c>
      <c r="DQ22" s="120">
        <f t="shared" ref="DQ22:DW22" si="119">DQ39</f>
        <v>0</v>
      </c>
      <c r="DR22" s="120">
        <f t="shared" si="119"/>
        <v>0</v>
      </c>
      <c r="DS22" s="120">
        <f t="shared" si="119"/>
        <v>0</v>
      </c>
      <c r="DT22" s="120">
        <f t="shared" si="119"/>
        <v>0</v>
      </c>
      <c r="DU22" s="120">
        <f t="shared" si="119"/>
        <v>0</v>
      </c>
      <c r="DV22" s="120">
        <f t="shared" si="119"/>
        <v>0</v>
      </c>
      <c r="DW22" s="120">
        <f t="shared" si="119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0">EC39</f>
        <v>0</v>
      </c>
      <c r="ED22" s="120">
        <f t="shared" si="120"/>
        <v>0</v>
      </c>
      <c r="EE22" s="120">
        <f t="shared" si="120"/>
        <v>0</v>
      </c>
      <c r="EF22" s="120">
        <f t="shared" si="120"/>
        <v>0</v>
      </c>
      <c r="EG22" s="120">
        <f t="shared" si="120"/>
        <v>0</v>
      </c>
      <c r="EH22" s="120">
        <f t="shared" si="120"/>
        <v>0</v>
      </c>
      <c r="EI22" s="120">
        <f t="shared" si="120"/>
        <v>0</v>
      </c>
      <c r="EJ22" s="120">
        <f t="shared" si="120"/>
        <v>1</v>
      </c>
      <c r="EK22" s="127">
        <f t="shared" si="9"/>
        <v>7.1428571428571423</v>
      </c>
      <c r="EL22" s="120">
        <f>EL39</f>
        <v>0</v>
      </c>
      <c r="EM22" s="120">
        <f>EM39</f>
        <v>1</v>
      </c>
      <c r="EN22" s="127">
        <f t="shared" si="10"/>
        <v>7.1428571428571425E-2</v>
      </c>
      <c r="EO22" s="120">
        <f>EO39</f>
        <v>1</v>
      </c>
      <c r="EP22" s="127">
        <f t="shared" si="11"/>
        <v>7.1428571428571425E-2</v>
      </c>
      <c r="EQ22" s="125"/>
      <c r="ER22" s="133" t="s">
        <v>160</v>
      </c>
      <c r="ES22" s="120">
        <f>ES39</f>
        <v>0</v>
      </c>
      <c r="ET22" s="120">
        <f t="shared" ref="ET22:FK22" si="121">ET39</f>
        <v>0</v>
      </c>
      <c r="EU22" s="120">
        <f t="shared" si="121"/>
        <v>0</v>
      </c>
      <c r="EV22" s="120">
        <f t="shared" si="121"/>
        <v>1</v>
      </c>
      <c r="EW22" s="120">
        <f t="shared" si="121"/>
        <v>0</v>
      </c>
      <c r="EX22" s="120">
        <f t="shared" si="121"/>
        <v>0</v>
      </c>
      <c r="EY22" s="120">
        <f t="shared" si="121"/>
        <v>0</v>
      </c>
      <c r="EZ22" s="120">
        <f t="shared" si="121"/>
        <v>0</v>
      </c>
      <c r="FA22" s="120">
        <f t="shared" si="121"/>
        <v>0</v>
      </c>
      <c r="FB22" s="120">
        <f t="shared" si="121"/>
        <v>0</v>
      </c>
      <c r="FC22" s="120">
        <f t="shared" si="121"/>
        <v>0</v>
      </c>
      <c r="FD22" s="120">
        <f t="shared" si="121"/>
        <v>0</v>
      </c>
      <c r="FE22" s="120">
        <f t="shared" si="121"/>
        <v>0</v>
      </c>
      <c r="FF22" s="120">
        <f t="shared" si="121"/>
        <v>0</v>
      </c>
      <c r="FG22" s="120">
        <f t="shared" si="121"/>
        <v>0</v>
      </c>
      <c r="FH22" s="120">
        <f t="shared" si="121"/>
        <v>0</v>
      </c>
      <c r="FI22" s="120">
        <f t="shared" si="121"/>
        <v>0</v>
      </c>
      <c r="FJ22" s="120">
        <f t="shared" si="121"/>
        <v>0</v>
      </c>
      <c r="FK22" s="119">
        <f t="shared" si="121"/>
        <v>125</v>
      </c>
      <c r="FL22" s="188">
        <f t="shared" si="12"/>
        <v>0</v>
      </c>
      <c r="FM22" s="120">
        <f t="shared" ref="FM22:GG22" si="122">FM39</f>
        <v>0</v>
      </c>
      <c r="FN22" s="120">
        <f t="shared" si="122"/>
        <v>0</v>
      </c>
      <c r="FO22" s="120">
        <f t="shared" si="122"/>
        <v>0</v>
      </c>
      <c r="FP22" s="120">
        <f t="shared" si="122"/>
        <v>0</v>
      </c>
      <c r="FQ22" s="120">
        <f t="shared" si="122"/>
        <v>0</v>
      </c>
      <c r="FR22" s="120">
        <f t="shared" si="122"/>
        <v>0</v>
      </c>
      <c r="FS22" s="120">
        <f t="shared" si="122"/>
        <v>0</v>
      </c>
      <c r="FT22" s="120">
        <f t="shared" si="122"/>
        <v>0</v>
      </c>
      <c r="FU22" s="120">
        <f t="shared" si="122"/>
        <v>1</v>
      </c>
      <c r="FV22" s="120">
        <f t="shared" si="122"/>
        <v>0</v>
      </c>
      <c r="FW22" s="120">
        <f t="shared" si="122"/>
        <v>2</v>
      </c>
      <c r="FX22" s="120">
        <f t="shared" si="122"/>
        <v>0</v>
      </c>
      <c r="FY22" s="120">
        <f t="shared" si="122"/>
        <v>0</v>
      </c>
      <c r="FZ22" s="120">
        <f t="shared" si="122"/>
        <v>0</v>
      </c>
      <c r="GA22" s="120">
        <f t="shared" si="122"/>
        <v>0</v>
      </c>
      <c r="GB22" s="120">
        <f t="shared" si="122"/>
        <v>0</v>
      </c>
      <c r="GC22" s="120">
        <f t="shared" si="122"/>
        <v>0</v>
      </c>
      <c r="GD22" s="120">
        <f t="shared" si="122"/>
        <v>0</v>
      </c>
      <c r="GE22" s="120">
        <f t="shared" si="122"/>
        <v>0</v>
      </c>
      <c r="GF22" s="120">
        <f t="shared" si="122"/>
        <v>0</v>
      </c>
      <c r="GG22" s="120">
        <f t="shared" si="122"/>
        <v>0</v>
      </c>
      <c r="GH22" s="125"/>
      <c r="GI22" s="133" t="s">
        <v>160</v>
      </c>
      <c r="GJ22" s="119">
        <f>GJ39</f>
        <v>106</v>
      </c>
      <c r="GK22" s="192">
        <f t="shared" si="14"/>
        <v>2.8301886792452833</v>
      </c>
      <c r="GL22" s="120">
        <f>GL39</f>
        <v>0</v>
      </c>
      <c r="GM22" s="120">
        <f t="shared" ref="GM22:GW22" si="123">GM39</f>
        <v>0</v>
      </c>
      <c r="GN22" s="120">
        <f t="shared" si="123"/>
        <v>0</v>
      </c>
      <c r="GO22" s="120">
        <f t="shared" si="123"/>
        <v>0</v>
      </c>
      <c r="GP22" s="120">
        <f t="shared" si="123"/>
        <v>0</v>
      </c>
      <c r="GQ22" s="120">
        <f t="shared" si="123"/>
        <v>0</v>
      </c>
      <c r="GR22" s="120">
        <f t="shared" si="123"/>
        <v>1</v>
      </c>
      <c r="GS22" s="120">
        <f t="shared" si="123"/>
        <v>0</v>
      </c>
      <c r="GT22" s="120">
        <f t="shared" si="123"/>
        <v>1</v>
      </c>
      <c r="GU22" s="129">
        <f t="shared" si="123"/>
        <v>1</v>
      </c>
      <c r="GV22" s="131">
        <f t="shared" si="123"/>
        <v>2</v>
      </c>
      <c r="GW22" s="120">
        <f t="shared" si="123"/>
        <v>166</v>
      </c>
      <c r="GX22" s="304">
        <f t="shared" si="16"/>
        <v>1.2048192771084338</v>
      </c>
      <c r="GY22" s="130">
        <f t="shared" ref="GY22:HG22" si="124">GY39</f>
        <v>0</v>
      </c>
      <c r="GZ22" s="120">
        <f t="shared" si="124"/>
        <v>0</v>
      </c>
      <c r="HA22" s="120">
        <f t="shared" si="124"/>
        <v>0</v>
      </c>
      <c r="HB22" s="120">
        <f t="shared" si="124"/>
        <v>0</v>
      </c>
      <c r="HC22" s="120">
        <f t="shared" si="124"/>
        <v>0</v>
      </c>
      <c r="HD22" s="120">
        <f t="shared" si="124"/>
        <v>0</v>
      </c>
      <c r="HE22" s="120">
        <f t="shared" si="124"/>
        <v>0</v>
      </c>
      <c r="HF22" s="120">
        <f t="shared" si="124"/>
        <v>0</v>
      </c>
      <c r="HG22" s="124">
        <f t="shared" si="124"/>
        <v>0</v>
      </c>
      <c r="HH22" s="125"/>
      <c r="HI22" s="133" t="s">
        <v>160</v>
      </c>
      <c r="HJ22" s="120">
        <f t="shared" ref="HJ22:HR22" si="125">HJ39</f>
        <v>0</v>
      </c>
      <c r="HK22" s="120">
        <f t="shared" si="125"/>
        <v>0</v>
      </c>
      <c r="HL22" s="120">
        <f t="shared" si="125"/>
        <v>0</v>
      </c>
      <c r="HM22" s="120">
        <f t="shared" si="125"/>
        <v>0</v>
      </c>
      <c r="HN22" s="120">
        <f t="shared" si="125"/>
        <v>0</v>
      </c>
      <c r="HO22" s="120">
        <f t="shared" si="125"/>
        <v>0</v>
      </c>
      <c r="HP22" s="120">
        <f t="shared" si="125"/>
        <v>0</v>
      </c>
      <c r="HQ22" s="129">
        <f t="shared" si="125"/>
        <v>0</v>
      </c>
      <c r="HR22" s="131">
        <f t="shared" si="125"/>
        <v>7</v>
      </c>
      <c r="HS22" s="198">
        <f t="shared" si="46"/>
        <v>0</v>
      </c>
      <c r="HT22" s="130">
        <f t="shared" ref="HT22:IF22" si="126">HT39</f>
        <v>0</v>
      </c>
      <c r="HU22" s="120">
        <f t="shared" si="126"/>
        <v>0</v>
      </c>
      <c r="HV22" s="120">
        <f t="shared" si="126"/>
        <v>0</v>
      </c>
      <c r="HW22" s="124">
        <f t="shared" si="126"/>
        <v>0</v>
      </c>
      <c r="HX22" s="211"/>
      <c r="HY22" s="130">
        <f t="shared" si="126"/>
        <v>0</v>
      </c>
      <c r="HZ22" s="120">
        <f t="shared" si="126"/>
        <v>0</v>
      </c>
      <c r="IA22" s="120">
        <f t="shared" si="126"/>
        <v>0</v>
      </c>
      <c r="IB22" s="120">
        <f t="shared" si="126"/>
        <v>0</v>
      </c>
      <c r="IC22" s="120">
        <f t="shared" si="126"/>
        <v>0</v>
      </c>
      <c r="ID22" s="120">
        <f t="shared" si="126"/>
        <v>0</v>
      </c>
      <c r="IE22" s="120">
        <f t="shared" si="126"/>
        <v>0</v>
      </c>
      <c r="IF22" s="124">
        <f t="shared" si="126"/>
        <v>0</v>
      </c>
      <c r="IG22" s="125"/>
      <c r="IH22" s="133" t="s">
        <v>160</v>
      </c>
      <c r="II22" s="120">
        <f t="shared" ref="II22:JH22" si="127">II39</f>
        <v>0</v>
      </c>
      <c r="IJ22" s="120">
        <f t="shared" si="127"/>
        <v>0</v>
      </c>
      <c r="IK22" s="120">
        <f t="shared" si="127"/>
        <v>0</v>
      </c>
      <c r="IL22" s="120">
        <f t="shared" si="127"/>
        <v>0</v>
      </c>
      <c r="IM22" s="120">
        <f t="shared" si="127"/>
        <v>0</v>
      </c>
      <c r="IN22" s="120">
        <f t="shared" si="127"/>
        <v>0</v>
      </c>
      <c r="IO22" s="120">
        <f t="shared" si="127"/>
        <v>0</v>
      </c>
      <c r="IP22" s="120">
        <f t="shared" si="127"/>
        <v>0</v>
      </c>
      <c r="IQ22" s="120">
        <f t="shared" si="127"/>
        <v>0</v>
      </c>
      <c r="IR22" s="120">
        <f t="shared" si="127"/>
        <v>0</v>
      </c>
      <c r="IS22" s="120">
        <f t="shared" si="127"/>
        <v>0</v>
      </c>
      <c r="IT22" s="120">
        <f t="shared" si="127"/>
        <v>0</v>
      </c>
      <c r="IU22" s="120">
        <f t="shared" si="127"/>
        <v>0</v>
      </c>
      <c r="IV22" s="120">
        <f t="shared" si="127"/>
        <v>0</v>
      </c>
      <c r="IW22" s="124">
        <f t="shared" si="127"/>
        <v>0</v>
      </c>
      <c r="IX22" s="130">
        <f t="shared" si="127"/>
        <v>0</v>
      </c>
      <c r="IY22" s="120">
        <f t="shared" si="127"/>
        <v>0</v>
      </c>
      <c r="IZ22" s="129">
        <f t="shared" si="127"/>
        <v>0</v>
      </c>
      <c r="JA22" s="131">
        <f t="shared" si="127"/>
        <v>0</v>
      </c>
      <c r="JB22" s="120">
        <f t="shared" si="127"/>
        <v>0</v>
      </c>
      <c r="JC22" s="124">
        <f t="shared" si="127"/>
        <v>0</v>
      </c>
      <c r="JD22" s="130">
        <f t="shared" si="127"/>
        <v>0</v>
      </c>
      <c r="JE22" s="120">
        <f t="shared" si="127"/>
        <v>0</v>
      </c>
      <c r="JF22" s="120">
        <f t="shared" si="127"/>
        <v>0</v>
      </c>
      <c r="JG22" s="120">
        <f t="shared" si="127"/>
        <v>0</v>
      </c>
      <c r="JH22" s="120">
        <f t="shared" si="127"/>
        <v>0</v>
      </c>
      <c r="JI22" s="125"/>
      <c r="JJ22" s="133" t="s">
        <v>160</v>
      </c>
      <c r="JK22" s="120">
        <f t="shared" ref="JK22:KE22" si="128">JK39</f>
        <v>0</v>
      </c>
      <c r="JL22" s="120">
        <f t="shared" si="128"/>
        <v>0</v>
      </c>
      <c r="JM22" s="120">
        <f t="shared" si="128"/>
        <v>0</v>
      </c>
      <c r="JN22" s="120">
        <f t="shared" si="128"/>
        <v>0</v>
      </c>
      <c r="JO22" s="120">
        <f t="shared" si="128"/>
        <v>0</v>
      </c>
      <c r="JP22" s="120">
        <f t="shared" si="128"/>
        <v>0</v>
      </c>
      <c r="JQ22" s="120">
        <f t="shared" si="128"/>
        <v>0</v>
      </c>
      <c r="JR22" s="120">
        <f t="shared" si="128"/>
        <v>0</v>
      </c>
      <c r="JS22" s="120">
        <f t="shared" si="128"/>
        <v>0</v>
      </c>
      <c r="JT22" s="129">
        <f t="shared" si="128"/>
        <v>0</v>
      </c>
      <c r="JU22" s="340">
        <f t="shared" si="128"/>
        <v>0</v>
      </c>
      <c r="JV22" s="341">
        <f t="shared" si="128"/>
        <v>0</v>
      </c>
      <c r="JW22" s="341">
        <f t="shared" si="128"/>
        <v>0</v>
      </c>
      <c r="JX22" s="341">
        <f t="shared" si="128"/>
        <v>0</v>
      </c>
      <c r="JY22" s="342">
        <f t="shared" si="128"/>
        <v>0</v>
      </c>
      <c r="JZ22" s="340">
        <f t="shared" si="128"/>
        <v>0</v>
      </c>
      <c r="KA22" s="341">
        <f t="shared" si="128"/>
        <v>0</v>
      </c>
      <c r="KB22" s="341">
        <f t="shared" si="128"/>
        <v>0</v>
      </c>
      <c r="KC22" s="341">
        <f t="shared" si="128"/>
        <v>0</v>
      </c>
      <c r="KD22" s="342">
        <f t="shared" si="128"/>
        <v>0</v>
      </c>
      <c r="KE22" s="340">
        <f t="shared" si="128"/>
        <v>83</v>
      </c>
      <c r="KF22" s="343">
        <f t="shared" si="19"/>
        <v>1.2048192771084338</v>
      </c>
      <c r="KG22" s="342">
        <f>KG39</f>
        <v>1</v>
      </c>
      <c r="KH22" s="131">
        <f t="shared" ref="KH22:KW22" si="129">KH39</f>
        <v>0</v>
      </c>
      <c r="KI22" s="130">
        <f t="shared" si="129"/>
        <v>0</v>
      </c>
      <c r="KJ22" s="124">
        <f t="shared" si="129"/>
        <v>0</v>
      </c>
      <c r="KK22" s="125"/>
      <c r="KL22" s="308" t="s">
        <v>160</v>
      </c>
      <c r="KM22" s="131">
        <f t="shared" si="129"/>
        <v>0</v>
      </c>
      <c r="KN22" s="120">
        <f t="shared" si="129"/>
        <v>0</v>
      </c>
      <c r="KO22" s="120">
        <f t="shared" si="129"/>
        <v>0</v>
      </c>
      <c r="KP22" s="120">
        <f t="shared" si="129"/>
        <v>0</v>
      </c>
      <c r="KQ22" s="120">
        <f t="shared" si="129"/>
        <v>0</v>
      </c>
      <c r="KR22" s="120">
        <f t="shared" si="129"/>
        <v>1</v>
      </c>
      <c r="KS22" s="120">
        <f t="shared" si="129"/>
        <v>0</v>
      </c>
      <c r="KT22" s="120">
        <f t="shared" si="129"/>
        <v>0</v>
      </c>
      <c r="KU22" s="124">
        <f t="shared" si="129"/>
        <v>4</v>
      </c>
      <c r="KV22" s="120">
        <f t="shared" si="129"/>
        <v>0</v>
      </c>
      <c r="KW22" s="120">
        <f t="shared" si="129"/>
        <v>0</v>
      </c>
      <c r="KY22" s="120">
        <f t="shared" ref="KY22:LB22" si="130">KY39</f>
        <v>0</v>
      </c>
      <c r="KZ22" s="120">
        <f t="shared" si="130"/>
        <v>0</v>
      </c>
      <c r="LA22" s="120">
        <f t="shared" si="130"/>
        <v>0</v>
      </c>
      <c r="LB22" s="120">
        <f t="shared" si="130"/>
        <v>0</v>
      </c>
      <c r="LD22" s="308" t="s">
        <v>160</v>
      </c>
      <c r="LE22" s="120">
        <f t="shared" ref="LE22:LW22" si="131">LE39</f>
        <v>0</v>
      </c>
      <c r="LF22" s="120">
        <f t="shared" si="131"/>
        <v>0</v>
      </c>
      <c r="LG22" s="120">
        <f t="shared" si="131"/>
        <v>0</v>
      </c>
      <c r="LH22" s="120">
        <f t="shared" si="131"/>
        <v>0</v>
      </c>
      <c r="LI22" s="120">
        <f t="shared" si="131"/>
        <v>0</v>
      </c>
      <c r="LJ22" s="124">
        <f t="shared" si="131"/>
        <v>0</v>
      </c>
      <c r="LK22" s="131">
        <f t="shared" si="131"/>
        <v>0</v>
      </c>
      <c r="LL22" s="120">
        <f t="shared" si="131"/>
        <v>0</v>
      </c>
      <c r="LM22" s="120">
        <f t="shared" si="131"/>
        <v>0</v>
      </c>
      <c r="LN22" s="124">
        <f t="shared" si="131"/>
        <v>0</v>
      </c>
      <c r="LO22" s="124">
        <f t="shared" si="131"/>
        <v>0</v>
      </c>
      <c r="LP22" s="124">
        <f t="shared" si="131"/>
        <v>0</v>
      </c>
      <c r="LQ22" s="124">
        <f t="shared" si="131"/>
        <v>0</v>
      </c>
      <c r="LR22" s="129">
        <f t="shared" si="131"/>
        <v>0</v>
      </c>
      <c r="LS22" s="131">
        <f t="shared" si="131"/>
        <v>0</v>
      </c>
      <c r="LT22" s="120">
        <f t="shared" si="131"/>
        <v>0</v>
      </c>
      <c r="LU22" s="120">
        <f t="shared" si="131"/>
        <v>0</v>
      </c>
      <c r="LV22" s="120">
        <f t="shared" si="131"/>
        <v>0</v>
      </c>
      <c r="LW22" s="124">
        <f t="shared" si="131"/>
        <v>0</v>
      </c>
      <c r="LX22" s="959"/>
    </row>
    <row r="23" spans="1:336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1</v>
      </c>
      <c r="E23" s="137">
        <f>E41</f>
        <v>0</v>
      </c>
      <c r="F23" s="137">
        <f>F41</f>
        <v>0</v>
      </c>
      <c r="G23" s="412">
        <f t="shared" si="24"/>
        <v>1.7543859649122806</v>
      </c>
      <c r="H23" s="146">
        <f>H41</f>
        <v>1</v>
      </c>
      <c r="I23" s="145">
        <f>I41</f>
        <v>0</v>
      </c>
      <c r="J23" s="147">
        <f>J41</f>
        <v>8</v>
      </c>
      <c r="K23" s="137">
        <f>K41</f>
        <v>4</v>
      </c>
      <c r="L23" s="141">
        <f>L41</f>
        <v>4</v>
      </c>
      <c r="M23" s="498">
        <f t="shared" si="1"/>
        <v>7.0175438596491224</v>
      </c>
      <c r="N23" s="147">
        <f>N41</f>
        <v>8</v>
      </c>
      <c r="O23" s="137">
        <f>O41</f>
        <v>4</v>
      </c>
      <c r="P23" s="137">
        <f>P41</f>
        <v>4</v>
      </c>
      <c r="Q23" s="388">
        <f t="shared" si="25"/>
        <v>7.0175438596491224</v>
      </c>
      <c r="R23" s="146">
        <f t="shared" ref="R23:AG23" si="132">R41</f>
        <v>0</v>
      </c>
      <c r="S23" s="137">
        <f t="shared" si="132"/>
        <v>0</v>
      </c>
      <c r="T23" s="137">
        <f t="shared" si="132"/>
        <v>0</v>
      </c>
      <c r="U23" s="137">
        <f t="shared" si="132"/>
        <v>0</v>
      </c>
      <c r="V23" s="137">
        <f t="shared" si="132"/>
        <v>0</v>
      </c>
      <c r="W23" s="137">
        <f t="shared" si="132"/>
        <v>0</v>
      </c>
      <c r="X23" s="137">
        <f t="shared" si="132"/>
        <v>8</v>
      </c>
      <c r="Y23" s="137">
        <f t="shared" si="132"/>
        <v>4</v>
      </c>
      <c r="Z23" s="137">
        <f t="shared" si="132"/>
        <v>8</v>
      </c>
      <c r="AA23" s="137">
        <f t="shared" si="132"/>
        <v>4</v>
      </c>
      <c r="AB23" s="137">
        <f t="shared" si="132"/>
        <v>5</v>
      </c>
      <c r="AC23" s="137">
        <f t="shared" si="132"/>
        <v>6</v>
      </c>
      <c r="AD23" s="137">
        <f t="shared" si="132"/>
        <v>0</v>
      </c>
      <c r="AE23" s="137">
        <f t="shared" si="132"/>
        <v>0</v>
      </c>
      <c r="AF23" s="137">
        <f t="shared" si="132"/>
        <v>0</v>
      </c>
      <c r="AG23" s="137">
        <f t="shared" si="132"/>
        <v>0</v>
      </c>
      <c r="AH23" s="125"/>
      <c r="AI23" s="309" t="s">
        <v>162</v>
      </c>
      <c r="AJ23" s="475">
        <f>AJ41</f>
        <v>69</v>
      </c>
      <c r="AK23" s="137">
        <f>AK41</f>
        <v>2</v>
      </c>
      <c r="AL23" s="143">
        <f t="shared" si="27"/>
        <v>2.8985507246376812</v>
      </c>
      <c r="AM23" s="137">
        <f t="shared" ref="AM23:AU23" si="133">AM41</f>
        <v>2</v>
      </c>
      <c r="AN23" s="145">
        <f t="shared" si="133"/>
        <v>1</v>
      </c>
      <c r="AO23" s="147">
        <f t="shared" si="133"/>
        <v>0</v>
      </c>
      <c r="AP23" s="137">
        <f t="shared" si="133"/>
        <v>0</v>
      </c>
      <c r="AQ23" s="141">
        <f t="shared" si="133"/>
        <v>3</v>
      </c>
      <c r="AR23" s="146">
        <f t="shared" si="133"/>
        <v>0</v>
      </c>
      <c r="AS23" s="137">
        <f t="shared" si="133"/>
        <v>0</v>
      </c>
      <c r="AT23" s="137">
        <f t="shared" si="133"/>
        <v>5</v>
      </c>
      <c r="AU23" s="137">
        <f t="shared" si="133"/>
        <v>13</v>
      </c>
      <c r="AV23" s="143">
        <f t="shared" si="29"/>
        <v>18.840579710144929</v>
      </c>
      <c r="AW23" s="137">
        <f>AW41</f>
        <v>13</v>
      </c>
      <c r="AX23" s="137">
        <f>AX41</f>
        <v>11</v>
      </c>
      <c r="AY23" s="137">
        <f>AY41</f>
        <v>1</v>
      </c>
      <c r="AZ23" s="137">
        <f>AZ41</f>
        <v>0</v>
      </c>
      <c r="BA23" s="137">
        <f>BA41</f>
        <v>1</v>
      </c>
      <c r="BB23" s="140">
        <f t="shared" si="30"/>
        <v>1.4492753623188406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1"/>
        <v>0</v>
      </c>
      <c r="BG23" s="137">
        <f t="shared" ref="BG23:BM23" si="134">BG41</f>
        <v>0</v>
      </c>
      <c r="BH23" s="137">
        <f t="shared" si="134"/>
        <v>0</v>
      </c>
      <c r="BI23" s="137">
        <f t="shared" si="134"/>
        <v>0</v>
      </c>
      <c r="BJ23" s="137">
        <f t="shared" si="134"/>
        <v>0</v>
      </c>
      <c r="BK23" s="137">
        <f t="shared" si="134"/>
        <v>0</v>
      </c>
      <c r="BL23" s="137">
        <f t="shared" si="134"/>
        <v>0</v>
      </c>
      <c r="BM23" s="137">
        <f t="shared" si="134"/>
        <v>0</v>
      </c>
      <c r="BN23" s="125"/>
      <c r="BO23" s="142" t="s">
        <v>162</v>
      </c>
      <c r="BP23" s="136">
        <f>BP41</f>
        <v>76</v>
      </c>
      <c r="BQ23" s="137">
        <f t="shared" ref="BQ23:BX23" si="135">BQ41</f>
        <v>0</v>
      </c>
      <c r="BR23" s="137">
        <f t="shared" si="135"/>
        <v>6</v>
      </c>
      <c r="BS23" s="137">
        <f t="shared" si="135"/>
        <v>0</v>
      </c>
      <c r="BT23" s="137">
        <f t="shared" si="135"/>
        <v>0</v>
      </c>
      <c r="BU23" s="145">
        <f t="shared" si="135"/>
        <v>0</v>
      </c>
      <c r="BV23" s="147">
        <f t="shared" si="135"/>
        <v>1</v>
      </c>
      <c r="BW23" s="137">
        <f t="shared" si="135"/>
        <v>0</v>
      </c>
      <c r="BX23" s="137">
        <f t="shared" si="135"/>
        <v>1</v>
      </c>
      <c r="BY23" s="478">
        <f t="shared" si="34"/>
        <v>1.3157894736842105E-2</v>
      </c>
      <c r="BZ23" s="147">
        <f>BZ41</f>
        <v>0</v>
      </c>
      <c r="CA23" s="137">
        <f>CA41</f>
        <v>1</v>
      </c>
      <c r="CB23" s="137">
        <f>CB41</f>
        <v>0</v>
      </c>
      <c r="CC23" s="470">
        <f t="shared" si="35"/>
        <v>0</v>
      </c>
      <c r="CD23" s="146">
        <f t="shared" ref="CD23:CK23" si="136">CD41</f>
        <v>0</v>
      </c>
      <c r="CE23" s="137">
        <f t="shared" si="136"/>
        <v>0</v>
      </c>
      <c r="CF23" s="137">
        <f t="shared" si="136"/>
        <v>0</v>
      </c>
      <c r="CG23" s="137">
        <f t="shared" si="136"/>
        <v>0</v>
      </c>
      <c r="CH23" s="137">
        <f t="shared" si="136"/>
        <v>0</v>
      </c>
      <c r="CI23" s="137">
        <f t="shared" si="136"/>
        <v>0</v>
      </c>
      <c r="CJ23" s="137">
        <f t="shared" si="136"/>
        <v>0</v>
      </c>
      <c r="CK23" s="137">
        <f t="shared" si="136"/>
        <v>0</v>
      </c>
      <c r="CL23" s="316">
        <f t="shared" si="37"/>
        <v>0</v>
      </c>
      <c r="CM23" s="134">
        <f t="shared" ref="CM23:CN23" si="137">CM41</f>
        <v>1</v>
      </c>
      <c r="CN23" s="325">
        <f t="shared" si="137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38">CS41</f>
        <v>0</v>
      </c>
      <c r="CT23" s="137">
        <f t="shared" si="138"/>
        <v>2</v>
      </c>
      <c r="CU23" s="137">
        <f t="shared" si="138"/>
        <v>0</v>
      </c>
      <c r="CV23" s="137">
        <f t="shared" si="138"/>
        <v>0</v>
      </c>
      <c r="CW23" s="137">
        <f t="shared" si="138"/>
        <v>0</v>
      </c>
      <c r="CX23" s="137">
        <f t="shared" si="138"/>
        <v>0</v>
      </c>
      <c r="CY23" s="137">
        <f t="shared" si="138"/>
        <v>0</v>
      </c>
      <c r="CZ23" s="137">
        <f t="shared" si="138"/>
        <v>0</v>
      </c>
      <c r="DA23" s="137">
        <f t="shared" si="138"/>
        <v>0</v>
      </c>
      <c r="DB23" s="137">
        <f t="shared" si="138"/>
        <v>0</v>
      </c>
      <c r="DC23" s="137">
        <f t="shared" si="138"/>
        <v>0</v>
      </c>
      <c r="DD23" s="137">
        <f t="shared" si="138"/>
        <v>0</v>
      </c>
      <c r="DE23" s="137">
        <f t="shared" si="138"/>
        <v>0</v>
      </c>
      <c r="DF23" s="137">
        <f t="shared" si="138"/>
        <v>0</v>
      </c>
      <c r="DG23" s="137">
        <f t="shared" si="138"/>
        <v>0</v>
      </c>
      <c r="DH23" s="137">
        <f t="shared" si="138"/>
        <v>0</v>
      </c>
      <c r="DI23" s="137">
        <f t="shared" si="138"/>
        <v>0</v>
      </c>
      <c r="DJ23" s="137">
        <f t="shared" si="138"/>
        <v>0</v>
      </c>
      <c r="DK23" s="137">
        <f t="shared" si="138"/>
        <v>0</v>
      </c>
      <c r="DL23" s="137">
        <f t="shared" si="138"/>
        <v>0</v>
      </c>
      <c r="DM23" s="137">
        <f t="shared" si="138"/>
        <v>0</v>
      </c>
      <c r="DN23" s="125"/>
      <c r="DO23" s="309" t="s">
        <v>162</v>
      </c>
      <c r="DP23" s="475">
        <f>DP41</f>
        <v>79</v>
      </c>
      <c r="DQ23" s="137">
        <f t="shared" ref="DQ23:DW23" si="139">DQ41</f>
        <v>2</v>
      </c>
      <c r="DR23" s="137">
        <f t="shared" si="139"/>
        <v>0</v>
      </c>
      <c r="DS23" s="137">
        <f t="shared" si="139"/>
        <v>0</v>
      </c>
      <c r="DT23" s="137">
        <f t="shared" si="139"/>
        <v>0</v>
      </c>
      <c r="DU23" s="137">
        <f t="shared" si="139"/>
        <v>0</v>
      </c>
      <c r="DV23" s="137">
        <f t="shared" si="139"/>
        <v>0</v>
      </c>
      <c r="DW23" s="137">
        <f t="shared" si="139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0">EC41</f>
        <v>0</v>
      </c>
      <c r="ED23" s="137">
        <f t="shared" si="140"/>
        <v>0</v>
      </c>
      <c r="EE23" s="137">
        <f t="shared" si="140"/>
        <v>0</v>
      </c>
      <c r="EF23" s="137">
        <f t="shared" si="140"/>
        <v>0</v>
      </c>
      <c r="EG23" s="137">
        <f t="shared" si="140"/>
        <v>0</v>
      </c>
      <c r="EH23" s="137">
        <f t="shared" si="140"/>
        <v>0</v>
      </c>
      <c r="EI23" s="137">
        <f t="shared" si="140"/>
        <v>0</v>
      </c>
      <c r="EJ23" s="137">
        <f t="shared" si="140"/>
        <v>0</v>
      </c>
      <c r="EK23" s="143">
        <f t="shared" si="9"/>
        <v>0</v>
      </c>
      <c r="EL23" s="137">
        <f>EL41</f>
        <v>0</v>
      </c>
      <c r="EM23" s="137">
        <f>EM41</f>
        <v>8</v>
      </c>
      <c r="EN23" s="143">
        <f t="shared" si="10"/>
        <v>0.10126582278481013</v>
      </c>
      <c r="EO23" s="137">
        <f>EO41</f>
        <v>8</v>
      </c>
      <c r="EP23" s="143">
        <f t="shared" si="11"/>
        <v>0.10126582278481013</v>
      </c>
      <c r="EQ23" s="125"/>
      <c r="ER23" s="142" t="s">
        <v>162</v>
      </c>
      <c r="ES23" s="137">
        <f>ES41</f>
        <v>0</v>
      </c>
      <c r="ET23" s="137">
        <f t="shared" ref="ET23:FK23" si="141">ET41</f>
        <v>0</v>
      </c>
      <c r="EU23" s="137">
        <f t="shared" si="141"/>
        <v>0</v>
      </c>
      <c r="EV23" s="137">
        <f t="shared" si="141"/>
        <v>0</v>
      </c>
      <c r="EW23" s="137">
        <f t="shared" si="141"/>
        <v>0</v>
      </c>
      <c r="EX23" s="137">
        <f t="shared" si="141"/>
        <v>0</v>
      </c>
      <c r="EY23" s="137">
        <f t="shared" si="141"/>
        <v>0</v>
      </c>
      <c r="EZ23" s="137">
        <f t="shared" si="141"/>
        <v>0</v>
      </c>
      <c r="FA23" s="137">
        <f t="shared" si="141"/>
        <v>0</v>
      </c>
      <c r="FB23" s="137">
        <f t="shared" si="141"/>
        <v>0</v>
      </c>
      <c r="FC23" s="137">
        <f t="shared" si="141"/>
        <v>0</v>
      </c>
      <c r="FD23" s="137">
        <f t="shared" si="141"/>
        <v>0</v>
      </c>
      <c r="FE23" s="137">
        <f t="shared" si="141"/>
        <v>0</v>
      </c>
      <c r="FF23" s="137">
        <f t="shared" si="141"/>
        <v>0</v>
      </c>
      <c r="FG23" s="137">
        <f t="shared" si="141"/>
        <v>0</v>
      </c>
      <c r="FH23" s="137">
        <f t="shared" si="141"/>
        <v>0</v>
      </c>
      <c r="FI23" s="137">
        <f t="shared" si="141"/>
        <v>0</v>
      </c>
      <c r="FJ23" s="137">
        <f t="shared" si="141"/>
        <v>0</v>
      </c>
      <c r="FK23" s="136">
        <f t="shared" si="141"/>
        <v>37</v>
      </c>
      <c r="FL23" s="189">
        <f t="shared" si="12"/>
        <v>2.7027027027027026</v>
      </c>
      <c r="FM23" s="137">
        <f t="shared" ref="FM23:GG23" si="142">FM41</f>
        <v>0</v>
      </c>
      <c r="FN23" s="137">
        <f t="shared" si="142"/>
        <v>0</v>
      </c>
      <c r="FO23" s="137">
        <f t="shared" si="142"/>
        <v>0</v>
      </c>
      <c r="FP23" s="137">
        <f t="shared" si="142"/>
        <v>1</v>
      </c>
      <c r="FQ23" s="137">
        <f t="shared" si="142"/>
        <v>0</v>
      </c>
      <c r="FR23" s="137">
        <f t="shared" si="142"/>
        <v>0</v>
      </c>
      <c r="FS23" s="137">
        <f t="shared" si="142"/>
        <v>0</v>
      </c>
      <c r="FT23" s="137">
        <f t="shared" si="142"/>
        <v>0</v>
      </c>
      <c r="FU23" s="137">
        <f t="shared" si="142"/>
        <v>0</v>
      </c>
      <c r="FV23" s="137">
        <f t="shared" si="142"/>
        <v>0</v>
      </c>
      <c r="FW23" s="137">
        <f t="shared" si="142"/>
        <v>0</v>
      </c>
      <c r="FX23" s="137">
        <f t="shared" si="142"/>
        <v>0</v>
      </c>
      <c r="FY23" s="137">
        <f t="shared" si="142"/>
        <v>0</v>
      </c>
      <c r="FZ23" s="137">
        <f t="shared" si="142"/>
        <v>0</v>
      </c>
      <c r="GA23" s="137">
        <f t="shared" si="142"/>
        <v>0</v>
      </c>
      <c r="GB23" s="137">
        <f t="shared" si="142"/>
        <v>0</v>
      </c>
      <c r="GC23" s="137">
        <f t="shared" si="142"/>
        <v>0</v>
      </c>
      <c r="GD23" s="137">
        <f t="shared" si="142"/>
        <v>0</v>
      </c>
      <c r="GE23" s="137">
        <f t="shared" si="142"/>
        <v>0</v>
      </c>
      <c r="GF23" s="137">
        <f t="shared" si="142"/>
        <v>0</v>
      </c>
      <c r="GG23" s="137">
        <f t="shared" si="142"/>
        <v>0</v>
      </c>
      <c r="GH23" s="125"/>
      <c r="GI23" s="142" t="s">
        <v>162</v>
      </c>
      <c r="GJ23" s="136">
        <f>GJ41</f>
        <v>421</v>
      </c>
      <c r="GK23" s="193">
        <f t="shared" si="14"/>
        <v>0.95011876484560576</v>
      </c>
      <c r="GL23" s="137">
        <f>GL41</f>
        <v>0</v>
      </c>
      <c r="GM23" s="137">
        <f t="shared" ref="GM23:GW23" si="143">GM41</f>
        <v>0</v>
      </c>
      <c r="GN23" s="137">
        <f t="shared" si="143"/>
        <v>0</v>
      </c>
      <c r="GO23" s="137">
        <f t="shared" si="143"/>
        <v>0</v>
      </c>
      <c r="GP23" s="137">
        <f t="shared" si="143"/>
        <v>0</v>
      </c>
      <c r="GQ23" s="137">
        <f t="shared" si="143"/>
        <v>1</v>
      </c>
      <c r="GR23" s="137">
        <f t="shared" si="143"/>
        <v>1</v>
      </c>
      <c r="GS23" s="137">
        <f t="shared" si="143"/>
        <v>1</v>
      </c>
      <c r="GT23" s="137">
        <f t="shared" si="143"/>
        <v>1</v>
      </c>
      <c r="GU23" s="145">
        <f t="shared" si="143"/>
        <v>0</v>
      </c>
      <c r="GV23" s="147">
        <f t="shared" si="143"/>
        <v>3</v>
      </c>
      <c r="GW23" s="137">
        <f t="shared" si="143"/>
        <v>702</v>
      </c>
      <c r="GX23" s="305">
        <f t="shared" si="16"/>
        <v>0.42735042735042739</v>
      </c>
      <c r="GY23" s="146">
        <f t="shared" ref="GY23:HG23" si="144">GY41</f>
        <v>1</v>
      </c>
      <c r="GZ23" s="137">
        <f t="shared" si="144"/>
        <v>0</v>
      </c>
      <c r="HA23" s="137">
        <f t="shared" si="144"/>
        <v>0</v>
      </c>
      <c r="HB23" s="137">
        <f t="shared" si="144"/>
        <v>0</v>
      </c>
      <c r="HC23" s="137">
        <f t="shared" si="144"/>
        <v>0</v>
      </c>
      <c r="HD23" s="137">
        <f t="shared" si="144"/>
        <v>0</v>
      </c>
      <c r="HE23" s="137">
        <f t="shared" si="144"/>
        <v>0</v>
      </c>
      <c r="HF23" s="137">
        <f t="shared" si="144"/>
        <v>0</v>
      </c>
      <c r="HG23" s="141">
        <f t="shared" si="144"/>
        <v>0</v>
      </c>
      <c r="HH23" s="125"/>
      <c r="HI23" s="142" t="s">
        <v>162</v>
      </c>
      <c r="HJ23" s="137">
        <f t="shared" ref="HJ23:HR23" si="145">HJ41</f>
        <v>0</v>
      </c>
      <c r="HK23" s="137">
        <f t="shared" si="145"/>
        <v>0</v>
      </c>
      <c r="HL23" s="137">
        <f t="shared" si="145"/>
        <v>0</v>
      </c>
      <c r="HM23" s="137">
        <f t="shared" si="145"/>
        <v>0</v>
      </c>
      <c r="HN23" s="137">
        <f t="shared" si="145"/>
        <v>0</v>
      </c>
      <c r="HO23" s="137">
        <f t="shared" si="145"/>
        <v>0</v>
      </c>
      <c r="HP23" s="137">
        <f t="shared" si="145"/>
        <v>0</v>
      </c>
      <c r="HQ23" s="145">
        <f t="shared" si="145"/>
        <v>0</v>
      </c>
      <c r="HR23" s="147">
        <f t="shared" si="145"/>
        <v>42</v>
      </c>
      <c r="HS23" s="199">
        <f t="shared" si="46"/>
        <v>0</v>
      </c>
      <c r="HT23" s="146">
        <f t="shared" ref="HT23:IF23" si="146">HT41</f>
        <v>0</v>
      </c>
      <c r="HU23" s="137">
        <f t="shared" si="146"/>
        <v>0</v>
      </c>
      <c r="HV23" s="137">
        <f t="shared" si="146"/>
        <v>0</v>
      </c>
      <c r="HW23" s="141">
        <f t="shared" si="146"/>
        <v>0</v>
      </c>
      <c r="HX23" s="212"/>
      <c r="HY23" s="146">
        <f t="shared" si="146"/>
        <v>0</v>
      </c>
      <c r="HZ23" s="137">
        <f t="shared" si="146"/>
        <v>0</v>
      </c>
      <c r="IA23" s="137">
        <f t="shared" si="146"/>
        <v>0</v>
      </c>
      <c r="IB23" s="137">
        <f t="shared" si="146"/>
        <v>0</v>
      </c>
      <c r="IC23" s="137">
        <f t="shared" si="146"/>
        <v>0</v>
      </c>
      <c r="ID23" s="137">
        <f t="shared" si="146"/>
        <v>0</v>
      </c>
      <c r="IE23" s="137">
        <f t="shared" si="146"/>
        <v>0</v>
      </c>
      <c r="IF23" s="141">
        <f t="shared" si="146"/>
        <v>0</v>
      </c>
      <c r="IG23" s="125"/>
      <c r="IH23" s="142" t="s">
        <v>162</v>
      </c>
      <c r="II23" s="137">
        <f t="shared" ref="II23:JH23" si="147">II41</f>
        <v>0</v>
      </c>
      <c r="IJ23" s="137">
        <f t="shared" si="147"/>
        <v>0</v>
      </c>
      <c r="IK23" s="137">
        <f t="shared" si="147"/>
        <v>0</v>
      </c>
      <c r="IL23" s="137">
        <f t="shared" si="147"/>
        <v>0</v>
      </c>
      <c r="IM23" s="137">
        <f t="shared" si="147"/>
        <v>0</v>
      </c>
      <c r="IN23" s="137">
        <f t="shared" si="147"/>
        <v>0</v>
      </c>
      <c r="IO23" s="137">
        <f t="shared" si="147"/>
        <v>0</v>
      </c>
      <c r="IP23" s="137">
        <f t="shared" si="147"/>
        <v>0</v>
      </c>
      <c r="IQ23" s="137">
        <f t="shared" si="147"/>
        <v>0</v>
      </c>
      <c r="IR23" s="137">
        <f t="shared" si="147"/>
        <v>0</v>
      </c>
      <c r="IS23" s="137">
        <f t="shared" si="147"/>
        <v>0</v>
      </c>
      <c r="IT23" s="137">
        <f t="shared" si="147"/>
        <v>0</v>
      </c>
      <c r="IU23" s="137">
        <f t="shared" si="147"/>
        <v>0</v>
      </c>
      <c r="IV23" s="137">
        <f t="shared" si="147"/>
        <v>0</v>
      </c>
      <c r="IW23" s="141">
        <f t="shared" si="147"/>
        <v>0</v>
      </c>
      <c r="IX23" s="146">
        <f t="shared" si="147"/>
        <v>0</v>
      </c>
      <c r="IY23" s="137">
        <f t="shared" si="147"/>
        <v>0</v>
      </c>
      <c r="IZ23" s="145">
        <f t="shared" si="147"/>
        <v>0</v>
      </c>
      <c r="JA23" s="147">
        <f t="shared" si="147"/>
        <v>0</v>
      </c>
      <c r="JB23" s="137">
        <f t="shared" si="147"/>
        <v>0</v>
      </c>
      <c r="JC23" s="141">
        <f t="shared" si="147"/>
        <v>0</v>
      </c>
      <c r="JD23" s="146">
        <f t="shared" si="147"/>
        <v>0</v>
      </c>
      <c r="JE23" s="137">
        <f t="shared" si="147"/>
        <v>0</v>
      </c>
      <c r="JF23" s="137">
        <f t="shared" si="147"/>
        <v>0</v>
      </c>
      <c r="JG23" s="137">
        <f t="shared" si="147"/>
        <v>0</v>
      </c>
      <c r="JH23" s="137">
        <f t="shared" si="147"/>
        <v>0</v>
      </c>
      <c r="JI23" s="125"/>
      <c r="JJ23" s="142" t="s">
        <v>162</v>
      </c>
      <c r="JK23" s="137">
        <f t="shared" ref="JK23:KE23" si="148">JK41</f>
        <v>0</v>
      </c>
      <c r="JL23" s="137">
        <f t="shared" si="148"/>
        <v>0</v>
      </c>
      <c r="JM23" s="137">
        <f t="shared" si="148"/>
        <v>0</v>
      </c>
      <c r="JN23" s="137">
        <f t="shared" si="148"/>
        <v>0</v>
      </c>
      <c r="JO23" s="137">
        <f t="shared" si="148"/>
        <v>0</v>
      </c>
      <c r="JP23" s="137">
        <f t="shared" si="148"/>
        <v>0</v>
      </c>
      <c r="JQ23" s="137">
        <f t="shared" si="148"/>
        <v>0</v>
      </c>
      <c r="JR23" s="137">
        <f t="shared" si="148"/>
        <v>0</v>
      </c>
      <c r="JS23" s="137">
        <f t="shared" si="148"/>
        <v>0</v>
      </c>
      <c r="JT23" s="145">
        <f t="shared" si="148"/>
        <v>0</v>
      </c>
      <c r="JU23" s="344">
        <f t="shared" si="148"/>
        <v>0</v>
      </c>
      <c r="JV23" s="345">
        <f t="shared" si="148"/>
        <v>0</v>
      </c>
      <c r="JW23" s="345">
        <f t="shared" si="148"/>
        <v>0</v>
      </c>
      <c r="JX23" s="345">
        <f t="shared" si="148"/>
        <v>0</v>
      </c>
      <c r="JY23" s="346">
        <f t="shared" si="148"/>
        <v>0</v>
      </c>
      <c r="JZ23" s="344">
        <f t="shared" si="148"/>
        <v>0</v>
      </c>
      <c r="KA23" s="345">
        <f t="shared" si="148"/>
        <v>0</v>
      </c>
      <c r="KB23" s="345">
        <f t="shared" si="148"/>
        <v>0</v>
      </c>
      <c r="KC23" s="345">
        <f t="shared" si="148"/>
        <v>0</v>
      </c>
      <c r="KD23" s="346">
        <f t="shared" si="148"/>
        <v>0</v>
      </c>
      <c r="KE23" s="344">
        <f t="shared" si="148"/>
        <v>351</v>
      </c>
      <c r="KF23" s="347">
        <f t="shared" si="19"/>
        <v>0</v>
      </c>
      <c r="KG23" s="346">
        <f>KG41</f>
        <v>0</v>
      </c>
      <c r="KH23" s="147">
        <f t="shared" ref="KH23:KW23" si="149">KH41</f>
        <v>0</v>
      </c>
      <c r="KI23" s="146">
        <f t="shared" si="149"/>
        <v>0</v>
      </c>
      <c r="KJ23" s="141">
        <f t="shared" si="149"/>
        <v>0</v>
      </c>
      <c r="KK23" s="125"/>
      <c r="KL23" s="309" t="s">
        <v>162</v>
      </c>
      <c r="KM23" s="147">
        <f t="shared" si="149"/>
        <v>0</v>
      </c>
      <c r="KN23" s="137">
        <f t="shared" si="149"/>
        <v>0</v>
      </c>
      <c r="KO23" s="137">
        <f t="shared" si="149"/>
        <v>0</v>
      </c>
      <c r="KP23" s="137">
        <f t="shared" si="149"/>
        <v>2</v>
      </c>
      <c r="KQ23" s="137">
        <f t="shared" si="149"/>
        <v>0</v>
      </c>
      <c r="KR23" s="137">
        <f t="shared" si="149"/>
        <v>0</v>
      </c>
      <c r="KS23" s="137">
        <f t="shared" si="149"/>
        <v>0</v>
      </c>
      <c r="KT23" s="137">
        <f t="shared" si="149"/>
        <v>0</v>
      </c>
      <c r="KU23" s="141">
        <f t="shared" si="149"/>
        <v>1</v>
      </c>
      <c r="KV23" s="137">
        <f t="shared" si="149"/>
        <v>0</v>
      </c>
      <c r="KW23" s="137">
        <f t="shared" si="149"/>
        <v>0</v>
      </c>
      <c r="KY23" s="137">
        <f t="shared" ref="KY23:LB23" si="150">KY41</f>
        <v>0</v>
      </c>
      <c r="KZ23" s="137">
        <f t="shared" si="150"/>
        <v>0</v>
      </c>
      <c r="LA23" s="137">
        <f t="shared" si="150"/>
        <v>0</v>
      </c>
      <c r="LB23" s="137">
        <f t="shared" si="150"/>
        <v>0</v>
      </c>
      <c r="LD23" s="309" t="s">
        <v>162</v>
      </c>
      <c r="LE23" s="137">
        <f t="shared" ref="LE23:LW23" si="151">LE41</f>
        <v>0</v>
      </c>
      <c r="LF23" s="137">
        <f t="shared" si="151"/>
        <v>0</v>
      </c>
      <c r="LG23" s="137">
        <f t="shared" si="151"/>
        <v>0</v>
      </c>
      <c r="LH23" s="137">
        <f t="shared" si="151"/>
        <v>0</v>
      </c>
      <c r="LI23" s="137">
        <f t="shared" si="151"/>
        <v>0</v>
      </c>
      <c r="LJ23" s="141">
        <f t="shared" si="151"/>
        <v>0</v>
      </c>
      <c r="LK23" s="147">
        <f t="shared" si="151"/>
        <v>1</v>
      </c>
      <c r="LL23" s="137">
        <f t="shared" si="151"/>
        <v>0</v>
      </c>
      <c r="LM23" s="137">
        <f t="shared" si="151"/>
        <v>0</v>
      </c>
      <c r="LN23" s="141">
        <f t="shared" si="151"/>
        <v>0</v>
      </c>
      <c r="LO23" s="141">
        <f t="shared" si="151"/>
        <v>5</v>
      </c>
      <c r="LP23" s="141">
        <f t="shared" si="151"/>
        <v>0</v>
      </c>
      <c r="LQ23" s="141">
        <f t="shared" si="151"/>
        <v>0</v>
      </c>
      <c r="LR23" s="145">
        <f t="shared" si="151"/>
        <v>0</v>
      </c>
      <c r="LS23" s="147">
        <f t="shared" si="151"/>
        <v>0</v>
      </c>
      <c r="LT23" s="137">
        <f t="shared" si="151"/>
        <v>0</v>
      </c>
      <c r="LU23" s="137">
        <f t="shared" si="151"/>
        <v>0</v>
      </c>
      <c r="LV23" s="137">
        <f t="shared" si="151"/>
        <v>0</v>
      </c>
      <c r="LW23" s="141">
        <f t="shared" si="151"/>
        <v>0</v>
      </c>
      <c r="LX23" s="959"/>
    </row>
    <row r="24" spans="1:336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  <c r="LX24" s="960"/>
    </row>
    <row r="25" spans="1:336" x14ac:dyDescent="0.2">
      <c r="LK25" s="445"/>
      <c r="LL25" s="445"/>
      <c r="LM25" s="445"/>
      <c r="LN25" s="445"/>
    </row>
    <row r="26" spans="1:336" ht="13.5" thickBot="1" x14ac:dyDescent="0.25">
      <c r="LK26" s="445"/>
      <c r="LL26" s="445"/>
      <c r="LM26" s="445"/>
      <c r="LN26" s="445"/>
    </row>
    <row r="27" spans="1:336" ht="15.75" customHeight="1" thickBot="1" x14ac:dyDescent="0.35">
      <c r="A27" s="4" t="s">
        <v>0</v>
      </c>
      <c r="B27" s="46" t="s">
        <v>1</v>
      </c>
      <c r="C27" s="69"/>
      <c r="D27" s="1209" t="s">
        <v>6</v>
      </c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1151"/>
      <c r="AE27" s="1151"/>
      <c r="AF27" s="1422"/>
      <c r="AG27" s="438"/>
      <c r="AH27" s="1035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1035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1035"/>
      <c r="CQ27" s="1056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422"/>
      <c r="DL27" s="1151"/>
      <c r="DM27" s="1422"/>
      <c r="DN27" s="1035"/>
      <c r="DO27" s="1056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1057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7"/>
      <c r="LS27" s="1789" t="s">
        <v>235</v>
      </c>
      <c r="LT27" s="1790"/>
      <c r="LU27" s="1790"/>
      <c r="LV27" s="1790"/>
      <c r="LW27" s="1791"/>
    </row>
    <row r="28" spans="1:336" ht="70.5" customHeight="1" thickBot="1" x14ac:dyDescent="0.35">
      <c r="A28" s="1559" t="s">
        <v>170</v>
      </c>
      <c r="B28" s="1321" t="s">
        <v>111</v>
      </c>
      <c r="C28" s="62"/>
      <c r="D28" s="1220" t="s">
        <v>2</v>
      </c>
      <c r="E28" s="1221"/>
      <c r="F28" s="1221"/>
      <c r="G28" s="1268"/>
      <c r="H28" s="1667" t="s">
        <v>7</v>
      </c>
      <c r="I28" s="1667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1034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1053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6"/>
      <c r="BM28" s="1167" t="s">
        <v>36</v>
      </c>
      <c r="BN28" s="1051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6"/>
      <c r="CJ28" s="1343" t="s">
        <v>26</v>
      </c>
      <c r="CK28" s="1344"/>
      <c r="CL28" s="1345"/>
      <c r="CM28" s="1337"/>
      <c r="CN28" s="1338"/>
      <c r="CO28" s="1167" t="s">
        <v>36</v>
      </c>
      <c r="CP28" s="1051"/>
      <c r="CQ28" s="1321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6"/>
      <c r="DJ28" s="1260" t="s">
        <v>26</v>
      </c>
      <c r="DK28" s="1261"/>
      <c r="DL28" s="1805"/>
      <c r="DM28" s="1153"/>
      <c r="DN28" s="1051"/>
      <c r="DO28" s="1321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6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1051"/>
      <c r="ER28" s="1321" t="s">
        <v>111</v>
      </c>
      <c r="ES28" s="1182" t="s">
        <v>44</v>
      </c>
      <c r="ET28" s="1180"/>
      <c r="EU28" s="1180"/>
      <c r="EV28" s="1180"/>
      <c r="EW28" s="1180"/>
      <c r="EX28" s="1180"/>
      <c r="EY28" s="1180"/>
      <c r="EZ28" s="1180"/>
      <c r="FA28" s="1180"/>
      <c r="FB28" s="1180"/>
      <c r="FC28" s="1180"/>
      <c r="FD28" s="1180"/>
      <c r="FE28" s="1047"/>
      <c r="FF28" s="1047"/>
      <c r="FG28" s="1047"/>
      <c r="FH28" s="1047"/>
      <c r="FI28" s="1047"/>
      <c r="FJ28" s="1033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321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30" t="s">
        <v>80</v>
      </c>
      <c r="HS28" s="1310"/>
      <c r="HT28" s="1310"/>
      <c r="HU28" s="1310"/>
      <c r="HV28" s="1310"/>
      <c r="HW28" s="1310"/>
      <c r="HX28" s="1310"/>
      <c r="HY28" s="1310"/>
      <c r="HZ28" s="1310"/>
      <c r="IA28" s="1310"/>
      <c r="IB28" s="1310"/>
      <c r="IC28" s="1310"/>
      <c r="ID28" s="1310"/>
      <c r="IE28" s="1310"/>
      <c r="IF28" s="1311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1"/>
      <c r="JD28" s="1140" t="s">
        <v>98</v>
      </c>
      <c r="JE28" s="1317"/>
      <c r="JF28" s="1317"/>
      <c r="JG28" s="1317"/>
      <c r="JH28" s="1318"/>
      <c r="JI28" s="7"/>
      <c r="JJ28" s="7"/>
      <c r="JK28" s="1623" t="s">
        <v>103</v>
      </c>
      <c r="JL28" s="1624"/>
      <c r="JM28" s="1624"/>
      <c r="JN28" s="1624"/>
      <c r="JO28" s="1625"/>
      <c r="JP28" s="1605" t="s">
        <v>121</v>
      </c>
      <c r="JQ28" s="1606"/>
      <c r="JR28" s="1606"/>
      <c r="JS28" s="1606"/>
      <c r="JT28" s="1607"/>
      <c r="JU28" s="1611" t="s">
        <v>198</v>
      </c>
      <c r="JV28" s="1612"/>
      <c r="JW28" s="1612"/>
      <c r="JX28" s="1612"/>
      <c r="JY28" s="1612"/>
      <c r="JZ28" s="1612"/>
      <c r="KA28" s="1612"/>
      <c r="KB28" s="1612"/>
      <c r="KC28" s="1612"/>
      <c r="KD28" s="1612"/>
      <c r="KE28" s="1612"/>
      <c r="KF28" s="1612"/>
      <c r="KG28" s="1612"/>
      <c r="KH28" s="1612"/>
      <c r="KI28" s="1612"/>
      <c r="KJ28" s="1613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099"/>
      <c r="LM28" s="1099"/>
      <c r="LN28" s="1113"/>
      <c r="LO28" s="1118"/>
      <c r="LP28" s="1119"/>
      <c r="LQ28" s="1119"/>
      <c r="LR28" s="1120"/>
      <c r="LS28" s="1792"/>
      <c r="LT28" s="1793"/>
      <c r="LU28" s="1793"/>
      <c r="LV28" s="1793"/>
      <c r="LW28" s="1794"/>
    </row>
    <row r="29" spans="1:336" ht="46.5" customHeight="1" thickBot="1" x14ac:dyDescent="0.25">
      <c r="A29" s="1426"/>
      <c r="B29" s="1322"/>
      <c r="C29" s="63"/>
      <c r="D29" s="1222"/>
      <c r="E29" s="1223"/>
      <c r="F29" s="1223"/>
      <c r="G29" s="1269"/>
      <c r="H29" s="1668"/>
      <c r="I29" s="1668"/>
      <c r="J29" s="1270" t="s">
        <v>10</v>
      </c>
      <c r="K29" s="1670"/>
      <c r="L29" s="1681" t="s">
        <v>10</v>
      </c>
      <c r="M29" s="404"/>
      <c r="N29" s="1417"/>
      <c r="O29" s="1669"/>
      <c r="P29" s="1669"/>
      <c r="Q29" s="1419"/>
      <c r="R29" s="1220" t="s">
        <v>19</v>
      </c>
      <c r="S29" s="1268"/>
      <c r="T29" s="1173" t="s">
        <v>7</v>
      </c>
      <c r="U29" s="1175"/>
      <c r="V29" s="1173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669"/>
      <c r="AF29" s="1419"/>
      <c r="AG29" s="439"/>
      <c r="AH29" s="1034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24" t="s">
        <v>27</v>
      </c>
      <c r="AP29" s="1125"/>
      <c r="AQ29" s="1126"/>
      <c r="AR29" s="1404" t="s">
        <v>122</v>
      </c>
      <c r="AS29" s="1405"/>
      <c r="AT29" s="1170" t="s">
        <v>32</v>
      </c>
      <c r="AU29" s="1393" t="s">
        <v>26</v>
      </c>
      <c r="AV29" s="1394"/>
      <c r="AW29" s="1054" t="s">
        <v>33</v>
      </c>
      <c r="AX29" s="595"/>
      <c r="AY29" s="1266" t="s">
        <v>9</v>
      </c>
      <c r="AZ29" s="1267"/>
      <c r="BA29" s="1267"/>
      <c r="BB29" s="1558"/>
      <c r="BC29" s="1220" t="s">
        <v>15</v>
      </c>
      <c r="BD29" s="1221"/>
      <c r="BE29" s="1221"/>
      <c r="BF29" s="1268"/>
      <c r="BG29" s="1220" t="s">
        <v>19</v>
      </c>
      <c r="BH29" s="1268"/>
      <c r="BI29" s="1220" t="s">
        <v>7</v>
      </c>
      <c r="BJ29" s="1268"/>
      <c r="BK29" s="1220" t="s">
        <v>20</v>
      </c>
      <c r="BL29" s="1268"/>
      <c r="BM29" s="1169"/>
      <c r="BN29" s="1051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558"/>
      <c r="BZ29" s="1173" t="s">
        <v>15</v>
      </c>
      <c r="CA29" s="1174"/>
      <c r="CB29" s="1174"/>
      <c r="CC29" s="1175"/>
      <c r="CD29" s="1220" t="s">
        <v>34</v>
      </c>
      <c r="CE29" s="1268"/>
      <c r="CF29" s="1220" t="s">
        <v>7</v>
      </c>
      <c r="CG29" s="1268"/>
      <c r="CH29" s="1220" t="s">
        <v>20</v>
      </c>
      <c r="CI29" s="1268"/>
      <c r="CJ29" s="1346"/>
      <c r="CK29" s="1694"/>
      <c r="CL29" s="1348"/>
      <c r="CM29" s="1339"/>
      <c r="CN29" s="1340"/>
      <c r="CO29" s="1169"/>
      <c r="CP29" s="1051"/>
      <c r="CQ29" s="1322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558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709"/>
      <c r="DJ29" s="1262"/>
      <c r="DK29" s="1263"/>
      <c r="DL29" s="1806"/>
      <c r="DM29" s="1155"/>
      <c r="DN29" s="1051"/>
      <c r="DO29" s="1322"/>
      <c r="DP29" s="63"/>
      <c r="DQ29" s="1171"/>
      <c r="DR29" s="1168"/>
      <c r="DS29" s="1171"/>
      <c r="DT29" s="1171"/>
      <c r="DU29" s="1266" t="s">
        <v>9</v>
      </c>
      <c r="DV29" s="1267"/>
      <c r="DW29" s="1267"/>
      <c r="DX29" s="1558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68"/>
      <c r="EI29" s="1326"/>
      <c r="EJ29" s="1675"/>
      <c r="EK29" s="1328"/>
      <c r="EL29" s="1169"/>
      <c r="EM29" s="1285"/>
      <c r="EN29" s="1164"/>
      <c r="EO29" s="1285"/>
      <c r="EP29" s="1164"/>
      <c r="EQ29" s="1051"/>
      <c r="ER29" s="1322"/>
      <c r="ES29" s="1130" t="s">
        <v>45</v>
      </c>
      <c r="ET29" s="1310"/>
      <c r="EU29" s="1311"/>
      <c r="EV29" s="1684" t="s">
        <v>46</v>
      </c>
      <c r="EW29" s="1685"/>
      <c r="EX29" s="1686"/>
      <c r="EY29" s="1130" t="s">
        <v>47</v>
      </c>
      <c r="EZ29" s="1310"/>
      <c r="FA29" s="1311"/>
      <c r="FB29" s="1130" t="s">
        <v>48</v>
      </c>
      <c r="FC29" s="1310"/>
      <c r="FD29" s="1311"/>
      <c r="FE29" s="1363" t="s">
        <v>51</v>
      </c>
      <c r="FF29" s="1364"/>
      <c r="FG29" s="1365"/>
      <c r="FH29" s="1363" t="s">
        <v>52</v>
      </c>
      <c r="FI29" s="1364"/>
      <c r="FJ29" s="1365"/>
      <c r="FK29" s="1567" t="s">
        <v>171</v>
      </c>
      <c r="FL29" s="1367" t="s">
        <v>182</v>
      </c>
      <c r="FM29" s="1498" t="s">
        <v>173</v>
      </c>
      <c r="FN29" s="1497" t="s">
        <v>174</v>
      </c>
      <c r="FO29" s="1497" t="s">
        <v>175</v>
      </c>
      <c r="FP29" s="1498" t="s">
        <v>176</v>
      </c>
      <c r="FQ29" s="1495" t="s">
        <v>177</v>
      </c>
      <c r="FR29" s="1182" t="s">
        <v>54</v>
      </c>
      <c r="FS29" s="1180"/>
      <c r="FT29" s="1180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689" t="s">
        <v>60</v>
      </c>
      <c r="GH29" s="13"/>
      <c r="GI29" s="1322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642" t="s">
        <v>115</v>
      </c>
      <c r="GW29" s="1645" t="s">
        <v>171</v>
      </c>
      <c r="GX29" s="1716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447"/>
      <c r="HR29" s="1636" t="s">
        <v>171</v>
      </c>
      <c r="HS29" s="1661" t="s">
        <v>182</v>
      </c>
      <c r="HT29" s="1757" t="s">
        <v>81</v>
      </c>
      <c r="HU29" s="1758"/>
      <c r="HV29" s="1758"/>
      <c r="HW29" s="1758"/>
      <c r="HX29" s="1759"/>
      <c r="HY29" s="1182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1045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1045"/>
      <c r="JK29" s="1275" t="s">
        <v>104</v>
      </c>
      <c r="JL29" s="1276"/>
      <c r="JM29" s="1778" t="s">
        <v>105</v>
      </c>
      <c r="JN29" s="1779"/>
      <c r="JO29" s="1780"/>
      <c r="JP29" s="1608"/>
      <c r="JQ29" s="1609"/>
      <c r="JR29" s="1609"/>
      <c r="JS29" s="1609"/>
      <c r="JT29" s="1610"/>
      <c r="JU29" s="1781" t="s">
        <v>192</v>
      </c>
      <c r="JV29" s="1782"/>
      <c r="JW29" s="1782"/>
      <c r="JX29" s="1782"/>
      <c r="JY29" s="1783"/>
      <c r="JZ29" s="1781" t="s">
        <v>193</v>
      </c>
      <c r="KA29" s="1782"/>
      <c r="KB29" s="1782"/>
      <c r="KC29" s="1782"/>
      <c r="KD29" s="1783"/>
      <c r="KE29" s="1251" t="s">
        <v>199</v>
      </c>
      <c r="KF29" s="1293" t="s">
        <v>182</v>
      </c>
      <c r="KG29" s="1586" t="s">
        <v>179</v>
      </c>
      <c r="KH29" s="1589" t="s">
        <v>202</v>
      </c>
      <c r="KI29" s="1581" t="s">
        <v>180</v>
      </c>
      <c r="KJ29" s="1599" t="s">
        <v>181</v>
      </c>
      <c r="KK29" s="298"/>
      <c r="KL29" s="1045"/>
      <c r="KM29" s="1602" t="s">
        <v>185</v>
      </c>
      <c r="KN29" s="1596"/>
      <c r="KO29" s="1597"/>
      <c r="KP29" s="1595" t="s">
        <v>186</v>
      </c>
      <c r="KQ29" s="1596"/>
      <c r="KR29" s="1597"/>
      <c r="KS29" s="1595" t="s">
        <v>187</v>
      </c>
      <c r="KT29" s="1596"/>
      <c r="KU29" s="1784"/>
      <c r="LD29" s="1045"/>
      <c r="LE29" s="1733" t="s">
        <v>93</v>
      </c>
      <c r="LF29" s="1734"/>
      <c r="LG29" s="1740"/>
      <c r="LH29" s="1733" t="s">
        <v>94</v>
      </c>
      <c r="LI29" s="1734"/>
      <c r="LJ29" s="1740"/>
      <c r="LK29" s="1101"/>
      <c r="LL29" s="1102"/>
      <c r="LM29" s="1102"/>
      <c r="LN29" s="1114"/>
      <c r="LO29" s="1118"/>
      <c r="LP29" s="1119"/>
      <c r="LQ29" s="1119"/>
      <c r="LR29" s="1120"/>
      <c r="LS29" s="1792"/>
      <c r="LT29" s="1793"/>
      <c r="LU29" s="1793"/>
      <c r="LV29" s="1793"/>
      <c r="LW29" s="1794"/>
    </row>
    <row r="30" spans="1:336" ht="77.25" customHeight="1" thickBot="1" x14ac:dyDescent="0.35">
      <c r="A30" s="1426"/>
      <c r="B30" s="1322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667" t="s">
        <v>8</v>
      </c>
      <c r="I30" s="1667" t="s">
        <v>3</v>
      </c>
      <c r="J30" s="1249"/>
      <c r="K30" s="1250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6"/>
      <c r="U30" s="1178"/>
      <c r="V30" s="1176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1034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1055" t="s">
        <v>34</v>
      </c>
      <c r="AX30" s="596" t="s">
        <v>10</v>
      </c>
      <c r="AY30" s="1386" t="s">
        <v>10</v>
      </c>
      <c r="AZ30" s="1388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1029" t="s">
        <v>2</v>
      </c>
      <c r="BN30" s="1051"/>
      <c r="BO30" s="1322"/>
      <c r="BP30" s="63"/>
      <c r="BQ30" s="1172"/>
      <c r="BR30" s="1169"/>
      <c r="BS30" s="1172"/>
      <c r="BT30" s="1172"/>
      <c r="BU30" s="1172"/>
      <c r="BV30" s="1386" t="s">
        <v>10</v>
      </c>
      <c r="BW30" s="1388"/>
      <c r="BX30" s="1224" t="s">
        <v>10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69"/>
      <c r="CJ30" s="1349"/>
      <c r="CK30" s="1350"/>
      <c r="CL30" s="1351"/>
      <c r="CM30" s="1341"/>
      <c r="CN30" s="1342"/>
      <c r="CO30" s="14" t="s">
        <v>2</v>
      </c>
      <c r="CP30" s="1051"/>
      <c r="CQ30" s="1322"/>
      <c r="CR30" s="63"/>
      <c r="CS30" s="1172"/>
      <c r="CT30" s="1169"/>
      <c r="CU30" s="1172"/>
      <c r="CV30" s="1172"/>
      <c r="CW30" s="1172"/>
      <c r="CX30" s="1386" t="s">
        <v>10</v>
      </c>
      <c r="CY30" s="1682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710"/>
      <c r="DJ30" s="1264"/>
      <c r="DK30" s="1265"/>
      <c r="DL30" s="1807"/>
      <c r="DM30" s="1157"/>
      <c r="DN30" s="1051"/>
      <c r="DO30" s="1322"/>
      <c r="DP30" s="63"/>
      <c r="DQ30" s="1172"/>
      <c r="DR30" s="1169"/>
      <c r="DS30" s="1172"/>
      <c r="DT30" s="1172"/>
      <c r="DU30" s="1386" t="s">
        <v>10</v>
      </c>
      <c r="DV30" s="1388"/>
      <c r="DW30" s="1224" t="s">
        <v>10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69"/>
      <c r="EI30" s="1329"/>
      <c r="EJ30" s="1330"/>
      <c r="EK30" s="1331"/>
      <c r="EL30" s="317" t="s">
        <v>2</v>
      </c>
      <c r="EM30" s="1332"/>
      <c r="EN30" s="1333"/>
      <c r="EO30" s="1332"/>
      <c r="EP30" s="1333"/>
      <c r="EQ30" s="1051"/>
      <c r="ER30" s="1322"/>
      <c r="ES30" s="1182" t="s">
        <v>49</v>
      </c>
      <c r="ET30" s="1180"/>
      <c r="EU30" s="1181"/>
      <c r="EV30" s="1766" t="s">
        <v>49</v>
      </c>
      <c r="EW30" s="1767"/>
      <c r="EX30" s="1768"/>
      <c r="EY30" s="1182" t="s">
        <v>49</v>
      </c>
      <c r="EZ30" s="1180"/>
      <c r="FA30" s="1181"/>
      <c r="FB30" s="1182" t="s">
        <v>49</v>
      </c>
      <c r="FC30" s="1180"/>
      <c r="FD30" s="1181"/>
      <c r="FE30" s="1754" t="s">
        <v>49</v>
      </c>
      <c r="FF30" s="1755"/>
      <c r="FG30" s="1756"/>
      <c r="FH30" s="1754" t="s">
        <v>49</v>
      </c>
      <c r="FI30" s="1755"/>
      <c r="FJ30" s="1756"/>
      <c r="FK30" s="1630"/>
      <c r="FL30" s="1368"/>
      <c r="FM30" s="1634"/>
      <c r="FN30" s="1632"/>
      <c r="FO30" s="1632"/>
      <c r="FP30" s="1634"/>
      <c r="FQ30" s="1687"/>
      <c r="FR30" s="1305" t="s">
        <v>55</v>
      </c>
      <c r="FS30" s="1306"/>
      <c r="FT30" s="1307"/>
      <c r="FU30" s="1305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690"/>
      <c r="GH30" s="13"/>
      <c r="GI30" s="1322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643"/>
      <c r="GW30" s="1646"/>
      <c r="GX30" s="1717"/>
      <c r="GY30" s="489" t="s">
        <v>50</v>
      </c>
      <c r="GZ30" s="15" t="s">
        <v>67</v>
      </c>
      <c r="HA30" s="16" t="s">
        <v>68</v>
      </c>
      <c r="HB30" s="16" t="s">
        <v>69</v>
      </c>
      <c r="HC30" s="1639" t="s">
        <v>70</v>
      </c>
      <c r="HD30" s="1639" t="s">
        <v>71</v>
      </c>
      <c r="HE30" s="1639" t="s">
        <v>72</v>
      </c>
      <c r="HF30" s="1639" t="s">
        <v>73</v>
      </c>
      <c r="HG30" s="1720" t="s">
        <v>74</v>
      </c>
      <c r="HH30" s="13"/>
      <c r="HI30" s="194" t="s">
        <v>167</v>
      </c>
      <c r="HJ30" s="1763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637"/>
      <c r="HS30" s="1662"/>
      <c r="HT30" s="1626" t="s">
        <v>62</v>
      </c>
      <c r="HU30" s="1628" t="s">
        <v>63</v>
      </c>
      <c r="HV30" s="1628" t="s">
        <v>64</v>
      </c>
      <c r="HW30" s="1628" t="s">
        <v>65</v>
      </c>
      <c r="HX30" s="1761" t="s">
        <v>190</v>
      </c>
      <c r="HY30" s="1127" t="s">
        <v>68</v>
      </c>
      <c r="HZ30" s="1127" t="s">
        <v>83</v>
      </c>
      <c r="IA30" s="1127" t="s">
        <v>84</v>
      </c>
      <c r="IB30" s="1127" t="s">
        <v>85</v>
      </c>
      <c r="IC30" s="1137" t="s">
        <v>86</v>
      </c>
      <c r="ID30" s="1315" t="s">
        <v>87</v>
      </c>
      <c r="IE30" s="1654" t="s">
        <v>88</v>
      </c>
      <c r="IF30" s="1127" t="s">
        <v>79</v>
      </c>
      <c r="IG30" s="17"/>
      <c r="IH30" s="1032" t="s">
        <v>167</v>
      </c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464"/>
      <c r="IZ30" s="1615"/>
      <c r="JA30" s="1215" t="s">
        <v>97</v>
      </c>
      <c r="JB30" s="1464"/>
      <c r="JC30" s="1615"/>
      <c r="JD30" s="1725" t="s">
        <v>99</v>
      </c>
      <c r="JE30" s="1213" t="s">
        <v>100</v>
      </c>
      <c r="JF30" s="1213" t="s">
        <v>101</v>
      </c>
      <c r="JG30" s="1412" t="s">
        <v>102</v>
      </c>
      <c r="JH30" s="1167" t="s">
        <v>189</v>
      </c>
      <c r="JI30" s="17"/>
      <c r="JJ30" s="1032" t="s">
        <v>167</v>
      </c>
      <c r="JK30" s="1275" t="s">
        <v>106</v>
      </c>
      <c r="JL30" s="1276"/>
      <c r="JM30" s="1616" t="s">
        <v>107</v>
      </c>
      <c r="JN30" s="1617"/>
      <c r="JO30" s="1618"/>
      <c r="JP30" s="1279" t="s">
        <v>99</v>
      </c>
      <c r="JQ30" s="1281" t="s">
        <v>100</v>
      </c>
      <c r="JR30" s="1281" t="s">
        <v>101</v>
      </c>
      <c r="JS30" s="1281" t="s">
        <v>102</v>
      </c>
      <c r="JT30" s="1478" t="s">
        <v>68</v>
      </c>
      <c r="JU30" s="1290" t="s">
        <v>194</v>
      </c>
      <c r="JV30" s="1290" t="s">
        <v>195</v>
      </c>
      <c r="JW30" s="1290" t="s">
        <v>191</v>
      </c>
      <c r="JX30" s="1290" t="s">
        <v>196</v>
      </c>
      <c r="JY30" s="1290" t="s">
        <v>197</v>
      </c>
      <c r="JZ30" s="1290" t="s">
        <v>194</v>
      </c>
      <c r="KA30" s="1290" t="s">
        <v>195</v>
      </c>
      <c r="KB30" s="1290" t="s">
        <v>191</v>
      </c>
      <c r="KC30" s="1290" t="s">
        <v>196</v>
      </c>
      <c r="KD30" s="1290" t="s">
        <v>197</v>
      </c>
      <c r="KE30" s="1252"/>
      <c r="KF30" s="1294"/>
      <c r="KG30" s="1587"/>
      <c r="KH30" s="1590"/>
      <c r="KI30" s="1582"/>
      <c r="KJ30" s="1600"/>
      <c r="KK30" s="298"/>
      <c r="KL30" s="1032" t="s">
        <v>167</v>
      </c>
      <c r="KM30" s="1466" t="s">
        <v>215</v>
      </c>
      <c r="KN30" s="1467" t="s">
        <v>216</v>
      </c>
      <c r="KO30" s="1764" t="s">
        <v>217</v>
      </c>
      <c r="KP30" s="1466" t="s">
        <v>215</v>
      </c>
      <c r="KQ30" s="1467" t="s">
        <v>216</v>
      </c>
      <c r="KR30" s="1764" t="s">
        <v>217</v>
      </c>
      <c r="KS30" s="1466" t="s">
        <v>215</v>
      </c>
      <c r="KT30" s="1467" t="s">
        <v>216</v>
      </c>
      <c r="KU30" s="1764" t="s">
        <v>217</v>
      </c>
      <c r="KV30" s="1230" t="s">
        <v>206</v>
      </c>
      <c r="KW30" s="1232"/>
      <c r="KY30" s="1230" t="s">
        <v>207</v>
      </c>
      <c r="KZ30" s="1231"/>
      <c r="LA30" s="1231"/>
      <c r="LB30" s="1232"/>
      <c r="LD30" s="1032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  <c r="LS30" s="913" t="s">
        <v>230</v>
      </c>
      <c r="LT30" s="912" t="s">
        <v>231</v>
      </c>
      <c r="LU30" s="912" t="s">
        <v>232</v>
      </c>
      <c r="LV30" s="912" t="s">
        <v>233</v>
      </c>
      <c r="LW30" s="919" t="s">
        <v>234</v>
      </c>
    </row>
    <row r="31" spans="1:336" ht="53.25" customHeight="1" thickBot="1" x14ac:dyDescent="0.35">
      <c r="A31" s="1676"/>
      <c r="B31" s="1677"/>
      <c r="C31" s="63" t="s">
        <v>171</v>
      </c>
      <c r="D31" s="1678"/>
      <c r="E31" s="1577"/>
      <c r="F31" s="1679"/>
      <c r="G31" s="1562"/>
      <c r="H31" s="1680"/>
      <c r="I31" s="1680"/>
      <c r="J31" s="18" t="s">
        <v>12</v>
      </c>
      <c r="K31" s="1040" t="s">
        <v>13</v>
      </c>
      <c r="L31" s="465" t="s">
        <v>14</v>
      </c>
      <c r="M31" s="1136"/>
      <c r="N31" s="1039" t="s">
        <v>12</v>
      </c>
      <c r="O31" s="19" t="s">
        <v>13</v>
      </c>
      <c r="P31" s="21" t="s">
        <v>14</v>
      </c>
      <c r="Q31" s="394" t="s">
        <v>148</v>
      </c>
      <c r="R31" s="1039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1052" t="s">
        <v>14</v>
      </c>
      <c r="X31" s="41" t="s">
        <v>12</v>
      </c>
      <c r="Y31" s="1052" t="s">
        <v>13</v>
      </c>
      <c r="Z31" s="1039" t="s">
        <v>12</v>
      </c>
      <c r="AA31" s="20" t="s">
        <v>13</v>
      </c>
      <c r="AB31" s="1039" t="s">
        <v>12</v>
      </c>
      <c r="AC31" s="21" t="s">
        <v>13</v>
      </c>
      <c r="AD31" s="1039" t="s">
        <v>12</v>
      </c>
      <c r="AE31" s="19" t="s">
        <v>13</v>
      </c>
      <c r="AF31" s="21" t="s">
        <v>14</v>
      </c>
      <c r="AG31" s="21"/>
      <c r="AH31" s="11"/>
      <c r="AI31" s="1322"/>
      <c r="AJ31" s="63" t="s">
        <v>171</v>
      </c>
      <c r="AK31" s="1054" t="s">
        <v>14</v>
      </c>
      <c r="AL31" s="707" t="s">
        <v>148</v>
      </c>
      <c r="AM31" s="1054" t="s">
        <v>12</v>
      </c>
      <c r="AN31" s="1054" t="s">
        <v>12</v>
      </c>
      <c r="AO31" s="1039" t="s">
        <v>12</v>
      </c>
      <c r="AP31" s="21" t="s">
        <v>13</v>
      </c>
      <c r="AQ31" s="1171"/>
      <c r="AR31" s="1042" t="s">
        <v>12</v>
      </c>
      <c r="AS31" s="21" t="s">
        <v>13</v>
      </c>
      <c r="AT31" s="1037" t="s">
        <v>12</v>
      </c>
      <c r="AU31" s="1054" t="s">
        <v>13</v>
      </c>
      <c r="AV31" s="707" t="s">
        <v>148</v>
      </c>
      <c r="AW31" s="1054" t="s">
        <v>12</v>
      </c>
      <c r="AX31" s="595" t="s">
        <v>221</v>
      </c>
      <c r="AY31" s="41" t="s">
        <v>12</v>
      </c>
      <c r="AZ31" s="1040" t="s">
        <v>13</v>
      </c>
      <c r="BA31" s="1036" t="s">
        <v>14</v>
      </c>
      <c r="BB31" s="711" t="s">
        <v>148</v>
      </c>
      <c r="BC31" s="1042" t="s">
        <v>12</v>
      </c>
      <c r="BD31" s="19" t="s">
        <v>13</v>
      </c>
      <c r="BE31" s="21" t="s">
        <v>14</v>
      </c>
      <c r="BF31" s="746" t="s">
        <v>148</v>
      </c>
      <c r="BG31" s="1039" t="s">
        <v>13</v>
      </c>
      <c r="BH31" s="21" t="s">
        <v>14</v>
      </c>
      <c r="BI31" s="1039" t="s">
        <v>13</v>
      </c>
      <c r="BJ31" s="21" t="s">
        <v>14</v>
      </c>
      <c r="BK31" s="1039" t="s">
        <v>13</v>
      </c>
      <c r="BL31" s="21" t="s">
        <v>14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1039" t="s">
        <v>12</v>
      </c>
      <c r="BW31" s="19" t="s">
        <v>13</v>
      </c>
      <c r="BX31" s="1026" t="s">
        <v>221</v>
      </c>
      <c r="BY31" s="713" t="s">
        <v>165</v>
      </c>
      <c r="BZ31" s="1039" t="s">
        <v>12</v>
      </c>
      <c r="CA31" s="19" t="s">
        <v>13</v>
      </c>
      <c r="CB31" s="21" t="s">
        <v>14</v>
      </c>
      <c r="CC31" s="714" t="s">
        <v>166</v>
      </c>
      <c r="CD31" s="1039" t="s">
        <v>13</v>
      </c>
      <c r="CE31" s="1027" t="s">
        <v>221</v>
      </c>
      <c r="CF31" s="1039" t="s">
        <v>13</v>
      </c>
      <c r="CG31" s="21" t="s">
        <v>14</v>
      </c>
      <c r="CH31" s="929" t="s">
        <v>12</v>
      </c>
      <c r="CI31" s="930" t="s">
        <v>221</v>
      </c>
      <c r="CJ31" s="1039" t="s">
        <v>12</v>
      </c>
      <c r="CK31" s="21" t="s">
        <v>13</v>
      </c>
      <c r="CL31" s="479" t="s">
        <v>165</v>
      </c>
      <c r="CM31" s="848" t="s">
        <v>200</v>
      </c>
      <c r="CN31" s="849" t="s">
        <v>201</v>
      </c>
      <c r="CO31" s="79" t="s">
        <v>12</v>
      </c>
      <c r="CP31" s="11"/>
      <c r="CQ31" s="1385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1039" t="s">
        <v>12</v>
      </c>
      <c r="CY31" s="19" t="s">
        <v>13</v>
      </c>
      <c r="CZ31" s="21" t="s">
        <v>14</v>
      </c>
      <c r="DA31" s="1039" t="s">
        <v>12</v>
      </c>
      <c r="DB31" s="19" t="s">
        <v>13</v>
      </c>
      <c r="DC31" s="21" t="s">
        <v>14</v>
      </c>
      <c r="DD31" s="1039" t="s">
        <v>13</v>
      </c>
      <c r="DE31" s="21" t="s">
        <v>14</v>
      </c>
      <c r="DF31" s="1039" t="s">
        <v>13</v>
      </c>
      <c r="DG31" s="21" t="s">
        <v>14</v>
      </c>
      <c r="DH31" s="1039" t="s">
        <v>108</v>
      </c>
      <c r="DI31" s="20" t="s">
        <v>14</v>
      </c>
      <c r="DJ31" s="1039" t="s">
        <v>12</v>
      </c>
      <c r="DK31" s="21" t="s">
        <v>13</v>
      </c>
      <c r="DL31" s="1014" t="s">
        <v>200</v>
      </c>
      <c r="DM31" s="361" t="s">
        <v>201</v>
      </c>
      <c r="DN31" s="11"/>
      <c r="DO31" s="1385"/>
      <c r="DP31" s="63" t="s">
        <v>171</v>
      </c>
      <c r="DQ31" s="75" t="s">
        <v>12</v>
      </c>
      <c r="DR31" s="429" t="s">
        <v>12</v>
      </c>
      <c r="DS31" s="75" t="s">
        <v>12</v>
      </c>
      <c r="DT31" s="752" t="s">
        <v>12</v>
      </c>
      <c r="DU31" s="753" t="s">
        <v>12</v>
      </c>
      <c r="DV31" s="754" t="s">
        <v>13</v>
      </c>
      <c r="DW31" s="1058" t="s">
        <v>221</v>
      </c>
      <c r="DX31" s="756" t="s">
        <v>165</v>
      </c>
      <c r="DY31" s="1039" t="s">
        <v>12</v>
      </c>
      <c r="DZ31" s="19" t="s">
        <v>13</v>
      </c>
      <c r="EA31" s="21" t="s">
        <v>14</v>
      </c>
      <c r="EB31" s="390" t="s">
        <v>148</v>
      </c>
      <c r="EC31" s="1042" t="s">
        <v>13</v>
      </c>
      <c r="ED31" s="21" t="s">
        <v>14</v>
      </c>
      <c r="EE31" s="1039" t="s">
        <v>13</v>
      </c>
      <c r="EF31" s="20" t="s">
        <v>14</v>
      </c>
      <c r="EG31" s="1039" t="s">
        <v>12</v>
      </c>
      <c r="EH31" s="21" t="s">
        <v>14</v>
      </c>
      <c r="EI31" s="1042" t="s">
        <v>12</v>
      </c>
      <c r="EJ31" s="21" t="s">
        <v>13</v>
      </c>
      <c r="EK31" s="722" t="s">
        <v>148</v>
      </c>
      <c r="EL31" s="41" t="s">
        <v>12</v>
      </c>
      <c r="EM31" s="1037" t="s">
        <v>13</v>
      </c>
      <c r="EN31" s="723" t="s">
        <v>148</v>
      </c>
      <c r="EO31" s="1037" t="s">
        <v>13</v>
      </c>
      <c r="EP31" s="707" t="s">
        <v>148</v>
      </c>
      <c r="EQ31" s="11"/>
      <c r="ER31" s="1385"/>
      <c r="ES31" s="18" t="s">
        <v>12</v>
      </c>
      <c r="ET31" s="1040" t="s">
        <v>13</v>
      </c>
      <c r="EU31" s="841" t="s">
        <v>14</v>
      </c>
      <c r="EV31" s="1048" t="s">
        <v>12</v>
      </c>
      <c r="EW31" s="1046" t="s">
        <v>13</v>
      </c>
      <c r="EX31" s="1049" t="s">
        <v>14</v>
      </c>
      <c r="EY31" s="41" t="s">
        <v>12</v>
      </c>
      <c r="EZ31" s="1040" t="s">
        <v>13</v>
      </c>
      <c r="FA31" s="841" t="s">
        <v>14</v>
      </c>
      <c r="FB31" s="18" t="s">
        <v>12</v>
      </c>
      <c r="FC31" s="1040" t="s">
        <v>13</v>
      </c>
      <c r="FD31" s="1052" t="s">
        <v>14</v>
      </c>
      <c r="FE31" s="41" t="s">
        <v>12</v>
      </c>
      <c r="FF31" s="1040" t="s">
        <v>13</v>
      </c>
      <c r="FG31" s="841" t="s">
        <v>14</v>
      </c>
      <c r="FH31" s="18" t="s">
        <v>12</v>
      </c>
      <c r="FI31" s="1040" t="s">
        <v>13</v>
      </c>
      <c r="FJ31" s="1052" t="s">
        <v>14</v>
      </c>
      <c r="FK31" s="1631"/>
      <c r="FL31" s="1683"/>
      <c r="FM31" s="1635"/>
      <c r="FN31" s="1633"/>
      <c r="FO31" s="1633"/>
      <c r="FP31" s="1635"/>
      <c r="FQ31" s="1688"/>
      <c r="FR31" s="185" t="s">
        <v>12</v>
      </c>
      <c r="FS31" s="1041" t="s">
        <v>13</v>
      </c>
      <c r="FT31" s="1041" t="s">
        <v>14</v>
      </c>
      <c r="FU31" s="41" t="s">
        <v>12</v>
      </c>
      <c r="FV31" s="1040" t="s">
        <v>13</v>
      </c>
      <c r="FW31" s="1052" t="s">
        <v>14</v>
      </c>
      <c r="FX31" s="18" t="s">
        <v>12</v>
      </c>
      <c r="FY31" s="1040" t="s">
        <v>13</v>
      </c>
      <c r="FZ31" s="1052" t="s">
        <v>14</v>
      </c>
      <c r="GA31" s="18" t="s">
        <v>12</v>
      </c>
      <c r="GB31" s="1040" t="s">
        <v>13</v>
      </c>
      <c r="GC31" s="1052" t="s">
        <v>14</v>
      </c>
      <c r="GD31" s="18" t="s">
        <v>12</v>
      </c>
      <c r="GE31" s="1040" t="s">
        <v>13</v>
      </c>
      <c r="GF31" s="1052" t="s">
        <v>14</v>
      </c>
      <c r="GG31" s="76" t="s">
        <v>125</v>
      </c>
      <c r="GH31" s="25"/>
      <c r="GI31" s="1385"/>
      <c r="GJ31" s="1486"/>
      <c r="GK31" s="1489"/>
      <c r="GL31" s="1640"/>
      <c r="GM31" s="1169"/>
      <c r="GN31" s="1169"/>
      <c r="GO31" s="1169"/>
      <c r="GP31" s="1641"/>
      <c r="GQ31" s="1640"/>
      <c r="GR31" s="1169"/>
      <c r="GS31" s="1169"/>
      <c r="GT31" s="1169"/>
      <c r="GU31" s="1641"/>
      <c r="GV31" s="1644"/>
      <c r="GW31" s="1647"/>
      <c r="GX31" s="1718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760"/>
      <c r="HK31" s="1760"/>
      <c r="HL31" s="1760"/>
      <c r="HM31" s="1760"/>
      <c r="HN31" s="1760"/>
      <c r="HO31" s="1760"/>
      <c r="HP31" s="1760"/>
      <c r="HQ31" s="1052" t="s">
        <v>12</v>
      </c>
      <c r="HR31" s="1638"/>
      <c r="HS31" s="1663"/>
      <c r="HT31" s="1627"/>
      <c r="HU31" s="1629"/>
      <c r="HV31" s="1629"/>
      <c r="HW31" s="1629"/>
      <c r="HX31" s="1762"/>
      <c r="HY31" s="1622"/>
      <c r="HZ31" s="1622"/>
      <c r="IA31" s="1622"/>
      <c r="IB31" s="1622"/>
      <c r="IC31" s="1652"/>
      <c r="ID31" s="1653"/>
      <c r="IE31" s="1655"/>
      <c r="IF31" s="1622"/>
      <c r="IG31" s="17"/>
      <c r="IH31" s="42"/>
      <c r="II31" s="18" t="s">
        <v>12</v>
      </c>
      <c r="IJ31" s="1040" t="s">
        <v>13</v>
      </c>
      <c r="IK31" s="841" t="s">
        <v>14</v>
      </c>
      <c r="IL31" s="18" t="s">
        <v>12</v>
      </c>
      <c r="IM31" s="1040" t="s">
        <v>13</v>
      </c>
      <c r="IN31" s="1052" t="s">
        <v>14</v>
      </c>
      <c r="IO31" s="41" t="s">
        <v>12</v>
      </c>
      <c r="IP31" s="1040" t="s">
        <v>13</v>
      </c>
      <c r="IQ31" s="841" t="s">
        <v>14</v>
      </c>
      <c r="IR31" s="18" t="s">
        <v>12</v>
      </c>
      <c r="IS31" s="1040" t="s">
        <v>13</v>
      </c>
      <c r="IT31" s="1052" t="s">
        <v>14</v>
      </c>
      <c r="IU31" s="41" t="s">
        <v>12</v>
      </c>
      <c r="IV31" s="1040" t="s">
        <v>13</v>
      </c>
      <c r="IW31" s="1052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726"/>
      <c r="JE31" s="1727"/>
      <c r="JF31" s="1727"/>
      <c r="JG31" s="1621"/>
      <c r="JH31" s="1169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749"/>
      <c r="JQ31" s="1619"/>
      <c r="JR31" s="1619"/>
      <c r="JS31" s="1619"/>
      <c r="JT31" s="1765"/>
      <c r="JU31" s="1620"/>
      <c r="JV31" s="1620"/>
      <c r="JW31" s="1620"/>
      <c r="JX31" s="1620"/>
      <c r="JY31" s="1620"/>
      <c r="JZ31" s="1620"/>
      <c r="KA31" s="1620"/>
      <c r="KB31" s="1620"/>
      <c r="KC31" s="1620"/>
      <c r="KD31" s="1620"/>
      <c r="KE31" s="1614"/>
      <c r="KF31" s="1585"/>
      <c r="KG31" s="1588"/>
      <c r="KH31" s="1591"/>
      <c r="KI31" s="1583"/>
      <c r="KJ31" s="1601"/>
      <c r="KK31" s="298"/>
      <c r="KL31" s="42"/>
      <c r="KM31" s="1726"/>
      <c r="KN31" s="1727"/>
      <c r="KO31" s="1621"/>
      <c r="KP31" s="1726"/>
      <c r="KQ31" s="1727"/>
      <c r="KR31" s="1621"/>
      <c r="KS31" s="1726"/>
      <c r="KT31" s="1727"/>
      <c r="KU31" s="1621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963" t="s">
        <v>208</v>
      </c>
      <c r="LP31" s="785" t="s">
        <v>209</v>
      </c>
      <c r="LQ31" s="785" t="s">
        <v>205</v>
      </c>
      <c r="LR31" s="786" t="s">
        <v>210</v>
      </c>
      <c r="LS31" s="916" t="s">
        <v>228</v>
      </c>
      <c r="LT31" s="917" t="s">
        <v>228</v>
      </c>
      <c r="LU31" s="917" t="s">
        <v>228</v>
      </c>
      <c r="LV31" s="917" t="s">
        <v>228</v>
      </c>
      <c r="LW31" s="920" t="s">
        <v>228</v>
      </c>
    </row>
    <row r="32" spans="1:336" s="288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16</v>
      </c>
      <c r="E32" s="56">
        <f>E33+E34+E40+E45</f>
        <v>0</v>
      </c>
      <c r="F32" s="56">
        <f>F33+F34+F40+F45</f>
        <v>0</v>
      </c>
      <c r="G32" s="705">
        <f t="shared" ref="G32" si="152">SUM(D32:F32)/C32*100</f>
        <v>3.0476190476190474</v>
      </c>
      <c r="H32" s="56">
        <f>H33+H34+H40+H45</f>
        <v>16</v>
      </c>
      <c r="I32" s="403">
        <f>I33+I34+I40+I45</f>
        <v>0</v>
      </c>
      <c r="J32" s="178">
        <f>J33+J34+J40+J45</f>
        <v>58</v>
      </c>
      <c r="K32" s="56">
        <f>K33+K34+K40+K45</f>
        <v>47</v>
      </c>
      <c r="L32" s="56">
        <f>L33+L34+L40+L45</f>
        <v>44</v>
      </c>
      <c r="M32" s="405">
        <f>L32/C32*100</f>
        <v>8.3809523809523814</v>
      </c>
      <c r="N32" s="178">
        <f>N33+N34+N40+N45</f>
        <v>58</v>
      </c>
      <c r="O32" s="56">
        <f>O33+O34+O40+O45</f>
        <v>47</v>
      </c>
      <c r="P32" s="56">
        <f>P33+P34+P40+P45</f>
        <v>42</v>
      </c>
      <c r="Q32" s="395">
        <f>P32/C32*100</f>
        <v>8</v>
      </c>
      <c r="R32" s="178">
        <f t="shared" ref="R32:AF32" si="153">R33+R34+R40+R45</f>
        <v>0</v>
      </c>
      <c r="S32" s="56">
        <f t="shared" si="153"/>
        <v>0</v>
      </c>
      <c r="T32" s="56">
        <f t="shared" si="153"/>
        <v>0</v>
      </c>
      <c r="U32" s="56">
        <f t="shared" si="153"/>
        <v>0</v>
      </c>
      <c r="V32" s="56">
        <f t="shared" si="153"/>
        <v>0</v>
      </c>
      <c r="W32" s="393">
        <f t="shared" si="153"/>
        <v>0</v>
      </c>
      <c r="X32" s="56">
        <f t="shared" si="153"/>
        <v>58</v>
      </c>
      <c r="Y32" s="56">
        <f t="shared" si="153"/>
        <v>47</v>
      </c>
      <c r="Z32" s="56">
        <f t="shared" si="153"/>
        <v>58</v>
      </c>
      <c r="AA32" s="56">
        <f t="shared" si="153"/>
        <v>47</v>
      </c>
      <c r="AB32" s="56">
        <f t="shared" si="153"/>
        <v>42</v>
      </c>
      <c r="AC32" s="56">
        <f t="shared" si="153"/>
        <v>52</v>
      </c>
      <c r="AD32" s="56">
        <f t="shared" si="153"/>
        <v>0</v>
      </c>
      <c r="AE32" s="56">
        <f t="shared" si="153"/>
        <v>0</v>
      </c>
      <c r="AF32" s="393">
        <f t="shared" si="153"/>
        <v>0</v>
      </c>
      <c r="AG32" s="393"/>
      <c r="AH32" s="58"/>
      <c r="AI32" s="769" t="s">
        <v>131</v>
      </c>
      <c r="AJ32" s="844">
        <f>AJ34+AJ40+AJ45+AJ33</f>
        <v>579</v>
      </c>
      <c r="AK32" s="759">
        <f>AK33+AK34+AK40+AK45</f>
        <v>41</v>
      </c>
      <c r="AL32" s="845">
        <f>AK32/AJ32*100</f>
        <v>7.081174438687392</v>
      </c>
      <c r="AM32" s="762">
        <f t="shared" ref="AM32:AU32" si="154">AM33+AM34+AM40+AM45</f>
        <v>42</v>
      </c>
      <c r="AN32" s="762">
        <f t="shared" si="154"/>
        <v>25</v>
      </c>
      <c r="AO32" s="762">
        <f t="shared" si="154"/>
        <v>0</v>
      </c>
      <c r="AP32" s="762">
        <f t="shared" si="154"/>
        <v>0</v>
      </c>
      <c r="AQ32" s="770">
        <f t="shared" si="154"/>
        <v>51</v>
      </c>
      <c r="AR32" s="762">
        <f t="shared" si="154"/>
        <v>0</v>
      </c>
      <c r="AS32" s="762">
        <f t="shared" si="154"/>
        <v>0</v>
      </c>
      <c r="AT32" s="846">
        <f t="shared" si="154"/>
        <v>53</v>
      </c>
      <c r="AU32" s="759">
        <f t="shared" si="154"/>
        <v>53</v>
      </c>
      <c r="AV32" s="845">
        <f>AU32/AJ32*100</f>
        <v>9.1537132987910184</v>
      </c>
      <c r="AW32" s="762">
        <f>AW33+AW34+AW40+AW45</f>
        <v>51</v>
      </c>
      <c r="AX32" s="847">
        <f>AX33+AX34+AX40+AX45</f>
        <v>47</v>
      </c>
      <c r="AY32" s="762">
        <f t="shared" ref="AY32:BA32" si="155">AY33+AY34+AY40+AY45</f>
        <v>1</v>
      </c>
      <c r="AZ32" s="762">
        <f t="shared" si="155"/>
        <v>0</v>
      </c>
      <c r="BA32" s="762">
        <f t="shared" si="155"/>
        <v>2</v>
      </c>
      <c r="BB32" s="845">
        <f t="shared" ref="BB32:BB50" si="156">BA32/AJ32*100</f>
        <v>0.34542314335060448</v>
      </c>
      <c r="BC32" s="762">
        <f t="shared" ref="BC32:BE32" si="157">BC33+BC34+BC40+BC45</f>
        <v>0</v>
      </c>
      <c r="BD32" s="762">
        <f t="shared" si="157"/>
        <v>0</v>
      </c>
      <c r="BE32" s="762">
        <f t="shared" si="157"/>
        <v>1</v>
      </c>
      <c r="BF32" s="845">
        <f>BE32/AJ32*100</f>
        <v>0.17271157167530224</v>
      </c>
      <c r="BG32" s="762">
        <f t="shared" ref="BG32:BM32" si="158">BG33+BG34+BG40+BG45</f>
        <v>0</v>
      </c>
      <c r="BH32" s="762">
        <f t="shared" si="158"/>
        <v>0</v>
      </c>
      <c r="BI32" s="762">
        <f t="shared" si="158"/>
        <v>0</v>
      </c>
      <c r="BJ32" s="762">
        <f t="shared" si="158"/>
        <v>0</v>
      </c>
      <c r="BK32" s="762">
        <f t="shared" si="158"/>
        <v>0</v>
      </c>
      <c r="BL32" s="762">
        <f t="shared" si="158"/>
        <v>0</v>
      </c>
      <c r="BM32" s="770">
        <f t="shared" si="158"/>
        <v>0</v>
      </c>
      <c r="BN32" s="58"/>
      <c r="BO32" s="769" t="s">
        <v>131</v>
      </c>
      <c r="BP32" s="844">
        <f>BP34+BP40+BP45+BP33</f>
        <v>614</v>
      </c>
      <c r="BQ32" s="759">
        <f t="shared" ref="BQ32:BX32" si="159">BQ33+BQ34+BQ40+BQ45</f>
        <v>0</v>
      </c>
      <c r="BR32" s="762">
        <f t="shared" si="159"/>
        <v>53</v>
      </c>
      <c r="BS32" s="762">
        <f t="shared" si="159"/>
        <v>0</v>
      </c>
      <c r="BT32" s="762">
        <f t="shared" si="159"/>
        <v>1</v>
      </c>
      <c r="BU32" s="762">
        <f t="shared" si="159"/>
        <v>2</v>
      </c>
      <c r="BV32" s="762">
        <f t="shared" si="159"/>
        <v>2</v>
      </c>
      <c r="BW32" s="762">
        <f t="shared" si="159"/>
        <v>0</v>
      </c>
      <c r="BX32" s="762">
        <f t="shared" si="159"/>
        <v>4</v>
      </c>
      <c r="BY32" s="845">
        <f t="shared" ref="BY32" si="160">BX32/BP32*100</f>
        <v>0.65146579804560267</v>
      </c>
      <c r="BZ32" s="762">
        <f>BZ33+BZ34+BZ40+BZ45</f>
        <v>0</v>
      </c>
      <c r="CA32" s="762">
        <f>CA33+CA34+CA40+CA45</f>
        <v>1</v>
      </c>
      <c r="CB32" s="762">
        <f>CB33+CB34+CB40+CB45</f>
        <v>0</v>
      </c>
      <c r="CC32" s="845">
        <f>CB32/BP32*100</f>
        <v>0</v>
      </c>
      <c r="CD32" s="762">
        <f t="shared" ref="CD32:CK32" si="161">CD33+CD34+CD40+CD45</f>
        <v>0</v>
      </c>
      <c r="CE32" s="762">
        <f t="shared" si="161"/>
        <v>0</v>
      </c>
      <c r="CF32" s="762">
        <f t="shared" si="161"/>
        <v>0</v>
      </c>
      <c r="CG32" s="762">
        <f t="shared" si="161"/>
        <v>0</v>
      </c>
      <c r="CH32" s="762">
        <f t="shared" si="161"/>
        <v>0</v>
      </c>
      <c r="CI32" s="846">
        <f t="shared" si="161"/>
        <v>0</v>
      </c>
      <c r="CJ32" s="759">
        <f t="shared" si="161"/>
        <v>2</v>
      </c>
      <c r="CK32" s="762">
        <f t="shared" si="161"/>
        <v>4</v>
      </c>
      <c r="CL32" s="851">
        <f>CK32/BP32*100</f>
        <v>0.65146579804560267</v>
      </c>
      <c r="CM32" s="852">
        <f>CM33+CM34+CM40+CM45</f>
        <v>1</v>
      </c>
      <c r="CN32" s="853">
        <f>CN33+CN34+CN40+CN45</f>
        <v>4</v>
      </c>
      <c r="CO32" s="770">
        <f>CO33+CO34+CO40+CO45</f>
        <v>0</v>
      </c>
      <c r="CP32" s="58"/>
      <c r="CQ32" s="71" t="s">
        <v>131</v>
      </c>
      <c r="CR32" s="1008">
        <f t="shared" ref="CR32:DM32" si="162">CR33+CR34+CR40+CR45</f>
        <v>71</v>
      </c>
      <c r="CS32" s="175">
        <f t="shared" si="162"/>
        <v>0</v>
      </c>
      <c r="CT32" s="175">
        <f t="shared" si="162"/>
        <v>24</v>
      </c>
      <c r="CU32" s="72">
        <f t="shared" si="162"/>
        <v>0</v>
      </c>
      <c r="CV32" s="72">
        <f t="shared" si="162"/>
        <v>0</v>
      </c>
      <c r="CW32" s="72">
        <f t="shared" si="162"/>
        <v>0</v>
      </c>
      <c r="CX32" s="72">
        <f t="shared" si="162"/>
        <v>0</v>
      </c>
      <c r="CY32" s="72">
        <f t="shared" si="162"/>
        <v>0</v>
      </c>
      <c r="CZ32" s="72">
        <f t="shared" si="162"/>
        <v>0</v>
      </c>
      <c r="DA32" s="72">
        <f t="shared" si="162"/>
        <v>0</v>
      </c>
      <c r="DB32" s="72">
        <f t="shared" si="162"/>
        <v>0</v>
      </c>
      <c r="DC32" s="72">
        <f t="shared" si="162"/>
        <v>1</v>
      </c>
      <c r="DD32" s="72">
        <f t="shared" si="162"/>
        <v>0</v>
      </c>
      <c r="DE32" s="72">
        <f t="shared" si="162"/>
        <v>0</v>
      </c>
      <c r="DF32" s="72">
        <f t="shared" si="162"/>
        <v>0</v>
      </c>
      <c r="DG32" s="72">
        <f t="shared" si="162"/>
        <v>0</v>
      </c>
      <c r="DH32" s="72">
        <f t="shared" si="162"/>
        <v>0</v>
      </c>
      <c r="DI32" s="171">
        <f t="shared" si="162"/>
        <v>0</v>
      </c>
      <c r="DJ32" s="158">
        <f t="shared" si="162"/>
        <v>0</v>
      </c>
      <c r="DK32" s="73">
        <f t="shared" si="162"/>
        <v>0</v>
      </c>
      <c r="DL32" s="292">
        <f t="shared" si="162"/>
        <v>0</v>
      </c>
      <c r="DM32" s="355">
        <f t="shared" si="162"/>
        <v>0</v>
      </c>
      <c r="DN32" s="58"/>
      <c r="DO32" s="71" t="s">
        <v>131</v>
      </c>
      <c r="DP32" s="378">
        <f>DP34+DP40+DP45+DP33</f>
        <v>740</v>
      </c>
      <c r="DQ32" s="747">
        <f t="shared" ref="DQ32:EO32" si="163">DQ33+DQ34+DQ40+DQ45</f>
        <v>14</v>
      </c>
      <c r="DR32" s="748">
        <f t="shared" si="163"/>
        <v>1</v>
      </c>
      <c r="DS32" s="748">
        <f t="shared" si="163"/>
        <v>0</v>
      </c>
      <c r="DT32" s="749">
        <f t="shared" si="163"/>
        <v>0</v>
      </c>
      <c r="DU32" s="747">
        <f t="shared" si="163"/>
        <v>0</v>
      </c>
      <c r="DV32" s="748">
        <f t="shared" si="163"/>
        <v>0</v>
      </c>
      <c r="DW32" s="750">
        <f t="shared" si="163"/>
        <v>0</v>
      </c>
      <c r="DX32" s="751">
        <f>DW32/DP32*100</f>
        <v>0</v>
      </c>
      <c r="DY32" s="389">
        <f t="shared" si="163"/>
        <v>0</v>
      </c>
      <c r="DZ32" s="242">
        <f t="shared" si="163"/>
        <v>0</v>
      </c>
      <c r="EA32" s="242">
        <f t="shared" si="163"/>
        <v>0</v>
      </c>
      <c r="EB32" s="715">
        <f>EA32/DP32*100</f>
        <v>0</v>
      </c>
      <c r="EC32" s="242">
        <f t="shared" si="163"/>
        <v>0</v>
      </c>
      <c r="ED32" s="242">
        <f t="shared" si="163"/>
        <v>0</v>
      </c>
      <c r="EE32" s="242">
        <f t="shared" si="163"/>
        <v>0</v>
      </c>
      <c r="EF32" s="352">
        <f t="shared" si="163"/>
        <v>0</v>
      </c>
      <c r="EG32" s="389">
        <f t="shared" si="163"/>
        <v>0</v>
      </c>
      <c r="EH32" s="362">
        <f t="shared" si="163"/>
        <v>0</v>
      </c>
      <c r="EI32" s="242">
        <f t="shared" si="163"/>
        <v>0</v>
      </c>
      <c r="EJ32" s="242">
        <f t="shared" si="163"/>
        <v>1</v>
      </c>
      <c r="EK32" s="715">
        <f>EJ32/DP32*100</f>
        <v>0.13513513513513514</v>
      </c>
      <c r="EL32" s="242">
        <f t="shared" si="163"/>
        <v>0</v>
      </c>
      <c r="EM32" s="242">
        <f t="shared" si="163"/>
        <v>31</v>
      </c>
      <c r="EN32" s="710">
        <f>EM32/DP32*100</f>
        <v>4.1891891891891895</v>
      </c>
      <c r="EO32" s="242">
        <f t="shared" si="163"/>
        <v>31</v>
      </c>
      <c r="EP32" s="715">
        <f>EO32/DP32*100</f>
        <v>4.1891891891891895</v>
      </c>
      <c r="EQ32" s="58"/>
      <c r="ER32" s="758" t="s">
        <v>131</v>
      </c>
      <c r="ES32" s="759">
        <f t="shared" ref="ES32:FK32" si="164">ES33+ES34+ES40+ES45</f>
        <v>2</v>
      </c>
      <c r="ET32" s="759">
        <f t="shared" si="164"/>
        <v>0</v>
      </c>
      <c r="EU32" s="760">
        <f t="shared" si="164"/>
        <v>0</v>
      </c>
      <c r="EV32" s="759">
        <f t="shared" si="164"/>
        <v>9</v>
      </c>
      <c r="EW32" s="759">
        <f t="shared" si="164"/>
        <v>3</v>
      </c>
      <c r="EX32" s="761">
        <f t="shared" si="164"/>
        <v>0</v>
      </c>
      <c r="EY32" s="762">
        <f t="shared" si="164"/>
        <v>3</v>
      </c>
      <c r="EZ32" s="759">
        <f t="shared" si="164"/>
        <v>5</v>
      </c>
      <c r="FA32" s="760">
        <f t="shared" si="164"/>
        <v>0</v>
      </c>
      <c r="FB32" s="759">
        <f t="shared" si="164"/>
        <v>1</v>
      </c>
      <c r="FC32" s="759">
        <f t="shared" si="164"/>
        <v>2</v>
      </c>
      <c r="FD32" s="761">
        <f t="shared" si="164"/>
        <v>2</v>
      </c>
      <c r="FE32" s="762">
        <f t="shared" si="164"/>
        <v>2</v>
      </c>
      <c r="FF32" s="759">
        <f t="shared" si="164"/>
        <v>0</v>
      </c>
      <c r="FG32" s="760">
        <f t="shared" si="164"/>
        <v>0</v>
      </c>
      <c r="FH32" s="759">
        <f t="shared" si="164"/>
        <v>0</v>
      </c>
      <c r="FI32" s="759">
        <f t="shared" si="164"/>
        <v>0</v>
      </c>
      <c r="FJ32" s="761">
        <f t="shared" si="164"/>
        <v>0</v>
      </c>
      <c r="FK32" s="178">
        <f t="shared" si="164"/>
        <v>421</v>
      </c>
      <c r="FL32" s="764">
        <f t="shared" ref="FL32:FL34" si="165">SUM(FM32:FQ32)/FK32*100</f>
        <v>3.3254156769596199</v>
      </c>
      <c r="FM32" s="759">
        <f t="shared" ref="FM32:GG32" si="166">FM33+FM34+FM40+FM45</f>
        <v>0</v>
      </c>
      <c r="FN32" s="759">
        <f t="shared" si="166"/>
        <v>1</v>
      </c>
      <c r="FO32" s="759">
        <f t="shared" si="166"/>
        <v>7</v>
      </c>
      <c r="FP32" s="765">
        <f t="shared" si="166"/>
        <v>6</v>
      </c>
      <c r="FQ32" s="761">
        <f t="shared" si="166"/>
        <v>0</v>
      </c>
      <c r="FR32" s="759">
        <f t="shared" si="166"/>
        <v>0</v>
      </c>
      <c r="FS32" s="759">
        <f t="shared" si="166"/>
        <v>0</v>
      </c>
      <c r="FT32" s="759">
        <f t="shared" si="166"/>
        <v>0</v>
      </c>
      <c r="FU32" s="759">
        <f t="shared" si="166"/>
        <v>3</v>
      </c>
      <c r="FV32" s="759">
        <f t="shared" si="166"/>
        <v>0</v>
      </c>
      <c r="FW32" s="759">
        <f t="shared" si="166"/>
        <v>2</v>
      </c>
      <c r="FX32" s="759">
        <f t="shared" si="166"/>
        <v>5</v>
      </c>
      <c r="FY32" s="759">
        <f t="shared" si="166"/>
        <v>5</v>
      </c>
      <c r="FZ32" s="759">
        <f t="shared" si="166"/>
        <v>0</v>
      </c>
      <c r="GA32" s="759">
        <f t="shared" si="166"/>
        <v>13</v>
      </c>
      <c r="GB32" s="759">
        <f t="shared" si="166"/>
        <v>2</v>
      </c>
      <c r="GC32" s="759">
        <f t="shared" si="166"/>
        <v>2</v>
      </c>
      <c r="GD32" s="759">
        <f t="shared" si="166"/>
        <v>1</v>
      </c>
      <c r="GE32" s="759">
        <f t="shared" si="166"/>
        <v>0</v>
      </c>
      <c r="GF32" s="759">
        <f t="shared" si="166"/>
        <v>0</v>
      </c>
      <c r="GG32" s="761">
        <f t="shared" si="166"/>
        <v>0</v>
      </c>
      <c r="GH32" s="59"/>
      <c r="GI32" s="71" t="s">
        <v>131</v>
      </c>
      <c r="GJ32" s="485">
        <f>GJ33+GJ34+GJ40+GJ45</f>
        <v>3710</v>
      </c>
      <c r="GK32" s="727">
        <f>(SUM(GL32:GU32)/GJ32)*100</f>
        <v>2.6954177897574128</v>
      </c>
      <c r="GL32" s="158">
        <f t="shared" ref="GL32:HG32" si="167">GL33+GL34+GL40+GL45</f>
        <v>0</v>
      </c>
      <c r="GM32" s="72">
        <f t="shared" si="167"/>
        <v>1</v>
      </c>
      <c r="GN32" s="72">
        <f t="shared" si="167"/>
        <v>0</v>
      </c>
      <c r="GO32" s="72">
        <f t="shared" si="167"/>
        <v>2</v>
      </c>
      <c r="GP32" s="73">
        <f t="shared" si="167"/>
        <v>0</v>
      </c>
      <c r="GQ32" s="158">
        <f t="shared" si="167"/>
        <v>16</v>
      </c>
      <c r="GR32" s="72">
        <f t="shared" si="167"/>
        <v>9</v>
      </c>
      <c r="GS32" s="72">
        <f t="shared" si="167"/>
        <v>18</v>
      </c>
      <c r="GT32" s="72">
        <f t="shared" si="167"/>
        <v>35</v>
      </c>
      <c r="GU32" s="73">
        <f t="shared" si="167"/>
        <v>19</v>
      </c>
      <c r="GV32" s="182">
        <f t="shared" si="167"/>
        <v>34</v>
      </c>
      <c r="GW32" s="182">
        <f t="shared" si="167"/>
        <v>4090</v>
      </c>
      <c r="GX32" s="730">
        <f>GV32/GW32*100</f>
        <v>0.83129584352078234</v>
      </c>
      <c r="GY32" s="158">
        <f t="shared" si="167"/>
        <v>5</v>
      </c>
      <c r="GZ32" s="72">
        <f t="shared" si="167"/>
        <v>0</v>
      </c>
      <c r="HA32" s="72">
        <f t="shared" si="167"/>
        <v>1</v>
      </c>
      <c r="HB32" s="72">
        <f t="shared" si="167"/>
        <v>0</v>
      </c>
      <c r="HC32" s="72">
        <f t="shared" si="167"/>
        <v>0</v>
      </c>
      <c r="HD32" s="72">
        <f t="shared" si="167"/>
        <v>0</v>
      </c>
      <c r="HE32" s="72">
        <f t="shared" si="167"/>
        <v>0</v>
      </c>
      <c r="HF32" s="72">
        <f t="shared" si="167"/>
        <v>0</v>
      </c>
      <c r="HG32" s="73">
        <f t="shared" si="167"/>
        <v>0</v>
      </c>
      <c r="HH32" s="60"/>
      <c r="HI32" s="196" t="s">
        <v>131</v>
      </c>
      <c r="HJ32" s="175">
        <f t="shared" ref="HJ32:IF32" si="168">HJ33+HJ34+HJ40+HJ45</f>
        <v>0</v>
      </c>
      <c r="HK32" s="175">
        <f t="shared" si="168"/>
        <v>0</v>
      </c>
      <c r="HL32" s="175">
        <f t="shared" si="168"/>
        <v>0</v>
      </c>
      <c r="HM32" s="175">
        <f t="shared" si="168"/>
        <v>0</v>
      </c>
      <c r="HN32" s="175">
        <f t="shared" si="168"/>
        <v>0</v>
      </c>
      <c r="HO32" s="175">
        <f t="shared" si="168"/>
        <v>0</v>
      </c>
      <c r="HP32" s="175">
        <f t="shared" si="168"/>
        <v>0</v>
      </c>
      <c r="HQ32" s="179">
        <f t="shared" si="168"/>
        <v>0</v>
      </c>
      <c r="HR32" s="736">
        <f t="shared" si="168"/>
        <v>355</v>
      </c>
      <c r="HS32" s="732">
        <f>SUM(HT32:HX32)/HR32*100</f>
        <v>0</v>
      </c>
      <c r="HT32" s="178">
        <f t="shared" si="168"/>
        <v>0</v>
      </c>
      <c r="HU32" s="175">
        <f t="shared" si="168"/>
        <v>0</v>
      </c>
      <c r="HV32" s="175">
        <f t="shared" si="168"/>
        <v>0</v>
      </c>
      <c r="HW32" s="175">
        <f t="shared" si="168"/>
        <v>0</v>
      </c>
      <c r="HX32" s="179">
        <f t="shared" si="168"/>
        <v>0</v>
      </c>
      <c r="HY32" s="56">
        <f t="shared" si="168"/>
        <v>0</v>
      </c>
      <c r="HZ32" s="56">
        <f t="shared" si="168"/>
        <v>0</v>
      </c>
      <c r="IA32" s="56">
        <f t="shared" si="168"/>
        <v>0</v>
      </c>
      <c r="IB32" s="56">
        <f t="shared" si="168"/>
        <v>0</v>
      </c>
      <c r="IC32" s="56">
        <f t="shared" si="168"/>
        <v>0</v>
      </c>
      <c r="ID32" s="56">
        <f t="shared" si="168"/>
        <v>0</v>
      </c>
      <c r="IE32" s="56">
        <f t="shared" si="168"/>
        <v>0</v>
      </c>
      <c r="IF32" s="393">
        <f t="shared" si="168"/>
        <v>0</v>
      </c>
      <c r="IG32" s="61"/>
      <c r="IH32" s="68" t="s">
        <v>131</v>
      </c>
      <c r="II32" s="158">
        <f t="shared" ref="II32:JH32" si="169">II33+II34+II40+II45</f>
        <v>0</v>
      </c>
      <c r="IJ32" s="158">
        <f t="shared" si="169"/>
        <v>0</v>
      </c>
      <c r="IK32" s="384">
        <f t="shared" si="169"/>
        <v>0</v>
      </c>
      <c r="IL32" s="158">
        <f t="shared" si="169"/>
        <v>0</v>
      </c>
      <c r="IM32" s="158">
        <f t="shared" si="169"/>
        <v>0</v>
      </c>
      <c r="IN32" s="244">
        <f t="shared" si="169"/>
        <v>0</v>
      </c>
      <c r="IO32" s="72">
        <f t="shared" si="169"/>
        <v>10</v>
      </c>
      <c r="IP32" s="158">
        <f t="shared" si="169"/>
        <v>8</v>
      </c>
      <c r="IQ32" s="384">
        <f t="shared" si="169"/>
        <v>1</v>
      </c>
      <c r="IR32" s="158">
        <f t="shared" si="169"/>
        <v>5</v>
      </c>
      <c r="IS32" s="158">
        <f t="shared" si="169"/>
        <v>8</v>
      </c>
      <c r="IT32" s="244">
        <f t="shared" si="169"/>
        <v>1</v>
      </c>
      <c r="IU32" s="72">
        <f t="shared" si="169"/>
        <v>0</v>
      </c>
      <c r="IV32" s="158">
        <f t="shared" si="169"/>
        <v>1</v>
      </c>
      <c r="IW32" s="244">
        <f t="shared" si="169"/>
        <v>0</v>
      </c>
      <c r="IX32" s="158">
        <f t="shared" si="169"/>
        <v>1</v>
      </c>
      <c r="IY32" s="158">
        <f t="shared" si="169"/>
        <v>0</v>
      </c>
      <c r="IZ32" s="244">
        <f t="shared" si="169"/>
        <v>0</v>
      </c>
      <c r="JA32" s="158">
        <f t="shared" si="169"/>
        <v>0</v>
      </c>
      <c r="JB32" s="158">
        <f t="shared" si="169"/>
        <v>0</v>
      </c>
      <c r="JC32" s="244">
        <f t="shared" si="169"/>
        <v>0</v>
      </c>
      <c r="JD32" s="158">
        <f t="shared" si="169"/>
        <v>0</v>
      </c>
      <c r="JE32" s="158">
        <f t="shared" si="169"/>
        <v>0</v>
      </c>
      <c r="JF32" s="158">
        <f t="shared" si="169"/>
        <v>0</v>
      </c>
      <c r="JG32" s="158">
        <f t="shared" si="169"/>
        <v>0</v>
      </c>
      <c r="JH32" s="244">
        <f t="shared" si="169"/>
        <v>0</v>
      </c>
      <c r="JI32" s="61"/>
      <c r="JJ32" s="769" t="s">
        <v>131</v>
      </c>
      <c r="JK32" s="759">
        <f t="shared" ref="JK32:KD32" si="170">JK33+JK34+JK40+JK45</f>
        <v>0</v>
      </c>
      <c r="JL32" s="762">
        <f t="shared" si="170"/>
        <v>3</v>
      </c>
      <c r="JM32" s="762">
        <f t="shared" si="170"/>
        <v>0</v>
      </c>
      <c r="JN32" s="762">
        <f t="shared" si="170"/>
        <v>0</v>
      </c>
      <c r="JO32" s="770">
        <f t="shared" si="170"/>
        <v>0</v>
      </c>
      <c r="JP32" s="759">
        <f t="shared" si="170"/>
        <v>0</v>
      </c>
      <c r="JQ32" s="762">
        <f t="shared" si="170"/>
        <v>0</v>
      </c>
      <c r="JR32" s="762">
        <f t="shared" si="170"/>
        <v>0</v>
      </c>
      <c r="JS32" s="762">
        <f t="shared" si="170"/>
        <v>0</v>
      </c>
      <c r="JT32" s="770">
        <f t="shared" si="170"/>
        <v>0</v>
      </c>
      <c r="JU32" s="759">
        <f t="shared" si="170"/>
        <v>0</v>
      </c>
      <c r="JV32" s="771">
        <f t="shared" si="170"/>
        <v>0</v>
      </c>
      <c r="JW32" s="771">
        <f t="shared" si="170"/>
        <v>0</v>
      </c>
      <c r="JX32" s="771">
        <f t="shared" si="170"/>
        <v>0</v>
      </c>
      <c r="JY32" s="772">
        <f t="shared" si="170"/>
        <v>0</v>
      </c>
      <c r="JZ32" s="759">
        <f t="shared" si="170"/>
        <v>0</v>
      </c>
      <c r="KA32" s="771">
        <f t="shared" si="170"/>
        <v>0</v>
      </c>
      <c r="KB32" s="771">
        <f t="shared" si="170"/>
        <v>0</v>
      </c>
      <c r="KC32" s="771">
        <f t="shared" si="170"/>
        <v>1</v>
      </c>
      <c r="KD32" s="772">
        <f t="shared" si="170"/>
        <v>1</v>
      </c>
      <c r="KE32" s="943">
        <f>KE34+KE40+KE45+KE33</f>
        <v>2678</v>
      </c>
      <c r="KF32" s="773">
        <f>KG32/KE32*100</f>
        <v>1.7176997759522032</v>
      </c>
      <c r="KG32" s="774">
        <f t="shared" ref="KG32:KJ32" si="171">KG34+KG40+KG45+KG33</f>
        <v>46</v>
      </c>
      <c r="KH32" s="771">
        <f t="shared" si="171"/>
        <v>2</v>
      </c>
      <c r="KI32" s="771">
        <f t="shared" si="171"/>
        <v>0</v>
      </c>
      <c r="KJ32" s="772">
        <f t="shared" si="171"/>
        <v>0</v>
      </c>
      <c r="KK32" s="299"/>
      <c r="KL32" s="769" t="s">
        <v>131</v>
      </c>
      <c r="KM32" s="759">
        <f t="shared" ref="KM32:LB32" si="172">KM33+KM34+KM40+KM45</f>
        <v>0</v>
      </c>
      <c r="KN32" s="771">
        <f t="shared" si="172"/>
        <v>0</v>
      </c>
      <c r="KO32" s="771">
        <f t="shared" si="172"/>
        <v>0</v>
      </c>
      <c r="KP32" s="771">
        <f t="shared" si="172"/>
        <v>5</v>
      </c>
      <c r="KQ32" s="771">
        <f t="shared" si="172"/>
        <v>0</v>
      </c>
      <c r="KR32" s="771">
        <f t="shared" si="172"/>
        <v>8</v>
      </c>
      <c r="KS32" s="771">
        <f t="shared" si="172"/>
        <v>1</v>
      </c>
      <c r="KT32" s="771">
        <f t="shared" si="172"/>
        <v>0</v>
      </c>
      <c r="KU32" s="772">
        <f t="shared" si="172"/>
        <v>6</v>
      </c>
      <c r="KV32" s="760">
        <f t="shared" si="172"/>
        <v>0</v>
      </c>
      <c r="KW32" s="772">
        <f t="shared" si="172"/>
        <v>0</v>
      </c>
      <c r="KX32" s="781">
        <f t="shared" si="172"/>
        <v>0</v>
      </c>
      <c r="KY32" s="759">
        <f t="shared" si="172"/>
        <v>0</v>
      </c>
      <c r="KZ32" s="771">
        <f t="shared" si="172"/>
        <v>0</v>
      </c>
      <c r="LA32" s="771">
        <f t="shared" si="172"/>
        <v>0</v>
      </c>
      <c r="LB32" s="772">
        <f t="shared" si="172"/>
        <v>0</v>
      </c>
      <c r="LD32" s="807" t="s">
        <v>131</v>
      </c>
      <c r="LE32" s="806">
        <f t="shared" ref="LE32:LW32" si="173">LE33+LE34+LE40+LE45</f>
        <v>0</v>
      </c>
      <c r="LF32" s="790">
        <f t="shared" si="173"/>
        <v>0</v>
      </c>
      <c r="LG32" s="790">
        <f t="shared" si="173"/>
        <v>0</v>
      </c>
      <c r="LH32" s="790">
        <f t="shared" si="173"/>
        <v>0</v>
      </c>
      <c r="LI32" s="790">
        <f t="shared" si="173"/>
        <v>1</v>
      </c>
      <c r="LJ32" s="793">
        <f t="shared" si="173"/>
        <v>0</v>
      </c>
      <c r="LK32" s="804">
        <f t="shared" si="173"/>
        <v>1</v>
      </c>
      <c r="LL32" s="791">
        <f t="shared" si="173"/>
        <v>0</v>
      </c>
      <c r="LM32" s="791">
        <f t="shared" si="173"/>
        <v>0</v>
      </c>
      <c r="LN32" s="792">
        <f t="shared" si="173"/>
        <v>0</v>
      </c>
      <c r="LO32" s="804">
        <f t="shared" si="173"/>
        <v>51</v>
      </c>
      <c r="LP32" s="791">
        <f t="shared" si="173"/>
        <v>1</v>
      </c>
      <c r="LQ32" s="791">
        <f t="shared" si="173"/>
        <v>1</v>
      </c>
      <c r="LR32" s="792">
        <f t="shared" si="173"/>
        <v>2</v>
      </c>
      <c r="LS32" s="804">
        <f t="shared" si="173"/>
        <v>0</v>
      </c>
      <c r="LT32" s="791">
        <f t="shared" si="173"/>
        <v>0</v>
      </c>
      <c r="LU32" s="791">
        <f t="shared" si="173"/>
        <v>0</v>
      </c>
      <c r="LV32" s="791">
        <f t="shared" si="173"/>
        <v>0</v>
      </c>
      <c r="LW32" s="792">
        <f t="shared" si="173"/>
        <v>1</v>
      </c>
      <c r="LX32" s="961"/>
    </row>
    <row r="33" spans="1:336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8</v>
      </c>
      <c r="E33" s="563"/>
      <c r="F33" s="563"/>
      <c r="G33" s="705">
        <v>6.6115702479338845</v>
      </c>
      <c r="H33" s="563">
        <v>8</v>
      </c>
      <c r="I33" s="564"/>
      <c r="J33" s="562">
        <v>16</v>
      </c>
      <c r="K33" s="563">
        <v>14</v>
      </c>
      <c r="L33" s="563">
        <v>12</v>
      </c>
      <c r="M33" s="406">
        <v>9.9173553719008272</v>
      </c>
      <c r="N33" s="562">
        <v>16</v>
      </c>
      <c r="O33" s="563">
        <v>14</v>
      </c>
      <c r="P33" s="563">
        <v>10</v>
      </c>
      <c r="Q33" s="386">
        <v>8.2644628099173563</v>
      </c>
      <c r="R33" s="562"/>
      <c r="S33" s="563"/>
      <c r="T33" s="563"/>
      <c r="U33" s="563"/>
      <c r="V33" s="563"/>
      <c r="W33" s="565"/>
      <c r="X33" s="563">
        <v>16</v>
      </c>
      <c r="Y33" s="563">
        <v>14</v>
      </c>
      <c r="Z33" s="563">
        <v>16</v>
      </c>
      <c r="AA33" s="563">
        <v>14</v>
      </c>
      <c r="AB33" s="563">
        <v>8</v>
      </c>
      <c r="AC33" s="563">
        <v>12</v>
      </c>
      <c r="AD33" s="563"/>
      <c r="AE33" s="563"/>
      <c r="AF33" s="565"/>
      <c r="AG33" s="565"/>
      <c r="AH33" s="548"/>
      <c r="AI33" s="549" t="s">
        <v>132</v>
      </c>
      <c r="AJ33" s="518">
        <f>ENE!AJ33</f>
        <v>134</v>
      </c>
      <c r="AK33" s="565">
        <v>8</v>
      </c>
      <c r="AL33" s="843">
        <f t="shared" ref="AL33:AL45" si="174">AK33/AJ33*100</f>
        <v>5.9701492537313428</v>
      </c>
      <c r="AM33" s="563">
        <v>7</v>
      </c>
      <c r="AN33" s="563">
        <v>7</v>
      </c>
      <c r="AO33" s="563"/>
      <c r="AP33" s="563"/>
      <c r="AQ33" s="565">
        <v>11</v>
      </c>
      <c r="AR33" s="563"/>
      <c r="AS33" s="563"/>
      <c r="AT33" s="564">
        <v>11</v>
      </c>
      <c r="AU33" s="562">
        <v>5</v>
      </c>
      <c r="AV33" s="843"/>
      <c r="AW33" s="563">
        <v>7</v>
      </c>
      <c r="AX33" s="742">
        <v>6</v>
      </c>
      <c r="AY33" s="563"/>
      <c r="AZ33" s="563"/>
      <c r="BA33" s="563"/>
      <c r="BB33" s="843">
        <f t="shared" si="156"/>
        <v>0</v>
      </c>
      <c r="BC33" s="563"/>
      <c r="BD33" s="563"/>
      <c r="BE33" s="563"/>
      <c r="BF33" s="843">
        <f t="shared" ref="BF33:BF45" si="175">BE33/AJ33*100</f>
        <v>0</v>
      </c>
      <c r="BG33" s="563"/>
      <c r="BH33" s="563"/>
      <c r="BI33" s="563"/>
      <c r="BJ33" s="563"/>
      <c r="BK33" s="563"/>
      <c r="BL33" s="563"/>
      <c r="BM33" s="565"/>
      <c r="BN33" s="548"/>
      <c r="BO33" s="549" t="s">
        <v>132</v>
      </c>
      <c r="BP33" s="518">
        <v>144</v>
      </c>
      <c r="BQ33" s="562"/>
      <c r="BR33" s="563">
        <v>9</v>
      </c>
      <c r="BS33" s="563"/>
      <c r="BT33" s="563"/>
      <c r="BU33" s="563"/>
      <c r="BV33" s="563"/>
      <c r="BW33" s="563"/>
      <c r="BX33" s="563"/>
      <c r="BY33" s="843">
        <f>BX33/BP33*100</f>
        <v>0</v>
      </c>
      <c r="BZ33" s="563"/>
      <c r="CA33" s="563"/>
      <c r="CB33" s="563"/>
      <c r="CC33" s="843">
        <f t="shared" ref="CC33:CC50" si="176">CB33/BP33*100</f>
        <v>0</v>
      </c>
      <c r="CD33" s="563"/>
      <c r="CE33" s="563"/>
      <c r="CF33" s="563"/>
      <c r="CG33" s="563"/>
      <c r="CH33" s="563"/>
      <c r="CI33" s="564"/>
      <c r="CJ33" s="562"/>
      <c r="CK33" s="563"/>
      <c r="CL33" s="850">
        <f t="shared" ref="CL33:CL50" si="177">CK33/BP33*100</f>
        <v>0</v>
      </c>
      <c r="CM33" s="563"/>
      <c r="CN33" s="563"/>
      <c r="CO33" s="565"/>
      <c r="CP33" s="548"/>
      <c r="CQ33" s="566" t="s">
        <v>132</v>
      </c>
      <c r="CR33" s="1009">
        <f>ENE!CR33</f>
        <v>8</v>
      </c>
      <c r="CS33" s="569"/>
      <c r="CT33" s="569">
        <v>2</v>
      </c>
      <c r="CU33" s="563"/>
      <c r="CV33" s="563"/>
      <c r="CW33" s="563"/>
      <c r="CX33" s="563"/>
      <c r="CY33" s="563"/>
      <c r="CZ33" s="563"/>
      <c r="DA33" s="563"/>
      <c r="DB33" s="563"/>
      <c r="DC33" s="563">
        <v>1</v>
      </c>
      <c r="DD33" s="563"/>
      <c r="DE33" s="563"/>
      <c r="DF33" s="563"/>
      <c r="DG33" s="563"/>
      <c r="DH33" s="563"/>
      <c r="DI33" s="564"/>
      <c r="DJ33" s="562"/>
      <c r="DK33" s="565"/>
      <c r="DL33" s="563"/>
      <c r="DM33" s="565"/>
      <c r="DN33" s="548"/>
      <c r="DO33" s="566" t="s">
        <v>132</v>
      </c>
      <c r="DP33" s="518">
        <f>ENE!DP33</f>
        <v>175</v>
      </c>
      <c r="DQ33" s="562"/>
      <c r="DR33" s="563">
        <v>1</v>
      </c>
      <c r="DS33" s="563"/>
      <c r="DT33" s="564"/>
      <c r="DU33" s="562"/>
      <c r="DV33" s="563"/>
      <c r="DW33" s="563"/>
      <c r="DX33" s="720">
        <f t="shared" ref="DX33:DX45" si="178">DW33/DP33*100</f>
        <v>0</v>
      </c>
      <c r="DY33" s="562"/>
      <c r="DZ33" s="563"/>
      <c r="EA33" s="563"/>
      <c r="EB33" s="716">
        <f t="shared" ref="EB33:EB45" si="179">EA33/DP33*100</f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f t="shared" ref="EK33:EK45" si="180">EJ33/DP33*100</f>
        <v>0</v>
      </c>
      <c r="EL33" s="563"/>
      <c r="EM33" s="563">
        <v>1</v>
      </c>
      <c r="EN33" s="708">
        <f t="shared" ref="EN33" si="181">EM33/DP33*100</f>
        <v>0.5714285714285714</v>
      </c>
      <c r="EO33" s="563">
        <v>1</v>
      </c>
      <c r="EP33" s="716">
        <f t="shared" ref="EP33" si="182">EO33/DP33*100</f>
        <v>0.5714285714285714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>
        <v>1</v>
      </c>
      <c r="EZ33" s="563">
        <v>3</v>
      </c>
      <c r="FA33" s="564"/>
      <c r="FB33" s="562"/>
      <c r="FC33" s="563"/>
      <c r="FD33" s="565"/>
      <c r="FE33" s="563"/>
      <c r="FF33" s="563"/>
      <c r="FG33" s="564"/>
      <c r="FH33" s="562"/>
      <c r="FI33" s="563"/>
      <c r="FJ33" s="565"/>
      <c r="FK33" s="551">
        <v>92</v>
      </c>
      <c r="FL33" s="757">
        <f t="shared" si="165"/>
        <v>1.0869565217391304</v>
      </c>
      <c r="FM33" s="563"/>
      <c r="FN33" s="563"/>
      <c r="FO33" s="563"/>
      <c r="FP33" s="563">
        <v>1</v>
      </c>
      <c r="FQ33" s="565"/>
      <c r="FR33" s="562"/>
      <c r="FS33" s="563"/>
      <c r="FT33" s="563"/>
      <c r="FU33" s="563"/>
      <c r="FV33" s="563"/>
      <c r="FW33" s="563"/>
      <c r="FX33" s="563"/>
      <c r="FY33" s="563"/>
      <c r="FZ33" s="563"/>
      <c r="GA33" s="563">
        <v>3</v>
      </c>
      <c r="GB33" s="563"/>
      <c r="GC33" s="563"/>
      <c r="GD33" s="563"/>
      <c r="GE33" s="563"/>
      <c r="GF33" s="563"/>
      <c r="GG33" s="565"/>
      <c r="GH33" s="548"/>
      <c r="GI33" s="566" t="s">
        <v>188</v>
      </c>
      <c r="GJ33" s="567">
        <v>189</v>
      </c>
      <c r="GK33" s="728">
        <f>(SUM(GL33:GU33)/GJ33)*100</f>
        <v>1.0582010582010581</v>
      </c>
      <c r="GL33" s="562"/>
      <c r="GM33" s="563"/>
      <c r="GN33" s="563"/>
      <c r="GO33" s="563"/>
      <c r="GP33" s="565"/>
      <c r="GQ33" s="562">
        <v>1</v>
      </c>
      <c r="GR33" s="563"/>
      <c r="GS33" s="563"/>
      <c r="GT33" s="563"/>
      <c r="GU33" s="565">
        <v>1</v>
      </c>
      <c r="GV33" s="568"/>
      <c r="GW33" s="568">
        <v>34</v>
      </c>
      <c r="GX33" s="730">
        <f t="shared" ref="GX33:GX34" si="183">GV33/GW33*100</f>
        <v>0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f t="shared" ref="HS33" si="184">SUM(HT33:HX33)/HR33*100</f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/>
      <c r="IP33" s="563"/>
      <c r="IQ33" s="564"/>
      <c r="IR33" s="562">
        <v>2</v>
      </c>
      <c r="IS33" s="563">
        <v>3</v>
      </c>
      <c r="IT33" s="565"/>
      <c r="IU33" s="563"/>
      <c r="IV33" s="563"/>
      <c r="IW33" s="565"/>
      <c r="IX33" s="562"/>
      <c r="IY33" s="563"/>
      <c r="IZ33" s="565"/>
      <c r="JA33" s="562"/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>
        <v>3</v>
      </c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/>
      <c r="JY33" s="565"/>
      <c r="JZ33" s="562"/>
      <c r="KA33" s="563"/>
      <c r="KB33" s="563"/>
      <c r="KC33" s="563"/>
      <c r="KD33" s="565"/>
      <c r="KE33" s="551">
        <v>649</v>
      </c>
      <c r="KF33" s="766">
        <f t="shared" ref="KF33:KF34" si="185">KG33/KE33*100</f>
        <v>3.3898305084745761</v>
      </c>
      <c r="KG33" s="563">
        <v>22</v>
      </c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87">
        <v>12</v>
      </c>
      <c r="LP33" s="788"/>
      <c r="LQ33" s="788"/>
      <c r="LR33" s="789"/>
      <c r="LS33" s="787"/>
      <c r="LT33" s="788"/>
      <c r="LU33" s="788"/>
      <c r="LV33" s="788"/>
      <c r="LW33" s="918"/>
      <c r="LX33" s="962"/>
    </row>
    <row r="34" spans="1:336" s="288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7</v>
      </c>
      <c r="E34" s="159">
        <f t="shared" ref="E34:F34" si="186">SUM(E35:E39)</f>
        <v>0</v>
      </c>
      <c r="F34" s="159">
        <f t="shared" si="186"/>
        <v>0</v>
      </c>
      <c r="G34" s="705">
        <f>IFERROR(SUM(D34:F34)/C34*100,0)</f>
        <v>3.286384976525822</v>
      </c>
      <c r="H34" s="159">
        <f t="shared" ref="H34:L34" si="187">SUM(H35:H39)</f>
        <v>7</v>
      </c>
      <c r="I34" s="159">
        <f t="shared" si="187"/>
        <v>0</v>
      </c>
      <c r="J34" s="159">
        <f t="shared" si="187"/>
        <v>26</v>
      </c>
      <c r="K34" s="159">
        <f t="shared" si="187"/>
        <v>15</v>
      </c>
      <c r="L34" s="159">
        <f t="shared" si="187"/>
        <v>15</v>
      </c>
      <c r="M34" s="407">
        <f>IFERROR(L34/C34*100,0)</f>
        <v>7.042253521126761</v>
      </c>
      <c r="N34" s="159">
        <f t="shared" ref="N34:P34" si="188">SUM(N35:N39)</f>
        <v>26</v>
      </c>
      <c r="O34" s="159">
        <f t="shared" si="188"/>
        <v>15</v>
      </c>
      <c r="P34" s="159">
        <f t="shared" si="188"/>
        <v>15</v>
      </c>
      <c r="Q34" s="387">
        <f>IFERROR(P34/C34*100,0)</f>
        <v>7.042253521126761</v>
      </c>
      <c r="R34" s="159">
        <f t="shared" ref="R34:AF34" si="189">SUM(R35:R39)</f>
        <v>0</v>
      </c>
      <c r="S34" s="151">
        <f t="shared" si="189"/>
        <v>0</v>
      </c>
      <c r="T34" s="151">
        <f t="shared" si="189"/>
        <v>0</v>
      </c>
      <c r="U34" s="151">
        <f t="shared" si="189"/>
        <v>0</v>
      </c>
      <c r="V34" s="151">
        <f t="shared" si="189"/>
        <v>0</v>
      </c>
      <c r="W34" s="153">
        <f t="shared" si="189"/>
        <v>0</v>
      </c>
      <c r="X34" s="151">
        <f t="shared" si="189"/>
        <v>26</v>
      </c>
      <c r="Y34" s="151">
        <f t="shared" si="189"/>
        <v>15</v>
      </c>
      <c r="Z34" s="151">
        <f t="shared" si="189"/>
        <v>26</v>
      </c>
      <c r="AA34" s="151">
        <f t="shared" si="189"/>
        <v>15</v>
      </c>
      <c r="AB34" s="151">
        <f t="shared" si="189"/>
        <v>15</v>
      </c>
      <c r="AC34" s="151">
        <f t="shared" si="189"/>
        <v>21</v>
      </c>
      <c r="AD34" s="151">
        <f t="shared" si="189"/>
        <v>0</v>
      </c>
      <c r="AE34" s="151">
        <f t="shared" si="189"/>
        <v>0</v>
      </c>
      <c r="AF34" s="153">
        <f t="shared" si="189"/>
        <v>0</v>
      </c>
      <c r="AG34" s="153"/>
      <c r="AH34" s="154"/>
      <c r="AI34" s="275" t="s">
        <v>128</v>
      </c>
      <c r="AJ34" s="425">
        <f t="shared" ref="AJ34:AK34" si="190">SUM(AJ35:AJ39)</f>
        <v>209</v>
      </c>
      <c r="AK34" s="159">
        <f t="shared" si="190"/>
        <v>20</v>
      </c>
      <c r="AL34" s="708">
        <f t="shared" si="174"/>
        <v>9.5693779904306222</v>
      </c>
      <c r="AM34" s="151">
        <f t="shared" ref="AM34:BM34" si="191">SUM(AM35:AM39)</f>
        <v>22</v>
      </c>
      <c r="AN34" s="151">
        <f t="shared" si="191"/>
        <v>6</v>
      </c>
      <c r="AO34" s="151">
        <f t="shared" si="191"/>
        <v>0</v>
      </c>
      <c r="AP34" s="151">
        <f t="shared" si="191"/>
        <v>0</v>
      </c>
      <c r="AQ34" s="153">
        <f t="shared" si="191"/>
        <v>24</v>
      </c>
      <c r="AR34" s="151">
        <f t="shared" si="191"/>
        <v>0</v>
      </c>
      <c r="AS34" s="151">
        <f t="shared" si="191"/>
        <v>0</v>
      </c>
      <c r="AT34" s="172">
        <f t="shared" si="191"/>
        <v>15</v>
      </c>
      <c r="AU34" s="159">
        <f t="shared" si="191"/>
        <v>21</v>
      </c>
      <c r="AV34" s="708">
        <f t="shared" ref="AV34:AV45" si="192">AU34/AJ34*100</f>
        <v>10.047846889952153</v>
      </c>
      <c r="AW34" s="155">
        <f t="shared" si="191"/>
        <v>17</v>
      </c>
      <c r="AX34" s="743">
        <f t="shared" si="191"/>
        <v>17</v>
      </c>
      <c r="AY34" s="151">
        <f t="shared" si="191"/>
        <v>0</v>
      </c>
      <c r="AZ34" s="155">
        <f t="shared" si="191"/>
        <v>0</v>
      </c>
      <c r="BA34" s="155">
        <f t="shared" si="191"/>
        <v>0</v>
      </c>
      <c r="BB34" s="708">
        <f t="shared" si="156"/>
        <v>0</v>
      </c>
      <c r="BC34" s="155">
        <f t="shared" si="191"/>
        <v>0</v>
      </c>
      <c r="BD34" s="155">
        <f t="shared" si="191"/>
        <v>0</v>
      </c>
      <c r="BE34" s="155">
        <f t="shared" si="191"/>
        <v>0</v>
      </c>
      <c r="BF34" s="708">
        <f t="shared" si="175"/>
        <v>0</v>
      </c>
      <c r="BG34" s="155">
        <f t="shared" si="191"/>
        <v>0</v>
      </c>
      <c r="BH34" s="151">
        <f t="shared" si="191"/>
        <v>0</v>
      </c>
      <c r="BI34" s="151">
        <f t="shared" si="191"/>
        <v>0</v>
      </c>
      <c r="BJ34" s="151">
        <f t="shared" si="191"/>
        <v>0</v>
      </c>
      <c r="BK34" s="151">
        <f t="shared" si="191"/>
        <v>0</v>
      </c>
      <c r="BL34" s="151">
        <f t="shared" si="191"/>
        <v>0</v>
      </c>
      <c r="BM34" s="153">
        <f t="shared" si="191"/>
        <v>0</v>
      </c>
      <c r="BN34" s="154"/>
      <c r="BO34" s="150" t="s">
        <v>128</v>
      </c>
      <c r="BP34" s="425">
        <f t="shared" ref="BP34:CO34" si="193">SUM(BP35:BP39)</f>
        <v>212</v>
      </c>
      <c r="BQ34" s="159">
        <f t="shared" si="193"/>
        <v>0</v>
      </c>
      <c r="BR34" s="151">
        <f t="shared" si="193"/>
        <v>24</v>
      </c>
      <c r="BS34" s="151">
        <f t="shared" si="193"/>
        <v>0</v>
      </c>
      <c r="BT34" s="151">
        <f t="shared" si="193"/>
        <v>0</v>
      </c>
      <c r="BU34" s="151">
        <f t="shared" si="193"/>
        <v>0</v>
      </c>
      <c r="BV34" s="151">
        <f t="shared" si="193"/>
        <v>0</v>
      </c>
      <c r="BW34" s="151">
        <f t="shared" si="193"/>
        <v>0</v>
      </c>
      <c r="BX34" s="155">
        <f t="shared" si="193"/>
        <v>2</v>
      </c>
      <c r="BY34" s="708">
        <f t="shared" ref="BY34:BY50" si="194">BX34/BP34*100</f>
        <v>0.94339622641509435</v>
      </c>
      <c r="BZ34" s="155">
        <f t="shared" si="193"/>
        <v>0</v>
      </c>
      <c r="CA34" s="155">
        <f t="shared" si="193"/>
        <v>0</v>
      </c>
      <c r="CB34" s="155">
        <f t="shared" si="193"/>
        <v>0</v>
      </c>
      <c r="CC34" s="708">
        <f t="shared" si="176"/>
        <v>0</v>
      </c>
      <c r="CD34" s="155">
        <f t="shared" si="193"/>
        <v>0</v>
      </c>
      <c r="CE34" s="155">
        <f t="shared" si="193"/>
        <v>0</v>
      </c>
      <c r="CF34" s="155">
        <f t="shared" si="193"/>
        <v>0</v>
      </c>
      <c r="CG34" s="155">
        <f t="shared" si="193"/>
        <v>0</v>
      </c>
      <c r="CH34" s="155">
        <f t="shared" si="193"/>
        <v>0</v>
      </c>
      <c r="CI34" s="353">
        <f t="shared" si="193"/>
        <v>0</v>
      </c>
      <c r="CJ34" s="159">
        <f t="shared" si="193"/>
        <v>1</v>
      </c>
      <c r="CK34" s="155">
        <f t="shared" si="193"/>
        <v>2</v>
      </c>
      <c r="CL34" s="716">
        <f t="shared" si="177"/>
        <v>0.94339622641509435</v>
      </c>
      <c r="CM34" s="151">
        <f t="shared" si="193"/>
        <v>0</v>
      </c>
      <c r="CN34" s="155">
        <f t="shared" si="193"/>
        <v>2</v>
      </c>
      <c r="CO34" s="153">
        <f t="shared" si="193"/>
        <v>0</v>
      </c>
      <c r="CP34" s="154"/>
      <c r="CQ34" s="368" t="s">
        <v>128</v>
      </c>
      <c r="CR34" s="1010">
        <f t="shared" ref="CR34:DM34" si="195">SUM(CR35:CR39)</f>
        <v>35</v>
      </c>
      <c r="CS34" s="155">
        <f t="shared" si="195"/>
        <v>0</v>
      </c>
      <c r="CT34" s="155">
        <f t="shared" si="195"/>
        <v>7</v>
      </c>
      <c r="CU34" s="151">
        <f t="shared" si="195"/>
        <v>0</v>
      </c>
      <c r="CV34" s="151">
        <f t="shared" si="195"/>
        <v>0</v>
      </c>
      <c r="CW34" s="151">
        <f t="shared" si="195"/>
        <v>0</v>
      </c>
      <c r="CX34" s="151">
        <f t="shared" si="195"/>
        <v>0</v>
      </c>
      <c r="CY34" s="151">
        <f t="shared" si="195"/>
        <v>0</v>
      </c>
      <c r="CZ34" s="151">
        <f t="shared" si="195"/>
        <v>0</v>
      </c>
      <c r="DA34" s="151">
        <f t="shared" si="195"/>
        <v>0</v>
      </c>
      <c r="DB34" s="151">
        <f t="shared" si="195"/>
        <v>0</v>
      </c>
      <c r="DC34" s="151">
        <f t="shared" si="195"/>
        <v>0</v>
      </c>
      <c r="DD34" s="151">
        <f t="shared" si="195"/>
        <v>0</v>
      </c>
      <c r="DE34" s="151">
        <f t="shared" si="195"/>
        <v>0</v>
      </c>
      <c r="DF34" s="151">
        <f t="shared" si="195"/>
        <v>0</v>
      </c>
      <c r="DG34" s="151">
        <f t="shared" si="195"/>
        <v>0</v>
      </c>
      <c r="DH34" s="151">
        <f t="shared" si="195"/>
        <v>0</v>
      </c>
      <c r="DI34" s="172">
        <f t="shared" si="195"/>
        <v>0</v>
      </c>
      <c r="DJ34" s="159">
        <f t="shared" si="195"/>
        <v>0</v>
      </c>
      <c r="DK34" s="153">
        <f t="shared" si="195"/>
        <v>0</v>
      </c>
      <c r="DL34" s="151">
        <f t="shared" si="195"/>
        <v>0</v>
      </c>
      <c r="DM34" s="180">
        <f t="shared" si="195"/>
        <v>0</v>
      </c>
      <c r="DN34" s="154"/>
      <c r="DO34" s="150" t="s">
        <v>128</v>
      </c>
      <c r="DP34" s="425">
        <f t="shared" ref="DP34:EO34" si="196">SUM(DP35:DP39)</f>
        <v>319</v>
      </c>
      <c r="DQ34" s="159">
        <f t="shared" si="196"/>
        <v>7</v>
      </c>
      <c r="DR34" s="151">
        <f t="shared" si="196"/>
        <v>0</v>
      </c>
      <c r="DS34" s="151">
        <f t="shared" si="196"/>
        <v>0</v>
      </c>
      <c r="DT34" s="172">
        <f t="shared" si="196"/>
        <v>0</v>
      </c>
      <c r="DU34" s="159">
        <f t="shared" si="196"/>
        <v>0</v>
      </c>
      <c r="DV34" s="151">
        <f t="shared" si="196"/>
        <v>0</v>
      </c>
      <c r="DW34" s="155">
        <f t="shared" si="196"/>
        <v>0</v>
      </c>
      <c r="DX34" s="720">
        <f t="shared" si="178"/>
        <v>0</v>
      </c>
      <c r="DY34" s="159">
        <f t="shared" si="196"/>
        <v>0</v>
      </c>
      <c r="DZ34" s="155">
        <f t="shared" si="196"/>
        <v>0</v>
      </c>
      <c r="EA34" s="155">
        <f t="shared" si="196"/>
        <v>0</v>
      </c>
      <c r="EB34" s="716">
        <f t="shared" si="179"/>
        <v>0</v>
      </c>
      <c r="EC34" s="151">
        <f t="shared" si="196"/>
        <v>0</v>
      </c>
      <c r="ED34" s="155">
        <f t="shared" si="196"/>
        <v>0</v>
      </c>
      <c r="EE34" s="155">
        <f t="shared" si="196"/>
        <v>0</v>
      </c>
      <c r="EF34" s="353">
        <f t="shared" si="196"/>
        <v>0</v>
      </c>
      <c r="EG34" s="159">
        <f t="shared" si="196"/>
        <v>0</v>
      </c>
      <c r="EH34" s="180">
        <f t="shared" si="196"/>
        <v>0</v>
      </c>
      <c r="EI34" s="151">
        <f t="shared" si="196"/>
        <v>0</v>
      </c>
      <c r="EJ34" s="155">
        <f t="shared" si="196"/>
        <v>1</v>
      </c>
      <c r="EK34" s="716">
        <f t="shared" si="180"/>
        <v>0.31347962382445138</v>
      </c>
      <c r="EL34" s="151">
        <f t="shared" si="196"/>
        <v>0</v>
      </c>
      <c r="EM34" s="155">
        <f t="shared" si="196"/>
        <v>12</v>
      </c>
      <c r="EN34" s="708">
        <f>EM34/DP34*100</f>
        <v>3.761755485893417</v>
      </c>
      <c r="EO34" s="155">
        <f t="shared" si="196"/>
        <v>12</v>
      </c>
      <c r="EP34" s="708">
        <f>EO34/DP34*100</f>
        <v>3.761755485893417</v>
      </c>
      <c r="EQ34" s="154"/>
      <c r="ER34" s="150" t="s">
        <v>128</v>
      </c>
      <c r="ES34" s="159">
        <f t="shared" ref="ES34:GG34" si="197">SUM(ES35:ES39)</f>
        <v>2</v>
      </c>
      <c r="ET34" s="151">
        <f t="shared" si="197"/>
        <v>0</v>
      </c>
      <c r="EU34" s="172">
        <f t="shared" si="197"/>
        <v>0</v>
      </c>
      <c r="EV34" s="159">
        <f t="shared" si="197"/>
        <v>7</v>
      </c>
      <c r="EW34" s="155">
        <f t="shared" si="197"/>
        <v>2</v>
      </c>
      <c r="EX34" s="180">
        <f t="shared" si="197"/>
        <v>0</v>
      </c>
      <c r="EY34" s="151">
        <f t="shared" si="197"/>
        <v>2</v>
      </c>
      <c r="EZ34" s="151">
        <f t="shared" si="197"/>
        <v>2</v>
      </c>
      <c r="FA34" s="172">
        <f t="shared" si="197"/>
        <v>0</v>
      </c>
      <c r="FB34" s="159">
        <f t="shared" si="197"/>
        <v>1</v>
      </c>
      <c r="FC34" s="151">
        <f t="shared" si="197"/>
        <v>2</v>
      </c>
      <c r="FD34" s="153">
        <f t="shared" si="197"/>
        <v>0</v>
      </c>
      <c r="FE34" s="151">
        <f t="shared" si="197"/>
        <v>1</v>
      </c>
      <c r="FF34" s="151">
        <f t="shared" si="197"/>
        <v>0</v>
      </c>
      <c r="FG34" s="172">
        <f t="shared" si="197"/>
        <v>0</v>
      </c>
      <c r="FH34" s="159">
        <f t="shared" si="197"/>
        <v>0</v>
      </c>
      <c r="FI34" s="151">
        <f t="shared" si="197"/>
        <v>0</v>
      </c>
      <c r="FJ34" s="153">
        <f t="shared" si="197"/>
        <v>0</v>
      </c>
      <c r="FK34" s="427">
        <f t="shared" si="197"/>
        <v>203</v>
      </c>
      <c r="FL34" s="724">
        <f t="shared" si="165"/>
        <v>4.9261083743842367</v>
      </c>
      <c r="FM34" s="151">
        <f t="shared" si="197"/>
        <v>0</v>
      </c>
      <c r="FN34" s="151">
        <f t="shared" si="197"/>
        <v>0</v>
      </c>
      <c r="FO34" s="151">
        <f t="shared" si="197"/>
        <v>6</v>
      </c>
      <c r="FP34" s="151">
        <f t="shared" si="197"/>
        <v>4</v>
      </c>
      <c r="FQ34" s="153">
        <f t="shared" si="197"/>
        <v>0</v>
      </c>
      <c r="FR34" s="159">
        <f t="shared" si="197"/>
        <v>0</v>
      </c>
      <c r="FS34" s="155">
        <f t="shared" si="197"/>
        <v>0</v>
      </c>
      <c r="FT34" s="155">
        <f t="shared" si="197"/>
        <v>0</v>
      </c>
      <c r="FU34" s="151">
        <f t="shared" si="197"/>
        <v>3</v>
      </c>
      <c r="FV34" s="151">
        <f t="shared" si="197"/>
        <v>0</v>
      </c>
      <c r="FW34" s="151">
        <f t="shared" si="197"/>
        <v>2</v>
      </c>
      <c r="FX34" s="151">
        <f t="shared" si="197"/>
        <v>2</v>
      </c>
      <c r="FY34" s="151">
        <f t="shared" si="197"/>
        <v>1</v>
      </c>
      <c r="FZ34" s="151">
        <f t="shared" si="197"/>
        <v>0</v>
      </c>
      <c r="GA34" s="151">
        <f t="shared" si="197"/>
        <v>8</v>
      </c>
      <c r="GB34" s="151">
        <f t="shared" si="197"/>
        <v>2</v>
      </c>
      <c r="GC34" s="151">
        <f t="shared" si="197"/>
        <v>1</v>
      </c>
      <c r="GD34" s="151">
        <f t="shared" si="197"/>
        <v>1</v>
      </c>
      <c r="GE34" s="151">
        <f t="shared" si="197"/>
        <v>0</v>
      </c>
      <c r="GF34" s="151">
        <f t="shared" si="197"/>
        <v>0</v>
      </c>
      <c r="GG34" s="153">
        <f t="shared" si="197"/>
        <v>0</v>
      </c>
      <c r="GH34" s="154"/>
      <c r="GI34" s="150" t="s">
        <v>128</v>
      </c>
      <c r="GJ34" s="487">
        <v>1812</v>
      </c>
      <c r="GK34" s="727">
        <f t="shared" ref="GK34" si="198">(SUM(GL34:GU34)/GJ34)*100</f>
        <v>1.6004415011037527</v>
      </c>
      <c r="GL34" s="159">
        <f t="shared" ref="GL34:GW34" si="199">SUM(GL35:GL39)</f>
        <v>0</v>
      </c>
      <c r="GM34" s="151">
        <f t="shared" si="199"/>
        <v>0</v>
      </c>
      <c r="GN34" s="151">
        <f t="shared" si="199"/>
        <v>0</v>
      </c>
      <c r="GO34" s="151">
        <f t="shared" si="199"/>
        <v>2</v>
      </c>
      <c r="GP34" s="153">
        <f t="shared" si="199"/>
        <v>0</v>
      </c>
      <c r="GQ34" s="159">
        <f t="shared" si="199"/>
        <v>4</v>
      </c>
      <c r="GR34" s="151">
        <f t="shared" si="199"/>
        <v>4</v>
      </c>
      <c r="GS34" s="151">
        <f t="shared" si="199"/>
        <v>5</v>
      </c>
      <c r="GT34" s="151">
        <f t="shared" si="199"/>
        <v>8</v>
      </c>
      <c r="GU34" s="153">
        <f t="shared" si="199"/>
        <v>6</v>
      </c>
      <c r="GV34" s="159">
        <f t="shared" si="199"/>
        <v>13</v>
      </c>
      <c r="GW34" s="159">
        <f t="shared" si="199"/>
        <v>2005</v>
      </c>
      <c r="GX34" s="730">
        <f t="shared" si="183"/>
        <v>0.64837905236907722</v>
      </c>
      <c r="GY34" s="159">
        <f t="shared" ref="GY34:HG34" si="200">SUM(GY35:GY39)</f>
        <v>3</v>
      </c>
      <c r="GZ34" s="151">
        <f t="shared" si="200"/>
        <v>0</v>
      </c>
      <c r="HA34" s="151">
        <f t="shared" si="200"/>
        <v>1</v>
      </c>
      <c r="HB34" s="151">
        <f t="shared" si="200"/>
        <v>0</v>
      </c>
      <c r="HC34" s="151">
        <f t="shared" si="200"/>
        <v>0</v>
      </c>
      <c r="HD34" s="151">
        <f t="shared" si="200"/>
        <v>0</v>
      </c>
      <c r="HE34" s="151">
        <f t="shared" si="200"/>
        <v>0</v>
      </c>
      <c r="HF34" s="151">
        <f t="shared" si="200"/>
        <v>0</v>
      </c>
      <c r="HG34" s="153">
        <f t="shared" si="200"/>
        <v>0</v>
      </c>
      <c r="HH34" s="154"/>
      <c r="HI34" s="368" t="s">
        <v>128</v>
      </c>
      <c r="HJ34" s="155">
        <f t="shared" ref="HJ34:IF34" si="201">SUM(HJ35:HJ39)</f>
        <v>0</v>
      </c>
      <c r="HK34" s="155">
        <f t="shared" si="201"/>
        <v>0</v>
      </c>
      <c r="HL34" s="155">
        <f t="shared" si="201"/>
        <v>0</v>
      </c>
      <c r="HM34" s="155">
        <f t="shared" si="201"/>
        <v>0</v>
      </c>
      <c r="HN34" s="155">
        <f t="shared" si="201"/>
        <v>0</v>
      </c>
      <c r="HO34" s="155">
        <f t="shared" si="201"/>
        <v>0</v>
      </c>
      <c r="HP34" s="155">
        <f t="shared" si="201"/>
        <v>0</v>
      </c>
      <c r="HQ34" s="180">
        <f t="shared" si="201"/>
        <v>0</v>
      </c>
      <c r="HR34" s="738">
        <f t="shared" si="201"/>
        <v>138</v>
      </c>
      <c r="HS34" s="732">
        <f t="shared" ref="HS34" si="202">SUM(HT34:HX34)/HR34*100</f>
        <v>0</v>
      </c>
      <c r="HT34" s="159">
        <f t="shared" si="201"/>
        <v>0</v>
      </c>
      <c r="HU34" s="155">
        <f t="shared" si="201"/>
        <v>0</v>
      </c>
      <c r="HV34" s="155">
        <f t="shared" si="201"/>
        <v>0</v>
      </c>
      <c r="HW34" s="155">
        <f t="shared" si="201"/>
        <v>0</v>
      </c>
      <c r="HX34" s="180">
        <f t="shared" si="201"/>
        <v>0</v>
      </c>
      <c r="HY34" s="151">
        <f t="shared" si="201"/>
        <v>0</v>
      </c>
      <c r="HZ34" s="151">
        <f t="shared" si="201"/>
        <v>0</v>
      </c>
      <c r="IA34" s="151">
        <f t="shared" si="201"/>
        <v>0</v>
      </c>
      <c r="IB34" s="151">
        <f t="shared" si="201"/>
        <v>0</v>
      </c>
      <c r="IC34" s="151">
        <f t="shared" si="201"/>
        <v>0</v>
      </c>
      <c r="ID34" s="151">
        <f t="shared" si="201"/>
        <v>0</v>
      </c>
      <c r="IE34" s="151">
        <f t="shared" si="201"/>
        <v>0</v>
      </c>
      <c r="IF34" s="153">
        <f t="shared" si="201"/>
        <v>0</v>
      </c>
      <c r="IG34" s="154"/>
      <c r="IH34" s="275" t="s">
        <v>128</v>
      </c>
      <c r="II34" s="159">
        <f t="shared" ref="II34:JH34" si="203">SUM(II35:II39)</f>
        <v>0</v>
      </c>
      <c r="IJ34" s="151">
        <f t="shared" si="203"/>
        <v>0</v>
      </c>
      <c r="IK34" s="172">
        <f t="shared" si="203"/>
        <v>0</v>
      </c>
      <c r="IL34" s="159">
        <f t="shared" si="203"/>
        <v>0</v>
      </c>
      <c r="IM34" s="151">
        <f t="shared" si="203"/>
        <v>0</v>
      </c>
      <c r="IN34" s="153">
        <f t="shared" si="203"/>
        <v>0</v>
      </c>
      <c r="IO34" s="151">
        <f t="shared" si="203"/>
        <v>7</v>
      </c>
      <c r="IP34" s="151">
        <f t="shared" si="203"/>
        <v>4</v>
      </c>
      <c r="IQ34" s="172">
        <f t="shared" si="203"/>
        <v>0</v>
      </c>
      <c r="IR34" s="159">
        <f t="shared" si="203"/>
        <v>2</v>
      </c>
      <c r="IS34" s="151">
        <f t="shared" si="203"/>
        <v>5</v>
      </c>
      <c r="IT34" s="153">
        <f t="shared" si="203"/>
        <v>1</v>
      </c>
      <c r="IU34" s="151">
        <f t="shared" si="203"/>
        <v>0</v>
      </c>
      <c r="IV34" s="151">
        <f t="shared" si="203"/>
        <v>1</v>
      </c>
      <c r="IW34" s="153">
        <f t="shared" si="203"/>
        <v>0</v>
      </c>
      <c r="IX34" s="159">
        <f t="shared" si="203"/>
        <v>1</v>
      </c>
      <c r="IY34" s="151">
        <f t="shared" si="203"/>
        <v>0</v>
      </c>
      <c r="IZ34" s="153">
        <f t="shared" si="203"/>
        <v>0</v>
      </c>
      <c r="JA34" s="159">
        <f t="shared" si="203"/>
        <v>0</v>
      </c>
      <c r="JB34" s="151">
        <f t="shared" si="203"/>
        <v>0</v>
      </c>
      <c r="JC34" s="153">
        <f t="shared" si="203"/>
        <v>0</v>
      </c>
      <c r="JD34" s="159">
        <f t="shared" si="203"/>
        <v>0</v>
      </c>
      <c r="JE34" s="151">
        <f t="shared" si="203"/>
        <v>0</v>
      </c>
      <c r="JF34" s="151">
        <f t="shared" si="203"/>
        <v>0</v>
      </c>
      <c r="JG34" s="172">
        <f t="shared" si="203"/>
        <v>0</v>
      </c>
      <c r="JH34" s="153">
        <f t="shared" si="203"/>
        <v>0</v>
      </c>
      <c r="JI34" s="154"/>
      <c r="JJ34" s="275" t="s">
        <v>128</v>
      </c>
      <c r="JK34" s="159">
        <f t="shared" ref="JK34:KJ34" si="204">SUM(JK35:JK39)</f>
        <v>0</v>
      </c>
      <c r="JL34" s="151">
        <f t="shared" si="204"/>
        <v>0</v>
      </c>
      <c r="JM34" s="151">
        <f t="shared" si="204"/>
        <v>0</v>
      </c>
      <c r="JN34" s="151">
        <f t="shared" si="204"/>
        <v>0</v>
      </c>
      <c r="JO34" s="153">
        <f t="shared" si="204"/>
        <v>0</v>
      </c>
      <c r="JP34" s="159">
        <f t="shared" si="204"/>
        <v>0</v>
      </c>
      <c r="JQ34" s="151">
        <f t="shared" si="204"/>
        <v>0</v>
      </c>
      <c r="JR34" s="151">
        <f t="shared" si="204"/>
        <v>0</v>
      </c>
      <c r="JS34" s="151">
        <f t="shared" si="204"/>
        <v>0</v>
      </c>
      <c r="JT34" s="153">
        <f t="shared" si="204"/>
        <v>0</v>
      </c>
      <c r="JU34" s="159">
        <f t="shared" si="204"/>
        <v>0</v>
      </c>
      <c r="JV34" s="155">
        <f t="shared" si="204"/>
        <v>0</v>
      </c>
      <c r="JW34" s="155">
        <f t="shared" si="204"/>
        <v>0</v>
      </c>
      <c r="JX34" s="155">
        <f t="shared" si="204"/>
        <v>0</v>
      </c>
      <c r="JY34" s="180">
        <f t="shared" si="204"/>
        <v>0</v>
      </c>
      <c r="JZ34" s="159">
        <f t="shared" si="204"/>
        <v>0</v>
      </c>
      <c r="KA34" s="155">
        <f t="shared" si="204"/>
        <v>0</v>
      </c>
      <c r="KB34" s="155">
        <f t="shared" si="204"/>
        <v>0</v>
      </c>
      <c r="KC34" s="155">
        <f t="shared" si="204"/>
        <v>1</v>
      </c>
      <c r="KD34" s="180">
        <f t="shared" si="204"/>
        <v>0</v>
      </c>
      <c r="KE34" s="159">
        <f t="shared" si="204"/>
        <v>1002</v>
      </c>
      <c r="KF34" s="734">
        <f t="shared" si="185"/>
        <v>0.79840319361277434</v>
      </c>
      <c r="KG34" s="180">
        <f t="shared" si="204"/>
        <v>8</v>
      </c>
      <c r="KH34" s="155">
        <f t="shared" si="204"/>
        <v>2</v>
      </c>
      <c r="KI34" s="155">
        <f t="shared" si="204"/>
        <v>0</v>
      </c>
      <c r="KJ34" s="180">
        <f t="shared" si="204"/>
        <v>0</v>
      </c>
      <c r="KK34" s="301"/>
      <c r="KL34" s="275" t="s">
        <v>128</v>
      </c>
      <c r="KM34" s="159">
        <f t="shared" ref="KM34:LB34" si="205">SUM(KM35:KM39)</f>
        <v>0</v>
      </c>
      <c r="KN34" s="155">
        <f t="shared" si="205"/>
        <v>0</v>
      </c>
      <c r="KO34" s="155">
        <f t="shared" si="205"/>
        <v>0</v>
      </c>
      <c r="KP34" s="155">
        <f t="shared" si="205"/>
        <v>0</v>
      </c>
      <c r="KQ34" s="155">
        <f t="shared" si="205"/>
        <v>0</v>
      </c>
      <c r="KR34" s="155">
        <f t="shared" si="205"/>
        <v>1</v>
      </c>
      <c r="KS34" s="155">
        <f t="shared" si="205"/>
        <v>0</v>
      </c>
      <c r="KT34" s="155">
        <f t="shared" si="205"/>
        <v>0</v>
      </c>
      <c r="KU34" s="180">
        <f t="shared" si="205"/>
        <v>5</v>
      </c>
      <c r="KV34" s="331">
        <f t="shared" si="205"/>
        <v>0</v>
      </c>
      <c r="KW34" s="180">
        <f t="shared" si="205"/>
        <v>0</v>
      </c>
      <c r="KX34" s="288">
        <f t="shared" si="205"/>
        <v>0</v>
      </c>
      <c r="KY34" s="159">
        <f t="shared" si="205"/>
        <v>0</v>
      </c>
      <c r="KZ34" s="155">
        <f t="shared" si="205"/>
        <v>0</v>
      </c>
      <c r="LA34" s="155">
        <f t="shared" si="205"/>
        <v>0</v>
      </c>
      <c r="LB34" s="180">
        <f t="shared" si="205"/>
        <v>0</v>
      </c>
      <c r="LD34" s="275" t="s">
        <v>128</v>
      </c>
      <c r="LE34" s="417">
        <f t="shared" ref="LE34:LW34" si="206">SUM(LE35:LE39)</f>
        <v>0</v>
      </c>
      <c r="LF34" s="417">
        <f t="shared" si="206"/>
        <v>0</v>
      </c>
      <c r="LG34" s="417">
        <f t="shared" si="206"/>
        <v>0</v>
      </c>
      <c r="LH34" s="417">
        <f t="shared" si="206"/>
        <v>0</v>
      </c>
      <c r="LI34" s="417">
        <f t="shared" si="206"/>
        <v>1</v>
      </c>
      <c r="LJ34" s="795">
        <f t="shared" si="206"/>
        <v>0</v>
      </c>
      <c r="LK34" s="454">
        <f t="shared" si="206"/>
        <v>0</v>
      </c>
      <c r="LL34" s="460">
        <f t="shared" si="206"/>
        <v>0</v>
      </c>
      <c r="LM34" s="460">
        <f t="shared" si="206"/>
        <v>0</v>
      </c>
      <c r="LN34" s="462">
        <f t="shared" si="206"/>
        <v>0</v>
      </c>
      <c r="LO34" s="503">
        <f t="shared" si="206"/>
        <v>13</v>
      </c>
      <c r="LP34" s="504">
        <f t="shared" si="206"/>
        <v>0</v>
      </c>
      <c r="LQ34" s="504">
        <f t="shared" si="206"/>
        <v>1</v>
      </c>
      <c r="LR34" s="505">
        <f t="shared" si="206"/>
        <v>2</v>
      </c>
      <c r="LS34" s="454">
        <f t="shared" si="206"/>
        <v>0</v>
      </c>
      <c r="LT34" s="460">
        <f t="shared" si="206"/>
        <v>0</v>
      </c>
      <c r="LU34" s="460">
        <f t="shared" si="206"/>
        <v>0</v>
      </c>
      <c r="LV34" s="460">
        <f t="shared" si="206"/>
        <v>0</v>
      </c>
      <c r="LW34" s="462">
        <f t="shared" si="206"/>
        <v>1</v>
      </c>
      <c r="LX34" s="961"/>
    </row>
    <row r="35" spans="1:336" s="288" customFormat="1" ht="18.75" x14ac:dyDescent="0.3">
      <c r="A35" s="235">
        <v>1444</v>
      </c>
      <c r="B35" s="201" t="s">
        <v>133</v>
      </c>
      <c r="C35" s="202">
        <v>110</v>
      </c>
      <c r="D35" s="380">
        <v>7</v>
      </c>
      <c r="E35" s="326"/>
      <c r="F35" s="326"/>
      <c r="G35" s="705">
        <f t="shared" ref="G35:G50" si="207">IFERROR(SUM(D35:F35)/C35*100,0)</f>
        <v>6.3636363636363633</v>
      </c>
      <c r="H35" s="326">
        <v>7</v>
      </c>
      <c r="I35" s="379">
        <v>0</v>
      </c>
      <c r="J35" s="380">
        <v>16</v>
      </c>
      <c r="K35" s="326">
        <v>7</v>
      </c>
      <c r="L35" s="326">
        <v>8</v>
      </c>
      <c r="M35" s="406">
        <f t="shared" ref="M35:M50" si="208">IFERROR(L35/C35*100,0)</f>
        <v>7.2727272727272725</v>
      </c>
      <c r="N35" s="380">
        <v>16</v>
      </c>
      <c r="O35" s="326">
        <v>7</v>
      </c>
      <c r="P35" s="326">
        <v>8</v>
      </c>
      <c r="Q35" s="386">
        <f t="shared" ref="Q35:Q50" si="209">IFERROR(P35/C35*100,0)</f>
        <v>7.2727272727272725</v>
      </c>
      <c r="R35" s="380"/>
      <c r="S35" s="326"/>
      <c r="T35" s="326"/>
      <c r="U35" s="326"/>
      <c r="V35" s="326"/>
      <c r="W35" s="327"/>
      <c r="X35" s="326">
        <v>16</v>
      </c>
      <c r="Y35" s="326">
        <v>7</v>
      </c>
      <c r="Z35" s="326">
        <v>16</v>
      </c>
      <c r="AA35" s="326">
        <v>7</v>
      </c>
      <c r="AB35" s="326">
        <v>8</v>
      </c>
      <c r="AC35" s="326">
        <v>13</v>
      </c>
      <c r="AD35" s="326"/>
      <c r="AE35" s="326"/>
      <c r="AF35" s="327"/>
      <c r="AG35" s="204"/>
      <c r="AH35" s="148"/>
      <c r="AI35" s="276" t="s">
        <v>133</v>
      </c>
      <c r="AJ35" s="202">
        <v>103</v>
      </c>
      <c r="AK35" s="327">
        <v>11</v>
      </c>
      <c r="AL35" s="708">
        <v>7.7669902912621351</v>
      </c>
      <c r="AM35" s="326">
        <v>13</v>
      </c>
      <c r="AN35" s="326">
        <v>2</v>
      </c>
      <c r="AO35" s="326"/>
      <c r="AP35" s="326"/>
      <c r="AQ35" s="327">
        <v>15</v>
      </c>
      <c r="AR35" s="326"/>
      <c r="AS35" s="326"/>
      <c r="AT35" s="379">
        <v>9</v>
      </c>
      <c r="AU35" s="380">
        <v>15</v>
      </c>
      <c r="AV35" s="708">
        <v>9.7087378640776691</v>
      </c>
      <c r="AW35" s="326">
        <v>11</v>
      </c>
      <c r="AX35" s="744">
        <v>11</v>
      </c>
      <c r="AY35" s="326"/>
      <c r="AZ35" s="326"/>
      <c r="BA35" s="326"/>
      <c r="BB35" s="708">
        <f t="shared" si="156"/>
        <v>0</v>
      </c>
      <c r="BC35" s="326"/>
      <c r="BD35" s="326"/>
      <c r="BE35" s="326"/>
      <c r="BF35" s="708">
        <v>0</v>
      </c>
      <c r="BG35" s="326"/>
      <c r="BH35" s="326"/>
      <c r="BI35" s="813"/>
      <c r="BJ35" s="813"/>
      <c r="BK35" s="813"/>
      <c r="BL35" s="813"/>
      <c r="BM35" s="814"/>
      <c r="BN35" s="148"/>
      <c r="BO35" s="201" t="s">
        <v>133</v>
      </c>
      <c r="BP35" s="202">
        <v>102</v>
      </c>
      <c r="BQ35" s="380"/>
      <c r="BR35" s="326">
        <v>7</v>
      </c>
      <c r="BS35" s="326"/>
      <c r="BT35" s="326"/>
      <c r="BU35" s="326"/>
      <c r="BV35" s="326"/>
      <c r="BW35" s="326"/>
      <c r="BX35" s="326">
        <v>1</v>
      </c>
      <c r="BY35" s="708">
        <f t="shared" si="194"/>
        <v>0.98039215686274506</v>
      </c>
      <c r="BZ35" s="326"/>
      <c r="CA35" s="326"/>
      <c r="CB35" s="326"/>
      <c r="CC35" s="708">
        <f t="shared" si="176"/>
        <v>0</v>
      </c>
      <c r="CD35" s="326"/>
      <c r="CE35" s="326"/>
      <c r="CF35" s="326"/>
      <c r="CG35" s="326"/>
      <c r="CH35" s="326"/>
      <c r="CI35" s="379"/>
      <c r="CJ35" s="380"/>
      <c r="CK35" s="326">
        <v>1</v>
      </c>
      <c r="CL35" s="716">
        <f t="shared" si="177"/>
        <v>0.98039215686274506</v>
      </c>
      <c r="CM35" s="326"/>
      <c r="CN35" s="326">
        <v>1</v>
      </c>
      <c r="CO35" s="327"/>
      <c r="CP35" s="148"/>
      <c r="CQ35" s="370" t="s">
        <v>133</v>
      </c>
      <c r="CR35" s="1011">
        <v>23</v>
      </c>
      <c r="CS35" s="203"/>
      <c r="CT35" s="203">
        <v>3</v>
      </c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/>
      <c r="DL35" s="326"/>
      <c r="DM35" s="327"/>
      <c r="DN35" s="148"/>
      <c r="DO35" s="201" t="s">
        <v>133</v>
      </c>
      <c r="DP35" s="202">
        <v>182</v>
      </c>
      <c r="DQ35" s="380">
        <v>2</v>
      </c>
      <c r="DR35" s="326"/>
      <c r="DS35" s="326"/>
      <c r="DT35" s="379"/>
      <c r="DU35" s="380"/>
      <c r="DV35" s="326"/>
      <c r="DW35" s="326"/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/>
      <c r="EH35" s="327"/>
      <c r="EI35" s="326"/>
      <c r="EJ35" s="326"/>
      <c r="EK35" s="716">
        <v>0</v>
      </c>
      <c r="EL35" s="326"/>
      <c r="EM35" s="326">
        <v>6</v>
      </c>
      <c r="EN35" s="708">
        <f t="shared" ref="EN35:EN50" si="210">EM35/DP35*100</f>
        <v>3.296703296703297</v>
      </c>
      <c r="EO35" s="326">
        <v>6</v>
      </c>
      <c r="EP35" s="708">
        <f t="shared" ref="EP35:EP50" si="211">EO35/DP35*100</f>
        <v>3.296703296703297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0</v>
      </c>
      <c r="EW35" s="326">
        <v>0</v>
      </c>
      <c r="EX35" s="327">
        <v>0</v>
      </c>
      <c r="EY35" s="326">
        <v>2</v>
      </c>
      <c r="EZ35" s="326">
        <v>1</v>
      </c>
      <c r="FA35" s="379">
        <v>0</v>
      </c>
      <c r="FB35" s="380">
        <v>1</v>
      </c>
      <c r="FC35" s="326">
        <v>2</v>
      </c>
      <c r="FD35" s="327">
        <v>0</v>
      </c>
      <c r="FE35" s="326">
        <v>1</v>
      </c>
      <c r="FF35" s="326">
        <v>0</v>
      </c>
      <c r="FG35" s="379">
        <v>0</v>
      </c>
      <c r="FH35" s="380">
        <v>0</v>
      </c>
      <c r="FI35" s="326">
        <v>0</v>
      </c>
      <c r="FJ35" s="327">
        <v>0</v>
      </c>
      <c r="FK35" s="205">
        <v>66</v>
      </c>
      <c r="FL35" s="724">
        <v>6.0606060606060606</v>
      </c>
      <c r="FM35" s="326">
        <v>0</v>
      </c>
      <c r="FN35" s="326">
        <v>0</v>
      </c>
      <c r="FO35" s="326">
        <v>3</v>
      </c>
      <c r="FP35" s="326">
        <v>1</v>
      </c>
      <c r="FQ35" s="327">
        <v>0</v>
      </c>
      <c r="FR35" s="380">
        <v>0</v>
      </c>
      <c r="FS35" s="326">
        <v>0</v>
      </c>
      <c r="FT35" s="326">
        <v>0</v>
      </c>
      <c r="FU35" s="326">
        <v>0</v>
      </c>
      <c r="FV35" s="326">
        <v>0</v>
      </c>
      <c r="FW35" s="326">
        <v>0</v>
      </c>
      <c r="FX35" s="326">
        <v>2</v>
      </c>
      <c r="FY35" s="326">
        <v>1</v>
      </c>
      <c r="FZ35" s="326">
        <v>0</v>
      </c>
      <c r="GA35" s="326">
        <v>7</v>
      </c>
      <c r="GB35" s="326">
        <v>1</v>
      </c>
      <c r="GC35" s="326">
        <v>1</v>
      </c>
      <c r="GD35" s="326">
        <v>1</v>
      </c>
      <c r="GE35" s="326">
        <v>0</v>
      </c>
      <c r="GF35" s="326">
        <v>0</v>
      </c>
      <c r="GG35" s="327">
        <v>0</v>
      </c>
      <c r="GH35" s="148"/>
      <c r="GI35" s="201" t="s">
        <v>133</v>
      </c>
      <c r="GJ35" s="486">
        <v>958</v>
      </c>
      <c r="GK35" s="727">
        <v>1.3569937369519833</v>
      </c>
      <c r="GL35" s="380">
        <v>0</v>
      </c>
      <c r="GM35" s="326">
        <v>0</v>
      </c>
      <c r="GN35" s="326">
        <v>0</v>
      </c>
      <c r="GO35" s="326">
        <v>0</v>
      </c>
      <c r="GP35" s="327">
        <v>0</v>
      </c>
      <c r="GQ35" s="380">
        <v>3</v>
      </c>
      <c r="GR35" s="326">
        <v>1</v>
      </c>
      <c r="GS35" s="326">
        <v>1</v>
      </c>
      <c r="GT35" s="326">
        <v>4</v>
      </c>
      <c r="GU35" s="327">
        <v>4</v>
      </c>
      <c r="GV35" s="205">
        <v>4</v>
      </c>
      <c r="GW35" s="205">
        <v>1184</v>
      </c>
      <c r="GX35" s="730">
        <v>0.33783783783783783</v>
      </c>
      <c r="GY35" s="380">
        <v>0</v>
      </c>
      <c r="GZ35" s="326">
        <v>0</v>
      </c>
      <c r="HA35" s="326">
        <v>0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0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0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0</v>
      </c>
      <c r="IM35" s="326">
        <v>0</v>
      </c>
      <c r="IN35" s="327">
        <v>0</v>
      </c>
      <c r="IO35" s="326">
        <v>4</v>
      </c>
      <c r="IP35" s="326">
        <v>4</v>
      </c>
      <c r="IQ35" s="379">
        <v>0</v>
      </c>
      <c r="IR35" s="380">
        <v>1</v>
      </c>
      <c r="IS35" s="326">
        <v>4</v>
      </c>
      <c r="IT35" s="327">
        <v>1</v>
      </c>
      <c r="IU35" s="326">
        <v>0</v>
      </c>
      <c r="IV35" s="326">
        <v>1</v>
      </c>
      <c r="IW35" s="327">
        <v>0</v>
      </c>
      <c r="IX35" s="380">
        <v>0</v>
      </c>
      <c r="IY35" s="326">
        <v>0</v>
      </c>
      <c r="IZ35" s="327">
        <v>0</v>
      </c>
      <c r="JA35" s="380">
        <v>0</v>
      </c>
      <c r="JB35" s="326">
        <v>0</v>
      </c>
      <c r="JC35" s="327">
        <v>0</v>
      </c>
      <c r="JD35" s="380">
        <v>0</v>
      </c>
      <c r="JE35" s="326">
        <v>0</v>
      </c>
      <c r="JF35" s="326">
        <v>0</v>
      </c>
      <c r="JG35" s="326">
        <v>0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>
        <v>0</v>
      </c>
      <c r="JQ35" s="326">
        <v>0</v>
      </c>
      <c r="JR35" s="326">
        <v>0</v>
      </c>
      <c r="JS35" s="326">
        <v>0</v>
      </c>
      <c r="JT35" s="327">
        <v>0</v>
      </c>
      <c r="JU35" s="380">
        <v>0</v>
      </c>
      <c r="JV35" s="326">
        <v>0</v>
      </c>
      <c r="JW35" s="326">
        <v>0</v>
      </c>
      <c r="JX35" s="326">
        <v>0</v>
      </c>
      <c r="JY35" s="327">
        <v>0</v>
      </c>
      <c r="JZ35" s="380">
        <v>0</v>
      </c>
      <c r="KA35" s="326">
        <v>0</v>
      </c>
      <c r="KB35" s="326">
        <v>0</v>
      </c>
      <c r="KC35" s="326">
        <v>0</v>
      </c>
      <c r="KD35" s="327">
        <v>0</v>
      </c>
      <c r="KE35" s="205">
        <v>592</v>
      </c>
      <c r="KF35" s="734">
        <v>0.33783783783783783</v>
      </c>
      <c r="KG35" s="173">
        <v>2</v>
      </c>
      <c r="KH35" s="205">
        <v>0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0</v>
      </c>
      <c r="KQ35" s="203">
        <v>0</v>
      </c>
      <c r="KR35" s="203">
        <v>0</v>
      </c>
      <c r="KS35" s="203">
        <v>0</v>
      </c>
      <c r="KT35" s="203">
        <v>0</v>
      </c>
      <c r="KU35" s="173">
        <v>1</v>
      </c>
      <c r="KV35" s="332"/>
      <c r="KW35" s="173"/>
      <c r="KY35" s="205"/>
      <c r="KZ35" s="203"/>
      <c r="LA35" s="203"/>
      <c r="LB35" s="173"/>
      <c r="LD35" s="276" t="s">
        <v>133</v>
      </c>
      <c r="LE35" s="419"/>
      <c r="LF35" s="419"/>
      <c r="LG35" s="419"/>
      <c r="LH35" s="419"/>
      <c r="LI35" s="419">
        <v>1</v>
      </c>
      <c r="LJ35" s="545"/>
      <c r="LK35" s="480"/>
      <c r="LL35" s="452"/>
      <c r="LM35" s="452"/>
      <c r="LN35" s="453"/>
      <c r="LO35" s="480">
        <v>6</v>
      </c>
      <c r="LP35" s="452"/>
      <c r="LQ35" s="452">
        <v>1</v>
      </c>
      <c r="LR35" s="453">
        <v>1</v>
      </c>
      <c r="LS35" s="480"/>
      <c r="LT35" s="452"/>
      <c r="LU35" s="452"/>
      <c r="LV35" s="452"/>
      <c r="LW35" s="914">
        <v>1</v>
      </c>
      <c r="LX35" s="961"/>
    </row>
    <row r="36" spans="1:336" s="288" customFormat="1" ht="18.75" x14ac:dyDescent="0.3">
      <c r="A36" s="235">
        <v>1443</v>
      </c>
      <c r="B36" s="201" t="s">
        <v>134</v>
      </c>
      <c r="C36" s="202">
        <v>58</v>
      </c>
      <c r="D36" s="380"/>
      <c r="E36" s="326"/>
      <c r="F36" s="326"/>
      <c r="G36" s="705">
        <f t="shared" si="207"/>
        <v>0</v>
      </c>
      <c r="H36" s="326"/>
      <c r="I36" s="379"/>
      <c r="J36" s="380">
        <v>6</v>
      </c>
      <c r="K36" s="326">
        <v>7</v>
      </c>
      <c r="L36" s="326">
        <v>5</v>
      </c>
      <c r="M36" s="406">
        <f t="shared" si="208"/>
        <v>8.6206896551724146</v>
      </c>
      <c r="N36" s="380">
        <v>6</v>
      </c>
      <c r="O36" s="326">
        <v>7</v>
      </c>
      <c r="P36" s="326">
        <v>5</v>
      </c>
      <c r="Q36" s="386">
        <f t="shared" si="209"/>
        <v>8.6206896551724146</v>
      </c>
      <c r="R36" s="380"/>
      <c r="S36" s="326"/>
      <c r="T36" s="326"/>
      <c r="U36" s="326"/>
      <c r="V36" s="326"/>
      <c r="W36" s="327"/>
      <c r="X36" s="326">
        <v>6</v>
      </c>
      <c r="Y36" s="326">
        <v>7</v>
      </c>
      <c r="Z36" s="326">
        <v>6</v>
      </c>
      <c r="AA36" s="326">
        <v>7</v>
      </c>
      <c r="AB36" s="326">
        <v>5</v>
      </c>
      <c r="AC36" s="326">
        <v>3</v>
      </c>
      <c r="AD36" s="326"/>
      <c r="AE36" s="326"/>
      <c r="AF36" s="327"/>
      <c r="AG36" s="204"/>
      <c r="AH36" s="148"/>
      <c r="AI36" s="276" t="s">
        <v>134</v>
      </c>
      <c r="AJ36" s="202">
        <v>64</v>
      </c>
      <c r="AK36" s="327">
        <v>4</v>
      </c>
      <c r="AL36" s="708">
        <v>3.125</v>
      </c>
      <c r="AM36" s="326">
        <v>4</v>
      </c>
      <c r="AN36" s="326"/>
      <c r="AO36" s="326"/>
      <c r="AP36" s="326"/>
      <c r="AQ36" s="327">
        <v>4</v>
      </c>
      <c r="AR36" s="326"/>
      <c r="AS36" s="326"/>
      <c r="AT36" s="379">
        <v>3</v>
      </c>
      <c r="AU36" s="380">
        <v>4</v>
      </c>
      <c r="AV36" s="708">
        <v>6.25</v>
      </c>
      <c r="AW36" s="326">
        <v>4</v>
      </c>
      <c r="AX36" s="744">
        <v>4</v>
      </c>
      <c r="AY36" s="326"/>
      <c r="AZ36" s="326"/>
      <c r="BA36" s="326"/>
      <c r="BB36" s="708">
        <f t="shared" si="156"/>
        <v>0</v>
      </c>
      <c r="BC36" s="326"/>
      <c r="BD36" s="326"/>
      <c r="BE36" s="326"/>
      <c r="BF36" s="708">
        <v>0</v>
      </c>
      <c r="BG36" s="326"/>
      <c r="BH36" s="326"/>
      <c r="BI36" s="813"/>
      <c r="BJ36" s="813"/>
      <c r="BK36" s="813"/>
      <c r="BL36" s="813"/>
      <c r="BM36" s="814"/>
      <c r="BN36" s="148"/>
      <c r="BO36" s="201" t="s">
        <v>134</v>
      </c>
      <c r="BP36" s="202">
        <v>70</v>
      </c>
      <c r="BQ36" s="380"/>
      <c r="BR36" s="326">
        <v>9</v>
      </c>
      <c r="BS36" s="326"/>
      <c r="BT36" s="326"/>
      <c r="BU36" s="326"/>
      <c r="BV36" s="326"/>
      <c r="BW36" s="326"/>
      <c r="BX36" s="326">
        <v>1</v>
      </c>
      <c r="BY36" s="708">
        <f t="shared" si="194"/>
        <v>1.4285714285714286</v>
      </c>
      <c r="BZ36" s="326"/>
      <c r="CA36" s="326"/>
      <c r="CB36" s="326"/>
      <c r="CC36" s="708">
        <f t="shared" si="176"/>
        <v>0</v>
      </c>
      <c r="CD36" s="326"/>
      <c r="CE36" s="326"/>
      <c r="CF36" s="326"/>
      <c r="CG36" s="326"/>
      <c r="CH36" s="326"/>
      <c r="CI36" s="379"/>
      <c r="CJ36" s="380">
        <v>1</v>
      </c>
      <c r="CK36" s="326">
        <v>1</v>
      </c>
      <c r="CL36" s="716">
        <f t="shared" si="177"/>
        <v>1.4285714285714286</v>
      </c>
      <c r="CM36" s="326"/>
      <c r="CN36" s="326">
        <v>1</v>
      </c>
      <c r="CO36" s="327"/>
      <c r="CP36" s="148"/>
      <c r="CQ36" s="370" t="s">
        <v>134</v>
      </c>
      <c r="CR36" s="1011">
        <v>6</v>
      </c>
      <c r="CS36" s="203"/>
      <c r="CT36" s="203">
        <v>2</v>
      </c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26"/>
      <c r="DM36" s="327"/>
      <c r="DN36" s="148"/>
      <c r="DO36" s="201" t="s">
        <v>134</v>
      </c>
      <c r="DP36" s="202">
        <v>78</v>
      </c>
      <c r="DQ36" s="380">
        <v>1</v>
      </c>
      <c r="DR36" s="326"/>
      <c r="DS36" s="326"/>
      <c r="DT36" s="379"/>
      <c r="DU36" s="380"/>
      <c r="DV36" s="326"/>
      <c r="DW36" s="326"/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/>
      <c r="EH36" s="327"/>
      <c r="EI36" s="326"/>
      <c r="EJ36" s="326"/>
      <c r="EK36" s="716">
        <v>0</v>
      </c>
      <c r="EL36" s="326"/>
      <c r="EM36" s="326">
        <v>2</v>
      </c>
      <c r="EN36" s="708">
        <f t="shared" si="210"/>
        <v>2.5641025641025639</v>
      </c>
      <c r="EO36" s="326">
        <v>2</v>
      </c>
      <c r="EP36" s="708">
        <f t="shared" si="211"/>
        <v>2.5641025641025639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0</v>
      </c>
      <c r="EW36" s="326">
        <v>0</v>
      </c>
      <c r="EX36" s="327">
        <v>0</v>
      </c>
      <c r="EY36" s="326">
        <v>0</v>
      </c>
      <c r="EZ36" s="326">
        <v>1</v>
      </c>
      <c r="FA36" s="379">
        <v>0</v>
      </c>
      <c r="FB36" s="380">
        <v>0</v>
      </c>
      <c r="FC36" s="326">
        <v>0</v>
      </c>
      <c r="FD36" s="327">
        <v>0</v>
      </c>
      <c r="FE36" s="326">
        <v>0</v>
      </c>
      <c r="FF36" s="326">
        <v>0</v>
      </c>
      <c r="FG36" s="379">
        <v>0</v>
      </c>
      <c r="FH36" s="380">
        <v>0</v>
      </c>
      <c r="FI36" s="326">
        <v>0</v>
      </c>
      <c r="FJ36" s="327">
        <v>0</v>
      </c>
      <c r="FK36" s="205">
        <v>0</v>
      </c>
      <c r="FL36" s="724" t="e">
        <v>#DIV/0!</v>
      </c>
      <c r="FM36" s="326">
        <v>0</v>
      </c>
      <c r="FN36" s="326">
        <v>0</v>
      </c>
      <c r="FO36" s="326">
        <v>2</v>
      </c>
      <c r="FP36" s="326">
        <v>1</v>
      </c>
      <c r="FQ36" s="327">
        <v>0</v>
      </c>
      <c r="FR36" s="380">
        <v>0</v>
      </c>
      <c r="FS36" s="326">
        <v>0</v>
      </c>
      <c r="FT36" s="326">
        <v>0</v>
      </c>
      <c r="FU36" s="326">
        <v>0</v>
      </c>
      <c r="FV36" s="326">
        <v>0</v>
      </c>
      <c r="FW36" s="326">
        <v>0</v>
      </c>
      <c r="FX36" s="326">
        <v>0</v>
      </c>
      <c r="FY36" s="326">
        <v>0</v>
      </c>
      <c r="FZ36" s="326">
        <v>0</v>
      </c>
      <c r="GA36" s="326">
        <v>1</v>
      </c>
      <c r="GB36" s="326">
        <v>1</v>
      </c>
      <c r="GC36" s="326">
        <v>0</v>
      </c>
      <c r="GD36" s="326">
        <v>0</v>
      </c>
      <c r="GE36" s="326">
        <v>0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1.2658227848101267</v>
      </c>
      <c r="GL36" s="380">
        <v>0</v>
      </c>
      <c r="GM36" s="326">
        <v>0</v>
      </c>
      <c r="GN36" s="326">
        <v>0</v>
      </c>
      <c r="GO36" s="326">
        <v>0</v>
      </c>
      <c r="GP36" s="327">
        <v>0</v>
      </c>
      <c r="GQ36" s="380">
        <v>0</v>
      </c>
      <c r="GR36" s="326">
        <v>0</v>
      </c>
      <c r="GS36" s="326">
        <v>3</v>
      </c>
      <c r="GT36" s="326">
        <v>3</v>
      </c>
      <c r="GU36" s="327">
        <v>0</v>
      </c>
      <c r="GV36" s="205">
        <v>3</v>
      </c>
      <c r="GW36" s="205">
        <v>317</v>
      </c>
      <c r="GX36" s="730">
        <v>0.94637223974763407</v>
      </c>
      <c r="GY36" s="380">
        <v>3</v>
      </c>
      <c r="GZ36" s="326">
        <v>0</v>
      </c>
      <c r="HA36" s="326">
        <v>1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0</v>
      </c>
      <c r="IP36" s="326">
        <v>0</v>
      </c>
      <c r="IQ36" s="379">
        <v>0</v>
      </c>
      <c r="IR36" s="380">
        <v>1</v>
      </c>
      <c r="IS36" s="326">
        <v>0</v>
      </c>
      <c r="IT36" s="327">
        <v>0</v>
      </c>
      <c r="IU36" s="326">
        <v>0</v>
      </c>
      <c r="IV36" s="326">
        <v>0</v>
      </c>
      <c r="IW36" s="327">
        <v>0</v>
      </c>
      <c r="IX36" s="380">
        <v>1</v>
      </c>
      <c r="IY36" s="326">
        <v>0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>
        <v>0</v>
      </c>
      <c r="JQ36" s="326">
        <v>0</v>
      </c>
      <c r="JR36" s="326">
        <v>0</v>
      </c>
      <c r="JS36" s="326">
        <v>0</v>
      </c>
      <c r="JT36" s="327">
        <v>0</v>
      </c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0</v>
      </c>
      <c r="KC36" s="326">
        <v>1</v>
      </c>
      <c r="KD36" s="327">
        <v>0</v>
      </c>
      <c r="KE36" s="205">
        <v>158</v>
      </c>
      <c r="KF36" s="734">
        <v>0</v>
      </c>
      <c r="KG36" s="173">
        <v>0</v>
      </c>
      <c r="KH36" s="205">
        <v>2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0</v>
      </c>
      <c r="KQ36" s="203">
        <v>0</v>
      </c>
      <c r="KR36" s="203">
        <v>0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419"/>
      <c r="LF36" s="419"/>
      <c r="LG36" s="419"/>
      <c r="LH36" s="419"/>
      <c r="LI36" s="419"/>
      <c r="LJ36" s="545"/>
      <c r="LK36" s="480"/>
      <c r="LL36" s="452"/>
      <c r="LM36" s="452"/>
      <c r="LN36" s="453"/>
      <c r="LO36" s="480">
        <v>3</v>
      </c>
      <c r="LP36" s="452"/>
      <c r="LQ36" s="452"/>
      <c r="LR36" s="453"/>
      <c r="LS36" s="480"/>
      <c r="LT36" s="452"/>
      <c r="LU36" s="452"/>
      <c r="LV36" s="452"/>
      <c r="LW36" s="914"/>
      <c r="LX36" s="961"/>
    </row>
    <row r="37" spans="1:336" s="288" customFormat="1" ht="18.75" x14ac:dyDescent="0.3">
      <c r="A37" s="200">
        <v>12192</v>
      </c>
      <c r="B37" s="201" t="s">
        <v>145</v>
      </c>
      <c r="C37" s="202">
        <v>0</v>
      </c>
      <c r="D37" s="380">
        <v>0</v>
      </c>
      <c r="E37" s="326">
        <v>0</v>
      </c>
      <c r="F37" s="326">
        <v>0</v>
      </c>
      <c r="G37" s="705">
        <f t="shared" si="207"/>
        <v>0</v>
      </c>
      <c r="H37" s="326">
        <v>0</v>
      </c>
      <c r="I37" s="379">
        <v>0</v>
      </c>
      <c r="J37" s="380">
        <v>2</v>
      </c>
      <c r="K37" s="326">
        <v>1</v>
      </c>
      <c r="L37" s="326">
        <v>0</v>
      </c>
      <c r="M37" s="406">
        <f t="shared" si="208"/>
        <v>0</v>
      </c>
      <c r="N37" s="380">
        <v>2</v>
      </c>
      <c r="O37" s="326">
        <v>1</v>
      </c>
      <c r="P37" s="326">
        <v>0</v>
      </c>
      <c r="Q37" s="386">
        <f t="shared" si="209"/>
        <v>0</v>
      </c>
      <c r="R37" s="380">
        <v>0</v>
      </c>
      <c r="S37" s="326">
        <v>0</v>
      </c>
      <c r="T37" s="326">
        <v>0</v>
      </c>
      <c r="U37" s="326">
        <v>0</v>
      </c>
      <c r="V37" s="326">
        <v>0</v>
      </c>
      <c r="W37" s="327">
        <v>0</v>
      </c>
      <c r="X37" s="326">
        <v>2</v>
      </c>
      <c r="Y37" s="326">
        <v>1</v>
      </c>
      <c r="Z37" s="326">
        <v>2</v>
      </c>
      <c r="AA37" s="326">
        <v>1</v>
      </c>
      <c r="AB37" s="326">
        <v>0</v>
      </c>
      <c r="AC37" s="326">
        <v>0</v>
      </c>
      <c r="AD37" s="326">
        <v>0</v>
      </c>
      <c r="AE37" s="326">
        <v>0</v>
      </c>
      <c r="AF37" s="327">
        <v>0</v>
      </c>
      <c r="AG37" s="204"/>
      <c r="AH37" s="148"/>
      <c r="AI37" s="276" t="s">
        <v>145</v>
      </c>
      <c r="AJ37" s="202">
        <v>0</v>
      </c>
      <c r="AK37" s="327">
        <v>1</v>
      </c>
      <c r="AL37" s="708" t="e">
        <v>#DIV/0!</v>
      </c>
      <c r="AM37" s="326">
        <v>1</v>
      </c>
      <c r="AN37" s="326">
        <v>0</v>
      </c>
      <c r="AO37" s="326">
        <v>0</v>
      </c>
      <c r="AP37" s="326">
        <v>0</v>
      </c>
      <c r="AQ37" s="327">
        <v>1</v>
      </c>
      <c r="AR37" s="326">
        <v>0</v>
      </c>
      <c r="AS37" s="326">
        <v>0</v>
      </c>
      <c r="AT37" s="379"/>
      <c r="AU37" s="380"/>
      <c r="AV37" s="708" t="e">
        <v>#DIV/0!</v>
      </c>
      <c r="AW37" s="326">
        <v>0</v>
      </c>
      <c r="AX37" s="744">
        <v>0</v>
      </c>
      <c r="AY37" s="326">
        <v>0</v>
      </c>
      <c r="AZ37" s="326">
        <v>0</v>
      </c>
      <c r="BA37" s="326">
        <v>0</v>
      </c>
      <c r="BB37" s="708" t="e">
        <v>#DIV/0!</v>
      </c>
      <c r="BC37" s="326">
        <v>0</v>
      </c>
      <c r="BD37" s="326">
        <v>0</v>
      </c>
      <c r="BE37" s="326">
        <v>0</v>
      </c>
      <c r="BF37" s="708" t="e">
        <v>#DIV/0!</v>
      </c>
      <c r="BG37" s="326">
        <v>0</v>
      </c>
      <c r="BH37" s="326">
        <v>0</v>
      </c>
      <c r="BI37" s="813">
        <v>0</v>
      </c>
      <c r="BJ37" s="813">
        <v>0</v>
      </c>
      <c r="BK37" s="813">
        <v>0</v>
      </c>
      <c r="BL37" s="813">
        <v>0</v>
      </c>
      <c r="BM37" s="814">
        <v>0</v>
      </c>
      <c r="BN37" s="148"/>
      <c r="BO37" s="201" t="s">
        <v>145</v>
      </c>
      <c r="BP37" s="202">
        <v>0</v>
      </c>
      <c r="BQ37" s="380"/>
      <c r="BR37" s="326">
        <v>2</v>
      </c>
      <c r="BS37" s="326"/>
      <c r="BT37" s="326"/>
      <c r="BU37" s="326"/>
      <c r="BV37" s="326"/>
      <c r="BW37" s="326"/>
      <c r="BX37" s="326"/>
      <c r="BY37" s="708" t="e">
        <f t="shared" si="194"/>
        <v>#DIV/0!</v>
      </c>
      <c r="BZ37" s="326"/>
      <c r="CA37" s="326"/>
      <c r="CB37" s="326"/>
      <c r="CC37" s="708" t="e">
        <f t="shared" si="176"/>
        <v>#DIV/0!</v>
      </c>
      <c r="CD37" s="326"/>
      <c r="CE37" s="326"/>
      <c r="CF37" s="326"/>
      <c r="CG37" s="326"/>
      <c r="CH37" s="813"/>
      <c r="CI37" s="964"/>
      <c r="CJ37" s="380"/>
      <c r="CK37" s="326"/>
      <c r="CL37" s="716" t="e">
        <f t="shared" si="177"/>
        <v>#DIV/0!</v>
      </c>
      <c r="CM37" s="326"/>
      <c r="CN37" s="326"/>
      <c r="CO37" s="327"/>
      <c r="CP37" s="148"/>
      <c r="CQ37" s="370" t="s">
        <v>145</v>
      </c>
      <c r="CR37" s="1011">
        <v>0</v>
      </c>
      <c r="CS37" s="203"/>
      <c r="CT37" s="203">
        <v>2</v>
      </c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26"/>
      <c r="DM37" s="327"/>
      <c r="DN37" s="148"/>
      <c r="DO37" s="201" t="s">
        <v>145</v>
      </c>
      <c r="DP37" s="202">
        <v>0</v>
      </c>
      <c r="DQ37" s="380"/>
      <c r="DR37" s="326"/>
      <c r="DS37" s="326"/>
      <c r="DT37" s="379"/>
      <c r="DU37" s="380"/>
      <c r="DV37" s="326"/>
      <c r="DW37" s="326"/>
      <c r="DX37" s="720" t="e">
        <f t="shared" ref="DX37" si="212">DW37/DP37*100</f>
        <v>#DIV/0!</v>
      </c>
      <c r="DY37" s="380"/>
      <c r="DZ37" s="326"/>
      <c r="EA37" s="326"/>
      <c r="EB37" s="716" t="e">
        <f t="shared" ref="EB37" si="213">EA37/DP37*100</f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ref="EK37" si="214">EJ37/DP37*100</f>
        <v>#DIV/0!</v>
      </c>
      <c r="EL37" s="326"/>
      <c r="EM37" s="326"/>
      <c r="EN37" s="708" t="e">
        <f t="shared" si="210"/>
        <v>#DIV/0!</v>
      </c>
      <c r="EO37" s="326"/>
      <c r="EP37" s="708" t="e">
        <f t="shared" si="211"/>
        <v>#DIV/0!</v>
      </c>
      <c r="EQ37" s="148"/>
      <c r="ER37" s="201" t="s">
        <v>145</v>
      </c>
      <c r="ES37" s="380"/>
      <c r="ET37" s="326"/>
      <c r="EU37" s="379"/>
      <c r="EV37" s="380"/>
      <c r="EW37" s="326"/>
      <c r="EX37" s="327"/>
      <c r="EY37" s="326"/>
      <c r="EZ37" s="326"/>
      <c r="FA37" s="379"/>
      <c r="FB37" s="380"/>
      <c r="FC37" s="326"/>
      <c r="FD37" s="327"/>
      <c r="FE37" s="326"/>
      <c r="FF37" s="326"/>
      <c r="FG37" s="379"/>
      <c r="FH37" s="380"/>
      <c r="FI37" s="326"/>
      <c r="FJ37" s="327"/>
      <c r="FK37" s="205">
        <v>0</v>
      </c>
      <c r="FL37" s="724" t="e">
        <v>#DIV/0!</v>
      </c>
      <c r="FM37" s="326">
        <v>0</v>
      </c>
      <c r="FN37" s="326">
        <v>0</v>
      </c>
      <c r="FO37" s="326">
        <v>1</v>
      </c>
      <c r="FP37" s="326">
        <v>2</v>
      </c>
      <c r="FQ37" s="327">
        <v>0</v>
      </c>
      <c r="FR37" s="380"/>
      <c r="FS37" s="326"/>
      <c r="FT37" s="326"/>
      <c r="FU37" s="326"/>
      <c r="FV37" s="326"/>
      <c r="FW37" s="326"/>
      <c r="FX37" s="326"/>
      <c r="FY37" s="326"/>
      <c r="FZ37" s="326"/>
      <c r="GA37" s="326"/>
      <c r="GB37" s="326"/>
      <c r="GC37" s="326"/>
      <c r="GD37" s="326"/>
      <c r="GE37" s="326"/>
      <c r="GF37" s="326"/>
      <c r="GG37" s="327"/>
      <c r="GH37" s="148"/>
      <c r="GI37" s="201" t="s">
        <v>145</v>
      </c>
      <c r="GJ37" s="486">
        <v>0</v>
      </c>
      <c r="GK37" s="727" t="e">
        <v>#DIV/0!</v>
      </c>
      <c r="GL37" s="380"/>
      <c r="GM37" s="326"/>
      <c r="GN37" s="326"/>
      <c r="GO37" s="326">
        <v>2</v>
      </c>
      <c r="GP37" s="327"/>
      <c r="GQ37" s="380"/>
      <c r="GR37" s="326"/>
      <c r="GS37" s="326"/>
      <c r="GT37" s="326"/>
      <c r="GU37" s="327"/>
      <c r="GV37" s="205"/>
      <c r="GW37" s="205">
        <v>0</v>
      </c>
      <c r="GX37" s="730" t="e">
        <v>#DIV/0!</v>
      </c>
      <c r="GY37" s="380"/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/>
      <c r="IP37" s="326"/>
      <c r="IQ37" s="379"/>
      <c r="IR37" s="380"/>
      <c r="IS37" s="326"/>
      <c r="IT37" s="327"/>
      <c r="IU37" s="326"/>
      <c r="IV37" s="326"/>
      <c r="IW37" s="327"/>
      <c r="IX37" s="380"/>
      <c r="IY37" s="326"/>
      <c r="IZ37" s="327"/>
      <c r="JA37" s="380"/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421" t="s">
        <v>145</v>
      </c>
      <c r="LE37" s="419"/>
      <c r="LF37" s="419"/>
      <c r="LG37" s="419"/>
      <c r="LH37" s="419"/>
      <c r="LI37" s="419"/>
      <c r="LJ37" s="545"/>
      <c r="LK37" s="480"/>
      <c r="LL37" s="452"/>
      <c r="LM37" s="452"/>
      <c r="LN37" s="453"/>
      <c r="LO37" s="480">
        <v>1</v>
      </c>
      <c r="LP37" s="452"/>
      <c r="LQ37" s="452"/>
      <c r="LR37" s="453"/>
      <c r="LS37" s="480"/>
      <c r="LT37" s="452"/>
      <c r="LU37" s="452"/>
      <c r="LV37" s="452"/>
      <c r="LW37" s="914"/>
      <c r="LX37" s="961"/>
    </row>
    <row r="38" spans="1:336" s="288" customFormat="1" ht="18.75" x14ac:dyDescent="0.3">
      <c r="A38" s="235">
        <v>1447</v>
      </c>
      <c r="B38" s="201" t="s">
        <v>138</v>
      </c>
      <c r="C38" s="202">
        <v>32</v>
      </c>
      <c r="D38" s="380"/>
      <c r="E38" s="326"/>
      <c r="F38" s="326"/>
      <c r="G38" s="705">
        <f t="shared" si="207"/>
        <v>0</v>
      </c>
      <c r="H38" s="326"/>
      <c r="I38" s="379"/>
      <c r="J38" s="380">
        <v>2</v>
      </c>
      <c r="K38" s="326"/>
      <c r="L38" s="326">
        <v>2</v>
      </c>
      <c r="M38" s="406">
        <f t="shared" si="208"/>
        <v>6.25</v>
      </c>
      <c r="N38" s="380">
        <v>2</v>
      </c>
      <c r="O38" s="326"/>
      <c r="P38" s="326">
        <v>2</v>
      </c>
      <c r="Q38" s="386">
        <f t="shared" si="209"/>
        <v>6.25</v>
      </c>
      <c r="R38" s="380"/>
      <c r="S38" s="326"/>
      <c r="T38" s="326"/>
      <c r="U38" s="326"/>
      <c r="V38" s="326"/>
      <c r="W38" s="327"/>
      <c r="X38" s="326">
        <v>2</v>
      </c>
      <c r="Y38" s="326"/>
      <c r="Z38" s="326">
        <v>2</v>
      </c>
      <c r="AA38" s="326"/>
      <c r="AB38" s="326">
        <v>2</v>
      </c>
      <c r="AC38" s="326">
        <v>3</v>
      </c>
      <c r="AD38" s="326"/>
      <c r="AE38" s="326"/>
      <c r="AF38" s="327"/>
      <c r="AG38" s="204"/>
      <c r="AH38" s="148"/>
      <c r="AI38" s="276" t="s">
        <v>138</v>
      </c>
      <c r="AJ38" s="202">
        <v>30</v>
      </c>
      <c r="AK38" s="1073">
        <v>4</v>
      </c>
      <c r="AL38" s="708">
        <v>6.666666666666667</v>
      </c>
      <c r="AM38" s="882">
        <v>4</v>
      </c>
      <c r="AN38" s="326">
        <v>4</v>
      </c>
      <c r="AO38" s="326"/>
      <c r="AP38" s="326"/>
      <c r="AQ38" s="327">
        <v>2</v>
      </c>
      <c r="AR38" s="326"/>
      <c r="AS38" s="326"/>
      <c r="AT38" s="379">
        <v>3</v>
      </c>
      <c r="AU38" s="380">
        <v>1</v>
      </c>
      <c r="AV38" s="708">
        <v>3.3333333333333335</v>
      </c>
      <c r="AW38" s="882">
        <v>1</v>
      </c>
      <c r="AX38" s="1074">
        <v>1</v>
      </c>
      <c r="AY38" s="326"/>
      <c r="AZ38" s="326"/>
      <c r="BA38" s="326"/>
      <c r="BB38" s="708">
        <f t="shared" si="156"/>
        <v>0</v>
      </c>
      <c r="BC38" s="326"/>
      <c r="BD38" s="326"/>
      <c r="BE38" s="326"/>
      <c r="BF38" s="708">
        <v>0</v>
      </c>
      <c r="BG38" s="326"/>
      <c r="BH38" s="326"/>
      <c r="BI38" s="813"/>
      <c r="BJ38" s="813"/>
      <c r="BK38" s="813"/>
      <c r="BL38" s="813"/>
      <c r="BM38" s="814"/>
      <c r="BN38" s="148"/>
      <c r="BO38" s="201" t="s">
        <v>138</v>
      </c>
      <c r="BP38" s="202">
        <v>29</v>
      </c>
      <c r="BQ38" s="380"/>
      <c r="BR38" s="326">
        <v>6</v>
      </c>
      <c r="BS38" s="326"/>
      <c r="BT38" s="326"/>
      <c r="BU38" s="326"/>
      <c r="BV38" s="326"/>
      <c r="BW38" s="326"/>
      <c r="BX38" s="326"/>
      <c r="BY38" s="708">
        <f t="shared" si="194"/>
        <v>0</v>
      </c>
      <c r="BZ38" s="326"/>
      <c r="CA38" s="326"/>
      <c r="CB38" s="326"/>
      <c r="CC38" s="708">
        <f t="shared" si="176"/>
        <v>0</v>
      </c>
      <c r="CD38" s="326"/>
      <c r="CE38" s="326"/>
      <c r="CF38" s="326"/>
      <c r="CG38" s="326"/>
      <c r="CH38" s="326"/>
      <c r="CI38" s="379"/>
      <c r="CJ38" s="380"/>
      <c r="CK38" s="326"/>
      <c r="CL38" s="716">
        <f t="shared" si="177"/>
        <v>0</v>
      </c>
      <c r="CM38" s="326"/>
      <c r="CN38" s="326"/>
      <c r="CO38" s="327"/>
      <c r="CP38" s="148"/>
      <c r="CQ38" s="370" t="s">
        <v>138</v>
      </c>
      <c r="CR38" s="1011">
        <v>5</v>
      </c>
      <c r="CS38" s="203"/>
      <c r="CT38" s="203"/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79"/>
      <c r="DJ38" s="380"/>
      <c r="DK38" s="327"/>
      <c r="DL38" s="326"/>
      <c r="DM38" s="327"/>
      <c r="DN38" s="148"/>
      <c r="DO38" s="201" t="s">
        <v>138</v>
      </c>
      <c r="DP38" s="202">
        <v>45</v>
      </c>
      <c r="DQ38" s="380">
        <v>4</v>
      </c>
      <c r="DR38" s="326"/>
      <c r="DS38" s="326"/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/>
      <c r="EF38" s="379"/>
      <c r="EG38" s="380"/>
      <c r="EH38" s="327"/>
      <c r="EI38" s="326"/>
      <c r="EJ38" s="326"/>
      <c r="EK38" s="716">
        <v>0</v>
      </c>
      <c r="EL38" s="326"/>
      <c r="EM38" s="326">
        <v>3</v>
      </c>
      <c r="EN38" s="708">
        <f t="shared" si="210"/>
        <v>6.666666666666667</v>
      </c>
      <c r="EO38" s="326">
        <v>3</v>
      </c>
      <c r="EP38" s="708">
        <f t="shared" si="211"/>
        <v>6.666666666666667</v>
      </c>
      <c r="EQ38" s="148"/>
      <c r="ER38" s="201" t="s">
        <v>138</v>
      </c>
      <c r="ES38" s="380">
        <v>2</v>
      </c>
      <c r="ET38" s="326">
        <v>0</v>
      </c>
      <c r="EU38" s="379">
        <v>0</v>
      </c>
      <c r="EV38" s="380">
        <v>6</v>
      </c>
      <c r="EW38" s="326">
        <v>2</v>
      </c>
      <c r="EX38" s="327">
        <v>0</v>
      </c>
      <c r="EY38" s="326">
        <v>0</v>
      </c>
      <c r="EZ38" s="326">
        <v>0</v>
      </c>
      <c r="FA38" s="379">
        <v>0</v>
      </c>
      <c r="FB38" s="380">
        <v>0</v>
      </c>
      <c r="FC38" s="326">
        <v>0</v>
      </c>
      <c r="FD38" s="327">
        <v>0</v>
      </c>
      <c r="FE38" s="326">
        <v>0</v>
      </c>
      <c r="FF38" s="326">
        <v>0</v>
      </c>
      <c r="FG38" s="379">
        <v>0</v>
      </c>
      <c r="FH38" s="380">
        <v>0</v>
      </c>
      <c r="FI38" s="326">
        <v>0</v>
      </c>
      <c r="FJ38" s="327">
        <v>0</v>
      </c>
      <c r="FK38" s="205">
        <v>12</v>
      </c>
      <c r="FL38" s="724">
        <v>0</v>
      </c>
      <c r="FM38" s="326">
        <v>0</v>
      </c>
      <c r="FN38" s="326">
        <v>0</v>
      </c>
      <c r="FO38" s="326">
        <v>0</v>
      </c>
      <c r="FP38" s="326">
        <v>0</v>
      </c>
      <c r="FQ38" s="327">
        <v>0</v>
      </c>
      <c r="FR38" s="380">
        <v>0</v>
      </c>
      <c r="FS38" s="326">
        <v>0</v>
      </c>
      <c r="FT38" s="326">
        <v>0</v>
      </c>
      <c r="FU38" s="326">
        <v>2</v>
      </c>
      <c r="FV38" s="326">
        <v>0</v>
      </c>
      <c r="FW38" s="326">
        <v>0</v>
      </c>
      <c r="FX38" s="326">
        <v>0</v>
      </c>
      <c r="FY38" s="326">
        <v>0</v>
      </c>
      <c r="FZ38" s="326">
        <v>0</v>
      </c>
      <c r="GA38" s="326">
        <v>0</v>
      </c>
      <c r="GB38" s="326">
        <v>0</v>
      </c>
      <c r="GC38" s="326">
        <v>0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1.824817518248175</v>
      </c>
      <c r="GL38" s="380">
        <v>0</v>
      </c>
      <c r="GM38" s="326">
        <v>0</v>
      </c>
      <c r="GN38" s="326">
        <v>0</v>
      </c>
      <c r="GO38" s="326">
        <v>0</v>
      </c>
      <c r="GP38" s="327">
        <v>0</v>
      </c>
      <c r="GQ38" s="380">
        <v>1</v>
      </c>
      <c r="GR38" s="326">
        <v>2</v>
      </c>
      <c r="GS38" s="326">
        <v>1</v>
      </c>
      <c r="GT38" s="326">
        <v>0</v>
      </c>
      <c r="GU38" s="327">
        <v>1</v>
      </c>
      <c r="GV38" s="205">
        <v>4</v>
      </c>
      <c r="GW38" s="205">
        <v>338</v>
      </c>
      <c r="GX38" s="730">
        <v>1.1834319526627219</v>
      </c>
      <c r="GY38" s="380">
        <v>0</v>
      </c>
      <c r="GZ38" s="326">
        <v>0</v>
      </c>
      <c r="HA38" s="326">
        <v>0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0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3</v>
      </c>
      <c r="IP38" s="326">
        <v>0</v>
      </c>
      <c r="IQ38" s="379">
        <v>0</v>
      </c>
      <c r="IR38" s="380">
        <v>0</v>
      </c>
      <c r="IS38" s="326">
        <v>1</v>
      </c>
      <c r="IT38" s="327">
        <v>0</v>
      </c>
      <c r="IU38" s="326">
        <v>0</v>
      </c>
      <c r="IV38" s="326">
        <v>0</v>
      </c>
      <c r="IW38" s="327">
        <v>0</v>
      </c>
      <c r="IX38" s="380">
        <v>0</v>
      </c>
      <c r="IY38" s="326">
        <v>0</v>
      </c>
      <c r="IZ38" s="327">
        <v>0</v>
      </c>
      <c r="JA38" s="380">
        <v>0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>
        <v>0</v>
      </c>
      <c r="JQ38" s="326">
        <v>0</v>
      </c>
      <c r="JR38" s="326">
        <v>0</v>
      </c>
      <c r="JS38" s="326">
        <v>0</v>
      </c>
      <c r="JT38" s="327">
        <v>0</v>
      </c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0</v>
      </c>
      <c r="KD38" s="327">
        <v>0</v>
      </c>
      <c r="KE38" s="205">
        <v>169</v>
      </c>
      <c r="KF38" s="734">
        <v>2.9585798816568047</v>
      </c>
      <c r="KG38" s="173">
        <v>5</v>
      </c>
      <c r="KH38" s="205">
        <v>0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0</v>
      </c>
      <c r="KQ38" s="203">
        <v>0</v>
      </c>
      <c r="KR38" s="203">
        <v>0</v>
      </c>
      <c r="KS38" s="203">
        <v>0</v>
      </c>
      <c r="KT38" s="203">
        <v>0</v>
      </c>
      <c r="KU38" s="173">
        <v>0</v>
      </c>
      <c r="KV38" s="332"/>
      <c r="KW38" s="173"/>
      <c r="KY38" s="205"/>
      <c r="KZ38" s="203"/>
      <c r="LA38" s="203"/>
      <c r="LB38" s="173"/>
      <c r="LD38" s="276" t="s">
        <v>138</v>
      </c>
      <c r="LE38" s="419"/>
      <c r="LF38" s="419"/>
      <c r="LG38" s="419"/>
      <c r="LH38" s="419"/>
      <c r="LI38" s="419"/>
      <c r="LJ38" s="545"/>
      <c r="LK38" s="480"/>
      <c r="LL38" s="452"/>
      <c r="LM38" s="452"/>
      <c r="LN38" s="453"/>
      <c r="LO38" s="480">
        <v>3</v>
      </c>
      <c r="LP38" s="452"/>
      <c r="LQ38" s="452"/>
      <c r="LR38" s="453">
        <v>1</v>
      </c>
      <c r="LS38" s="480"/>
      <c r="LT38" s="452"/>
      <c r="LU38" s="452"/>
      <c r="LV38" s="452"/>
      <c r="LW38" s="914"/>
      <c r="LX38" s="961"/>
    </row>
    <row r="39" spans="1:336" s="288" customFormat="1" ht="31.5" x14ac:dyDescent="0.5">
      <c r="A39" s="235">
        <v>1448</v>
      </c>
      <c r="B39" s="201" t="s">
        <v>139</v>
      </c>
      <c r="C39" s="202">
        <v>13</v>
      </c>
      <c r="D39" s="380"/>
      <c r="E39" s="326"/>
      <c r="F39" s="326"/>
      <c r="G39" s="705">
        <f t="shared" si="207"/>
        <v>0</v>
      </c>
      <c r="H39" s="326"/>
      <c r="I39" s="379"/>
      <c r="J39" s="380"/>
      <c r="K39" s="326"/>
      <c r="L39" s="326"/>
      <c r="M39" s="406">
        <f t="shared" si="208"/>
        <v>0</v>
      </c>
      <c r="N39" s="380"/>
      <c r="O39" s="326"/>
      <c r="P39" s="326"/>
      <c r="Q39" s="386">
        <f t="shared" si="209"/>
        <v>0</v>
      </c>
      <c r="R39" s="380"/>
      <c r="S39" s="326"/>
      <c r="T39" s="326"/>
      <c r="U39" s="326"/>
      <c r="V39" s="326"/>
      <c r="W39" s="327"/>
      <c r="X39" s="326"/>
      <c r="Y39" s="326"/>
      <c r="Z39" s="326"/>
      <c r="AA39" s="326"/>
      <c r="AB39" s="326"/>
      <c r="AC39" s="1075">
        <v>2</v>
      </c>
      <c r="AD39" s="326"/>
      <c r="AE39" s="326"/>
      <c r="AF39" s="327"/>
      <c r="AG39" s="204"/>
      <c r="AH39" s="148"/>
      <c r="AI39" s="276" t="s">
        <v>139</v>
      </c>
      <c r="AJ39" s="202">
        <v>12</v>
      </c>
      <c r="AK39" s="327"/>
      <c r="AL39" s="708">
        <v>0</v>
      </c>
      <c r="AM39" s="326"/>
      <c r="AN39" s="326"/>
      <c r="AO39" s="326"/>
      <c r="AP39" s="326"/>
      <c r="AQ39" s="327">
        <v>2</v>
      </c>
      <c r="AR39" s="326"/>
      <c r="AS39" s="326"/>
      <c r="AT39" s="379"/>
      <c r="AU39" s="380">
        <v>1</v>
      </c>
      <c r="AV39" s="708">
        <v>0</v>
      </c>
      <c r="AW39" s="1076">
        <v>1</v>
      </c>
      <c r="AX39" s="1077">
        <v>1</v>
      </c>
      <c r="AY39" s="326"/>
      <c r="AZ39" s="326"/>
      <c r="BA39" s="326"/>
      <c r="BB39" s="708">
        <f t="shared" si="156"/>
        <v>0</v>
      </c>
      <c r="BC39" s="326"/>
      <c r="BD39" s="326"/>
      <c r="BE39" s="326"/>
      <c r="BF39" s="708">
        <v>0</v>
      </c>
      <c r="BG39" s="326"/>
      <c r="BH39" s="326"/>
      <c r="BI39" s="326"/>
      <c r="BJ39" s="326"/>
      <c r="BK39" s="326"/>
      <c r="BL39" s="326"/>
      <c r="BM39" s="327"/>
      <c r="BN39" s="148"/>
      <c r="BO39" s="201" t="s">
        <v>139</v>
      </c>
      <c r="BP39" s="202">
        <v>11</v>
      </c>
      <c r="BQ39" s="380"/>
      <c r="BR39" s="326"/>
      <c r="BS39" s="326"/>
      <c r="BT39" s="326"/>
      <c r="BU39" s="326"/>
      <c r="BV39" s="326"/>
      <c r="BW39" s="326"/>
      <c r="BX39" s="326"/>
      <c r="BY39" s="708">
        <f t="shared" si="194"/>
        <v>0</v>
      </c>
      <c r="BZ39" s="326"/>
      <c r="CA39" s="326"/>
      <c r="CB39" s="326"/>
      <c r="CC39" s="708">
        <f t="shared" si="176"/>
        <v>0</v>
      </c>
      <c r="CD39" s="326"/>
      <c r="CE39" s="326"/>
      <c r="CF39" s="326"/>
      <c r="CG39" s="326"/>
      <c r="CH39" s="326"/>
      <c r="CI39" s="379"/>
      <c r="CJ39" s="380"/>
      <c r="CK39" s="326"/>
      <c r="CL39" s="716">
        <f t="shared" si="177"/>
        <v>0</v>
      </c>
      <c r="CM39" s="326"/>
      <c r="CN39" s="326"/>
      <c r="CO39" s="327"/>
      <c r="CP39" s="148"/>
      <c r="CQ39" s="370" t="s">
        <v>139</v>
      </c>
      <c r="CR39" s="1011">
        <v>1</v>
      </c>
      <c r="CS39" s="203"/>
      <c r="CT39" s="203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/>
      <c r="DK39" s="327"/>
      <c r="DL39" s="326"/>
      <c r="DM39" s="327"/>
      <c r="DN39" s="148"/>
      <c r="DO39" s="201" t="s">
        <v>139</v>
      </c>
      <c r="DP39" s="202">
        <v>14</v>
      </c>
      <c r="DQ39" s="380"/>
      <c r="DR39" s="326"/>
      <c r="DS39" s="326"/>
      <c r="DT39" s="379"/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/>
      <c r="EH39" s="327"/>
      <c r="EI39" s="326"/>
      <c r="EJ39" s="326">
        <v>1</v>
      </c>
      <c r="EK39" s="716">
        <v>0</v>
      </c>
      <c r="EL39" s="326"/>
      <c r="EM39" s="326">
        <v>1</v>
      </c>
      <c r="EN39" s="708">
        <f t="shared" si="210"/>
        <v>7.1428571428571423</v>
      </c>
      <c r="EO39" s="326">
        <v>1</v>
      </c>
      <c r="EP39" s="708">
        <f t="shared" si="211"/>
        <v>7.1428571428571423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1</v>
      </c>
      <c r="EW39" s="326">
        <v>0</v>
      </c>
      <c r="EX39" s="327">
        <v>0</v>
      </c>
      <c r="EY39" s="326">
        <v>0</v>
      </c>
      <c r="EZ39" s="326">
        <v>0</v>
      </c>
      <c r="FA39" s="379">
        <v>0</v>
      </c>
      <c r="FB39" s="380">
        <v>0</v>
      </c>
      <c r="FC39" s="326">
        <v>0</v>
      </c>
      <c r="FD39" s="327">
        <v>0</v>
      </c>
      <c r="FE39" s="326">
        <v>0</v>
      </c>
      <c r="FF39" s="326">
        <v>0</v>
      </c>
      <c r="FG39" s="379">
        <v>0</v>
      </c>
      <c r="FH39" s="380">
        <v>0</v>
      </c>
      <c r="FI39" s="326">
        <v>0</v>
      </c>
      <c r="FJ39" s="327">
        <v>0</v>
      </c>
      <c r="FK39" s="205">
        <v>125</v>
      </c>
      <c r="FL39" s="724">
        <v>0</v>
      </c>
      <c r="FM39" s="326">
        <v>0</v>
      </c>
      <c r="FN39" s="326">
        <v>0</v>
      </c>
      <c r="FO39" s="326">
        <v>0</v>
      </c>
      <c r="FP39" s="326">
        <v>0</v>
      </c>
      <c r="FQ39" s="327">
        <v>0</v>
      </c>
      <c r="FR39" s="380">
        <v>0</v>
      </c>
      <c r="FS39" s="326">
        <v>0</v>
      </c>
      <c r="FT39" s="326">
        <v>0</v>
      </c>
      <c r="FU39" s="326">
        <v>1</v>
      </c>
      <c r="FV39" s="326">
        <v>0</v>
      </c>
      <c r="FW39" s="326">
        <v>2</v>
      </c>
      <c r="FX39" s="326">
        <v>0</v>
      </c>
      <c r="FY39" s="326">
        <v>0</v>
      </c>
      <c r="FZ39" s="326">
        <v>0</v>
      </c>
      <c r="GA39" s="326">
        <v>0</v>
      </c>
      <c r="GB39" s="326">
        <v>0</v>
      </c>
      <c r="GC39" s="326">
        <v>0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2.8301886792452833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0</v>
      </c>
      <c r="GR39" s="326">
        <v>1</v>
      </c>
      <c r="GS39" s="326">
        <v>0</v>
      </c>
      <c r="GT39" s="326">
        <v>1</v>
      </c>
      <c r="GU39" s="327">
        <v>1</v>
      </c>
      <c r="GV39" s="205">
        <v>2</v>
      </c>
      <c r="GW39" s="205">
        <v>166</v>
      </c>
      <c r="GX39" s="730">
        <v>1.2048192771084338</v>
      </c>
      <c r="GY39" s="380">
        <v>0</v>
      </c>
      <c r="GZ39" s="326">
        <v>0</v>
      </c>
      <c r="HA39" s="326">
        <v>0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>
        <v>0</v>
      </c>
      <c r="JQ39" s="326">
        <v>0</v>
      </c>
      <c r="JR39" s="326">
        <v>0</v>
      </c>
      <c r="JS39" s="326">
        <v>0</v>
      </c>
      <c r="JT39" s="327">
        <v>0</v>
      </c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1.2048192771084338</v>
      </c>
      <c r="KG39" s="173">
        <v>1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0</v>
      </c>
      <c r="KQ39" s="203">
        <v>0</v>
      </c>
      <c r="KR39" s="203">
        <v>1</v>
      </c>
      <c r="KS39" s="203">
        <v>0</v>
      </c>
      <c r="KT39" s="203">
        <v>0</v>
      </c>
      <c r="KU39" s="173">
        <v>4</v>
      </c>
      <c r="KV39" s="332"/>
      <c r="KW39" s="173"/>
      <c r="KY39" s="205"/>
      <c r="KZ39" s="203"/>
      <c r="LA39" s="203"/>
      <c r="LB39" s="173"/>
      <c r="LD39" s="276" t="s">
        <v>139</v>
      </c>
      <c r="LE39" s="419"/>
      <c r="LF39" s="419"/>
      <c r="LG39" s="419"/>
      <c r="LH39" s="419"/>
      <c r="LI39" s="419"/>
      <c r="LJ39" s="545"/>
      <c r="LK39" s="480"/>
      <c r="LL39" s="452"/>
      <c r="LM39" s="452"/>
      <c r="LN39" s="453"/>
      <c r="LO39" s="480"/>
      <c r="LP39" s="452"/>
      <c r="LQ39" s="452"/>
      <c r="LR39" s="453"/>
      <c r="LS39" s="480"/>
      <c r="LT39" s="452"/>
      <c r="LU39" s="452"/>
      <c r="LV39" s="452"/>
      <c r="LW39" s="914"/>
      <c r="LX39" s="961"/>
    </row>
    <row r="40" spans="1:336" s="288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1</v>
      </c>
      <c r="E40" s="151">
        <f t="shared" ref="E40:F40" si="215">SUM(E41:E44)</f>
        <v>0</v>
      </c>
      <c r="F40" s="151">
        <f t="shared" si="215"/>
        <v>0</v>
      </c>
      <c r="G40" s="705">
        <f t="shared" si="207"/>
        <v>0.76923076923076927</v>
      </c>
      <c r="H40" s="151">
        <f t="shared" ref="H40:L40" si="216">SUM(H41:H44)</f>
        <v>1</v>
      </c>
      <c r="I40" s="172">
        <f t="shared" si="216"/>
        <v>0</v>
      </c>
      <c r="J40" s="159">
        <f t="shared" si="216"/>
        <v>12</v>
      </c>
      <c r="K40" s="151">
        <f t="shared" si="216"/>
        <v>10</v>
      </c>
      <c r="L40" s="151">
        <f t="shared" si="216"/>
        <v>12</v>
      </c>
      <c r="M40" s="407">
        <f t="shared" si="208"/>
        <v>9.2307692307692317</v>
      </c>
      <c r="N40" s="159">
        <f t="shared" ref="N40:P40" si="217">SUM(N41:N44)</f>
        <v>12</v>
      </c>
      <c r="O40" s="151">
        <f t="shared" si="217"/>
        <v>10</v>
      </c>
      <c r="P40" s="151">
        <f t="shared" si="217"/>
        <v>12</v>
      </c>
      <c r="Q40" s="387">
        <f t="shared" si="209"/>
        <v>9.2307692307692317</v>
      </c>
      <c r="R40" s="159">
        <f t="shared" ref="R40:AF40" si="218">SUM(R41:R44)</f>
        <v>0</v>
      </c>
      <c r="S40" s="151">
        <f t="shared" si="218"/>
        <v>0</v>
      </c>
      <c r="T40" s="151">
        <f t="shared" si="218"/>
        <v>0</v>
      </c>
      <c r="U40" s="151">
        <f t="shared" si="218"/>
        <v>0</v>
      </c>
      <c r="V40" s="151">
        <f t="shared" si="218"/>
        <v>0</v>
      </c>
      <c r="W40" s="153">
        <f t="shared" si="218"/>
        <v>0</v>
      </c>
      <c r="X40" s="151">
        <f t="shared" si="218"/>
        <v>12</v>
      </c>
      <c r="Y40" s="151">
        <f t="shared" si="218"/>
        <v>10</v>
      </c>
      <c r="Z40" s="151">
        <f t="shared" si="218"/>
        <v>12</v>
      </c>
      <c r="AA40" s="151">
        <f t="shared" si="218"/>
        <v>10</v>
      </c>
      <c r="AB40" s="151">
        <f t="shared" si="218"/>
        <v>14</v>
      </c>
      <c r="AC40" s="151">
        <f t="shared" si="218"/>
        <v>13</v>
      </c>
      <c r="AD40" s="151">
        <f t="shared" si="218"/>
        <v>0</v>
      </c>
      <c r="AE40" s="151">
        <f t="shared" si="218"/>
        <v>0</v>
      </c>
      <c r="AF40" s="153">
        <f t="shared" si="218"/>
        <v>0</v>
      </c>
      <c r="AG40" s="153"/>
      <c r="AH40" s="154"/>
      <c r="AI40" s="275" t="s">
        <v>129</v>
      </c>
      <c r="AJ40" s="425">
        <f t="shared" ref="AJ40:AK40" si="219">SUM(AJ41:AJ44)</f>
        <v>165</v>
      </c>
      <c r="AK40" s="159">
        <f t="shared" si="219"/>
        <v>7</v>
      </c>
      <c r="AL40" s="708">
        <f t="shared" si="174"/>
        <v>4.2424242424242431</v>
      </c>
      <c r="AM40" s="151">
        <f t="shared" ref="AM40:BM40" si="220">SUM(AM41:AM44)</f>
        <v>7</v>
      </c>
      <c r="AN40" s="151">
        <f t="shared" si="220"/>
        <v>6</v>
      </c>
      <c r="AO40" s="151">
        <f t="shared" si="220"/>
        <v>0</v>
      </c>
      <c r="AP40" s="151">
        <f t="shared" si="220"/>
        <v>0</v>
      </c>
      <c r="AQ40" s="153">
        <f t="shared" si="220"/>
        <v>8</v>
      </c>
      <c r="AR40" s="151">
        <f t="shared" si="220"/>
        <v>0</v>
      </c>
      <c r="AS40" s="151">
        <f t="shared" si="220"/>
        <v>0</v>
      </c>
      <c r="AT40" s="172">
        <f t="shared" si="220"/>
        <v>22</v>
      </c>
      <c r="AU40" s="159">
        <f t="shared" si="220"/>
        <v>21</v>
      </c>
      <c r="AV40" s="708">
        <f t="shared" si="192"/>
        <v>12.727272727272727</v>
      </c>
      <c r="AW40" s="155">
        <f t="shared" si="220"/>
        <v>21</v>
      </c>
      <c r="AX40" s="743">
        <f t="shared" si="220"/>
        <v>18</v>
      </c>
      <c r="AY40" s="151">
        <f t="shared" si="220"/>
        <v>1</v>
      </c>
      <c r="AZ40" s="155">
        <f t="shared" si="220"/>
        <v>0</v>
      </c>
      <c r="BA40" s="155">
        <f t="shared" si="220"/>
        <v>2</v>
      </c>
      <c r="BB40" s="708">
        <f t="shared" si="156"/>
        <v>1.2121212121212122</v>
      </c>
      <c r="BC40" s="155">
        <f t="shared" si="220"/>
        <v>0</v>
      </c>
      <c r="BD40" s="155">
        <f t="shared" si="220"/>
        <v>0</v>
      </c>
      <c r="BE40" s="155">
        <f t="shared" si="220"/>
        <v>0</v>
      </c>
      <c r="BF40" s="708">
        <f t="shared" si="175"/>
        <v>0</v>
      </c>
      <c r="BG40" s="155">
        <f t="shared" si="220"/>
        <v>0</v>
      </c>
      <c r="BH40" s="151">
        <f t="shared" si="220"/>
        <v>0</v>
      </c>
      <c r="BI40" s="151">
        <f t="shared" si="220"/>
        <v>0</v>
      </c>
      <c r="BJ40" s="151">
        <f t="shared" si="220"/>
        <v>0</v>
      </c>
      <c r="BK40" s="151">
        <f t="shared" si="220"/>
        <v>0</v>
      </c>
      <c r="BL40" s="151">
        <f t="shared" si="220"/>
        <v>0</v>
      </c>
      <c r="BM40" s="153">
        <f t="shared" si="220"/>
        <v>0</v>
      </c>
      <c r="BN40" s="154"/>
      <c r="BO40" s="150" t="s">
        <v>129</v>
      </c>
      <c r="BP40" s="425">
        <f t="shared" ref="BP40:BX40" si="221">SUM(BP41:BP44)</f>
        <v>177</v>
      </c>
      <c r="BQ40" s="159">
        <f t="shared" si="221"/>
        <v>0</v>
      </c>
      <c r="BR40" s="151">
        <f t="shared" si="221"/>
        <v>16</v>
      </c>
      <c r="BS40" s="151">
        <f t="shared" si="221"/>
        <v>0</v>
      </c>
      <c r="BT40" s="151">
        <f t="shared" si="221"/>
        <v>0</v>
      </c>
      <c r="BU40" s="151">
        <f t="shared" si="221"/>
        <v>0</v>
      </c>
      <c r="BV40" s="151">
        <f t="shared" si="221"/>
        <v>1</v>
      </c>
      <c r="BW40" s="151">
        <f t="shared" si="221"/>
        <v>0</v>
      </c>
      <c r="BX40" s="155">
        <f t="shared" si="221"/>
        <v>1</v>
      </c>
      <c r="BY40" s="708">
        <f t="shared" si="194"/>
        <v>0.56497175141242939</v>
      </c>
      <c r="BZ40" s="155">
        <f t="shared" ref="BZ40:CK40" si="222">SUM(BZ41:BZ44)</f>
        <v>0</v>
      </c>
      <c r="CA40" s="155">
        <f t="shared" si="222"/>
        <v>1</v>
      </c>
      <c r="CB40" s="155">
        <f t="shared" si="222"/>
        <v>0</v>
      </c>
      <c r="CC40" s="708">
        <f t="shared" si="176"/>
        <v>0</v>
      </c>
      <c r="CD40" s="155">
        <f t="shared" si="222"/>
        <v>0</v>
      </c>
      <c r="CE40" s="155">
        <f t="shared" si="222"/>
        <v>0</v>
      </c>
      <c r="CF40" s="155">
        <f t="shared" si="222"/>
        <v>0</v>
      </c>
      <c r="CG40" s="155">
        <f t="shared" si="222"/>
        <v>0</v>
      </c>
      <c r="CH40" s="155">
        <f t="shared" si="222"/>
        <v>0</v>
      </c>
      <c r="CI40" s="353">
        <f t="shared" si="222"/>
        <v>0</v>
      </c>
      <c r="CJ40" s="159">
        <f t="shared" si="222"/>
        <v>0</v>
      </c>
      <c r="CK40" s="155">
        <f t="shared" si="222"/>
        <v>0</v>
      </c>
      <c r="CL40" s="716">
        <f t="shared" si="177"/>
        <v>0</v>
      </c>
      <c r="CM40" s="151">
        <f t="shared" ref="CM40:CO40" si="223">SUM(CM41:CM44)</f>
        <v>1</v>
      </c>
      <c r="CN40" s="155">
        <f t="shared" si="223"/>
        <v>0</v>
      </c>
      <c r="CO40" s="153">
        <f t="shared" si="223"/>
        <v>0</v>
      </c>
      <c r="CP40" s="154"/>
      <c r="CQ40" s="368" t="s">
        <v>129</v>
      </c>
      <c r="CR40" s="1010">
        <f t="shared" ref="CR40:DM40" si="224">SUM(CR41:CR44)</f>
        <v>18</v>
      </c>
      <c r="CS40" s="155">
        <f t="shared" si="224"/>
        <v>0</v>
      </c>
      <c r="CT40" s="155">
        <f t="shared" si="224"/>
        <v>13</v>
      </c>
      <c r="CU40" s="151">
        <f t="shared" si="224"/>
        <v>0</v>
      </c>
      <c r="CV40" s="151">
        <f t="shared" si="224"/>
        <v>0</v>
      </c>
      <c r="CW40" s="151">
        <f t="shared" si="224"/>
        <v>0</v>
      </c>
      <c r="CX40" s="151">
        <f t="shared" si="224"/>
        <v>0</v>
      </c>
      <c r="CY40" s="151">
        <f t="shared" si="224"/>
        <v>0</v>
      </c>
      <c r="CZ40" s="151">
        <f t="shared" si="224"/>
        <v>0</v>
      </c>
      <c r="DA40" s="151">
        <f t="shared" si="224"/>
        <v>0</v>
      </c>
      <c r="DB40" s="151">
        <f t="shared" si="224"/>
        <v>0</v>
      </c>
      <c r="DC40" s="151">
        <f t="shared" si="224"/>
        <v>0</v>
      </c>
      <c r="DD40" s="151">
        <f t="shared" si="224"/>
        <v>0</v>
      </c>
      <c r="DE40" s="151">
        <f t="shared" si="224"/>
        <v>0</v>
      </c>
      <c r="DF40" s="151">
        <f t="shared" si="224"/>
        <v>0</v>
      </c>
      <c r="DG40" s="151">
        <f t="shared" si="224"/>
        <v>0</v>
      </c>
      <c r="DH40" s="151">
        <f t="shared" si="224"/>
        <v>0</v>
      </c>
      <c r="DI40" s="172">
        <f t="shared" si="224"/>
        <v>0</v>
      </c>
      <c r="DJ40" s="159">
        <f t="shared" si="224"/>
        <v>0</v>
      </c>
      <c r="DK40" s="153">
        <f t="shared" si="224"/>
        <v>0</v>
      </c>
      <c r="DL40" s="151">
        <f t="shared" si="224"/>
        <v>0</v>
      </c>
      <c r="DM40" s="180">
        <f t="shared" si="224"/>
        <v>0</v>
      </c>
      <c r="DN40" s="154"/>
      <c r="DO40" s="150" t="s">
        <v>129</v>
      </c>
      <c r="DP40" s="425">
        <f t="shared" ref="DP40:EO40" si="225">SUM(DP41:DP44)</f>
        <v>169</v>
      </c>
      <c r="DQ40" s="159">
        <f t="shared" si="225"/>
        <v>7</v>
      </c>
      <c r="DR40" s="151">
        <f t="shared" si="225"/>
        <v>0</v>
      </c>
      <c r="DS40" s="151">
        <f t="shared" si="225"/>
        <v>0</v>
      </c>
      <c r="DT40" s="172">
        <f t="shared" si="225"/>
        <v>0</v>
      </c>
      <c r="DU40" s="159">
        <f t="shared" si="225"/>
        <v>0</v>
      </c>
      <c r="DV40" s="151">
        <f t="shared" si="225"/>
        <v>0</v>
      </c>
      <c r="DW40" s="155">
        <f t="shared" si="225"/>
        <v>0</v>
      </c>
      <c r="DX40" s="720">
        <f t="shared" si="178"/>
        <v>0</v>
      </c>
      <c r="DY40" s="159">
        <f t="shared" si="225"/>
        <v>0</v>
      </c>
      <c r="DZ40" s="155">
        <f t="shared" si="225"/>
        <v>0</v>
      </c>
      <c r="EA40" s="155">
        <f t="shared" si="225"/>
        <v>0</v>
      </c>
      <c r="EB40" s="716">
        <f t="shared" si="179"/>
        <v>0</v>
      </c>
      <c r="EC40" s="151">
        <f t="shared" si="225"/>
        <v>0</v>
      </c>
      <c r="ED40" s="155">
        <f t="shared" si="225"/>
        <v>0</v>
      </c>
      <c r="EE40" s="155">
        <f t="shared" si="225"/>
        <v>0</v>
      </c>
      <c r="EF40" s="353">
        <f t="shared" si="225"/>
        <v>0</v>
      </c>
      <c r="EG40" s="159">
        <f t="shared" si="225"/>
        <v>0</v>
      </c>
      <c r="EH40" s="180">
        <f t="shared" si="225"/>
        <v>0</v>
      </c>
      <c r="EI40" s="151">
        <f t="shared" si="225"/>
        <v>0</v>
      </c>
      <c r="EJ40" s="155">
        <f t="shared" si="225"/>
        <v>0</v>
      </c>
      <c r="EK40" s="716">
        <f t="shared" si="180"/>
        <v>0</v>
      </c>
      <c r="EL40" s="151">
        <f t="shared" si="225"/>
        <v>0</v>
      </c>
      <c r="EM40" s="155">
        <f t="shared" si="225"/>
        <v>15</v>
      </c>
      <c r="EN40" s="708">
        <f t="shared" si="210"/>
        <v>8.8757396449704142</v>
      </c>
      <c r="EO40" s="155">
        <f t="shared" si="225"/>
        <v>15</v>
      </c>
      <c r="EP40" s="708">
        <f t="shared" si="211"/>
        <v>8.8757396449704142</v>
      </c>
      <c r="EQ40" s="154"/>
      <c r="ER40" s="150" t="s">
        <v>129</v>
      </c>
      <c r="ES40" s="159">
        <v>0</v>
      </c>
      <c r="ET40" s="151">
        <v>0</v>
      </c>
      <c r="EU40" s="172">
        <v>0</v>
      </c>
      <c r="EV40" s="159">
        <v>1</v>
      </c>
      <c r="EW40" s="155">
        <v>0</v>
      </c>
      <c r="EX40" s="180">
        <v>0</v>
      </c>
      <c r="EY40" s="151">
        <v>0</v>
      </c>
      <c r="EZ40" s="151">
        <v>0</v>
      </c>
      <c r="FA40" s="172">
        <v>0</v>
      </c>
      <c r="FB40" s="159">
        <v>0</v>
      </c>
      <c r="FC40" s="151">
        <v>0</v>
      </c>
      <c r="FD40" s="153">
        <v>0</v>
      </c>
      <c r="FE40" s="151">
        <v>0</v>
      </c>
      <c r="FF40" s="151">
        <v>0</v>
      </c>
      <c r="FG40" s="172">
        <v>0</v>
      </c>
      <c r="FH40" s="159">
        <v>0</v>
      </c>
      <c r="FI40" s="151">
        <v>0</v>
      </c>
      <c r="FJ40" s="153">
        <v>0</v>
      </c>
      <c r="FK40" s="427">
        <v>56</v>
      </c>
      <c r="FL40" s="724">
        <v>1.7857142857142856</v>
      </c>
      <c r="FM40" s="151">
        <v>0</v>
      </c>
      <c r="FN40" s="151">
        <v>0</v>
      </c>
      <c r="FO40" s="151">
        <v>0</v>
      </c>
      <c r="FP40" s="151">
        <v>1</v>
      </c>
      <c r="FQ40" s="153">
        <v>0</v>
      </c>
      <c r="FR40" s="159">
        <v>0</v>
      </c>
      <c r="FS40" s="155">
        <v>0</v>
      </c>
      <c r="FT40" s="155">
        <v>0</v>
      </c>
      <c r="FU40" s="151">
        <v>0</v>
      </c>
      <c r="FV40" s="151">
        <v>0</v>
      </c>
      <c r="FW40" s="151">
        <v>0</v>
      </c>
      <c r="FX40" s="151">
        <v>0</v>
      </c>
      <c r="FY40" s="151">
        <v>0</v>
      </c>
      <c r="FZ40" s="151">
        <v>0</v>
      </c>
      <c r="GA40" s="151">
        <v>0</v>
      </c>
      <c r="GB40" s="151">
        <v>0</v>
      </c>
      <c r="GC40" s="151">
        <v>0</v>
      </c>
      <c r="GD40" s="151">
        <v>0</v>
      </c>
      <c r="GE40" s="151">
        <v>0</v>
      </c>
      <c r="GF40" s="151">
        <v>0</v>
      </c>
      <c r="GG40" s="153">
        <v>0</v>
      </c>
      <c r="GH40" s="154"/>
      <c r="GI40" s="150" t="s">
        <v>129</v>
      </c>
      <c r="GJ40" s="487">
        <v>1071</v>
      </c>
      <c r="GK40" s="727">
        <v>0.65359477124183007</v>
      </c>
      <c r="GL40" s="159">
        <v>0</v>
      </c>
      <c r="GM40" s="151">
        <v>0</v>
      </c>
      <c r="GN40" s="151">
        <v>0</v>
      </c>
      <c r="GO40" s="151">
        <v>0</v>
      </c>
      <c r="GP40" s="153">
        <v>0</v>
      </c>
      <c r="GQ40" s="159">
        <v>3</v>
      </c>
      <c r="GR40" s="151">
        <v>1</v>
      </c>
      <c r="GS40" s="151">
        <v>1</v>
      </c>
      <c r="GT40" s="151">
        <v>2</v>
      </c>
      <c r="GU40" s="153">
        <v>0</v>
      </c>
      <c r="GV40" s="159">
        <v>3</v>
      </c>
      <c r="GW40" s="159">
        <v>1338</v>
      </c>
      <c r="GX40" s="730">
        <v>0.22421524663677131</v>
      </c>
      <c r="GY40" s="159">
        <v>1</v>
      </c>
      <c r="GZ40" s="151">
        <v>0</v>
      </c>
      <c r="HA40" s="151">
        <v>0</v>
      </c>
      <c r="HB40" s="151">
        <v>0</v>
      </c>
      <c r="HC40" s="151">
        <v>0</v>
      </c>
      <c r="HD40" s="151">
        <v>0</v>
      </c>
      <c r="HE40" s="151">
        <v>0</v>
      </c>
      <c r="HF40" s="151">
        <v>0</v>
      </c>
      <c r="HG40" s="153">
        <v>0</v>
      </c>
      <c r="HH40" s="154"/>
      <c r="HI40" s="368" t="s">
        <v>129</v>
      </c>
      <c r="HJ40" s="155">
        <v>0</v>
      </c>
      <c r="HK40" s="155">
        <v>0</v>
      </c>
      <c r="HL40" s="155">
        <v>0</v>
      </c>
      <c r="HM40" s="155">
        <v>0</v>
      </c>
      <c r="HN40" s="155">
        <v>0</v>
      </c>
      <c r="HO40" s="155">
        <v>0</v>
      </c>
      <c r="HP40" s="155">
        <v>0</v>
      </c>
      <c r="HQ40" s="180">
        <v>0</v>
      </c>
      <c r="HR40" s="738">
        <v>91</v>
      </c>
      <c r="HS40" s="732">
        <v>0</v>
      </c>
      <c r="HT40" s="159">
        <v>0</v>
      </c>
      <c r="HU40" s="155">
        <v>0</v>
      </c>
      <c r="HV40" s="155">
        <v>0</v>
      </c>
      <c r="HW40" s="155">
        <v>0</v>
      </c>
      <c r="HX40" s="180">
        <v>0</v>
      </c>
      <c r="HY40" s="151">
        <v>0</v>
      </c>
      <c r="HZ40" s="151">
        <v>0</v>
      </c>
      <c r="IA40" s="151">
        <v>0</v>
      </c>
      <c r="IB40" s="151">
        <v>0</v>
      </c>
      <c r="IC40" s="151">
        <v>0</v>
      </c>
      <c r="ID40" s="151">
        <v>0</v>
      </c>
      <c r="IE40" s="151">
        <v>0</v>
      </c>
      <c r="IF40" s="153">
        <v>0</v>
      </c>
      <c r="IG40" s="154"/>
      <c r="IH40" s="275" t="s">
        <v>129</v>
      </c>
      <c r="II40" s="159">
        <v>0</v>
      </c>
      <c r="IJ40" s="151">
        <v>0</v>
      </c>
      <c r="IK40" s="172">
        <v>0</v>
      </c>
      <c r="IL40" s="159">
        <v>0</v>
      </c>
      <c r="IM40" s="151">
        <v>0</v>
      </c>
      <c r="IN40" s="153">
        <v>0</v>
      </c>
      <c r="IO40" s="151">
        <v>0</v>
      </c>
      <c r="IP40" s="151">
        <v>0</v>
      </c>
      <c r="IQ40" s="172">
        <v>0</v>
      </c>
      <c r="IR40" s="159">
        <v>0</v>
      </c>
      <c r="IS40" s="151">
        <v>0</v>
      </c>
      <c r="IT40" s="153">
        <v>0</v>
      </c>
      <c r="IU40" s="151">
        <v>0</v>
      </c>
      <c r="IV40" s="151">
        <v>0</v>
      </c>
      <c r="IW40" s="153">
        <v>0</v>
      </c>
      <c r="IX40" s="159">
        <v>0</v>
      </c>
      <c r="IY40" s="151">
        <v>0</v>
      </c>
      <c r="IZ40" s="153">
        <v>0</v>
      </c>
      <c r="JA40" s="159">
        <v>0</v>
      </c>
      <c r="JB40" s="151">
        <v>0</v>
      </c>
      <c r="JC40" s="153">
        <v>0</v>
      </c>
      <c r="JD40" s="159">
        <v>0</v>
      </c>
      <c r="JE40" s="151">
        <v>0</v>
      </c>
      <c r="JF40" s="151">
        <v>0</v>
      </c>
      <c r="JG40" s="172"/>
      <c r="JH40" s="153">
        <v>0</v>
      </c>
      <c r="JI40" s="154"/>
      <c r="JJ40" s="275" t="s">
        <v>129</v>
      </c>
      <c r="JK40" s="159">
        <v>0</v>
      </c>
      <c r="JL40" s="151">
        <v>0</v>
      </c>
      <c r="JM40" s="151">
        <v>0</v>
      </c>
      <c r="JN40" s="151">
        <v>0</v>
      </c>
      <c r="JO40" s="153">
        <v>0</v>
      </c>
      <c r="JP40" s="159">
        <v>0</v>
      </c>
      <c r="JQ40" s="151">
        <v>0</v>
      </c>
      <c r="JR40" s="151">
        <v>0</v>
      </c>
      <c r="JS40" s="151">
        <v>0</v>
      </c>
      <c r="JT40" s="153">
        <v>0</v>
      </c>
      <c r="JU40" s="159">
        <v>0</v>
      </c>
      <c r="JV40" s="155">
        <v>0</v>
      </c>
      <c r="JW40" s="155">
        <v>0</v>
      </c>
      <c r="JX40" s="155">
        <v>0</v>
      </c>
      <c r="JY40" s="180">
        <v>0</v>
      </c>
      <c r="JZ40" s="159">
        <v>0</v>
      </c>
      <c r="KA40" s="155">
        <v>0</v>
      </c>
      <c r="KB40" s="155">
        <v>0</v>
      </c>
      <c r="KC40" s="155">
        <v>0</v>
      </c>
      <c r="KD40" s="180">
        <v>0</v>
      </c>
      <c r="KE40" s="159">
        <v>670</v>
      </c>
      <c r="KF40" s="734">
        <v>0.1492537313432836</v>
      </c>
      <c r="KG40" s="180">
        <v>1</v>
      </c>
      <c r="KH40" s="155">
        <v>0</v>
      </c>
      <c r="KI40" s="155">
        <v>0</v>
      </c>
      <c r="KJ40" s="180">
        <v>0</v>
      </c>
      <c r="KK40" s="301"/>
      <c r="KL40" s="275" t="s">
        <v>129</v>
      </c>
      <c r="KM40" s="159">
        <v>0</v>
      </c>
      <c r="KN40" s="155">
        <v>0</v>
      </c>
      <c r="KO40" s="155">
        <v>0</v>
      </c>
      <c r="KP40" s="155">
        <v>5</v>
      </c>
      <c r="KQ40" s="155">
        <v>0</v>
      </c>
      <c r="KR40" s="155">
        <v>7</v>
      </c>
      <c r="KS40" s="155">
        <v>0</v>
      </c>
      <c r="KT40" s="155">
        <v>0</v>
      </c>
      <c r="KU40" s="180">
        <v>1</v>
      </c>
      <c r="KV40" s="331">
        <f t="shared" ref="KV40:LB40" si="226">SUM(KV41:KV44)</f>
        <v>0</v>
      </c>
      <c r="KW40" s="180">
        <f t="shared" si="226"/>
        <v>0</v>
      </c>
      <c r="KX40" s="288">
        <f t="shared" si="226"/>
        <v>0</v>
      </c>
      <c r="KY40" s="159">
        <f t="shared" si="226"/>
        <v>0</v>
      </c>
      <c r="KZ40" s="155">
        <f t="shared" si="226"/>
        <v>0</v>
      </c>
      <c r="LA40" s="155">
        <f t="shared" si="226"/>
        <v>0</v>
      </c>
      <c r="LB40" s="180">
        <f t="shared" si="226"/>
        <v>0</v>
      </c>
      <c r="LD40" s="275" t="s">
        <v>129</v>
      </c>
      <c r="LE40" s="417">
        <f t="shared" ref="LE40:LW40" si="227">SUM(LE41:LE44)</f>
        <v>0</v>
      </c>
      <c r="LF40" s="417">
        <f t="shared" si="227"/>
        <v>0</v>
      </c>
      <c r="LG40" s="417">
        <f t="shared" si="227"/>
        <v>0</v>
      </c>
      <c r="LH40" s="417">
        <f t="shared" si="227"/>
        <v>0</v>
      </c>
      <c r="LI40" s="417">
        <f t="shared" si="227"/>
        <v>0</v>
      </c>
      <c r="LJ40" s="795">
        <f t="shared" si="227"/>
        <v>0</v>
      </c>
      <c r="LK40" s="454">
        <f t="shared" si="227"/>
        <v>1</v>
      </c>
      <c r="LL40" s="460">
        <f t="shared" si="227"/>
        <v>0</v>
      </c>
      <c r="LM40" s="460">
        <f t="shared" si="227"/>
        <v>0</v>
      </c>
      <c r="LN40" s="462">
        <f t="shared" si="227"/>
        <v>0</v>
      </c>
      <c r="LO40" s="503">
        <f t="shared" si="227"/>
        <v>22</v>
      </c>
      <c r="LP40" s="504">
        <f t="shared" si="227"/>
        <v>0</v>
      </c>
      <c r="LQ40" s="504">
        <f t="shared" si="227"/>
        <v>0</v>
      </c>
      <c r="LR40" s="505">
        <f t="shared" si="227"/>
        <v>0</v>
      </c>
      <c r="LS40" s="454">
        <f t="shared" si="227"/>
        <v>0</v>
      </c>
      <c r="LT40" s="460">
        <f t="shared" si="227"/>
        <v>0</v>
      </c>
      <c r="LU40" s="460">
        <f t="shared" si="227"/>
        <v>0</v>
      </c>
      <c r="LV40" s="460">
        <f t="shared" si="227"/>
        <v>0</v>
      </c>
      <c r="LW40" s="462">
        <f t="shared" si="227"/>
        <v>0</v>
      </c>
      <c r="LX40" s="961"/>
    </row>
    <row r="41" spans="1:336" s="288" customFormat="1" ht="26.25" x14ac:dyDescent="0.4">
      <c r="A41" s="235">
        <v>1446</v>
      </c>
      <c r="B41" s="201" t="s">
        <v>135</v>
      </c>
      <c r="C41" s="202">
        <v>57</v>
      </c>
      <c r="D41" s="380">
        <v>1</v>
      </c>
      <c r="E41" s="326"/>
      <c r="F41" s="326"/>
      <c r="G41" s="705">
        <f t="shared" si="207"/>
        <v>1.7543859649122806</v>
      </c>
      <c r="H41" s="326">
        <v>1</v>
      </c>
      <c r="I41" s="379"/>
      <c r="J41" s="380">
        <v>8</v>
      </c>
      <c r="K41" s="326">
        <v>4</v>
      </c>
      <c r="L41" s="326">
        <v>4</v>
      </c>
      <c r="M41" s="406">
        <f t="shared" si="208"/>
        <v>7.0175438596491224</v>
      </c>
      <c r="N41" s="380">
        <v>8</v>
      </c>
      <c r="O41" s="326">
        <v>4</v>
      </c>
      <c r="P41" s="326">
        <v>4</v>
      </c>
      <c r="Q41" s="386">
        <f t="shared" si="209"/>
        <v>7.0175438596491224</v>
      </c>
      <c r="R41" s="380"/>
      <c r="S41" s="326"/>
      <c r="T41" s="326"/>
      <c r="U41" s="326"/>
      <c r="V41" s="326"/>
      <c r="W41" s="327"/>
      <c r="X41" s="326">
        <v>8</v>
      </c>
      <c r="Y41" s="326">
        <v>4</v>
      </c>
      <c r="Z41" s="326">
        <v>8</v>
      </c>
      <c r="AA41" s="326">
        <v>4</v>
      </c>
      <c r="AB41" s="326">
        <v>5</v>
      </c>
      <c r="AC41" s="1015">
        <v>6</v>
      </c>
      <c r="AD41" s="1015"/>
      <c r="AE41" s="1015"/>
      <c r="AF41" s="1016"/>
      <c r="AG41" s="204"/>
      <c r="AH41" s="148"/>
      <c r="AI41" s="276" t="s">
        <v>135</v>
      </c>
      <c r="AJ41" s="202">
        <v>69</v>
      </c>
      <c r="AK41" s="327">
        <v>2</v>
      </c>
      <c r="AL41" s="708">
        <v>8.695652173913043</v>
      </c>
      <c r="AM41" s="326">
        <v>2</v>
      </c>
      <c r="AN41" s="326">
        <v>1</v>
      </c>
      <c r="AO41" s="326"/>
      <c r="AP41" s="326"/>
      <c r="AQ41" s="327">
        <v>3</v>
      </c>
      <c r="AR41" s="326"/>
      <c r="AS41" s="326"/>
      <c r="AT41" s="379">
        <v>5</v>
      </c>
      <c r="AU41" s="1072">
        <v>13</v>
      </c>
      <c r="AV41" s="708">
        <v>10.144927536231885</v>
      </c>
      <c r="AW41" s="326">
        <v>13</v>
      </c>
      <c r="AX41" s="744">
        <v>11</v>
      </c>
      <c r="AY41" s="326">
        <v>1</v>
      </c>
      <c r="AZ41" s="326"/>
      <c r="BA41" s="326">
        <v>1</v>
      </c>
      <c r="BB41" s="708">
        <f t="shared" si="156"/>
        <v>1.4492753623188406</v>
      </c>
      <c r="BC41" s="326"/>
      <c r="BD41" s="326"/>
      <c r="BE41" s="326"/>
      <c r="BF41" s="708">
        <v>0</v>
      </c>
      <c r="BG41" s="326"/>
      <c r="BH41" s="326"/>
      <c r="BI41" s="326"/>
      <c r="BJ41" s="326"/>
      <c r="BK41" s="326"/>
      <c r="BL41" s="326"/>
      <c r="BM41" s="327"/>
      <c r="BN41" s="148"/>
      <c r="BO41" s="201" t="s">
        <v>135</v>
      </c>
      <c r="BP41" s="202">
        <v>76</v>
      </c>
      <c r="BQ41" s="380"/>
      <c r="BR41" s="326">
        <v>6</v>
      </c>
      <c r="BS41" s="326"/>
      <c r="BT41" s="326"/>
      <c r="BU41" s="326"/>
      <c r="BV41" s="326">
        <v>1</v>
      </c>
      <c r="BW41" s="326"/>
      <c r="BX41" s="326">
        <v>1</v>
      </c>
      <c r="BY41" s="708">
        <f t="shared" si="194"/>
        <v>1.3157894736842104</v>
      </c>
      <c r="BZ41" s="326"/>
      <c r="CA41" s="326">
        <v>1</v>
      </c>
      <c r="CB41" s="326"/>
      <c r="CC41" s="708">
        <f t="shared" si="176"/>
        <v>0</v>
      </c>
      <c r="CD41" s="326"/>
      <c r="CE41" s="326"/>
      <c r="CF41" s="326"/>
      <c r="CG41" s="326"/>
      <c r="CH41" s="326"/>
      <c r="CI41" s="379"/>
      <c r="CJ41" s="380"/>
      <c r="CK41" s="326"/>
      <c r="CL41" s="716">
        <f t="shared" si="177"/>
        <v>0</v>
      </c>
      <c r="CM41" s="326">
        <v>1</v>
      </c>
      <c r="CN41" s="326"/>
      <c r="CO41" s="327"/>
      <c r="CP41" s="148"/>
      <c r="CQ41" s="370" t="s">
        <v>135</v>
      </c>
      <c r="CR41" s="1011">
        <v>9</v>
      </c>
      <c r="CS41" s="203"/>
      <c r="CT41" s="203">
        <v>2</v>
      </c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/>
      <c r="DL41" s="326"/>
      <c r="DM41" s="327"/>
      <c r="DN41" s="148"/>
      <c r="DO41" s="201" t="s">
        <v>135</v>
      </c>
      <c r="DP41" s="202">
        <v>79</v>
      </c>
      <c r="DQ41" s="380">
        <v>2</v>
      </c>
      <c r="DR41" s="326"/>
      <c r="DS41" s="326"/>
      <c r="DT41" s="379"/>
      <c r="DU41" s="380"/>
      <c r="DV41" s="326"/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/>
      <c r="EH41" s="327"/>
      <c r="EI41" s="326"/>
      <c r="EJ41" s="326"/>
      <c r="EK41" s="716">
        <v>0</v>
      </c>
      <c r="EL41" s="326"/>
      <c r="EM41" s="326">
        <v>8</v>
      </c>
      <c r="EN41" s="708">
        <f t="shared" si="210"/>
        <v>10.126582278481013</v>
      </c>
      <c r="EO41" s="326">
        <v>8</v>
      </c>
      <c r="EP41" s="708">
        <f t="shared" si="211"/>
        <v>10.126582278481013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0</v>
      </c>
      <c r="EW41" s="326">
        <v>0</v>
      </c>
      <c r="EX41" s="327">
        <v>0</v>
      </c>
      <c r="EY41" s="326">
        <v>0</v>
      </c>
      <c r="EZ41" s="326">
        <v>0</v>
      </c>
      <c r="FA41" s="379">
        <v>0</v>
      </c>
      <c r="FB41" s="380">
        <v>0</v>
      </c>
      <c r="FC41" s="326">
        <v>0</v>
      </c>
      <c r="FD41" s="327">
        <v>0</v>
      </c>
      <c r="FE41" s="326">
        <v>0</v>
      </c>
      <c r="FF41" s="326">
        <v>0</v>
      </c>
      <c r="FG41" s="379">
        <v>0</v>
      </c>
      <c r="FH41" s="380">
        <v>0</v>
      </c>
      <c r="FI41" s="326">
        <v>0</v>
      </c>
      <c r="FJ41" s="327">
        <v>0</v>
      </c>
      <c r="FK41" s="205">
        <v>37</v>
      </c>
      <c r="FL41" s="724">
        <v>2.7027027027027026</v>
      </c>
      <c r="FM41" s="326">
        <v>0</v>
      </c>
      <c r="FN41" s="326">
        <v>0</v>
      </c>
      <c r="FO41" s="326">
        <v>0</v>
      </c>
      <c r="FP41" s="326">
        <v>1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0</v>
      </c>
      <c r="GB41" s="326">
        <v>0</v>
      </c>
      <c r="GC41" s="326">
        <v>0</v>
      </c>
      <c r="GD41" s="326">
        <v>0</v>
      </c>
      <c r="GE41" s="326">
        <v>0</v>
      </c>
      <c r="GF41" s="326">
        <v>0</v>
      </c>
      <c r="GG41" s="327">
        <v>0</v>
      </c>
      <c r="GH41" s="148"/>
      <c r="GI41" s="201" t="s">
        <v>135</v>
      </c>
      <c r="GJ41" s="486">
        <v>421</v>
      </c>
      <c r="GK41" s="727">
        <v>0.95011876484560576</v>
      </c>
      <c r="GL41" s="380">
        <v>0</v>
      </c>
      <c r="GM41" s="326">
        <v>0</v>
      </c>
      <c r="GN41" s="326">
        <v>0</v>
      </c>
      <c r="GO41" s="326">
        <v>0</v>
      </c>
      <c r="GP41" s="327">
        <v>0</v>
      </c>
      <c r="GQ41" s="380">
        <v>1</v>
      </c>
      <c r="GR41" s="326">
        <v>1</v>
      </c>
      <c r="GS41" s="326">
        <v>1</v>
      </c>
      <c r="GT41" s="326">
        <v>1</v>
      </c>
      <c r="GU41" s="327">
        <v>0</v>
      </c>
      <c r="GV41" s="205">
        <v>3</v>
      </c>
      <c r="GW41" s="205">
        <v>702</v>
      </c>
      <c r="GX41" s="730">
        <v>0.42735042735042739</v>
      </c>
      <c r="GY41" s="380">
        <v>1</v>
      </c>
      <c r="GZ41" s="326">
        <v>0</v>
      </c>
      <c r="HA41" s="326">
        <v>0</v>
      </c>
      <c r="HB41" s="326">
        <v>0</v>
      </c>
      <c r="HC41" s="326">
        <v>0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0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0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0</v>
      </c>
      <c r="IP41" s="326">
        <v>0</v>
      </c>
      <c r="IQ41" s="379">
        <v>0</v>
      </c>
      <c r="IR41" s="380">
        <v>0</v>
      </c>
      <c r="IS41" s="326">
        <v>0</v>
      </c>
      <c r="IT41" s="327">
        <v>0</v>
      </c>
      <c r="IU41" s="326">
        <v>0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>
        <v>0</v>
      </c>
      <c r="JQ41" s="326">
        <v>0</v>
      </c>
      <c r="JR41" s="326">
        <v>0</v>
      </c>
      <c r="JS41" s="326">
        <v>0</v>
      </c>
      <c r="JT41" s="327">
        <v>0</v>
      </c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0</v>
      </c>
      <c r="KG41" s="173">
        <v>0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2</v>
      </c>
      <c r="KQ41" s="203">
        <v>0</v>
      </c>
      <c r="KR41" s="203">
        <v>0</v>
      </c>
      <c r="KS41" s="203">
        <v>0</v>
      </c>
      <c r="KT41" s="203">
        <v>0</v>
      </c>
      <c r="KU41" s="173">
        <v>1</v>
      </c>
      <c r="KV41" s="332"/>
      <c r="KW41" s="173"/>
      <c r="KY41" s="205"/>
      <c r="KZ41" s="203"/>
      <c r="LA41" s="203"/>
      <c r="LB41" s="173"/>
      <c r="LD41" s="276" t="s">
        <v>135</v>
      </c>
      <c r="LE41" s="419"/>
      <c r="LF41" s="419"/>
      <c r="LG41" s="419"/>
      <c r="LH41" s="419"/>
      <c r="LI41" s="419"/>
      <c r="LJ41" s="545"/>
      <c r="LK41" s="480">
        <v>1</v>
      </c>
      <c r="LL41" s="452"/>
      <c r="LM41" s="452"/>
      <c r="LN41" s="453"/>
      <c r="LO41" s="480">
        <v>5</v>
      </c>
      <c r="LP41" s="452"/>
      <c r="LQ41" s="452"/>
      <c r="LR41" s="453"/>
      <c r="LS41" s="480"/>
      <c r="LT41" s="452"/>
      <c r="LU41" s="452"/>
      <c r="LV41" s="452"/>
      <c r="LW41" s="914"/>
      <c r="LX41" s="961"/>
    </row>
    <row r="42" spans="1:336" s="288" customFormat="1" ht="18.75" x14ac:dyDescent="0.3">
      <c r="A42" s="235">
        <v>1449</v>
      </c>
      <c r="B42" s="201" t="s">
        <v>136</v>
      </c>
      <c r="C42" s="202">
        <v>39</v>
      </c>
      <c r="D42" s="380"/>
      <c r="E42" s="326"/>
      <c r="F42" s="326"/>
      <c r="G42" s="705">
        <f t="shared" si="207"/>
        <v>0</v>
      </c>
      <c r="H42" s="326"/>
      <c r="I42" s="379"/>
      <c r="J42" s="380">
        <v>3</v>
      </c>
      <c r="K42" s="326">
        <v>2</v>
      </c>
      <c r="L42" s="326">
        <v>4</v>
      </c>
      <c r="M42" s="406">
        <f t="shared" si="208"/>
        <v>10.256410256410255</v>
      </c>
      <c r="N42" s="380">
        <v>3</v>
      </c>
      <c r="O42" s="326">
        <v>2</v>
      </c>
      <c r="P42" s="326">
        <v>4</v>
      </c>
      <c r="Q42" s="386">
        <f t="shared" si="209"/>
        <v>10.256410256410255</v>
      </c>
      <c r="R42" s="380"/>
      <c r="S42" s="326"/>
      <c r="T42" s="326"/>
      <c r="U42" s="326"/>
      <c r="V42" s="326"/>
      <c r="W42" s="327"/>
      <c r="X42" s="326">
        <v>3</v>
      </c>
      <c r="Y42" s="326">
        <v>2</v>
      </c>
      <c r="Z42" s="326">
        <v>3</v>
      </c>
      <c r="AA42" s="326">
        <v>2</v>
      </c>
      <c r="AB42" s="326">
        <v>5</v>
      </c>
      <c r="AC42" s="1015">
        <v>4</v>
      </c>
      <c r="AD42" s="1015"/>
      <c r="AE42" s="1015"/>
      <c r="AF42" s="1016"/>
      <c r="AG42" s="204"/>
      <c r="AH42" s="148"/>
      <c r="AI42" s="276" t="s">
        <v>136</v>
      </c>
      <c r="AJ42" s="202">
        <v>51</v>
      </c>
      <c r="AK42" s="327">
        <v>1</v>
      </c>
      <c r="AL42" s="708">
        <v>7.8431372549019605</v>
      </c>
      <c r="AM42" s="326">
        <v>1</v>
      </c>
      <c r="AN42" s="326">
        <v>1</v>
      </c>
      <c r="AO42" s="326"/>
      <c r="AP42" s="326"/>
      <c r="AQ42" s="327"/>
      <c r="AR42" s="326"/>
      <c r="AS42" s="326"/>
      <c r="AT42" s="379">
        <v>10</v>
      </c>
      <c r="AU42" s="380">
        <v>2</v>
      </c>
      <c r="AV42" s="708">
        <v>1.9607843137254901</v>
      </c>
      <c r="AW42" s="326">
        <v>2</v>
      </c>
      <c r="AX42" s="744">
        <v>1</v>
      </c>
      <c r="AY42" s="326"/>
      <c r="AZ42" s="326"/>
      <c r="BA42" s="326">
        <v>1</v>
      </c>
      <c r="BB42" s="708">
        <f t="shared" si="156"/>
        <v>1.9607843137254901</v>
      </c>
      <c r="BC42" s="326"/>
      <c r="BD42" s="326"/>
      <c r="BE42" s="326"/>
      <c r="BF42" s="708">
        <v>0</v>
      </c>
      <c r="BG42" s="326"/>
      <c r="BH42" s="326"/>
      <c r="BI42" s="326"/>
      <c r="BJ42" s="326"/>
      <c r="BK42" s="326"/>
      <c r="BL42" s="326"/>
      <c r="BM42" s="327"/>
      <c r="BN42" s="148"/>
      <c r="BO42" s="201" t="s">
        <v>136</v>
      </c>
      <c r="BP42" s="202">
        <v>54</v>
      </c>
      <c r="BQ42" s="380"/>
      <c r="BR42" s="326">
        <v>2</v>
      </c>
      <c r="BS42" s="326"/>
      <c r="BT42" s="326"/>
      <c r="BU42" s="326"/>
      <c r="BV42" s="326"/>
      <c r="BW42" s="326"/>
      <c r="BX42" s="326"/>
      <c r="BY42" s="708">
        <f t="shared" si="194"/>
        <v>0</v>
      </c>
      <c r="BZ42" s="326"/>
      <c r="CA42" s="326"/>
      <c r="CB42" s="326"/>
      <c r="CC42" s="708">
        <f t="shared" si="176"/>
        <v>0</v>
      </c>
      <c r="CD42" s="326"/>
      <c r="CE42" s="326"/>
      <c r="CF42" s="326"/>
      <c r="CG42" s="326"/>
      <c r="CH42" s="326"/>
      <c r="CI42" s="379"/>
      <c r="CJ42" s="380"/>
      <c r="CK42" s="326"/>
      <c r="CL42" s="716">
        <f t="shared" si="177"/>
        <v>0</v>
      </c>
      <c r="CM42" s="326"/>
      <c r="CN42" s="326"/>
      <c r="CO42" s="327"/>
      <c r="CP42" s="148"/>
      <c r="CQ42" s="370" t="s">
        <v>136</v>
      </c>
      <c r="CR42" s="1011">
        <v>5</v>
      </c>
      <c r="CS42" s="203"/>
      <c r="CT42" s="203">
        <v>7</v>
      </c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26"/>
      <c r="DM42" s="327"/>
      <c r="DN42" s="148"/>
      <c r="DO42" s="201" t="s">
        <v>136</v>
      </c>
      <c r="DP42" s="202">
        <v>48</v>
      </c>
      <c r="DQ42" s="380">
        <v>5</v>
      </c>
      <c r="DR42" s="326"/>
      <c r="DS42" s="326"/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/>
      <c r="EH42" s="327"/>
      <c r="EI42" s="326"/>
      <c r="EJ42" s="326"/>
      <c r="EK42" s="716">
        <v>0</v>
      </c>
      <c r="EL42" s="326"/>
      <c r="EM42" s="326">
        <v>3</v>
      </c>
      <c r="EN42" s="708">
        <f t="shared" si="210"/>
        <v>6.25</v>
      </c>
      <c r="EO42" s="326">
        <v>3</v>
      </c>
      <c r="EP42" s="708">
        <f t="shared" si="211"/>
        <v>6.25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1</v>
      </c>
      <c r="EW42" s="326">
        <v>0</v>
      </c>
      <c r="EX42" s="327">
        <v>0</v>
      </c>
      <c r="EY42" s="326">
        <v>0</v>
      </c>
      <c r="EZ42" s="326">
        <v>0</v>
      </c>
      <c r="FA42" s="379">
        <v>0</v>
      </c>
      <c r="FB42" s="380">
        <v>0</v>
      </c>
      <c r="FC42" s="326">
        <v>0</v>
      </c>
      <c r="FD42" s="327">
        <v>0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10</v>
      </c>
      <c r="FL42" s="724">
        <v>0</v>
      </c>
      <c r="FM42" s="326">
        <v>0</v>
      </c>
      <c r="FN42" s="326">
        <v>0</v>
      </c>
      <c r="FO42" s="326">
        <v>0</v>
      </c>
      <c r="FP42" s="326">
        <v>0</v>
      </c>
      <c r="FQ42" s="327">
        <v>0</v>
      </c>
      <c r="FR42" s="380">
        <v>0</v>
      </c>
      <c r="FS42" s="326">
        <v>0</v>
      </c>
      <c r="FT42" s="326">
        <v>0</v>
      </c>
      <c r="FU42" s="326">
        <v>0</v>
      </c>
      <c r="FV42" s="326">
        <v>0</v>
      </c>
      <c r="FW42" s="326">
        <v>0</v>
      </c>
      <c r="FX42" s="326">
        <v>0</v>
      </c>
      <c r="FY42" s="326">
        <v>0</v>
      </c>
      <c r="FZ42" s="326">
        <v>0</v>
      </c>
      <c r="GA42" s="326">
        <v>0</v>
      </c>
      <c r="GB42" s="326">
        <v>0</v>
      </c>
      <c r="GC42" s="326">
        <v>0</v>
      </c>
      <c r="GD42" s="326">
        <v>0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0</v>
      </c>
      <c r="GL42" s="380">
        <v>0</v>
      </c>
      <c r="GM42" s="326">
        <v>0</v>
      </c>
      <c r="GN42" s="326">
        <v>0</v>
      </c>
      <c r="GO42" s="326">
        <v>0</v>
      </c>
      <c r="GP42" s="327">
        <v>0</v>
      </c>
      <c r="GQ42" s="380">
        <v>0</v>
      </c>
      <c r="GR42" s="326">
        <v>0</v>
      </c>
      <c r="GS42" s="326">
        <v>0</v>
      </c>
      <c r="GT42" s="326">
        <v>0</v>
      </c>
      <c r="GU42" s="327">
        <v>0</v>
      </c>
      <c r="GV42" s="205">
        <v>0</v>
      </c>
      <c r="GW42" s="205">
        <v>338</v>
      </c>
      <c r="GX42" s="730">
        <v>0</v>
      </c>
      <c r="GY42" s="380">
        <v>0</v>
      </c>
      <c r="GZ42" s="326">
        <v>0</v>
      </c>
      <c r="HA42" s="326">
        <v>0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0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0</v>
      </c>
      <c r="IM42" s="326">
        <v>0</v>
      </c>
      <c r="IN42" s="327">
        <v>0</v>
      </c>
      <c r="IO42" s="326">
        <v>0</v>
      </c>
      <c r="IP42" s="326">
        <v>0</v>
      </c>
      <c r="IQ42" s="379">
        <v>0</v>
      </c>
      <c r="IR42" s="380">
        <v>0</v>
      </c>
      <c r="IS42" s="326">
        <v>0</v>
      </c>
      <c r="IT42" s="327">
        <v>0</v>
      </c>
      <c r="IU42" s="326">
        <v>0</v>
      </c>
      <c r="IV42" s="326">
        <v>0</v>
      </c>
      <c r="IW42" s="327">
        <v>0</v>
      </c>
      <c r="IX42" s="380">
        <v>0</v>
      </c>
      <c r="IY42" s="326">
        <v>0</v>
      </c>
      <c r="IZ42" s="327">
        <v>0</v>
      </c>
      <c r="JA42" s="380">
        <v>0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>
        <v>0</v>
      </c>
      <c r="JQ42" s="326">
        <v>0</v>
      </c>
      <c r="JR42" s="326">
        <v>0</v>
      </c>
      <c r="JS42" s="326">
        <v>0</v>
      </c>
      <c r="JT42" s="327">
        <v>0</v>
      </c>
      <c r="JU42" s="380">
        <v>0</v>
      </c>
      <c r="JV42" s="326">
        <v>0</v>
      </c>
      <c r="JW42" s="326">
        <v>0</v>
      </c>
      <c r="JX42" s="326">
        <v>0</v>
      </c>
      <c r="JY42" s="327">
        <v>0</v>
      </c>
      <c r="JZ42" s="380">
        <v>0</v>
      </c>
      <c r="KA42" s="326">
        <v>0</v>
      </c>
      <c r="KB42" s="326">
        <v>0</v>
      </c>
      <c r="KC42" s="326">
        <v>0</v>
      </c>
      <c r="KD42" s="327">
        <v>0</v>
      </c>
      <c r="KE42" s="205">
        <v>169</v>
      </c>
      <c r="KF42" s="734">
        <v>0</v>
      </c>
      <c r="KG42" s="173">
        <v>0</v>
      </c>
      <c r="KH42" s="205">
        <v>0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3</v>
      </c>
      <c r="KQ42" s="203">
        <v>0</v>
      </c>
      <c r="KR42" s="203">
        <v>7</v>
      </c>
      <c r="KS42" s="203">
        <v>0</v>
      </c>
      <c r="KT42" s="203">
        <v>0</v>
      </c>
      <c r="KU42" s="173">
        <v>0</v>
      </c>
      <c r="KV42" s="332"/>
      <c r="KW42" s="173"/>
      <c r="KY42" s="205"/>
      <c r="KZ42" s="203"/>
      <c r="LA42" s="203"/>
      <c r="LB42" s="173"/>
      <c r="LD42" s="276" t="s">
        <v>136</v>
      </c>
      <c r="LE42" s="419"/>
      <c r="LF42" s="419"/>
      <c r="LG42" s="419"/>
      <c r="LH42" s="419"/>
      <c r="LI42" s="419"/>
      <c r="LJ42" s="545"/>
      <c r="LK42" s="480"/>
      <c r="LL42" s="452"/>
      <c r="LM42" s="452"/>
      <c r="LN42" s="453"/>
      <c r="LO42" s="455">
        <v>10</v>
      </c>
      <c r="LP42" s="452"/>
      <c r="LQ42" s="452"/>
      <c r="LR42" s="453"/>
      <c r="LS42" s="480"/>
      <c r="LT42" s="452"/>
      <c r="LU42" s="452"/>
      <c r="LV42" s="452"/>
      <c r="LW42" s="914"/>
      <c r="LX42" s="961"/>
    </row>
    <row r="43" spans="1:336" s="288" customFormat="1" ht="18.75" x14ac:dyDescent="0.3">
      <c r="A43" s="235">
        <v>1450</v>
      </c>
      <c r="B43" s="201" t="s">
        <v>140</v>
      </c>
      <c r="C43" s="202">
        <v>11</v>
      </c>
      <c r="D43" s="380"/>
      <c r="E43" s="326"/>
      <c r="F43" s="326"/>
      <c r="G43" s="705">
        <f t="shared" si="207"/>
        <v>0</v>
      </c>
      <c r="H43" s="326"/>
      <c r="I43" s="379"/>
      <c r="J43" s="380"/>
      <c r="K43" s="326">
        <v>2</v>
      </c>
      <c r="L43" s="326"/>
      <c r="M43" s="406">
        <f t="shared" si="208"/>
        <v>0</v>
      </c>
      <c r="N43" s="380"/>
      <c r="O43" s="326">
        <v>2</v>
      </c>
      <c r="P43" s="326"/>
      <c r="Q43" s="386">
        <f t="shared" si="209"/>
        <v>0</v>
      </c>
      <c r="R43" s="380"/>
      <c r="S43" s="326"/>
      <c r="T43" s="326"/>
      <c r="U43" s="326"/>
      <c r="V43" s="326"/>
      <c r="W43" s="327"/>
      <c r="X43" s="326"/>
      <c r="Y43" s="326">
        <v>2</v>
      </c>
      <c r="Z43" s="326"/>
      <c r="AA43" s="326">
        <v>2</v>
      </c>
      <c r="AB43" s="326"/>
      <c r="AC43" s="1015"/>
      <c r="AD43" s="1015"/>
      <c r="AE43" s="1015"/>
      <c r="AF43" s="1016"/>
      <c r="AG43" s="204"/>
      <c r="AH43" s="148"/>
      <c r="AI43" s="276" t="s">
        <v>140</v>
      </c>
      <c r="AJ43" s="202">
        <v>14</v>
      </c>
      <c r="AK43" s="327">
        <v>2</v>
      </c>
      <c r="AL43" s="708">
        <v>28.571428571428569</v>
      </c>
      <c r="AM43" s="326">
        <v>2</v>
      </c>
      <c r="AN43" s="326">
        <v>2</v>
      </c>
      <c r="AO43" s="326"/>
      <c r="AP43" s="326"/>
      <c r="AQ43" s="327"/>
      <c r="AR43" s="326"/>
      <c r="AS43" s="326"/>
      <c r="AT43" s="379">
        <v>2</v>
      </c>
      <c r="AU43" s="380">
        <v>1</v>
      </c>
      <c r="AV43" s="708">
        <v>7.1428571428571423</v>
      </c>
      <c r="AW43" s="326">
        <v>1</v>
      </c>
      <c r="AX43" s="744">
        <v>1</v>
      </c>
      <c r="AY43" s="326"/>
      <c r="AZ43" s="326"/>
      <c r="BA43" s="326"/>
      <c r="BB43" s="708">
        <f t="shared" si="156"/>
        <v>0</v>
      </c>
      <c r="BC43" s="326"/>
      <c r="BD43" s="326"/>
      <c r="BE43" s="326"/>
      <c r="BF43" s="708">
        <v>0</v>
      </c>
      <c r="BG43" s="326"/>
      <c r="BH43" s="326"/>
      <c r="BI43" s="326"/>
      <c r="BJ43" s="326"/>
      <c r="BK43" s="326"/>
      <c r="BL43" s="326"/>
      <c r="BM43" s="327"/>
      <c r="BN43" s="148"/>
      <c r="BO43" s="201" t="s">
        <v>140</v>
      </c>
      <c r="BP43" s="202">
        <v>15</v>
      </c>
      <c r="BQ43" s="380"/>
      <c r="BR43" s="326"/>
      <c r="BS43" s="326"/>
      <c r="BT43" s="326"/>
      <c r="BU43" s="326"/>
      <c r="BV43" s="326"/>
      <c r="BW43" s="326"/>
      <c r="BX43" s="326"/>
      <c r="BY43" s="708">
        <f t="shared" si="194"/>
        <v>0</v>
      </c>
      <c r="BZ43" s="326"/>
      <c r="CA43" s="326"/>
      <c r="CB43" s="326"/>
      <c r="CC43" s="708">
        <f t="shared" si="176"/>
        <v>0</v>
      </c>
      <c r="CD43" s="326"/>
      <c r="CE43" s="326"/>
      <c r="CF43" s="326"/>
      <c r="CG43" s="326"/>
      <c r="CH43" s="326"/>
      <c r="CI43" s="379"/>
      <c r="CJ43" s="380"/>
      <c r="CK43" s="326"/>
      <c r="CL43" s="716">
        <f t="shared" si="177"/>
        <v>0</v>
      </c>
      <c r="CM43" s="326"/>
      <c r="CN43" s="326"/>
      <c r="CO43" s="327"/>
      <c r="CP43" s="148"/>
      <c r="CQ43" s="370" t="s">
        <v>140</v>
      </c>
      <c r="CR43" s="1011">
        <v>1</v>
      </c>
      <c r="CS43" s="203"/>
      <c r="CT43" s="203"/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26"/>
      <c r="DM43" s="327"/>
      <c r="DN43" s="148"/>
      <c r="DO43" s="201" t="s">
        <v>140</v>
      </c>
      <c r="DP43" s="202">
        <v>13</v>
      </c>
      <c r="DQ43" s="380"/>
      <c r="DR43" s="326"/>
      <c r="DS43" s="326"/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/>
      <c r="EH43" s="327"/>
      <c r="EI43" s="326"/>
      <c r="EJ43" s="326"/>
      <c r="EK43" s="716">
        <v>0</v>
      </c>
      <c r="EL43" s="326"/>
      <c r="EM43" s="326">
        <v>1</v>
      </c>
      <c r="EN43" s="708">
        <f t="shared" si="210"/>
        <v>7.6923076923076925</v>
      </c>
      <c r="EO43" s="326">
        <v>1</v>
      </c>
      <c r="EP43" s="708">
        <f t="shared" si="211"/>
        <v>7.6923076923076925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0</v>
      </c>
      <c r="EW43" s="326">
        <v>0</v>
      </c>
      <c r="EX43" s="327">
        <v>0</v>
      </c>
      <c r="EY43" s="326">
        <v>0</v>
      </c>
      <c r="EZ43" s="326">
        <v>0</v>
      </c>
      <c r="FA43" s="379">
        <v>0</v>
      </c>
      <c r="FB43" s="380">
        <v>0</v>
      </c>
      <c r="FC43" s="326">
        <v>0</v>
      </c>
      <c r="FD43" s="327">
        <v>0</v>
      </c>
      <c r="FE43" s="326">
        <v>0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22</v>
      </c>
      <c r="FL43" s="724">
        <v>0</v>
      </c>
      <c r="FM43" s="326">
        <v>0</v>
      </c>
      <c r="FN43" s="326">
        <v>0</v>
      </c>
      <c r="FO43" s="326">
        <v>0</v>
      </c>
      <c r="FP43" s="326">
        <v>0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0</v>
      </c>
      <c r="FX43" s="326">
        <v>0</v>
      </c>
      <c r="FY43" s="326">
        <v>0</v>
      </c>
      <c r="FZ43" s="326">
        <v>0</v>
      </c>
      <c r="GA43" s="326">
        <v>0</v>
      </c>
      <c r="GB43" s="326">
        <v>0</v>
      </c>
      <c r="GC43" s="326">
        <v>0</v>
      </c>
      <c r="GD43" s="326">
        <v>0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0</v>
      </c>
      <c r="GL43" s="380">
        <v>0</v>
      </c>
      <c r="GM43" s="326">
        <v>0</v>
      </c>
      <c r="GN43" s="326">
        <v>0</v>
      </c>
      <c r="GO43" s="326">
        <v>0</v>
      </c>
      <c r="GP43" s="327">
        <v>0</v>
      </c>
      <c r="GQ43" s="380">
        <v>0</v>
      </c>
      <c r="GR43" s="326">
        <v>0</v>
      </c>
      <c r="GS43" s="326">
        <v>0</v>
      </c>
      <c r="GT43" s="326">
        <v>0</v>
      </c>
      <c r="GU43" s="327">
        <v>0</v>
      </c>
      <c r="GV43" s="205">
        <v>0</v>
      </c>
      <c r="GW43" s="205">
        <v>95</v>
      </c>
      <c r="GX43" s="730">
        <v>0</v>
      </c>
      <c r="GY43" s="380">
        <v>0</v>
      </c>
      <c r="GZ43" s="326">
        <v>0</v>
      </c>
      <c r="HA43" s="326">
        <v>0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0</v>
      </c>
      <c r="IM43" s="326">
        <v>0</v>
      </c>
      <c r="IN43" s="327">
        <v>0</v>
      </c>
      <c r="IO43" s="326">
        <v>0</v>
      </c>
      <c r="IP43" s="326">
        <v>0</v>
      </c>
      <c r="IQ43" s="379">
        <v>0</v>
      </c>
      <c r="IR43" s="380">
        <v>0</v>
      </c>
      <c r="IS43" s="326">
        <v>0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0</v>
      </c>
      <c r="JB43" s="326">
        <v>0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>
        <v>0</v>
      </c>
      <c r="JQ43" s="326">
        <v>0</v>
      </c>
      <c r="JR43" s="326">
        <v>0</v>
      </c>
      <c r="JS43" s="326">
        <v>0</v>
      </c>
      <c r="JT43" s="327">
        <v>0</v>
      </c>
      <c r="JU43" s="380">
        <v>0</v>
      </c>
      <c r="JV43" s="326">
        <v>0</v>
      </c>
      <c r="JW43" s="326">
        <v>0</v>
      </c>
      <c r="JX43" s="326">
        <v>0</v>
      </c>
      <c r="JY43" s="327">
        <v>0</v>
      </c>
      <c r="JZ43" s="380">
        <v>0</v>
      </c>
      <c r="KA43" s="326">
        <v>0</v>
      </c>
      <c r="KB43" s="326">
        <v>0</v>
      </c>
      <c r="KC43" s="326">
        <v>0</v>
      </c>
      <c r="KD43" s="327">
        <v>0</v>
      </c>
      <c r="KE43" s="205">
        <v>48</v>
      </c>
      <c r="KF43" s="734">
        <v>2.083333333333333</v>
      </c>
      <c r="KG43" s="173">
        <v>1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0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419"/>
      <c r="LF43" s="419"/>
      <c r="LG43" s="419"/>
      <c r="LH43" s="419"/>
      <c r="LI43" s="419"/>
      <c r="LJ43" s="545"/>
      <c r="LK43" s="480"/>
      <c r="LL43" s="452"/>
      <c r="LM43" s="452"/>
      <c r="LN43" s="453"/>
      <c r="LO43" s="480">
        <v>2</v>
      </c>
      <c r="LP43" s="452"/>
      <c r="LQ43" s="452"/>
      <c r="LR43" s="453"/>
      <c r="LS43" s="480"/>
      <c r="LT43" s="452"/>
      <c r="LU43" s="452"/>
      <c r="LV43" s="452"/>
      <c r="LW43" s="914"/>
      <c r="LX43" s="961"/>
    </row>
    <row r="44" spans="1:336" s="288" customFormat="1" ht="21" x14ac:dyDescent="0.35">
      <c r="A44" s="235">
        <v>1451</v>
      </c>
      <c r="B44" s="201" t="s">
        <v>141</v>
      </c>
      <c r="C44" s="202">
        <v>23</v>
      </c>
      <c r="D44" s="380"/>
      <c r="E44" s="326"/>
      <c r="F44" s="326"/>
      <c r="G44" s="705">
        <f t="shared" si="207"/>
        <v>0</v>
      </c>
      <c r="H44" s="326"/>
      <c r="I44" s="379"/>
      <c r="J44" s="380">
        <v>1</v>
      </c>
      <c r="K44" s="326">
        <v>2</v>
      </c>
      <c r="L44" s="326">
        <v>4</v>
      </c>
      <c r="M44" s="406">
        <f t="shared" si="208"/>
        <v>17.391304347826086</v>
      </c>
      <c r="N44" s="380">
        <v>1</v>
      </c>
      <c r="O44" s="326">
        <v>2</v>
      </c>
      <c r="P44" s="326">
        <v>4</v>
      </c>
      <c r="Q44" s="386">
        <f t="shared" si="209"/>
        <v>17.391304347826086</v>
      </c>
      <c r="R44" s="380"/>
      <c r="S44" s="326"/>
      <c r="T44" s="326"/>
      <c r="U44" s="326"/>
      <c r="V44" s="326"/>
      <c r="W44" s="327"/>
      <c r="X44" s="326">
        <v>1</v>
      </c>
      <c r="Y44" s="326">
        <v>2</v>
      </c>
      <c r="Z44" s="326">
        <v>1</v>
      </c>
      <c r="AA44" s="326">
        <v>2</v>
      </c>
      <c r="AB44" s="326">
        <v>4</v>
      </c>
      <c r="AC44" s="1017">
        <v>3</v>
      </c>
      <c r="AD44" s="1015"/>
      <c r="AE44" s="1015"/>
      <c r="AF44" s="1016"/>
      <c r="AG44" s="204"/>
      <c r="AH44" s="148"/>
      <c r="AI44" s="276" t="s">
        <v>141</v>
      </c>
      <c r="AJ44" s="202">
        <v>31</v>
      </c>
      <c r="AK44" s="327">
        <v>2</v>
      </c>
      <c r="AL44" s="708">
        <v>3.225806451612903</v>
      </c>
      <c r="AM44" s="326">
        <v>2</v>
      </c>
      <c r="AN44" s="326">
        <v>2</v>
      </c>
      <c r="AO44" s="326"/>
      <c r="AP44" s="326"/>
      <c r="AQ44" s="327">
        <v>5</v>
      </c>
      <c r="AR44" s="326"/>
      <c r="AS44" s="326"/>
      <c r="AT44" s="379">
        <v>5</v>
      </c>
      <c r="AU44" s="380">
        <v>5</v>
      </c>
      <c r="AV44" s="708">
        <v>3.225806451612903</v>
      </c>
      <c r="AW44" s="326">
        <v>5</v>
      </c>
      <c r="AX44" s="744">
        <v>5</v>
      </c>
      <c r="AY44" s="326"/>
      <c r="AZ44" s="326"/>
      <c r="BA44" s="326"/>
      <c r="BB44" s="708">
        <f t="shared" si="156"/>
        <v>0</v>
      </c>
      <c r="BC44" s="326"/>
      <c r="BD44" s="326"/>
      <c r="BE44" s="326"/>
      <c r="BF44" s="708">
        <v>0</v>
      </c>
      <c r="BG44" s="326"/>
      <c r="BH44" s="326"/>
      <c r="BI44" s="326"/>
      <c r="BJ44" s="326"/>
      <c r="BK44" s="326"/>
      <c r="BL44" s="326"/>
      <c r="BM44" s="327"/>
      <c r="BN44" s="148"/>
      <c r="BO44" s="201" t="s">
        <v>141</v>
      </c>
      <c r="BP44" s="202">
        <v>32</v>
      </c>
      <c r="BQ44" s="380"/>
      <c r="BR44" s="326">
        <v>8</v>
      </c>
      <c r="BS44" s="326"/>
      <c r="BT44" s="326"/>
      <c r="BU44" s="326"/>
      <c r="BV44" s="326"/>
      <c r="BW44" s="326"/>
      <c r="BX44" s="326"/>
      <c r="BY44" s="708">
        <f t="shared" si="194"/>
        <v>0</v>
      </c>
      <c r="BZ44" s="326"/>
      <c r="CA44" s="326"/>
      <c r="CB44" s="326"/>
      <c r="CC44" s="708">
        <f t="shared" si="176"/>
        <v>0</v>
      </c>
      <c r="CD44" s="326"/>
      <c r="CE44" s="326"/>
      <c r="CF44" s="326"/>
      <c r="CG44" s="326"/>
      <c r="CH44" s="326"/>
      <c r="CI44" s="379"/>
      <c r="CJ44" s="380"/>
      <c r="CK44" s="326"/>
      <c r="CL44" s="716">
        <f t="shared" si="177"/>
        <v>0</v>
      </c>
      <c r="CM44" s="326"/>
      <c r="CN44" s="326"/>
      <c r="CO44" s="327"/>
      <c r="CP44" s="148"/>
      <c r="CQ44" s="370" t="s">
        <v>141</v>
      </c>
      <c r="CR44" s="1011">
        <v>3</v>
      </c>
      <c r="CS44" s="203"/>
      <c r="CT44" s="203">
        <v>4</v>
      </c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26"/>
      <c r="DM44" s="327"/>
      <c r="DN44" s="148"/>
      <c r="DO44" s="201" t="s">
        <v>141</v>
      </c>
      <c r="DP44" s="202">
        <v>29</v>
      </c>
      <c r="DQ44" s="380"/>
      <c r="DR44" s="326"/>
      <c r="DS44" s="326"/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/>
      <c r="EH44" s="327"/>
      <c r="EI44" s="326"/>
      <c r="EJ44" s="326"/>
      <c r="EK44" s="716">
        <v>0</v>
      </c>
      <c r="EL44" s="326"/>
      <c r="EM44" s="326">
        <v>3</v>
      </c>
      <c r="EN44" s="708">
        <f t="shared" si="210"/>
        <v>10.344827586206897</v>
      </c>
      <c r="EO44" s="326">
        <v>3</v>
      </c>
      <c r="EP44" s="708">
        <f t="shared" si="211"/>
        <v>10.344827586206897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0</v>
      </c>
      <c r="FA44" s="379">
        <v>0</v>
      </c>
      <c r="FB44" s="380">
        <v>0</v>
      </c>
      <c r="FC44" s="326">
        <v>0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82</v>
      </c>
      <c r="FL44" s="724">
        <v>0</v>
      </c>
      <c r="FM44" s="326">
        <v>0</v>
      </c>
      <c r="FN44" s="326">
        <v>0</v>
      </c>
      <c r="FO44" s="326">
        <v>0</v>
      </c>
      <c r="FP44" s="326">
        <v>0</v>
      </c>
      <c r="FQ44" s="327">
        <v>0</v>
      </c>
      <c r="FR44" s="380">
        <v>0</v>
      </c>
      <c r="FS44" s="326">
        <v>0</v>
      </c>
      <c r="FT44" s="326">
        <v>0</v>
      </c>
      <c r="FU44" s="326">
        <v>0</v>
      </c>
      <c r="FV44" s="326">
        <v>0</v>
      </c>
      <c r="FW44" s="326">
        <v>0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0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1.4423076923076923</v>
      </c>
      <c r="GL44" s="380">
        <v>0</v>
      </c>
      <c r="GM44" s="326">
        <v>0</v>
      </c>
      <c r="GN44" s="326">
        <v>0</v>
      </c>
      <c r="GO44" s="326">
        <v>0</v>
      </c>
      <c r="GP44" s="327">
        <v>0</v>
      </c>
      <c r="GQ44" s="380">
        <v>2</v>
      </c>
      <c r="GR44" s="326">
        <v>0</v>
      </c>
      <c r="GS44" s="326">
        <v>0</v>
      </c>
      <c r="GT44" s="326">
        <v>1</v>
      </c>
      <c r="GU44" s="327">
        <v>0</v>
      </c>
      <c r="GV44" s="205">
        <v>0</v>
      </c>
      <c r="GW44" s="205">
        <v>203</v>
      </c>
      <c r="GX44" s="730">
        <v>0</v>
      </c>
      <c r="GY44" s="380">
        <v>0</v>
      </c>
      <c r="GZ44" s="326">
        <v>0</v>
      </c>
      <c r="HA44" s="326">
        <v>0</v>
      </c>
      <c r="HB44" s="326">
        <v>0</v>
      </c>
      <c r="HC44" s="326">
        <v>0</v>
      </c>
      <c r="HD44" s="326">
        <v>0</v>
      </c>
      <c r="HE44" s="326">
        <v>0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0</v>
      </c>
      <c r="IM44" s="326">
        <v>0</v>
      </c>
      <c r="IN44" s="327">
        <v>0</v>
      </c>
      <c r="IO44" s="326">
        <v>0</v>
      </c>
      <c r="IP44" s="326">
        <v>0</v>
      </c>
      <c r="IQ44" s="379">
        <v>0</v>
      </c>
      <c r="IR44" s="380">
        <v>0</v>
      </c>
      <c r="IS44" s="326">
        <v>0</v>
      </c>
      <c r="IT44" s="327">
        <v>0</v>
      </c>
      <c r="IU44" s="326">
        <v>0</v>
      </c>
      <c r="IV44" s="326">
        <v>0</v>
      </c>
      <c r="IW44" s="327">
        <v>0</v>
      </c>
      <c r="IX44" s="380">
        <v>0</v>
      </c>
      <c r="IY44" s="326">
        <v>0</v>
      </c>
      <c r="IZ44" s="327">
        <v>0</v>
      </c>
      <c r="JA44" s="380">
        <v>0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>
        <v>0</v>
      </c>
      <c r="JQ44" s="326">
        <v>0</v>
      </c>
      <c r="JR44" s="326">
        <v>0</v>
      </c>
      <c r="JS44" s="326">
        <v>0</v>
      </c>
      <c r="JT44" s="327">
        <v>0</v>
      </c>
      <c r="JU44" s="380">
        <v>0</v>
      </c>
      <c r="JV44" s="326">
        <v>0</v>
      </c>
      <c r="JW44" s="326">
        <v>0</v>
      </c>
      <c r="JX44" s="326">
        <v>0</v>
      </c>
      <c r="JY44" s="327">
        <v>0</v>
      </c>
      <c r="JZ44" s="380">
        <v>0</v>
      </c>
      <c r="KA44" s="326">
        <v>0</v>
      </c>
      <c r="KB44" s="326">
        <v>0</v>
      </c>
      <c r="KC44" s="326">
        <v>0</v>
      </c>
      <c r="KD44" s="327">
        <v>0</v>
      </c>
      <c r="KE44" s="205">
        <v>102</v>
      </c>
      <c r="KF44" s="734">
        <v>0</v>
      </c>
      <c r="KG44" s="173">
        <v>0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0</v>
      </c>
      <c r="KQ44" s="203">
        <v>0</v>
      </c>
      <c r="KR44" s="203">
        <v>0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419"/>
      <c r="LF44" s="419"/>
      <c r="LG44" s="419"/>
      <c r="LH44" s="419"/>
      <c r="LI44" s="419"/>
      <c r="LJ44" s="545"/>
      <c r="LK44" s="480"/>
      <c r="LL44" s="452"/>
      <c r="LM44" s="452"/>
      <c r="LN44" s="453"/>
      <c r="LO44" s="480">
        <v>5</v>
      </c>
      <c r="LP44" s="452"/>
      <c r="LQ44" s="452"/>
      <c r="LR44" s="453"/>
      <c r="LS44" s="480"/>
      <c r="LT44" s="452"/>
      <c r="LU44" s="452"/>
      <c r="LV44" s="452"/>
      <c r="LW44" s="914"/>
      <c r="LX44" s="961"/>
    </row>
    <row r="45" spans="1:336" s="288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0</v>
      </c>
      <c r="E45" s="151">
        <f t="shared" ref="E45:F45" si="228">SUM(E46:E50)</f>
        <v>0</v>
      </c>
      <c r="F45" s="151">
        <f t="shared" si="228"/>
        <v>0</v>
      </c>
      <c r="G45" s="705">
        <f t="shared" si="207"/>
        <v>0</v>
      </c>
      <c r="H45" s="151">
        <f t="shared" ref="H45:L45" si="229">SUM(H46:H50)</f>
        <v>0</v>
      </c>
      <c r="I45" s="172">
        <f t="shared" si="229"/>
        <v>0</v>
      </c>
      <c r="J45" s="159">
        <f t="shared" si="229"/>
        <v>4</v>
      </c>
      <c r="K45" s="151">
        <f t="shared" si="229"/>
        <v>8</v>
      </c>
      <c r="L45" s="151">
        <f t="shared" si="229"/>
        <v>5</v>
      </c>
      <c r="M45" s="407">
        <f t="shared" si="208"/>
        <v>8.1967213114754092</v>
      </c>
      <c r="N45" s="159">
        <f t="shared" ref="N45:P45" si="230">SUM(N46:N50)</f>
        <v>4</v>
      </c>
      <c r="O45" s="151">
        <f t="shared" si="230"/>
        <v>8</v>
      </c>
      <c r="P45" s="151">
        <f t="shared" si="230"/>
        <v>5</v>
      </c>
      <c r="Q45" s="387">
        <f t="shared" si="209"/>
        <v>8.1967213114754092</v>
      </c>
      <c r="R45" s="159">
        <f t="shared" ref="R45:AF45" si="231">SUM(R46:R50)</f>
        <v>0</v>
      </c>
      <c r="S45" s="151">
        <f t="shared" si="231"/>
        <v>0</v>
      </c>
      <c r="T45" s="151">
        <f t="shared" si="231"/>
        <v>0</v>
      </c>
      <c r="U45" s="151">
        <f t="shared" si="231"/>
        <v>0</v>
      </c>
      <c r="V45" s="151">
        <f t="shared" si="231"/>
        <v>0</v>
      </c>
      <c r="W45" s="153">
        <f t="shared" si="231"/>
        <v>0</v>
      </c>
      <c r="X45" s="151">
        <f t="shared" si="231"/>
        <v>4</v>
      </c>
      <c r="Y45" s="151">
        <f t="shared" si="231"/>
        <v>8</v>
      </c>
      <c r="Z45" s="151">
        <f t="shared" si="231"/>
        <v>4</v>
      </c>
      <c r="AA45" s="151">
        <f t="shared" si="231"/>
        <v>8</v>
      </c>
      <c r="AB45" s="151">
        <f t="shared" si="231"/>
        <v>5</v>
      </c>
      <c r="AC45" s="151">
        <f t="shared" si="231"/>
        <v>6</v>
      </c>
      <c r="AD45" s="151">
        <f t="shared" si="231"/>
        <v>0</v>
      </c>
      <c r="AE45" s="151">
        <f t="shared" si="231"/>
        <v>0</v>
      </c>
      <c r="AF45" s="153">
        <f t="shared" si="231"/>
        <v>0</v>
      </c>
      <c r="AG45" s="153"/>
      <c r="AH45" s="154"/>
      <c r="AI45" s="275" t="s">
        <v>130</v>
      </c>
      <c r="AJ45" s="425">
        <f t="shared" ref="AJ45:AK45" si="232">SUM(AJ46:AJ50)</f>
        <v>71</v>
      </c>
      <c r="AK45" s="159">
        <f t="shared" si="232"/>
        <v>6</v>
      </c>
      <c r="AL45" s="708">
        <f t="shared" si="174"/>
        <v>8.4507042253521121</v>
      </c>
      <c r="AM45" s="151">
        <f t="shared" ref="AM45:BM45" si="233">SUM(AM46:AM50)</f>
        <v>6</v>
      </c>
      <c r="AN45" s="151">
        <f t="shared" si="233"/>
        <v>6</v>
      </c>
      <c r="AO45" s="151">
        <f t="shared" si="233"/>
        <v>0</v>
      </c>
      <c r="AP45" s="151">
        <f t="shared" si="233"/>
        <v>0</v>
      </c>
      <c r="AQ45" s="153">
        <f t="shared" si="233"/>
        <v>8</v>
      </c>
      <c r="AR45" s="151">
        <f t="shared" si="233"/>
        <v>0</v>
      </c>
      <c r="AS45" s="151">
        <f t="shared" si="233"/>
        <v>0</v>
      </c>
      <c r="AT45" s="172">
        <f t="shared" si="233"/>
        <v>5</v>
      </c>
      <c r="AU45" s="159">
        <f t="shared" si="233"/>
        <v>6</v>
      </c>
      <c r="AV45" s="708">
        <f t="shared" si="192"/>
        <v>8.4507042253521121</v>
      </c>
      <c r="AW45" s="155">
        <f t="shared" si="233"/>
        <v>6</v>
      </c>
      <c r="AX45" s="743">
        <f t="shared" si="233"/>
        <v>6</v>
      </c>
      <c r="AY45" s="151">
        <f t="shared" si="233"/>
        <v>0</v>
      </c>
      <c r="AZ45" s="155">
        <f t="shared" si="233"/>
        <v>0</v>
      </c>
      <c r="BA45" s="155">
        <f t="shared" si="233"/>
        <v>0</v>
      </c>
      <c r="BB45" s="708">
        <f t="shared" si="156"/>
        <v>0</v>
      </c>
      <c r="BC45" s="155">
        <f t="shared" si="233"/>
        <v>0</v>
      </c>
      <c r="BD45" s="155">
        <f t="shared" si="233"/>
        <v>0</v>
      </c>
      <c r="BE45" s="155">
        <f t="shared" si="233"/>
        <v>1</v>
      </c>
      <c r="BF45" s="708">
        <f t="shared" si="175"/>
        <v>1.4084507042253522</v>
      </c>
      <c r="BG45" s="155">
        <f t="shared" si="233"/>
        <v>0</v>
      </c>
      <c r="BH45" s="151">
        <f t="shared" si="233"/>
        <v>0</v>
      </c>
      <c r="BI45" s="151">
        <f t="shared" si="233"/>
        <v>0</v>
      </c>
      <c r="BJ45" s="151">
        <f t="shared" si="233"/>
        <v>0</v>
      </c>
      <c r="BK45" s="151">
        <f t="shared" si="233"/>
        <v>0</v>
      </c>
      <c r="BL45" s="151">
        <f t="shared" si="233"/>
        <v>0</v>
      </c>
      <c r="BM45" s="153">
        <f t="shared" si="233"/>
        <v>0</v>
      </c>
      <c r="BN45" s="154"/>
      <c r="BO45" s="150" t="s">
        <v>130</v>
      </c>
      <c r="BP45" s="425">
        <f t="shared" ref="BP45:BX45" si="234">SUM(BP46:BP50)</f>
        <v>81</v>
      </c>
      <c r="BQ45" s="159">
        <f t="shared" si="234"/>
        <v>0</v>
      </c>
      <c r="BR45" s="151">
        <f t="shared" si="234"/>
        <v>4</v>
      </c>
      <c r="BS45" s="151">
        <f t="shared" si="234"/>
        <v>0</v>
      </c>
      <c r="BT45" s="151">
        <f t="shared" si="234"/>
        <v>1</v>
      </c>
      <c r="BU45" s="151">
        <f t="shared" si="234"/>
        <v>2</v>
      </c>
      <c r="BV45" s="151">
        <f t="shared" si="234"/>
        <v>1</v>
      </c>
      <c r="BW45" s="151">
        <f t="shared" si="234"/>
        <v>0</v>
      </c>
      <c r="BX45" s="155">
        <f t="shared" si="234"/>
        <v>1</v>
      </c>
      <c r="BY45" s="708">
        <f t="shared" si="194"/>
        <v>1.2345679012345678</v>
      </c>
      <c r="BZ45" s="155">
        <f t="shared" ref="BZ45:CO45" si="235">SUM(BZ46:BZ50)</f>
        <v>0</v>
      </c>
      <c r="CA45" s="155">
        <f t="shared" si="235"/>
        <v>0</v>
      </c>
      <c r="CB45" s="155">
        <f t="shared" si="235"/>
        <v>0</v>
      </c>
      <c r="CC45" s="708">
        <f t="shared" si="176"/>
        <v>0</v>
      </c>
      <c r="CD45" s="155">
        <f t="shared" si="235"/>
        <v>0</v>
      </c>
      <c r="CE45" s="155">
        <f t="shared" si="235"/>
        <v>0</v>
      </c>
      <c r="CF45" s="155">
        <f t="shared" si="235"/>
        <v>0</v>
      </c>
      <c r="CG45" s="155">
        <f t="shared" si="235"/>
        <v>0</v>
      </c>
      <c r="CH45" s="155">
        <f t="shared" si="235"/>
        <v>0</v>
      </c>
      <c r="CI45" s="353">
        <f t="shared" si="235"/>
        <v>0</v>
      </c>
      <c r="CJ45" s="159">
        <f t="shared" si="235"/>
        <v>1</v>
      </c>
      <c r="CK45" s="155">
        <f t="shared" si="235"/>
        <v>2</v>
      </c>
      <c r="CL45" s="716">
        <f t="shared" si="177"/>
        <v>2.4691358024691357</v>
      </c>
      <c r="CM45" s="291">
        <f t="shared" si="235"/>
        <v>0</v>
      </c>
      <c r="CN45" s="279">
        <f t="shared" si="235"/>
        <v>2</v>
      </c>
      <c r="CO45" s="153">
        <f t="shared" si="235"/>
        <v>0</v>
      </c>
      <c r="CP45" s="154"/>
      <c r="CQ45" s="368" t="s">
        <v>130</v>
      </c>
      <c r="CR45" s="1010">
        <f t="shared" ref="CR45:DM45" si="236">SUM(CR46:CR50)</f>
        <v>10</v>
      </c>
      <c r="CS45" s="155">
        <f t="shared" si="236"/>
        <v>0</v>
      </c>
      <c r="CT45" s="155">
        <f t="shared" si="236"/>
        <v>2</v>
      </c>
      <c r="CU45" s="151">
        <f t="shared" si="236"/>
        <v>0</v>
      </c>
      <c r="CV45" s="151">
        <f t="shared" si="236"/>
        <v>0</v>
      </c>
      <c r="CW45" s="151">
        <f t="shared" si="236"/>
        <v>0</v>
      </c>
      <c r="CX45" s="151">
        <f t="shared" si="236"/>
        <v>0</v>
      </c>
      <c r="CY45" s="151">
        <f t="shared" si="236"/>
        <v>0</v>
      </c>
      <c r="CZ45" s="151">
        <f t="shared" si="236"/>
        <v>0</v>
      </c>
      <c r="DA45" s="151">
        <f t="shared" si="236"/>
        <v>0</v>
      </c>
      <c r="DB45" s="151">
        <f t="shared" si="236"/>
        <v>0</v>
      </c>
      <c r="DC45" s="151">
        <f t="shared" si="236"/>
        <v>0</v>
      </c>
      <c r="DD45" s="151">
        <f t="shared" si="236"/>
        <v>0</v>
      </c>
      <c r="DE45" s="151">
        <f t="shared" si="236"/>
        <v>0</v>
      </c>
      <c r="DF45" s="151">
        <f t="shared" si="236"/>
        <v>0</v>
      </c>
      <c r="DG45" s="151">
        <f t="shared" si="236"/>
        <v>0</v>
      </c>
      <c r="DH45" s="151">
        <f t="shared" si="236"/>
        <v>0</v>
      </c>
      <c r="DI45" s="172">
        <f t="shared" si="236"/>
        <v>0</v>
      </c>
      <c r="DJ45" s="159">
        <f t="shared" si="236"/>
        <v>0</v>
      </c>
      <c r="DK45" s="153">
        <f t="shared" si="236"/>
        <v>0</v>
      </c>
      <c r="DL45" s="291">
        <f t="shared" si="236"/>
        <v>0</v>
      </c>
      <c r="DM45" s="357">
        <f t="shared" si="236"/>
        <v>0</v>
      </c>
      <c r="DN45" s="154"/>
      <c r="DO45" s="150" t="s">
        <v>130</v>
      </c>
      <c r="DP45" s="425">
        <f t="shared" ref="DP45:DW45" si="237">SUM(DP46:DP50)</f>
        <v>77</v>
      </c>
      <c r="DQ45" s="159">
        <f t="shared" si="237"/>
        <v>0</v>
      </c>
      <c r="DR45" s="151">
        <f t="shared" si="237"/>
        <v>0</v>
      </c>
      <c r="DS45" s="151">
        <f t="shared" si="237"/>
        <v>0</v>
      </c>
      <c r="DT45" s="172">
        <f t="shared" si="237"/>
        <v>0</v>
      </c>
      <c r="DU45" s="159">
        <f t="shared" si="237"/>
        <v>0</v>
      </c>
      <c r="DV45" s="151">
        <f t="shared" si="237"/>
        <v>0</v>
      </c>
      <c r="DW45" s="155">
        <f t="shared" si="237"/>
        <v>0</v>
      </c>
      <c r="DX45" s="720">
        <f t="shared" si="178"/>
        <v>0</v>
      </c>
      <c r="DY45" s="159">
        <f t="shared" ref="DY45:EO45" si="238">SUM(DY46:DY50)</f>
        <v>0</v>
      </c>
      <c r="DZ45" s="155">
        <f t="shared" si="238"/>
        <v>0</v>
      </c>
      <c r="EA45" s="155">
        <f t="shared" si="238"/>
        <v>0</v>
      </c>
      <c r="EB45" s="716">
        <f t="shared" si="179"/>
        <v>0</v>
      </c>
      <c r="EC45" s="151">
        <f t="shared" si="238"/>
        <v>0</v>
      </c>
      <c r="ED45" s="155">
        <f t="shared" si="238"/>
        <v>0</v>
      </c>
      <c r="EE45" s="155">
        <f t="shared" si="238"/>
        <v>0</v>
      </c>
      <c r="EF45" s="353">
        <f t="shared" si="238"/>
        <v>0</v>
      </c>
      <c r="EG45" s="159">
        <f t="shared" si="238"/>
        <v>0</v>
      </c>
      <c r="EH45" s="180">
        <f t="shared" si="238"/>
        <v>0</v>
      </c>
      <c r="EI45" s="151">
        <f t="shared" si="238"/>
        <v>0</v>
      </c>
      <c r="EJ45" s="155">
        <f t="shared" si="238"/>
        <v>0</v>
      </c>
      <c r="EK45" s="716">
        <f t="shared" si="180"/>
        <v>0</v>
      </c>
      <c r="EL45" s="151">
        <f t="shared" si="238"/>
        <v>0</v>
      </c>
      <c r="EM45" s="155">
        <f t="shared" si="238"/>
        <v>3</v>
      </c>
      <c r="EN45" s="708">
        <f t="shared" si="210"/>
        <v>3.8961038961038961</v>
      </c>
      <c r="EO45" s="155">
        <f t="shared" si="238"/>
        <v>3</v>
      </c>
      <c r="EP45" s="708">
        <f t="shared" si="211"/>
        <v>3.8961038961038961</v>
      </c>
      <c r="EQ45" s="154"/>
      <c r="ER45" s="150" t="s">
        <v>130</v>
      </c>
      <c r="ES45" s="159">
        <v>0</v>
      </c>
      <c r="ET45" s="151">
        <v>0</v>
      </c>
      <c r="EU45" s="172">
        <v>0</v>
      </c>
      <c r="EV45" s="159">
        <v>1</v>
      </c>
      <c r="EW45" s="155">
        <v>1</v>
      </c>
      <c r="EX45" s="180">
        <v>0</v>
      </c>
      <c r="EY45" s="151">
        <v>0</v>
      </c>
      <c r="EZ45" s="151">
        <v>0</v>
      </c>
      <c r="FA45" s="172">
        <v>0</v>
      </c>
      <c r="FB45" s="159">
        <v>0</v>
      </c>
      <c r="FC45" s="151">
        <v>0</v>
      </c>
      <c r="FD45" s="153">
        <v>2</v>
      </c>
      <c r="FE45" s="151">
        <v>1</v>
      </c>
      <c r="FF45" s="151">
        <v>0</v>
      </c>
      <c r="FG45" s="172">
        <v>0</v>
      </c>
      <c r="FH45" s="159">
        <v>0</v>
      </c>
      <c r="FI45" s="151">
        <v>0</v>
      </c>
      <c r="FJ45" s="153">
        <v>0</v>
      </c>
      <c r="FK45" s="427">
        <v>70</v>
      </c>
      <c r="FL45" s="724">
        <v>2.8571428571428572</v>
      </c>
      <c r="FM45" s="151">
        <v>0</v>
      </c>
      <c r="FN45" s="151">
        <v>1</v>
      </c>
      <c r="FO45" s="151">
        <v>1</v>
      </c>
      <c r="FP45" s="151">
        <v>0</v>
      </c>
      <c r="FQ45" s="153">
        <v>0</v>
      </c>
      <c r="FR45" s="159">
        <v>0</v>
      </c>
      <c r="FS45" s="155">
        <v>0</v>
      </c>
      <c r="FT45" s="155">
        <v>0</v>
      </c>
      <c r="FU45" s="151">
        <v>0</v>
      </c>
      <c r="FV45" s="151">
        <v>0</v>
      </c>
      <c r="FW45" s="151">
        <v>0</v>
      </c>
      <c r="FX45" s="151">
        <v>3</v>
      </c>
      <c r="FY45" s="151">
        <v>4</v>
      </c>
      <c r="FZ45" s="151">
        <v>0</v>
      </c>
      <c r="GA45" s="151">
        <v>2</v>
      </c>
      <c r="GB45" s="151">
        <v>0</v>
      </c>
      <c r="GC45" s="151">
        <v>1</v>
      </c>
      <c r="GD45" s="151">
        <v>0</v>
      </c>
      <c r="GE45" s="151">
        <v>0</v>
      </c>
      <c r="GF45" s="151">
        <v>0</v>
      </c>
      <c r="GG45" s="153">
        <v>0</v>
      </c>
      <c r="GH45" s="154"/>
      <c r="GI45" s="150" t="s">
        <v>130</v>
      </c>
      <c r="GJ45" s="487">
        <v>638</v>
      </c>
      <c r="GK45" s="727">
        <v>9.7178683385579934</v>
      </c>
      <c r="GL45" s="159">
        <v>0</v>
      </c>
      <c r="GM45" s="151">
        <v>1</v>
      </c>
      <c r="GN45" s="151">
        <v>0</v>
      </c>
      <c r="GO45" s="151">
        <v>0</v>
      </c>
      <c r="GP45" s="153">
        <v>0</v>
      </c>
      <c r="GQ45" s="159">
        <v>8</v>
      </c>
      <c r="GR45" s="151">
        <v>4</v>
      </c>
      <c r="GS45" s="151">
        <v>12</v>
      </c>
      <c r="GT45" s="151">
        <v>25</v>
      </c>
      <c r="GU45" s="153">
        <v>12</v>
      </c>
      <c r="GV45" s="159">
        <v>18</v>
      </c>
      <c r="GW45" s="159">
        <v>713</v>
      </c>
      <c r="GX45" s="730">
        <v>2.5245441795231418</v>
      </c>
      <c r="GY45" s="159">
        <v>1</v>
      </c>
      <c r="GZ45" s="151">
        <v>0</v>
      </c>
      <c r="HA45" s="151">
        <v>0</v>
      </c>
      <c r="HB45" s="151">
        <v>0</v>
      </c>
      <c r="HC45" s="151">
        <v>0</v>
      </c>
      <c r="HD45" s="151">
        <v>0</v>
      </c>
      <c r="HE45" s="151">
        <v>0</v>
      </c>
      <c r="HF45" s="151">
        <v>0</v>
      </c>
      <c r="HG45" s="153">
        <v>0</v>
      </c>
      <c r="HH45" s="154"/>
      <c r="HI45" s="368" t="s">
        <v>130</v>
      </c>
      <c r="HJ45" s="155">
        <v>0</v>
      </c>
      <c r="HK45" s="155">
        <v>0</v>
      </c>
      <c r="HL45" s="155">
        <v>0</v>
      </c>
      <c r="HM45" s="155">
        <v>0</v>
      </c>
      <c r="HN45" s="155">
        <v>0</v>
      </c>
      <c r="HO45" s="155">
        <v>0</v>
      </c>
      <c r="HP45" s="155">
        <v>0</v>
      </c>
      <c r="HQ45" s="180">
        <v>0</v>
      </c>
      <c r="HR45" s="738">
        <v>46</v>
      </c>
      <c r="HS45" s="732">
        <v>0</v>
      </c>
      <c r="HT45" s="159">
        <v>0</v>
      </c>
      <c r="HU45" s="155">
        <v>0</v>
      </c>
      <c r="HV45" s="155">
        <v>0</v>
      </c>
      <c r="HW45" s="155">
        <v>0</v>
      </c>
      <c r="HX45" s="180">
        <v>0</v>
      </c>
      <c r="HY45" s="151">
        <v>0</v>
      </c>
      <c r="HZ45" s="151">
        <v>0</v>
      </c>
      <c r="IA45" s="151">
        <v>0</v>
      </c>
      <c r="IB45" s="151">
        <v>0</v>
      </c>
      <c r="IC45" s="151">
        <v>0</v>
      </c>
      <c r="ID45" s="151">
        <v>0</v>
      </c>
      <c r="IE45" s="151">
        <v>0</v>
      </c>
      <c r="IF45" s="153">
        <v>0</v>
      </c>
      <c r="IG45" s="154"/>
      <c r="IH45" s="275" t="s">
        <v>130</v>
      </c>
      <c r="II45" s="159">
        <v>0</v>
      </c>
      <c r="IJ45" s="151">
        <v>0</v>
      </c>
      <c r="IK45" s="172">
        <v>0</v>
      </c>
      <c r="IL45" s="159">
        <v>0</v>
      </c>
      <c r="IM45" s="151">
        <v>0</v>
      </c>
      <c r="IN45" s="153">
        <v>0</v>
      </c>
      <c r="IO45" s="151">
        <v>3</v>
      </c>
      <c r="IP45" s="151">
        <v>4</v>
      </c>
      <c r="IQ45" s="172">
        <v>1</v>
      </c>
      <c r="IR45" s="159">
        <v>1</v>
      </c>
      <c r="IS45" s="151">
        <v>0</v>
      </c>
      <c r="IT45" s="153">
        <v>0</v>
      </c>
      <c r="IU45" s="151">
        <v>0</v>
      </c>
      <c r="IV45" s="151">
        <v>0</v>
      </c>
      <c r="IW45" s="153">
        <v>0</v>
      </c>
      <c r="IX45" s="159">
        <v>0</v>
      </c>
      <c r="IY45" s="151">
        <v>0</v>
      </c>
      <c r="IZ45" s="153">
        <v>0</v>
      </c>
      <c r="JA45" s="159">
        <v>0</v>
      </c>
      <c r="JB45" s="151">
        <v>0</v>
      </c>
      <c r="JC45" s="153">
        <v>0</v>
      </c>
      <c r="JD45" s="159">
        <v>0</v>
      </c>
      <c r="JE45" s="151">
        <v>0</v>
      </c>
      <c r="JF45" s="151">
        <v>0</v>
      </c>
      <c r="JG45" s="172"/>
      <c r="JH45" s="153">
        <v>0</v>
      </c>
      <c r="JI45" s="154"/>
      <c r="JJ45" s="275" t="s">
        <v>130</v>
      </c>
      <c r="JK45" s="159">
        <v>0</v>
      </c>
      <c r="JL45" s="151">
        <v>0</v>
      </c>
      <c r="JM45" s="151">
        <v>0</v>
      </c>
      <c r="JN45" s="151">
        <v>0</v>
      </c>
      <c r="JO45" s="153">
        <v>0</v>
      </c>
      <c r="JP45" s="159">
        <v>0</v>
      </c>
      <c r="JQ45" s="151">
        <v>0</v>
      </c>
      <c r="JR45" s="151">
        <v>0</v>
      </c>
      <c r="JS45" s="151">
        <v>0</v>
      </c>
      <c r="JT45" s="153">
        <v>0</v>
      </c>
      <c r="JU45" s="159">
        <v>0</v>
      </c>
      <c r="JV45" s="155">
        <v>0</v>
      </c>
      <c r="JW45" s="155">
        <v>0</v>
      </c>
      <c r="JX45" s="155">
        <v>0</v>
      </c>
      <c r="JY45" s="180">
        <v>0</v>
      </c>
      <c r="JZ45" s="159">
        <v>0</v>
      </c>
      <c r="KA45" s="155">
        <v>0</v>
      </c>
      <c r="KB45" s="155">
        <v>0</v>
      </c>
      <c r="KC45" s="155">
        <v>0</v>
      </c>
      <c r="KD45" s="180">
        <v>1</v>
      </c>
      <c r="KE45" s="159">
        <v>357</v>
      </c>
      <c r="KF45" s="734">
        <v>4.2016806722689077</v>
      </c>
      <c r="KG45" s="180">
        <v>15</v>
      </c>
      <c r="KH45" s="155">
        <v>0</v>
      </c>
      <c r="KI45" s="155">
        <v>0</v>
      </c>
      <c r="KJ45" s="180">
        <v>0</v>
      </c>
      <c r="KK45" s="301"/>
      <c r="KL45" s="275" t="s">
        <v>130</v>
      </c>
      <c r="KM45" s="159">
        <v>0</v>
      </c>
      <c r="KN45" s="155">
        <v>0</v>
      </c>
      <c r="KO45" s="155">
        <v>0</v>
      </c>
      <c r="KP45" s="155">
        <v>0</v>
      </c>
      <c r="KQ45" s="155">
        <v>0</v>
      </c>
      <c r="KR45" s="155">
        <v>0</v>
      </c>
      <c r="KS45" s="155">
        <v>1</v>
      </c>
      <c r="KT45" s="155">
        <v>0</v>
      </c>
      <c r="KU45" s="180">
        <v>0</v>
      </c>
      <c r="KV45" s="331">
        <f t="shared" ref="KV45:LB45" si="239">SUM(KV46:KV50)</f>
        <v>0</v>
      </c>
      <c r="KW45" s="180">
        <f t="shared" si="239"/>
        <v>0</v>
      </c>
      <c r="KX45" s="288">
        <f t="shared" si="239"/>
        <v>0</v>
      </c>
      <c r="KY45" s="159">
        <f t="shared" si="239"/>
        <v>0</v>
      </c>
      <c r="KZ45" s="155">
        <f t="shared" si="239"/>
        <v>0</v>
      </c>
      <c r="LA45" s="155">
        <f t="shared" si="239"/>
        <v>0</v>
      </c>
      <c r="LB45" s="180">
        <f t="shared" si="239"/>
        <v>0</v>
      </c>
      <c r="LD45" s="275" t="s">
        <v>130</v>
      </c>
      <c r="LE45" s="417">
        <f t="shared" ref="LE45:LW45" si="240">SUM(LE46:LE50)</f>
        <v>0</v>
      </c>
      <c r="LF45" s="417">
        <f t="shared" si="240"/>
        <v>0</v>
      </c>
      <c r="LG45" s="417">
        <f t="shared" si="240"/>
        <v>0</v>
      </c>
      <c r="LH45" s="417">
        <f t="shared" si="240"/>
        <v>0</v>
      </c>
      <c r="LI45" s="417">
        <f t="shared" si="240"/>
        <v>0</v>
      </c>
      <c r="LJ45" s="795">
        <f t="shared" si="240"/>
        <v>0</v>
      </c>
      <c r="LK45" s="454">
        <f t="shared" si="240"/>
        <v>0</v>
      </c>
      <c r="LL45" s="460">
        <f t="shared" si="240"/>
        <v>0</v>
      </c>
      <c r="LM45" s="460">
        <f t="shared" si="240"/>
        <v>0</v>
      </c>
      <c r="LN45" s="462">
        <f t="shared" si="240"/>
        <v>0</v>
      </c>
      <c r="LO45" s="503">
        <f t="shared" si="240"/>
        <v>4</v>
      </c>
      <c r="LP45" s="504">
        <f t="shared" si="240"/>
        <v>1</v>
      </c>
      <c r="LQ45" s="504">
        <f t="shared" si="240"/>
        <v>0</v>
      </c>
      <c r="LR45" s="505">
        <f t="shared" si="240"/>
        <v>0</v>
      </c>
      <c r="LS45" s="454">
        <f t="shared" si="240"/>
        <v>0</v>
      </c>
      <c r="LT45" s="460">
        <f t="shared" si="240"/>
        <v>0</v>
      </c>
      <c r="LU45" s="460">
        <f t="shared" si="240"/>
        <v>0</v>
      </c>
      <c r="LV45" s="460">
        <f t="shared" si="240"/>
        <v>0</v>
      </c>
      <c r="LW45" s="462">
        <f t="shared" si="240"/>
        <v>0</v>
      </c>
      <c r="LX45" s="961"/>
    </row>
    <row r="46" spans="1:336" s="288" customFormat="1" ht="18.75" x14ac:dyDescent="0.3">
      <c r="A46" s="235">
        <v>1445</v>
      </c>
      <c r="B46" s="201" t="s">
        <v>137</v>
      </c>
      <c r="C46" s="202">
        <v>53</v>
      </c>
      <c r="D46" s="380"/>
      <c r="E46" s="326"/>
      <c r="F46" s="326"/>
      <c r="G46" s="705">
        <f t="shared" si="207"/>
        <v>0</v>
      </c>
      <c r="H46" s="326"/>
      <c r="I46" s="379"/>
      <c r="J46" s="380">
        <v>3</v>
      </c>
      <c r="K46" s="326">
        <v>7</v>
      </c>
      <c r="L46" s="326">
        <v>4</v>
      </c>
      <c r="M46" s="406">
        <f t="shared" si="208"/>
        <v>7.5471698113207548</v>
      </c>
      <c r="N46" s="380">
        <v>3</v>
      </c>
      <c r="O46" s="326">
        <v>7</v>
      </c>
      <c r="P46" s="326">
        <v>4</v>
      </c>
      <c r="Q46" s="386">
        <f t="shared" si="209"/>
        <v>7.5471698113207548</v>
      </c>
      <c r="R46" s="380"/>
      <c r="S46" s="326"/>
      <c r="T46" s="326"/>
      <c r="U46" s="326"/>
      <c r="V46" s="326"/>
      <c r="W46" s="327"/>
      <c r="X46" s="326">
        <v>3</v>
      </c>
      <c r="Y46" s="326">
        <v>7</v>
      </c>
      <c r="Z46" s="326">
        <v>3</v>
      </c>
      <c r="AA46" s="326">
        <v>7</v>
      </c>
      <c r="AB46" s="326">
        <v>4</v>
      </c>
      <c r="AC46" s="326">
        <v>6</v>
      </c>
      <c r="AD46" s="326"/>
      <c r="AE46" s="326"/>
      <c r="AF46" s="327"/>
      <c r="AG46" s="204"/>
      <c r="AH46" s="148"/>
      <c r="AI46" s="276" t="s">
        <v>137</v>
      </c>
      <c r="AJ46" s="202">
        <v>61</v>
      </c>
      <c r="AK46" s="327">
        <v>5</v>
      </c>
      <c r="AL46" s="708">
        <v>6.557377049180328</v>
      </c>
      <c r="AM46" s="326">
        <v>5</v>
      </c>
      <c r="AN46" s="326">
        <v>5</v>
      </c>
      <c r="AO46" s="326"/>
      <c r="AP46" s="326"/>
      <c r="AQ46" s="327">
        <v>7</v>
      </c>
      <c r="AR46" s="326"/>
      <c r="AS46" s="326"/>
      <c r="AT46" s="379">
        <v>3</v>
      </c>
      <c r="AU46" s="380">
        <v>3</v>
      </c>
      <c r="AV46" s="708">
        <v>18.032786885245901</v>
      </c>
      <c r="AW46" s="326">
        <v>3</v>
      </c>
      <c r="AX46" s="744">
        <v>3</v>
      </c>
      <c r="AY46" s="326"/>
      <c r="AZ46" s="326"/>
      <c r="BA46" s="326"/>
      <c r="BB46" s="708">
        <f t="shared" si="156"/>
        <v>0</v>
      </c>
      <c r="BC46" s="326"/>
      <c r="BD46" s="326"/>
      <c r="BE46" s="326"/>
      <c r="BF46" s="708">
        <v>0</v>
      </c>
      <c r="BG46" s="326"/>
      <c r="BH46" s="813"/>
      <c r="BI46" s="813"/>
      <c r="BJ46" s="813"/>
      <c r="BK46" s="813"/>
      <c r="BL46" s="813"/>
      <c r="BM46" s="814"/>
      <c r="BN46" s="148"/>
      <c r="BO46" s="201" t="s">
        <v>137</v>
      </c>
      <c r="BP46" s="202">
        <v>69</v>
      </c>
      <c r="BQ46" s="380"/>
      <c r="BR46" s="326">
        <v>3</v>
      </c>
      <c r="BS46" s="326"/>
      <c r="BT46" s="326"/>
      <c r="BU46" s="326">
        <v>1</v>
      </c>
      <c r="BV46" s="326">
        <v>1</v>
      </c>
      <c r="BW46" s="326"/>
      <c r="BX46" s="326">
        <v>1</v>
      </c>
      <c r="BY46" s="708">
        <f t="shared" si="194"/>
        <v>1.4492753623188406</v>
      </c>
      <c r="BZ46" s="326"/>
      <c r="CA46" s="326"/>
      <c r="CB46" s="326"/>
      <c r="CC46" s="708">
        <f t="shared" si="176"/>
        <v>0</v>
      </c>
      <c r="CD46" s="326"/>
      <c r="CE46" s="326"/>
      <c r="CF46" s="326"/>
      <c r="CG46" s="326"/>
      <c r="CH46" s="326"/>
      <c r="CI46" s="379"/>
      <c r="CJ46" s="380"/>
      <c r="CK46" s="326">
        <v>2</v>
      </c>
      <c r="CL46" s="716">
        <f t="shared" si="177"/>
        <v>2.8985507246376812</v>
      </c>
      <c r="CM46" s="326"/>
      <c r="CN46" s="326">
        <v>2</v>
      </c>
      <c r="CO46" s="327"/>
      <c r="CP46" s="148"/>
      <c r="CQ46" s="370" t="s">
        <v>137</v>
      </c>
      <c r="CR46" s="1011">
        <v>9</v>
      </c>
      <c r="CS46" s="203"/>
      <c r="CT46" s="203">
        <v>2</v>
      </c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26"/>
      <c r="DM46" s="327"/>
      <c r="DN46" s="148"/>
      <c r="DO46" s="201" t="s">
        <v>137</v>
      </c>
      <c r="DP46" s="202">
        <v>67</v>
      </c>
      <c r="DQ46" s="380"/>
      <c r="DR46" s="326"/>
      <c r="DS46" s="326"/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/>
      <c r="EH46" s="327"/>
      <c r="EI46" s="326"/>
      <c r="EJ46" s="326"/>
      <c r="EK46" s="716">
        <v>0</v>
      </c>
      <c r="EL46" s="326"/>
      <c r="EM46" s="326">
        <v>3</v>
      </c>
      <c r="EN46" s="708">
        <f t="shared" si="210"/>
        <v>4.4776119402985071</v>
      </c>
      <c r="EO46" s="326">
        <v>3</v>
      </c>
      <c r="EP46" s="708">
        <f t="shared" si="211"/>
        <v>4.4776119402985071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1</v>
      </c>
      <c r="EW46" s="326">
        <v>0</v>
      </c>
      <c r="EX46" s="327">
        <v>0</v>
      </c>
      <c r="EY46" s="326">
        <v>0</v>
      </c>
      <c r="EZ46" s="326">
        <v>0</v>
      </c>
      <c r="FA46" s="379">
        <v>0</v>
      </c>
      <c r="FB46" s="380">
        <v>0</v>
      </c>
      <c r="FC46" s="326">
        <v>0</v>
      </c>
      <c r="FD46" s="327">
        <v>1</v>
      </c>
      <c r="FE46" s="326">
        <v>0</v>
      </c>
      <c r="FF46" s="326">
        <v>0</v>
      </c>
      <c r="FG46" s="379">
        <v>0</v>
      </c>
      <c r="FH46" s="380">
        <v>0</v>
      </c>
      <c r="FI46" s="326">
        <v>0</v>
      </c>
      <c r="FJ46" s="327">
        <v>0</v>
      </c>
      <c r="FK46" s="205">
        <v>0</v>
      </c>
      <c r="FL46" s="724" t="e">
        <v>#DIV/0!</v>
      </c>
      <c r="FM46" s="326">
        <v>0</v>
      </c>
      <c r="FN46" s="326">
        <v>0</v>
      </c>
      <c r="FO46" s="326">
        <v>1</v>
      </c>
      <c r="FP46" s="326">
        <v>0</v>
      </c>
      <c r="FQ46" s="327">
        <v>0</v>
      </c>
      <c r="FR46" s="380">
        <v>0</v>
      </c>
      <c r="FS46" s="326">
        <v>0</v>
      </c>
      <c r="FT46" s="326">
        <v>0</v>
      </c>
      <c r="FU46" s="326">
        <v>0</v>
      </c>
      <c r="FV46" s="326">
        <v>0</v>
      </c>
      <c r="FW46" s="326">
        <v>0</v>
      </c>
      <c r="FX46" s="326">
        <v>3</v>
      </c>
      <c r="FY46" s="326">
        <v>4</v>
      </c>
      <c r="FZ46" s="326">
        <v>0</v>
      </c>
      <c r="GA46" s="326">
        <v>1</v>
      </c>
      <c r="GB46" s="326">
        <v>0</v>
      </c>
      <c r="GC46" s="326">
        <v>1</v>
      </c>
      <c r="GD46" s="326">
        <v>0</v>
      </c>
      <c r="GE46" s="326">
        <v>0</v>
      </c>
      <c r="GF46" s="326">
        <v>0</v>
      </c>
      <c r="GG46" s="327">
        <v>0</v>
      </c>
      <c r="GH46" s="148"/>
      <c r="GI46" s="201" t="s">
        <v>137</v>
      </c>
      <c r="GJ46" s="486">
        <v>549</v>
      </c>
      <c r="GK46" s="727">
        <v>10.018214936247723</v>
      </c>
      <c r="GL46" s="380">
        <v>0</v>
      </c>
      <c r="GM46" s="326">
        <v>0</v>
      </c>
      <c r="GN46" s="326">
        <v>0</v>
      </c>
      <c r="GO46" s="326">
        <v>0</v>
      </c>
      <c r="GP46" s="327">
        <v>0</v>
      </c>
      <c r="GQ46" s="380">
        <v>5</v>
      </c>
      <c r="GR46" s="326">
        <v>4</v>
      </c>
      <c r="GS46" s="326">
        <v>12</v>
      </c>
      <c r="GT46" s="326">
        <v>23</v>
      </c>
      <c r="GU46" s="327">
        <v>11</v>
      </c>
      <c r="GV46" s="205">
        <v>13</v>
      </c>
      <c r="GW46" s="205">
        <v>614</v>
      </c>
      <c r="GX46" s="730">
        <v>2.1172638436482085</v>
      </c>
      <c r="GY46" s="380">
        <v>0</v>
      </c>
      <c r="GZ46" s="326">
        <v>0</v>
      </c>
      <c r="HA46" s="326">
        <v>0</v>
      </c>
      <c r="HB46" s="326">
        <v>0</v>
      </c>
      <c r="HC46" s="326">
        <v>0</v>
      </c>
      <c r="HD46" s="326">
        <v>0</v>
      </c>
      <c r="HE46" s="326">
        <v>0</v>
      </c>
      <c r="HF46" s="326">
        <v>0</v>
      </c>
      <c r="HG46" s="327">
        <v>0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3</v>
      </c>
      <c r="IP46" s="326">
        <v>4</v>
      </c>
      <c r="IQ46" s="379">
        <v>1</v>
      </c>
      <c r="IR46" s="380">
        <v>1</v>
      </c>
      <c r="IS46" s="326">
        <v>0</v>
      </c>
      <c r="IT46" s="327">
        <v>0</v>
      </c>
      <c r="IU46" s="326">
        <v>0</v>
      </c>
      <c r="IV46" s="326">
        <v>0</v>
      </c>
      <c r="IW46" s="327">
        <v>0</v>
      </c>
      <c r="IX46" s="380">
        <v>0</v>
      </c>
      <c r="IY46" s="326">
        <v>0</v>
      </c>
      <c r="IZ46" s="327">
        <v>0</v>
      </c>
      <c r="JA46" s="380">
        <v>0</v>
      </c>
      <c r="JB46" s="326">
        <v>0</v>
      </c>
      <c r="JC46" s="327">
        <v>0</v>
      </c>
      <c r="JD46" s="380">
        <v>0</v>
      </c>
      <c r="JE46" s="326">
        <v>0</v>
      </c>
      <c r="JF46" s="326">
        <v>0</v>
      </c>
      <c r="JG46" s="326">
        <v>0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>
        <v>0</v>
      </c>
      <c r="JQ46" s="326">
        <v>0</v>
      </c>
      <c r="JR46" s="326">
        <v>0</v>
      </c>
      <c r="JS46" s="326">
        <v>0</v>
      </c>
      <c r="JT46" s="327">
        <v>0</v>
      </c>
      <c r="JU46" s="380">
        <v>0</v>
      </c>
      <c r="JV46" s="326">
        <v>0</v>
      </c>
      <c r="JW46" s="326">
        <v>0</v>
      </c>
      <c r="JX46" s="326">
        <v>0</v>
      </c>
      <c r="JY46" s="327">
        <v>0</v>
      </c>
      <c r="JZ46" s="380">
        <v>0</v>
      </c>
      <c r="KA46" s="326">
        <v>0</v>
      </c>
      <c r="KB46" s="326">
        <v>0</v>
      </c>
      <c r="KC46" s="326">
        <v>0</v>
      </c>
      <c r="KD46" s="327">
        <v>0</v>
      </c>
      <c r="KE46" s="205">
        <v>307</v>
      </c>
      <c r="KF46" s="734">
        <v>3.5830618892508146</v>
      </c>
      <c r="KG46" s="173">
        <v>11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0</v>
      </c>
      <c r="KQ46" s="203">
        <v>0</v>
      </c>
      <c r="KR46" s="203">
        <v>0</v>
      </c>
      <c r="KS46" s="203">
        <v>1</v>
      </c>
      <c r="KT46" s="203">
        <v>0</v>
      </c>
      <c r="KU46" s="173">
        <v>0</v>
      </c>
      <c r="KV46" s="332"/>
      <c r="KW46" s="173"/>
      <c r="KY46" s="205"/>
      <c r="KZ46" s="203"/>
      <c r="LA46" s="203"/>
      <c r="LB46" s="173"/>
      <c r="LD46" s="276" t="s">
        <v>137</v>
      </c>
      <c r="LE46" s="419"/>
      <c r="LF46" s="419"/>
      <c r="LG46" s="419"/>
      <c r="LH46" s="419"/>
      <c r="LI46" s="419"/>
      <c r="LJ46" s="545"/>
      <c r="LK46" s="480"/>
      <c r="LL46" s="452"/>
      <c r="LM46" s="452"/>
      <c r="LN46" s="453"/>
      <c r="LO46" s="480">
        <v>3</v>
      </c>
      <c r="LP46" s="452">
        <v>1</v>
      </c>
      <c r="LQ46" s="452"/>
      <c r="LR46" s="453"/>
      <c r="LS46" s="480"/>
      <c r="LT46" s="452"/>
      <c r="LU46" s="452"/>
      <c r="LV46" s="452"/>
      <c r="LW46" s="914"/>
      <c r="LX46" s="961"/>
    </row>
    <row r="47" spans="1:336" s="288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>
        <f t="shared" si="207"/>
        <v>0</v>
      </c>
      <c r="H47" s="326"/>
      <c r="I47" s="379"/>
      <c r="J47" s="380">
        <v>1</v>
      </c>
      <c r="K47" s="326">
        <v>1</v>
      </c>
      <c r="L47" s="326">
        <v>1</v>
      </c>
      <c r="M47" s="406">
        <f t="shared" si="208"/>
        <v>0</v>
      </c>
      <c r="N47" s="380">
        <v>1</v>
      </c>
      <c r="O47" s="326">
        <v>1</v>
      </c>
      <c r="P47" s="326">
        <v>1</v>
      </c>
      <c r="Q47" s="386">
        <f t="shared" si="209"/>
        <v>0</v>
      </c>
      <c r="R47" s="380"/>
      <c r="S47" s="326"/>
      <c r="T47" s="326"/>
      <c r="U47" s="326"/>
      <c r="V47" s="326"/>
      <c r="W47" s="327"/>
      <c r="X47" s="326">
        <v>1</v>
      </c>
      <c r="Y47" s="326">
        <v>1</v>
      </c>
      <c r="Z47" s="326">
        <v>1</v>
      </c>
      <c r="AA47" s="326">
        <v>1</v>
      </c>
      <c r="AB47" s="326">
        <v>1</v>
      </c>
      <c r="AC47" s="326"/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/>
      <c r="AL47" s="708" t="e">
        <f t="shared" ref="AL47" si="241">AK47/AJ47*100</f>
        <v>#DIV/0!</v>
      </c>
      <c r="AM47" s="326"/>
      <c r="AN47" s="326"/>
      <c r="AO47" s="326"/>
      <c r="AP47" s="326"/>
      <c r="AQ47" s="327"/>
      <c r="AR47" s="326"/>
      <c r="AS47" s="326"/>
      <c r="AT47" s="379">
        <v>2</v>
      </c>
      <c r="AU47" s="380"/>
      <c r="AV47" s="708" t="e">
        <f t="shared" ref="AV47" si="242">AU47/AJ47*100</f>
        <v>#DIV/0!</v>
      </c>
      <c r="AW47" s="326"/>
      <c r="AX47" s="744"/>
      <c r="AY47" s="326"/>
      <c r="AZ47" s="326"/>
      <c r="BA47" s="326"/>
      <c r="BB47" s="708" t="e">
        <f t="shared" si="156"/>
        <v>#DIV/0!</v>
      </c>
      <c r="BC47" s="326"/>
      <c r="BD47" s="326"/>
      <c r="BE47" s="326">
        <v>1</v>
      </c>
      <c r="BF47" s="708" t="e">
        <f t="shared" ref="BF47" si="243">BE47/AJ47*100</f>
        <v>#DIV/0!</v>
      </c>
      <c r="BG47" s="326"/>
      <c r="BH47" s="813"/>
      <c r="BI47" s="813"/>
      <c r="BJ47" s="813"/>
      <c r="BK47" s="813"/>
      <c r="BL47" s="813"/>
      <c r="BM47" s="814"/>
      <c r="BN47" s="148"/>
      <c r="BO47" s="201" t="s">
        <v>146</v>
      </c>
      <c r="BP47" s="202">
        <v>0</v>
      </c>
      <c r="BQ47" s="380"/>
      <c r="BR47" s="326"/>
      <c r="BS47" s="326"/>
      <c r="BT47" s="326"/>
      <c r="BU47" s="326">
        <v>1</v>
      </c>
      <c r="BV47" s="326"/>
      <c r="BW47" s="326"/>
      <c r="BX47" s="326"/>
      <c r="BY47" s="708" t="e">
        <f t="shared" si="194"/>
        <v>#DIV/0!</v>
      </c>
      <c r="BZ47" s="326"/>
      <c r="CA47" s="326"/>
      <c r="CB47" s="326"/>
      <c r="CC47" s="708" t="e">
        <f t="shared" si="176"/>
        <v>#DIV/0!</v>
      </c>
      <c r="CD47" s="326"/>
      <c r="CE47" s="326"/>
      <c r="CF47" s="326"/>
      <c r="CG47" s="326"/>
      <c r="CH47" s="813"/>
      <c r="CI47" s="964"/>
      <c r="CJ47" s="380"/>
      <c r="CK47" s="326"/>
      <c r="CL47" s="716" t="e">
        <f t="shared" si="177"/>
        <v>#DIV/0!</v>
      </c>
      <c r="CM47" s="326"/>
      <c r="CN47" s="326"/>
      <c r="CO47" s="327"/>
      <c r="CP47" s="148"/>
      <c r="CQ47" s="370" t="s">
        <v>146</v>
      </c>
      <c r="CR47" s="1011">
        <v>0</v>
      </c>
      <c r="CS47" s="203"/>
      <c r="CT47" s="203"/>
      <c r="CU47" s="326"/>
      <c r="CV47" s="326"/>
      <c r="CW47" s="326"/>
      <c r="CX47" s="326"/>
      <c r="CY47" s="326"/>
      <c r="CZ47" s="326"/>
      <c r="DA47" s="326"/>
      <c r="DB47" s="326"/>
      <c r="DC47" s="326"/>
      <c r="DD47" s="326"/>
      <c r="DE47" s="326"/>
      <c r="DF47" s="326"/>
      <c r="DG47" s="326"/>
      <c r="DH47" s="326"/>
      <c r="DI47" s="379"/>
      <c r="DJ47" s="380"/>
      <c r="DK47" s="327"/>
      <c r="DL47" s="326"/>
      <c r="DM47" s="327"/>
      <c r="DN47" s="148"/>
      <c r="DO47" s="201" t="s">
        <v>146</v>
      </c>
      <c r="DP47" s="202">
        <v>0</v>
      </c>
      <c r="DQ47" s="380"/>
      <c r="DR47" s="326"/>
      <c r="DS47" s="326"/>
      <c r="DT47" s="379"/>
      <c r="DU47" s="380"/>
      <c r="DV47" s="326"/>
      <c r="DW47" s="326"/>
      <c r="DX47" s="720" t="e">
        <f t="shared" ref="DX47" si="244">DW47/DP47*100</f>
        <v>#DIV/0!</v>
      </c>
      <c r="DY47" s="380"/>
      <c r="DZ47" s="326"/>
      <c r="EA47" s="326"/>
      <c r="EB47" s="716" t="e">
        <f t="shared" ref="EB47" si="245">EA47/DP47*100</f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ref="EK47" si="246">EJ47/DP47*100</f>
        <v>#DIV/0!</v>
      </c>
      <c r="EL47" s="326"/>
      <c r="EM47" s="326"/>
      <c r="EN47" s="708" t="e">
        <f t="shared" si="210"/>
        <v>#DIV/0!</v>
      </c>
      <c r="EO47" s="326"/>
      <c r="EP47" s="708" t="e">
        <f t="shared" si="211"/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0</v>
      </c>
      <c r="FL47" s="724" t="e">
        <v>#DIV/0!</v>
      </c>
      <c r="FM47" s="326"/>
      <c r="FN47" s="326">
        <v>1</v>
      </c>
      <c r="FO47" s="326"/>
      <c r="FP47" s="326"/>
      <c r="FQ47" s="327"/>
      <c r="FR47" s="380"/>
      <c r="FS47" s="326"/>
      <c r="FT47" s="326"/>
      <c r="FU47" s="326"/>
      <c r="FV47" s="326"/>
      <c r="FW47" s="326"/>
      <c r="FX47" s="326"/>
      <c r="FY47" s="326"/>
      <c r="FZ47" s="326"/>
      <c r="GA47" s="326">
        <v>1</v>
      </c>
      <c r="GB47" s="326"/>
      <c r="GC47" s="326"/>
      <c r="GD47" s="326"/>
      <c r="GE47" s="326"/>
      <c r="GF47" s="326"/>
      <c r="GG47" s="327"/>
      <c r="GH47" s="148"/>
      <c r="GI47" s="201" t="s">
        <v>146</v>
      </c>
      <c r="GJ47" s="486">
        <v>0</v>
      </c>
      <c r="GK47" s="727" t="e">
        <v>#DIV/0!</v>
      </c>
      <c r="GL47" s="380"/>
      <c r="GM47" s="326">
        <v>1</v>
      </c>
      <c r="GN47" s="326"/>
      <c r="GO47" s="326"/>
      <c r="GP47" s="327"/>
      <c r="GQ47" s="380"/>
      <c r="GR47" s="326"/>
      <c r="GS47" s="326"/>
      <c r="GT47" s="326"/>
      <c r="GU47" s="327"/>
      <c r="GV47" s="205"/>
      <c r="GW47" s="205">
        <v>0</v>
      </c>
      <c r="GX47" s="730" t="e">
        <v>#DIV/0!</v>
      </c>
      <c r="GY47" s="380">
        <v>1</v>
      </c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v>#DIV/0!</v>
      </c>
      <c r="KG47" s="174"/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421" t="s">
        <v>146</v>
      </c>
      <c r="LE47" s="419"/>
      <c r="LF47" s="419"/>
      <c r="LG47" s="419"/>
      <c r="LH47" s="419"/>
      <c r="LI47" s="419"/>
      <c r="LJ47" s="545"/>
      <c r="LK47" s="480"/>
      <c r="LL47" s="452"/>
      <c r="LM47" s="452"/>
      <c r="LN47" s="453"/>
      <c r="LO47" s="480">
        <v>1</v>
      </c>
      <c r="LP47" s="452"/>
      <c r="LQ47" s="452"/>
      <c r="LR47" s="453"/>
      <c r="LS47" s="480"/>
      <c r="LT47" s="452"/>
      <c r="LU47" s="452"/>
      <c r="LV47" s="452"/>
      <c r="LW47" s="914"/>
      <c r="LX47" s="961"/>
    </row>
    <row r="48" spans="1:336" s="288" customFormat="1" ht="18.75" x14ac:dyDescent="0.3">
      <c r="A48" s="235">
        <v>1452</v>
      </c>
      <c r="B48" s="201" t="s">
        <v>142</v>
      </c>
      <c r="C48" s="202">
        <v>4</v>
      </c>
      <c r="D48" s="380"/>
      <c r="E48" s="326"/>
      <c r="F48" s="326"/>
      <c r="G48" s="705">
        <f t="shared" si="207"/>
        <v>0</v>
      </c>
      <c r="H48" s="326"/>
      <c r="I48" s="379"/>
      <c r="J48" s="380"/>
      <c r="K48" s="326"/>
      <c r="L48" s="326"/>
      <c r="M48" s="406">
        <f t="shared" si="208"/>
        <v>0</v>
      </c>
      <c r="N48" s="380"/>
      <c r="O48" s="326"/>
      <c r="P48" s="326"/>
      <c r="Q48" s="386">
        <f t="shared" si="209"/>
        <v>0</v>
      </c>
      <c r="R48" s="380"/>
      <c r="S48" s="326"/>
      <c r="T48" s="326"/>
      <c r="U48" s="326"/>
      <c r="V48" s="326"/>
      <c r="W48" s="327"/>
      <c r="X48" s="326"/>
      <c r="Y48" s="326"/>
      <c r="Z48" s="326"/>
      <c r="AA48" s="326"/>
      <c r="AB48" s="326"/>
      <c r="AC48" s="326"/>
      <c r="AD48" s="326"/>
      <c r="AE48" s="326"/>
      <c r="AF48" s="327"/>
      <c r="AG48" s="204"/>
      <c r="AH48" s="148"/>
      <c r="AI48" s="276" t="s">
        <v>142</v>
      </c>
      <c r="AJ48" s="202">
        <v>5</v>
      </c>
      <c r="AK48" s="327">
        <v>1</v>
      </c>
      <c r="AL48" s="708">
        <v>0</v>
      </c>
      <c r="AM48" s="326">
        <v>1</v>
      </c>
      <c r="AN48" s="326">
        <v>1</v>
      </c>
      <c r="AO48" s="326"/>
      <c r="AP48" s="326"/>
      <c r="AQ48" s="327">
        <v>1</v>
      </c>
      <c r="AR48" s="326"/>
      <c r="AS48" s="326"/>
      <c r="AT48" s="379"/>
      <c r="AU48" s="380">
        <v>1</v>
      </c>
      <c r="AV48" s="708">
        <v>40</v>
      </c>
      <c r="AW48" s="326">
        <v>1</v>
      </c>
      <c r="AX48" s="744">
        <v>1</v>
      </c>
      <c r="AY48" s="326"/>
      <c r="AZ48" s="326"/>
      <c r="BA48" s="326"/>
      <c r="BB48" s="708">
        <f t="shared" si="156"/>
        <v>0</v>
      </c>
      <c r="BC48" s="326"/>
      <c r="BD48" s="326"/>
      <c r="BE48" s="326"/>
      <c r="BF48" s="708">
        <v>0</v>
      </c>
      <c r="BG48" s="326"/>
      <c r="BH48" s="813"/>
      <c r="BI48" s="813"/>
      <c r="BJ48" s="813"/>
      <c r="BK48" s="813"/>
      <c r="BL48" s="813"/>
      <c r="BM48" s="814"/>
      <c r="BN48" s="148"/>
      <c r="BO48" s="201" t="s">
        <v>142</v>
      </c>
      <c r="BP48" s="202">
        <v>6</v>
      </c>
      <c r="BQ48" s="380"/>
      <c r="BR48" s="326">
        <v>1</v>
      </c>
      <c r="BS48" s="326"/>
      <c r="BT48" s="326">
        <v>1</v>
      </c>
      <c r="BU48" s="326"/>
      <c r="BV48" s="326"/>
      <c r="BW48" s="326"/>
      <c r="BX48" s="326"/>
      <c r="BY48" s="708">
        <f t="shared" si="194"/>
        <v>0</v>
      </c>
      <c r="BZ48" s="326"/>
      <c r="CA48" s="326"/>
      <c r="CB48" s="326"/>
      <c r="CC48" s="708">
        <f t="shared" si="176"/>
        <v>0</v>
      </c>
      <c r="CD48" s="326"/>
      <c r="CE48" s="326"/>
      <c r="CF48" s="326"/>
      <c r="CG48" s="326"/>
      <c r="CH48" s="326"/>
      <c r="CI48" s="379"/>
      <c r="CJ48" s="380">
        <v>1</v>
      </c>
      <c r="CK48" s="326"/>
      <c r="CL48" s="716">
        <f t="shared" si="177"/>
        <v>0</v>
      </c>
      <c r="CM48" s="326"/>
      <c r="CN48" s="326"/>
      <c r="CO48" s="327"/>
      <c r="CP48" s="148"/>
      <c r="CQ48" s="370" t="s">
        <v>142</v>
      </c>
      <c r="CR48" s="1011">
        <v>1</v>
      </c>
      <c r="CS48" s="203"/>
      <c r="CT48" s="203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26"/>
      <c r="DM48" s="327"/>
      <c r="DN48" s="148"/>
      <c r="DO48" s="201" t="s">
        <v>142</v>
      </c>
      <c r="DP48" s="202">
        <v>5</v>
      </c>
      <c r="DQ48" s="380"/>
      <c r="DR48" s="326"/>
      <c r="DS48" s="326"/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/>
      <c r="EH48" s="327"/>
      <c r="EI48" s="326"/>
      <c r="EJ48" s="326"/>
      <c r="EK48" s="716">
        <v>0</v>
      </c>
      <c r="EL48" s="326"/>
      <c r="EM48" s="326"/>
      <c r="EN48" s="708">
        <f t="shared" si="210"/>
        <v>0</v>
      </c>
      <c r="EO48" s="326"/>
      <c r="EP48" s="708">
        <f t="shared" si="211"/>
        <v>0</v>
      </c>
      <c r="EQ48" s="148"/>
      <c r="ER48" s="201" t="s">
        <v>142</v>
      </c>
      <c r="ES48" s="380">
        <v>0</v>
      </c>
      <c r="ET48" s="326">
        <v>0</v>
      </c>
      <c r="EU48" s="379">
        <v>0</v>
      </c>
      <c r="EV48" s="380">
        <v>0</v>
      </c>
      <c r="EW48" s="326">
        <v>1</v>
      </c>
      <c r="EX48" s="327">
        <v>0</v>
      </c>
      <c r="EY48" s="326">
        <v>0</v>
      </c>
      <c r="EZ48" s="326">
        <v>0</v>
      </c>
      <c r="FA48" s="379">
        <v>0</v>
      </c>
      <c r="FB48" s="380">
        <v>0</v>
      </c>
      <c r="FC48" s="326">
        <v>0</v>
      </c>
      <c r="FD48" s="327">
        <v>1</v>
      </c>
      <c r="FE48" s="326">
        <v>1</v>
      </c>
      <c r="FF48" s="326">
        <v>0</v>
      </c>
      <c r="FG48" s="379">
        <v>0</v>
      </c>
      <c r="FH48" s="380">
        <v>0</v>
      </c>
      <c r="FI48" s="326">
        <v>0</v>
      </c>
      <c r="FJ48" s="327">
        <v>0</v>
      </c>
      <c r="FK48" s="205">
        <v>4</v>
      </c>
      <c r="FL48" s="724">
        <v>0</v>
      </c>
      <c r="FM48" s="326">
        <v>0</v>
      </c>
      <c r="FN48" s="326">
        <v>0</v>
      </c>
      <c r="FO48" s="326">
        <v>0</v>
      </c>
      <c r="FP48" s="326">
        <v>0</v>
      </c>
      <c r="FQ48" s="327">
        <v>0</v>
      </c>
      <c r="FR48" s="380">
        <v>0</v>
      </c>
      <c r="FS48" s="326">
        <v>0</v>
      </c>
      <c r="FT48" s="326">
        <v>0</v>
      </c>
      <c r="FU48" s="326">
        <v>0</v>
      </c>
      <c r="FV48" s="326">
        <v>0</v>
      </c>
      <c r="FW48" s="326">
        <v>0</v>
      </c>
      <c r="FX48" s="326">
        <v>0</v>
      </c>
      <c r="FY48" s="326">
        <v>0</v>
      </c>
      <c r="FZ48" s="326">
        <v>0</v>
      </c>
      <c r="GA48" s="326">
        <v>0</v>
      </c>
      <c r="GB48" s="326">
        <v>0</v>
      </c>
      <c r="GC48" s="326">
        <v>0</v>
      </c>
      <c r="GD48" s="326">
        <v>0</v>
      </c>
      <c r="GE48" s="326">
        <v>0</v>
      </c>
      <c r="GF48" s="326">
        <v>0</v>
      </c>
      <c r="GG48" s="327">
        <v>0</v>
      </c>
      <c r="GH48" s="148"/>
      <c r="GI48" s="201" t="s">
        <v>142</v>
      </c>
      <c r="GJ48" s="486">
        <v>43</v>
      </c>
      <c r="GK48" s="727">
        <v>6.9767441860465116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1</v>
      </c>
      <c r="GR48" s="326">
        <v>0</v>
      </c>
      <c r="GS48" s="326">
        <v>0</v>
      </c>
      <c r="GT48" s="326">
        <v>1</v>
      </c>
      <c r="GU48" s="327">
        <v>1</v>
      </c>
      <c r="GV48" s="205">
        <v>3</v>
      </c>
      <c r="GW48" s="205">
        <v>49</v>
      </c>
      <c r="GX48" s="730">
        <v>6.1224489795918364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0</v>
      </c>
      <c r="IS48" s="326">
        <v>0</v>
      </c>
      <c r="IT48" s="327">
        <v>0</v>
      </c>
      <c r="IU48" s="326">
        <v>0</v>
      </c>
      <c r="IV48" s="326">
        <v>0</v>
      </c>
      <c r="IW48" s="327">
        <v>0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>
        <v>0</v>
      </c>
      <c r="JQ48" s="326">
        <v>0</v>
      </c>
      <c r="JR48" s="326">
        <v>0</v>
      </c>
      <c r="JS48" s="326">
        <v>0</v>
      </c>
      <c r="JT48" s="327">
        <v>0</v>
      </c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0</v>
      </c>
      <c r="KE48" s="205">
        <v>25</v>
      </c>
      <c r="KF48" s="734">
        <v>8</v>
      </c>
      <c r="KG48" s="173">
        <v>2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419"/>
      <c r="LF48" s="419"/>
      <c r="LG48" s="419"/>
      <c r="LH48" s="419"/>
      <c r="LI48" s="419"/>
      <c r="LJ48" s="545"/>
      <c r="LK48" s="480"/>
      <c r="LL48" s="452"/>
      <c r="LM48" s="452"/>
      <c r="LN48" s="453"/>
      <c r="LO48" s="480"/>
      <c r="LP48" s="452"/>
      <c r="LQ48" s="452"/>
      <c r="LR48" s="453"/>
      <c r="LS48" s="480"/>
      <c r="LT48" s="452"/>
      <c r="LU48" s="452"/>
      <c r="LV48" s="452"/>
      <c r="LW48" s="914"/>
      <c r="LX48" s="961"/>
    </row>
    <row r="49" spans="1:336" s="288" customFormat="1" ht="18.75" x14ac:dyDescent="0.3">
      <c r="A49" s="235">
        <v>1453</v>
      </c>
      <c r="B49" s="237" t="s">
        <v>143</v>
      </c>
      <c r="C49" s="202">
        <v>1</v>
      </c>
      <c r="D49" s="380"/>
      <c r="E49" s="326"/>
      <c r="F49" s="326"/>
      <c r="G49" s="705">
        <f t="shared" si="207"/>
        <v>0</v>
      </c>
      <c r="H49" s="326"/>
      <c r="I49" s="379"/>
      <c r="J49" s="380"/>
      <c r="K49" s="326"/>
      <c r="L49" s="326"/>
      <c r="M49" s="406">
        <f t="shared" si="208"/>
        <v>0</v>
      </c>
      <c r="N49" s="380"/>
      <c r="O49" s="326"/>
      <c r="P49" s="326"/>
      <c r="Q49" s="386">
        <f t="shared" si="209"/>
        <v>0</v>
      </c>
      <c r="R49" s="380"/>
      <c r="S49" s="326"/>
      <c r="T49" s="326"/>
      <c r="U49" s="326"/>
      <c r="V49" s="326"/>
      <c r="W49" s="327"/>
      <c r="X49" s="326"/>
      <c r="Y49" s="326"/>
      <c r="Z49" s="326"/>
      <c r="AA49" s="326"/>
      <c r="AB49" s="326"/>
      <c r="AC49" s="326"/>
      <c r="AD49" s="326"/>
      <c r="AE49" s="326"/>
      <c r="AF49" s="327"/>
      <c r="AG49" s="204"/>
      <c r="AH49" s="148"/>
      <c r="AI49" s="277" t="s">
        <v>143</v>
      </c>
      <c r="AJ49" s="202">
        <v>2</v>
      </c>
      <c r="AK49" s="327"/>
      <c r="AL49" s="708">
        <v>0</v>
      </c>
      <c r="AM49" s="326"/>
      <c r="AN49" s="326"/>
      <c r="AO49" s="326"/>
      <c r="AP49" s="326"/>
      <c r="AQ49" s="327"/>
      <c r="AR49" s="326"/>
      <c r="AS49" s="326"/>
      <c r="AT49" s="379"/>
      <c r="AU49" s="380">
        <v>2</v>
      </c>
      <c r="AV49" s="708">
        <v>0</v>
      </c>
      <c r="AW49" s="326">
        <v>2</v>
      </c>
      <c r="AX49" s="744">
        <v>2</v>
      </c>
      <c r="AY49" s="326"/>
      <c r="AZ49" s="326"/>
      <c r="BA49" s="326"/>
      <c r="BB49" s="708">
        <f t="shared" si="156"/>
        <v>0</v>
      </c>
      <c r="BC49" s="326"/>
      <c r="BD49" s="326"/>
      <c r="BE49" s="326"/>
      <c r="BF49" s="708">
        <v>0</v>
      </c>
      <c r="BG49" s="326"/>
      <c r="BH49" s="813"/>
      <c r="BI49" s="813"/>
      <c r="BJ49" s="813"/>
      <c r="BK49" s="813"/>
      <c r="BL49" s="813"/>
      <c r="BM49" s="814"/>
      <c r="BN49" s="148"/>
      <c r="BO49" s="237" t="s">
        <v>143</v>
      </c>
      <c r="BP49" s="202">
        <v>2</v>
      </c>
      <c r="BQ49" s="380"/>
      <c r="BR49" s="326"/>
      <c r="BS49" s="326"/>
      <c r="BT49" s="326"/>
      <c r="BU49" s="326"/>
      <c r="BV49" s="326"/>
      <c r="BW49" s="326"/>
      <c r="BX49" s="326"/>
      <c r="BY49" s="708">
        <f t="shared" si="194"/>
        <v>0</v>
      </c>
      <c r="BZ49" s="326"/>
      <c r="CA49" s="326"/>
      <c r="CB49" s="326"/>
      <c r="CC49" s="708">
        <f t="shared" si="176"/>
        <v>0</v>
      </c>
      <c r="CD49" s="326"/>
      <c r="CE49" s="326"/>
      <c r="CF49" s="326"/>
      <c r="CG49" s="326"/>
      <c r="CH49" s="326"/>
      <c r="CI49" s="379"/>
      <c r="CJ49" s="380"/>
      <c r="CK49" s="326"/>
      <c r="CL49" s="716">
        <f t="shared" si="177"/>
        <v>0</v>
      </c>
      <c r="CM49" s="326"/>
      <c r="CN49" s="326"/>
      <c r="CO49" s="327"/>
      <c r="CP49" s="148"/>
      <c r="CQ49" s="372" t="s">
        <v>143</v>
      </c>
      <c r="CR49" s="1012">
        <v>0</v>
      </c>
      <c r="CS49" s="203"/>
      <c r="CT49" s="203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26"/>
      <c r="DM49" s="327"/>
      <c r="DN49" s="148"/>
      <c r="DO49" s="237" t="s">
        <v>143</v>
      </c>
      <c r="DP49" s="202">
        <v>2</v>
      </c>
      <c r="DQ49" s="380"/>
      <c r="DR49" s="326"/>
      <c r="DS49" s="326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/>
      <c r="EH49" s="327"/>
      <c r="EI49" s="326"/>
      <c r="EJ49" s="326"/>
      <c r="EK49" s="716">
        <v>0</v>
      </c>
      <c r="EL49" s="326"/>
      <c r="EM49" s="326"/>
      <c r="EN49" s="708">
        <f t="shared" si="210"/>
        <v>0</v>
      </c>
      <c r="EO49" s="326"/>
      <c r="EP49" s="708">
        <f t="shared" si="211"/>
        <v>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0</v>
      </c>
      <c r="EZ49" s="326">
        <v>0</v>
      </c>
      <c r="FA49" s="379">
        <v>0</v>
      </c>
      <c r="FB49" s="380">
        <v>0</v>
      </c>
      <c r="FC49" s="326">
        <v>0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2</v>
      </c>
      <c r="FL49" s="724"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0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0</v>
      </c>
      <c r="GB49" s="326">
        <v>0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0</v>
      </c>
      <c r="GL49" s="380">
        <v>0</v>
      </c>
      <c r="GM49" s="326">
        <v>0</v>
      </c>
      <c r="GN49" s="326">
        <v>0</v>
      </c>
      <c r="GO49" s="326">
        <v>0</v>
      </c>
      <c r="GP49" s="327">
        <v>0</v>
      </c>
      <c r="GQ49" s="380">
        <v>0</v>
      </c>
      <c r="GR49" s="326">
        <v>0</v>
      </c>
      <c r="GS49" s="326">
        <v>0</v>
      </c>
      <c r="GT49" s="326">
        <v>0</v>
      </c>
      <c r="GU49" s="327">
        <v>0</v>
      </c>
      <c r="GV49" s="205">
        <v>0</v>
      </c>
      <c r="GW49" s="205">
        <v>16</v>
      </c>
      <c r="GX49" s="730">
        <v>0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>
        <v>0</v>
      </c>
      <c r="JQ49" s="326">
        <v>0</v>
      </c>
      <c r="JR49" s="326">
        <v>0</v>
      </c>
      <c r="JS49" s="326">
        <v>0</v>
      </c>
      <c r="JT49" s="327">
        <v>0</v>
      </c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0</v>
      </c>
      <c r="KG49" s="173">
        <v>0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419"/>
      <c r="LF49" s="419"/>
      <c r="LG49" s="419"/>
      <c r="LH49" s="419"/>
      <c r="LI49" s="419"/>
      <c r="LJ49" s="545"/>
      <c r="LK49" s="480"/>
      <c r="LL49" s="452"/>
      <c r="LM49" s="452"/>
      <c r="LN49" s="453"/>
      <c r="LO49" s="480"/>
      <c r="LP49" s="452"/>
      <c r="LQ49" s="452"/>
      <c r="LR49" s="453"/>
      <c r="LS49" s="480"/>
      <c r="LT49" s="452"/>
      <c r="LU49" s="452"/>
      <c r="LV49" s="452"/>
      <c r="LW49" s="914"/>
      <c r="LX49" s="961"/>
    </row>
    <row r="50" spans="1:336" s="288" customFormat="1" ht="19.5" thickBot="1" x14ac:dyDescent="0.35">
      <c r="A50" s="235">
        <v>1454</v>
      </c>
      <c r="B50" s="238" t="s">
        <v>144</v>
      </c>
      <c r="C50" s="502">
        <v>3</v>
      </c>
      <c r="D50" s="381"/>
      <c r="E50" s="382"/>
      <c r="F50" s="382"/>
      <c r="G50" s="706">
        <f t="shared" si="207"/>
        <v>0</v>
      </c>
      <c r="H50" s="382"/>
      <c r="I50" s="385"/>
      <c r="J50" s="381"/>
      <c r="K50" s="382"/>
      <c r="L50" s="382"/>
      <c r="M50" s="408">
        <f t="shared" si="208"/>
        <v>0</v>
      </c>
      <c r="N50" s="381"/>
      <c r="O50" s="382"/>
      <c r="P50" s="382"/>
      <c r="Q50" s="388">
        <f t="shared" si="209"/>
        <v>0</v>
      </c>
      <c r="R50" s="381"/>
      <c r="S50" s="382"/>
      <c r="T50" s="382"/>
      <c r="U50" s="382"/>
      <c r="V50" s="382"/>
      <c r="W50" s="383"/>
      <c r="X50" s="382"/>
      <c r="Y50" s="382"/>
      <c r="Z50" s="382"/>
      <c r="AA50" s="382"/>
      <c r="AB50" s="382"/>
      <c r="AC50" s="382"/>
      <c r="AD50" s="382"/>
      <c r="AE50" s="382"/>
      <c r="AF50" s="383"/>
      <c r="AG50" s="240"/>
      <c r="AH50" s="148"/>
      <c r="AI50" s="278" t="s">
        <v>144</v>
      </c>
      <c r="AJ50" s="502">
        <v>3</v>
      </c>
      <c r="AK50" s="383"/>
      <c r="AL50" s="709">
        <v>0</v>
      </c>
      <c r="AM50" s="382"/>
      <c r="AN50" s="382"/>
      <c r="AO50" s="382"/>
      <c r="AP50" s="382"/>
      <c r="AQ50" s="383"/>
      <c r="AR50" s="382"/>
      <c r="AS50" s="382"/>
      <c r="AT50" s="385"/>
      <c r="AU50" s="381"/>
      <c r="AV50" s="709">
        <v>0</v>
      </c>
      <c r="AW50" s="382"/>
      <c r="AX50" s="745"/>
      <c r="AY50" s="382"/>
      <c r="AZ50" s="382"/>
      <c r="BA50" s="382"/>
      <c r="BB50" s="709">
        <f t="shared" si="156"/>
        <v>0</v>
      </c>
      <c r="BC50" s="382"/>
      <c r="BD50" s="382"/>
      <c r="BE50" s="382"/>
      <c r="BF50" s="709">
        <v>0</v>
      </c>
      <c r="BG50" s="382"/>
      <c r="BH50" s="995"/>
      <c r="BI50" s="995"/>
      <c r="BJ50" s="995"/>
      <c r="BK50" s="995"/>
      <c r="BL50" s="995"/>
      <c r="BM50" s="996"/>
      <c r="BN50" s="148"/>
      <c r="BO50" s="238" t="s">
        <v>144</v>
      </c>
      <c r="BP50" s="502">
        <v>4</v>
      </c>
      <c r="BQ50" s="381"/>
      <c r="BR50" s="382"/>
      <c r="BS50" s="382"/>
      <c r="BT50" s="382"/>
      <c r="BU50" s="382"/>
      <c r="BV50" s="382"/>
      <c r="BW50" s="382"/>
      <c r="BX50" s="382"/>
      <c r="BY50" s="709">
        <f t="shared" si="194"/>
        <v>0</v>
      </c>
      <c r="BZ50" s="382"/>
      <c r="CA50" s="382"/>
      <c r="CB50" s="382"/>
      <c r="CC50" s="709">
        <f t="shared" si="176"/>
        <v>0</v>
      </c>
      <c r="CD50" s="382"/>
      <c r="CE50" s="382"/>
      <c r="CF50" s="382"/>
      <c r="CG50" s="382"/>
      <c r="CH50" s="382"/>
      <c r="CI50" s="385"/>
      <c r="CJ50" s="381"/>
      <c r="CK50" s="382"/>
      <c r="CL50" s="717">
        <f t="shared" si="177"/>
        <v>0</v>
      </c>
      <c r="CM50" s="382"/>
      <c r="CN50" s="382"/>
      <c r="CO50" s="383"/>
      <c r="CP50" s="148"/>
      <c r="CQ50" s="375" t="s">
        <v>144</v>
      </c>
      <c r="CR50" s="1013">
        <v>0</v>
      </c>
      <c r="CS50" s="224"/>
      <c r="CT50" s="224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2"/>
      <c r="DM50" s="383"/>
      <c r="DN50" s="148"/>
      <c r="DO50" s="238" t="s">
        <v>144</v>
      </c>
      <c r="DP50" s="502">
        <v>3</v>
      </c>
      <c r="DQ50" s="381"/>
      <c r="DR50" s="382"/>
      <c r="DS50" s="382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/>
      <c r="EH50" s="383"/>
      <c r="EI50" s="382"/>
      <c r="EJ50" s="382"/>
      <c r="EK50" s="717">
        <v>0</v>
      </c>
      <c r="EL50" s="382"/>
      <c r="EM50" s="382"/>
      <c r="EN50" s="709">
        <f t="shared" si="210"/>
        <v>0</v>
      </c>
      <c r="EO50" s="382"/>
      <c r="EP50" s="709">
        <f t="shared" si="211"/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0</v>
      </c>
      <c r="EW50" s="382">
        <v>0</v>
      </c>
      <c r="EX50" s="383">
        <v>0</v>
      </c>
      <c r="EY50" s="382">
        <v>0</v>
      </c>
      <c r="EZ50" s="382">
        <v>0</v>
      </c>
      <c r="FA50" s="385">
        <v>0</v>
      </c>
      <c r="FB50" s="381">
        <v>0</v>
      </c>
      <c r="FC50" s="382">
        <v>0</v>
      </c>
      <c r="FD50" s="383">
        <v>0</v>
      </c>
      <c r="FE50" s="382">
        <v>0</v>
      </c>
      <c r="FF50" s="382">
        <v>0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v>0</v>
      </c>
      <c r="FM50" s="382">
        <v>0</v>
      </c>
      <c r="FN50" s="382">
        <v>0</v>
      </c>
      <c r="FO50" s="382">
        <v>0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0</v>
      </c>
      <c r="FV50" s="382">
        <v>0</v>
      </c>
      <c r="FW50" s="382">
        <v>0</v>
      </c>
      <c r="FX50" s="382">
        <v>0</v>
      </c>
      <c r="FY50" s="382">
        <v>0</v>
      </c>
      <c r="FZ50" s="382">
        <v>0</v>
      </c>
      <c r="GA50" s="382">
        <v>0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10.344827586206897</v>
      </c>
      <c r="GL50" s="381">
        <v>0</v>
      </c>
      <c r="GM50" s="382">
        <v>0</v>
      </c>
      <c r="GN50" s="382">
        <v>0</v>
      </c>
      <c r="GO50" s="382">
        <v>0</v>
      </c>
      <c r="GP50" s="383">
        <v>0</v>
      </c>
      <c r="GQ50" s="381">
        <v>2</v>
      </c>
      <c r="GR50" s="382">
        <v>0</v>
      </c>
      <c r="GS50" s="382">
        <v>0</v>
      </c>
      <c r="GT50" s="382">
        <v>1</v>
      </c>
      <c r="GU50" s="383">
        <v>0</v>
      </c>
      <c r="GV50" s="223">
        <v>2</v>
      </c>
      <c r="GW50" s="223">
        <v>34</v>
      </c>
      <c r="GX50" s="731">
        <v>5.8823529411764701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0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>
        <v>0</v>
      </c>
      <c r="JQ50" s="382">
        <v>0</v>
      </c>
      <c r="JR50" s="382">
        <v>0</v>
      </c>
      <c r="JS50" s="382">
        <v>0</v>
      </c>
      <c r="JT50" s="383">
        <v>0</v>
      </c>
      <c r="JU50" s="381">
        <v>0</v>
      </c>
      <c r="JV50" s="382">
        <v>0</v>
      </c>
      <c r="JW50" s="382">
        <v>0</v>
      </c>
      <c r="JX50" s="382">
        <v>0</v>
      </c>
      <c r="JY50" s="383">
        <v>0</v>
      </c>
      <c r="JZ50" s="381">
        <v>0</v>
      </c>
      <c r="KA50" s="382">
        <v>0</v>
      </c>
      <c r="KB50" s="382">
        <v>0</v>
      </c>
      <c r="KC50" s="382">
        <v>0</v>
      </c>
      <c r="KD50" s="383">
        <v>1</v>
      </c>
      <c r="KE50" s="223">
        <v>17</v>
      </c>
      <c r="KF50" s="735">
        <v>11.76470588235294</v>
      </c>
      <c r="KG50" s="225">
        <v>2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278" t="s">
        <v>144</v>
      </c>
      <c r="LE50" s="422"/>
      <c r="LF50" s="422"/>
      <c r="LG50" s="422"/>
      <c r="LH50" s="422"/>
      <c r="LI50" s="422"/>
      <c r="LJ50" s="796"/>
      <c r="LK50" s="481"/>
      <c r="LL50" s="456"/>
      <c r="LM50" s="456"/>
      <c r="LN50" s="457"/>
      <c r="LO50" s="481"/>
      <c r="LP50" s="456"/>
      <c r="LQ50" s="456"/>
      <c r="LR50" s="457"/>
      <c r="LS50" s="481"/>
      <c r="LT50" s="456"/>
      <c r="LU50" s="456"/>
      <c r="LV50" s="456"/>
      <c r="LW50" s="915"/>
      <c r="LX50" s="961"/>
    </row>
    <row r="51" spans="1:336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6" x14ac:dyDescent="0.2">
      <c r="LK52" s="445"/>
      <c r="LL52" s="445"/>
      <c r="LM52" s="445"/>
      <c r="LN52" s="445"/>
    </row>
    <row r="53" spans="1:336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6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6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6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6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6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6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21">
    <mergeCell ref="LS12:LW14"/>
    <mergeCell ref="LS27:LW29"/>
    <mergeCell ref="M30:M31"/>
    <mergeCell ref="HX30:HX31"/>
    <mergeCell ref="JG30:JG31"/>
    <mergeCell ref="FR15:FT15"/>
    <mergeCell ref="FU15:FW15"/>
    <mergeCell ref="FX15:FZ15"/>
    <mergeCell ref="GA15:GC15"/>
    <mergeCell ref="GD15:GF15"/>
    <mergeCell ref="CF14:CG15"/>
    <mergeCell ref="CH14:CI15"/>
    <mergeCell ref="CX14:CZ14"/>
    <mergeCell ref="DA14:DC15"/>
    <mergeCell ref="CU13:CU15"/>
    <mergeCell ref="CV13:CV15"/>
    <mergeCell ref="AM14:AM15"/>
    <mergeCell ref="AY15:AZ15"/>
    <mergeCell ref="BA15:BB15"/>
    <mergeCell ref="HE15:HE16"/>
    <mergeCell ref="BU13:BU15"/>
    <mergeCell ref="BV13:CI13"/>
    <mergeCell ref="HY14:IF14"/>
    <mergeCell ref="IH14:IH16"/>
    <mergeCell ref="KV30:KW30"/>
    <mergeCell ref="KS29:KU29"/>
    <mergeCell ref="KY30:LB30"/>
    <mergeCell ref="GA30:GC30"/>
    <mergeCell ref="KD30:KD31"/>
    <mergeCell ref="HC30:HC31"/>
    <mergeCell ref="KU30:KU31"/>
    <mergeCell ref="JK29:JL29"/>
    <mergeCell ref="JM29:JO29"/>
    <mergeCell ref="JU29:JY29"/>
    <mergeCell ref="JZ29:KD29"/>
    <mergeCell ref="KJ29:KJ31"/>
    <mergeCell ref="KM29:KO29"/>
    <mergeCell ref="KP29:KR29"/>
    <mergeCell ref="KR30:KR31"/>
    <mergeCell ref="KS30:KS31"/>
    <mergeCell ref="GK28:GK31"/>
    <mergeCell ref="IC30:IC31"/>
    <mergeCell ref="ID30:ID31"/>
    <mergeCell ref="IE30:IE31"/>
    <mergeCell ref="JK30:JL30"/>
    <mergeCell ref="JM30:JO30"/>
    <mergeCell ref="KT30:KT31"/>
    <mergeCell ref="KQ30:KQ31"/>
    <mergeCell ref="LE27:LJ27"/>
    <mergeCell ref="J28:M28"/>
    <mergeCell ref="LE28:LJ28"/>
    <mergeCell ref="HT29:HX29"/>
    <mergeCell ref="HG15:HG16"/>
    <mergeCell ref="HP15:HP16"/>
    <mergeCell ref="HW15:HW16"/>
    <mergeCell ref="IF15:IF16"/>
    <mergeCell ref="IX15:IZ15"/>
    <mergeCell ref="JA15:JC15"/>
    <mergeCell ref="JF15:JF16"/>
    <mergeCell ref="JH15:JH16"/>
    <mergeCell ref="JD15:JD16"/>
    <mergeCell ref="JE15:JE16"/>
    <mergeCell ref="IA15:IA16"/>
    <mergeCell ref="IB15:IB16"/>
    <mergeCell ref="IC15:IC16"/>
    <mergeCell ref="ID15:ID16"/>
    <mergeCell ref="IE15:IE16"/>
    <mergeCell ref="BI14:BJ15"/>
    <mergeCell ref="BK14:BL15"/>
    <mergeCell ref="BV14:BY14"/>
    <mergeCell ref="II14:IK15"/>
    <mergeCell ref="IL14:IN15"/>
    <mergeCell ref="BZ14:CC15"/>
    <mergeCell ref="CD14:CE15"/>
    <mergeCell ref="LE13:LJ13"/>
    <mergeCell ref="BV15:BW15"/>
    <mergeCell ref="BX15:BY15"/>
    <mergeCell ref="CX15:CY15"/>
    <mergeCell ref="DU15:DV15"/>
    <mergeCell ref="DW15:DX15"/>
    <mergeCell ref="ES15:EU15"/>
    <mergeCell ref="EV15:EX15"/>
    <mergeCell ref="DD14:DE15"/>
    <mergeCell ref="DF14:DG15"/>
    <mergeCell ref="DH14:DI15"/>
    <mergeCell ref="DU14:DX14"/>
    <mergeCell ref="DY14:EB15"/>
    <mergeCell ref="EY15:FA15"/>
    <mergeCell ref="FB15:FD15"/>
    <mergeCell ref="FE15:FG15"/>
    <mergeCell ref="FH15:FJ15"/>
    <mergeCell ref="IU14:IW15"/>
    <mergeCell ref="IR14:IT15"/>
    <mergeCell ref="IX14:IZ14"/>
    <mergeCell ref="JA14:JC14"/>
    <mergeCell ref="HY15:HY16"/>
    <mergeCell ref="LE12:LJ12"/>
    <mergeCell ref="KQ15:KQ16"/>
    <mergeCell ref="KR15:KR16"/>
    <mergeCell ref="KS15:KS16"/>
    <mergeCell ref="HZ15:HZ16"/>
    <mergeCell ref="KV14:KW14"/>
    <mergeCell ref="LD14:LD16"/>
    <mergeCell ref="LE14:LG15"/>
    <mergeCell ref="LH14:LJ15"/>
    <mergeCell ref="KW15:KW16"/>
    <mergeCell ref="KY15:LB15"/>
    <mergeCell ref="KT15:KT16"/>
    <mergeCell ref="KM14:KO14"/>
    <mergeCell ref="KP14:KR14"/>
    <mergeCell ref="KS14:KU14"/>
    <mergeCell ref="KN15:KN16"/>
    <mergeCell ref="KO15:KO16"/>
    <mergeCell ref="KP15:KP16"/>
    <mergeCell ref="KH14:KH16"/>
    <mergeCell ref="KI14:KI16"/>
    <mergeCell ref="KA15:KA16"/>
    <mergeCell ref="KB15:KB16"/>
    <mergeCell ref="KC15:KC16"/>
    <mergeCell ref="KE14:KE16"/>
    <mergeCell ref="HF15:HF16"/>
    <mergeCell ref="HT15:HT16"/>
    <mergeCell ref="HU15:HU16"/>
    <mergeCell ref="HJ15:HJ16"/>
    <mergeCell ref="HK15:HK16"/>
    <mergeCell ref="HL15:HL16"/>
    <mergeCell ref="HM15:HM16"/>
    <mergeCell ref="HN15:HN16"/>
    <mergeCell ref="HI14:HQ14"/>
    <mergeCell ref="HS14:HS16"/>
    <mergeCell ref="JM14:JO14"/>
    <mergeCell ref="JU14:JY14"/>
    <mergeCell ref="JZ14:KD14"/>
    <mergeCell ref="KJ14:KJ16"/>
    <mergeCell ref="KL14:KL16"/>
    <mergeCell ref="JK15:JL15"/>
    <mergeCell ref="JM15:JO15"/>
    <mergeCell ref="KD15:KD16"/>
    <mergeCell ref="KF14:KF16"/>
    <mergeCell ref="KG14:KG16"/>
    <mergeCell ref="JV15:JV16"/>
    <mergeCell ref="JW15:JW16"/>
    <mergeCell ref="JP13:JT14"/>
    <mergeCell ref="JU13:KJ13"/>
    <mergeCell ref="JQ15:JQ16"/>
    <mergeCell ref="JR15:JR16"/>
    <mergeCell ref="JS15:JS16"/>
    <mergeCell ref="JX15:JX16"/>
    <mergeCell ref="JY15:JY16"/>
    <mergeCell ref="JT15:JT16"/>
    <mergeCell ref="JU15:JU16"/>
    <mergeCell ref="IO14:IQ15"/>
    <mergeCell ref="HR14:HR16"/>
    <mergeCell ref="HO15:HO16"/>
    <mergeCell ref="HV15:HV16"/>
    <mergeCell ref="CJ13:CL15"/>
    <mergeCell ref="CM13:CN15"/>
    <mergeCell ref="CO13:CO14"/>
    <mergeCell ref="CQ13:CQ16"/>
    <mergeCell ref="CW13:CW15"/>
    <mergeCell ref="CX13:DI13"/>
    <mergeCell ref="DJ13:DK15"/>
    <mergeCell ref="FR13:GG13"/>
    <mergeCell ref="GK13:GK16"/>
    <mergeCell ref="FE14:FG14"/>
    <mergeCell ref="FH14:FJ14"/>
    <mergeCell ref="FL14:FL16"/>
    <mergeCell ref="FM14:FM16"/>
    <mergeCell ref="FK13:FQ13"/>
    <mergeCell ref="FQ14:FQ16"/>
    <mergeCell ref="GL13:HG13"/>
    <mergeCell ref="HI13:HQ13"/>
    <mergeCell ref="HR13:IF13"/>
    <mergeCell ref="II13:IW13"/>
    <mergeCell ref="GY14:HG14"/>
    <mergeCell ref="GL28:HG28"/>
    <mergeCell ref="HI28:HQ28"/>
    <mergeCell ref="GV29:GV31"/>
    <mergeCell ref="GW29:GW31"/>
    <mergeCell ref="HR29:HR31"/>
    <mergeCell ref="HJ30:HJ31"/>
    <mergeCell ref="JD28:JH29"/>
    <mergeCell ref="GX29:GX31"/>
    <mergeCell ref="GY29:HG29"/>
    <mergeCell ref="HD30:HD31"/>
    <mergeCell ref="HE30:HE31"/>
    <mergeCell ref="HF30:HF31"/>
    <mergeCell ref="HK30:HK31"/>
    <mergeCell ref="HL30:HL31"/>
    <mergeCell ref="JA29:JC29"/>
    <mergeCell ref="HG30:HG31"/>
    <mergeCell ref="IF30:IF31"/>
    <mergeCell ref="HI29:HQ29"/>
    <mergeCell ref="HS29:HS31"/>
    <mergeCell ref="HM30:HM31"/>
    <mergeCell ref="FK29:FK31"/>
    <mergeCell ref="LE29:LG30"/>
    <mergeCell ref="LH29:LJ30"/>
    <mergeCell ref="AO30:AP30"/>
    <mergeCell ref="AQ30:AQ31"/>
    <mergeCell ref="AY30:AZ30"/>
    <mergeCell ref="BA30:BB30"/>
    <mergeCell ref="BV30:BW30"/>
    <mergeCell ref="BX30:BY30"/>
    <mergeCell ref="CX30:CY30"/>
    <mergeCell ref="DU30:DV30"/>
    <mergeCell ref="DW30:DX30"/>
    <mergeCell ref="ES30:EU30"/>
    <mergeCell ref="EV30:EX30"/>
    <mergeCell ref="EY30:FA30"/>
    <mergeCell ref="FB30:FD30"/>
    <mergeCell ref="FE30:FG30"/>
    <mergeCell ref="FH30:FJ30"/>
    <mergeCell ref="FR30:FT30"/>
    <mergeCell ref="FU30:FW30"/>
    <mergeCell ref="JP28:JT29"/>
    <mergeCell ref="HR28:IF28"/>
    <mergeCell ref="GQ30:GQ31"/>
    <mergeCell ref="JK28:JO28"/>
    <mergeCell ref="CS27:DK27"/>
    <mergeCell ref="DL27:DM27"/>
    <mergeCell ref="DQ27:EO27"/>
    <mergeCell ref="KM27:KU28"/>
    <mergeCell ref="AI28:AI31"/>
    <mergeCell ref="AK28:AQ28"/>
    <mergeCell ref="AR28:AS28"/>
    <mergeCell ref="AU28:AX28"/>
    <mergeCell ref="AY28:BL28"/>
    <mergeCell ref="BM28:BM29"/>
    <mergeCell ref="BO28:BO31"/>
    <mergeCell ref="BU28:BU30"/>
    <mergeCell ref="BV28:CI28"/>
    <mergeCell ref="CJ28:CL30"/>
    <mergeCell ref="CM28:CN30"/>
    <mergeCell ref="CO28:CO29"/>
    <mergeCell ref="CQ28:CQ31"/>
    <mergeCell ref="CW28:CW30"/>
    <mergeCell ref="CX28:DI28"/>
    <mergeCell ref="DJ28:DK30"/>
    <mergeCell ref="DL28:DM30"/>
    <mergeCell ref="HT30:HT31"/>
    <mergeCell ref="II28:IW28"/>
    <mergeCell ref="IX28:JC28"/>
    <mergeCell ref="GI4:HG6"/>
    <mergeCell ref="C4:AF6"/>
    <mergeCell ref="AI4:BM6"/>
    <mergeCell ref="BO4:CO6"/>
    <mergeCell ref="DO4:EP7"/>
    <mergeCell ref="HI4:IF7"/>
    <mergeCell ref="CQ5:DM6"/>
    <mergeCell ref="ER5:GG6"/>
    <mergeCell ref="IH5:JH8"/>
    <mergeCell ref="AK12:BM12"/>
    <mergeCell ref="BQ12:CO12"/>
    <mergeCell ref="CS12:DK12"/>
    <mergeCell ref="DL12:DM12"/>
    <mergeCell ref="DQ12:EO12"/>
    <mergeCell ref="KM12:KU13"/>
    <mergeCell ref="IX13:JC13"/>
    <mergeCell ref="JD13:JH14"/>
    <mergeCell ref="JK13:JO13"/>
    <mergeCell ref="FR14:GF14"/>
    <mergeCell ref="GG14:GG15"/>
    <mergeCell ref="CS13:CS15"/>
    <mergeCell ref="CT13:CT15"/>
    <mergeCell ref="DS13:DS15"/>
    <mergeCell ref="DQ13:DQ15"/>
    <mergeCell ref="DR13:DR15"/>
    <mergeCell ref="DL13:DM15"/>
    <mergeCell ref="DO13:DO16"/>
    <mergeCell ref="DT13:DT15"/>
    <mergeCell ref="DU13:EH13"/>
    <mergeCell ref="EI13:EK15"/>
    <mergeCell ref="EL13:EL14"/>
    <mergeCell ref="EM13:EN15"/>
    <mergeCell ref="GV14:GV16"/>
    <mergeCell ref="FL29:FL31"/>
    <mergeCell ref="GI13:GI16"/>
    <mergeCell ref="ES28:FD28"/>
    <mergeCell ref="JU28:KJ28"/>
    <mergeCell ref="HY29:IF29"/>
    <mergeCell ref="II29:IK30"/>
    <mergeCell ref="IL29:IN30"/>
    <mergeCell ref="IO29:IQ30"/>
    <mergeCell ref="IR29:IT30"/>
    <mergeCell ref="IU29:IW30"/>
    <mergeCell ref="IX29:IZ29"/>
    <mergeCell ref="FX30:FZ30"/>
    <mergeCell ref="HY30:HY31"/>
    <mergeCell ref="JH30:JH31"/>
    <mergeCell ref="IB30:IB31"/>
    <mergeCell ref="HU30:HU31"/>
    <mergeCell ref="HV30:HV31"/>
    <mergeCell ref="HW30:HW31"/>
    <mergeCell ref="EY29:FA29"/>
    <mergeCell ref="JD30:JD31"/>
    <mergeCell ref="JE30:JE31"/>
    <mergeCell ref="JF30:JF31"/>
    <mergeCell ref="JP30:JP31"/>
    <mergeCell ref="JQ30:JQ31"/>
    <mergeCell ref="DR28:DR30"/>
    <mergeCell ref="ER28:ER31"/>
    <mergeCell ref="CX29:CZ29"/>
    <mergeCell ref="DA29:DC30"/>
    <mergeCell ref="DD29:DE30"/>
    <mergeCell ref="DF29:DG30"/>
    <mergeCell ref="AM29:AM30"/>
    <mergeCell ref="BQ28:BQ30"/>
    <mergeCell ref="BR28:BR30"/>
    <mergeCell ref="CS28:CS30"/>
    <mergeCell ref="CT28:CT30"/>
    <mergeCell ref="EM28:EN30"/>
    <mergeCell ref="EO28:EP30"/>
    <mergeCell ref="BT28:BT30"/>
    <mergeCell ref="AN29:AN30"/>
    <mergeCell ref="AO29:AQ29"/>
    <mergeCell ref="AR29:AS30"/>
    <mergeCell ref="AT29:AT30"/>
    <mergeCell ref="AU29:AV30"/>
    <mergeCell ref="AY29:BB29"/>
    <mergeCell ref="BC29:BF30"/>
    <mergeCell ref="BG29:BH30"/>
    <mergeCell ref="BI29:BJ30"/>
    <mergeCell ref="BK29:BL30"/>
    <mergeCell ref="R28:W28"/>
    <mergeCell ref="X28:Y30"/>
    <mergeCell ref="Z28:AA30"/>
    <mergeCell ref="DO28:DO31"/>
    <mergeCell ref="DH29:DI30"/>
    <mergeCell ref="V29:W30"/>
    <mergeCell ref="R29:S30"/>
    <mergeCell ref="T29:U30"/>
    <mergeCell ref="DQ28:DQ30"/>
    <mergeCell ref="AK29:AL30"/>
    <mergeCell ref="BV29:BY29"/>
    <mergeCell ref="BZ29:CC30"/>
    <mergeCell ref="CD29:CE30"/>
    <mergeCell ref="CF29:CG30"/>
    <mergeCell ref="CH29:CI30"/>
    <mergeCell ref="FK28:FQ28"/>
    <mergeCell ref="FR28:GG28"/>
    <mergeCell ref="AK27:BM27"/>
    <mergeCell ref="BQ27:CO27"/>
    <mergeCell ref="A28:A31"/>
    <mergeCell ref="B28:B31"/>
    <mergeCell ref="D28:G29"/>
    <mergeCell ref="H28:H29"/>
    <mergeCell ref="I28:I29"/>
    <mergeCell ref="D30:D31"/>
    <mergeCell ref="E30:E31"/>
    <mergeCell ref="F30:F31"/>
    <mergeCell ref="G30:G31"/>
    <mergeCell ref="H30:H31"/>
    <mergeCell ref="I30:I31"/>
    <mergeCell ref="D27:AF27"/>
    <mergeCell ref="AB28:AC30"/>
    <mergeCell ref="AD28:AF30"/>
    <mergeCell ref="CU28:CU30"/>
    <mergeCell ref="CV28:CV30"/>
    <mergeCell ref="BS28:BS30"/>
    <mergeCell ref="J29:K30"/>
    <mergeCell ref="L29:L30"/>
    <mergeCell ref="N28:Q30"/>
    <mergeCell ref="A4:B5"/>
    <mergeCell ref="I13:I14"/>
    <mergeCell ref="J13:L13"/>
    <mergeCell ref="N13:Q15"/>
    <mergeCell ref="R13:W13"/>
    <mergeCell ref="X13:Y15"/>
    <mergeCell ref="A9:A10"/>
    <mergeCell ref="D12:AF12"/>
    <mergeCell ref="A13:A16"/>
    <mergeCell ref="B13:B16"/>
    <mergeCell ref="D13:G14"/>
    <mergeCell ref="H13:H14"/>
    <mergeCell ref="J14:K15"/>
    <mergeCell ref="L14:L15"/>
    <mergeCell ref="M14:M15"/>
    <mergeCell ref="R14:S15"/>
    <mergeCell ref="G15:G16"/>
    <mergeCell ref="T14:U15"/>
    <mergeCell ref="V14:W15"/>
    <mergeCell ref="I15:I16"/>
    <mergeCell ref="Z13:AA15"/>
    <mergeCell ref="AB13:AC15"/>
    <mergeCell ref="AD13:AF15"/>
    <mergeCell ref="D15:D16"/>
    <mergeCell ref="E15:E16"/>
    <mergeCell ref="F15:F16"/>
    <mergeCell ref="BQ13:BQ15"/>
    <mergeCell ref="BR13:BR15"/>
    <mergeCell ref="BS13:BS15"/>
    <mergeCell ref="BT13:BT15"/>
    <mergeCell ref="AK14:AL15"/>
    <mergeCell ref="AN14:AN15"/>
    <mergeCell ref="AO14:AQ14"/>
    <mergeCell ref="AR14:AS15"/>
    <mergeCell ref="AT14:AT15"/>
    <mergeCell ref="AU14:AV15"/>
    <mergeCell ref="AY14:BB14"/>
    <mergeCell ref="BC14:BF15"/>
    <mergeCell ref="BG14:BH15"/>
    <mergeCell ref="AI13:AI16"/>
    <mergeCell ref="AK13:AQ13"/>
    <mergeCell ref="AR13:AS13"/>
    <mergeCell ref="AU13:AX13"/>
    <mergeCell ref="AY13:BL13"/>
    <mergeCell ref="BM13:BM14"/>
    <mergeCell ref="BO13:BO16"/>
    <mergeCell ref="GS15:GS16"/>
    <mergeCell ref="GT15:GT16"/>
    <mergeCell ref="GU15:GU16"/>
    <mergeCell ref="GW14:GW16"/>
    <mergeCell ref="H15:H16"/>
    <mergeCell ref="AO15:AP15"/>
    <mergeCell ref="AQ15:AQ16"/>
    <mergeCell ref="EC14:ED15"/>
    <mergeCell ref="EE14:EF15"/>
    <mergeCell ref="EG14:EH15"/>
    <mergeCell ref="FN14:FN16"/>
    <mergeCell ref="FO14:FO16"/>
    <mergeCell ref="FP14:FP16"/>
    <mergeCell ref="EO13:EP15"/>
    <mergeCell ref="ER13:ER16"/>
    <mergeCell ref="ES13:FD13"/>
    <mergeCell ref="ES14:EU14"/>
    <mergeCell ref="EV14:EX14"/>
    <mergeCell ref="EY14:FA14"/>
    <mergeCell ref="FB14:FD14"/>
    <mergeCell ref="GP15:GP16"/>
    <mergeCell ref="GQ15:GQ16"/>
    <mergeCell ref="GR15:GR16"/>
    <mergeCell ref="GJ13:GJ16"/>
    <mergeCell ref="GL15:GL16"/>
    <mergeCell ref="GL14:GP14"/>
    <mergeCell ref="GQ14:GU14"/>
    <mergeCell ref="GX14:GX16"/>
    <mergeCell ref="GM15:GM16"/>
    <mergeCell ref="GN15:GN16"/>
    <mergeCell ref="DS28:DS30"/>
    <mergeCell ref="JZ15:JZ16"/>
    <mergeCell ref="GI28:GI31"/>
    <mergeCell ref="GJ28:GJ31"/>
    <mergeCell ref="JX30:JX31"/>
    <mergeCell ref="FO29:FO31"/>
    <mergeCell ref="FP29:FP31"/>
    <mergeCell ref="DT28:DT30"/>
    <mergeCell ref="DU28:EH28"/>
    <mergeCell ref="DU29:DX29"/>
    <mergeCell ref="DY29:EB30"/>
    <mergeCell ref="EC29:ED30"/>
    <mergeCell ref="EE29:EF30"/>
    <mergeCell ref="EG29:EH30"/>
    <mergeCell ref="ES29:EU29"/>
    <mergeCell ref="EV29:EX29"/>
    <mergeCell ref="EI28:EK30"/>
    <mergeCell ref="EL28:EL29"/>
    <mergeCell ref="GO15:GO16"/>
    <mergeCell ref="FK14:FK16"/>
    <mergeCell ref="HC15:HC16"/>
    <mergeCell ref="HD15:HD16"/>
    <mergeCell ref="FB29:FD29"/>
    <mergeCell ref="FE29:FG29"/>
    <mergeCell ref="FH29:FJ29"/>
    <mergeCell ref="FQ29:FQ31"/>
    <mergeCell ref="FR29:GF29"/>
    <mergeCell ref="GG29:GG30"/>
    <mergeCell ref="GL29:GP29"/>
    <mergeCell ref="GQ29:GU29"/>
    <mergeCell ref="GU30:GU31"/>
    <mergeCell ref="FM29:FM31"/>
    <mergeCell ref="FN29:FN31"/>
    <mergeCell ref="GL30:GL31"/>
    <mergeCell ref="GR30:GR31"/>
    <mergeCell ref="GM30:GM31"/>
    <mergeCell ref="GN30:GN31"/>
    <mergeCell ref="GO30:GO31"/>
    <mergeCell ref="GP30:GP31"/>
    <mergeCell ref="GD30:GF30"/>
    <mergeCell ref="GS30:GS31"/>
    <mergeCell ref="GT30:GT31"/>
    <mergeCell ref="KN30:KN31"/>
    <mergeCell ref="KB30:KB31"/>
    <mergeCell ref="KC30:KC31"/>
    <mergeCell ref="JJ5:KJ7"/>
    <mergeCell ref="KL6:LB8"/>
    <mergeCell ref="LK12:LN14"/>
    <mergeCell ref="LO12:LR14"/>
    <mergeCell ref="HT14:HW14"/>
    <mergeCell ref="LK27:LN29"/>
    <mergeCell ref="LO27:LR30"/>
    <mergeCell ref="KO30:KO31"/>
    <mergeCell ref="KP30:KP31"/>
    <mergeCell ref="JJ14:JJ16"/>
    <mergeCell ref="JK14:JL14"/>
    <mergeCell ref="KU15:KU16"/>
    <mergeCell ref="KV15:KV16"/>
    <mergeCell ref="JP15:JP16"/>
    <mergeCell ref="KM15:KM16"/>
    <mergeCell ref="JY30:JY31"/>
    <mergeCell ref="JW30:JW31"/>
    <mergeCell ref="JS30:JS31"/>
    <mergeCell ref="JT30:JT31"/>
    <mergeCell ref="JU30:JU31"/>
    <mergeCell ref="JV30:JV31"/>
    <mergeCell ref="KE29:KE31"/>
    <mergeCell ref="KF29:KF31"/>
    <mergeCell ref="KM30:KM31"/>
    <mergeCell ref="HN30:HN31"/>
    <mergeCell ref="HO30:HO31"/>
    <mergeCell ref="HP30:HP31"/>
    <mergeCell ref="HZ30:HZ31"/>
    <mergeCell ref="IA30:IA31"/>
    <mergeCell ref="JZ30:JZ31"/>
    <mergeCell ref="KA30:KA31"/>
    <mergeCell ref="JR30:JR31"/>
    <mergeCell ref="KG29:KG31"/>
    <mergeCell ref="KH29:KH31"/>
    <mergeCell ref="KI29:KI31"/>
    <mergeCell ref="IX30:IZ30"/>
    <mergeCell ref="JA30:JC30"/>
  </mergeCells>
  <pageMargins left="0.16" right="0.16" top="0.31" bottom="0.16" header="0.31496062992125984" footer="0.31496062992125984"/>
  <pageSetup paperSize="9" scale="41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X59"/>
  <sheetViews>
    <sheetView showGridLines="0" topLeftCell="AF23" zoomScale="70" zoomScaleNormal="70" zoomScaleSheetLayoutView="40" zoomScalePageLayoutView="25" workbookViewId="0">
      <selection activeCell="AX32" sqref="AX32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9.85546875" style="84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335" width="11.42578125" style="281"/>
    <col min="336" max="336" width="11.42578125" style="954"/>
    <col min="337" max="16384" width="11.42578125" style="281"/>
  </cols>
  <sheetData>
    <row r="1" spans="1:336" x14ac:dyDescent="0.2">
      <c r="LK1" s="445"/>
      <c r="LL1" s="445"/>
      <c r="LM1" s="445"/>
      <c r="LN1" s="445"/>
    </row>
    <row r="2" spans="1:336" x14ac:dyDescent="0.2">
      <c r="LK2" s="445"/>
      <c r="LL2" s="445"/>
      <c r="LM2" s="445"/>
      <c r="LN2" s="445"/>
    </row>
    <row r="3" spans="1:336" ht="12.75" customHeight="1" x14ac:dyDescent="0.2">
      <c r="LK3" s="445"/>
      <c r="LL3" s="445"/>
      <c r="LM3" s="445"/>
      <c r="LN3" s="445"/>
    </row>
    <row r="4" spans="1:336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6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6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6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842" t="s">
        <v>241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 t="str">
        <f>M7</f>
        <v>DICIEMBRE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 t="str">
        <f>M7</f>
        <v>DICIEMBRE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 t="str">
        <f>M7</f>
        <v>DICIEMBRE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 t="str">
        <f>M7</f>
        <v>DICIEMBRE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 t="str">
        <f>M7</f>
        <v>DICIEMBRE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  <c r="LX7" s="955"/>
    </row>
    <row r="8" spans="1:336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 t="str">
        <f>M7</f>
        <v>DICIEMBRE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>DICIEMBRE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 t="str">
        <f>M7</f>
        <v>DICIEMBRE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  <c r="LX8" s="956"/>
    </row>
    <row r="9" spans="1:336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>DICIEMBRE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>DICIEMBRE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  <c r="LX9" s="956"/>
    </row>
    <row r="10" spans="1:336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  <c r="LX10" s="957"/>
    </row>
    <row r="11" spans="1:336" ht="13.5" thickBot="1" x14ac:dyDescent="0.25">
      <c r="LK11" s="445"/>
      <c r="LL11" s="445"/>
      <c r="LM11" s="445"/>
      <c r="LN11" s="445"/>
    </row>
    <row r="12" spans="1:336" ht="15.75" customHeight="1" thickBot="1" x14ac:dyDescent="0.35">
      <c r="A12" s="4"/>
      <c r="B12" s="1056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1035"/>
      <c r="AI12" s="1056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1035"/>
      <c r="BO12" s="1056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1035"/>
      <c r="CQ12" s="1057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1035"/>
      <c r="DO12" s="1056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1057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1057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769" t="s">
        <v>218</v>
      </c>
      <c r="LP12" s="1770"/>
      <c r="LQ12" s="1770"/>
      <c r="LR12" s="1771"/>
      <c r="LS12" s="1789" t="s">
        <v>235</v>
      </c>
      <c r="LT12" s="1790"/>
      <c r="LU12" s="1790"/>
      <c r="LV12" s="1790"/>
      <c r="LW12" s="1791"/>
    </row>
    <row r="13" spans="1:336" ht="33.75" customHeight="1" thickBot="1" x14ac:dyDescent="0.35">
      <c r="A13" s="1426" t="s">
        <v>163</v>
      </c>
      <c r="B13" s="1553" t="s">
        <v>169</v>
      </c>
      <c r="C13" s="66"/>
      <c r="D13" s="1220" t="s">
        <v>2</v>
      </c>
      <c r="E13" s="1221"/>
      <c r="F13" s="1221"/>
      <c r="G13" s="1268"/>
      <c r="H13" s="1667" t="s">
        <v>7</v>
      </c>
      <c r="I13" s="1667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4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1034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1030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6"/>
      <c r="BM13" s="1167" t="s">
        <v>36</v>
      </c>
      <c r="BN13" s="1051"/>
      <c r="BO13" s="1553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6"/>
      <c r="CJ13" s="1343" t="s">
        <v>26</v>
      </c>
      <c r="CK13" s="1344"/>
      <c r="CL13" s="1345"/>
      <c r="CM13" s="1337"/>
      <c r="CN13" s="1338"/>
      <c r="CO13" s="1167" t="s">
        <v>36</v>
      </c>
      <c r="CP13" s="1051"/>
      <c r="CQ13" s="1553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6"/>
      <c r="DJ13" s="1260" t="s">
        <v>26</v>
      </c>
      <c r="DK13" s="1261"/>
      <c r="DL13" s="1152" t="s">
        <v>11</v>
      </c>
      <c r="DM13" s="1153"/>
      <c r="DN13" s="1051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6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1051"/>
      <c r="ER13" s="1553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1047"/>
      <c r="FF13" s="1047"/>
      <c r="FG13" s="1047"/>
      <c r="FH13" s="1047"/>
      <c r="FI13" s="1047"/>
      <c r="FJ13" s="1047"/>
      <c r="FK13" s="1450" t="s">
        <v>172</v>
      </c>
      <c r="FL13" s="1451"/>
      <c r="FM13" s="1451"/>
      <c r="FN13" s="1451"/>
      <c r="FO13" s="1451"/>
      <c r="FP13" s="1451"/>
      <c r="FQ13" s="1452"/>
      <c r="FR13" s="1182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656" t="s">
        <v>169</v>
      </c>
      <c r="GJ13" s="1193" t="s">
        <v>171</v>
      </c>
      <c r="GK13" s="1659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356"/>
      <c r="GW13" s="1356"/>
      <c r="GX13" s="1356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30" t="s">
        <v>80</v>
      </c>
      <c r="HS13" s="1310"/>
      <c r="HT13" s="1310"/>
      <c r="HU13" s="1310"/>
      <c r="HV13" s="1310"/>
      <c r="HW13" s="1310"/>
      <c r="HX13" s="1310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699" t="s">
        <v>103</v>
      </c>
      <c r="JL13" s="1700"/>
      <c r="JM13" s="1700"/>
      <c r="JN13" s="1700"/>
      <c r="JO13" s="1701"/>
      <c r="JP13" s="1702" t="s">
        <v>121</v>
      </c>
      <c r="JQ13" s="1703"/>
      <c r="JR13" s="1703"/>
      <c r="JS13" s="1703"/>
      <c r="JT13" s="1703"/>
      <c r="JU13" s="1706" t="s">
        <v>178</v>
      </c>
      <c r="JV13" s="1707"/>
      <c r="JW13" s="1707"/>
      <c r="JX13" s="1707"/>
      <c r="JY13" s="1707"/>
      <c r="JZ13" s="1707"/>
      <c r="KA13" s="1707"/>
      <c r="KB13" s="1707"/>
      <c r="KC13" s="1707"/>
      <c r="KD13" s="1707"/>
      <c r="KE13" s="1707"/>
      <c r="KF13" s="1707"/>
      <c r="KG13" s="1707"/>
      <c r="KH13" s="1707"/>
      <c r="KI13" s="1707"/>
      <c r="KJ13" s="1708"/>
      <c r="KK13" s="1043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772"/>
      <c r="LP13" s="1773"/>
      <c r="LQ13" s="1773"/>
      <c r="LR13" s="1774"/>
      <c r="LS13" s="1792"/>
      <c r="LT13" s="1793"/>
      <c r="LU13" s="1793"/>
      <c r="LV13" s="1793"/>
      <c r="LW13" s="1794"/>
    </row>
    <row r="14" spans="1:336" ht="81.75" customHeight="1" thickBot="1" x14ac:dyDescent="0.25">
      <c r="A14" s="1426"/>
      <c r="B14" s="1554"/>
      <c r="C14" s="67"/>
      <c r="D14" s="1222"/>
      <c r="E14" s="1223"/>
      <c r="F14" s="1223"/>
      <c r="G14" s="1269"/>
      <c r="H14" s="1668"/>
      <c r="I14" s="1668"/>
      <c r="J14" s="1270" t="s">
        <v>10</v>
      </c>
      <c r="K14" s="1670"/>
      <c r="L14" s="1681" t="s">
        <v>10</v>
      </c>
      <c r="M14" s="1566" t="s">
        <v>164</v>
      </c>
      <c r="N14" s="1417"/>
      <c r="O14" s="1669"/>
      <c r="P14" s="1669"/>
      <c r="Q14" s="1419"/>
      <c r="R14" s="1220" t="s">
        <v>19</v>
      </c>
      <c r="S14" s="1268"/>
      <c r="T14" s="1173" t="s">
        <v>7</v>
      </c>
      <c r="U14" s="1175"/>
      <c r="V14" s="1173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669"/>
      <c r="AF14" s="1419"/>
      <c r="AG14" s="439"/>
      <c r="AH14" s="1034"/>
      <c r="AI14" s="1554"/>
      <c r="AJ14" s="472"/>
      <c r="AK14" s="1284" t="s">
        <v>25</v>
      </c>
      <c r="AL14" s="1163"/>
      <c r="AM14" s="1170" t="s">
        <v>26</v>
      </c>
      <c r="AN14" s="1170" t="s">
        <v>120</v>
      </c>
      <c r="AO14" s="1124" t="s">
        <v>27</v>
      </c>
      <c r="AP14" s="1125"/>
      <c r="AQ14" s="1126"/>
      <c r="AR14" s="1404" t="s">
        <v>122</v>
      </c>
      <c r="AS14" s="1405"/>
      <c r="AT14" s="1170" t="s">
        <v>32</v>
      </c>
      <c r="AU14" s="1393" t="s">
        <v>26</v>
      </c>
      <c r="AV14" s="1394"/>
      <c r="AW14" s="1054" t="s">
        <v>33</v>
      </c>
      <c r="AX14" s="595"/>
      <c r="AY14" s="1266" t="s">
        <v>9</v>
      </c>
      <c r="AZ14" s="1267"/>
      <c r="BA14" s="1267"/>
      <c r="BB14" s="1558"/>
      <c r="BC14" s="1220" t="s">
        <v>15</v>
      </c>
      <c r="BD14" s="1221"/>
      <c r="BE14" s="1221"/>
      <c r="BF14" s="1268"/>
      <c r="BG14" s="1220" t="s">
        <v>19</v>
      </c>
      <c r="BH14" s="1268"/>
      <c r="BI14" s="1220" t="s">
        <v>7</v>
      </c>
      <c r="BJ14" s="1268"/>
      <c r="BK14" s="1220" t="s">
        <v>20</v>
      </c>
      <c r="BL14" s="1268"/>
      <c r="BM14" s="1169"/>
      <c r="BN14" s="1051"/>
      <c r="BO14" s="1554"/>
      <c r="BP14" s="67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68"/>
      <c r="CJ14" s="1346"/>
      <c r="CK14" s="1694"/>
      <c r="CL14" s="1348"/>
      <c r="CM14" s="1339"/>
      <c r="CN14" s="1340"/>
      <c r="CO14" s="1169"/>
      <c r="CP14" s="1051"/>
      <c r="CQ14" s="1554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558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709"/>
      <c r="DJ14" s="1262"/>
      <c r="DK14" s="1263"/>
      <c r="DL14" s="1154"/>
      <c r="DM14" s="1155"/>
      <c r="DN14" s="1051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558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68"/>
      <c r="EI14" s="1326"/>
      <c r="EJ14" s="1675"/>
      <c r="EK14" s="1328"/>
      <c r="EL14" s="1169"/>
      <c r="EM14" s="1285"/>
      <c r="EN14" s="1164"/>
      <c r="EO14" s="1285"/>
      <c r="EP14" s="1164"/>
      <c r="EQ14" s="1051"/>
      <c r="ER14" s="1554"/>
      <c r="ES14" s="1130" t="s">
        <v>45</v>
      </c>
      <c r="ET14" s="1310"/>
      <c r="EU14" s="1311"/>
      <c r="EV14" s="1695" t="s">
        <v>46</v>
      </c>
      <c r="EW14" s="1696"/>
      <c r="EX14" s="1697"/>
      <c r="EY14" s="1130" t="s">
        <v>47</v>
      </c>
      <c r="EZ14" s="1310"/>
      <c r="FA14" s="1311"/>
      <c r="FB14" s="1130" t="s">
        <v>48</v>
      </c>
      <c r="FC14" s="1310"/>
      <c r="FD14" s="1698"/>
      <c r="FE14" s="1711" t="s">
        <v>51</v>
      </c>
      <c r="FF14" s="1712"/>
      <c r="FG14" s="1713"/>
      <c r="FH14" s="1711" t="s">
        <v>52</v>
      </c>
      <c r="FI14" s="1712"/>
      <c r="FJ14" s="1714"/>
      <c r="FK14" s="1567" t="s">
        <v>171</v>
      </c>
      <c r="FL14" s="1367" t="s">
        <v>182</v>
      </c>
      <c r="FM14" s="1498" t="s">
        <v>173</v>
      </c>
      <c r="FN14" s="1497" t="s">
        <v>174</v>
      </c>
      <c r="FO14" s="1497" t="s">
        <v>175</v>
      </c>
      <c r="FP14" s="1498" t="s">
        <v>176</v>
      </c>
      <c r="FQ14" s="1495" t="s">
        <v>177</v>
      </c>
      <c r="FR14" s="1182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689" t="s">
        <v>60</v>
      </c>
      <c r="GH14" s="13"/>
      <c r="GI14" s="1657"/>
      <c r="GJ14" s="1194"/>
      <c r="GK14" s="1488"/>
      <c r="GL14" s="1130" t="s">
        <v>113</v>
      </c>
      <c r="GM14" s="1310"/>
      <c r="GN14" s="1310"/>
      <c r="GO14" s="1310"/>
      <c r="GP14" s="1311"/>
      <c r="GQ14" s="1130" t="s">
        <v>114</v>
      </c>
      <c r="GR14" s="1310"/>
      <c r="GS14" s="1310"/>
      <c r="GT14" s="1310"/>
      <c r="GU14" s="1311"/>
      <c r="GV14" s="1642" t="s">
        <v>115</v>
      </c>
      <c r="GW14" s="1645" t="s">
        <v>171</v>
      </c>
      <c r="GX14" s="1716" t="s">
        <v>182</v>
      </c>
      <c r="GY14" s="1182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1"/>
      <c r="HR14" s="1636" t="s">
        <v>171</v>
      </c>
      <c r="HS14" s="1661" t="s">
        <v>182</v>
      </c>
      <c r="HT14" s="1660" t="s">
        <v>81</v>
      </c>
      <c r="HU14" s="1455"/>
      <c r="HV14" s="1455"/>
      <c r="HW14" s="1456"/>
      <c r="HX14" s="1044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751" t="s">
        <v>105</v>
      </c>
      <c r="JN14" s="1752"/>
      <c r="JO14" s="1753"/>
      <c r="JP14" s="1704"/>
      <c r="JQ14" s="1705"/>
      <c r="JR14" s="1705"/>
      <c r="JS14" s="1705"/>
      <c r="JT14" s="1705"/>
      <c r="JU14" s="1592" t="s">
        <v>192</v>
      </c>
      <c r="JV14" s="1593"/>
      <c r="JW14" s="1593"/>
      <c r="JX14" s="1593"/>
      <c r="JY14" s="1594"/>
      <c r="JZ14" s="1592" t="s">
        <v>193</v>
      </c>
      <c r="KA14" s="1593"/>
      <c r="KB14" s="1593"/>
      <c r="KC14" s="1593"/>
      <c r="KD14" s="1594"/>
      <c r="KE14" s="1531" t="s">
        <v>171</v>
      </c>
      <c r="KF14" s="1293" t="s">
        <v>182</v>
      </c>
      <c r="KG14" s="1586" t="s">
        <v>179</v>
      </c>
      <c r="KH14" s="1589" t="s">
        <v>202</v>
      </c>
      <c r="KI14" s="1581" t="s">
        <v>180</v>
      </c>
      <c r="KJ14" s="1599" t="s">
        <v>181</v>
      </c>
      <c r="KK14" s="296"/>
      <c r="KL14" s="1457" t="s">
        <v>169</v>
      </c>
      <c r="KM14" s="1602" t="s">
        <v>185</v>
      </c>
      <c r="KN14" s="1596"/>
      <c r="KO14" s="1597"/>
      <c r="KP14" s="1595" t="s">
        <v>186</v>
      </c>
      <c r="KQ14" s="1596"/>
      <c r="KR14" s="1597"/>
      <c r="KS14" s="1595" t="s">
        <v>187</v>
      </c>
      <c r="KT14" s="1596"/>
      <c r="KU14" s="1597"/>
      <c r="KV14" s="1731" t="s">
        <v>206</v>
      </c>
      <c r="KW14" s="1732"/>
      <c r="LD14" s="1457" t="s">
        <v>169</v>
      </c>
      <c r="LE14" s="1733" t="s">
        <v>93</v>
      </c>
      <c r="LF14" s="1734"/>
      <c r="LG14" s="1735"/>
      <c r="LH14" s="1739" t="s">
        <v>94</v>
      </c>
      <c r="LI14" s="1734"/>
      <c r="LJ14" s="1740"/>
      <c r="LK14" s="1101"/>
      <c r="LL14" s="1102"/>
      <c r="LM14" s="1102"/>
      <c r="LN14" s="1103"/>
      <c r="LO14" s="1775"/>
      <c r="LP14" s="1776"/>
      <c r="LQ14" s="1776"/>
      <c r="LR14" s="1777"/>
      <c r="LS14" s="1792"/>
      <c r="LT14" s="1793"/>
      <c r="LU14" s="1793"/>
      <c r="LV14" s="1793"/>
      <c r="LW14" s="1794"/>
    </row>
    <row r="15" spans="1:336" ht="71.25" customHeight="1" thickBot="1" x14ac:dyDescent="0.35">
      <c r="A15" s="1426"/>
      <c r="B15" s="1554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667" t="s">
        <v>8</v>
      </c>
      <c r="I15" s="1667" t="s">
        <v>3</v>
      </c>
      <c r="J15" s="1249"/>
      <c r="K15" s="1250"/>
      <c r="L15" s="1575"/>
      <c r="M15" s="1136"/>
      <c r="N15" s="1176"/>
      <c r="O15" s="1177"/>
      <c r="P15" s="1177"/>
      <c r="Q15" s="1178"/>
      <c r="R15" s="1222"/>
      <c r="S15" s="1269"/>
      <c r="T15" s="1176"/>
      <c r="U15" s="1178"/>
      <c r="V15" s="1176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1034"/>
      <c r="AI15" s="1554"/>
      <c r="AJ15" s="472"/>
      <c r="AK15" s="1332"/>
      <c r="AL15" s="1333"/>
      <c r="AM15" s="1172"/>
      <c r="AN15" s="1172"/>
      <c r="AO15" s="1549" t="s">
        <v>28</v>
      </c>
      <c r="AP15" s="1550"/>
      <c r="AQ15" s="1170" t="s">
        <v>123</v>
      </c>
      <c r="AR15" s="1406"/>
      <c r="AS15" s="1407"/>
      <c r="AT15" s="1172"/>
      <c r="AU15" s="1395"/>
      <c r="AV15" s="1396"/>
      <c r="AW15" s="1055" t="s">
        <v>34</v>
      </c>
      <c r="AX15" s="596" t="s">
        <v>10</v>
      </c>
      <c r="AY15" s="1386" t="s">
        <v>10</v>
      </c>
      <c r="AZ15" s="1388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1029" t="s">
        <v>2</v>
      </c>
      <c r="BN15" s="1051"/>
      <c r="BO15" s="1554"/>
      <c r="BP15" s="67"/>
      <c r="BQ15" s="1172"/>
      <c r="BR15" s="1169"/>
      <c r="BS15" s="1172"/>
      <c r="BT15" s="1172"/>
      <c r="BU15" s="1172"/>
      <c r="BV15" s="1386" t="s">
        <v>10</v>
      </c>
      <c r="BW15" s="1388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69"/>
      <c r="CJ15" s="1349"/>
      <c r="CK15" s="1350"/>
      <c r="CL15" s="1351"/>
      <c r="CM15" s="1341"/>
      <c r="CN15" s="1342"/>
      <c r="CO15" s="317" t="s">
        <v>2</v>
      </c>
      <c r="CP15" s="1051"/>
      <c r="CQ15" s="1554"/>
      <c r="CR15" s="67"/>
      <c r="CS15" s="1172"/>
      <c r="CT15" s="1169"/>
      <c r="CU15" s="1172"/>
      <c r="CV15" s="1172"/>
      <c r="CW15" s="1172"/>
      <c r="CX15" s="1386" t="s">
        <v>10</v>
      </c>
      <c r="CY15" s="1682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710"/>
      <c r="DJ15" s="1264"/>
      <c r="DK15" s="1265"/>
      <c r="DL15" s="1556"/>
      <c r="DM15" s="1557"/>
      <c r="DN15" s="1051"/>
      <c r="DO15" s="1554"/>
      <c r="DP15" s="472"/>
      <c r="DQ15" s="1172"/>
      <c r="DR15" s="1169"/>
      <c r="DS15" s="1172"/>
      <c r="DT15" s="1172"/>
      <c r="DU15" s="1386" t="s">
        <v>10</v>
      </c>
      <c r="DV15" s="1388"/>
      <c r="DW15" s="1224" t="s">
        <v>10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69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1051"/>
      <c r="ER15" s="1554"/>
      <c r="ES15" s="1182" t="s">
        <v>49</v>
      </c>
      <c r="ET15" s="1180"/>
      <c r="EU15" s="1180"/>
      <c r="EV15" s="1180" t="s">
        <v>49</v>
      </c>
      <c r="EW15" s="1180"/>
      <c r="EX15" s="1181"/>
      <c r="EY15" s="1182" t="s">
        <v>49</v>
      </c>
      <c r="EZ15" s="1180"/>
      <c r="FA15" s="1181"/>
      <c r="FB15" s="1182" t="s">
        <v>49</v>
      </c>
      <c r="FC15" s="1180"/>
      <c r="FD15" s="1744"/>
      <c r="FE15" s="1745" t="s">
        <v>49</v>
      </c>
      <c r="FF15" s="1746"/>
      <c r="FG15" s="1747"/>
      <c r="FH15" s="1745" t="s">
        <v>49</v>
      </c>
      <c r="FI15" s="1746"/>
      <c r="FJ15" s="1748"/>
      <c r="FK15" s="1630"/>
      <c r="FL15" s="1368"/>
      <c r="FM15" s="1634"/>
      <c r="FN15" s="1632"/>
      <c r="FO15" s="1632"/>
      <c r="FP15" s="1634"/>
      <c r="FQ15" s="1687"/>
      <c r="FR15" s="1305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690"/>
      <c r="GH15" s="13"/>
      <c r="GI15" s="1657"/>
      <c r="GJ15" s="1194"/>
      <c r="GK15" s="1488"/>
      <c r="GL15" s="1199" t="s">
        <v>62</v>
      </c>
      <c r="GM15" s="1167" t="s">
        <v>63</v>
      </c>
      <c r="GN15" s="1167" t="s">
        <v>64</v>
      </c>
      <c r="GO15" s="1167" t="s">
        <v>65</v>
      </c>
      <c r="GP15" s="1475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475" t="s">
        <v>112</v>
      </c>
      <c r="GV15" s="1643"/>
      <c r="GW15" s="1646"/>
      <c r="GX15" s="1717"/>
      <c r="GY15" s="176" t="s">
        <v>50</v>
      </c>
      <c r="GZ15" s="15" t="s">
        <v>67</v>
      </c>
      <c r="HA15" s="16" t="s">
        <v>68</v>
      </c>
      <c r="HB15" s="16" t="s">
        <v>69</v>
      </c>
      <c r="HC15" s="1639" t="s">
        <v>70</v>
      </c>
      <c r="HD15" s="1639" t="s">
        <v>71</v>
      </c>
      <c r="HE15" s="1639" t="s">
        <v>72</v>
      </c>
      <c r="HF15" s="1639" t="s">
        <v>73</v>
      </c>
      <c r="HG15" s="1720" t="s">
        <v>74</v>
      </c>
      <c r="HH15" s="13"/>
      <c r="HI15" s="77" t="s">
        <v>169</v>
      </c>
      <c r="HJ15" s="1664" t="s">
        <v>75</v>
      </c>
      <c r="HK15" s="1664" t="s">
        <v>124</v>
      </c>
      <c r="HL15" s="1664" t="s">
        <v>76</v>
      </c>
      <c r="HM15" s="1664" t="s">
        <v>77</v>
      </c>
      <c r="HN15" s="1664" t="s">
        <v>78</v>
      </c>
      <c r="HO15" s="1664" t="s">
        <v>116</v>
      </c>
      <c r="HP15" s="1664" t="s">
        <v>117</v>
      </c>
      <c r="HQ15" s="38" t="s">
        <v>79</v>
      </c>
      <c r="HR15" s="1637"/>
      <c r="HS15" s="1662"/>
      <c r="HT15" s="1542" t="s">
        <v>62</v>
      </c>
      <c r="HU15" s="1542" t="s">
        <v>63</v>
      </c>
      <c r="HV15" s="1542" t="s">
        <v>64</v>
      </c>
      <c r="HW15" s="1542" t="s">
        <v>65</v>
      </c>
      <c r="HX15" s="208"/>
      <c r="HY15" s="1650" t="s">
        <v>68</v>
      </c>
      <c r="HZ15" s="1127" t="s">
        <v>83</v>
      </c>
      <c r="IA15" s="1127" t="s">
        <v>84</v>
      </c>
      <c r="IB15" s="1127" t="s">
        <v>85</v>
      </c>
      <c r="IC15" s="1137" t="s">
        <v>86</v>
      </c>
      <c r="ID15" s="1315" t="s">
        <v>87</v>
      </c>
      <c r="IE15" s="1654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464"/>
      <c r="IZ15" s="1615"/>
      <c r="JA15" s="1215" t="s">
        <v>97</v>
      </c>
      <c r="JB15" s="1464"/>
      <c r="JC15" s="1615"/>
      <c r="JD15" s="1725" t="s">
        <v>99</v>
      </c>
      <c r="JE15" s="1213" t="s">
        <v>100</v>
      </c>
      <c r="JF15" s="1213" t="s">
        <v>101</v>
      </c>
      <c r="JG15" s="1050"/>
      <c r="JH15" s="1163" t="s">
        <v>102</v>
      </c>
      <c r="JI15" s="17"/>
      <c r="JJ15" s="1458"/>
      <c r="JK15" s="1507" t="s">
        <v>106</v>
      </c>
      <c r="JL15" s="1508"/>
      <c r="JM15" s="1750" t="s">
        <v>107</v>
      </c>
      <c r="JN15" s="1375"/>
      <c r="JO15" s="1377"/>
      <c r="JP15" s="1569" t="s">
        <v>99</v>
      </c>
      <c r="JQ15" s="1571" t="s">
        <v>100</v>
      </c>
      <c r="JR15" s="1571" t="s">
        <v>101</v>
      </c>
      <c r="JS15" s="1571" t="s">
        <v>102</v>
      </c>
      <c r="JT15" s="1728" t="s">
        <v>68</v>
      </c>
      <c r="JU15" s="1245" t="s">
        <v>194</v>
      </c>
      <c r="JV15" s="1578" t="s">
        <v>195</v>
      </c>
      <c r="JW15" s="1578" t="s">
        <v>191</v>
      </c>
      <c r="JX15" s="1578" t="s">
        <v>196</v>
      </c>
      <c r="JY15" s="1603" t="s">
        <v>197</v>
      </c>
      <c r="JZ15" s="1245" t="s">
        <v>194</v>
      </c>
      <c r="KA15" s="1578" t="s">
        <v>195</v>
      </c>
      <c r="KB15" s="1578" t="s">
        <v>191</v>
      </c>
      <c r="KC15" s="1578" t="s">
        <v>196</v>
      </c>
      <c r="KD15" s="1603" t="s">
        <v>197</v>
      </c>
      <c r="KE15" s="1532"/>
      <c r="KF15" s="1294"/>
      <c r="KG15" s="1587"/>
      <c r="KH15" s="1590"/>
      <c r="KI15" s="1582"/>
      <c r="KJ15" s="1600"/>
      <c r="KK15" s="296"/>
      <c r="KL15" s="1458"/>
      <c r="KM15" s="1503" t="s">
        <v>12</v>
      </c>
      <c r="KN15" s="1461" t="s">
        <v>13</v>
      </c>
      <c r="KO15" s="1461" t="s">
        <v>14</v>
      </c>
      <c r="KP15" s="1461" t="s">
        <v>12</v>
      </c>
      <c r="KQ15" s="1461" t="s">
        <v>13</v>
      </c>
      <c r="KR15" s="1461" t="s">
        <v>14</v>
      </c>
      <c r="KS15" s="1461" t="s">
        <v>12</v>
      </c>
      <c r="KT15" s="1461" t="s">
        <v>13</v>
      </c>
      <c r="KU15" s="1504" t="s">
        <v>14</v>
      </c>
      <c r="KV15" s="1503" t="s">
        <v>12</v>
      </c>
      <c r="KW15" s="1461" t="s">
        <v>13</v>
      </c>
      <c r="KY15" s="1230" t="s">
        <v>207</v>
      </c>
      <c r="KZ15" s="1231"/>
      <c r="LA15" s="1231"/>
      <c r="LB15" s="1232"/>
      <c r="LD15" s="1458"/>
      <c r="LE15" s="1736"/>
      <c r="LF15" s="1737"/>
      <c r="LG15" s="1738"/>
      <c r="LH15" s="1741"/>
      <c r="LI15" s="1737"/>
      <c r="LJ15" s="1742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952" t="s">
        <v>210</v>
      </c>
      <c r="LS15" s="913" t="s">
        <v>230</v>
      </c>
      <c r="LT15" s="912" t="s">
        <v>231</v>
      </c>
      <c r="LU15" s="912" t="s">
        <v>232</v>
      </c>
      <c r="LV15" s="912" t="s">
        <v>233</v>
      </c>
      <c r="LW15" s="919" t="s">
        <v>234</v>
      </c>
    </row>
    <row r="16" spans="1:336" ht="34.5" customHeight="1" thickBot="1" x14ac:dyDescent="0.35">
      <c r="A16" s="1671"/>
      <c r="B16" s="1672"/>
      <c r="C16" s="67" t="s">
        <v>147</v>
      </c>
      <c r="D16" s="1673"/>
      <c r="E16" s="1674"/>
      <c r="F16" s="1621"/>
      <c r="G16" s="1136"/>
      <c r="H16" s="1668"/>
      <c r="I16" s="1668"/>
      <c r="J16" s="18" t="s">
        <v>12</v>
      </c>
      <c r="K16" s="1040" t="s">
        <v>13</v>
      </c>
      <c r="L16" s="465" t="s">
        <v>14</v>
      </c>
      <c r="M16" s="87"/>
      <c r="N16" s="1039" t="s">
        <v>12</v>
      </c>
      <c r="O16" s="19" t="s">
        <v>13</v>
      </c>
      <c r="P16" s="21" t="s">
        <v>14</v>
      </c>
      <c r="Q16" s="394" t="s">
        <v>148</v>
      </c>
      <c r="R16" s="1042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1052" t="s">
        <v>14</v>
      </c>
      <c r="X16" s="18" t="s">
        <v>12</v>
      </c>
      <c r="Y16" s="1052" t="s">
        <v>13</v>
      </c>
      <c r="Z16" s="1039" t="s">
        <v>12</v>
      </c>
      <c r="AA16" s="20" t="s">
        <v>13</v>
      </c>
      <c r="AB16" s="1039" t="s">
        <v>12</v>
      </c>
      <c r="AC16" s="21" t="s">
        <v>13</v>
      </c>
      <c r="AD16" s="1039" t="s">
        <v>12</v>
      </c>
      <c r="AE16" s="20" t="s">
        <v>13</v>
      </c>
      <c r="AF16" s="75" t="s">
        <v>14</v>
      </c>
      <c r="AG16" s="21" t="s">
        <v>14</v>
      </c>
      <c r="AH16" s="11"/>
      <c r="AI16" s="1693"/>
      <c r="AJ16" s="472" t="s">
        <v>147</v>
      </c>
      <c r="AK16" s="1054" t="s">
        <v>14</v>
      </c>
      <c r="AL16" s="89" t="s">
        <v>148</v>
      </c>
      <c r="AM16" s="1054" t="s">
        <v>12</v>
      </c>
      <c r="AN16" s="1037" t="s">
        <v>12</v>
      </c>
      <c r="AO16" s="1039" t="s">
        <v>12</v>
      </c>
      <c r="AP16" s="21" t="s">
        <v>13</v>
      </c>
      <c r="AQ16" s="1743"/>
      <c r="AR16" s="1042" t="s">
        <v>12</v>
      </c>
      <c r="AS16" s="21" t="s">
        <v>13</v>
      </c>
      <c r="AT16" s="1037" t="s">
        <v>12</v>
      </c>
      <c r="AU16" s="1054" t="s">
        <v>13</v>
      </c>
      <c r="AV16" s="89" t="s">
        <v>148</v>
      </c>
      <c r="AW16" s="1054" t="s">
        <v>12</v>
      </c>
      <c r="AX16" s="595" t="s">
        <v>221</v>
      </c>
      <c r="AY16" s="18" t="s">
        <v>12</v>
      </c>
      <c r="AZ16" s="1040" t="s">
        <v>13</v>
      </c>
      <c r="BA16" s="1036" t="s">
        <v>14</v>
      </c>
      <c r="BB16" s="90" t="s">
        <v>148</v>
      </c>
      <c r="BC16" s="1042" t="s">
        <v>12</v>
      </c>
      <c r="BD16" s="19" t="s">
        <v>13</v>
      </c>
      <c r="BE16" s="21" t="s">
        <v>14</v>
      </c>
      <c r="BF16" s="88" t="s">
        <v>148</v>
      </c>
      <c r="BG16" s="1039" t="s">
        <v>13</v>
      </c>
      <c r="BH16" s="21" t="s">
        <v>14</v>
      </c>
      <c r="BI16" s="1039" t="s">
        <v>13</v>
      </c>
      <c r="BJ16" s="21" t="s">
        <v>14</v>
      </c>
      <c r="BK16" s="1039" t="s">
        <v>13</v>
      </c>
      <c r="BL16" s="21" t="s">
        <v>14</v>
      </c>
      <c r="BM16" s="79" t="s">
        <v>12</v>
      </c>
      <c r="BN16" s="11"/>
      <c r="BO16" s="1693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1038" t="s">
        <v>12</v>
      </c>
      <c r="BV16" s="1039" t="s">
        <v>12</v>
      </c>
      <c r="BW16" s="19" t="s">
        <v>13</v>
      </c>
      <c r="BX16" s="39" t="s">
        <v>14</v>
      </c>
      <c r="BY16" s="93" t="s">
        <v>165</v>
      </c>
      <c r="BZ16" s="1039" t="s">
        <v>12</v>
      </c>
      <c r="CA16" s="19" t="s">
        <v>13</v>
      </c>
      <c r="CB16" s="21" t="s">
        <v>14</v>
      </c>
      <c r="CC16" s="467" t="s">
        <v>166</v>
      </c>
      <c r="CD16" s="1042" t="s">
        <v>13</v>
      </c>
      <c r="CE16" s="21" t="s">
        <v>14</v>
      </c>
      <c r="CF16" s="1039" t="s">
        <v>13</v>
      </c>
      <c r="CG16" s="21" t="s">
        <v>14</v>
      </c>
      <c r="CH16" s="929" t="s">
        <v>12</v>
      </c>
      <c r="CI16" s="930" t="s">
        <v>221</v>
      </c>
      <c r="CJ16" s="1039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693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1039" t="s">
        <v>12</v>
      </c>
      <c r="CY16" s="19" t="s">
        <v>13</v>
      </c>
      <c r="CZ16" s="21" t="s">
        <v>14</v>
      </c>
      <c r="DA16" s="1039" t="s">
        <v>12</v>
      </c>
      <c r="DB16" s="19" t="s">
        <v>13</v>
      </c>
      <c r="DC16" s="21" t="s">
        <v>14</v>
      </c>
      <c r="DD16" s="1039" t="s">
        <v>13</v>
      </c>
      <c r="DE16" s="21" t="s">
        <v>14</v>
      </c>
      <c r="DF16" s="1039" t="s">
        <v>13</v>
      </c>
      <c r="DG16" s="21" t="s">
        <v>14</v>
      </c>
      <c r="DH16" s="1039" t="s">
        <v>13</v>
      </c>
      <c r="DI16" s="21" t="s">
        <v>14</v>
      </c>
      <c r="DJ16" s="1039" t="s">
        <v>12</v>
      </c>
      <c r="DK16" s="21" t="s">
        <v>13</v>
      </c>
      <c r="DL16" s="348" t="s">
        <v>200</v>
      </c>
      <c r="DM16" s="349" t="s">
        <v>201</v>
      </c>
      <c r="DN16" s="11"/>
      <c r="DO16" s="1693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1039" t="s">
        <v>12</v>
      </c>
      <c r="DV16" s="19" t="s">
        <v>13</v>
      </c>
      <c r="DW16" s="1058" t="s">
        <v>221</v>
      </c>
      <c r="DX16" s="92" t="s">
        <v>165</v>
      </c>
      <c r="DY16" s="1039" t="s">
        <v>12</v>
      </c>
      <c r="DZ16" s="19" t="s">
        <v>13</v>
      </c>
      <c r="EA16" s="21" t="s">
        <v>14</v>
      </c>
      <c r="EB16" s="95" t="s">
        <v>148</v>
      </c>
      <c r="EC16" s="1039" t="s">
        <v>13</v>
      </c>
      <c r="ED16" s="21" t="s">
        <v>14</v>
      </c>
      <c r="EE16" s="1039" t="s">
        <v>13</v>
      </c>
      <c r="EF16" s="21" t="s">
        <v>14</v>
      </c>
      <c r="EG16" s="1039" t="s">
        <v>12</v>
      </c>
      <c r="EH16" s="21" t="s">
        <v>13</v>
      </c>
      <c r="EI16" s="1039" t="s">
        <v>12</v>
      </c>
      <c r="EJ16" s="21" t="s">
        <v>13</v>
      </c>
      <c r="EK16" s="96" t="s">
        <v>148</v>
      </c>
      <c r="EL16" s="18" t="s">
        <v>12</v>
      </c>
      <c r="EM16" s="1037" t="s">
        <v>13</v>
      </c>
      <c r="EN16" s="97" t="s">
        <v>148</v>
      </c>
      <c r="EO16" s="1037" t="s">
        <v>13</v>
      </c>
      <c r="EP16" s="97" t="s">
        <v>148</v>
      </c>
      <c r="EQ16" s="11"/>
      <c r="ER16" s="1693"/>
      <c r="ES16" s="18" t="s">
        <v>12</v>
      </c>
      <c r="ET16" s="1040" t="s">
        <v>13</v>
      </c>
      <c r="EU16" s="1052" t="s">
        <v>14</v>
      </c>
      <c r="EV16" s="41" t="s">
        <v>12</v>
      </c>
      <c r="EW16" s="1040" t="s">
        <v>13</v>
      </c>
      <c r="EX16" s="1052" t="s">
        <v>14</v>
      </c>
      <c r="EY16" s="18" t="s">
        <v>12</v>
      </c>
      <c r="EZ16" s="1040" t="s">
        <v>13</v>
      </c>
      <c r="FA16" s="1052" t="s">
        <v>14</v>
      </c>
      <c r="FB16" s="18" t="s">
        <v>12</v>
      </c>
      <c r="FC16" s="1040" t="s">
        <v>13</v>
      </c>
      <c r="FD16" s="1052" t="s">
        <v>14</v>
      </c>
      <c r="FE16" s="18" t="s">
        <v>12</v>
      </c>
      <c r="FF16" s="1040" t="s">
        <v>13</v>
      </c>
      <c r="FG16" s="1052" t="s">
        <v>14</v>
      </c>
      <c r="FH16" s="18" t="s">
        <v>12</v>
      </c>
      <c r="FI16" s="1040" t="s">
        <v>13</v>
      </c>
      <c r="FJ16" s="841" t="s">
        <v>14</v>
      </c>
      <c r="FK16" s="1722"/>
      <c r="FL16" s="1369"/>
      <c r="FM16" s="1691"/>
      <c r="FN16" s="1723"/>
      <c r="FO16" s="1723"/>
      <c r="FP16" s="1691"/>
      <c r="FQ16" s="1715"/>
      <c r="FR16" s="41" t="s">
        <v>12</v>
      </c>
      <c r="FS16" s="1040" t="s">
        <v>13</v>
      </c>
      <c r="FT16" s="1052" t="s">
        <v>14</v>
      </c>
      <c r="FU16" s="18" t="s">
        <v>12</v>
      </c>
      <c r="FV16" s="1040" t="s">
        <v>13</v>
      </c>
      <c r="FW16" s="1052" t="s">
        <v>14</v>
      </c>
      <c r="FX16" s="18" t="s">
        <v>12</v>
      </c>
      <c r="FY16" s="1040" t="s">
        <v>13</v>
      </c>
      <c r="FZ16" s="1052" t="s">
        <v>14</v>
      </c>
      <c r="GA16" s="18" t="s">
        <v>12</v>
      </c>
      <c r="GB16" s="1040" t="s">
        <v>13</v>
      </c>
      <c r="GC16" s="1052" t="s">
        <v>14</v>
      </c>
      <c r="GD16" s="18" t="s">
        <v>12</v>
      </c>
      <c r="GE16" s="1040" t="s">
        <v>13</v>
      </c>
      <c r="GF16" s="1052" t="s">
        <v>14</v>
      </c>
      <c r="GG16" s="76" t="s">
        <v>125</v>
      </c>
      <c r="GH16" s="25"/>
      <c r="GI16" s="1658"/>
      <c r="GJ16" s="1195"/>
      <c r="GK16" s="1489"/>
      <c r="GL16" s="1692"/>
      <c r="GM16" s="1648"/>
      <c r="GN16" s="1648"/>
      <c r="GO16" s="1648"/>
      <c r="GP16" s="1719"/>
      <c r="GQ16" s="1692"/>
      <c r="GR16" s="1648"/>
      <c r="GS16" s="1648"/>
      <c r="GT16" s="1648"/>
      <c r="GU16" s="1719"/>
      <c r="GV16" s="1644"/>
      <c r="GW16" s="1647"/>
      <c r="GX16" s="1718"/>
      <c r="GY16" s="41" t="s">
        <v>12</v>
      </c>
      <c r="GZ16" s="1040" t="s">
        <v>12</v>
      </c>
      <c r="HA16" s="1040" t="s">
        <v>12</v>
      </c>
      <c r="HB16" s="1040" t="s">
        <v>12</v>
      </c>
      <c r="HC16" s="1666"/>
      <c r="HD16" s="1666"/>
      <c r="HE16" s="1666"/>
      <c r="HF16" s="1666"/>
      <c r="HG16" s="1721"/>
      <c r="HH16" s="13"/>
      <c r="HI16" s="78"/>
      <c r="HJ16" s="1665"/>
      <c r="HK16" s="1665"/>
      <c r="HL16" s="1665"/>
      <c r="HM16" s="1665"/>
      <c r="HN16" s="1665"/>
      <c r="HO16" s="1665"/>
      <c r="HP16" s="1665"/>
      <c r="HQ16" s="841" t="s">
        <v>12</v>
      </c>
      <c r="HR16" s="1638"/>
      <c r="HS16" s="1663"/>
      <c r="HT16" s="1649"/>
      <c r="HU16" s="1649"/>
      <c r="HV16" s="1649"/>
      <c r="HW16" s="1649"/>
      <c r="HX16" s="209"/>
      <c r="HY16" s="1651"/>
      <c r="HZ16" s="1622"/>
      <c r="IA16" s="1622"/>
      <c r="IB16" s="1622"/>
      <c r="IC16" s="1652"/>
      <c r="ID16" s="1653"/>
      <c r="IE16" s="1655"/>
      <c r="IF16" s="1622"/>
      <c r="IG16" s="17"/>
      <c r="IH16" s="1459"/>
      <c r="II16" s="18" t="s">
        <v>12</v>
      </c>
      <c r="IJ16" s="1040" t="s">
        <v>13</v>
      </c>
      <c r="IK16" s="841" t="s">
        <v>14</v>
      </c>
      <c r="IL16" s="18" t="s">
        <v>12</v>
      </c>
      <c r="IM16" s="1040" t="s">
        <v>13</v>
      </c>
      <c r="IN16" s="841" t="s">
        <v>14</v>
      </c>
      <c r="IO16" s="18" t="s">
        <v>12</v>
      </c>
      <c r="IP16" s="1040" t="s">
        <v>13</v>
      </c>
      <c r="IQ16" s="841" t="s">
        <v>14</v>
      </c>
      <c r="IR16" s="18" t="s">
        <v>12</v>
      </c>
      <c r="IS16" s="1040" t="s">
        <v>13</v>
      </c>
      <c r="IT16" s="841" t="s">
        <v>14</v>
      </c>
      <c r="IU16" s="18" t="s">
        <v>12</v>
      </c>
      <c r="IV16" s="1040" t="s">
        <v>13</v>
      </c>
      <c r="IW16" s="1052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726"/>
      <c r="JE16" s="1727"/>
      <c r="JF16" s="1727"/>
      <c r="JG16" s="1051"/>
      <c r="JH16" s="1333"/>
      <c r="JI16" s="17"/>
      <c r="JJ16" s="1459"/>
      <c r="JK16" s="31" t="s">
        <v>108</v>
      </c>
      <c r="JL16" s="1031" t="s">
        <v>109</v>
      </c>
      <c r="JM16" s="32" t="s">
        <v>108</v>
      </c>
      <c r="JN16" s="32" t="s">
        <v>109</v>
      </c>
      <c r="JO16" s="33" t="s">
        <v>110</v>
      </c>
      <c r="JP16" s="1730"/>
      <c r="JQ16" s="1724"/>
      <c r="JR16" s="1724"/>
      <c r="JS16" s="1724"/>
      <c r="JT16" s="1729"/>
      <c r="JU16" s="1244"/>
      <c r="JV16" s="1579"/>
      <c r="JW16" s="1579"/>
      <c r="JX16" s="1579"/>
      <c r="JY16" s="1604"/>
      <c r="JZ16" s="1244"/>
      <c r="KA16" s="1579"/>
      <c r="KB16" s="1579"/>
      <c r="KC16" s="1579"/>
      <c r="KD16" s="1604"/>
      <c r="KE16" s="1584"/>
      <c r="KF16" s="1585"/>
      <c r="KG16" s="1588"/>
      <c r="KH16" s="1591"/>
      <c r="KI16" s="1583"/>
      <c r="KJ16" s="1601"/>
      <c r="KK16" s="296"/>
      <c r="KL16" s="1459"/>
      <c r="KM16" s="1580"/>
      <c r="KN16" s="1577"/>
      <c r="KO16" s="1577"/>
      <c r="KP16" s="1577"/>
      <c r="KQ16" s="1577"/>
      <c r="KR16" s="1577"/>
      <c r="KS16" s="1577"/>
      <c r="KT16" s="1577"/>
      <c r="KU16" s="1598"/>
      <c r="KV16" s="1580"/>
      <c r="KW16" s="1577"/>
      <c r="KY16" s="337" t="s">
        <v>208</v>
      </c>
      <c r="KZ16" s="336" t="s">
        <v>209</v>
      </c>
      <c r="LA16" s="336" t="s">
        <v>205</v>
      </c>
      <c r="LB16" s="338" t="s">
        <v>210</v>
      </c>
      <c r="LD16" s="1459"/>
      <c r="LE16" s="185" t="s">
        <v>12</v>
      </c>
      <c r="LF16" s="1041" t="s">
        <v>13</v>
      </c>
      <c r="LG16" s="541" t="s">
        <v>14</v>
      </c>
      <c r="LH16" s="185" t="s">
        <v>12</v>
      </c>
      <c r="LI16" s="1041" t="s">
        <v>13</v>
      </c>
      <c r="LJ16" s="1036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953" t="s">
        <v>14</v>
      </c>
      <c r="LS16" s="916" t="s">
        <v>228</v>
      </c>
      <c r="LT16" s="917" t="s">
        <v>228</v>
      </c>
      <c r="LU16" s="917" t="s">
        <v>228</v>
      </c>
      <c r="LV16" s="917" t="s">
        <v>228</v>
      </c>
      <c r="LW16" s="920" t="s">
        <v>228</v>
      </c>
    </row>
    <row r="17" spans="1:336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30</v>
      </c>
      <c r="E17" s="102">
        <f t="shared" si="0"/>
        <v>0</v>
      </c>
      <c r="F17" s="102">
        <f t="shared" si="0"/>
        <v>0</v>
      </c>
      <c r="G17" s="493">
        <f>SUM(D17:F17)/C17*100</f>
        <v>5.7142857142857144</v>
      </c>
      <c r="H17" s="114">
        <f t="shared" si="0"/>
        <v>30</v>
      </c>
      <c r="I17" s="115">
        <f t="shared" si="0"/>
        <v>0</v>
      </c>
      <c r="J17" s="116">
        <f t="shared" si="0"/>
        <v>43</v>
      </c>
      <c r="K17" s="102">
        <f>SUM(K18:K23)</f>
        <v>54</v>
      </c>
      <c r="L17" s="104">
        <f t="shared" si="0"/>
        <v>47</v>
      </c>
      <c r="M17" s="496">
        <f t="shared" ref="M17:M23" si="1">L17/C17*100</f>
        <v>8.9523809523809526</v>
      </c>
      <c r="N17" s="116">
        <f t="shared" si="0"/>
        <v>43</v>
      </c>
      <c r="O17" s="102">
        <f t="shared" si="0"/>
        <v>54</v>
      </c>
      <c r="P17" s="102">
        <f t="shared" si="0"/>
        <v>47</v>
      </c>
      <c r="Q17" s="494">
        <f>P17/C17*100</f>
        <v>8.9523809523809526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43</v>
      </c>
      <c r="Y17" s="102">
        <f t="shared" si="0"/>
        <v>54</v>
      </c>
      <c r="Z17" s="102">
        <f t="shared" si="0"/>
        <v>43</v>
      </c>
      <c r="AA17" s="102">
        <f t="shared" si="0"/>
        <v>54</v>
      </c>
      <c r="AB17" s="102">
        <f t="shared" si="0"/>
        <v>46</v>
      </c>
      <c r="AC17" s="102">
        <f t="shared" si="0"/>
        <v>52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40</v>
      </c>
      <c r="AL17" s="82">
        <f>AK17/AJ17*100</f>
        <v>6.9084628670120898</v>
      </c>
      <c r="AM17" s="108">
        <f t="shared" si="0"/>
        <v>40</v>
      </c>
      <c r="AN17" s="110">
        <f t="shared" si="0"/>
        <v>27</v>
      </c>
      <c r="AO17" s="170">
        <f t="shared" si="0"/>
        <v>0</v>
      </c>
      <c r="AP17" s="108">
        <f t="shared" si="0"/>
        <v>0</v>
      </c>
      <c r="AQ17" s="109">
        <f t="shared" si="0"/>
        <v>42</v>
      </c>
      <c r="AR17" s="112">
        <f t="shared" si="0"/>
        <v>1</v>
      </c>
      <c r="AS17" s="108">
        <f t="shared" si="0"/>
        <v>0</v>
      </c>
      <c r="AT17" s="108">
        <f t="shared" si="0"/>
        <v>53</v>
      </c>
      <c r="AU17" s="108">
        <f t="shared" si="0"/>
        <v>47</v>
      </c>
      <c r="AV17" s="82">
        <f>AU17/AJ17*100</f>
        <v>8.1174438687392065</v>
      </c>
      <c r="AW17" s="108">
        <f t="shared" si="0"/>
        <v>46</v>
      </c>
      <c r="AX17" s="108">
        <f t="shared" si="0"/>
        <v>45</v>
      </c>
      <c r="AY17" s="108">
        <f t="shared" si="0"/>
        <v>0</v>
      </c>
      <c r="AZ17" s="108">
        <f t="shared" si="0"/>
        <v>0</v>
      </c>
      <c r="BA17" s="108">
        <f>SUM(BA18:BA23)</f>
        <v>0</v>
      </c>
      <c r="BB17" s="81">
        <f>BA17/AJ17*100</f>
        <v>0</v>
      </c>
      <c r="BC17" s="108">
        <f t="shared" si="0"/>
        <v>0</v>
      </c>
      <c r="BD17" s="108">
        <f t="shared" si="0"/>
        <v>0</v>
      </c>
      <c r="BE17" s="108">
        <f>SUM(BE18:BE23)</f>
        <v>1</v>
      </c>
      <c r="BF17" s="82">
        <f>BE17/AJ17*100</f>
        <v>0.17271157167530224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39</v>
      </c>
      <c r="BS17" s="108">
        <f t="shared" si="0"/>
        <v>1</v>
      </c>
      <c r="BT17" s="108">
        <f t="shared" si="0"/>
        <v>0</v>
      </c>
      <c r="BU17" s="110">
        <f t="shared" si="0"/>
        <v>1</v>
      </c>
      <c r="BV17" s="170">
        <f t="shared" si="0"/>
        <v>0</v>
      </c>
      <c r="BW17" s="108">
        <f t="shared" si="0"/>
        <v>1</v>
      </c>
      <c r="BX17" s="108">
        <f t="shared" si="0"/>
        <v>1</v>
      </c>
      <c r="BY17" s="395">
        <f>BX17/BP17</f>
        <v>1.6286644951140066E-3</v>
      </c>
      <c r="BZ17" s="170">
        <f t="shared" si="0"/>
        <v>0</v>
      </c>
      <c r="CA17" s="108">
        <f t="shared" si="0"/>
        <v>1</v>
      </c>
      <c r="CB17" s="108">
        <f>SUM(CB18:CB23)</f>
        <v>0</v>
      </c>
      <c r="CC17" s="468">
        <f>CB17/BP17*100</f>
        <v>0</v>
      </c>
      <c r="CD17" s="112">
        <f t="shared" si="0"/>
        <v>0</v>
      </c>
      <c r="CE17" s="108">
        <f t="shared" ref="CE17:CO17" si="3">SUM(CE18:CE23)</f>
        <v>1</v>
      </c>
      <c r="CF17" s="108">
        <f t="shared" si="3"/>
        <v>0</v>
      </c>
      <c r="CG17" s="108">
        <f t="shared" si="3"/>
        <v>0</v>
      </c>
      <c r="CH17" s="108">
        <f t="shared" si="3"/>
        <v>0</v>
      </c>
      <c r="CI17" s="108">
        <f t="shared" si="3"/>
        <v>0</v>
      </c>
      <c r="CJ17" s="108">
        <f t="shared" si="3"/>
        <v>2</v>
      </c>
      <c r="CK17" s="108">
        <f>SUM(CK18:CK23)</f>
        <v>0</v>
      </c>
      <c r="CL17" s="314">
        <f>CK17/BP17*100</f>
        <v>0</v>
      </c>
      <c r="CM17" s="322">
        <f t="shared" ref="CM17:CN17" si="4">SUM(CM18:CM23)</f>
        <v>0</v>
      </c>
      <c r="CN17" s="323">
        <f t="shared" si="4"/>
        <v>0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15</v>
      </c>
      <c r="CT17" s="108">
        <f t="shared" si="5"/>
        <v>2</v>
      </c>
      <c r="CU17" s="108">
        <f t="shared" si="5"/>
        <v>0</v>
      </c>
      <c r="CV17" s="108">
        <f t="shared" si="5"/>
        <v>0</v>
      </c>
      <c r="CW17" s="108">
        <f t="shared" si="5"/>
        <v>0</v>
      </c>
      <c r="CX17" s="108">
        <f t="shared" si="5"/>
        <v>0</v>
      </c>
      <c r="CY17" s="108">
        <f t="shared" si="5"/>
        <v>1</v>
      </c>
      <c r="CZ17" s="108">
        <f t="shared" si="5"/>
        <v>0</v>
      </c>
      <c r="DA17" s="108">
        <f t="shared" si="5"/>
        <v>0</v>
      </c>
      <c r="DB17" s="108">
        <f t="shared" si="5"/>
        <v>1</v>
      </c>
      <c r="DC17" s="108">
        <f t="shared" si="5"/>
        <v>1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0</v>
      </c>
      <c r="DI17" s="108">
        <f t="shared" si="5"/>
        <v>0</v>
      </c>
      <c r="DJ17" s="108">
        <f t="shared" si="5"/>
        <v>0</v>
      </c>
      <c r="DK17" s="108">
        <f t="shared" si="5"/>
        <v>1</v>
      </c>
      <c r="DL17" s="108">
        <f t="shared" si="5"/>
        <v>1</v>
      </c>
      <c r="DM17" s="108">
        <f t="shared" si="5"/>
        <v>1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10</v>
      </c>
      <c r="DR17" s="108">
        <f t="shared" si="6"/>
        <v>1</v>
      </c>
      <c r="DS17" s="108">
        <f t="shared" si="6"/>
        <v>0</v>
      </c>
      <c r="DT17" s="108">
        <f t="shared" si="6"/>
        <v>1</v>
      </c>
      <c r="DU17" s="108">
        <f t="shared" si="6"/>
        <v>0</v>
      </c>
      <c r="DV17" s="108">
        <f t="shared" si="6"/>
        <v>1</v>
      </c>
      <c r="DW17" s="108">
        <f>SUM(DW18:DW23)</f>
        <v>1</v>
      </c>
      <c r="DX17" s="82">
        <f t="shared" ref="DX17:DX23" si="7">DW17/DP17*100</f>
        <v>0.13513513513513514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0</v>
      </c>
      <c r="EF17" s="108">
        <f t="shared" si="6"/>
        <v>0</v>
      </c>
      <c r="EG17" s="108">
        <f t="shared" si="6"/>
        <v>0</v>
      </c>
      <c r="EH17" s="108">
        <f t="shared" si="6"/>
        <v>0</v>
      </c>
      <c r="EI17" s="108">
        <f t="shared" si="6"/>
        <v>0</v>
      </c>
      <c r="EJ17" s="108">
        <f>SUM(EJ18:EJ23)</f>
        <v>0</v>
      </c>
      <c r="EK17" s="82">
        <f t="shared" ref="EK17:EK23" si="9">EJ17/DP17*100</f>
        <v>0</v>
      </c>
      <c r="EL17" s="108">
        <f t="shared" si="6"/>
        <v>0</v>
      </c>
      <c r="EM17" s="108">
        <f>SUM(EM18:EM23)</f>
        <v>48</v>
      </c>
      <c r="EN17" s="82">
        <f t="shared" ref="EN17:EN23" si="10">EM17/DP17</f>
        <v>6.4864864864864868E-2</v>
      </c>
      <c r="EO17" s="108">
        <f>SUM(EO18:EO23)</f>
        <v>47</v>
      </c>
      <c r="EP17" s="82">
        <f t="shared" ref="EP17:EP23" si="11">EO17/DP17</f>
        <v>6.3513513513513517E-2</v>
      </c>
      <c r="EQ17" s="111"/>
      <c r="ER17" s="106" t="s">
        <v>150</v>
      </c>
      <c r="ES17" s="108">
        <f t="shared" si="6"/>
        <v>0</v>
      </c>
      <c r="ET17" s="108">
        <f t="shared" si="6"/>
        <v>1</v>
      </c>
      <c r="EU17" s="108">
        <f t="shared" si="6"/>
        <v>0</v>
      </c>
      <c r="EV17" s="112">
        <f t="shared" si="6"/>
        <v>21</v>
      </c>
      <c r="EW17" s="108">
        <f t="shared" si="6"/>
        <v>30</v>
      </c>
      <c r="EX17" s="108">
        <f t="shared" si="6"/>
        <v>52</v>
      </c>
      <c r="EY17" s="108">
        <f t="shared" si="6"/>
        <v>7</v>
      </c>
      <c r="EZ17" s="108">
        <f t="shared" si="6"/>
        <v>6</v>
      </c>
      <c r="FA17" s="108">
        <f t="shared" si="6"/>
        <v>3</v>
      </c>
      <c r="FB17" s="108">
        <f t="shared" si="6"/>
        <v>8</v>
      </c>
      <c r="FC17" s="108">
        <f t="shared" si="6"/>
        <v>5</v>
      </c>
      <c r="FD17" s="108">
        <f t="shared" si="6"/>
        <v>2</v>
      </c>
      <c r="FE17" s="108">
        <f t="shared" si="6"/>
        <v>4</v>
      </c>
      <c r="FF17" s="108">
        <f t="shared" si="6"/>
        <v>0</v>
      </c>
      <c r="FG17" s="108">
        <f t="shared" si="6"/>
        <v>3</v>
      </c>
      <c r="FH17" s="108">
        <f t="shared" si="6"/>
        <v>0</v>
      </c>
      <c r="FI17" s="108">
        <f t="shared" si="6"/>
        <v>0</v>
      </c>
      <c r="FJ17" s="110">
        <f t="shared" si="6"/>
        <v>0</v>
      </c>
      <c r="FK17" s="107">
        <f>SUM(FK18:FK23)</f>
        <v>516</v>
      </c>
      <c r="FL17" s="190">
        <f t="shared" ref="FL17:FL23" si="12">SUM(FM17:FQ17)/FK17*100</f>
        <v>4.4573643410852712</v>
      </c>
      <c r="FM17" s="108">
        <f t="shared" si="6"/>
        <v>0</v>
      </c>
      <c r="FN17" s="108">
        <f t="shared" si="6"/>
        <v>1</v>
      </c>
      <c r="FO17" s="108">
        <f t="shared" si="6"/>
        <v>9</v>
      </c>
      <c r="FP17" s="108">
        <f t="shared" si="6"/>
        <v>13</v>
      </c>
      <c r="FQ17" s="109">
        <f t="shared" si="6"/>
        <v>0</v>
      </c>
      <c r="FR17" s="112">
        <f t="shared" si="6"/>
        <v>0</v>
      </c>
      <c r="FS17" s="108">
        <f t="shared" si="6"/>
        <v>0</v>
      </c>
      <c r="FT17" s="108">
        <f t="shared" si="6"/>
        <v>0</v>
      </c>
      <c r="FU17" s="108">
        <f t="shared" si="6"/>
        <v>28</v>
      </c>
      <c r="FV17" s="108">
        <f t="shared" si="6"/>
        <v>34</v>
      </c>
      <c r="FW17" s="108">
        <f t="shared" si="6"/>
        <v>27</v>
      </c>
      <c r="FX17" s="108">
        <f t="shared" si="6"/>
        <v>6</v>
      </c>
      <c r="FY17" s="108">
        <f t="shared" si="6"/>
        <v>3</v>
      </c>
      <c r="FZ17" s="108">
        <f t="shared" si="6"/>
        <v>0</v>
      </c>
      <c r="GA17" s="108">
        <f t="shared" si="6"/>
        <v>16</v>
      </c>
      <c r="GB17" s="108">
        <f t="shared" si="6"/>
        <v>4</v>
      </c>
      <c r="GC17" s="108">
        <f t="shared" ref="GC17:HT17" si="13">SUM(GC18:GC23)</f>
        <v>3</v>
      </c>
      <c r="GD17" s="108">
        <f t="shared" si="13"/>
        <v>2</v>
      </c>
      <c r="GE17" s="108">
        <f t="shared" si="13"/>
        <v>1</v>
      </c>
      <c r="GF17" s="108">
        <f t="shared" si="13"/>
        <v>2</v>
      </c>
      <c r="GG17" s="109">
        <f t="shared" si="13"/>
        <v>3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4.3126684636118604</v>
      </c>
      <c r="GL17" s="108">
        <f t="shared" si="13"/>
        <v>0</v>
      </c>
      <c r="GM17" s="108">
        <f t="shared" si="13"/>
        <v>0</v>
      </c>
      <c r="GN17" s="108">
        <f t="shared" si="13"/>
        <v>0</v>
      </c>
      <c r="GO17" s="108">
        <f t="shared" si="13"/>
        <v>2</v>
      </c>
      <c r="GP17" s="108">
        <f t="shared" si="13"/>
        <v>6</v>
      </c>
      <c r="GQ17" s="108">
        <f t="shared" si="13"/>
        <v>52</v>
      </c>
      <c r="GR17" s="108">
        <f t="shared" si="13"/>
        <v>24</v>
      </c>
      <c r="GS17" s="108">
        <f t="shared" si="13"/>
        <v>19</v>
      </c>
      <c r="GT17" s="108">
        <f t="shared" si="13"/>
        <v>34</v>
      </c>
      <c r="GU17" s="110">
        <f t="shared" si="13"/>
        <v>23</v>
      </c>
      <c r="GV17" s="170">
        <f t="shared" ref="GV17" si="15">SUM(GV18:GV23)</f>
        <v>57</v>
      </c>
      <c r="GW17" s="108">
        <f>SUM(GW18:GW23)</f>
        <v>4090</v>
      </c>
      <c r="GX17" s="303">
        <f t="shared" ref="GX17:GX23" si="16">GV17/GW17*100</f>
        <v>1.3936430317848409</v>
      </c>
      <c r="GY17" s="112">
        <f t="shared" si="13"/>
        <v>9</v>
      </c>
      <c r="GZ17" s="108">
        <f t="shared" si="13"/>
        <v>0</v>
      </c>
      <c r="HA17" s="108">
        <f t="shared" si="13"/>
        <v>2</v>
      </c>
      <c r="HB17" s="108">
        <f t="shared" si="13"/>
        <v>0</v>
      </c>
      <c r="HC17" s="108">
        <f t="shared" si="13"/>
        <v>0</v>
      </c>
      <c r="HD17" s="108">
        <f t="shared" si="13"/>
        <v>0</v>
      </c>
      <c r="HE17" s="108">
        <f t="shared" si="13"/>
        <v>0</v>
      </c>
      <c r="HF17" s="108">
        <f t="shared" si="13"/>
        <v>0</v>
      </c>
      <c r="HG17" s="109">
        <f t="shared" si="13"/>
        <v>0</v>
      </c>
      <c r="HH17" s="105"/>
      <c r="HI17" s="106" t="s">
        <v>150</v>
      </c>
      <c r="HJ17" s="108">
        <f t="shared" si="13"/>
        <v>0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2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0</v>
      </c>
      <c r="IM17" s="108">
        <f t="shared" si="17"/>
        <v>0</v>
      </c>
      <c r="IN17" s="108">
        <f t="shared" si="17"/>
        <v>0</v>
      </c>
      <c r="IO17" s="108">
        <f t="shared" si="17"/>
        <v>5</v>
      </c>
      <c r="IP17" s="108">
        <f t="shared" si="17"/>
        <v>2</v>
      </c>
      <c r="IQ17" s="108">
        <f t="shared" si="17"/>
        <v>0</v>
      </c>
      <c r="IR17" s="108">
        <f t="shared" si="17"/>
        <v>9</v>
      </c>
      <c r="IS17" s="108">
        <f t="shared" si="17"/>
        <v>4</v>
      </c>
      <c r="IT17" s="108">
        <f t="shared" si="17"/>
        <v>2</v>
      </c>
      <c r="IU17" s="108">
        <f t="shared" si="17"/>
        <v>9</v>
      </c>
      <c r="IV17" s="108">
        <f t="shared" si="17"/>
        <v>0</v>
      </c>
      <c r="IW17" s="109">
        <f t="shared" si="17"/>
        <v>2</v>
      </c>
      <c r="IX17" s="114">
        <f t="shared" si="17"/>
        <v>0</v>
      </c>
      <c r="IY17" s="102">
        <f t="shared" si="17"/>
        <v>1</v>
      </c>
      <c r="IZ17" s="115">
        <f t="shared" si="17"/>
        <v>1</v>
      </c>
      <c r="JA17" s="116">
        <f t="shared" si="17"/>
        <v>4</v>
      </c>
      <c r="JB17" s="102">
        <f t="shared" si="17"/>
        <v>0</v>
      </c>
      <c r="JC17" s="104">
        <f t="shared" si="17"/>
        <v>0</v>
      </c>
      <c r="JD17" s="114">
        <f t="shared" si="17"/>
        <v>1</v>
      </c>
      <c r="JE17" s="102">
        <f t="shared" si="17"/>
        <v>0</v>
      </c>
      <c r="JF17" s="102">
        <f t="shared" si="17"/>
        <v>0</v>
      </c>
      <c r="JG17" s="102">
        <f>SUM(JG18:JG23)</f>
        <v>0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3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0</v>
      </c>
      <c r="JX17" s="108">
        <f t="shared" si="18"/>
        <v>0</v>
      </c>
      <c r="JY17" s="109">
        <f t="shared" si="18"/>
        <v>3</v>
      </c>
      <c r="JZ17" s="170">
        <f t="shared" si="18"/>
        <v>0</v>
      </c>
      <c r="KA17" s="108">
        <f t="shared" si="18"/>
        <v>0</v>
      </c>
      <c r="KB17" s="108">
        <f t="shared" si="18"/>
        <v>3</v>
      </c>
      <c r="KC17" s="108">
        <f t="shared" si="18"/>
        <v>2</v>
      </c>
      <c r="KD17" s="109">
        <f t="shared" si="18"/>
        <v>4</v>
      </c>
      <c r="KE17" s="116">
        <f>SUM(KE18:KE23)</f>
        <v>2678</v>
      </c>
      <c r="KF17" s="363">
        <f t="shared" ref="KF17:KF23" si="19">KG17/KE17*100</f>
        <v>2.5018670649738608</v>
      </c>
      <c r="KG17" s="104">
        <f t="shared" si="17"/>
        <v>67</v>
      </c>
      <c r="KH17" s="116">
        <f t="shared" si="17"/>
        <v>3</v>
      </c>
      <c r="KI17" s="114">
        <f t="shared" si="17"/>
        <v>0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14</v>
      </c>
      <c r="KQ17" s="108">
        <f t="shared" si="20"/>
        <v>0</v>
      </c>
      <c r="KR17" s="108">
        <f t="shared" si="20"/>
        <v>25</v>
      </c>
      <c r="KS17" s="108">
        <f t="shared" si="20"/>
        <v>33</v>
      </c>
      <c r="KT17" s="108">
        <f t="shared" si="20"/>
        <v>0</v>
      </c>
      <c r="KU17" s="109">
        <f t="shared" si="20"/>
        <v>42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W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0</v>
      </c>
      <c r="LI17" s="108">
        <f t="shared" si="23"/>
        <v>0</v>
      </c>
      <c r="LJ17" s="109">
        <f t="shared" si="23"/>
        <v>0</v>
      </c>
      <c r="LK17" s="170">
        <f t="shared" si="23"/>
        <v>0</v>
      </c>
      <c r="LL17" s="108">
        <f t="shared" si="23"/>
        <v>0</v>
      </c>
      <c r="LM17" s="108">
        <f t="shared" si="23"/>
        <v>0</v>
      </c>
      <c r="LN17" s="109">
        <f t="shared" si="23"/>
        <v>0</v>
      </c>
      <c r="LO17" s="104">
        <f t="shared" si="23"/>
        <v>51</v>
      </c>
      <c r="LP17" s="104">
        <f t="shared" si="23"/>
        <v>2</v>
      </c>
      <c r="LQ17" s="104">
        <f t="shared" si="23"/>
        <v>0</v>
      </c>
      <c r="LR17" s="115">
        <f t="shared" si="23"/>
        <v>0</v>
      </c>
      <c r="LS17" s="170">
        <f t="shared" si="23"/>
        <v>0</v>
      </c>
      <c r="LT17" s="108">
        <f t="shared" si="23"/>
        <v>0</v>
      </c>
      <c r="LU17" s="108">
        <f t="shared" si="23"/>
        <v>0</v>
      </c>
      <c r="LV17" s="108">
        <f t="shared" si="23"/>
        <v>0</v>
      </c>
      <c r="LW17" s="109">
        <f t="shared" si="23"/>
        <v>0</v>
      </c>
      <c r="LX17" s="958"/>
    </row>
    <row r="18" spans="1:336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30</v>
      </c>
      <c r="E18" s="120">
        <f>E33+E35+E38</f>
        <v>0</v>
      </c>
      <c r="F18" s="120">
        <f>F33+F35+F38</f>
        <v>0</v>
      </c>
      <c r="G18" s="410">
        <f t="shared" ref="G18:G23" si="24">SUM(D18:F18)/C18*100</f>
        <v>11.406844106463879</v>
      </c>
      <c r="H18" s="130">
        <f>H33+H35+H38</f>
        <v>30</v>
      </c>
      <c r="I18" s="129">
        <f>I33+I35+I38</f>
        <v>0</v>
      </c>
      <c r="J18" s="131">
        <f>J33+J35+J38</f>
        <v>24</v>
      </c>
      <c r="K18" s="120">
        <f>K33+K35+K38</f>
        <v>25</v>
      </c>
      <c r="L18" s="124">
        <f>L33+L35+L38</f>
        <v>21</v>
      </c>
      <c r="M18" s="497">
        <f t="shared" si="1"/>
        <v>7.9847908745247151</v>
      </c>
      <c r="N18" s="131">
        <f>N33+N35+N38</f>
        <v>24</v>
      </c>
      <c r="O18" s="120">
        <f>O33+O35+O38</f>
        <v>25</v>
      </c>
      <c r="P18" s="120">
        <f>P33+P35+P38</f>
        <v>21</v>
      </c>
      <c r="Q18" s="386">
        <f t="shared" ref="Q18:Q23" si="25">P18/C18*100</f>
        <v>7.9847908745247151</v>
      </c>
      <c r="R18" s="130">
        <f t="shared" ref="R18:AG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24</v>
      </c>
      <c r="Y18" s="120">
        <f t="shared" si="26"/>
        <v>25</v>
      </c>
      <c r="Z18" s="120">
        <f t="shared" si="26"/>
        <v>24</v>
      </c>
      <c r="AA18" s="120">
        <f t="shared" si="26"/>
        <v>25</v>
      </c>
      <c r="AB18" s="120">
        <f t="shared" si="26"/>
        <v>21</v>
      </c>
      <c r="AC18" s="120">
        <f t="shared" si="26"/>
        <v>19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>
        <f t="shared" si="26"/>
        <v>0</v>
      </c>
      <c r="AH18" s="125"/>
      <c r="AI18" s="307" t="s">
        <v>152</v>
      </c>
      <c r="AJ18" s="474">
        <f>AJ33+AJ35+AJ38</f>
        <v>267</v>
      </c>
      <c r="AK18" s="120">
        <f>AK33+AK35+AK38</f>
        <v>20</v>
      </c>
      <c r="AL18" s="127">
        <f t="shared" ref="AL18:AL23" si="27">AK18/AJ18*100</f>
        <v>7.4906367041198507</v>
      </c>
      <c r="AM18" s="120">
        <f t="shared" ref="AM18:AU18" si="28">AM33+AM35+AM38</f>
        <v>20</v>
      </c>
      <c r="AN18" s="129">
        <f t="shared" si="28"/>
        <v>13</v>
      </c>
      <c r="AO18" s="131">
        <f t="shared" si="28"/>
        <v>0</v>
      </c>
      <c r="AP18" s="120">
        <f t="shared" si="28"/>
        <v>0</v>
      </c>
      <c r="AQ18" s="124">
        <f t="shared" si="28"/>
        <v>19</v>
      </c>
      <c r="AR18" s="130">
        <f t="shared" si="28"/>
        <v>0</v>
      </c>
      <c r="AS18" s="120">
        <f t="shared" si="28"/>
        <v>0</v>
      </c>
      <c r="AT18" s="120">
        <f t="shared" si="28"/>
        <v>25</v>
      </c>
      <c r="AU18" s="120">
        <f t="shared" si="28"/>
        <v>16</v>
      </c>
      <c r="AV18" s="127">
        <f t="shared" ref="AV18:AV23" si="29">AU18/AJ18*100</f>
        <v>5.9925093632958806</v>
      </c>
      <c r="AW18" s="120">
        <f>AW33+AW35+AW38</f>
        <v>15</v>
      </c>
      <c r="AX18" s="120">
        <f>AX33+AX35+AX38</f>
        <v>14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30">BA18/AJ18*100</f>
        <v>0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1">BE18/AJ18*100</f>
        <v>0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0</v>
      </c>
      <c r="BM18" s="120">
        <f t="shared" si="32"/>
        <v>0</v>
      </c>
      <c r="BN18" s="125"/>
      <c r="BO18" s="126" t="s">
        <v>152</v>
      </c>
      <c r="BP18" s="119">
        <f t="shared" ref="BP18:BX18" si="33">BP33+BP35+BP38</f>
        <v>275</v>
      </c>
      <c r="BQ18" s="120">
        <f t="shared" si="33"/>
        <v>0</v>
      </c>
      <c r="BR18" s="120">
        <f t="shared" si="33"/>
        <v>9</v>
      </c>
      <c r="BS18" s="120">
        <f t="shared" si="33"/>
        <v>1</v>
      </c>
      <c r="BT18" s="120">
        <f t="shared" si="33"/>
        <v>0</v>
      </c>
      <c r="BU18" s="129">
        <f t="shared" si="33"/>
        <v>0</v>
      </c>
      <c r="BV18" s="131">
        <f t="shared" si="33"/>
        <v>0</v>
      </c>
      <c r="BW18" s="120">
        <f t="shared" si="33"/>
        <v>1</v>
      </c>
      <c r="BX18" s="120">
        <f t="shared" si="33"/>
        <v>0</v>
      </c>
      <c r="BY18" s="477">
        <f t="shared" ref="BY18:BY23" si="34">BX18/BP18</f>
        <v>0</v>
      </c>
      <c r="BZ18" s="131">
        <f>BZ33+BZ35+BZ38</f>
        <v>0</v>
      </c>
      <c r="CA18" s="120">
        <f>CA33+CA35+CA38</f>
        <v>1</v>
      </c>
      <c r="CB18" s="120">
        <f>CB33+CB35+CB38</f>
        <v>0</v>
      </c>
      <c r="CC18" s="469">
        <f t="shared" ref="CC18:CC23" si="35">CB18/BP18*100</f>
        <v>0</v>
      </c>
      <c r="CD18" s="130">
        <f t="shared" ref="CD18:CK18" si="36">CD33+CD35+CD38</f>
        <v>0</v>
      </c>
      <c r="CE18" s="120">
        <f t="shared" si="36"/>
        <v>0</v>
      </c>
      <c r="CF18" s="120">
        <f t="shared" si="36"/>
        <v>0</v>
      </c>
      <c r="CG18" s="120">
        <f t="shared" si="36"/>
        <v>0</v>
      </c>
      <c r="CH18" s="120">
        <f t="shared" si="36"/>
        <v>0</v>
      </c>
      <c r="CI18" s="120">
        <f t="shared" si="36"/>
        <v>0</v>
      </c>
      <c r="CJ18" s="120">
        <f t="shared" si="36"/>
        <v>2</v>
      </c>
      <c r="CK18" s="120">
        <f t="shared" si="36"/>
        <v>0</v>
      </c>
      <c r="CL18" s="315">
        <f t="shared" ref="CL18:CL23" si="37">CK18/BP18*100</f>
        <v>0</v>
      </c>
      <c r="CM18" s="117">
        <f>CM33+CM35+CM38</f>
        <v>0</v>
      </c>
      <c r="CN18" s="324">
        <f>CN33+CN35+CN38</f>
        <v>0</v>
      </c>
      <c r="CO18" s="130">
        <f>CO33+CO35+CO38</f>
        <v>0</v>
      </c>
      <c r="CP18" s="125"/>
      <c r="CQ18" s="118" t="s">
        <v>152</v>
      </c>
      <c r="CR18" s="367">
        <f t="shared" ref="CR18:DM18" si="38">CR33+CR35+CR38</f>
        <v>36</v>
      </c>
      <c r="CS18" s="131">
        <f t="shared" si="38"/>
        <v>2</v>
      </c>
      <c r="CT18" s="120">
        <f t="shared" si="38"/>
        <v>2</v>
      </c>
      <c r="CU18" s="120">
        <f t="shared" si="38"/>
        <v>0</v>
      </c>
      <c r="CV18" s="120">
        <f t="shared" si="38"/>
        <v>0</v>
      </c>
      <c r="CW18" s="120">
        <f t="shared" si="38"/>
        <v>0</v>
      </c>
      <c r="CX18" s="120">
        <f t="shared" si="38"/>
        <v>0</v>
      </c>
      <c r="CY18" s="120">
        <f t="shared" si="38"/>
        <v>0</v>
      </c>
      <c r="CZ18" s="120">
        <f t="shared" si="38"/>
        <v>0</v>
      </c>
      <c r="DA18" s="120">
        <f t="shared" si="38"/>
        <v>0</v>
      </c>
      <c r="DB18" s="120">
        <f t="shared" si="38"/>
        <v>0</v>
      </c>
      <c r="DC18" s="120">
        <f t="shared" si="38"/>
        <v>1</v>
      </c>
      <c r="DD18" s="120">
        <f t="shared" si="38"/>
        <v>0</v>
      </c>
      <c r="DE18" s="120">
        <f t="shared" si="38"/>
        <v>0</v>
      </c>
      <c r="DF18" s="120">
        <f t="shared" si="38"/>
        <v>0</v>
      </c>
      <c r="DG18" s="120">
        <f t="shared" si="38"/>
        <v>0</v>
      </c>
      <c r="DH18" s="120">
        <f t="shared" si="38"/>
        <v>0</v>
      </c>
      <c r="DI18" s="120">
        <f t="shared" si="38"/>
        <v>0</v>
      </c>
      <c r="DJ18" s="120">
        <f t="shared" si="38"/>
        <v>0</v>
      </c>
      <c r="DK18" s="120">
        <f t="shared" si="38"/>
        <v>1</v>
      </c>
      <c r="DL18" s="120">
        <f t="shared" si="38"/>
        <v>1</v>
      </c>
      <c r="DM18" s="120">
        <f t="shared" si="38"/>
        <v>1</v>
      </c>
      <c r="DN18" s="125"/>
      <c r="DO18" s="307" t="s">
        <v>152</v>
      </c>
      <c r="DP18" s="474">
        <f t="shared" ref="DP18:DW18" si="39">DP33+DP35+DP38</f>
        <v>402</v>
      </c>
      <c r="DQ18" s="120">
        <f t="shared" si="39"/>
        <v>3</v>
      </c>
      <c r="DR18" s="120">
        <f t="shared" si="39"/>
        <v>1</v>
      </c>
      <c r="DS18" s="120">
        <f t="shared" si="39"/>
        <v>0</v>
      </c>
      <c r="DT18" s="120">
        <f t="shared" si="39"/>
        <v>0</v>
      </c>
      <c r="DU18" s="120">
        <f t="shared" si="39"/>
        <v>0</v>
      </c>
      <c r="DV18" s="120">
        <f t="shared" si="39"/>
        <v>0</v>
      </c>
      <c r="DW18" s="120">
        <f t="shared" si="39"/>
        <v>1</v>
      </c>
      <c r="DX18" s="127">
        <f t="shared" si="7"/>
        <v>0.24875621890547264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0">EC33+EC35+EC38</f>
        <v>0</v>
      </c>
      <c r="ED18" s="120">
        <f t="shared" si="40"/>
        <v>0</v>
      </c>
      <c r="EE18" s="120">
        <f t="shared" si="40"/>
        <v>0</v>
      </c>
      <c r="EF18" s="120">
        <f t="shared" si="40"/>
        <v>0</v>
      </c>
      <c r="EG18" s="120">
        <f t="shared" si="40"/>
        <v>0</v>
      </c>
      <c r="EH18" s="120">
        <f t="shared" si="40"/>
        <v>0</v>
      </c>
      <c r="EI18" s="120">
        <f t="shared" si="40"/>
        <v>0</v>
      </c>
      <c r="EJ18" s="120">
        <f t="shared" si="40"/>
        <v>0</v>
      </c>
      <c r="EK18" s="127">
        <f t="shared" si="9"/>
        <v>0</v>
      </c>
      <c r="EL18" s="120">
        <f>EL33+EL35+EL38</f>
        <v>0</v>
      </c>
      <c r="EM18" s="120">
        <f>EM33+EM35+EM38</f>
        <v>19</v>
      </c>
      <c r="EN18" s="127">
        <f t="shared" si="10"/>
        <v>4.7263681592039801E-2</v>
      </c>
      <c r="EO18" s="120">
        <f>EO33+EO35+EO38</f>
        <v>19</v>
      </c>
      <c r="EP18" s="127">
        <f t="shared" si="11"/>
        <v>4.7263681592039801E-2</v>
      </c>
      <c r="EQ18" s="125"/>
      <c r="ER18" s="126" t="s">
        <v>152</v>
      </c>
      <c r="ES18" s="120">
        <f t="shared" ref="ES18:FK18" si="41">ES33+ES35+ES38</f>
        <v>0</v>
      </c>
      <c r="ET18" s="120">
        <f t="shared" si="41"/>
        <v>0</v>
      </c>
      <c r="EU18" s="120">
        <f t="shared" si="41"/>
        <v>0</v>
      </c>
      <c r="EV18" s="120">
        <f t="shared" si="41"/>
        <v>1</v>
      </c>
      <c r="EW18" s="120">
        <f t="shared" si="41"/>
        <v>0</v>
      </c>
      <c r="EX18" s="120">
        <f t="shared" si="41"/>
        <v>0</v>
      </c>
      <c r="EY18" s="120">
        <f t="shared" si="41"/>
        <v>2</v>
      </c>
      <c r="EZ18" s="120">
        <f t="shared" si="41"/>
        <v>3</v>
      </c>
      <c r="FA18" s="120">
        <f t="shared" si="41"/>
        <v>0</v>
      </c>
      <c r="FB18" s="120">
        <f t="shared" si="41"/>
        <v>1</v>
      </c>
      <c r="FC18" s="120">
        <f t="shared" si="41"/>
        <v>0</v>
      </c>
      <c r="FD18" s="120">
        <f t="shared" si="41"/>
        <v>0</v>
      </c>
      <c r="FE18" s="120">
        <f t="shared" si="41"/>
        <v>0</v>
      </c>
      <c r="FF18" s="120">
        <f t="shared" si="41"/>
        <v>0</v>
      </c>
      <c r="FG18" s="120">
        <f t="shared" si="41"/>
        <v>1</v>
      </c>
      <c r="FH18" s="120">
        <f t="shared" si="41"/>
        <v>0</v>
      </c>
      <c r="FI18" s="120">
        <f t="shared" si="41"/>
        <v>0</v>
      </c>
      <c r="FJ18" s="120">
        <f t="shared" si="41"/>
        <v>0</v>
      </c>
      <c r="FK18" s="119">
        <f t="shared" si="41"/>
        <v>170</v>
      </c>
      <c r="FL18" s="188">
        <f t="shared" si="12"/>
        <v>4.7058823529411766</v>
      </c>
      <c r="FM18" s="120">
        <f t="shared" ref="FM18:GG18" si="42">FM33+FM35+FM38</f>
        <v>0</v>
      </c>
      <c r="FN18" s="120">
        <f t="shared" si="42"/>
        <v>1</v>
      </c>
      <c r="FO18" s="120">
        <f t="shared" si="42"/>
        <v>5</v>
      </c>
      <c r="FP18" s="120">
        <f t="shared" si="42"/>
        <v>2</v>
      </c>
      <c r="FQ18" s="120">
        <f t="shared" si="42"/>
        <v>0</v>
      </c>
      <c r="FR18" s="120">
        <f t="shared" si="42"/>
        <v>0</v>
      </c>
      <c r="FS18" s="120">
        <f t="shared" si="42"/>
        <v>0</v>
      </c>
      <c r="FT18" s="120">
        <f t="shared" si="42"/>
        <v>0</v>
      </c>
      <c r="FU18" s="120">
        <f t="shared" si="42"/>
        <v>0</v>
      </c>
      <c r="FV18" s="120">
        <f t="shared" si="42"/>
        <v>1</v>
      </c>
      <c r="FW18" s="120">
        <f t="shared" si="42"/>
        <v>0</v>
      </c>
      <c r="FX18" s="120">
        <f t="shared" si="42"/>
        <v>1</v>
      </c>
      <c r="FY18" s="120">
        <f t="shared" si="42"/>
        <v>1</v>
      </c>
      <c r="FZ18" s="120">
        <f t="shared" si="42"/>
        <v>0</v>
      </c>
      <c r="GA18" s="120">
        <f t="shared" si="42"/>
        <v>6</v>
      </c>
      <c r="GB18" s="120">
        <f t="shared" si="42"/>
        <v>1</v>
      </c>
      <c r="GC18" s="120">
        <f t="shared" si="42"/>
        <v>1</v>
      </c>
      <c r="GD18" s="120">
        <f t="shared" si="42"/>
        <v>2</v>
      </c>
      <c r="GE18" s="120">
        <f t="shared" si="42"/>
        <v>0</v>
      </c>
      <c r="GF18" s="120">
        <f t="shared" si="42"/>
        <v>2</v>
      </c>
      <c r="GG18" s="120">
        <f t="shared" si="42"/>
        <v>1</v>
      </c>
      <c r="GH18" s="125"/>
      <c r="GI18" s="126" t="s">
        <v>152</v>
      </c>
      <c r="GJ18" s="119">
        <f>GJ33+GJ35+GJ38</f>
        <v>1421</v>
      </c>
      <c r="GK18" s="192">
        <f t="shared" si="14"/>
        <v>0.56298381421534127</v>
      </c>
      <c r="GL18" s="120">
        <f t="shared" ref="GL18:GW18" si="43">GL33+GL35+GL38</f>
        <v>0</v>
      </c>
      <c r="GM18" s="120">
        <f t="shared" si="43"/>
        <v>0</v>
      </c>
      <c r="GN18" s="120">
        <f t="shared" si="43"/>
        <v>0</v>
      </c>
      <c r="GO18" s="120">
        <f t="shared" si="43"/>
        <v>0</v>
      </c>
      <c r="GP18" s="120">
        <f t="shared" si="43"/>
        <v>0</v>
      </c>
      <c r="GQ18" s="120">
        <f t="shared" si="43"/>
        <v>5</v>
      </c>
      <c r="GR18" s="120">
        <f t="shared" si="43"/>
        <v>1</v>
      </c>
      <c r="GS18" s="120">
        <f t="shared" si="43"/>
        <v>1</v>
      </c>
      <c r="GT18" s="120">
        <f t="shared" si="43"/>
        <v>1</v>
      </c>
      <c r="GU18" s="129">
        <f t="shared" si="43"/>
        <v>0</v>
      </c>
      <c r="GV18" s="131">
        <f t="shared" si="43"/>
        <v>4</v>
      </c>
      <c r="GW18" s="120">
        <f t="shared" si="43"/>
        <v>1556</v>
      </c>
      <c r="GX18" s="304">
        <f t="shared" si="16"/>
        <v>0.25706940874035988</v>
      </c>
      <c r="GY18" s="130">
        <f t="shared" ref="GY18:HG18" si="44">GY33+GY35+GY38</f>
        <v>1</v>
      </c>
      <c r="GZ18" s="120">
        <f t="shared" si="44"/>
        <v>0</v>
      </c>
      <c r="HA18" s="120">
        <f t="shared" si="44"/>
        <v>0</v>
      </c>
      <c r="HB18" s="120">
        <f t="shared" si="44"/>
        <v>0</v>
      </c>
      <c r="HC18" s="120">
        <f t="shared" si="44"/>
        <v>0</v>
      </c>
      <c r="HD18" s="120">
        <f t="shared" si="44"/>
        <v>0</v>
      </c>
      <c r="HE18" s="120">
        <f t="shared" si="44"/>
        <v>0</v>
      </c>
      <c r="HF18" s="120">
        <f t="shared" si="44"/>
        <v>0</v>
      </c>
      <c r="HG18" s="124">
        <f t="shared" si="44"/>
        <v>0</v>
      </c>
      <c r="HH18" s="125"/>
      <c r="HI18" s="126" t="s">
        <v>152</v>
      </c>
      <c r="HJ18" s="120">
        <f t="shared" ref="HJ18:HR18" si="45">HJ33+HJ35+HJ38</f>
        <v>0</v>
      </c>
      <c r="HK18" s="120">
        <f t="shared" si="45"/>
        <v>0</v>
      </c>
      <c r="HL18" s="120">
        <f t="shared" si="45"/>
        <v>0</v>
      </c>
      <c r="HM18" s="120">
        <f t="shared" si="45"/>
        <v>0</v>
      </c>
      <c r="HN18" s="120">
        <f t="shared" si="45"/>
        <v>0</v>
      </c>
      <c r="HO18" s="120">
        <f t="shared" si="45"/>
        <v>0</v>
      </c>
      <c r="HP18" s="120">
        <f t="shared" si="45"/>
        <v>0</v>
      </c>
      <c r="HQ18" s="129">
        <f t="shared" si="45"/>
        <v>2</v>
      </c>
      <c r="HR18" s="131">
        <f t="shared" si="45"/>
        <v>174</v>
      </c>
      <c r="HS18" s="198">
        <f t="shared" ref="HS18:HS23" si="46">SUM(HT18:HW18)/HR18*100</f>
        <v>0</v>
      </c>
      <c r="HT18" s="130">
        <f>HT33+HT35+HT38</f>
        <v>0</v>
      </c>
      <c r="HU18" s="120">
        <f>HU33+HU35+HU38</f>
        <v>0</v>
      </c>
      <c r="HV18" s="120">
        <f>HV33+HV35+HV38</f>
        <v>0</v>
      </c>
      <c r="HW18" s="124">
        <f>HW33+HW35+HW38</f>
        <v>0</v>
      </c>
      <c r="HX18" s="211"/>
      <c r="HY18" s="130">
        <f t="shared" ref="HY18:IF18" si="47">HY33+HY35+HY38</f>
        <v>0</v>
      </c>
      <c r="HZ18" s="120">
        <f t="shared" si="47"/>
        <v>0</v>
      </c>
      <c r="IA18" s="120">
        <f t="shared" si="47"/>
        <v>0</v>
      </c>
      <c r="IB18" s="120">
        <f t="shared" si="47"/>
        <v>0</v>
      </c>
      <c r="IC18" s="120">
        <f t="shared" si="47"/>
        <v>0</v>
      </c>
      <c r="ID18" s="120">
        <f t="shared" si="47"/>
        <v>0</v>
      </c>
      <c r="IE18" s="120">
        <f t="shared" si="47"/>
        <v>0</v>
      </c>
      <c r="IF18" s="124">
        <f t="shared" si="47"/>
        <v>0</v>
      </c>
      <c r="IG18" s="125"/>
      <c r="IH18" s="126" t="s">
        <v>152</v>
      </c>
      <c r="II18" s="120">
        <f t="shared" ref="II18:JH18" si="48">II33+II35+II38</f>
        <v>0</v>
      </c>
      <c r="IJ18" s="120">
        <f t="shared" si="48"/>
        <v>0</v>
      </c>
      <c r="IK18" s="120">
        <f t="shared" si="48"/>
        <v>0</v>
      </c>
      <c r="IL18" s="120">
        <f t="shared" si="48"/>
        <v>0</v>
      </c>
      <c r="IM18" s="120">
        <f t="shared" si="48"/>
        <v>0</v>
      </c>
      <c r="IN18" s="120">
        <f t="shared" si="48"/>
        <v>0</v>
      </c>
      <c r="IO18" s="120">
        <f t="shared" si="48"/>
        <v>1</v>
      </c>
      <c r="IP18" s="120">
        <f t="shared" si="48"/>
        <v>0</v>
      </c>
      <c r="IQ18" s="120">
        <f t="shared" si="48"/>
        <v>0</v>
      </c>
      <c r="IR18" s="120">
        <f t="shared" si="48"/>
        <v>7</v>
      </c>
      <c r="IS18" s="120">
        <f t="shared" si="48"/>
        <v>2</v>
      </c>
      <c r="IT18" s="120">
        <f t="shared" si="48"/>
        <v>1</v>
      </c>
      <c r="IU18" s="120">
        <f t="shared" si="48"/>
        <v>7</v>
      </c>
      <c r="IV18" s="120">
        <f t="shared" si="48"/>
        <v>0</v>
      </c>
      <c r="IW18" s="124">
        <f t="shared" si="48"/>
        <v>1</v>
      </c>
      <c r="IX18" s="130">
        <f t="shared" si="48"/>
        <v>0</v>
      </c>
      <c r="IY18" s="120">
        <f t="shared" si="48"/>
        <v>0</v>
      </c>
      <c r="IZ18" s="129">
        <f t="shared" si="48"/>
        <v>0</v>
      </c>
      <c r="JA18" s="131">
        <f t="shared" si="48"/>
        <v>1</v>
      </c>
      <c r="JB18" s="120">
        <f t="shared" si="48"/>
        <v>0</v>
      </c>
      <c r="JC18" s="124">
        <f t="shared" si="48"/>
        <v>0</v>
      </c>
      <c r="JD18" s="130">
        <f t="shared" si="48"/>
        <v>0</v>
      </c>
      <c r="JE18" s="120">
        <f t="shared" si="48"/>
        <v>0</v>
      </c>
      <c r="JF18" s="120">
        <f t="shared" si="48"/>
        <v>0</v>
      </c>
      <c r="JG18" s="120">
        <f t="shared" si="48"/>
        <v>0</v>
      </c>
      <c r="JH18" s="120">
        <f t="shared" si="48"/>
        <v>0</v>
      </c>
      <c r="JI18" s="125"/>
      <c r="JJ18" s="126" t="s">
        <v>152</v>
      </c>
      <c r="JK18" s="120">
        <f t="shared" ref="JK18:KE18" si="49">JK33+JK35+JK38</f>
        <v>0</v>
      </c>
      <c r="JL18" s="120">
        <f t="shared" si="49"/>
        <v>3</v>
      </c>
      <c r="JM18" s="120">
        <f t="shared" si="49"/>
        <v>0</v>
      </c>
      <c r="JN18" s="120">
        <f t="shared" si="49"/>
        <v>0</v>
      </c>
      <c r="JO18" s="120">
        <f t="shared" si="49"/>
        <v>0</v>
      </c>
      <c r="JP18" s="120">
        <f t="shared" si="49"/>
        <v>0</v>
      </c>
      <c r="JQ18" s="120">
        <f t="shared" si="49"/>
        <v>0</v>
      </c>
      <c r="JR18" s="120">
        <f t="shared" si="49"/>
        <v>0</v>
      </c>
      <c r="JS18" s="120">
        <f t="shared" si="49"/>
        <v>0</v>
      </c>
      <c r="JT18" s="129">
        <f t="shared" si="49"/>
        <v>0</v>
      </c>
      <c r="JU18" s="340">
        <f t="shared" si="49"/>
        <v>0</v>
      </c>
      <c r="JV18" s="341">
        <f t="shared" si="49"/>
        <v>0</v>
      </c>
      <c r="JW18" s="341">
        <f t="shared" si="49"/>
        <v>0</v>
      </c>
      <c r="JX18" s="341">
        <f t="shared" si="49"/>
        <v>0</v>
      </c>
      <c r="JY18" s="342">
        <f t="shared" si="49"/>
        <v>0</v>
      </c>
      <c r="JZ18" s="340">
        <f t="shared" si="49"/>
        <v>0</v>
      </c>
      <c r="KA18" s="341">
        <f t="shared" si="49"/>
        <v>0</v>
      </c>
      <c r="KB18" s="341">
        <f t="shared" si="49"/>
        <v>0</v>
      </c>
      <c r="KC18" s="341">
        <f t="shared" si="49"/>
        <v>0</v>
      </c>
      <c r="KD18" s="342">
        <f t="shared" si="49"/>
        <v>0</v>
      </c>
      <c r="KE18" s="340">
        <f t="shared" si="49"/>
        <v>1410</v>
      </c>
      <c r="KF18" s="343">
        <f t="shared" si="19"/>
        <v>2.2695035460992909</v>
      </c>
      <c r="KG18" s="342">
        <f>KG33+KG35+KG38</f>
        <v>32</v>
      </c>
      <c r="KH18" s="131">
        <f>KH33+KH35+KH38</f>
        <v>0</v>
      </c>
      <c r="KI18" s="130">
        <f>KI33+KI35+KI38</f>
        <v>0</v>
      </c>
      <c r="KJ18" s="124">
        <f>KJ33+KJ35+KJ38</f>
        <v>0</v>
      </c>
      <c r="KK18" s="125"/>
      <c r="KL18" s="307" t="s">
        <v>152</v>
      </c>
      <c r="KM18" s="131">
        <f t="shared" ref="KM18:KW18" si="50">KM33+KM35+KM38</f>
        <v>0</v>
      </c>
      <c r="KN18" s="120">
        <f t="shared" si="50"/>
        <v>0</v>
      </c>
      <c r="KO18" s="120">
        <f t="shared" si="50"/>
        <v>0</v>
      </c>
      <c r="KP18" s="120">
        <f t="shared" si="50"/>
        <v>8</v>
      </c>
      <c r="KQ18" s="120">
        <f t="shared" si="50"/>
        <v>0</v>
      </c>
      <c r="KR18" s="120">
        <f t="shared" si="50"/>
        <v>11</v>
      </c>
      <c r="KS18" s="120">
        <f t="shared" si="50"/>
        <v>2</v>
      </c>
      <c r="KT18" s="120">
        <f t="shared" si="50"/>
        <v>0</v>
      </c>
      <c r="KU18" s="124">
        <f t="shared" si="50"/>
        <v>0</v>
      </c>
      <c r="KV18" s="120">
        <f t="shared" si="50"/>
        <v>0</v>
      </c>
      <c r="KW18" s="120">
        <f t="shared" si="50"/>
        <v>0</v>
      </c>
      <c r="KY18" s="120">
        <f>KY33+KY35+KY38</f>
        <v>0</v>
      </c>
      <c r="KZ18" s="120">
        <f>KZ33+KZ35+KZ38</f>
        <v>0</v>
      </c>
      <c r="LA18" s="120">
        <f>LA33+LA35+LA38</f>
        <v>0</v>
      </c>
      <c r="LB18" s="120">
        <f>LB33+LB35+LB38</f>
        <v>0</v>
      </c>
      <c r="LD18" s="543" t="s">
        <v>152</v>
      </c>
      <c r="LE18" s="131">
        <f t="shared" ref="LE18:LW18" si="51">LE33+LE35+LE38</f>
        <v>0</v>
      </c>
      <c r="LF18" s="120">
        <f t="shared" si="51"/>
        <v>0</v>
      </c>
      <c r="LG18" s="120">
        <f t="shared" si="51"/>
        <v>0</v>
      </c>
      <c r="LH18" s="120">
        <f t="shared" si="51"/>
        <v>0</v>
      </c>
      <c r="LI18" s="120">
        <f t="shared" si="51"/>
        <v>0</v>
      </c>
      <c r="LJ18" s="124">
        <f t="shared" si="51"/>
        <v>0</v>
      </c>
      <c r="LK18" s="131">
        <f t="shared" si="51"/>
        <v>0</v>
      </c>
      <c r="LL18" s="120">
        <f t="shared" si="51"/>
        <v>0</v>
      </c>
      <c r="LM18" s="120">
        <f t="shared" si="51"/>
        <v>0</v>
      </c>
      <c r="LN18" s="124">
        <f t="shared" si="51"/>
        <v>0</v>
      </c>
      <c r="LO18" s="124">
        <f t="shared" si="51"/>
        <v>22</v>
      </c>
      <c r="LP18" s="124">
        <f t="shared" si="51"/>
        <v>1</v>
      </c>
      <c r="LQ18" s="124">
        <f t="shared" si="51"/>
        <v>0</v>
      </c>
      <c r="LR18" s="129">
        <f t="shared" si="51"/>
        <v>0</v>
      </c>
      <c r="LS18" s="131">
        <f t="shared" si="51"/>
        <v>0</v>
      </c>
      <c r="LT18" s="120">
        <f t="shared" si="51"/>
        <v>0</v>
      </c>
      <c r="LU18" s="120">
        <f t="shared" si="51"/>
        <v>0</v>
      </c>
      <c r="LV18" s="120">
        <f t="shared" si="51"/>
        <v>0</v>
      </c>
      <c r="LW18" s="124">
        <f t="shared" si="51"/>
        <v>0</v>
      </c>
      <c r="LX18" s="959"/>
    </row>
    <row r="19" spans="1:336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0</v>
      </c>
      <c r="E19" s="120">
        <f>E45</f>
        <v>0</v>
      </c>
      <c r="F19" s="120">
        <f>F45</f>
        <v>0</v>
      </c>
      <c r="G19" s="410">
        <f t="shared" si="24"/>
        <v>0</v>
      </c>
      <c r="H19" s="130">
        <f>H45</f>
        <v>0</v>
      </c>
      <c r="I19" s="129">
        <f>I45</f>
        <v>0</v>
      </c>
      <c r="J19" s="131">
        <f>J45</f>
        <v>7</v>
      </c>
      <c r="K19" s="120">
        <f>K45</f>
        <v>6</v>
      </c>
      <c r="L19" s="124">
        <f>L45</f>
        <v>11</v>
      </c>
      <c r="M19" s="497">
        <f t="shared" si="1"/>
        <v>18.032786885245901</v>
      </c>
      <c r="N19" s="131">
        <f>N45</f>
        <v>7</v>
      </c>
      <c r="O19" s="120">
        <f>O45</f>
        <v>6</v>
      </c>
      <c r="P19" s="120">
        <f>P45</f>
        <v>11</v>
      </c>
      <c r="Q19" s="386">
        <f t="shared" si="25"/>
        <v>18.032786885245901</v>
      </c>
      <c r="R19" s="130">
        <f t="shared" ref="R19:AG19" si="52">R45</f>
        <v>0</v>
      </c>
      <c r="S19" s="120">
        <f t="shared" si="52"/>
        <v>0</v>
      </c>
      <c r="T19" s="120">
        <f t="shared" si="52"/>
        <v>0</v>
      </c>
      <c r="U19" s="120">
        <f t="shared" si="52"/>
        <v>0</v>
      </c>
      <c r="V19" s="120">
        <f t="shared" si="52"/>
        <v>0</v>
      </c>
      <c r="W19" s="120">
        <f t="shared" si="52"/>
        <v>0</v>
      </c>
      <c r="X19" s="120">
        <f t="shared" si="52"/>
        <v>7</v>
      </c>
      <c r="Y19" s="120">
        <f t="shared" si="52"/>
        <v>6</v>
      </c>
      <c r="Z19" s="120">
        <f t="shared" si="52"/>
        <v>7</v>
      </c>
      <c r="AA19" s="120">
        <f t="shared" si="52"/>
        <v>6</v>
      </c>
      <c r="AB19" s="120">
        <f t="shared" si="52"/>
        <v>10</v>
      </c>
      <c r="AC19" s="120">
        <f t="shared" si="52"/>
        <v>8</v>
      </c>
      <c r="AD19" s="120">
        <f t="shared" si="52"/>
        <v>0</v>
      </c>
      <c r="AE19" s="120">
        <f t="shared" si="52"/>
        <v>0</v>
      </c>
      <c r="AF19" s="120">
        <f t="shared" si="52"/>
        <v>0</v>
      </c>
      <c r="AG19" s="120">
        <f t="shared" si="52"/>
        <v>0</v>
      </c>
      <c r="AH19" s="125"/>
      <c r="AI19" s="308" t="s">
        <v>154</v>
      </c>
      <c r="AJ19" s="474">
        <f>AJ45</f>
        <v>71</v>
      </c>
      <c r="AK19" s="120">
        <f>AK45</f>
        <v>6</v>
      </c>
      <c r="AL19" s="127">
        <f t="shared" si="27"/>
        <v>8.4507042253521121</v>
      </c>
      <c r="AM19" s="120">
        <f t="shared" ref="AM19:AU19" si="53">AM45</f>
        <v>6</v>
      </c>
      <c r="AN19" s="129">
        <f t="shared" si="53"/>
        <v>3</v>
      </c>
      <c r="AO19" s="131">
        <f t="shared" si="53"/>
        <v>0</v>
      </c>
      <c r="AP19" s="120">
        <f t="shared" si="53"/>
        <v>0</v>
      </c>
      <c r="AQ19" s="124">
        <f t="shared" si="53"/>
        <v>7</v>
      </c>
      <c r="AR19" s="130">
        <f t="shared" si="53"/>
        <v>0</v>
      </c>
      <c r="AS19" s="120">
        <f t="shared" si="53"/>
        <v>0</v>
      </c>
      <c r="AT19" s="120">
        <f t="shared" si="53"/>
        <v>3</v>
      </c>
      <c r="AU19" s="120">
        <f t="shared" si="53"/>
        <v>9</v>
      </c>
      <c r="AV19" s="127">
        <f t="shared" si="29"/>
        <v>12.676056338028168</v>
      </c>
      <c r="AW19" s="120">
        <f>AW45</f>
        <v>9</v>
      </c>
      <c r="AX19" s="120">
        <f>AX45</f>
        <v>9</v>
      </c>
      <c r="AY19" s="120">
        <f>AY45</f>
        <v>0</v>
      </c>
      <c r="AZ19" s="120">
        <f>AZ45</f>
        <v>0</v>
      </c>
      <c r="BA19" s="120">
        <f>BA45</f>
        <v>0</v>
      </c>
      <c r="BB19" s="123">
        <f t="shared" si="30"/>
        <v>0</v>
      </c>
      <c r="BC19" s="120">
        <f>BC45</f>
        <v>0</v>
      </c>
      <c r="BD19" s="120">
        <f>BD45</f>
        <v>0</v>
      </c>
      <c r="BE19" s="120">
        <f>BE45</f>
        <v>1</v>
      </c>
      <c r="BF19" s="127">
        <f t="shared" si="31"/>
        <v>1.4084507042253522</v>
      </c>
      <c r="BG19" s="120">
        <f t="shared" ref="BG19:BM19" si="54">BG45</f>
        <v>0</v>
      </c>
      <c r="BH19" s="120">
        <f t="shared" si="54"/>
        <v>0</v>
      </c>
      <c r="BI19" s="120">
        <f t="shared" si="54"/>
        <v>0</v>
      </c>
      <c r="BJ19" s="120">
        <f t="shared" si="54"/>
        <v>0</v>
      </c>
      <c r="BK19" s="120">
        <f t="shared" si="54"/>
        <v>0</v>
      </c>
      <c r="BL19" s="120">
        <f t="shared" si="54"/>
        <v>0</v>
      </c>
      <c r="BM19" s="120">
        <f t="shared" si="54"/>
        <v>0</v>
      </c>
      <c r="BN19" s="125"/>
      <c r="BO19" s="133" t="s">
        <v>154</v>
      </c>
      <c r="BP19" s="119">
        <f>BP45</f>
        <v>81</v>
      </c>
      <c r="BQ19" s="120">
        <f t="shared" ref="BQ19:BX19" si="55">BQ45</f>
        <v>0</v>
      </c>
      <c r="BR19" s="120">
        <f t="shared" si="55"/>
        <v>13</v>
      </c>
      <c r="BS19" s="120">
        <f t="shared" si="55"/>
        <v>0</v>
      </c>
      <c r="BT19" s="120">
        <f t="shared" si="55"/>
        <v>0</v>
      </c>
      <c r="BU19" s="129">
        <f t="shared" si="55"/>
        <v>1</v>
      </c>
      <c r="BV19" s="131">
        <f t="shared" si="55"/>
        <v>0</v>
      </c>
      <c r="BW19" s="120">
        <f t="shared" si="55"/>
        <v>0</v>
      </c>
      <c r="BX19" s="120">
        <f t="shared" si="55"/>
        <v>0</v>
      </c>
      <c r="BY19" s="477">
        <f t="shared" si="34"/>
        <v>0</v>
      </c>
      <c r="BZ19" s="131">
        <f>BZ45</f>
        <v>0</v>
      </c>
      <c r="CA19" s="120">
        <f>CA45</f>
        <v>0</v>
      </c>
      <c r="CB19" s="120">
        <f>CB45</f>
        <v>0</v>
      </c>
      <c r="CC19" s="469">
        <f t="shared" si="35"/>
        <v>0</v>
      </c>
      <c r="CD19" s="130">
        <f t="shared" ref="CD19:CK19" si="56">CD45</f>
        <v>0</v>
      </c>
      <c r="CE19" s="120">
        <f t="shared" si="56"/>
        <v>0</v>
      </c>
      <c r="CF19" s="120">
        <f t="shared" si="56"/>
        <v>0</v>
      </c>
      <c r="CG19" s="120">
        <f t="shared" si="56"/>
        <v>0</v>
      </c>
      <c r="CH19" s="120">
        <f t="shared" si="56"/>
        <v>0</v>
      </c>
      <c r="CI19" s="120">
        <f t="shared" si="56"/>
        <v>0</v>
      </c>
      <c r="CJ19" s="120">
        <f t="shared" si="56"/>
        <v>0</v>
      </c>
      <c r="CK19" s="120">
        <f t="shared" si="56"/>
        <v>0</v>
      </c>
      <c r="CL19" s="315">
        <f t="shared" si="37"/>
        <v>0</v>
      </c>
      <c r="CM19" s="117">
        <f t="shared" ref="CM19:CN19" si="57">CM45</f>
        <v>0</v>
      </c>
      <c r="CN19" s="324">
        <f t="shared" si="57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58">CS45</f>
        <v>3</v>
      </c>
      <c r="CT19" s="120">
        <f t="shared" si="58"/>
        <v>0</v>
      </c>
      <c r="CU19" s="120">
        <f t="shared" si="58"/>
        <v>0</v>
      </c>
      <c r="CV19" s="120">
        <f t="shared" si="58"/>
        <v>0</v>
      </c>
      <c r="CW19" s="120">
        <f t="shared" si="58"/>
        <v>0</v>
      </c>
      <c r="CX19" s="120">
        <f t="shared" si="58"/>
        <v>0</v>
      </c>
      <c r="CY19" s="120">
        <f t="shared" si="58"/>
        <v>1</v>
      </c>
      <c r="CZ19" s="120">
        <f t="shared" si="58"/>
        <v>0</v>
      </c>
      <c r="DA19" s="120">
        <f t="shared" si="58"/>
        <v>0</v>
      </c>
      <c r="DB19" s="120">
        <f t="shared" si="58"/>
        <v>1</v>
      </c>
      <c r="DC19" s="120">
        <f t="shared" si="58"/>
        <v>0</v>
      </c>
      <c r="DD19" s="120">
        <f t="shared" si="58"/>
        <v>0</v>
      </c>
      <c r="DE19" s="120">
        <f t="shared" si="58"/>
        <v>0</v>
      </c>
      <c r="DF19" s="120">
        <f t="shared" si="58"/>
        <v>0</v>
      </c>
      <c r="DG19" s="120">
        <f t="shared" si="58"/>
        <v>0</v>
      </c>
      <c r="DH19" s="120">
        <f t="shared" si="58"/>
        <v>0</v>
      </c>
      <c r="DI19" s="120">
        <f t="shared" si="58"/>
        <v>0</v>
      </c>
      <c r="DJ19" s="120">
        <f t="shared" si="58"/>
        <v>0</v>
      </c>
      <c r="DK19" s="120">
        <f t="shared" si="58"/>
        <v>0</v>
      </c>
      <c r="DL19" s="120">
        <f t="shared" si="58"/>
        <v>0</v>
      </c>
      <c r="DM19" s="120">
        <f t="shared" si="58"/>
        <v>0</v>
      </c>
      <c r="DN19" s="125"/>
      <c r="DO19" s="308" t="s">
        <v>154</v>
      </c>
      <c r="DP19" s="474">
        <f>DP45</f>
        <v>77</v>
      </c>
      <c r="DQ19" s="120">
        <f t="shared" ref="DQ19:DW19" si="59">DQ45</f>
        <v>4</v>
      </c>
      <c r="DR19" s="120">
        <f t="shared" si="59"/>
        <v>0</v>
      </c>
      <c r="DS19" s="120">
        <f t="shared" si="59"/>
        <v>0</v>
      </c>
      <c r="DT19" s="120">
        <f t="shared" si="59"/>
        <v>0</v>
      </c>
      <c r="DU19" s="120">
        <f t="shared" si="59"/>
        <v>0</v>
      </c>
      <c r="DV19" s="120">
        <f t="shared" si="59"/>
        <v>0</v>
      </c>
      <c r="DW19" s="120">
        <f t="shared" si="59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0">EC45</f>
        <v>0</v>
      </c>
      <c r="ED19" s="120">
        <f t="shared" si="60"/>
        <v>0</v>
      </c>
      <c r="EE19" s="120">
        <f t="shared" si="60"/>
        <v>0</v>
      </c>
      <c r="EF19" s="120">
        <f t="shared" si="60"/>
        <v>0</v>
      </c>
      <c r="EG19" s="120">
        <f t="shared" si="60"/>
        <v>0</v>
      </c>
      <c r="EH19" s="120">
        <f t="shared" si="60"/>
        <v>0</v>
      </c>
      <c r="EI19" s="120">
        <f t="shared" si="60"/>
        <v>0</v>
      </c>
      <c r="EJ19" s="120">
        <f t="shared" si="60"/>
        <v>0</v>
      </c>
      <c r="EK19" s="127">
        <f t="shared" si="9"/>
        <v>0</v>
      </c>
      <c r="EL19" s="120">
        <f>EL45</f>
        <v>0</v>
      </c>
      <c r="EM19" s="120">
        <f>EM45</f>
        <v>14</v>
      </c>
      <c r="EN19" s="127">
        <f t="shared" si="10"/>
        <v>0.18181818181818182</v>
      </c>
      <c r="EO19" s="120">
        <f>EO45</f>
        <v>14</v>
      </c>
      <c r="EP19" s="127">
        <f t="shared" si="11"/>
        <v>0.18181818181818182</v>
      </c>
      <c r="EQ19" s="125"/>
      <c r="ER19" s="133" t="s">
        <v>154</v>
      </c>
      <c r="ES19" s="120">
        <f>ES45</f>
        <v>0</v>
      </c>
      <c r="ET19" s="120">
        <f t="shared" ref="ET19:FK19" si="61">ET45</f>
        <v>1</v>
      </c>
      <c r="EU19" s="120">
        <f t="shared" si="61"/>
        <v>0</v>
      </c>
      <c r="EV19" s="120">
        <f t="shared" si="61"/>
        <v>15</v>
      </c>
      <c r="EW19" s="120">
        <f t="shared" si="61"/>
        <v>22</v>
      </c>
      <c r="EX19" s="120">
        <f t="shared" si="61"/>
        <v>13</v>
      </c>
      <c r="EY19" s="120">
        <f t="shared" si="61"/>
        <v>0</v>
      </c>
      <c r="EZ19" s="120">
        <f t="shared" si="61"/>
        <v>0</v>
      </c>
      <c r="FA19" s="120">
        <f t="shared" si="61"/>
        <v>3</v>
      </c>
      <c r="FB19" s="120">
        <f t="shared" si="61"/>
        <v>5</v>
      </c>
      <c r="FC19" s="120">
        <f t="shared" si="61"/>
        <v>5</v>
      </c>
      <c r="FD19" s="120">
        <f t="shared" si="61"/>
        <v>1</v>
      </c>
      <c r="FE19" s="120">
        <f t="shared" si="61"/>
        <v>3</v>
      </c>
      <c r="FF19" s="120">
        <f t="shared" si="61"/>
        <v>0</v>
      </c>
      <c r="FG19" s="120">
        <f t="shared" si="61"/>
        <v>0</v>
      </c>
      <c r="FH19" s="120">
        <f t="shared" si="61"/>
        <v>0</v>
      </c>
      <c r="FI19" s="120">
        <f t="shared" si="61"/>
        <v>0</v>
      </c>
      <c r="FJ19" s="120">
        <f t="shared" si="61"/>
        <v>0</v>
      </c>
      <c r="FK19" s="119">
        <f t="shared" si="61"/>
        <v>70</v>
      </c>
      <c r="FL19" s="188">
        <f t="shared" si="12"/>
        <v>5.7142857142857144</v>
      </c>
      <c r="FM19" s="120">
        <f t="shared" ref="FM19:GG19" si="62">FM45</f>
        <v>0</v>
      </c>
      <c r="FN19" s="120">
        <f t="shared" si="62"/>
        <v>0</v>
      </c>
      <c r="FO19" s="120">
        <f t="shared" si="62"/>
        <v>0</v>
      </c>
      <c r="FP19" s="120">
        <f t="shared" si="62"/>
        <v>4</v>
      </c>
      <c r="FQ19" s="120">
        <f t="shared" si="62"/>
        <v>0</v>
      </c>
      <c r="FR19" s="120">
        <f t="shared" si="62"/>
        <v>0</v>
      </c>
      <c r="FS19" s="120">
        <f t="shared" si="62"/>
        <v>0</v>
      </c>
      <c r="FT19" s="120">
        <f t="shared" si="62"/>
        <v>0</v>
      </c>
      <c r="FU19" s="120">
        <f t="shared" si="62"/>
        <v>26</v>
      </c>
      <c r="FV19" s="120">
        <f t="shared" si="62"/>
        <v>19</v>
      </c>
      <c r="FW19" s="120">
        <f t="shared" si="62"/>
        <v>0</v>
      </c>
      <c r="FX19" s="120">
        <f t="shared" si="62"/>
        <v>3</v>
      </c>
      <c r="FY19" s="120">
        <f t="shared" si="62"/>
        <v>2</v>
      </c>
      <c r="FZ19" s="120">
        <f t="shared" si="62"/>
        <v>0</v>
      </c>
      <c r="GA19" s="120">
        <f t="shared" si="62"/>
        <v>9</v>
      </c>
      <c r="GB19" s="120">
        <f t="shared" si="62"/>
        <v>3</v>
      </c>
      <c r="GC19" s="120">
        <f t="shared" si="62"/>
        <v>2</v>
      </c>
      <c r="GD19" s="120">
        <f t="shared" si="62"/>
        <v>0</v>
      </c>
      <c r="GE19" s="120">
        <f t="shared" si="62"/>
        <v>0</v>
      </c>
      <c r="GF19" s="120">
        <f t="shared" si="62"/>
        <v>0</v>
      </c>
      <c r="GG19" s="120">
        <f t="shared" si="62"/>
        <v>1</v>
      </c>
      <c r="GH19" s="125"/>
      <c r="GI19" s="133" t="s">
        <v>154</v>
      </c>
      <c r="GJ19" s="119">
        <f>GJ45</f>
        <v>638</v>
      </c>
      <c r="GK19" s="192">
        <f t="shared" si="14"/>
        <v>11.285266457680251</v>
      </c>
      <c r="GL19" s="120">
        <f>GL45</f>
        <v>0</v>
      </c>
      <c r="GM19" s="120">
        <f t="shared" ref="GM19:GW19" si="63">GM45</f>
        <v>0</v>
      </c>
      <c r="GN19" s="120">
        <f t="shared" si="63"/>
        <v>0</v>
      </c>
      <c r="GO19" s="120">
        <f t="shared" si="63"/>
        <v>2</v>
      </c>
      <c r="GP19" s="120">
        <f t="shared" si="63"/>
        <v>5</v>
      </c>
      <c r="GQ19" s="120">
        <f t="shared" si="63"/>
        <v>18</v>
      </c>
      <c r="GR19" s="120">
        <f t="shared" si="63"/>
        <v>12</v>
      </c>
      <c r="GS19" s="120">
        <f t="shared" si="63"/>
        <v>7</v>
      </c>
      <c r="GT19" s="120">
        <f t="shared" si="63"/>
        <v>16</v>
      </c>
      <c r="GU19" s="129">
        <f t="shared" si="63"/>
        <v>12</v>
      </c>
      <c r="GV19" s="131">
        <f t="shared" si="63"/>
        <v>17</v>
      </c>
      <c r="GW19" s="120">
        <f t="shared" si="63"/>
        <v>713</v>
      </c>
      <c r="GX19" s="304">
        <f t="shared" si="16"/>
        <v>2.3842917251051894</v>
      </c>
      <c r="GY19" s="130">
        <f t="shared" ref="GY19:HG19" si="64">GY45</f>
        <v>0</v>
      </c>
      <c r="GZ19" s="120">
        <f t="shared" si="64"/>
        <v>0</v>
      </c>
      <c r="HA19" s="120">
        <f t="shared" si="64"/>
        <v>0</v>
      </c>
      <c r="HB19" s="120">
        <f t="shared" si="64"/>
        <v>0</v>
      </c>
      <c r="HC19" s="120">
        <f t="shared" si="64"/>
        <v>0</v>
      </c>
      <c r="HD19" s="120">
        <f t="shared" si="64"/>
        <v>0</v>
      </c>
      <c r="HE19" s="120">
        <f t="shared" si="64"/>
        <v>0</v>
      </c>
      <c r="HF19" s="120">
        <f t="shared" si="64"/>
        <v>0</v>
      </c>
      <c r="HG19" s="124">
        <f t="shared" si="64"/>
        <v>0</v>
      </c>
      <c r="HH19" s="125"/>
      <c r="HI19" s="133" t="s">
        <v>154</v>
      </c>
      <c r="HJ19" s="120">
        <f t="shared" ref="HJ19:HR19" si="65">HJ45</f>
        <v>0</v>
      </c>
      <c r="HK19" s="120">
        <f t="shared" si="65"/>
        <v>0</v>
      </c>
      <c r="HL19" s="120">
        <f t="shared" si="65"/>
        <v>0</v>
      </c>
      <c r="HM19" s="120">
        <f t="shared" si="65"/>
        <v>0</v>
      </c>
      <c r="HN19" s="120">
        <f t="shared" si="65"/>
        <v>0</v>
      </c>
      <c r="HO19" s="120">
        <f t="shared" si="65"/>
        <v>0</v>
      </c>
      <c r="HP19" s="120">
        <f t="shared" si="65"/>
        <v>0</v>
      </c>
      <c r="HQ19" s="129">
        <f t="shared" si="65"/>
        <v>0</v>
      </c>
      <c r="HR19" s="131">
        <f t="shared" si="65"/>
        <v>46</v>
      </c>
      <c r="HS19" s="198">
        <f t="shared" si="46"/>
        <v>0</v>
      </c>
      <c r="HT19" s="130">
        <f t="shared" ref="HT19:IF19" si="66">HT45</f>
        <v>0</v>
      </c>
      <c r="HU19" s="120">
        <f t="shared" si="66"/>
        <v>0</v>
      </c>
      <c r="HV19" s="120">
        <f t="shared" si="66"/>
        <v>0</v>
      </c>
      <c r="HW19" s="124">
        <f t="shared" si="66"/>
        <v>0</v>
      </c>
      <c r="HX19" s="211"/>
      <c r="HY19" s="130">
        <f t="shared" si="66"/>
        <v>0</v>
      </c>
      <c r="HZ19" s="120">
        <f t="shared" si="66"/>
        <v>0</v>
      </c>
      <c r="IA19" s="120">
        <f t="shared" si="66"/>
        <v>0</v>
      </c>
      <c r="IB19" s="120">
        <f t="shared" si="66"/>
        <v>0</v>
      </c>
      <c r="IC19" s="120">
        <f t="shared" si="66"/>
        <v>0</v>
      </c>
      <c r="ID19" s="120">
        <f t="shared" si="66"/>
        <v>0</v>
      </c>
      <c r="IE19" s="120">
        <f t="shared" si="66"/>
        <v>0</v>
      </c>
      <c r="IF19" s="124">
        <f t="shared" si="66"/>
        <v>0</v>
      </c>
      <c r="IG19" s="125"/>
      <c r="IH19" s="133" t="s">
        <v>154</v>
      </c>
      <c r="II19" s="120">
        <f t="shared" ref="II19:JH19" si="67">II45</f>
        <v>0</v>
      </c>
      <c r="IJ19" s="120">
        <f t="shared" si="67"/>
        <v>0</v>
      </c>
      <c r="IK19" s="120">
        <f t="shared" si="67"/>
        <v>0</v>
      </c>
      <c r="IL19" s="120">
        <f t="shared" si="67"/>
        <v>0</v>
      </c>
      <c r="IM19" s="120">
        <f t="shared" si="67"/>
        <v>0</v>
      </c>
      <c r="IN19" s="120">
        <f t="shared" si="67"/>
        <v>0</v>
      </c>
      <c r="IO19" s="120">
        <f t="shared" si="67"/>
        <v>3</v>
      </c>
      <c r="IP19" s="120">
        <f t="shared" si="67"/>
        <v>0</v>
      </c>
      <c r="IQ19" s="120">
        <f t="shared" si="67"/>
        <v>0</v>
      </c>
      <c r="IR19" s="120">
        <f t="shared" si="67"/>
        <v>2</v>
      </c>
      <c r="IS19" s="120">
        <f t="shared" si="67"/>
        <v>1</v>
      </c>
      <c r="IT19" s="120">
        <f t="shared" si="67"/>
        <v>1</v>
      </c>
      <c r="IU19" s="120">
        <f t="shared" si="67"/>
        <v>1</v>
      </c>
      <c r="IV19" s="120">
        <f t="shared" si="67"/>
        <v>0</v>
      </c>
      <c r="IW19" s="124">
        <f t="shared" si="67"/>
        <v>0</v>
      </c>
      <c r="IX19" s="130">
        <f t="shared" si="67"/>
        <v>0</v>
      </c>
      <c r="IY19" s="120">
        <f t="shared" si="67"/>
        <v>0</v>
      </c>
      <c r="IZ19" s="129">
        <f t="shared" si="67"/>
        <v>1</v>
      </c>
      <c r="JA19" s="131">
        <f t="shared" si="67"/>
        <v>1</v>
      </c>
      <c r="JB19" s="120">
        <f t="shared" si="67"/>
        <v>0</v>
      </c>
      <c r="JC19" s="124">
        <f t="shared" si="67"/>
        <v>0</v>
      </c>
      <c r="JD19" s="130">
        <f t="shared" si="67"/>
        <v>1</v>
      </c>
      <c r="JE19" s="120">
        <f t="shared" si="67"/>
        <v>0</v>
      </c>
      <c r="JF19" s="120">
        <f t="shared" si="67"/>
        <v>0</v>
      </c>
      <c r="JG19" s="120">
        <f t="shared" si="67"/>
        <v>0</v>
      </c>
      <c r="JH19" s="120">
        <f t="shared" si="67"/>
        <v>0</v>
      </c>
      <c r="JI19" s="125"/>
      <c r="JJ19" s="133" t="s">
        <v>154</v>
      </c>
      <c r="JK19" s="120">
        <f t="shared" ref="JK19:KE19" si="68">JK45</f>
        <v>0</v>
      </c>
      <c r="JL19" s="120">
        <f t="shared" si="68"/>
        <v>0</v>
      </c>
      <c r="JM19" s="120">
        <f t="shared" si="68"/>
        <v>0</v>
      </c>
      <c r="JN19" s="120">
        <f t="shared" si="68"/>
        <v>0</v>
      </c>
      <c r="JO19" s="120">
        <f t="shared" si="68"/>
        <v>0</v>
      </c>
      <c r="JP19" s="120">
        <f t="shared" si="68"/>
        <v>0</v>
      </c>
      <c r="JQ19" s="120">
        <f t="shared" si="68"/>
        <v>0</v>
      </c>
      <c r="JR19" s="120">
        <f t="shared" si="68"/>
        <v>0</v>
      </c>
      <c r="JS19" s="120">
        <f t="shared" si="68"/>
        <v>0</v>
      </c>
      <c r="JT19" s="129">
        <f t="shared" si="68"/>
        <v>0</v>
      </c>
      <c r="JU19" s="340">
        <f t="shared" si="68"/>
        <v>0</v>
      </c>
      <c r="JV19" s="341">
        <f t="shared" si="68"/>
        <v>0</v>
      </c>
      <c r="JW19" s="341">
        <f t="shared" si="68"/>
        <v>0</v>
      </c>
      <c r="JX19" s="341">
        <f t="shared" si="68"/>
        <v>0</v>
      </c>
      <c r="JY19" s="342">
        <f t="shared" si="68"/>
        <v>3</v>
      </c>
      <c r="JZ19" s="340">
        <f t="shared" si="68"/>
        <v>0</v>
      </c>
      <c r="KA19" s="341">
        <f t="shared" si="68"/>
        <v>0</v>
      </c>
      <c r="KB19" s="341">
        <f t="shared" si="68"/>
        <v>0</v>
      </c>
      <c r="KC19" s="341">
        <f t="shared" si="68"/>
        <v>1</v>
      </c>
      <c r="KD19" s="342">
        <f t="shared" si="68"/>
        <v>2</v>
      </c>
      <c r="KE19" s="340">
        <f t="shared" si="68"/>
        <v>357</v>
      </c>
      <c r="KF19" s="343">
        <f t="shared" si="19"/>
        <v>4.2016806722689077</v>
      </c>
      <c r="KG19" s="342">
        <f>KG45</f>
        <v>15</v>
      </c>
      <c r="KH19" s="131">
        <f t="shared" ref="KH19:KW19" si="69">KH45</f>
        <v>0</v>
      </c>
      <c r="KI19" s="130">
        <f t="shared" si="69"/>
        <v>0</v>
      </c>
      <c r="KJ19" s="124">
        <f t="shared" si="69"/>
        <v>0</v>
      </c>
      <c r="KK19" s="125"/>
      <c r="KL19" s="308" t="s">
        <v>154</v>
      </c>
      <c r="KM19" s="131">
        <f t="shared" si="69"/>
        <v>0</v>
      </c>
      <c r="KN19" s="120">
        <f t="shared" si="69"/>
        <v>0</v>
      </c>
      <c r="KO19" s="120">
        <f t="shared" si="69"/>
        <v>0</v>
      </c>
      <c r="KP19" s="120">
        <f t="shared" si="69"/>
        <v>6</v>
      </c>
      <c r="KQ19" s="120">
        <f t="shared" si="69"/>
        <v>0</v>
      </c>
      <c r="KR19" s="120">
        <f t="shared" si="69"/>
        <v>8</v>
      </c>
      <c r="KS19" s="120">
        <f t="shared" si="69"/>
        <v>9</v>
      </c>
      <c r="KT19" s="120">
        <f t="shared" si="69"/>
        <v>0</v>
      </c>
      <c r="KU19" s="124">
        <f t="shared" si="69"/>
        <v>17</v>
      </c>
      <c r="KV19" s="120">
        <f t="shared" si="69"/>
        <v>0</v>
      </c>
      <c r="KW19" s="120">
        <f t="shared" si="69"/>
        <v>0</v>
      </c>
      <c r="KY19" s="120">
        <f t="shared" ref="KY19:LB19" si="70">KY45</f>
        <v>0</v>
      </c>
      <c r="KZ19" s="120">
        <f t="shared" si="70"/>
        <v>0</v>
      </c>
      <c r="LA19" s="120">
        <f t="shared" si="70"/>
        <v>0</v>
      </c>
      <c r="LB19" s="120">
        <f t="shared" si="70"/>
        <v>0</v>
      </c>
      <c r="LD19" s="544" t="s">
        <v>154</v>
      </c>
      <c r="LE19" s="131">
        <f t="shared" ref="LE19:LW19" si="71">LE45</f>
        <v>0</v>
      </c>
      <c r="LF19" s="120">
        <f t="shared" si="71"/>
        <v>0</v>
      </c>
      <c r="LG19" s="120">
        <f t="shared" si="71"/>
        <v>0</v>
      </c>
      <c r="LH19" s="120">
        <f t="shared" si="71"/>
        <v>0</v>
      </c>
      <c r="LI19" s="120">
        <f t="shared" si="71"/>
        <v>0</v>
      </c>
      <c r="LJ19" s="124">
        <f t="shared" si="71"/>
        <v>0</v>
      </c>
      <c r="LK19" s="131">
        <f t="shared" si="71"/>
        <v>0</v>
      </c>
      <c r="LL19" s="120">
        <f t="shared" si="71"/>
        <v>0</v>
      </c>
      <c r="LM19" s="120">
        <f t="shared" si="71"/>
        <v>0</v>
      </c>
      <c r="LN19" s="124">
        <f t="shared" si="71"/>
        <v>0</v>
      </c>
      <c r="LO19" s="124">
        <f t="shared" si="71"/>
        <v>3</v>
      </c>
      <c r="LP19" s="124">
        <f t="shared" si="71"/>
        <v>1</v>
      </c>
      <c r="LQ19" s="124">
        <f t="shared" si="71"/>
        <v>0</v>
      </c>
      <c r="LR19" s="129">
        <f t="shared" si="71"/>
        <v>0</v>
      </c>
      <c r="LS19" s="131">
        <f t="shared" si="71"/>
        <v>0</v>
      </c>
      <c r="LT19" s="120">
        <f t="shared" si="71"/>
        <v>0</v>
      </c>
      <c r="LU19" s="120">
        <f t="shared" si="71"/>
        <v>0</v>
      </c>
      <c r="LV19" s="120">
        <f t="shared" si="71"/>
        <v>0</v>
      </c>
      <c r="LW19" s="124">
        <f t="shared" si="71"/>
        <v>0</v>
      </c>
      <c r="LX19" s="959"/>
    </row>
    <row r="20" spans="1:336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4"/>
        <v>0</v>
      </c>
      <c r="H20" s="130">
        <f>H42+H43+H44</f>
        <v>0</v>
      </c>
      <c r="I20" s="129">
        <f>I42+I43+I44</f>
        <v>0</v>
      </c>
      <c r="J20" s="131">
        <f>J42+J43+J44</f>
        <v>3</v>
      </c>
      <c r="K20" s="120">
        <f>K42+K43+K44</f>
        <v>10</v>
      </c>
      <c r="L20" s="124">
        <f>L42+L43+L44</f>
        <v>5</v>
      </c>
      <c r="M20" s="497">
        <f t="shared" si="1"/>
        <v>6.8493150684931505</v>
      </c>
      <c r="N20" s="131">
        <f>N42+N43+N44</f>
        <v>3</v>
      </c>
      <c r="O20" s="120">
        <f>O42+O43+O44</f>
        <v>10</v>
      </c>
      <c r="P20" s="120">
        <f>P42+P43+P44</f>
        <v>5</v>
      </c>
      <c r="Q20" s="386">
        <f t="shared" si="25"/>
        <v>6.8493150684931505</v>
      </c>
      <c r="R20" s="130">
        <f t="shared" ref="R20:AG20" si="72">R42+R43+R44</f>
        <v>0</v>
      </c>
      <c r="S20" s="120">
        <f t="shared" si="72"/>
        <v>0</v>
      </c>
      <c r="T20" s="120">
        <f t="shared" si="72"/>
        <v>0</v>
      </c>
      <c r="U20" s="120">
        <f t="shared" si="72"/>
        <v>0</v>
      </c>
      <c r="V20" s="120">
        <f t="shared" si="72"/>
        <v>0</v>
      </c>
      <c r="W20" s="120">
        <f t="shared" si="72"/>
        <v>0</v>
      </c>
      <c r="X20" s="120">
        <f t="shared" si="72"/>
        <v>3</v>
      </c>
      <c r="Y20" s="120">
        <f t="shared" si="72"/>
        <v>10</v>
      </c>
      <c r="Z20" s="120">
        <f t="shared" si="72"/>
        <v>3</v>
      </c>
      <c r="AA20" s="120">
        <f t="shared" si="72"/>
        <v>10</v>
      </c>
      <c r="AB20" s="120">
        <f t="shared" si="72"/>
        <v>5</v>
      </c>
      <c r="AC20" s="120">
        <f t="shared" si="72"/>
        <v>8</v>
      </c>
      <c r="AD20" s="120">
        <f t="shared" si="72"/>
        <v>0</v>
      </c>
      <c r="AE20" s="120">
        <f t="shared" si="72"/>
        <v>0</v>
      </c>
      <c r="AF20" s="120">
        <f t="shared" si="72"/>
        <v>0</v>
      </c>
      <c r="AG20" s="120">
        <f t="shared" si="72"/>
        <v>0</v>
      </c>
      <c r="AH20" s="125"/>
      <c r="AI20" s="307" t="s">
        <v>156</v>
      </c>
      <c r="AJ20" s="474">
        <f>AJ42+AJ43+AJ44</f>
        <v>96</v>
      </c>
      <c r="AK20" s="120">
        <f>AK42+AK43+AK44</f>
        <v>6</v>
      </c>
      <c r="AL20" s="127">
        <f t="shared" si="27"/>
        <v>6.25</v>
      </c>
      <c r="AM20" s="120">
        <f t="shared" ref="AM20:AU20" si="73">AM42+AM43+AM44</f>
        <v>6</v>
      </c>
      <c r="AN20" s="129">
        <f t="shared" si="73"/>
        <v>6</v>
      </c>
      <c r="AO20" s="131">
        <f t="shared" si="73"/>
        <v>0</v>
      </c>
      <c r="AP20" s="120">
        <f t="shared" si="73"/>
        <v>0</v>
      </c>
      <c r="AQ20" s="124">
        <f t="shared" si="73"/>
        <v>5</v>
      </c>
      <c r="AR20" s="130">
        <f t="shared" si="73"/>
        <v>1</v>
      </c>
      <c r="AS20" s="120">
        <f t="shared" si="73"/>
        <v>0</v>
      </c>
      <c r="AT20" s="120">
        <f t="shared" si="73"/>
        <v>5</v>
      </c>
      <c r="AU20" s="120">
        <f t="shared" si="73"/>
        <v>5</v>
      </c>
      <c r="AV20" s="127">
        <f t="shared" si="29"/>
        <v>5.2083333333333339</v>
      </c>
      <c r="AW20" s="120">
        <f>AW42+AW43+AW44</f>
        <v>5</v>
      </c>
      <c r="AX20" s="120">
        <f>AX42+AX43+AX44</f>
        <v>5</v>
      </c>
      <c r="AY20" s="120">
        <f>AY42+AY43+AY44</f>
        <v>0</v>
      </c>
      <c r="AZ20" s="120">
        <f>AZ42+AZ43+AZ44</f>
        <v>0</v>
      </c>
      <c r="BA20" s="120">
        <f>BA42+BA43+BA44</f>
        <v>0</v>
      </c>
      <c r="BB20" s="123">
        <f t="shared" si="30"/>
        <v>0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1"/>
        <v>0</v>
      </c>
      <c r="BG20" s="120">
        <f t="shared" ref="BG20:BM20" si="74">BG42+BG43+BG44</f>
        <v>0</v>
      </c>
      <c r="BH20" s="120">
        <f t="shared" si="74"/>
        <v>0</v>
      </c>
      <c r="BI20" s="120">
        <f t="shared" si="74"/>
        <v>0</v>
      </c>
      <c r="BJ20" s="120">
        <f t="shared" si="74"/>
        <v>0</v>
      </c>
      <c r="BK20" s="120">
        <f t="shared" si="74"/>
        <v>0</v>
      </c>
      <c r="BL20" s="120">
        <f t="shared" si="74"/>
        <v>0</v>
      </c>
      <c r="BM20" s="120">
        <f t="shared" si="7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5">BQ42+BQ43+BQ44</f>
        <v>0</v>
      </c>
      <c r="BR20" s="120">
        <f t="shared" si="75"/>
        <v>11</v>
      </c>
      <c r="BS20" s="120">
        <f t="shared" si="75"/>
        <v>0</v>
      </c>
      <c r="BT20" s="120">
        <f t="shared" si="75"/>
        <v>0</v>
      </c>
      <c r="BU20" s="129">
        <f t="shared" si="75"/>
        <v>0</v>
      </c>
      <c r="BV20" s="131">
        <f t="shared" si="75"/>
        <v>0</v>
      </c>
      <c r="BW20" s="120">
        <f t="shared" si="75"/>
        <v>0</v>
      </c>
      <c r="BX20" s="120">
        <f t="shared" si="75"/>
        <v>0</v>
      </c>
      <c r="BY20" s="477">
        <f t="shared" si="34"/>
        <v>0</v>
      </c>
      <c r="BZ20" s="131">
        <f>BZ42+BZ43+BZ44</f>
        <v>0</v>
      </c>
      <c r="CA20" s="120">
        <f>CA42+CA43+CA44</f>
        <v>0</v>
      </c>
      <c r="CB20" s="120">
        <f>CB42+CB43+CB44</f>
        <v>0</v>
      </c>
      <c r="CC20" s="469">
        <f t="shared" si="35"/>
        <v>0</v>
      </c>
      <c r="CD20" s="130">
        <f t="shared" ref="CD20:CK20" si="76">CD42+CD43+CD44</f>
        <v>0</v>
      </c>
      <c r="CE20" s="120">
        <f t="shared" si="76"/>
        <v>0</v>
      </c>
      <c r="CF20" s="120">
        <f t="shared" si="76"/>
        <v>0</v>
      </c>
      <c r="CG20" s="120">
        <f t="shared" si="76"/>
        <v>0</v>
      </c>
      <c r="CH20" s="120">
        <f t="shared" si="76"/>
        <v>0</v>
      </c>
      <c r="CI20" s="120">
        <f t="shared" si="76"/>
        <v>0</v>
      </c>
      <c r="CJ20" s="120">
        <f t="shared" si="76"/>
        <v>0</v>
      </c>
      <c r="CK20" s="120">
        <f t="shared" si="76"/>
        <v>0</v>
      </c>
      <c r="CL20" s="315">
        <f t="shared" si="37"/>
        <v>0</v>
      </c>
      <c r="CM20" s="117">
        <f t="shared" ref="CM20:CN20" si="77">CM42+CM43+CM44</f>
        <v>0</v>
      </c>
      <c r="CN20" s="324">
        <f t="shared" si="7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78">CS42+CS43+CS44</f>
        <v>7</v>
      </c>
      <c r="CT20" s="120">
        <f t="shared" si="78"/>
        <v>0</v>
      </c>
      <c r="CU20" s="120">
        <f t="shared" si="78"/>
        <v>0</v>
      </c>
      <c r="CV20" s="120">
        <f t="shared" si="78"/>
        <v>0</v>
      </c>
      <c r="CW20" s="120">
        <f t="shared" si="78"/>
        <v>0</v>
      </c>
      <c r="CX20" s="120">
        <f t="shared" si="78"/>
        <v>0</v>
      </c>
      <c r="CY20" s="120">
        <f t="shared" si="78"/>
        <v>0</v>
      </c>
      <c r="CZ20" s="120">
        <f t="shared" si="78"/>
        <v>0</v>
      </c>
      <c r="DA20" s="120">
        <f t="shared" si="78"/>
        <v>0</v>
      </c>
      <c r="DB20" s="120">
        <f t="shared" si="78"/>
        <v>0</v>
      </c>
      <c r="DC20" s="120">
        <f t="shared" si="78"/>
        <v>0</v>
      </c>
      <c r="DD20" s="120">
        <f t="shared" si="78"/>
        <v>0</v>
      </c>
      <c r="DE20" s="120">
        <f t="shared" si="78"/>
        <v>0</v>
      </c>
      <c r="DF20" s="120">
        <f t="shared" si="78"/>
        <v>0</v>
      </c>
      <c r="DG20" s="120">
        <f t="shared" si="78"/>
        <v>0</v>
      </c>
      <c r="DH20" s="120">
        <f t="shared" si="78"/>
        <v>0</v>
      </c>
      <c r="DI20" s="120">
        <f t="shared" si="78"/>
        <v>0</v>
      </c>
      <c r="DJ20" s="120">
        <f t="shared" si="78"/>
        <v>0</v>
      </c>
      <c r="DK20" s="120">
        <f t="shared" si="78"/>
        <v>0</v>
      </c>
      <c r="DL20" s="120">
        <f t="shared" si="78"/>
        <v>0</v>
      </c>
      <c r="DM20" s="120">
        <f t="shared" si="78"/>
        <v>0</v>
      </c>
      <c r="DN20" s="125"/>
      <c r="DO20" s="307" t="s">
        <v>156</v>
      </c>
      <c r="DP20" s="474">
        <f>DP42+DP43+DP44</f>
        <v>90</v>
      </c>
      <c r="DQ20" s="120">
        <f t="shared" ref="DQ20:DW20" si="79">DQ42+DQ43+DQ44</f>
        <v>1</v>
      </c>
      <c r="DR20" s="120">
        <f t="shared" si="79"/>
        <v>0</v>
      </c>
      <c r="DS20" s="120">
        <f t="shared" si="79"/>
        <v>0</v>
      </c>
      <c r="DT20" s="120">
        <f t="shared" si="79"/>
        <v>0</v>
      </c>
      <c r="DU20" s="120">
        <f t="shared" si="79"/>
        <v>0</v>
      </c>
      <c r="DV20" s="120">
        <f t="shared" si="79"/>
        <v>0</v>
      </c>
      <c r="DW20" s="120">
        <f t="shared" si="79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0">EC42+EC43+EC44</f>
        <v>0</v>
      </c>
      <c r="ED20" s="120">
        <f t="shared" si="80"/>
        <v>0</v>
      </c>
      <c r="EE20" s="120">
        <f t="shared" si="80"/>
        <v>0</v>
      </c>
      <c r="EF20" s="120">
        <f t="shared" si="80"/>
        <v>0</v>
      </c>
      <c r="EG20" s="120">
        <f t="shared" si="80"/>
        <v>0</v>
      </c>
      <c r="EH20" s="120">
        <f t="shared" si="80"/>
        <v>0</v>
      </c>
      <c r="EI20" s="120">
        <f t="shared" si="80"/>
        <v>0</v>
      </c>
      <c r="EJ20" s="120">
        <f t="shared" si="80"/>
        <v>0</v>
      </c>
      <c r="EK20" s="127">
        <f t="shared" si="9"/>
        <v>0</v>
      </c>
      <c r="EL20" s="120">
        <f>EL42+EL43+EL44</f>
        <v>0</v>
      </c>
      <c r="EM20" s="120">
        <f>EM42+EM43+EM44</f>
        <v>2</v>
      </c>
      <c r="EN20" s="127">
        <f t="shared" si="10"/>
        <v>2.2222222222222223E-2</v>
      </c>
      <c r="EO20" s="120">
        <f>EO42+EO43+EO44</f>
        <v>2</v>
      </c>
      <c r="EP20" s="127">
        <f t="shared" si="11"/>
        <v>2.2222222222222223E-2</v>
      </c>
      <c r="EQ20" s="125"/>
      <c r="ER20" s="126" t="s">
        <v>156</v>
      </c>
      <c r="ES20" s="120">
        <f>ES42+ES43+ES44</f>
        <v>0</v>
      </c>
      <c r="ET20" s="120">
        <f t="shared" ref="ET20:FK20" si="81">ET42+ET43+ET44</f>
        <v>0</v>
      </c>
      <c r="EU20" s="120">
        <f t="shared" si="81"/>
        <v>0</v>
      </c>
      <c r="EV20" s="120">
        <f t="shared" si="81"/>
        <v>0</v>
      </c>
      <c r="EW20" s="120">
        <f t="shared" si="81"/>
        <v>0</v>
      </c>
      <c r="EX20" s="120">
        <f t="shared" si="81"/>
        <v>0</v>
      </c>
      <c r="EY20" s="120">
        <f t="shared" si="81"/>
        <v>2</v>
      </c>
      <c r="EZ20" s="120">
        <f t="shared" si="81"/>
        <v>0</v>
      </c>
      <c r="FA20" s="120">
        <f t="shared" si="81"/>
        <v>0</v>
      </c>
      <c r="FB20" s="120">
        <f t="shared" si="81"/>
        <v>1</v>
      </c>
      <c r="FC20" s="120">
        <f t="shared" si="81"/>
        <v>0</v>
      </c>
      <c r="FD20" s="120">
        <f t="shared" si="81"/>
        <v>1</v>
      </c>
      <c r="FE20" s="120">
        <f t="shared" si="81"/>
        <v>0</v>
      </c>
      <c r="FF20" s="120">
        <f t="shared" si="81"/>
        <v>0</v>
      </c>
      <c r="FG20" s="120">
        <f t="shared" si="81"/>
        <v>0</v>
      </c>
      <c r="FH20" s="120">
        <f t="shared" si="81"/>
        <v>0</v>
      </c>
      <c r="FI20" s="120">
        <f t="shared" si="81"/>
        <v>0</v>
      </c>
      <c r="FJ20" s="120">
        <f t="shared" si="81"/>
        <v>0</v>
      </c>
      <c r="FK20" s="119">
        <f t="shared" si="81"/>
        <v>114</v>
      </c>
      <c r="FL20" s="188">
        <f t="shared" si="12"/>
        <v>0</v>
      </c>
      <c r="FM20" s="120">
        <f t="shared" ref="FM20:GG20" si="82">FM42+FM43+FM44</f>
        <v>0</v>
      </c>
      <c r="FN20" s="120">
        <f t="shared" si="82"/>
        <v>0</v>
      </c>
      <c r="FO20" s="120">
        <f t="shared" si="82"/>
        <v>0</v>
      </c>
      <c r="FP20" s="120">
        <f t="shared" si="82"/>
        <v>0</v>
      </c>
      <c r="FQ20" s="120">
        <f t="shared" si="82"/>
        <v>0</v>
      </c>
      <c r="FR20" s="120">
        <f t="shared" si="82"/>
        <v>0</v>
      </c>
      <c r="FS20" s="120">
        <f t="shared" si="82"/>
        <v>0</v>
      </c>
      <c r="FT20" s="120">
        <f t="shared" si="82"/>
        <v>0</v>
      </c>
      <c r="FU20" s="120">
        <f t="shared" si="82"/>
        <v>0</v>
      </c>
      <c r="FV20" s="120">
        <f t="shared" si="82"/>
        <v>0</v>
      </c>
      <c r="FW20" s="120">
        <f t="shared" si="82"/>
        <v>0</v>
      </c>
      <c r="FX20" s="120">
        <f t="shared" si="82"/>
        <v>1</v>
      </c>
      <c r="FY20" s="120">
        <f t="shared" si="82"/>
        <v>0</v>
      </c>
      <c r="FZ20" s="120">
        <f t="shared" si="82"/>
        <v>0</v>
      </c>
      <c r="GA20" s="120">
        <f t="shared" si="82"/>
        <v>1</v>
      </c>
      <c r="GB20" s="120">
        <f t="shared" si="82"/>
        <v>0</v>
      </c>
      <c r="GC20" s="120">
        <f t="shared" si="82"/>
        <v>0</v>
      </c>
      <c r="GD20" s="120">
        <f t="shared" si="82"/>
        <v>0</v>
      </c>
      <c r="GE20" s="120">
        <f t="shared" si="82"/>
        <v>0</v>
      </c>
      <c r="GF20" s="120">
        <f t="shared" si="82"/>
        <v>0</v>
      </c>
      <c r="GG20" s="120">
        <f t="shared" si="82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0.15384615384615385</v>
      </c>
      <c r="GL20" s="120">
        <f>GL42+GL43+GL44</f>
        <v>0</v>
      </c>
      <c r="GM20" s="120">
        <f t="shared" ref="GM20:GW20" si="83">GM42+GM43+GM44</f>
        <v>0</v>
      </c>
      <c r="GN20" s="120">
        <f t="shared" si="83"/>
        <v>0</v>
      </c>
      <c r="GO20" s="120">
        <f t="shared" si="83"/>
        <v>0</v>
      </c>
      <c r="GP20" s="120">
        <f t="shared" si="83"/>
        <v>0</v>
      </c>
      <c r="GQ20" s="120">
        <f t="shared" si="83"/>
        <v>1</v>
      </c>
      <c r="GR20" s="120">
        <f t="shared" si="83"/>
        <v>0</v>
      </c>
      <c r="GS20" s="120">
        <f t="shared" si="83"/>
        <v>0</v>
      </c>
      <c r="GT20" s="120">
        <f t="shared" si="83"/>
        <v>0</v>
      </c>
      <c r="GU20" s="129">
        <f t="shared" si="83"/>
        <v>0</v>
      </c>
      <c r="GV20" s="131">
        <f t="shared" si="83"/>
        <v>0</v>
      </c>
      <c r="GW20" s="120">
        <f t="shared" si="83"/>
        <v>636</v>
      </c>
      <c r="GX20" s="304">
        <f t="shared" si="16"/>
        <v>0</v>
      </c>
      <c r="GY20" s="130">
        <f t="shared" ref="GY20:HG20" si="84">GY42+GY43+GY44</f>
        <v>0</v>
      </c>
      <c r="GZ20" s="120">
        <f t="shared" si="84"/>
        <v>0</v>
      </c>
      <c r="HA20" s="120">
        <f t="shared" si="84"/>
        <v>0</v>
      </c>
      <c r="HB20" s="120">
        <f t="shared" si="84"/>
        <v>0</v>
      </c>
      <c r="HC20" s="120">
        <f t="shared" si="84"/>
        <v>0</v>
      </c>
      <c r="HD20" s="120">
        <f t="shared" si="84"/>
        <v>0</v>
      </c>
      <c r="HE20" s="120">
        <f t="shared" si="84"/>
        <v>0</v>
      </c>
      <c r="HF20" s="120">
        <f t="shared" si="84"/>
        <v>0</v>
      </c>
      <c r="HG20" s="124">
        <f t="shared" si="84"/>
        <v>0</v>
      </c>
      <c r="HH20" s="125"/>
      <c r="HI20" s="126" t="s">
        <v>156</v>
      </c>
      <c r="HJ20" s="120">
        <f t="shared" ref="HJ20:HR20" si="85">HJ42+HJ43+HJ44</f>
        <v>0</v>
      </c>
      <c r="HK20" s="120">
        <f t="shared" si="85"/>
        <v>0</v>
      </c>
      <c r="HL20" s="120">
        <f t="shared" si="85"/>
        <v>0</v>
      </c>
      <c r="HM20" s="120">
        <f t="shared" si="85"/>
        <v>0</v>
      </c>
      <c r="HN20" s="120">
        <f t="shared" si="85"/>
        <v>0</v>
      </c>
      <c r="HO20" s="120">
        <f t="shared" si="85"/>
        <v>0</v>
      </c>
      <c r="HP20" s="120">
        <f t="shared" si="85"/>
        <v>0</v>
      </c>
      <c r="HQ20" s="129">
        <f t="shared" si="85"/>
        <v>0</v>
      </c>
      <c r="HR20" s="131">
        <f t="shared" si="85"/>
        <v>49</v>
      </c>
      <c r="HS20" s="198">
        <f t="shared" si="46"/>
        <v>0</v>
      </c>
      <c r="HT20" s="130">
        <f t="shared" ref="HT20:IF20" si="86">HT42+HT43+HT44</f>
        <v>0</v>
      </c>
      <c r="HU20" s="120">
        <f t="shared" si="86"/>
        <v>0</v>
      </c>
      <c r="HV20" s="120">
        <f t="shared" si="86"/>
        <v>0</v>
      </c>
      <c r="HW20" s="124">
        <f t="shared" si="86"/>
        <v>0</v>
      </c>
      <c r="HX20" s="211"/>
      <c r="HY20" s="130">
        <f t="shared" si="86"/>
        <v>0</v>
      </c>
      <c r="HZ20" s="120">
        <f t="shared" si="86"/>
        <v>0</v>
      </c>
      <c r="IA20" s="120">
        <f t="shared" si="86"/>
        <v>0</v>
      </c>
      <c r="IB20" s="120">
        <f t="shared" si="86"/>
        <v>0</v>
      </c>
      <c r="IC20" s="120">
        <f t="shared" si="86"/>
        <v>0</v>
      </c>
      <c r="ID20" s="120">
        <f t="shared" si="86"/>
        <v>0</v>
      </c>
      <c r="IE20" s="120">
        <f t="shared" si="86"/>
        <v>0</v>
      </c>
      <c r="IF20" s="124">
        <f t="shared" si="86"/>
        <v>0</v>
      </c>
      <c r="IG20" s="125"/>
      <c r="IH20" s="126" t="s">
        <v>156</v>
      </c>
      <c r="II20" s="120">
        <f t="shared" ref="II20:JH20" si="87">II42+II43+II44</f>
        <v>0</v>
      </c>
      <c r="IJ20" s="120">
        <f t="shared" si="87"/>
        <v>0</v>
      </c>
      <c r="IK20" s="120">
        <f t="shared" si="87"/>
        <v>0</v>
      </c>
      <c r="IL20" s="120">
        <f t="shared" si="87"/>
        <v>0</v>
      </c>
      <c r="IM20" s="120">
        <f t="shared" si="87"/>
        <v>0</v>
      </c>
      <c r="IN20" s="120">
        <f t="shared" si="87"/>
        <v>0</v>
      </c>
      <c r="IO20" s="120">
        <f t="shared" si="87"/>
        <v>1</v>
      </c>
      <c r="IP20" s="120">
        <f t="shared" si="87"/>
        <v>0</v>
      </c>
      <c r="IQ20" s="120">
        <f t="shared" si="87"/>
        <v>0</v>
      </c>
      <c r="IR20" s="120">
        <f t="shared" si="87"/>
        <v>0</v>
      </c>
      <c r="IS20" s="120">
        <f t="shared" si="87"/>
        <v>0</v>
      </c>
      <c r="IT20" s="120">
        <f t="shared" si="87"/>
        <v>0</v>
      </c>
      <c r="IU20" s="120">
        <f t="shared" si="87"/>
        <v>0</v>
      </c>
      <c r="IV20" s="120">
        <f t="shared" si="87"/>
        <v>0</v>
      </c>
      <c r="IW20" s="124">
        <f t="shared" si="87"/>
        <v>0</v>
      </c>
      <c r="IX20" s="130">
        <f t="shared" si="87"/>
        <v>0</v>
      </c>
      <c r="IY20" s="120">
        <f t="shared" si="87"/>
        <v>0</v>
      </c>
      <c r="IZ20" s="129">
        <f t="shared" si="87"/>
        <v>0</v>
      </c>
      <c r="JA20" s="131">
        <f t="shared" si="87"/>
        <v>0</v>
      </c>
      <c r="JB20" s="120">
        <f t="shared" si="87"/>
        <v>0</v>
      </c>
      <c r="JC20" s="124">
        <f t="shared" si="87"/>
        <v>0</v>
      </c>
      <c r="JD20" s="130">
        <f t="shared" si="87"/>
        <v>0</v>
      </c>
      <c r="JE20" s="120">
        <f t="shared" si="87"/>
        <v>0</v>
      </c>
      <c r="JF20" s="120">
        <f t="shared" si="87"/>
        <v>0</v>
      </c>
      <c r="JG20" s="120">
        <f t="shared" si="87"/>
        <v>0</v>
      </c>
      <c r="JH20" s="120">
        <f t="shared" si="87"/>
        <v>0</v>
      </c>
      <c r="JI20" s="125"/>
      <c r="JJ20" s="126" t="s">
        <v>156</v>
      </c>
      <c r="JK20" s="120">
        <f t="shared" ref="JK20:KE20" si="88">JK42+JK43+JK44</f>
        <v>0</v>
      </c>
      <c r="JL20" s="120">
        <f t="shared" si="88"/>
        <v>0</v>
      </c>
      <c r="JM20" s="120">
        <f t="shared" si="88"/>
        <v>0</v>
      </c>
      <c r="JN20" s="120">
        <f t="shared" si="88"/>
        <v>0</v>
      </c>
      <c r="JO20" s="120">
        <f t="shared" si="88"/>
        <v>0</v>
      </c>
      <c r="JP20" s="120">
        <f t="shared" si="88"/>
        <v>0</v>
      </c>
      <c r="JQ20" s="120">
        <f t="shared" si="88"/>
        <v>0</v>
      </c>
      <c r="JR20" s="120">
        <f t="shared" si="88"/>
        <v>0</v>
      </c>
      <c r="JS20" s="120">
        <f t="shared" si="88"/>
        <v>0</v>
      </c>
      <c r="JT20" s="129">
        <f t="shared" si="88"/>
        <v>0</v>
      </c>
      <c r="JU20" s="340">
        <f t="shared" si="88"/>
        <v>0</v>
      </c>
      <c r="JV20" s="341">
        <f t="shared" si="88"/>
        <v>0</v>
      </c>
      <c r="JW20" s="341">
        <f t="shared" si="88"/>
        <v>0</v>
      </c>
      <c r="JX20" s="341">
        <f t="shared" si="88"/>
        <v>0</v>
      </c>
      <c r="JY20" s="342">
        <f t="shared" si="88"/>
        <v>0</v>
      </c>
      <c r="JZ20" s="340">
        <f t="shared" si="88"/>
        <v>0</v>
      </c>
      <c r="KA20" s="341">
        <f t="shared" si="88"/>
        <v>0</v>
      </c>
      <c r="KB20" s="341">
        <f t="shared" si="88"/>
        <v>0</v>
      </c>
      <c r="KC20" s="341">
        <f t="shared" si="88"/>
        <v>0</v>
      </c>
      <c r="KD20" s="342">
        <f t="shared" si="88"/>
        <v>0</v>
      </c>
      <c r="KE20" s="340">
        <f t="shared" si="88"/>
        <v>319</v>
      </c>
      <c r="KF20" s="343">
        <f t="shared" si="19"/>
        <v>0</v>
      </c>
      <c r="KG20" s="342">
        <f>KG42+KG43+KG44</f>
        <v>0</v>
      </c>
      <c r="KH20" s="131">
        <f t="shared" ref="KH20:KW20" si="89">KH42+KH43+KH44</f>
        <v>0</v>
      </c>
      <c r="KI20" s="130">
        <f t="shared" si="89"/>
        <v>0</v>
      </c>
      <c r="KJ20" s="124">
        <f t="shared" si="89"/>
        <v>0</v>
      </c>
      <c r="KK20" s="125"/>
      <c r="KL20" s="307" t="s">
        <v>156</v>
      </c>
      <c r="KM20" s="131">
        <f t="shared" si="89"/>
        <v>0</v>
      </c>
      <c r="KN20" s="120">
        <f t="shared" si="89"/>
        <v>0</v>
      </c>
      <c r="KO20" s="120">
        <f t="shared" si="89"/>
        <v>0</v>
      </c>
      <c r="KP20" s="120">
        <f t="shared" si="89"/>
        <v>0</v>
      </c>
      <c r="KQ20" s="120">
        <f t="shared" si="89"/>
        <v>0</v>
      </c>
      <c r="KR20" s="120">
        <f t="shared" si="89"/>
        <v>5</v>
      </c>
      <c r="KS20" s="120">
        <f t="shared" si="89"/>
        <v>1</v>
      </c>
      <c r="KT20" s="120">
        <f t="shared" si="89"/>
        <v>0</v>
      </c>
      <c r="KU20" s="124">
        <f t="shared" si="89"/>
        <v>6</v>
      </c>
      <c r="KV20" s="120">
        <f t="shared" si="89"/>
        <v>0</v>
      </c>
      <c r="KW20" s="120">
        <f t="shared" si="89"/>
        <v>0</v>
      </c>
      <c r="KY20" s="120">
        <f t="shared" ref="KY20:LB20" si="90">KY42+KY43+KY44</f>
        <v>0</v>
      </c>
      <c r="KZ20" s="120">
        <f t="shared" si="90"/>
        <v>0</v>
      </c>
      <c r="LA20" s="120">
        <f t="shared" si="90"/>
        <v>0</v>
      </c>
      <c r="LB20" s="120">
        <f t="shared" si="90"/>
        <v>0</v>
      </c>
      <c r="LD20" s="307" t="s">
        <v>156</v>
      </c>
      <c r="LE20" s="120">
        <f t="shared" ref="LE20:LW20" si="91">LE42+LE43+LE44</f>
        <v>0</v>
      </c>
      <c r="LF20" s="120">
        <f t="shared" si="91"/>
        <v>0</v>
      </c>
      <c r="LG20" s="120">
        <f t="shared" si="91"/>
        <v>0</v>
      </c>
      <c r="LH20" s="120">
        <f t="shared" si="91"/>
        <v>0</v>
      </c>
      <c r="LI20" s="120">
        <f t="shared" si="91"/>
        <v>0</v>
      </c>
      <c r="LJ20" s="124">
        <f t="shared" si="91"/>
        <v>0</v>
      </c>
      <c r="LK20" s="131">
        <f t="shared" si="91"/>
        <v>0</v>
      </c>
      <c r="LL20" s="120">
        <f t="shared" si="91"/>
        <v>0</v>
      </c>
      <c r="LM20" s="120">
        <f t="shared" si="91"/>
        <v>0</v>
      </c>
      <c r="LN20" s="124">
        <f t="shared" si="91"/>
        <v>0</v>
      </c>
      <c r="LO20" s="124">
        <f t="shared" si="91"/>
        <v>5</v>
      </c>
      <c r="LP20" s="124">
        <f t="shared" si="91"/>
        <v>0</v>
      </c>
      <c r="LQ20" s="124">
        <f t="shared" si="91"/>
        <v>0</v>
      </c>
      <c r="LR20" s="129">
        <f t="shared" si="91"/>
        <v>0</v>
      </c>
      <c r="LS20" s="131">
        <f t="shared" si="91"/>
        <v>0</v>
      </c>
      <c r="LT20" s="120">
        <f t="shared" si="91"/>
        <v>0</v>
      </c>
      <c r="LU20" s="120">
        <f t="shared" si="91"/>
        <v>0</v>
      </c>
      <c r="LV20" s="120">
        <f t="shared" si="91"/>
        <v>0</v>
      </c>
      <c r="LW20" s="124">
        <f t="shared" si="91"/>
        <v>0</v>
      </c>
      <c r="LX20" s="959"/>
    </row>
    <row r="21" spans="1:336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0</v>
      </c>
      <c r="E21" s="120">
        <f>E37+E36</f>
        <v>0</v>
      </c>
      <c r="F21" s="120">
        <f>F37+F36</f>
        <v>0</v>
      </c>
      <c r="G21" s="410">
        <f t="shared" si="24"/>
        <v>0</v>
      </c>
      <c r="H21" s="130">
        <f>H37+H36</f>
        <v>0</v>
      </c>
      <c r="I21" s="129">
        <f>I37+I36</f>
        <v>0</v>
      </c>
      <c r="J21" s="131">
        <f>J37+J36</f>
        <v>6</v>
      </c>
      <c r="K21" s="120">
        <f>K37+K36</f>
        <v>4</v>
      </c>
      <c r="L21" s="124">
        <f>L37+L36</f>
        <v>3</v>
      </c>
      <c r="M21" s="497">
        <f t="shared" si="1"/>
        <v>5.1724137931034484</v>
      </c>
      <c r="N21" s="131">
        <f>N37+N36</f>
        <v>6</v>
      </c>
      <c r="O21" s="120">
        <f>O37+O36</f>
        <v>4</v>
      </c>
      <c r="P21" s="120">
        <f>P37+P36</f>
        <v>3</v>
      </c>
      <c r="Q21" s="386">
        <f t="shared" si="25"/>
        <v>5.1724137931034484</v>
      </c>
      <c r="R21" s="130">
        <f t="shared" ref="R21:AG21" si="92">R37+R36</f>
        <v>0</v>
      </c>
      <c r="S21" s="120">
        <f t="shared" si="92"/>
        <v>0</v>
      </c>
      <c r="T21" s="120">
        <f t="shared" si="92"/>
        <v>0</v>
      </c>
      <c r="U21" s="120">
        <f t="shared" si="92"/>
        <v>0</v>
      </c>
      <c r="V21" s="120">
        <f t="shared" si="92"/>
        <v>0</v>
      </c>
      <c r="W21" s="120">
        <f t="shared" si="92"/>
        <v>0</v>
      </c>
      <c r="X21" s="120">
        <f t="shared" si="92"/>
        <v>6</v>
      </c>
      <c r="Y21" s="120">
        <f t="shared" si="92"/>
        <v>4</v>
      </c>
      <c r="Z21" s="120">
        <f t="shared" si="92"/>
        <v>6</v>
      </c>
      <c r="AA21" s="120">
        <f t="shared" si="92"/>
        <v>4</v>
      </c>
      <c r="AB21" s="120">
        <f t="shared" si="92"/>
        <v>4</v>
      </c>
      <c r="AC21" s="120">
        <f t="shared" si="92"/>
        <v>11</v>
      </c>
      <c r="AD21" s="120">
        <f t="shared" si="92"/>
        <v>0</v>
      </c>
      <c r="AE21" s="120">
        <f t="shared" si="92"/>
        <v>0</v>
      </c>
      <c r="AF21" s="120">
        <f t="shared" si="92"/>
        <v>0</v>
      </c>
      <c r="AG21" s="120">
        <f t="shared" si="92"/>
        <v>0</v>
      </c>
      <c r="AH21" s="125"/>
      <c r="AI21" s="308" t="s">
        <v>158</v>
      </c>
      <c r="AJ21" s="474">
        <f>AJ37+AJ36</f>
        <v>64</v>
      </c>
      <c r="AK21" s="120">
        <f>AK37+AK36</f>
        <v>2</v>
      </c>
      <c r="AL21" s="127">
        <f t="shared" si="27"/>
        <v>3.125</v>
      </c>
      <c r="AM21" s="120">
        <f t="shared" ref="AM21:AU21" si="93">AM37+AM36</f>
        <v>2</v>
      </c>
      <c r="AN21" s="129">
        <f t="shared" si="93"/>
        <v>0</v>
      </c>
      <c r="AO21" s="131">
        <f t="shared" si="93"/>
        <v>0</v>
      </c>
      <c r="AP21" s="120">
        <f t="shared" si="93"/>
        <v>0</v>
      </c>
      <c r="AQ21" s="124">
        <f t="shared" si="93"/>
        <v>2</v>
      </c>
      <c r="AR21" s="130">
        <f t="shared" si="93"/>
        <v>0</v>
      </c>
      <c r="AS21" s="120">
        <f t="shared" si="93"/>
        <v>0</v>
      </c>
      <c r="AT21" s="120">
        <f t="shared" si="93"/>
        <v>7</v>
      </c>
      <c r="AU21" s="120">
        <f t="shared" si="93"/>
        <v>9</v>
      </c>
      <c r="AV21" s="127">
        <f t="shared" si="29"/>
        <v>14.0625</v>
      </c>
      <c r="AW21" s="120">
        <f>AW37+AW36</f>
        <v>9</v>
      </c>
      <c r="AX21" s="120">
        <f>AX37+AX36</f>
        <v>9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1"/>
        <v>0</v>
      </c>
      <c r="BG21" s="120">
        <f t="shared" ref="BG21:BM21" si="94">BG37+BG36</f>
        <v>0</v>
      </c>
      <c r="BH21" s="120">
        <f t="shared" si="94"/>
        <v>0</v>
      </c>
      <c r="BI21" s="120">
        <f t="shared" si="94"/>
        <v>0</v>
      </c>
      <c r="BJ21" s="120">
        <f t="shared" si="94"/>
        <v>0</v>
      </c>
      <c r="BK21" s="120">
        <f t="shared" si="94"/>
        <v>0</v>
      </c>
      <c r="BL21" s="120">
        <f t="shared" si="94"/>
        <v>0</v>
      </c>
      <c r="BM21" s="120">
        <f t="shared" si="94"/>
        <v>0</v>
      </c>
      <c r="BN21" s="125"/>
      <c r="BO21" s="133" t="s">
        <v>158</v>
      </c>
      <c r="BP21" s="119">
        <f>BP37+BP36</f>
        <v>70</v>
      </c>
      <c r="BQ21" s="120">
        <f t="shared" ref="BQ21:BX21" si="95">BQ37+BQ36</f>
        <v>0</v>
      </c>
      <c r="BR21" s="120">
        <f t="shared" si="95"/>
        <v>3</v>
      </c>
      <c r="BS21" s="120">
        <f t="shared" si="95"/>
        <v>0</v>
      </c>
      <c r="BT21" s="120">
        <f t="shared" si="95"/>
        <v>0</v>
      </c>
      <c r="BU21" s="129">
        <f t="shared" si="95"/>
        <v>0</v>
      </c>
      <c r="BV21" s="131">
        <f t="shared" si="95"/>
        <v>0</v>
      </c>
      <c r="BW21" s="120">
        <f t="shared" si="95"/>
        <v>0</v>
      </c>
      <c r="BX21" s="120">
        <f t="shared" si="95"/>
        <v>1</v>
      </c>
      <c r="BY21" s="477">
        <f t="shared" si="34"/>
        <v>1.4285714285714285E-2</v>
      </c>
      <c r="BZ21" s="131">
        <f>BZ37+BZ36</f>
        <v>0</v>
      </c>
      <c r="CA21" s="120">
        <f>CA37+CA36</f>
        <v>0</v>
      </c>
      <c r="CB21" s="120">
        <f>CB37+CB36</f>
        <v>0</v>
      </c>
      <c r="CC21" s="469">
        <f t="shared" si="35"/>
        <v>0</v>
      </c>
      <c r="CD21" s="130">
        <f t="shared" ref="CD21:CK21" si="96">CD37+CD36</f>
        <v>0</v>
      </c>
      <c r="CE21" s="120">
        <f t="shared" si="96"/>
        <v>1</v>
      </c>
      <c r="CF21" s="120">
        <f t="shared" si="96"/>
        <v>0</v>
      </c>
      <c r="CG21" s="120">
        <f t="shared" si="96"/>
        <v>0</v>
      </c>
      <c r="CH21" s="120">
        <f t="shared" si="96"/>
        <v>0</v>
      </c>
      <c r="CI21" s="120">
        <f t="shared" si="96"/>
        <v>0</v>
      </c>
      <c r="CJ21" s="120">
        <f t="shared" si="96"/>
        <v>0</v>
      </c>
      <c r="CK21" s="120">
        <f t="shared" si="96"/>
        <v>0</v>
      </c>
      <c r="CL21" s="315">
        <f t="shared" si="37"/>
        <v>0</v>
      </c>
      <c r="CM21" s="117">
        <f t="shared" ref="CM21:CN21" si="97">CM37+CM36</f>
        <v>0</v>
      </c>
      <c r="CN21" s="324">
        <f t="shared" si="97"/>
        <v>0</v>
      </c>
      <c r="CO21" s="130">
        <f>CO37+CO36</f>
        <v>0</v>
      </c>
      <c r="CP21" s="125"/>
      <c r="CQ21" s="132" t="s">
        <v>158</v>
      </c>
      <c r="CR21" s="367">
        <f t="shared" ref="CR21:DM21" si="98">CR37+CR36</f>
        <v>6</v>
      </c>
      <c r="CS21" s="131">
        <f t="shared" si="98"/>
        <v>2</v>
      </c>
      <c r="CT21" s="120">
        <f t="shared" si="98"/>
        <v>0</v>
      </c>
      <c r="CU21" s="120">
        <f t="shared" si="98"/>
        <v>0</v>
      </c>
      <c r="CV21" s="120">
        <f t="shared" si="98"/>
        <v>0</v>
      </c>
      <c r="CW21" s="120">
        <f t="shared" si="98"/>
        <v>0</v>
      </c>
      <c r="CX21" s="120">
        <f t="shared" si="98"/>
        <v>0</v>
      </c>
      <c r="CY21" s="120">
        <f t="shared" si="98"/>
        <v>0</v>
      </c>
      <c r="CZ21" s="120">
        <f t="shared" si="98"/>
        <v>0</v>
      </c>
      <c r="DA21" s="120">
        <f t="shared" si="98"/>
        <v>0</v>
      </c>
      <c r="DB21" s="120">
        <f t="shared" si="98"/>
        <v>0</v>
      </c>
      <c r="DC21" s="120">
        <f t="shared" si="98"/>
        <v>0</v>
      </c>
      <c r="DD21" s="120">
        <f t="shared" si="98"/>
        <v>0</v>
      </c>
      <c r="DE21" s="120">
        <f t="shared" si="98"/>
        <v>0</v>
      </c>
      <c r="DF21" s="120">
        <f t="shared" si="98"/>
        <v>0</v>
      </c>
      <c r="DG21" s="120">
        <f t="shared" si="98"/>
        <v>0</v>
      </c>
      <c r="DH21" s="120">
        <f t="shared" si="98"/>
        <v>0</v>
      </c>
      <c r="DI21" s="120">
        <f t="shared" si="98"/>
        <v>0</v>
      </c>
      <c r="DJ21" s="120">
        <f t="shared" si="98"/>
        <v>0</v>
      </c>
      <c r="DK21" s="120">
        <f t="shared" si="98"/>
        <v>0</v>
      </c>
      <c r="DL21" s="120">
        <f t="shared" si="98"/>
        <v>0</v>
      </c>
      <c r="DM21" s="120">
        <f t="shared" si="98"/>
        <v>0</v>
      </c>
      <c r="DN21" s="125"/>
      <c r="DO21" s="308" t="s">
        <v>158</v>
      </c>
      <c r="DP21" s="474">
        <f>DP37+DP36</f>
        <v>78</v>
      </c>
      <c r="DQ21" s="120">
        <f t="shared" ref="DQ21:DW21" si="99">DQ37+DQ36</f>
        <v>0</v>
      </c>
      <c r="DR21" s="120">
        <f t="shared" si="99"/>
        <v>0</v>
      </c>
      <c r="DS21" s="120">
        <f t="shared" si="99"/>
        <v>0</v>
      </c>
      <c r="DT21" s="120">
        <f t="shared" si="99"/>
        <v>0</v>
      </c>
      <c r="DU21" s="120">
        <f t="shared" si="99"/>
        <v>0</v>
      </c>
      <c r="DV21" s="120">
        <f t="shared" si="99"/>
        <v>0</v>
      </c>
      <c r="DW21" s="120">
        <f t="shared" si="99"/>
        <v>0</v>
      </c>
      <c r="DX21" s="127">
        <f t="shared" si="7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0">EC37+EC36</f>
        <v>0</v>
      </c>
      <c r="ED21" s="120">
        <f t="shared" si="100"/>
        <v>0</v>
      </c>
      <c r="EE21" s="120">
        <f t="shared" si="100"/>
        <v>0</v>
      </c>
      <c r="EF21" s="120">
        <f t="shared" si="100"/>
        <v>0</v>
      </c>
      <c r="EG21" s="120">
        <f t="shared" si="100"/>
        <v>0</v>
      </c>
      <c r="EH21" s="120">
        <f t="shared" si="100"/>
        <v>0</v>
      </c>
      <c r="EI21" s="120">
        <f t="shared" si="100"/>
        <v>0</v>
      </c>
      <c r="EJ21" s="120">
        <f t="shared" si="100"/>
        <v>0</v>
      </c>
      <c r="EK21" s="127">
        <f t="shared" si="9"/>
        <v>0</v>
      </c>
      <c r="EL21" s="120">
        <f>EL37+EL36</f>
        <v>0</v>
      </c>
      <c r="EM21" s="120">
        <f>EM37+EM36</f>
        <v>0</v>
      </c>
      <c r="EN21" s="127">
        <f t="shared" si="10"/>
        <v>0</v>
      </c>
      <c r="EO21" s="120">
        <f>EO37+EO36</f>
        <v>0</v>
      </c>
      <c r="EP21" s="127">
        <f t="shared" si="11"/>
        <v>0</v>
      </c>
      <c r="EQ21" s="125"/>
      <c r="ER21" s="133" t="s">
        <v>158</v>
      </c>
      <c r="ES21" s="120">
        <f>ES37+ES36</f>
        <v>0</v>
      </c>
      <c r="ET21" s="120">
        <f t="shared" ref="ET21:FK21" si="101">ET37+ET36</f>
        <v>0</v>
      </c>
      <c r="EU21" s="120">
        <f t="shared" si="101"/>
        <v>0</v>
      </c>
      <c r="EV21" s="120">
        <f t="shared" si="101"/>
        <v>5</v>
      </c>
      <c r="EW21" s="120">
        <f t="shared" si="101"/>
        <v>8</v>
      </c>
      <c r="EX21" s="120">
        <f t="shared" si="101"/>
        <v>39</v>
      </c>
      <c r="EY21" s="120">
        <f t="shared" si="101"/>
        <v>3</v>
      </c>
      <c r="EZ21" s="120">
        <f t="shared" si="101"/>
        <v>3</v>
      </c>
      <c r="FA21" s="120">
        <f t="shared" si="101"/>
        <v>0</v>
      </c>
      <c r="FB21" s="120">
        <f t="shared" si="101"/>
        <v>1</v>
      </c>
      <c r="FC21" s="120">
        <f t="shared" si="101"/>
        <v>0</v>
      </c>
      <c r="FD21" s="120">
        <f t="shared" si="101"/>
        <v>0</v>
      </c>
      <c r="FE21" s="120">
        <f t="shared" si="101"/>
        <v>1</v>
      </c>
      <c r="FF21" s="120">
        <f t="shared" si="101"/>
        <v>0</v>
      </c>
      <c r="FG21" s="120">
        <f t="shared" si="101"/>
        <v>2</v>
      </c>
      <c r="FH21" s="120">
        <f t="shared" si="101"/>
        <v>0</v>
      </c>
      <c r="FI21" s="120">
        <f t="shared" si="101"/>
        <v>0</v>
      </c>
      <c r="FJ21" s="120">
        <f t="shared" si="101"/>
        <v>0</v>
      </c>
      <c r="FK21" s="119">
        <f t="shared" si="101"/>
        <v>0</v>
      </c>
      <c r="FL21" s="188" t="e">
        <f t="shared" si="12"/>
        <v>#DIV/0!</v>
      </c>
      <c r="FM21" s="120">
        <f t="shared" ref="FM21:GG21" si="102">FM37+FM36</f>
        <v>0</v>
      </c>
      <c r="FN21" s="120">
        <f t="shared" si="102"/>
        <v>0</v>
      </c>
      <c r="FO21" s="120">
        <f t="shared" si="102"/>
        <v>3</v>
      </c>
      <c r="FP21" s="120">
        <f t="shared" si="102"/>
        <v>7</v>
      </c>
      <c r="FQ21" s="120">
        <f t="shared" si="102"/>
        <v>0</v>
      </c>
      <c r="FR21" s="120">
        <f t="shared" si="102"/>
        <v>0</v>
      </c>
      <c r="FS21" s="120">
        <f t="shared" si="102"/>
        <v>0</v>
      </c>
      <c r="FT21" s="120">
        <f t="shared" si="102"/>
        <v>0</v>
      </c>
      <c r="FU21" s="120">
        <f t="shared" si="102"/>
        <v>2</v>
      </c>
      <c r="FV21" s="120">
        <f t="shared" si="102"/>
        <v>14</v>
      </c>
      <c r="FW21" s="120">
        <f t="shared" si="102"/>
        <v>27</v>
      </c>
      <c r="FX21" s="120">
        <f t="shared" si="102"/>
        <v>1</v>
      </c>
      <c r="FY21" s="120">
        <f t="shared" si="102"/>
        <v>0</v>
      </c>
      <c r="FZ21" s="120">
        <f t="shared" si="102"/>
        <v>0</v>
      </c>
      <c r="GA21" s="120">
        <f t="shared" si="102"/>
        <v>0</v>
      </c>
      <c r="GB21" s="120">
        <f t="shared" si="102"/>
        <v>0</v>
      </c>
      <c r="GC21" s="120">
        <f t="shared" si="102"/>
        <v>0</v>
      </c>
      <c r="GD21" s="120">
        <f t="shared" si="102"/>
        <v>0</v>
      </c>
      <c r="GE21" s="120">
        <f t="shared" si="102"/>
        <v>1</v>
      </c>
      <c r="GF21" s="120">
        <f t="shared" si="102"/>
        <v>0</v>
      </c>
      <c r="GG21" s="120">
        <f t="shared" si="102"/>
        <v>0</v>
      </c>
      <c r="GH21" s="125"/>
      <c r="GI21" s="133" t="s">
        <v>158</v>
      </c>
      <c r="GJ21" s="119">
        <f>GJ37+GJ36</f>
        <v>474</v>
      </c>
      <c r="GK21" s="192">
        <f t="shared" si="14"/>
        <v>8.4388185654008439</v>
      </c>
      <c r="GL21" s="120">
        <f>GL37+GL36</f>
        <v>0</v>
      </c>
      <c r="GM21" s="120">
        <f t="shared" ref="GM21:GW21" si="103">GM37+GM36</f>
        <v>0</v>
      </c>
      <c r="GN21" s="120">
        <f t="shared" si="103"/>
        <v>0</v>
      </c>
      <c r="GO21" s="120">
        <f t="shared" si="103"/>
        <v>0</v>
      </c>
      <c r="GP21" s="120">
        <f t="shared" si="103"/>
        <v>1</v>
      </c>
      <c r="GQ21" s="120">
        <f t="shared" si="103"/>
        <v>6</v>
      </c>
      <c r="GR21" s="120">
        <f t="shared" si="103"/>
        <v>1</v>
      </c>
      <c r="GS21" s="120">
        <f t="shared" si="103"/>
        <v>9</v>
      </c>
      <c r="GT21" s="120">
        <f t="shared" si="103"/>
        <v>15</v>
      </c>
      <c r="GU21" s="129">
        <f t="shared" si="103"/>
        <v>8</v>
      </c>
      <c r="GV21" s="131">
        <f t="shared" si="103"/>
        <v>34</v>
      </c>
      <c r="GW21" s="120">
        <f t="shared" si="103"/>
        <v>317</v>
      </c>
      <c r="GX21" s="304">
        <f t="shared" si="16"/>
        <v>10.725552050473187</v>
      </c>
      <c r="GY21" s="130">
        <f t="shared" ref="GY21:HG21" si="104">GY37+GY36</f>
        <v>8</v>
      </c>
      <c r="GZ21" s="120">
        <f t="shared" si="104"/>
        <v>0</v>
      </c>
      <c r="HA21" s="120">
        <f t="shared" si="104"/>
        <v>2</v>
      </c>
      <c r="HB21" s="120">
        <f t="shared" si="104"/>
        <v>0</v>
      </c>
      <c r="HC21" s="120">
        <f t="shared" si="104"/>
        <v>0</v>
      </c>
      <c r="HD21" s="120">
        <f t="shared" si="104"/>
        <v>0</v>
      </c>
      <c r="HE21" s="120">
        <f t="shared" si="104"/>
        <v>0</v>
      </c>
      <c r="HF21" s="120">
        <f t="shared" si="104"/>
        <v>0</v>
      </c>
      <c r="HG21" s="124">
        <f t="shared" si="104"/>
        <v>0</v>
      </c>
      <c r="HH21" s="125"/>
      <c r="HI21" s="133" t="s">
        <v>158</v>
      </c>
      <c r="HJ21" s="120">
        <f t="shared" ref="HJ21:HR21" si="105">HJ37+HJ36</f>
        <v>0</v>
      </c>
      <c r="HK21" s="120">
        <f t="shared" si="105"/>
        <v>0</v>
      </c>
      <c r="HL21" s="120">
        <f t="shared" si="105"/>
        <v>0</v>
      </c>
      <c r="HM21" s="120">
        <f t="shared" si="105"/>
        <v>0</v>
      </c>
      <c r="HN21" s="120">
        <f t="shared" si="105"/>
        <v>0</v>
      </c>
      <c r="HO21" s="120">
        <f t="shared" si="105"/>
        <v>0</v>
      </c>
      <c r="HP21" s="120">
        <f t="shared" si="105"/>
        <v>0</v>
      </c>
      <c r="HQ21" s="129">
        <f t="shared" si="105"/>
        <v>0</v>
      </c>
      <c r="HR21" s="131">
        <f t="shared" si="105"/>
        <v>37</v>
      </c>
      <c r="HS21" s="198">
        <f t="shared" si="46"/>
        <v>0</v>
      </c>
      <c r="HT21" s="130">
        <f t="shared" ref="HT21:IF21" si="106">HT37+HT36</f>
        <v>0</v>
      </c>
      <c r="HU21" s="120">
        <f t="shared" si="106"/>
        <v>0</v>
      </c>
      <c r="HV21" s="120">
        <f t="shared" si="106"/>
        <v>0</v>
      </c>
      <c r="HW21" s="124">
        <f t="shared" si="106"/>
        <v>0</v>
      </c>
      <c r="HX21" s="211"/>
      <c r="HY21" s="130">
        <f t="shared" si="106"/>
        <v>0</v>
      </c>
      <c r="HZ21" s="120">
        <f t="shared" si="106"/>
        <v>0</v>
      </c>
      <c r="IA21" s="120">
        <f t="shared" si="106"/>
        <v>0</v>
      </c>
      <c r="IB21" s="120">
        <f t="shared" si="106"/>
        <v>0</v>
      </c>
      <c r="IC21" s="120">
        <f t="shared" si="106"/>
        <v>0</v>
      </c>
      <c r="ID21" s="120">
        <f t="shared" si="106"/>
        <v>0</v>
      </c>
      <c r="IE21" s="120">
        <f t="shared" si="106"/>
        <v>0</v>
      </c>
      <c r="IF21" s="124">
        <f t="shared" si="106"/>
        <v>0</v>
      </c>
      <c r="IG21" s="125"/>
      <c r="IH21" s="133" t="s">
        <v>158</v>
      </c>
      <c r="II21" s="120">
        <f t="shared" ref="II21:JH21" si="107">II37+II36</f>
        <v>0</v>
      </c>
      <c r="IJ21" s="120">
        <f t="shared" si="107"/>
        <v>0</v>
      </c>
      <c r="IK21" s="120">
        <f t="shared" si="107"/>
        <v>0</v>
      </c>
      <c r="IL21" s="120">
        <f t="shared" si="107"/>
        <v>0</v>
      </c>
      <c r="IM21" s="120">
        <f t="shared" si="107"/>
        <v>0</v>
      </c>
      <c r="IN21" s="120">
        <f t="shared" si="107"/>
        <v>0</v>
      </c>
      <c r="IO21" s="120">
        <f t="shared" si="107"/>
        <v>0</v>
      </c>
      <c r="IP21" s="120">
        <f t="shared" si="107"/>
        <v>2</v>
      </c>
      <c r="IQ21" s="120">
        <f t="shared" si="107"/>
        <v>0</v>
      </c>
      <c r="IR21" s="120">
        <f t="shared" si="107"/>
        <v>0</v>
      </c>
      <c r="IS21" s="120">
        <f t="shared" si="107"/>
        <v>1</v>
      </c>
      <c r="IT21" s="120">
        <f t="shared" si="107"/>
        <v>0</v>
      </c>
      <c r="IU21" s="120">
        <f t="shared" si="107"/>
        <v>0</v>
      </c>
      <c r="IV21" s="120">
        <f t="shared" si="107"/>
        <v>0</v>
      </c>
      <c r="IW21" s="124">
        <f t="shared" si="107"/>
        <v>1</v>
      </c>
      <c r="IX21" s="130">
        <f t="shared" si="107"/>
        <v>0</v>
      </c>
      <c r="IY21" s="120">
        <f t="shared" si="107"/>
        <v>1</v>
      </c>
      <c r="IZ21" s="129">
        <f t="shared" si="107"/>
        <v>0</v>
      </c>
      <c r="JA21" s="131">
        <f t="shared" si="107"/>
        <v>2</v>
      </c>
      <c r="JB21" s="120">
        <f t="shared" si="107"/>
        <v>0</v>
      </c>
      <c r="JC21" s="124">
        <f t="shared" si="107"/>
        <v>0</v>
      </c>
      <c r="JD21" s="130">
        <f t="shared" si="107"/>
        <v>0</v>
      </c>
      <c r="JE21" s="120">
        <f t="shared" si="107"/>
        <v>0</v>
      </c>
      <c r="JF21" s="120">
        <f t="shared" si="107"/>
        <v>0</v>
      </c>
      <c r="JG21" s="120">
        <f t="shared" si="107"/>
        <v>0</v>
      </c>
      <c r="JH21" s="120">
        <f t="shared" si="107"/>
        <v>0</v>
      </c>
      <c r="JI21" s="125"/>
      <c r="JJ21" s="133" t="s">
        <v>158</v>
      </c>
      <c r="JK21" s="120">
        <f t="shared" ref="JK21:KE21" si="108">JK37+JK36</f>
        <v>0</v>
      </c>
      <c r="JL21" s="120">
        <f t="shared" si="108"/>
        <v>0</v>
      </c>
      <c r="JM21" s="120">
        <f t="shared" si="108"/>
        <v>0</v>
      </c>
      <c r="JN21" s="120">
        <f t="shared" si="108"/>
        <v>0</v>
      </c>
      <c r="JO21" s="120">
        <f t="shared" si="108"/>
        <v>0</v>
      </c>
      <c r="JP21" s="120">
        <f t="shared" si="108"/>
        <v>0</v>
      </c>
      <c r="JQ21" s="120">
        <f t="shared" si="108"/>
        <v>0</v>
      </c>
      <c r="JR21" s="120">
        <f t="shared" si="108"/>
        <v>0</v>
      </c>
      <c r="JS21" s="120">
        <f t="shared" si="108"/>
        <v>0</v>
      </c>
      <c r="JT21" s="129">
        <f t="shared" si="108"/>
        <v>0</v>
      </c>
      <c r="JU21" s="340">
        <f t="shared" si="108"/>
        <v>0</v>
      </c>
      <c r="JV21" s="341">
        <f t="shared" si="108"/>
        <v>0</v>
      </c>
      <c r="JW21" s="341">
        <f t="shared" si="108"/>
        <v>0</v>
      </c>
      <c r="JX21" s="341">
        <f t="shared" si="108"/>
        <v>0</v>
      </c>
      <c r="JY21" s="342">
        <f t="shared" si="108"/>
        <v>0</v>
      </c>
      <c r="JZ21" s="340">
        <f t="shared" si="108"/>
        <v>0</v>
      </c>
      <c r="KA21" s="341">
        <f t="shared" si="108"/>
        <v>0</v>
      </c>
      <c r="KB21" s="341">
        <f t="shared" si="108"/>
        <v>3</v>
      </c>
      <c r="KC21" s="341">
        <f t="shared" si="108"/>
        <v>1</v>
      </c>
      <c r="KD21" s="342">
        <f t="shared" si="108"/>
        <v>2</v>
      </c>
      <c r="KE21" s="340">
        <f t="shared" si="108"/>
        <v>158</v>
      </c>
      <c r="KF21" s="343">
        <f t="shared" si="19"/>
        <v>11.39240506329114</v>
      </c>
      <c r="KG21" s="342">
        <f>KG37+KG36</f>
        <v>18</v>
      </c>
      <c r="KH21" s="131">
        <f t="shared" ref="KH21:KW21" si="109">KH37+KH36</f>
        <v>3</v>
      </c>
      <c r="KI21" s="130">
        <f t="shared" si="109"/>
        <v>0</v>
      </c>
      <c r="KJ21" s="124">
        <f t="shared" si="109"/>
        <v>0</v>
      </c>
      <c r="KK21" s="125"/>
      <c r="KL21" s="308" t="s">
        <v>158</v>
      </c>
      <c r="KM21" s="131">
        <f t="shared" si="109"/>
        <v>0</v>
      </c>
      <c r="KN21" s="120">
        <f t="shared" si="109"/>
        <v>0</v>
      </c>
      <c r="KO21" s="120">
        <f t="shared" si="109"/>
        <v>0</v>
      </c>
      <c r="KP21" s="120">
        <f t="shared" si="109"/>
        <v>0</v>
      </c>
      <c r="KQ21" s="120">
        <f t="shared" si="109"/>
        <v>0</v>
      </c>
      <c r="KR21" s="120">
        <f t="shared" si="109"/>
        <v>0</v>
      </c>
      <c r="KS21" s="120">
        <f t="shared" si="109"/>
        <v>0</v>
      </c>
      <c r="KT21" s="120">
        <f t="shared" si="109"/>
        <v>0</v>
      </c>
      <c r="KU21" s="124">
        <f t="shared" si="109"/>
        <v>0</v>
      </c>
      <c r="KV21" s="120">
        <f t="shared" si="109"/>
        <v>0</v>
      </c>
      <c r="KW21" s="120">
        <f t="shared" si="109"/>
        <v>0</v>
      </c>
      <c r="KY21" s="120">
        <f t="shared" ref="KY21:LB21" si="110">KY37+KY36</f>
        <v>0</v>
      </c>
      <c r="KZ21" s="120">
        <f t="shared" si="110"/>
        <v>0</v>
      </c>
      <c r="LA21" s="120">
        <f t="shared" si="110"/>
        <v>0</v>
      </c>
      <c r="LB21" s="120">
        <f t="shared" si="110"/>
        <v>0</v>
      </c>
      <c r="LD21" s="308" t="s">
        <v>158</v>
      </c>
      <c r="LE21" s="120">
        <f t="shared" ref="LE21:LW21" si="111">LE37+LE36</f>
        <v>0</v>
      </c>
      <c r="LF21" s="120">
        <f t="shared" si="111"/>
        <v>0</v>
      </c>
      <c r="LG21" s="120">
        <f t="shared" si="111"/>
        <v>0</v>
      </c>
      <c r="LH21" s="120">
        <f t="shared" si="111"/>
        <v>0</v>
      </c>
      <c r="LI21" s="120">
        <f t="shared" si="111"/>
        <v>0</v>
      </c>
      <c r="LJ21" s="124">
        <f t="shared" si="111"/>
        <v>0</v>
      </c>
      <c r="LK21" s="131">
        <f t="shared" si="111"/>
        <v>0</v>
      </c>
      <c r="LL21" s="120">
        <f t="shared" si="111"/>
        <v>0</v>
      </c>
      <c r="LM21" s="120">
        <f t="shared" si="111"/>
        <v>0</v>
      </c>
      <c r="LN21" s="124">
        <f t="shared" si="111"/>
        <v>0</v>
      </c>
      <c r="LO21" s="124">
        <f t="shared" si="111"/>
        <v>8</v>
      </c>
      <c r="LP21" s="124">
        <f t="shared" si="111"/>
        <v>0</v>
      </c>
      <c r="LQ21" s="124">
        <f t="shared" si="111"/>
        <v>0</v>
      </c>
      <c r="LR21" s="129">
        <f t="shared" si="111"/>
        <v>0</v>
      </c>
      <c r="LS21" s="131">
        <f t="shared" si="111"/>
        <v>0</v>
      </c>
      <c r="LT21" s="120">
        <f t="shared" si="111"/>
        <v>0</v>
      </c>
      <c r="LU21" s="120">
        <f t="shared" si="111"/>
        <v>0</v>
      </c>
      <c r="LV21" s="120">
        <f t="shared" si="111"/>
        <v>0</v>
      </c>
      <c r="LW21" s="124">
        <f t="shared" si="111"/>
        <v>0</v>
      </c>
      <c r="LX21" s="959"/>
    </row>
    <row r="22" spans="1:336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4"/>
        <v>0</v>
      </c>
      <c r="H22" s="130">
        <f>H39</f>
        <v>0</v>
      </c>
      <c r="I22" s="129">
        <f>I39</f>
        <v>0</v>
      </c>
      <c r="J22" s="131">
        <f>J39</f>
        <v>0</v>
      </c>
      <c r="K22" s="120">
        <f>K39</f>
        <v>1</v>
      </c>
      <c r="L22" s="124">
        <f>L39</f>
        <v>0</v>
      </c>
      <c r="M22" s="497">
        <f t="shared" si="1"/>
        <v>0</v>
      </c>
      <c r="N22" s="131">
        <f>N39</f>
        <v>0</v>
      </c>
      <c r="O22" s="120">
        <f>O39</f>
        <v>1</v>
      </c>
      <c r="P22" s="120">
        <f>P39</f>
        <v>0</v>
      </c>
      <c r="Q22" s="386">
        <f t="shared" si="25"/>
        <v>0</v>
      </c>
      <c r="R22" s="130">
        <f t="shared" ref="R22:AG22" si="112">R39</f>
        <v>0</v>
      </c>
      <c r="S22" s="120">
        <f t="shared" si="112"/>
        <v>0</v>
      </c>
      <c r="T22" s="120">
        <f t="shared" si="112"/>
        <v>0</v>
      </c>
      <c r="U22" s="120">
        <f t="shared" si="112"/>
        <v>0</v>
      </c>
      <c r="V22" s="120">
        <f t="shared" si="112"/>
        <v>0</v>
      </c>
      <c r="W22" s="120">
        <f t="shared" si="112"/>
        <v>0</v>
      </c>
      <c r="X22" s="120">
        <f t="shared" si="112"/>
        <v>0</v>
      </c>
      <c r="Y22" s="120">
        <f t="shared" si="112"/>
        <v>1</v>
      </c>
      <c r="Z22" s="120">
        <f t="shared" si="112"/>
        <v>0</v>
      </c>
      <c r="AA22" s="120">
        <f t="shared" si="112"/>
        <v>1</v>
      </c>
      <c r="AB22" s="120">
        <f t="shared" si="112"/>
        <v>0</v>
      </c>
      <c r="AC22" s="120">
        <f t="shared" si="112"/>
        <v>0</v>
      </c>
      <c r="AD22" s="120">
        <f t="shared" si="112"/>
        <v>0</v>
      </c>
      <c r="AE22" s="120">
        <f t="shared" si="112"/>
        <v>0</v>
      </c>
      <c r="AF22" s="120">
        <f t="shared" si="112"/>
        <v>0</v>
      </c>
      <c r="AG22" s="120">
        <f t="shared" si="112"/>
        <v>0</v>
      </c>
      <c r="AH22" s="125"/>
      <c r="AI22" s="308" t="s">
        <v>160</v>
      </c>
      <c r="AJ22" s="474">
        <f>AJ39</f>
        <v>12</v>
      </c>
      <c r="AK22" s="120">
        <f>AK39</f>
        <v>1</v>
      </c>
      <c r="AL22" s="127">
        <f t="shared" si="27"/>
        <v>8.3333333333333321</v>
      </c>
      <c r="AM22" s="120">
        <f t="shared" ref="AM22:AU22" si="113">AM39</f>
        <v>1</v>
      </c>
      <c r="AN22" s="129">
        <f t="shared" si="113"/>
        <v>1</v>
      </c>
      <c r="AO22" s="131">
        <f t="shared" si="113"/>
        <v>0</v>
      </c>
      <c r="AP22" s="120">
        <f t="shared" si="113"/>
        <v>0</v>
      </c>
      <c r="AQ22" s="124">
        <f t="shared" si="113"/>
        <v>3</v>
      </c>
      <c r="AR22" s="130">
        <f t="shared" si="113"/>
        <v>0</v>
      </c>
      <c r="AS22" s="120">
        <f t="shared" si="113"/>
        <v>0</v>
      </c>
      <c r="AT22" s="120">
        <f t="shared" si="113"/>
        <v>2</v>
      </c>
      <c r="AU22" s="120">
        <f t="shared" si="113"/>
        <v>1</v>
      </c>
      <c r="AV22" s="127">
        <f t="shared" si="29"/>
        <v>8.3333333333333321</v>
      </c>
      <c r="AW22" s="120">
        <f>AW39</f>
        <v>1</v>
      </c>
      <c r="AX22" s="120">
        <f>AX39</f>
        <v>1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14">BG39</f>
        <v>0</v>
      </c>
      <c r="BH22" s="120">
        <f t="shared" si="114"/>
        <v>0</v>
      </c>
      <c r="BI22" s="120">
        <f t="shared" si="114"/>
        <v>0</v>
      </c>
      <c r="BJ22" s="120">
        <f t="shared" si="114"/>
        <v>0</v>
      </c>
      <c r="BK22" s="120">
        <f t="shared" si="114"/>
        <v>0</v>
      </c>
      <c r="BL22" s="120">
        <f t="shared" si="114"/>
        <v>0</v>
      </c>
      <c r="BM22" s="120">
        <f t="shared" si="114"/>
        <v>0</v>
      </c>
      <c r="BN22" s="125"/>
      <c r="BO22" s="133" t="s">
        <v>160</v>
      </c>
      <c r="BP22" s="119">
        <f>BP39</f>
        <v>11</v>
      </c>
      <c r="BQ22" s="120">
        <f t="shared" ref="BQ22:BX22" si="115">BQ39</f>
        <v>0</v>
      </c>
      <c r="BR22" s="120">
        <f t="shared" si="115"/>
        <v>0</v>
      </c>
      <c r="BS22" s="120">
        <f t="shared" si="115"/>
        <v>0</v>
      </c>
      <c r="BT22" s="120">
        <f t="shared" si="115"/>
        <v>0</v>
      </c>
      <c r="BU22" s="129">
        <f t="shared" si="115"/>
        <v>0</v>
      </c>
      <c r="BV22" s="131">
        <f t="shared" si="115"/>
        <v>0</v>
      </c>
      <c r="BW22" s="120">
        <f t="shared" si="115"/>
        <v>0</v>
      </c>
      <c r="BX22" s="120">
        <f t="shared" si="115"/>
        <v>0</v>
      </c>
      <c r="BY22" s="477">
        <f t="shared" si="34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5"/>
        <v>0</v>
      </c>
      <c r="CD22" s="130">
        <f t="shared" ref="CD22:CK22" si="116">CD39</f>
        <v>0</v>
      </c>
      <c r="CE22" s="120">
        <f t="shared" si="116"/>
        <v>0</v>
      </c>
      <c r="CF22" s="120">
        <f t="shared" si="116"/>
        <v>0</v>
      </c>
      <c r="CG22" s="120">
        <f t="shared" si="116"/>
        <v>0</v>
      </c>
      <c r="CH22" s="120">
        <f t="shared" si="116"/>
        <v>0</v>
      </c>
      <c r="CI22" s="120">
        <f t="shared" si="116"/>
        <v>0</v>
      </c>
      <c r="CJ22" s="120">
        <f t="shared" si="116"/>
        <v>0</v>
      </c>
      <c r="CK22" s="120">
        <f t="shared" si="116"/>
        <v>0</v>
      </c>
      <c r="CL22" s="315">
        <f t="shared" si="37"/>
        <v>0</v>
      </c>
      <c r="CM22" s="117">
        <f t="shared" ref="CM22:CN22" si="117">CM39</f>
        <v>0</v>
      </c>
      <c r="CN22" s="324">
        <f t="shared" si="117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18">CS39</f>
        <v>1</v>
      </c>
      <c r="CT22" s="120">
        <f t="shared" si="118"/>
        <v>0</v>
      </c>
      <c r="CU22" s="120">
        <f t="shared" si="118"/>
        <v>0</v>
      </c>
      <c r="CV22" s="120">
        <f t="shared" si="118"/>
        <v>0</v>
      </c>
      <c r="CW22" s="120">
        <f t="shared" si="118"/>
        <v>0</v>
      </c>
      <c r="CX22" s="120">
        <f t="shared" si="118"/>
        <v>0</v>
      </c>
      <c r="CY22" s="120">
        <f t="shared" si="118"/>
        <v>0</v>
      </c>
      <c r="CZ22" s="120">
        <f t="shared" si="118"/>
        <v>0</v>
      </c>
      <c r="DA22" s="120">
        <f t="shared" si="118"/>
        <v>0</v>
      </c>
      <c r="DB22" s="120">
        <f t="shared" si="118"/>
        <v>0</v>
      </c>
      <c r="DC22" s="120">
        <f t="shared" si="118"/>
        <v>0</v>
      </c>
      <c r="DD22" s="120">
        <f t="shared" si="118"/>
        <v>0</v>
      </c>
      <c r="DE22" s="120">
        <f t="shared" si="118"/>
        <v>0</v>
      </c>
      <c r="DF22" s="120">
        <f t="shared" si="118"/>
        <v>0</v>
      </c>
      <c r="DG22" s="120">
        <f t="shared" si="118"/>
        <v>0</v>
      </c>
      <c r="DH22" s="120">
        <f t="shared" si="118"/>
        <v>0</v>
      </c>
      <c r="DI22" s="120">
        <f t="shared" si="118"/>
        <v>0</v>
      </c>
      <c r="DJ22" s="120">
        <f t="shared" si="118"/>
        <v>0</v>
      </c>
      <c r="DK22" s="120">
        <f t="shared" si="118"/>
        <v>0</v>
      </c>
      <c r="DL22" s="120">
        <f t="shared" si="118"/>
        <v>0</v>
      </c>
      <c r="DM22" s="120">
        <f t="shared" si="118"/>
        <v>0</v>
      </c>
      <c r="DN22" s="125"/>
      <c r="DO22" s="308" t="s">
        <v>160</v>
      </c>
      <c r="DP22" s="474">
        <f>DP39</f>
        <v>14</v>
      </c>
      <c r="DQ22" s="120">
        <f t="shared" ref="DQ22:DW22" si="119">DQ39</f>
        <v>0</v>
      </c>
      <c r="DR22" s="120">
        <f t="shared" si="119"/>
        <v>0</v>
      </c>
      <c r="DS22" s="120">
        <f t="shared" si="119"/>
        <v>0</v>
      </c>
      <c r="DT22" s="120">
        <f t="shared" si="119"/>
        <v>1</v>
      </c>
      <c r="DU22" s="120">
        <f t="shared" si="119"/>
        <v>0</v>
      </c>
      <c r="DV22" s="120">
        <f t="shared" si="119"/>
        <v>0</v>
      </c>
      <c r="DW22" s="120">
        <f t="shared" si="119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0">EC39</f>
        <v>0</v>
      </c>
      <c r="ED22" s="120">
        <f t="shared" si="120"/>
        <v>0</v>
      </c>
      <c r="EE22" s="120">
        <f t="shared" si="120"/>
        <v>0</v>
      </c>
      <c r="EF22" s="120">
        <f t="shared" si="120"/>
        <v>0</v>
      </c>
      <c r="EG22" s="120">
        <f t="shared" si="120"/>
        <v>0</v>
      </c>
      <c r="EH22" s="120">
        <f t="shared" si="120"/>
        <v>0</v>
      </c>
      <c r="EI22" s="120">
        <f t="shared" si="120"/>
        <v>0</v>
      </c>
      <c r="EJ22" s="120">
        <f t="shared" si="120"/>
        <v>0</v>
      </c>
      <c r="EK22" s="127">
        <f t="shared" si="9"/>
        <v>0</v>
      </c>
      <c r="EL22" s="120">
        <f>EL39</f>
        <v>0</v>
      </c>
      <c r="EM22" s="120">
        <f>EM39</f>
        <v>1</v>
      </c>
      <c r="EN22" s="127">
        <f t="shared" si="10"/>
        <v>7.1428571428571425E-2</v>
      </c>
      <c r="EO22" s="120">
        <f>EO39</f>
        <v>1</v>
      </c>
      <c r="EP22" s="127">
        <f t="shared" si="11"/>
        <v>7.1428571428571425E-2</v>
      </c>
      <c r="EQ22" s="125"/>
      <c r="ER22" s="133" t="s">
        <v>160</v>
      </c>
      <c r="ES22" s="120">
        <f>ES39</f>
        <v>0</v>
      </c>
      <c r="ET22" s="120">
        <f t="shared" ref="ET22:FK22" si="121">ET39</f>
        <v>0</v>
      </c>
      <c r="EU22" s="120">
        <f t="shared" si="121"/>
        <v>0</v>
      </c>
      <c r="EV22" s="120">
        <f t="shared" si="121"/>
        <v>0</v>
      </c>
      <c r="EW22" s="120">
        <f t="shared" si="121"/>
        <v>0</v>
      </c>
      <c r="EX22" s="120">
        <f t="shared" si="121"/>
        <v>0</v>
      </c>
      <c r="EY22" s="120">
        <f t="shared" si="121"/>
        <v>0</v>
      </c>
      <c r="EZ22" s="120">
        <f t="shared" si="121"/>
        <v>0</v>
      </c>
      <c r="FA22" s="120">
        <f t="shared" si="121"/>
        <v>0</v>
      </c>
      <c r="FB22" s="120">
        <f t="shared" si="121"/>
        <v>0</v>
      </c>
      <c r="FC22" s="120">
        <f t="shared" si="121"/>
        <v>0</v>
      </c>
      <c r="FD22" s="120">
        <f t="shared" si="121"/>
        <v>0</v>
      </c>
      <c r="FE22" s="120">
        <f t="shared" si="121"/>
        <v>0</v>
      </c>
      <c r="FF22" s="120">
        <f t="shared" si="121"/>
        <v>0</v>
      </c>
      <c r="FG22" s="120">
        <f t="shared" si="121"/>
        <v>0</v>
      </c>
      <c r="FH22" s="120">
        <f t="shared" si="121"/>
        <v>0</v>
      </c>
      <c r="FI22" s="120">
        <f t="shared" si="121"/>
        <v>0</v>
      </c>
      <c r="FJ22" s="120">
        <f t="shared" si="121"/>
        <v>0</v>
      </c>
      <c r="FK22" s="119">
        <f t="shared" si="121"/>
        <v>125</v>
      </c>
      <c r="FL22" s="188">
        <f t="shared" si="12"/>
        <v>0</v>
      </c>
      <c r="FM22" s="120">
        <f t="shared" ref="FM22:GG22" si="122">FM39</f>
        <v>0</v>
      </c>
      <c r="FN22" s="120">
        <f t="shared" si="122"/>
        <v>0</v>
      </c>
      <c r="FO22" s="120">
        <f t="shared" si="122"/>
        <v>0</v>
      </c>
      <c r="FP22" s="120">
        <f t="shared" si="122"/>
        <v>0</v>
      </c>
      <c r="FQ22" s="120">
        <f t="shared" si="122"/>
        <v>0</v>
      </c>
      <c r="FR22" s="120">
        <f t="shared" si="122"/>
        <v>0</v>
      </c>
      <c r="FS22" s="120">
        <f t="shared" si="122"/>
        <v>0</v>
      </c>
      <c r="FT22" s="120">
        <f t="shared" si="122"/>
        <v>0</v>
      </c>
      <c r="FU22" s="120">
        <f t="shared" si="122"/>
        <v>0</v>
      </c>
      <c r="FV22" s="120">
        <f t="shared" si="122"/>
        <v>0</v>
      </c>
      <c r="FW22" s="120">
        <f t="shared" si="122"/>
        <v>0</v>
      </c>
      <c r="FX22" s="120">
        <f t="shared" si="122"/>
        <v>0</v>
      </c>
      <c r="FY22" s="120">
        <f t="shared" si="122"/>
        <v>0</v>
      </c>
      <c r="FZ22" s="120">
        <f t="shared" si="122"/>
        <v>0</v>
      </c>
      <c r="GA22" s="120">
        <f t="shared" si="122"/>
        <v>0</v>
      </c>
      <c r="GB22" s="120">
        <f t="shared" si="122"/>
        <v>0</v>
      </c>
      <c r="GC22" s="120">
        <f t="shared" si="122"/>
        <v>0</v>
      </c>
      <c r="GD22" s="120">
        <f t="shared" si="122"/>
        <v>0</v>
      </c>
      <c r="GE22" s="120">
        <f t="shared" si="122"/>
        <v>0</v>
      </c>
      <c r="GF22" s="120">
        <f t="shared" si="122"/>
        <v>0</v>
      </c>
      <c r="GG22" s="120">
        <f t="shared" si="122"/>
        <v>0</v>
      </c>
      <c r="GH22" s="125"/>
      <c r="GI22" s="133" t="s">
        <v>160</v>
      </c>
      <c r="GJ22" s="119">
        <f>GJ39</f>
        <v>106</v>
      </c>
      <c r="GK22" s="192">
        <f t="shared" si="14"/>
        <v>33.962264150943398</v>
      </c>
      <c r="GL22" s="120">
        <f>GL39</f>
        <v>0</v>
      </c>
      <c r="GM22" s="120">
        <f t="shared" ref="GM22:GW22" si="123">GM39</f>
        <v>0</v>
      </c>
      <c r="GN22" s="120">
        <f t="shared" si="123"/>
        <v>0</v>
      </c>
      <c r="GO22" s="120">
        <f t="shared" si="123"/>
        <v>0</v>
      </c>
      <c r="GP22" s="120">
        <f t="shared" si="123"/>
        <v>0</v>
      </c>
      <c r="GQ22" s="120">
        <f t="shared" si="123"/>
        <v>20</v>
      </c>
      <c r="GR22" s="120">
        <f t="shared" si="123"/>
        <v>9</v>
      </c>
      <c r="GS22" s="120">
        <f t="shared" si="123"/>
        <v>2</v>
      </c>
      <c r="GT22" s="120">
        <f t="shared" si="123"/>
        <v>2</v>
      </c>
      <c r="GU22" s="129">
        <f t="shared" si="123"/>
        <v>3</v>
      </c>
      <c r="GV22" s="131">
        <f t="shared" si="123"/>
        <v>2</v>
      </c>
      <c r="GW22" s="120">
        <f t="shared" si="123"/>
        <v>166</v>
      </c>
      <c r="GX22" s="304">
        <f t="shared" si="16"/>
        <v>1.2048192771084338</v>
      </c>
      <c r="GY22" s="130">
        <f t="shared" ref="GY22:HG22" si="124">GY39</f>
        <v>0</v>
      </c>
      <c r="GZ22" s="120">
        <f t="shared" si="124"/>
        <v>0</v>
      </c>
      <c r="HA22" s="120">
        <f t="shared" si="124"/>
        <v>0</v>
      </c>
      <c r="HB22" s="120">
        <f t="shared" si="124"/>
        <v>0</v>
      </c>
      <c r="HC22" s="120">
        <f t="shared" si="124"/>
        <v>0</v>
      </c>
      <c r="HD22" s="120">
        <f t="shared" si="124"/>
        <v>0</v>
      </c>
      <c r="HE22" s="120">
        <f t="shared" si="124"/>
        <v>0</v>
      </c>
      <c r="HF22" s="120">
        <f t="shared" si="124"/>
        <v>0</v>
      </c>
      <c r="HG22" s="124">
        <f t="shared" si="124"/>
        <v>0</v>
      </c>
      <c r="HH22" s="125"/>
      <c r="HI22" s="133" t="s">
        <v>160</v>
      </c>
      <c r="HJ22" s="120">
        <f t="shared" ref="HJ22:HR22" si="125">HJ39</f>
        <v>0</v>
      </c>
      <c r="HK22" s="120">
        <f t="shared" si="125"/>
        <v>0</v>
      </c>
      <c r="HL22" s="120">
        <f t="shared" si="125"/>
        <v>0</v>
      </c>
      <c r="HM22" s="120">
        <f t="shared" si="125"/>
        <v>0</v>
      </c>
      <c r="HN22" s="120">
        <f t="shared" si="125"/>
        <v>0</v>
      </c>
      <c r="HO22" s="120">
        <f t="shared" si="125"/>
        <v>0</v>
      </c>
      <c r="HP22" s="120">
        <f t="shared" si="125"/>
        <v>0</v>
      </c>
      <c r="HQ22" s="129">
        <f t="shared" si="125"/>
        <v>0</v>
      </c>
      <c r="HR22" s="131">
        <f t="shared" si="125"/>
        <v>7</v>
      </c>
      <c r="HS22" s="198">
        <f t="shared" si="46"/>
        <v>0</v>
      </c>
      <c r="HT22" s="130">
        <f t="shared" ref="HT22:IF22" si="126">HT39</f>
        <v>0</v>
      </c>
      <c r="HU22" s="120">
        <f t="shared" si="126"/>
        <v>0</v>
      </c>
      <c r="HV22" s="120">
        <f t="shared" si="126"/>
        <v>0</v>
      </c>
      <c r="HW22" s="124">
        <f t="shared" si="126"/>
        <v>0</v>
      </c>
      <c r="HX22" s="211"/>
      <c r="HY22" s="130">
        <f t="shared" si="126"/>
        <v>0</v>
      </c>
      <c r="HZ22" s="120">
        <f t="shared" si="126"/>
        <v>0</v>
      </c>
      <c r="IA22" s="120">
        <f t="shared" si="126"/>
        <v>0</v>
      </c>
      <c r="IB22" s="120">
        <f t="shared" si="126"/>
        <v>0</v>
      </c>
      <c r="IC22" s="120">
        <f t="shared" si="126"/>
        <v>0</v>
      </c>
      <c r="ID22" s="120">
        <f t="shared" si="126"/>
        <v>0</v>
      </c>
      <c r="IE22" s="120">
        <f t="shared" si="126"/>
        <v>0</v>
      </c>
      <c r="IF22" s="124">
        <f t="shared" si="126"/>
        <v>0</v>
      </c>
      <c r="IG22" s="125"/>
      <c r="IH22" s="133" t="s">
        <v>160</v>
      </c>
      <c r="II22" s="120">
        <f t="shared" ref="II22:JH22" si="127">II39</f>
        <v>0</v>
      </c>
      <c r="IJ22" s="120">
        <f t="shared" si="127"/>
        <v>0</v>
      </c>
      <c r="IK22" s="120">
        <f t="shared" si="127"/>
        <v>0</v>
      </c>
      <c r="IL22" s="120">
        <f t="shared" si="127"/>
        <v>0</v>
      </c>
      <c r="IM22" s="120">
        <f t="shared" si="127"/>
        <v>0</v>
      </c>
      <c r="IN22" s="120">
        <f t="shared" si="127"/>
        <v>0</v>
      </c>
      <c r="IO22" s="120">
        <f t="shared" si="127"/>
        <v>0</v>
      </c>
      <c r="IP22" s="120">
        <f t="shared" si="127"/>
        <v>0</v>
      </c>
      <c r="IQ22" s="120">
        <f t="shared" si="127"/>
        <v>0</v>
      </c>
      <c r="IR22" s="120">
        <f t="shared" si="127"/>
        <v>0</v>
      </c>
      <c r="IS22" s="120">
        <f t="shared" si="127"/>
        <v>0</v>
      </c>
      <c r="IT22" s="120">
        <f t="shared" si="127"/>
        <v>0</v>
      </c>
      <c r="IU22" s="120">
        <f t="shared" si="127"/>
        <v>0</v>
      </c>
      <c r="IV22" s="120">
        <f t="shared" si="127"/>
        <v>0</v>
      </c>
      <c r="IW22" s="124">
        <f t="shared" si="127"/>
        <v>0</v>
      </c>
      <c r="IX22" s="130">
        <f t="shared" si="127"/>
        <v>0</v>
      </c>
      <c r="IY22" s="120">
        <f t="shared" si="127"/>
        <v>0</v>
      </c>
      <c r="IZ22" s="129">
        <f t="shared" si="127"/>
        <v>0</v>
      </c>
      <c r="JA22" s="131">
        <f t="shared" si="127"/>
        <v>0</v>
      </c>
      <c r="JB22" s="120">
        <f t="shared" si="127"/>
        <v>0</v>
      </c>
      <c r="JC22" s="124">
        <f t="shared" si="127"/>
        <v>0</v>
      </c>
      <c r="JD22" s="130">
        <f t="shared" si="127"/>
        <v>0</v>
      </c>
      <c r="JE22" s="120">
        <f t="shared" si="127"/>
        <v>0</v>
      </c>
      <c r="JF22" s="120">
        <f t="shared" si="127"/>
        <v>0</v>
      </c>
      <c r="JG22" s="120">
        <f t="shared" si="127"/>
        <v>0</v>
      </c>
      <c r="JH22" s="120">
        <f t="shared" si="127"/>
        <v>0</v>
      </c>
      <c r="JI22" s="125"/>
      <c r="JJ22" s="133" t="s">
        <v>160</v>
      </c>
      <c r="JK22" s="120">
        <f t="shared" ref="JK22:KE22" si="128">JK39</f>
        <v>0</v>
      </c>
      <c r="JL22" s="120">
        <f t="shared" si="128"/>
        <v>0</v>
      </c>
      <c r="JM22" s="120">
        <f t="shared" si="128"/>
        <v>0</v>
      </c>
      <c r="JN22" s="120">
        <f t="shared" si="128"/>
        <v>0</v>
      </c>
      <c r="JO22" s="120">
        <f t="shared" si="128"/>
        <v>0</v>
      </c>
      <c r="JP22" s="120">
        <f t="shared" si="128"/>
        <v>0</v>
      </c>
      <c r="JQ22" s="120">
        <f t="shared" si="128"/>
        <v>0</v>
      </c>
      <c r="JR22" s="120">
        <f t="shared" si="128"/>
        <v>0</v>
      </c>
      <c r="JS22" s="120">
        <f t="shared" si="128"/>
        <v>0</v>
      </c>
      <c r="JT22" s="129">
        <f t="shared" si="128"/>
        <v>0</v>
      </c>
      <c r="JU22" s="340">
        <f t="shared" si="128"/>
        <v>0</v>
      </c>
      <c r="JV22" s="341">
        <f t="shared" si="128"/>
        <v>0</v>
      </c>
      <c r="JW22" s="341">
        <f t="shared" si="128"/>
        <v>0</v>
      </c>
      <c r="JX22" s="341">
        <f t="shared" si="128"/>
        <v>0</v>
      </c>
      <c r="JY22" s="342">
        <f t="shared" si="128"/>
        <v>0</v>
      </c>
      <c r="JZ22" s="340">
        <f t="shared" si="128"/>
        <v>0</v>
      </c>
      <c r="KA22" s="341">
        <f t="shared" si="128"/>
        <v>0</v>
      </c>
      <c r="KB22" s="341">
        <f t="shared" si="128"/>
        <v>0</v>
      </c>
      <c r="KC22" s="341">
        <f t="shared" si="128"/>
        <v>0</v>
      </c>
      <c r="KD22" s="342">
        <f t="shared" si="128"/>
        <v>0</v>
      </c>
      <c r="KE22" s="340">
        <f t="shared" si="128"/>
        <v>83</v>
      </c>
      <c r="KF22" s="343">
        <f t="shared" si="19"/>
        <v>0</v>
      </c>
      <c r="KG22" s="342">
        <f>KG39</f>
        <v>0</v>
      </c>
      <c r="KH22" s="131">
        <f t="shared" ref="KH22:KW22" si="129">KH39</f>
        <v>0</v>
      </c>
      <c r="KI22" s="130">
        <f t="shared" si="129"/>
        <v>0</v>
      </c>
      <c r="KJ22" s="124">
        <f t="shared" si="129"/>
        <v>0</v>
      </c>
      <c r="KK22" s="125"/>
      <c r="KL22" s="308" t="s">
        <v>160</v>
      </c>
      <c r="KM22" s="131">
        <f t="shared" si="129"/>
        <v>0</v>
      </c>
      <c r="KN22" s="120">
        <f t="shared" si="129"/>
        <v>0</v>
      </c>
      <c r="KO22" s="120">
        <f t="shared" si="129"/>
        <v>0</v>
      </c>
      <c r="KP22" s="120">
        <f t="shared" si="129"/>
        <v>0</v>
      </c>
      <c r="KQ22" s="120">
        <f t="shared" si="129"/>
        <v>0</v>
      </c>
      <c r="KR22" s="120">
        <f t="shared" si="129"/>
        <v>0</v>
      </c>
      <c r="KS22" s="120">
        <f t="shared" si="129"/>
        <v>0</v>
      </c>
      <c r="KT22" s="120">
        <f t="shared" si="129"/>
        <v>0</v>
      </c>
      <c r="KU22" s="124">
        <f t="shared" si="129"/>
        <v>0</v>
      </c>
      <c r="KV22" s="120">
        <f t="shared" si="129"/>
        <v>0</v>
      </c>
      <c r="KW22" s="120">
        <f t="shared" si="129"/>
        <v>0</v>
      </c>
      <c r="KY22" s="120">
        <f t="shared" ref="KY22:LB22" si="130">KY39</f>
        <v>0</v>
      </c>
      <c r="KZ22" s="120">
        <f t="shared" si="130"/>
        <v>0</v>
      </c>
      <c r="LA22" s="120">
        <f t="shared" si="130"/>
        <v>0</v>
      </c>
      <c r="LB22" s="120">
        <f t="shared" si="130"/>
        <v>0</v>
      </c>
      <c r="LD22" s="308" t="s">
        <v>160</v>
      </c>
      <c r="LE22" s="120">
        <f t="shared" ref="LE22:LW22" si="131">LE39</f>
        <v>0</v>
      </c>
      <c r="LF22" s="120">
        <f t="shared" si="131"/>
        <v>0</v>
      </c>
      <c r="LG22" s="120">
        <f t="shared" si="131"/>
        <v>0</v>
      </c>
      <c r="LH22" s="120">
        <f t="shared" si="131"/>
        <v>0</v>
      </c>
      <c r="LI22" s="120">
        <f t="shared" si="131"/>
        <v>0</v>
      </c>
      <c r="LJ22" s="124">
        <f t="shared" si="131"/>
        <v>0</v>
      </c>
      <c r="LK22" s="131">
        <f t="shared" si="131"/>
        <v>0</v>
      </c>
      <c r="LL22" s="120">
        <f t="shared" si="131"/>
        <v>0</v>
      </c>
      <c r="LM22" s="120">
        <f t="shared" si="131"/>
        <v>0</v>
      </c>
      <c r="LN22" s="124">
        <f t="shared" si="131"/>
        <v>0</v>
      </c>
      <c r="LO22" s="124">
        <f t="shared" si="131"/>
        <v>2</v>
      </c>
      <c r="LP22" s="124">
        <f t="shared" si="131"/>
        <v>0</v>
      </c>
      <c r="LQ22" s="124">
        <f t="shared" si="131"/>
        <v>0</v>
      </c>
      <c r="LR22" s="129">
        <f t="shared" si="131"/>
        <v>0</v>
      </c>
      <c r="LS22" s="131">
        <f t="shared" si="131"/>
        <v>0</v>
      </c>
      <c r="LT22" s="120">
        <f t="shared" si="131"/>
        <v>0</v>
      </c>
      <c r="LU22" s="120">
        <f t="shared" si="131"/>
        <v>0</v>
      </c>
      <c r="LV22" s="120">
        <f t="shared" si="131"/>
        <v>0</v>
      </c>
      <c r="LW22" s="124">
        <f t="shared" si="131"/>
        <v>0</v>
      </c>
      <c r="LX22" s="959"/>
    </row>
    <row r="23" spans="1:336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0</v>
      </c>
      <c r="E23" s="137">
        <f>E41</f>
        <v>0</v>
      </c>
      <c r="F23" s="137">
        <f>F41</f>
        <v>0</v>
      </c>
      <c r="G23" s="412">
        <f t="shared" si="24"/>
        <v>0</v>
      </c>
      <c r="H23" s="146">
        <f>H41</f>
        <v>0</v>
      </c>
      <c r="I23" s="145">
        <f>I41</f>
        <v>0</v>
      </c>
      <c r="J23" s="147">
        <f>J41</f>
        <v>3</v>
      </c>
      <c r="K23" s="137">
        <f>K41</f>
        <v>8</v>
      </c>
      <c r="L23" s="141">
        <f>L41</f>
        <v>7</v>
      </c>
      <c r="M23" s="498">
        <f t="shared" si="1"/>
        <v>12.280701754385964</v>
      </c>
      <c r="N23" s="147">
        <f>N41</f>
        <v>3</v>
      </c>
      <c r="O23" s="137">
        <f>O41</f>
        <v>8</v>
      </c>
      <c r="P23" s="137">
        <f>P41</f>
        <v>7</v>
      </c>
      <c r="Q23" s="388">
        <f t="shared" si="25"/>
        <v>12.280701754385964</v>
      </c>
      <c r="R23" s="146">
        <f t="shared" ref="R23:AG23" si="132">R41</f>
        <v>0</v>
      </c>
      <c r="S23" s="137">
        <f t="shared" si="132"/>
        <v>0</v>
      </c>
      <c r="T23" s="137">
        <f t="shared" si="132"/>
        <v>0</v>
      </c>
      <c r="U23" s="137">
        <f t="shared" si="132"/>
        <v>0</v>
      </c>
      <c r="V23" s="137">
        <f t="shared" si="132"/>
        <v>0</v>
      </c>
      <c r="W23" s="137">
        <f t="shared" si="132"/>
        <v>0</v>
      </c>
      <c r="X23" s="137">
        <f t="shared" si="132"/>
        <v>3</v>
      </c>
      <c r="Y23" s="137">
        <f t="shared" si="132"/>
        <v>8</v>
      </c>
      <c r="Z23" s="137">
        <f t="shared" si="132"/>
        <v>3</v>
      </c>
      <c r="AA23" s="137">
        <f t="shared" si="132"/>
        <v>8</v>
      </c>
      <c r="AB23" s="137">
        <f t="shared" si="132"/>
        <v>6</v>
      </c>
      <c r="AC23" s="137">
        <f t="shared" si="132"/>
        <v>6</v>
      </c>
      <c r="AD23" s="137">
        <f t="shared" si="132"/>
        <v>0</v>
      </c>
      <c r="AE23" s="137">
        <f t="shared" si="132"/>
        <v>0</v>
      </c>
      <c r="AF23" s="137">
        <f t="shared" si="132"/>
        <v>0</v>
      </c>
      <c r="AG23" s="137">
        <f t="shared" si="132"/>
        <v>0</v>
      </c>
      <c r="AH23" s="125"/>
      <c r="AI23" s="309" t="s">
        <v>162</v>
      </c>
      <c r="AJ23" s="475">
        <f>AJ41</f>
        <v>69</v>
      </c>
      <c r="AK23" s="137">
        <f>AK41</f>
        <v>5</v>
      </c>
      <c r="AL23" s="143">
        <f t="shared" si="27"/>
        <v>7.2463768115942031</v>
      </c>
      <c r="AM23" s="137">
        <f t="shared" ref="AM23:AU23" si="133">AM41</f>
        <v>5</v>
      </c>
      <c r="AN23" s="145">
        <f t="shared" si="133"/>
        <v>4</v>
      </c>
      <c r="AO23" s="147">
        <f t="shared" si="133"/>
        <v>0</v>
      </c>
      <c r="AP23" s="137">
        <f t="shared" si="133"/>
        <v>0</v>
      </c>
      <c r="AQ23" s="141">
        <f t="shared" si="133"/>
        <v>6</v>
      </c>
      <c r="AR23" s="146">
        <f t="shared" si="133"/>
        <v>0</v>
      </c>
      <c r="AS23" s="137">
        <f t="shared" si="133"/>
        <v>0</v>
      </c>
      <c r="AT23" s="137">
        <f t="shared" si="133"/>
        <v>11</v>
      </c>
      <c r="AU23" s="137">
        <f t="shared" si="133"/>
        <v>7</v>
      </c>
      <c r="AV23" s="143">
        <f t="shared" si="29"/>
        <v>10.144927536231885</v>
      </c>
      <c r="AW23" s="137">
        <f>AW41</f>
        <v>7</v>
      </c>
      <c r="AX23" s="137">
        <f>AX41</f>
        <v>7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30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1"/>
        <v>0</v>
      </c>
      <c r="BG23" s="137">
        <f t="shared" ref="BG23:BM23" si="134">BG41</f>
        <v>0</v>
      </c>
      <c r="BH23" s="137">
        <f t="shared" si="134"/>
        <v>0</v>
      </c>
      <c r="BI23" s="137">
        <f t="shared" si="134"/>
        <v>0</v>
      </c>
      <c r="BJ23" s="137">
        <f t="shared" si="134"/>
        <v>0</v>
      </c>
      <c r="BK23" s="137">
        <f t="shared" si="134"/>
        <v>0</v>
      </c>
      <c r="BL23" s="137">
        <f t="shared" si="134"/>
        <v>0</v>
      </c>
      <c r="BM23" s="137">
        <f t="shared" si="134"/>
        <v>0</v>
      </c>
      <c r="BN23" s="125"/>
      <c r="BO23" s="142" t="s">
        <v>162</v>
      </c>
      <c r="BP23" s="136">
        <f>BP41</f>
        <v>76</v>
      </c>
      <c r="BQ23" s="137">
        <f t="shared" ref="BQ23:BX23" si="135">BQ41</f>
        <v>0</v>
      </c>
      <c r="BR23" s="137">
        <f t="shared" si="135"/>
        <v>3</v>
      </c>
      <c r="BS23" s="137">
        <f t="shared" si="135"/>
        <v>0</v>
      </c>
      <c r="BT23" s="137">
        <f t="shared" si="135"/>
        <v>0</v>
      </c>
      <c r="BU23" s="145">
        <f t="shared" si="135"/>
        <v>0</v>
      </c>
      <c r="BV23" s="147">
        <f t="shared" si="135"/>
        <v>0</v>
      </c>
      <c r="BW23" s="137">
        <f t="shared" si="135"/>
        <v>0</v>
      </c>
      <c r="BX23" s="137">
        <f t="shared" si="135"/>
        <v>0</v>
      </c>
      <c r="BY23" s="478">
        <f t="shared" si="34"/>
        <v>0</v>
      </c>
      <c r="BZ23" s="147">
        <f>BZ41</f>
        <v>0</v>
      </c>
      <c r="CA23" s="137">
        <f>CA41</f>
        <v>0</v>
      </c>
      <c r="CB23" s="137">
        <f>CB41</f>
        <v>0</v>
      </c>
      <c r="CC23" s="470">
        <f t="shared" si="35"/>
        <v>0</v>
      </c>
      <c r="CD23" s="146">
        <f t="shared" ref="CD23:CK23" si="136">CD41</f>
        <v>0</v>
      </c>
      <c r="CE23" s="137">
        <f t="shared" si="136"/>
        <v>0</v>
      </c>
      <c r="CF23" s="137">
        <f t="shared" si="136"/>
        <v>0</v>
      </c>
      <c r="CG23" s="137">
        <f t="shared" si="136"/>
        <v>0</v>
      </c>
      <c r="CH23" s="137">
        <f t="shared" si="136"/>
        <v>0</v>
      </c>
      <c r="CI23" s="137">
        <f t="shared" si="136"/>
        <v>0</v>
      </c>
      <c r="CJ23" s="137">
        <f t="shared" si="136"/>
        <v>0</v>
      </c>
      <c r="CK23" s="137">
        <f t="shared" si="136"/>
        <v>0</v>
      </c>
      <c r="CL23" s="316">
        <f t="shared" si="37"/>
        <v>0</v>
      </c>
      <c r="CM23" s="134">
        <f t="shared" ref="CM23:CN23" si="137">CM41</f>
        <v>0</v>
      </c>
      <c r="CN23" s="325">
        <f t="shared" si="137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38">CS41</f>
        <v>0</v>
      </c>
      <c r="CT23" s="137">
        <f t="shared" si="138"/>
        <v>0</v>
      </c>
      <c r="CU23" s="137">
        <f t="shared" si="138"/>
        <v>0</v>
      </c>
      <c r="CV23" s="137">
        <f t="shared" si="138"/>
        <v>0</v>
      </c>
      <c r="CW23" s="137">
        <f t="shared" si="138"/>
        <v>0</v>
      </c>
      <c r="CX23" s="137">
        <f t="shared" si="138"/>
        <v>0</v>
      </c>
      <c r="CY23" s="137">
        <f t="shared" si="138"/>
        <v>0</v>
      </c>
      <c r="CZ23" s="137">
        <f t="shared" si="138"/>
        <v>0</v>
      </c>
      <c r="DA23" s="137">
        <f t="shared" si="138"/>
        <v>0</v>
      </c>
      <c r="DB23" s="137">
        <f t="shared" si="138"/>
        <v>0</v>
      </c>
      <c r="DC23" s="137">
        <f t="shared" si="138"/>
        <v>0</v>
      </c>
      <c r="DD23" s="137">
        <f t="shared" si="138"/>
        <v>0</v>
      </c>
      <c r="DE23" s="137">
        <f t="shared" si="138"/>
        <v>0</v>
      </c>
      <c r="DF23" s="137">
        <f t="shared" si="138"/>
        <v>0</v>
      </c>
      <c r="DG23" s="137">
        <f t="shared" si="138"/>
        <v>0</v>
      </c>
      <c r="DH23" s="137">
        <f t="shared" si="138"/>
        <v>0</v>
      </c>
      <c r="DI23" s="137">
        <f t="shared" si="138"/>
        <v>0</v>
      </c>
      <c r="DJ23" s="137">
        <f t="shared" si="138"/>
        <v>0</v>
      </c>
      <c r="DK23" s="137">
        <f t="shared" si="138"/>
        <v>0</v>
      </c>
      <c r="DL23" s="137">
        <f t="shared" si="138"/>
        <v>0</v>
      </c>
      <c r="DM23" s="137">
        <f t="shared" si="138"/>
        <v>0</v>
      </c>
      <c r="DN23" s="125"/>
      <c r="DO23" s="309" t="s">
        <v>162</v>
      </c>
      <c r="DP23" s="475">
        <f>DP41</f>
        <v>79</v>
      </c>
      <c r="DQ23" s="137">
        <f t="shared" ref="DQ23:DW23" si="139">DQ41</f>
        <v>2</v>
      </c>
      <c r="DR23" s="137">
        <f t="shared" si="139"/>
        <v>0</v>
      </c>
      <c r="DS23" s="137">
        <f t="shared" si="139"/>
        <v>0</v>
      </c>
      <c r="DT23" s="137">
        <f t="shared" si="139"/>
        <v>0</v>
      </c>
      <c r="DU23" s="137">
        <f t="shared" si="139"/>
        <v>0</v>
      </c>
      <c r="DV23" s="137">
        <f t="shared" si="139"/>
        <v>1</v>
      </c>
      <c r="DW23" s="137">
        <f t="shared" si="139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0">EC41</f>
        <v>0</v>
      </c>
      <c r="ED23" s="137">
        <f t="shared" si="140"/>
        <v>0</v>
      </c>
      <c r="EE23" s="137">
        <f t="shared" si="140"/>
        <v>0</v>
      </c>
      <c r="EF23" s="137">
        <f t="shared" si="140"/>
        <v>0</v>
      </c>
      <c r="EG23" s="137">
        <f t="shared" si="140"/>
        <v>0</v>
      </c>
      <c r="EH23" s="137">
        <f t="shared" si="140"/>
        <v>0</v>
      </c>
      <c r="EI23" s="137">
        <f t="shared" si="140"/>
        <v>0</v>
      </c>
      <c r="EJ23" s="137">
        <f t="shared" si="140"/>
        <v>0</v>
      </c>
      <c r="EK23" s="143">
        <f t="shared" si="9"/>
        <v>0</v>
      </c>
      <c r="EL23" s="137">
        <f>EL41</f>
        <v>0</v>
      </c>
      <c r="EM23" s="137">
        <f>EM41</f>
        <v>12</v>
      </c>
      <c r="EN23" s="143">
        <f t="shared" si="10"/>
        <v>0.15189873417721519</v>
      </c>
      <c r="EO23" s="137">
        <f>EO41</f>
        <v>11</v>
      </c>
      <c r="EP23" s="143">
        <f t="shared" si="11"/>
        <v>0.13924050632911392</v>
      </c>
      <c r="EQ23" s="125"/>
      <c r="ER23" s="142" t="s">
        <v>162</v>
      </c>
      <c r="ES23" s="137">
        <f>ES41</f>
        <v>0</v>
      </c>
      <c r="ET23" s="137">
        <f t="shared" ref="ET23:FK23" si="141">ET41</f>
        <v>0</v>
      </c>
      <c r="EU23" s="137">
        <f t="shared" si="141"/>
        <v>0</v>
      </c>
      <c r="EV23" s="137">
        <f t="shared" si="141"/>
        <v>0</v>
      </c>
      <c r="EW23" s="137">
        <f t="shared" si="141"/>
        <v>0</v>
      </c>
      <c r="EX23" s="137">
        <f t="shared" si="141"/>
        <v>0</v>
      </c>
      <c r="EY23" s="137">
        <f t="shared" si="141"/>
        <v>0</v>
      </c>
      <c r="EZ23" s="137">
        <f t="shared" si="141"/>
        <v>0</v>
      </c>
      <c r="FA23" s="137">
        <f t="shared" si="141"/>
        <v>0</v>
      </c>
      <c r="FB23" s="137">
        <f t="shared" si="141"/>
        <v>0</v>
      </c>
      <c r="FC23" s="137">
        <f t="shared" si="141"/>
        <v>0</v>
      </c>
      <c r="FD23" s="137">
        <f t="shared" si="141"/>
        <v>0</v>
      </c>
      <c r="FE23" s="137">
        <f t="shared" si="141"/>
        <v>0</v>
      </c>
      <c r="FF23" s="137">
        <f t="shared" si="141"/>
        <v>0</v>
      </c>
      <c r="FG23" s="137">
        <f t="shared" si="141"/>
        <v>0</v>
      </c>
      <c r="FH23" s="137">
        <f t="shared" si="141"/>
        <v>0</v>
      </c>
      <c r="FI23" s="137">
        <f t="shared" si="141"/>
        <v>0</v>
      </c>
      <c r="FJ23" s="137">
        <f t="shared" si="141"/>
        <v>0</v>
      </c>
      <c r="FK23" s="136">
        <f t="shared" si="141"/>
        <v>37</v>
      </c>
      <c r="FL23" s="189">
        <f t="shared" si="12"/>
        <v>2.7027027027027026</v>
      </c>
      <c r="FM23" s="137">
        <f t="shared" ref="FM23:GG23" si="142">FM41</f>
        <v>0</v>
      </c>
      <c r="FN23" s="137">
        <f t="shared" si="142"/>
        <v>0</v>
      </c>
      <c r="FO23" s="137">
        <f t="shared" si="142"/>
        <v>1</v>
      </c>
      <c r="FP23" s="137">
        <f t="shared" si="142"/>
        <v>0</v>
      </c>
      <c r="FQ23" s="137">
        <f t="shared" si="142"/>
        <v>0</v>
      </c>
      <c r="FR23" s="137">
        <f t="shared" si="142"/>
        <v>0</v>
      </c>
      <c r="FS23" s="137">
        <f t="shared" si="142"/>
        <v>0</v>
      </c>
      <c r="FT23" s="137">
        <f t="shared" si="142"/>
        <v>0</v>
      </c>
      <c r="FU23" s="137">
        <f t="shared" si="142"/>
        <v>0</v>
      </c>
      <c r="FV23" s="137">
        <f t="shared" si="142"/>
        <v>0</v>
      </c>
      <c r="FW23" s="137">
        <f t="shared" si="142"/>
        <v>0</v>
      </c>
      <c r="FX23" s="137">
        <f t="shared" si="142"/>
        <v>0</v>
      </c>
      <c r="FY23" s="137">
        <f t="shared" si="142"/>
        <v>0</v>
      </c>
      <c r="FZ23" s="137">
        <f t="shared" si="142"/>
        <v>0</v>
      </c>
      <c r="GA23" s="137">
        <f t="shared" si="142"/>
        <v>0</v>
      </c>
      <c r="GB23" s="137">
        <f t="shared" si="142"/>
        <v>0</v>
      </c>
      <c r="GC23" s="137">
        <f t="shared" si="142"/>
        <v>0</v>
      </c>
      <c r="GD23" s="137">
        <f t="shared" si="142"/>
        <v>0</v>
      </c>
      <c r="GE23" s="137">
        <f t="shared" si="142"/>
        <v>0</v>
      </c>
      <c r="GF23" s="137">
        <f t="shared" si="142"/>
        <v>0</v>
      </c>
      <c r="GG23" s="137">
        <f t="shared" si="142"/>
        <v>1</v>
      </c>
      <c r="GH23" s="125"/>
      <c r="GI23" s="142" t="s">
        <v>162</v>
      </c>
      <c r="GJ23" s="136">
        <f>GJ41</f>
        <v>421</v>
      </c>
      <c r="GK23" s="193">
        <f t="shared" si="14"/>
        <v>0.71258907363420432</v>
      </c>
      <c r="GL23" s="137">
        <f>GL41</f>
        <v>0</v>
      </c>
      <c r="GM23" s="137">
        <f t="shared" ref="GM23:GW23" si="143">GM41</f>
        <v>0</v>
      </c>
      <c r="GN23" s="137">
        <f t="shared" si="143"/>
        <v>0</v>
      </c>
      <c r="GO23" s="137">
        <f t="shared" si="143"/>
        <v>0</v>
      </c>
      <c r="GP23" s="137">
        <f t="shared" si="143"/>
        <v>0</v>
      </c>
      <c r="GQ23" s="137">
        <f t="shared" si="143"/>
        <v>2</v>
      </c>
      <c r="GR23" s="137">
        <f t="shared" si="143"/>
        <v>1</v>
      </c>
      <c r="GS23" s="137">
        <f t="shared" si="143"/>
        <v>0</v>
      </c>
      <c r="GT23" s="137">
        <f t="shared" si="143"/>
        <v>0</v>
      </c>
      <c r="GU23" s="145">
        <f t="shared" si="143"/>
        <v>0</v>
      </c>
      <c r="GV23" s="147">
        <f t="shared" si="143"/>
        <v>0</v>
      </c>
      <c r="GW23" s="137">
        <f t="shared" si="143"/>
        <v>702</v>
      </c>
      <c r="GX23" s="305">
        <f t="shared" si="16"/>
        <v>0</v>
      </c>
      <c r="GY23" s="146">
        <f t="shared" ref="GY23:HG23" si="144">GY41</f>
        <v>0</v>
      </c>
      <c r="GZ23" s="137">
        <f t="shared" si="144"/>
        <v>0</v>
      </c>
      <c r="HA23" s="137">
        <f t="shared" si="144"/>
        <v>0</v>
      </c>
      <c r="HB23" s="137">
        <f t="shared" si="144"/>
        <v>0</v>
      </c>
      <c r="HC23" s="137">
        <f t="shared" si="144"/>
        <v>0</v>
      </c>
      <c r="HD23" s="137">
        <f t="shared" si="144"/>
        <v>0</v>
      </c>
      <c r="HE23" s="137">
        <f t="shared" si="144"/>
        <v>0</v>
      </c>
      <c r="HF23" s="137">
        <f t="shared" si="144"/>
        <v>0</v>
      </c>
      <c r="HG23" s="141">
        <f t="shared" si="144"/>
        <v>0</v>
      </c>
      <c r="HH23" s="125"/>
      <c r="HI23" s="142" t="s">
        <v>162</v>
      </c>
      <c r="HJ23" s="137">
        <f t="shared" ref="HJ23:HR23" si="145">HJ41</f>
        <v>0</v>
      </c>
      <c r="HK23" s="137">
        <f t="shared" si="145"/>
        <v>0</v>
      </c>
      <c r="HL23" s="137">
        <f t="shared" si="145"/>
        <v>0</v>
      </c>
      <c r="HM23" s="137">
        <f t="shared" si="145"/>
        <v>0</v>
      </c>
      <c r="HN23" s="137">
        <f t="shared" si="145"/>
        <v>0</v>
      </c>
      <c r="HO23" s="137">
        <f t="shared" si="145"/>
        <v>0</v>
      </c>
      <c r="HP23" s="137">
        <f t="shared" si="145"/>
        <v>0</v>
      </c>
      <c r="HQ23" s="145">
        <f t="shared" si="145"/>
        <v>0</v>
      </c>
      <c r="HR23" s="147">
        <f t="shared" si="145"/>
        <v>42</v>
      </c>
      <c r="HS23" s="199">
        <f t="shared" si="46"/>
        <v>0</v>
      </c>
      <c r="HT23" s="146">
        <f t="shared" ref="HT23:IF23" si="146">HT41</f>
        <v>0</v>
      </c>
      <c r="HU23" s="137">
        <f t="shared" si="146"/>
        <v>0</v>
      </c>
      <c r="HV23" s="137">
        <f t="shared" si="146"/>
        <v>0</v>
      </c>
      <c r="HW23" s="141">
        <f t="shared" si="146"/>
        <v>0</v>
      </c>
      <c r="HX23" s="212"/>
      <c r="HY23" s="146">
        <f t="shared" si="146"/>
        <v>0</v>
      </c>
      <c r="HZ23" s="137">
        <f t="shared" si="146"/>
        <v>0</v>
      </c>
      <c r="IA23" s="137">
        <f t="shared" si="146"/>
        <v>0</v>
      </c>
      <c r="IB23" s="137">
        <f t="shared" si="146"/>
        <v>0</v>
      </c>
      <c r="IC23" s="137">
        <f t="shared" si="146"/>
        <v>0</v>
      </c>
      <c r="ID23" s="137">
        <f t="shared" si="146"/>
        <v>0</v>
      </c>
      <c r="IE23" s="137">
        <f t="shared" si="146"/>
        <v>0</v>
      </c>
      <c r="IF23" s="141">
        <f t="shared" si="146"/>
        <v>0</v>
      </c>
      <c r="IG23" s="125"/>
      <c r="IH23" s="142" t="s">
        <v>162</v>
      </c>
      <c r="II23" s="137">
        <f t="shared" ref="II23:JH23" si="147">II41</f>
        <v>0</v>
      </c>
      <c r="IJ23" s="137">
        <f t="shared" si="147"/>
        <v>0</v>
      </c>
      <c r="IK23" s="137">
        <f t="shared" si="147"/>
        <v>0</v>
      </c>
      <c r="IL23" s="137">
        <f t="shared" si="147"/>
        <v>0</v>
      </c>
      <c r="IM23" s="137">
        <f t="shared" si="147"/>
        <v>0</v>
      </c>
      <c r="IN23" s="137">
        <f t="shared" si="147"/>
        <v>0</v>
      </c>
      <c r="IO23" s="137">
        <f t="shared" si="147"/>
        <v>0</v>
      </c>
      <c r="IP23" s="137">
        <f t="shared" si="147"/>
        <v>0</v>
      </c>
      <c r="IQ23" s="137">
        <f t="shared" si="147"/>
        <v>0</v>
      </c>
      <c r="IR23" s="137">
        <f t="shared" si="147"/>
        <v>0</v>
      </c>
      <c r="IS23" s="137">
        <f t="shared" si="147"/>
        <v>0</v>
      </c>
      <c r="IT23" s="137">
        <f t="shared" si="147"/>
        <v>0</v>
      </c>
      <c r="IU23" s="137">
        <f t="shared" si="147"/>
        <v>1</v>
      </c>
      <c r="IV23" s="137">
        <f t="shared" si="147"/>
        <v>0</v>
      </c>
      <c r="IW23" s="141">
        <f t="shared" si="147"/>
        <v>0</v>
      </c>
      <c r="IX23" s="146">
        <f t="shared" si="147"/>
        <v>0</v>
      </c>
      <c r="IY23" s="137">
        <f t="shared" si="147"/>
        <v>0</v>
      </c>
      <c r="IZ23" s="145">
        <f t="shared" si="147"/>
        <v>0</v>
      </c>
      <c r="JA23" s="147">
        <f t="shared" si="147"/>
        <v>0</v>
      </c>
      <c r="JB23" s="137">
        <f t="shared" si="147"/>
        <v>0</v>
      </c>
      <c r="JC23" s="141">
        <f t="shared" si="147"/>
        <v>0</v>
      </c>
      <c r="JD23" s="146">
        <f t="shared" si="147"/>
        <v>0</v>
      </c>
      <c r="JE23" s="137">
        <f t="shared" si="147"/>
        <v>0</v>
      </c>
      <c r="JF23" s="137">
        <f t="shared" si="147"/>
        <v>0</v>
      </c>
      <c r="JG23" s="137">
        <f t="shared" si="147"/>
        <v>0</v>
      </c>
      <c r="JH23" s="137">
        <f t="shared" si="147"/>
        <v>0</v>
      </c>
      <c r="JI23" s="125"/>
      <c r="JJ23" s="142" t="s">
        <v>162</v>
      </c>
      <c r="JK23" s="137">
        <f t="shared" ref="JK23:KE23" si="148">JK41</f>
        <v>0</v>
      </c>
      <c r="JL23" s="137">
        <f t="shared" si="148"/>
        <v>0</v>
      </c>
      <c r="JM23" s="137">
        <f t="shared" si="148"/>
        <v>0</v>
      </c>
      <c r="JN23" s="137">
        <f t="shared" si="148"/>
        <v>0</v>
      </c>
      <c r="JO23" s="137">
        <f t="shared" si="148"/>
        <v>0</v>
      </c>
      <c r="JP23" s="137">
        <f t="shared" si="148"/>
        <v>0</v>
      </c>
      <c r="JQ23" s="137">
        <f t="shared" si="148"/>
        <v>0</v>
      </c>
      <c r="JR23" s="137">
        <f t="shared" si="148"/>
        <v>0</v>
      </c>
      <c r="JS23" s="137">
        <f t="shared" si="148"/>
        <v>0</v>
      </c>
      <c r="JT23" s="145">
        <f t="shared" si="148"/>
        <v>0</v>
      </c>
      <c r="JU23" s="344">
        <f t="shared" si="148"/>
        <v>0</v>
      </c>
      <c r="JV23" s="345">
        <f t="shared" si="148"/>
        <v>0</v>
      </c>
      <c r="JW23" s="345">
        <f t="shared" si="148"/>
        <v>0</v>
      </c>
      <c r="JX23" s="345">
        <f t="shared" si="148"/>
        <v>0</v>
      </c>
      <c r="JY23" s="346">
        <f t="shared" si="148"/>
        <v>0</v>
      </c>
      <c r="JZ23" s="344">
        <f t="shared" si="148"/>
        <v>0</v>
      </c>
      <c r="KA23" s="345">
        <f t="shared" si="148"/>
        <v>0</v>
      </c>
      <c r="KB23" s="345">
        <f t="shared" si="148"/>
        <v>0</v>
      </c>
      <c r="KC23" s="345">
        <f t="shared" si="148"/>
        <v>0</v>
      </c>
      <c r="KD23" s="346">
        <f t="shared" si="148"/>
        <v>0</v>
      </c>
      <c r="KE23" s="344">
        <f t="shared" si="148"/>
        <v>351</v>
      </c>
      <c r="KF23" s="347">
        <f t="shared" si="19"/>
        <v>0.56980056980056981</v>
      </c>
      <c r="KG23" s="346">
        <f>KG41</f>
        <v>2</v>
      </c>
      <c r="KH23" s="147">
        <f t="shared" ref="KH23:KW23" si="149">KH41</f>
        <v>0</v>
      </c>
      <c r="KI23" s="146">
        <f t="shared" si="149"/>
        <v>0</v>
      </c>
      <c r="KJ23" s="141">
        <f t="shared" si="149"/>
        <v>0</v>
      </c>
      <c r="KK23" s="125"/>
      <c r="KL23" s="309" t="s">
        <v>162</v>
      </c>
      <c r="KM23" s="147">
        <f t="shared" si="149"/>
        <v>0</v>
      </c>
      <c r="KN23" s="137">
        <f t="shared" si="149"/>
        <v>0</v>
      </c>
      <c r="KO23" s="137">
        <f t="shared" si="149"/>
        <v>0</v>
      </c>
      <c r="KP23" s="137">
        <f t="shared" si="149"/>
        <v>0</v>
      </c>
      <c r="KQ23" s="137">
        <f t="shared" si="149"/>
        <v>0</v>
      </c>
      <c r="KR23" s="137">
        <f t="shared" si="149"/>
        <v>1</v>
      </c>
      <c r="KS23" s="137">
        <f t="shared" si="149"/>
        <v>21</v>
      </c>
      <c r="KT23" s="137">
        <f t="shared" si="149"/>
        <v>0</v>
      </c>
      <c r="KU23" s="141">
        <f t="shared" si="149"/>
        <v>19</v>
      </c>
      <c r="KV23" s="137">
        <f t="shared" si="149"/>
        <v>0</v>
      </c>
      <c r="KW23" s="137">
        <f t="shared" si="149"/>
        <v>0</v>
      </c>
      <c r="KY23" s="137">
        <f t="shared" ref="KY23:LB23" si="150">KY41</f>
        <v>0</v>
      </c>
      <c r="KZ23" s="137">
        <f t="shared" si="150"/>
        <v>0</v>
      </c>
      <c r="LA23" s="137">
        <f t="shared" si="150"/>
        <v>0</v>
      </c>
      <c r="LB23" s="137">
        <f t="shared" si="150"/>
        <v>0</v>
      </c>
      <c r="LD23" s="309" t="s">
        <v>162</v>
      </c>
      <c r="LE23" s="137">
        <f t="shared" ref="LE23:LW23" si="151">LE41</f>
        <v>0</v>
      </c>
      <c r="LF23" s="137">
        <f t="shared" si="151"/>
        <v>0</v>
      </c>
      <c r="LG23" s="137">
        <f t="shared" si="151"/>
        <v>0</v>
      </c>
      <c r="LH23" s="137">
        <f t="shared" si="151"/>
        <v>0</v>
      </c>
      <c r="LI23" s="137">
        <f t="shared" si="151"/>
        <v>0</v>
      </c>
      <c r="LJ23" s="141">
        <f t="shared" si="151"/>
        <v>0</v>
      </c>
      <c r="LK23" s="147">
        <f t="shared" si="151"/>
        <v>0</v>
      </c>
      <c r="LL23" s="137">
        <f t="shared" si="151"/>
        <v>0</v>
      </c>
      <c r="LM23" s="137">
        <f t="shared" si="151"/>
        <v>0</v>
      </c>
      <c r="LN23" s="141">
        <f t="shared" si="151"/>
        <v>0</v>
      </c>
      <c r="LO23" s="141">
        <f t="shared" si="151"/>
        <v>11</v>
      </c>
      <c r="LP23" s="141">
        <f t="shared" si="151"/>
        <v>0</v>
      </c>
      <c r="LQ23" s="141">
        <f t="shared" si="151"/>
        <v>0</v>
      </c>
      <c r="LR23" s="145">
        <f t="shared" si="151"/>
        <v>0</v>
      </c>
      <c r="LS23" s="147">
        <f t="shared" si="151"/>
        <v>0</v>
      </c>
      <c r="LT23" s="137">
        <f t="shared" si="151"/>
        <v>0</v>
      </c>
      <c r="LU23" s="137">
        <f t="shared" si="151"/>
        <v>0</v>
      </c>
      <c r="LV23" s="137">
        <f t="shared" si="151"/>
        <v>0</v>
      </c>
      <c r="LW23" s="141">
        <f t="shared" si="151"/>
        <v>0</v>
      </c>
      <c r="LX23" s="959"/>
    </row>
    <row r="24" spans="1:336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  <c r="LX24" s="960"/>
    </row>
    <row r="25" spans="1:336" x14ac:dyDescent="0.2">
      <c r="LK25" s="445"/>
      <c r="LL25" s="445"/>
      <c r="LM25" s="445"/>
      <c r="LN25" s="445"/>
    </row>
    <row r="26" spans="1:336" ht="13.5" thickBot="1" x14ac:dyDescent="0.25">
      <c r="LK26" s="445"/>
      <c r="LL26" s="445"/>
      <c r="LM26" s="445"/>
      <c r="LN26" s="445"/>
    </row>
    <row r="27" spans="1:336" ht="15.75" customHeight="1" thickBot="1" x14ac:dyDescent="0.35">
      <c r="A27" s="4" t="s">
        <v>0</v>
      </c>
      <c r="B27" s="46" t="s">
        <v>1</v>
      </c>
      <c r="C27" s="69"/>
      <c r="D27" s="1209" t="s">
        <v>6</v>
      </c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1151"/>
      <c r="AE27" s="1151"/>
      <c r="AF27" s="1422"/>
      <c r="AG27" s="438"/>
      <c r="AH27" s="1035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1035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1035"/>
      <c r="CQ27" s="1056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422"/>
      <c r="DL27" s="1151"/>
      <c r="DM27" s="1422"/>
      <c r="DN27" s="1035"/>
      <c r="DO27" s="1056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1057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7"/>
      <c r="LS27" s="1789" t="s">
        <v>235</v>
      </c>
      <c r="LT27" s="1790"/>
      <c r="LU27" s="1790"/>
      <c r="LV27" s="1790"/>
      <c r="LW27" s="1791"/>
    </row>
    <row r="28" spans="1:336" ht="70.5" customHeight="1" thickBot="1" x14ac:dyDescent="0.35">
      <c r="A28" s="1559" t="s">
        <v>170</v>
      </c>
      <c r="B28" s="1321" t="s">
        <v>111</v>
      </c>
      <c r="C28" s="62"/>
      <c r="D28" s="1220" t="s">
        <v>2</v>
      </c>
      <c r="E28" s="1221"/>
      <c r="F28" s="1221"/>
      <c r="G28" s="1268"/>
      <c r="H28" s="1667" t="s">
        <v>7</v>
      </c>
      <c r="I28" s="1667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1034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1053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6"/>
      <c r="BM28" s="1167" t="s">
        <v>36</v>
      </c>
      <c r="BN28" s="1051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6"/>
      <c r="CJ28" s="1343" t="s">
        <v>26</v>
      </c>
      <c r="CK28" s="1344"/>
      <c r="CL28" s="1345"/>
      <c r="CM28" s="1337"/>
      <c r="CN28" s="1338"/>
      <c r="CO28" s="1167" t="s">
        <v>36</v>
      </c>
      <c r="CP28" s="1051"/>
      <c r="CQ28" s="1321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6"/>
      <c r="DJ28" s="1260" t="s">
        <v>26</v>
      </c>
      <c r="DK28" s="1261"/>
      <c r="DL28" s="1805"/>
      <c r="DM28" s="1153"/>
      <c r="DN28" s="1051"/>
      <c r="DO28" s="1321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6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1051"/>
      <c r="ER28" s="1321" t="s">
        <v>111</v>
      </c>
      <c r="ES28" s="1182" t="s">
        <v>44</v>
      </c>
      <c r="ET28" s="1180"/>
      <c r="EU28" s="1180"/>
      <c r="EV28" s="1180"/>
      <c r="EW28" s="1180"/>
      <c r="EX28" s="1180"/>
      <c r="EY28" s="1180"/>
      <c r="EZ28" s="1180"/>
      <c r="FA28" s="1180"/>
      <c r="FB28" s="1180"/>
      <c r="FC28" s="1180"/>
      <c r="FD28" s="1180"/>
      <c r="FE28" s="1047"/>
      <c r="FF28" s="1047"/>
      <c r="FG28" s="1047"/>
      <c r="FH28" s="1047"/>
      <c r="FI28" s="1047"/>
      <c r="FJ28" s="1033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321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30" t="s">
        <v>80</v>
      </c>
      <c r="HS28" s="1310"/>
      <c r="HT28" s="1310"/>
      <c r="HU28" s="1310"/>
      <c r="HV28" s="1310"/>
      <c r="HW28" s="1310"/>
      <c r="HX28" s="1310"/>
      <c r="HY28" s="1310"/>
      <c r="HZ28" s="1310"/>
      <c r="IA28" s="1310"/>
      <c r="IB28" s="1310"/>
      <c r="IC28" s="1310"/>
      <c r="ID28" s="1310"/>
      <c r="IE28" s="1310"/>
      <c r="IF28" s="1311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1"/>
      <c r="JD28" s="1140" t="s">
        <v>98</v>
      </c>
      <c r="JE28" s="1317"/>
      <c r="JF28" s="1317"/>
      <c r="JG28" s="1317"/>
      <c r="JH28" s="1318"/>
      <c r="JI28" s="7"/>
      <c r="JJ28" s="7"/>
      <c r="JK28" s="1623" t="s">
        <v>103</v>
      </c>
      <c r="JL28" s="1624"/>
      <c r="JM28" s="1624"/>
      <c r="JN28" s="1624"/>
      <c r="JO28" s="1625"/>
      <c r="JP28" s="1605" t="s">
        <v>121</v>
      </c>
      <c r="JQ28" s="1606"/>
      <c r="JR28" s="1606"/>
      <c r="JS28" s="1606"/>
      <c r="JT28" s="1607"/>
      <c r="JU28" s="1611" t="s">
        <v>198</v>
      </c>
      <c r="JV28" s="1612"/>
      <c r="JW28" s="1612"/>
      <c r="JX28" s="1612"/>
      <c r="JY28" s="1612"/>
      <c r="JZ28" s="1612"/>
      <c r="KA28" s="1612"/>
      <c r="KB28" s="1612"/>
      <c r="KC28" s="1612"/>
      <c r="KD28" s="1612"/>
      <c r="KE28" s="1612"/>
      <c r="KF28" s="1612"/>
      <c r="KG28" s="1612"/>
      <c r="KH28" s="1612"/>
      <c r="KI28" s="1612"/>
      <c r="KJ28" s="1613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099"/>
      <c r="LM28" s="1099"/>
      <c r="LN28" s="1113"/>
      <c r="LO28" s="1118"/>
      <c r="LP28" s="1119"/>
      <c r="LQ28" s="1119"/>
      <c r="LR28" s="1120"/>
      <c r="LS28" s="1792"/>
      <c r="LT28" s="1793"/>
      <c r="LU28" s="1793"/>
      <c r="LV28" s="1793"/>
      <c r="LW28" s="1794"/>
    </row>
    <row r="29" spans="1:336" ht="46.5" customHeight="1" thickBot="1" x14ac:dyDescent="0.25">
      <c r="A29" s="1426"/>
      <c r="B29" s="1322"/>
      <c r="C29" s="63"/>
      <c r="D29" s="1222"/>
      <c r="E29" s="1223"/>
      <c r="F29" s="1223"/>
      <c r="G29" s="1269"/>
      <c r="H29" s="1668"/>
      <c r="I29" s="1668"/>
      <c r="J29" s="1270" t="s">
        <v>10</v>
      </c>
      <c r="K29" s="1670"/>
      <c r="L29" s="1681" t="s">
        <v>10</v>
      </c>
      <c r="M29" s="404"/>
      <c r="N29" s="1417"/>
      <c r="O29" s="1669"/>
      <c r="P29" s="1669"/>
      <c r="Q29" s="1419"/>
      <c r="R29" s="1220" t="s">
        <v>19</v>
      </c>
      <c r="S29" s="1268"/>
      <c r="T29" s="1173" t="s">
        <v>7</v>
      </c>
      <c r="U29" s="1175"/>
      <c r="V29" s="1173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669"/>
      <c r="AF29" s="1419"/>
      <c r="AG29" s="439"/>
      <c r="AH29" s="1034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24" t="s">
        <v>27</v>
      </c>
      <c r="AP29" s="1125"/>
      <c r="AQ29" s="1126"/>
      <c r="AR29" s="1404" t="s">
        <v>122</v>
      </c>
      <c r="AS29" s="1405"/>
      <c r="AT29" s="1170" t="s">
        <v>32</v>
      </c>
      <c r="AU29" s="1393" t="s">
        <v>26</v>
      </c>
      <c r="AV29" s="1394"/>
      <c r="AW29" s="1054" t="s">
        <v>33</v>
      </c>
      <c r="AX29" s="595"/>
      <c r="AY29" s="1266" t="s">
        <v>9</v>
      </c>
      <c r="AZ29" s="1267"/>
      <c r="BA29" s="1267"/>
      <c r="BB29" s="1558"/>
      <c r="BC29" s="1220" t="s">
        <v>15</v>
      </c>
      <c r="BD29" s="1221"/>
      <c r="BE29" s="1221"/>
      <c r="BF29" s="1268"/>
      <c r="BG29" s="1220" t="s">
        <v>19</v>
      </c>
      <c r="BH29" s="1268"/>
      <c r="BI29" s="1220" t="s">
        <v>7</v>
      </c>
      <c r="BJ29" s="1268"/>
      <c r="BK29" s="1220" t="s">
        <v>20</v>
      </c>
      <c r="BL29" s="1268"/>
      <c r="BM29" s="1169"/>
      <c r="BN29" s="1051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558"/>
      <c r="BZ29" s="1173" t="s">
        <v>15</v>
      </c>
      <c r="CA29" s="1174"/>
      <c r="CB29" s="1174"/>
      <c r="CC29" s="1175"/>
      <c r="CD29" s="1220" t="s">
        <v>34</v>
      </c>
      <c r="CE29" s="1268"/>
      <c r="CF29" s="1220" t="s">
        <v>7</v>
      </c>
      <c r="CG29" s="1268"/>
      <c r="CH29" s="1220" t="s">
        <v>20</v>
      </c>
      <c r="CI29" s="1268"/>
      <c r="CJ29" s="1346"/>
      <c r="CK29" s="1694"/>
      <c r="CL29" s="1348"/>
      <c r="CM29" s="1339"/>
      <c r="CN29" s="1340"/>
      <c r="CO29" s="1169"/>
      <c r="CP29" s="1051"/>
      <c r="CQ29" s="1322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558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709"/>
      <c r="DJ29" s="1262"/>
      <c r="DK29" s="1263"/>
      <c r="DL29" s="1806"/>
      <c r="DM29" s="1155"/>
      <c r="DN29" s="1051"/>
      <c r="DO29" s="1322"/>
      <c r="DP29" s="63"/>
      <c r="DQ29" s="1171"/>
      <c r="DR29" s="1168"/>
      <c r="DS29" s="1171"/>
      <c r="DT29" s="1171"/>
      <c r="DU29" s="1266" t="s">
        <v>9</v>
      </c>
      <c r="DV29" s="1267"/>
      <c r="DW29" s="1267"/>
      <c r="DX29" s="1558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68"/>
      <c r="EI29" s="1326"/>
      <c r="EJ29" s="1675"/>
      <c r="EK29" s="1328"/>
      <c r="EL29" s="1169"/>
      <c r="EM29" s="1285"/>
      <c r="EN29" s="1164"/>
      <c r="EO29" s="1285"/>
      <c r="EP29" s="1164"/>
      <c r="EQ29" s="1051"/>
      <c r="ER29" s="1322"/>
      <c r="ES29" s="1130" t="s">
        <v>45</v>
      </c>
      <c r="ET29" s="1310"/>
      <c r="EU29" s="1311"/>
      <c r="EV29" s="1684" t="s">
        <v>46</v>
      </c>
      <c r="EW29" s="1685"/>
      <c r="EX29" s="1686"/>
      <c r="EY29" s="1130" t="s">
        <v>47</v>
      </c>
      <c r="EZ29" s="1310"/>
      <c r="FA29" s="1311"/>
      <c r="FB29" s="1130" t="s">
        <v>48</v>
      </c>
      <c r="FC29" s="1310"/>
      <c r="FD29" s="1311"/>
      <c r="FE29" s="1363" t="s">
        <v>51</v>
      </c>
      <c r="FF29" s="1364"/>
      <c r="FG29" s="1365"/>
      <c r="FH29" s="1363" t="s">
        <v>52</v>
      </c>
      <c r="FI29" s="1364"/>
      <c r="FJ29" s="1365"/>
      <c r="FK29" s="1567" t="s">
        <v>171</v>
      </c>
      <c r="FL29" s="1367" t="s">
        <v>182</v>
      </c>
      <c r="FM29" s="1498" t="s">
        <v>173</v>
      </c>
      <c r="FN29" s="1497" t="s">
        <v>174</v>
      </c>
      <c r="FO29" s="1497" t="s">
        <v>175</v>
      </c>
      <c r="FP29" s="1498" t="s">
        <v>176</v>
      </c>
      <c r="FQ29" s="1495" t="s">
        <v>177</v>
      </c>
      <c r="FR29" s="1182" t="s">
        <v>54</v>
      </c>
      <c r="FS29" s="1180"/>
      <c r="FT29" s="1180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689" t="s">
        <v>60</v>
      </c>
      <c r="GH29" s="13"/>
      <c r="GI29" s="1322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642" t="s">
        <v>115</v>
      </c>
      <c r="GW29" s="1645" t="s">
        <v>171</v>
      </c>
      <c r="GX29" s="1716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447"/>
      <c r="HR29" s="1636" t="s">
        <v>171</v>
      </c>
      <c r="HS29" s="1661" t="s">
        <v>182</v>
      </c>
      <c r="HT29" s="1757" t="s">
        <v>81</v>
      </c>
      <c r="HU29" s="1758"/>
      <c r="HV29" s="1758"/>
      <c r="HW29" s="1758"/>
      <c r="HX29" s="1759"/>
      <c r="HY29" s="1182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1045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1045"/>
      <c r="JK29" s="1275" t="s">
        <v>104</v>
      </c>
      <c r="JL29" s="1276"/>
      <c r="JM29" s="1778" t="s">
        <v>105</v>
      </c>
      <c r="JN29" s="1779"/>
      <c r="JO29" s="1780"/>
      <c r="JP29" s="1608"/>
      <c r="JQ29" s="1609"/>
      <c r="JR29" s="1609"/>
      <c r="JS29" s="1609"/>
      <c r="JT29" s="1610"/>
      <c r="JU29" s="1781" t="s">
        <v>192</v>
      </c>
      <c r="JV29" s="1782"/>
      <c r="JW29" s="1782"/>
      <c r="JX29" s="1782"/>
      <c r="JY29" s="1783"/>
      <c r="JZ29" s="1781" t="s">
        <v>193</v>
      </c>
      <c r="KA29" s="1782"/>
      <c r="KB29" s="1782"/>
      <c r="KC29" s="1782"/>
      <c r="KD29" s="1783"/>
      <c r="KE29" s="1251" t="s">
        <v>199</v>
      </c>
      <c r="KF29" s="1293" t="s">
        <v>182</v>
      </c>
      <c r="KG29" s="1586" t="s">
        <v>179</v>
      </c>
      <c r="KH29" s="1589" t="s">
        <v>202</v>
      </c>
      <c r="KI29" s="1581" t="s">
        <v>180</v>
      </c>
      <c r="KJ29" s="1599" t="s">
        <v>181</v>
      </c>
      <c r="KK29" s="298"/>
      <c r="KL29" s="1045"/>
      <c r="KM29" s="1602" t="s">
        <v>185</v>
      </c>
      <c r="KN29" s="1596"/>
      <c r="KO29" s="1597"/>
      <c r="KP29" s="1595" t="s">
        <v>186</v>
      </c>
      <c r="KQ29" s="1596"/>
      <c r="KR29" s="1597"/>
      <c r="KS29" s="1595" t="s">
        <v>187</v>
      </c>
      <c r="KT29" s="1596"/>
      <c r="KU29" s="1784"/>
      <c r="LD29" s="1045"/>
      <c r="LE29" s="1733" t="s">
        <v>93</v>
      </c>
      <c r="LF29" s="1734"/>
      <c r="LG29" s="1740"/>
      <c r="LH29" s="1733" t="s">
        <v>94</v>
      </c>
      <c r="LI29" s="1734"/>
      <c r="LJ29" s="1740"/>
      <c r="LK29" s="1101"/>
      <c r="LL29" s="1102"/>
      <c r="LM29" s="1102"/>
      <c r="LN29" s="1114"/>
      <c r="LO29" s="1118"/>
      <c r="LP29" s="1119"/>
      <c r="LQ29" s="1119"/>
      <c r="LR29" s="1120"/>
      <c r="LS29" s="1792"/>
      <c r="LT29" s="1793"/>
      <c r="LU29" s="1793"/>
      <c r="LV29" s="1793"/>
      <c r="LW29" s="1794"/>
    </row>
    <row r="30" spans="1:336" ht="77.25" customHeight="1" thickBot="1" x14ac:dyDescent="0.35">
      <c r="A30" s="1426"/>
      <c r="B30" s="1322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667" t="s">
        <v>8</v>
      </c>
      <c r="I30" s="1667" t="s">
        <v>3</v>
      </c>
      <c r="J30" s="1249"/>
      <c r="K30" s="1250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6"/>
      <c r="U30" s="1178"/>
      <c r="V30" s="1176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1034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1055" t="s">
        <v>34</v>
      </c>
      <c r="AX30" s="596" t="s">
        <v>10</v>
      </c>
      <c r="AY30" s="1386" t="s">
        <v>10</v>
      </c>
      <c r="AZ30" s="1388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1029" t="s">
        <v>2</v>
      </c>
      <c r="BN30" s="1051"/>
      <c r="BO30" s="1322"/>
      <c r="BP30" s="63"/>
      <c r="BQ30" s="1172"/>
      <c r="BR30" s="1169"/>
      <c r="BS30" s="1172"/>
      <c r="BT30" s="1172"/>
      <c r="BU30" s="1172"/>
      <c r="BV30" s="1386" t="s">
        <v>10</v>
      </c>
      <c r="BW30" s="1388"/>
      <c r="BX30" s="1224" t="s">
        <v>10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69"/>
      <c r="CJ30" s="1349"/>
      <c r="CK30" s="1350"/>
      <c r="CL30" s="1351"/>
      <c r="CM30" s="1341"/>
      <c r="CN30" s="1342"/>
      <c r="CO30" s="14" t="s">
        <v>2</v>
      </c>
      <c r="CP30" s="1051"/>
      <c r="CQ30" s="1322"/>
      <c r="CR30" s="63"/>
      <c r="CS30" s="1172"/>
      <c r="CT30" s="1169"/>
      <c r="CU30" s="1172"/>
      <c r="CV30" s="1172"/>
      <c r="CW30" s="1172"/>
      <c r="CX30" s="1386" t="s">
        <v>10</v>
      </c>
      <c r="CY30" s="1682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710"/>
      <c r="DJ30" s="1264"/>
      <c r="DK30" s="1265"/>
      <c r="DL30" s="1807"/>
      <c r="DM30" s="1157"/>
      <c r="DN30" s="1051"/>
      <c r="DO30" s="1322"/>
      <c r="DP30" s="63"/>
      <c r="DQ30" s="1172"/>
      <c r="DR30" s="1169"/>
      <c r="DS30" s="1172"/>
      <c r="DT30" s="1172"/>
      <c r="DU30" s="1386" t="s">
        <v>10</v>
      </c>
      <c r="DV30" s="1388"/>
      <c r="DW30" s="1224" t="s">
        <v>10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69"/>
      <c r="EI30" s="1329"/>
      <c r="EJ30" s="1330"/>
      <c r="EK30" s="1331"/>
      <c r="EL30" s="317" t="s">
        <v>2</v>
      </c>
      <c r="EM30" s="1332"/>
      <c r="EN30" s="1333"/>
      <c r="EO30" s="1332"/>
      <c r="EP30" s="1333"/>
      <c r="EQ30" s="1051"/>
      <c r="ER30" s="1322"/>
      <c r="ES30" s="1182" t="s">
        <v>49</v>
      </c>
      <c r="ET30" s="1180"/>
      <c r="EU30" s="1181"/>
      <c r="EV30" s="1766" t="s">
        <v>49</v>
      </c>
      <c r="EW30" s="1767"/>
      <c r="EX30" s="1768"/>
      <c r="EY30" s="1182" t="s">
        <v>49</v>
      </c>
      <c r="EZ30" s="1180"/>
      <c r="FA30" s="1181"/>
      <c r="FB30" s="1182" t="s">
        <v>49</v>
      </c>
      <c r="FC30" s="1180"/>
      <c r="FD30" s="1181"/>
      <c r="FE30" s="1754" t="s">
        <v>49</v>
      </c>
      <c r="FF30" s="1755"/>
      <c r="FG30" s="1756"/>
      <c r="FH30" s="1754" t="s">
        <v>49</v>
      </c>
      <c r="FI30" s="1755"/>
      <c r="FJ30" s="1756"/>
      <c r="FK30" s="1630"/>
      <c r="FL30" s="1368"/>
      <c r="FM30" s="1634"/>
      <c r="FN30" s="1632"/>
      <c r="FO30" s="1632"/>
      <c r="FP30" s="1634"/>
      <c r="FQ30" s="1687"/>
      <c r="FR30" s="1305" t="s">
        <v>55</v>
      </c>
      <c r="FS30" s="1306"/>
      <c r="FT30" s="1307"/>
      <c r="FU30" s="1305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690"/>
      <c r="GH30" s="13"/>
      <c r="GI30" s="1322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643"/>
      <c r="GW30" s="1646"/>
      <c r="GX30" s="1717"/>
      <c r="GY30" s="489" t="s">
        <v>50</v>
      </c>
      <c r="GZ30" s="15" t="s">
        <v>67</v>
      </c>
      <c r="HA30" s="16" t="s">
        <v>68</v>
      </c>
      <c r="HB30" s="16" t="s">
        <v>69</v>
      </c>
      <c r="HC30" s="1639" t="s">
        <v>70</v>
      </c>
      <c r="HD30" s="1639" t="s">
        <v>71</v>
      </c>
      <c r="HE30" s="1639" t="s">
        <v>72</v>
      </c>
      <c r="HF30" s="1639" t="s">
        <v>73</v>
      </c>
      <c r="HG30" s="1720" t="s">
        <v>74</v>
      </c>
      <c r="HH30" s="13"/>
      <c r="HI30" s="194" t="s">
        <v>167</v>
      </c>
      <c r="HJ30" s="1763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637"/>
      <c r="HS30" s="1662"/>
      <c r="HT30" s="1626" t="s">
        <v>62</v>
      </c>
      <c r="HU30" s="1628" t="s">
        <v>63</v>
      </c>
      <c r="HV30" s="1628" t="s">
        <v>64</v>
      </c>
      <c r="HW30" s="1628" t="s">
        <v>65</v>
      </c>
      <c r="HX30" s="1761" t="s">
        <v>190</v>
      </c>
      <c r="HY30" s="1127" t="s">
        <v>68</v>
      </c>
      <c r="HZ30" s="1127" t="s">
        <v>83</v>
      </c>
      <c r="IA30" s="1127" t="s">
        <v>84</v>
      </c>
      <c r="IB30" s="1127" t="s">
        <v>85</v>
      </c>
      <c r="IC30" s="1137" t="s">
        <v>86</v>
      </c>
      <c r="ID30" s="1315" t="s">
        <v>87</v>
      </c>
      <c r="IE30" s="1654" t="s">
        <v>88</v>
      </c>
      <c r="IF30" s="1127" t="s">
        <v>79</v>
      </c>
      <c r="IG30" s="17"/>
      <c r="IH30" s="1032" t="s">
        <v>167</v>
      </c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464"/>
      <c r="IZ30" s="1615"/>
      <c r="JA30" s="1215" t="s">
        <v>97</v>
      </c>
      <c r="JB30" s="1464"/>
      <c r="JC30" s="1615"/>
      <c r="JD30" s="1725" t="s">
        <v>99</v>
      </c>
      <c r="JE30" s="1213" t="s">
        <v>100</v>
      </c>
      <c r="JF30" s="1213" t="s">
        <v>101</v>
      </c>
      <c r="JG30" s="1412" t="s">
        <v>102</v>
      </c>
      <c r="JH30" s="1167" t="s">
        <v>189</v>
      </c>
      <c r="JI30" s="17"/>
      <c r="JJ30" s="1032" t="s">
        <v>167</v>
      </c>
      <c r="JK30" s="1275" t="s">
        <v>106</v>
      </c>
      <c r="JL30" s="1276"/>
      <c r="JM30" s="1616" t="s">
        <v>107</v>
      </c>
      <c r="JN30" s="1617"/>
      <c r="JO30" s="1618"/>
      <c r="JP30" s="1279" t="s">
        <v>99</v>
      </c>
      <c r="JQ30" s="1281" t="s">
        <v>100</v>
      </c>
      <c r="JR30" s="1281" t="s">
        <v>101</v>
      </c>
      <c r="JS30" s="1281" t="s">
        <v>102</v>
      </c>
      <c r="JT30" s="1478" t="s">
        <v>68</v>
      </c>
      <c r="JU30" s="1290" t="s">
        <v>194</v>
      </c>
      <c r="JV30" s="1290" t="s">
        <v>195</v>
      </c>
      <c r="JW30" s="1290" t="s">
        <v>191</v>
      </c>
      <c r="JX30" s="1290" t="s">
        <v>196</v>
      </c>
      <c r="JY30" s="1290" t="s">
        <v>197</v>
      </c>
      <c r="JZ30" s="1290" t="s">
        <v>194</v>
      </c>
      <c r="KA30" s="1290" t="s">
        <v>195</v>
      </c>
      <c r="KB30" s="1290" t="s">
        <v>191</v>
      </c>
      <c r="KC30" s="1290" t="s">
        <v>196</v>
      </c>
      <c r="KD30" s="1290" t="s">
        <v>197</v>
      </c>
      <c r="KE30" s="1252"/>
      <c r="KF30" s="1294"/>
      <c r="KG30" s="1587"/>
      <c r="KH30" s="1590"/>
      <c r="KI30" s="1582"/>
      <c r="KJ30" s="1600"/>
      <c r="KK30" s="298"/>
      <c r="KL30" s="1032" t="s">
        <v>167</v>
      </c>
      <c r="KM30" s="1466" t="s">
        <v>215</v>
      </c>
      <c r="KN30" s="1467" t="s">
        <v>216</v>
      </c>
      <c r="KO30" s="1764" t="s">
        <v>217</v>
      </c>
      <c r="KP30" s="1466" t="s">
        <v>215</v>
      </c>
      <c r="KQ30" s="1467" t="s">
        <v>216</v>
      </c>
      <c r="KR30" s="1764" t="s">
        <v>217</v>
      </c>
      <c r="KS30" s="1466" t="s">
        <v>215</v>
      </c>
      <c r="KT30" s="1467" t="s">
        <v>216</v>
      </c>
      <c r="KU30" s="1764" t="s">
        <v>217</v>
      </c>
      <c r="KV30" s="1230" t="s">
        <v>206</v>
      </c>
      <c r="KW30" s="1232"/>
      <c r="KY30" s="1230" t="s">
        <v>207</v>
      </c>
      <c r="KZ30" s="1231"/>
      <c r="LA30" s="1231"/>
      <c r="LB30" s="1232"/>
      <c r="LD30" s="1032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  <c r="LS30" s="913" t="s">
        <v>230</v>
      </c>
      <c r="LT30" s="912" t="s">
        <v>231</v>
      </c>
      <c r="LU30" s="912" t="s">
        <v>232</v>
      </c>
      <c r="LV30" s="912" t="s">
        <v>233</v>
      </c>
      <c r="LW30" s="919" t="s">
        <v>234</v>
      </c>
    </row>
    <row r="31" spans="1:336" ht="53.25" customHeight="1" thickBot="1" x14ac:dyDescent="0.35">
      <c r="A31" s="1676"/>
      <c r="B31" s="1677"/>
      <c r="C31" s="63" t="s">
        <v>171</v>
      </c>
      <c r="D31" s="1678"/>
      <c r="E31" s="1577"/>
      <c r="F31" s="1679"/>
      <c r="G31" s="1562"/>
      <c r="H31" s="1680"/>
      <c r="I31" s="1680"/>
      <c r="J31" s="18" t="s">
        <v>12</v>
      </c>
      <c r="K31" s="1040" t="s">
        <v>13</v>
      </c>
      <c r="L31" s="465" t="s">
        <v>14</v>
      </c>
      <c r="M31" s="1136"/>
      <c r="N31" s="1039" t="s">
        <v>12</v>
      </c>
      <c r="O31" s="19" t="s">
        <v>13</v>
      </c>
      <c r="P31" s="21" t="s">
        <v>14</v>
      </c>
      <c r="Q31" s="394" t="s">
        <v>148</v>
      </c>
      <c r="R31" s="1039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1052" t="s">
        <v>14</v>
      </c>
      <c r="X31" s="41" t="s">
        <v>12</v>
      </c>
      <c r="Y31" s="1052" t="s">
        <v>13</v>
      </c>
      <c r="Z31" s="1039" t="s">
        <v>12</v>
      </c>
      <c r="AA31" s="20" t="s">
        <v>13</v>
      </c>
      <c r="AB31" s="1039" t="s">
        <v>12</v>
      </c>
      <c r="AC31" s="21" t="s">
        <v>13</v>
      </c>
      <c r="AD31" s="1039" t="s">
        <v>12</v>
      </c>
      <c r="AE31" s="19" t="s">
        <v>13</v>
      </c>
      <c r="AF31" s="21" t="s">
        <v>14</v>
      </c>
      <c r="AG31" s="21"/>
      <c r="AH31" s="11"/>
      <c r="AI31" s="1322"/>
      <c r="AJ31" s="63" t="s">
        <v>171</v>
      </c>
      <c r="AK31" s="1054" t="s">
        <v>14</v>
      </c>
      <c r="AL31" s="707" t="s">
        <v>148</v>
      </c>
      <c r="AM31" s="1054" t="s">
        <v>12</v>
      </c>
      <c r="AN31" s="1054" t="s">
        <v>12</v>
      </c>
      <c r="AO31" s="1039" t="s">
        <v>12</v>
      </c>
      <c r="AP31" s="21" t="s">
        <v>13</v>
      </c>
      <c r="AQ31" s="1171"/>
      <c r="AR31" s="1042" t="s">
        <v>12</v>
      </c>
      <c r="AS31" s="21" t="s">
        <v>13</v>
      </c>
      <c r="AT31" s="1037" t="s">
        <v>12</v>
      </c>
      <c r="AU31" s="1054" t="s">
        <v>13</v>
      </c>
      <c r="AV31" s="707" t="s">
        <v>148</v>
      </c>
      <c r="AW31" s="1054" t="s">
        <v>12</v>
      </c>
      <c r="AX31" s="595" t="s">
        <v>221</v>
      </c>
      <c r="AY31" s="41" t="s">
        <v>12</v>
      </c>
      <c r="AZ31" s="1040" t="s">
        <v>13</v>
      </c>
      <c r="BA31" s="1036" t="s">
        <v>14</v>
      </c>
      <c r="BB31" s="711" t="s">
        <v>148</v>
      </c>
      <c r="BC31" s="1042" t="s">
        <v>12</v>
      </c>
      <c r="BD31" s="19" t="s">
        <v>13</v>
      </c>
      <c r="BE31" s="21" t="s">
        <v>14</v>
      </c>
      <c r="BF31" s="746" t="s">
        <v>148</v>
      </c>
      <c r="BG31" s="1039" t="s">
        <v>13</v>
      </c>
      <c r="BH31" s="21" t="s">
        <v>14</v>
      </c>
      <c r="BI31" s="1039" t="s">
        <v>13</v>
      </c>
      <c r="BJ31" s="21" t="s">
        <v>14</v>
      </c>
      <c r="BK31" s="1039" t="s">
        <v>13</v>
      </c>
      <c r="BL31" s="21" t="s">
        <v>14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1039" t="s">
        <v>12</v>
      </c>
      <c r="BW31" s="19" t="s">
        <v>13</v>
      </c>
      <c r="BX31" s="1026" t="s">
        <v>221</v>
      </c>
      <c r="BY31" s="713" t="s">
        <v>165</v>
      </c>
      <c r="BZ31" s="1039" t="s">
        <v>12</v>
      </c>
      <c r="CA31" s="19" t="s">
        <v>13</v>
      </c>
      <c r="CB31" s="21" t="s">
        <v>14</v>
      </c>
      <c r="CC31" s="714" t="s">
        <v>166</v>
      </c>
      <c r="CD31" s="1039" t="s">
        <v>13</v>
      </c>
      <c r="CE31" s="1027" t="s">
        <v>221</v>
      </c>
      <c r="CF31" s="1039" t="s">
        <v>13</v>
      </c>
      <c r="CG31" s="21" t="s">
        <v>14</v>
      </c>
      <c r="CH31" s="929" t="s">
        <v>12</v>
      </c>
      <c r="CI31" s="930" t="s">
        <v>221</v>
      </c>
      <c r="CJ31" s="1039" t="s">
        <v>12</v>
      </c>
      <c r="CK31" s="21" t="s">
        <v>13</v>
      </c>
      <c r="CL31" s="479" t="s">
        <v>165</v>
      </c>
      <c r="CM31" s="848" t="s">
        <v>200</v>
      </c>
      <c r="CN31" s="849" t="s">
        <v>201</v>
      </c>
      <c r="CO31" s="79" t="s">
        <v>12</v>
      </c>
      <c r="CP31" s="11"/>
      <c r="CQ31" s="1385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1039" t="s">
        <v>12</v>
      </c>
      <c r="CY31" s="19" t="s">
        <v>13</v>
      </c>
      <c r="CZ31" s="21" t="s">
        <v>14</v>
      </c>
      <c r="DA31" s="1039" t="s">
        <v>12</v>
      </c>
      <c r="DB31" s="19" t="s">
        <v>13</v>
      </c>
      <c r="DC31" s="21" t="s">
        <v>14</v>
      </c>
      <c r="DD31" s="1039" t="s">
        <v>13</v>
      </c>
      <c r="DE31" s="21" t="s">
        <v>14</v>
      </c>
      <c r="DF31" s="1039" t="s">
        <v>13</v>
      </c>
      <c r="DG31" s="21" t="s">
        <v>14</v>
      </c>
      <c r="DH31" s="1039" t="s">
        <v>108</v>
      </c>
      <c r="DI31" s="20" t="s">
        <v>14</v>
      </c>
      <c r="DJ31" s="1039" t="s">
        <v>12</v>
      </c>
      <c r="DK31" s="21" t="s">
        <v>13</v>
      </c>
      <c r="DL31" s="1014" t="s">
        <v>240</v>
      </c>
      <c r="DM31" s="361" t="s">
        <v>201</v>
      </c>
      <c r="DN31" s="11"/>
      <c r="DO31" s="1385"/>
      <c r="DP31" s="63" t="s">
        <v>171</v>
      </c>
      <c r="DQ31" s="75" t="s">
        <v>12</v>
      </c>
      <c r="DR31" s="429" t="s">
        <v>12</v>
      </c>
      <c r="DS31" s="75" t="s">
        <v>12</v>
      </c>
      <c r="DT31" s="752" t="s">
        <v>12</v>
      </c>
      <c r="DU31" s="753" t="s">
        <v>12</v>
      </c>
      <c r="DV31" s="754" t="s">
        <v>13</v>
      </c>
      <c r="DW31" s="1058" t="s">
        <v>221</v>
      </c>
      <c r="DX31" s="756" t="s">
        <v>165</v>
      </c>
      <c r="DY31" s="1039" t="s">
        <v>12</v>
      </c>
      <c r="DZ31" s="19" t="s">
        <v>13</v>
      </c>
      <c r="EA31" s="21" t="s">
        <v>14</v>
      </c>
      <c r="EB31" s="390" t="s">
        <v>148</v>
      </c>
      <c r="EC31" s="1042" t="s">
        <v>13</v>
      </c>
      <c r="ED31" s="21" t="s">
        <v>14</v>
      </c>
      <c r="EE31" s="1039" t="s">
        <v>13</v>
      </c>
      <c r="EF31" s="20" t="s">
        <v>14</v>
      </c>
      <c r="EG31" s="1039" t="s">
        <v>12</v>
      </c>
      <c r="EH31" s="21" t="s">
        <v>14</v>
      </c>
      <c r="EI31" s="1042" t="s">
        <v>12</v>
      </c>
      <c r="EJ31" s="21" t="s">
        <v>13</v>
      </c>
      <c r="EK31" s="722" t="s">
        <v>148</v>
      </c>
      <c r="EL31" s="41" t="s">
        <v>12</v>
      </c>
      <c r="EM31" s="1037" t="s">
        <v>13</v>
      </c>
      <c r="EN31" s="723" t="s">
        <v>148</v>
      </c>
      <c r="EO31" s="1037" t="s">
        <v>13</v>
      </c>
      <c r="EP31" s="707" t="s">
        <v>148</v>
      </c>
      <c r="EQ31" s="11"/>
      <c r="ER31" s="1385"/>
      <c r="ES31" s="18" t="s">
        <v>12</v>
      </c>
      <c r="ET31" s="1040" t="s">
        <v>13</v>
      </c>
      <c r="EU31" s="841" t="s">
        <v>14</v>
      </c>
      <c r="EV31" s="1048" t="s">
        <v>12</v>
      </c>
      <c r="EW31" s="1046" t="s">
        <v>13</v>
      </c>
      <c r="EX31" s="1049" t="s">
        <v>14</v>
      </c>
      <c r="EY31" s="41" t="s">
        <v>12</v>
      </c>
      <c r="EZ31" s="1040" t="s">
        <v>13</v>
      </c>
      <c r="FA31" s="841" t="s">
        <v>14</v>
      </c>
      <c r="FB31" s="18" t="s">
        <v>12</v>
      </c>
      <c r="FC31" s="1040" t="s">
        <v>13</v>
      </c>
      <c r="FD31" s="1052" t="s">
        <v>14</v>
      </c>
      <c r="FE31" s="41" t="s">
        <v>12</v>
      </c>
      <c r="FF31" s="1040" t="s">
        <v>13</v>
      </c>
      <c r="FG31" s="841" t="s">
        <v>14</v>
      </c>
      <c r="FH31" s="18" t="s">
        <v>12</v>
      </c>
      <c r="FI31" s="1040" t="s">
        <v>13</v>
      </c>
      <c r="FJ31" s="1052" t="s">
        <v>14</v>
      </c>
      <c r="FK31" s="1631"/>
      <c r="FL31" s="1683"/>
      <c r="FM31" s="1635"/>
      <c r="FN31" s="1633"/>
      <c r="FO31" s="1633"/>
      <c r="FP31" s="1635"/>
      <c r="FQ31" s="1688"/>
      <c r="FR31" s="185" t="s">
        <v>12</v>
      </c>
      <c r="FS31" s="1041" t="s">
        <v>13</v>
      </c>
      <c r="FT31" s="1041" t="s">
        <v>14</v>
      </c>
      <c r="FU31" s="41" t="s">
        <v>12</v>
      </c>
      <c r="FV31" s="1040" t="s">
        <v>13</v>
      </c>
      <c r="FW31" s="1052" t="s">
        <v>14</v>
      </c>
      <c r="FX31" s="18" t="s">
        <v>12</v>
      </c>
      <c r="FY31" s="1040" t="s">
        <v>13</v>
      </c>
      <c r="FZ31" s="1052" t="s">
        <v>14</v>
      </c>
      <c r="GA31" s="18" t="s">
        <v>12</v>
      </c>
      <c r="GB31" s="1040" t="s">
        <v>13</v>
      </c>
      <c r="GC31" s="1052" t="s">
        <v>14</v>
      </c>
      <c r="GD31" s="18" t="s">
        <v>12</v>
      </c>
      <c r="GE31" s="1040" t="s">
        <v>13</v>
      </c>
      <c r="GF31" s="1052" t="s">
        <v>14</v>
      </c>
      <c r="GG31" s="76" t="s">
        <v>125</v>
      </c>
      <c r="GH31" s="25"/>
      <c r="GI31" s="1385"/>
      <c r="GJ31" s="1486"/>
      <c r="GK31" s="1489"/>
      <c r="GL31" s="1640"/>
      <c r="GM31" s="1169"/>
      <c r="GN31" s="1169"/>
      <c r="GO31" s="1169"/>
      <c r="GP31" s="1641"/>
      <c r="GQ31" s="1640"/>
      <c r="GR31" s="1169"/>
      <c r="GS31" s="1169"/>
      <c r="GT31" s="1169"/>
      <c r="GU31" s="1641"/>
      <c r="GV31" s="1644"/>
      <c r="GW31" s="1647"/>
      <c r="GX31" s="1718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760"/>
      <c r="HK31" s="1760"/>
      <c r="HL31" s="1760"/>
      <c r="HM31" s="1760"/>
      <c r="HN31" s="1760"/>
      <c r="HO31" s="1760"/>
      <c r="HP31" s="1760"/>
      <c r="HQ31" s="1052" t="s">
        <v>12</v>
      </c>
      <c r="HR31" s="1638"/>
      <c r="HS31" s="1663"/>
      <c r="HT31" s="1627"/>
      <c r="HU31" s="1629"/>
      <c r="HV31" s="1629"/>
      <c r="HW31" s="1629"/>
      <c r="HX31" s="1762"/>
      <c r="HY31" s="1622"/>
      <c r="HZ31" s="1622"/>
      <c r="IA31" s="1622"/>
      <c r="IB31" s="1622"/>
      <c r="IC31" s="1652"/>
      <c r="ID31" s="1653"/>
      <c r="IE31" s="1655"/>
      <c r="IF31" s="1622"/>
      <c r="IG31" s="17"/>
      <c r="IH31" s="42"/>
      <c r="II31" s="18" t="s">
        <v>12</v>
      </c>
      <c r="IJ31" s="1040" t="s">
        <v>13</v>
      </c>
      <c r="IK31" s="841" t="s">
        <v>14</v>
      </c>
      <c r="IL31" s="18" t="s">
        <v>12</v>
      </c>
      <c r="IM31" s="1040" t="s">
        <v>13</v>
      </c>
      <c r="IN31" s="1052" t="s">
        <v>14</v>
      </c>
      <c r="IO31" s="41" t="s">
        <v>12</v>
      </c>
      <c r="IP31" s="1040" t="s">
        <v>13</v>
      </c>
      <c r="IQ31" s="841" t="s">
        <v>14</v>
      </c>
      <c r="IR31" s="18" t="s">
        <v>12</v>
      </c>
      <c r="IS31" s="1040" t="s">
        <v>13</v>
      </c>
      <c r="IT31" s="1052" t="s">
        <v>14</v>
      </c>
      <c r="IU31" s="41" t="s">
        <v>12</v>
      </c>
      <c r="IV31" s="1040" t="s">
        <v>13</v>
      </c>
      <c r="IW31" s="1052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726"/>
      <c r="JE31" s="1727"/>
      <c r="JF31" s="1727"/>
      <c r="JG31" s="1621"/>
      <c r="JH31" s="1169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749"/>
      <c r="JQ31" s="1619"/>
      <c r="JR31" s="1619"/>
      <c r="JS31" s="1619"/>
      <c r="JT31" s="1765"/>
      <c r="JU31" s="1620"/>
      <c r="JV31" s="1620"/>
      <c r="JW31" s="1620"/>
      <c r="JX31" s="1620"/>
      <c r="JY31" s="1620"/>
      <c r="JZ31" s="1620"/>
      <c r="KA31" s="1620"/>
      <c r="KB31" s="1620"/>
      <c r="KC31" s="1620"/>
      <c r="KD31" s="1620"/>
      <c r="KE31" s="1614"/>
      <c r="KF31" s="1585"/>
      <c r="KG31" s="1588"/>
      <c r="KH31" s="1591"/>
      <c r="KI31" s="1583"/>
      <c r="KJ31" s="1601"/>
      <c r="KK31" s="298"/>
      <c r="KL31" s="42"/>
      <c r="KM31" s="1726"/>
      <c r="KN31" s="1727"/>
      <c r="KO31" s="1621"/>
      <c r="KP31" s="1726"/>
      <c r="KQ31" s="1727"/>
      <c r="KR31" s="1621"/>
      <c r="KS31" s="1726"/>
      <c r="KT31" s="1727"/>
      <c r="KU31" s="1621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963" t="s">
        <v>208</v>
      </c>
      <c r="LP31" s="785" t="s">
        <v>209</v>
      </c>
      <c r="LQ31" s="785" t="s">
        <v>205</v>
      </c>
      <c r="LR31" s="786" t="s">
        <v>210</v>
      </c>
      <c r="LS31" s="916" t="s">
        <v>228</v>
      </c>
      <c r="LT31" s="917" t="s">
        <v>228</v>
      </c>
      <c r="LU31" s="917" t="s">
        <v>228</v>
      </c>
      <c r="LV31" s="917" t="s">
        <v>228</v>
      </c>
      <c r="LW31" s="920" t="s">
        <v>228</v>
      </c>
    </row>
    <row r="32" spans="1:336" s="288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30</v>
      </c>
      <c r="E32" s="56">
        <f>E33+E34+E40+E45</f>
        <v>0</v>
      </c>
      <c r="F32" s="56">
        <f>F33+F34+F40+F45</f>
        <v>0</v>
      </c>
      <c r="G32" s="705">
        <f t="shared" ref="G32:G50" si="152">SUM(D32:F32)/C32*100</f>
        <v>5.7142857142857144</v>
      </c>
      <c r="H32" s="56">
        <f>H33+H34+H40+H45</f>
        <v>30</v>
      </c>
      <c r="I32" s="403">
        <f>I33+I34+I40+I45</f>
        <v>0</v>
      </c>
      <c r="J32" s="178">
        <f>J33+J34+J40+J45</f>
        <v>43</v>
      </c>
      <c r="K32" s="56">
        <f>K33+K34+K40+K45</f>
        <v>54</v>
      </c>
      <c r="L32" s="56">
        <f>L33+L34+L40+L45</f>
        <v>47</v>
      </c>
      <c r="M32" s="405">
        <f>L32/C32*100</f>
        <v>8.9523809523809526</v>
      </c>
      <c r="N32" s="178">
        <f>N33+N34+N40+N45</f>
        <v>43</v>
      </c>
      <c r="O32" s="56">
        <f>O33+O34+O40+O45</f>
        <v>54</v>
      </c>
      <c r="P32" s="56">
        <f>P33+P34+P40+P45</f>
        <v>47</v>
      </c>
      <c r="Q32" s="395">
        <f>P32/C32*100</f>
        <v>8.9523809523809526</v>
      </c>
      <c r="R32" s="178">
        <f t="shared" ref="R32:AF32" si="153">R33+R34+R40+R45</f>
        <v>0</v>
      </c>
      <c r="S32" s="56">
        <f t="shared" si="153"/>
        <v>0</v>
      </c>
      <c r="T32" s="56">
        <f t="shared" si="153"/>
        <v>0</v>
      </c>
      <c r="U32" s="56">
        <f t="shared" si="153"/>
        <v>0</v>
      </c>
      <c r="V32" s="56">
        <f t="shared" si="153"/>
        <v>0</v>
      </c>
      <c r="W32" s="393">
        <f t="shared" si="153"/>
        <v>0</v>
      </c>
      <c r="X32" s="56">
        <f t="shared" si="153"/>
        <v>43</v>
      </c>
      <c r="Y32" s="56">
        <f t="shared" si="153"/>
        <v>54</v>
      </c>
      <c r="Z32" s="56">
        <f t="shared" si="153"/>
        <v>43</v>
      </c>
      <c r="AA32" s="56">
        <f t="shared" si="153"/>
        <v>54</v>
      </c>
      <c r="AB32" s="56">
        <f t="shared" si="153"/>
        <v>46</v>
      </c>
      <c r="AC32" s="56">
        <f t="shared" si="153"/>
        <v>52</v>
      </c>
      <c r="AD32" s="56">
        <f t="shared" si="153"/>
        <v>0</v>
      </c>
      <c r="AE32" s="56">
        <f t="shared" si="153"/>
        <v>0</v>
      </c>
      <c r="AF32" s="393">
        <f t="shared" si="153"/>
        <v>0</v>
      </c>
      <c r="AG32" s="393"/>
      <c r="AH32" s="58"/>
      <c r="AI32" s="769" t="s">
        <v>131</v>
      </c>
      <c r="AJ32" s="844">
        <f>AJ34+AJ40+AJ45+AJ33</f>
        <v>579</v>
      </c>
      <c r="AK32" s="759">
        <f>AK33+AK34+AK40+AK45</f>
        <v>40</v>
      </c>
      <c r="AL32" s="845">
        <f>AK32/AJ32*100</f>
        <v>6.9084628670120898</v>
      </c>
      <c r="AM32" s="762">
        <f t="shared" ref="AM32:AU32" si="154">AM33+AM34+AM40+AM45</f>
        <v>40</v>
      </c>
      <c r="AN32" s="762">
        <f t="shared" si="154"/>
        <v>27</v>
      </c>
      <c r="AO32" s="762">
        <f t="shared" si="154"/>
        <v>0</v>
      </c>
      <c r="AP32" s="762">
        <f t="shared" si="154"/>
        <v>0</v>
      </c>
      <c r="AQ32" s="770">
        <f t="shared" si="154"/>
        <v>42</v>
      </c>
      <c r="AR32" s="762">
        <f t="shared" si="154"/>
        <v>1</v>
      </c>
      <c r="AS32" s="762">
        <f t="shared" si="154"/>
        <v>0</v>
      </c>
      <c r="AT32" s="846">
        <f t="shared" si="154"/>
        <v>53</v>
      </c>
      <c r="AU32" s="759">
        <f t="shared" si="154"/>
        <v>47</v>
      </c>
      <c r="AV32" s="845">
        <f>AU32/AJ32*100</f>
        <v>8.1174438687392065</v>
      </c>
      <c r="AW32" s="762">
        <f>AW33+AW34+AW40+AW45</f>
        <v>46</v>
      </c>
      <c r="AX32" s="847">
        <f>AX33+AX34+AX40+AX45</f>
        <v>45</v>
      </c>
      <c r="AY32" s="762">
        <f t="shared" ref="AY32:BA32" si="155">AY33+AY34+AY40+AY45</f>
        <v>0</v>
      </c>
      <c r="AZ32" s="762">
        <f t="shared" si="155"/>
        <v>0</v>
      </c>
      <c r="BA32" s="762">
        <f t="shared" si="155"/>
        <v>0</v>
      </c>
      <c r="BB32" s="845">
        <f t="shared" ref="BB32:BB50" si="156">BA32/AJ32*100</f>
        <v>0</v>
      </c>
      <c r="BC32" s="762">
        <f t="shared" ref="BC32:BE32" si="157">BC33+BC34+BC40+BC45</f>
        <v>0</v>
      </c>
      <c r="BD32" s="762">
        <f t="shared" si="157"/>
        <v>0</v>
      </c>
      <c r="BE32" s="762">
        <f t="shared" si="157"/>
        <v>1</v>
      </c>
      <c r="BF32" s="845">
        <f>BE32/AJ32*100</f>
        <v>0.17271157167530224</v>
      </c>
      <c r="BG32" s="762">
        <f t="shared" ref="BG32:BM32" si="158">BG33+BG34+BG40+BG45</f>
        <v>0</v>
      </c>
      <c r="BH32" s="762">
        <f t="shared" si="158"/>
        <v>0</v>
      </c>
      <c r="BI32" s="762">
        <f t="shared" si="158"/>
        <v>0</v>
      </c>
      <c r="BJ32" s="762">
        <f t="shared" si="158"/>
        <v>0</v>
      </c>
      <c r="BK32" s="762">
        <f t="shared" si="158"/>
        <v>0</v>
      </c>
      <c r="BL32" s="762">
        <f t="shared" si="158"/>
        <v>0</v>
      </c>
      <c r="BM32" s="770">
        <f t="shared" si="158"/>
        <v>0</v>
      </c>
      <c r="BN32" s="58"/>
      <c r="BO32" s="769" t="s">
        <v>131</v>
      </c>
      <c r="BP32" s="844">
        <f>BP34+BP40+BP45+BP33</f>
        <v>614</v>
      </c>
      <c r="BQ32" s="759">
        <f t="shared" ref="BQ32:BX32" si="159">BQ33+BQ34+BQ40+BQ45</f>
        <v>0</v>
      </c>
      <c r="BR32" s="762">
        <f t="shared" si="159"/>
        <v>39</v>
      </c>
      <c r="BS32" s="762">
        <f t="shared" si="159"/>
        <v>1</v>
      </c>
      <c r="BT32" s="762">
        <f t="shared" si="159"/>
        <v>0</v>
      </c>
      <c r="BU32" s="762">
        <f t="shared" si="159"/>
        <v>1</v>
      </c>
      <c r="BV32" s="762">
        <f t="shared" si="159"/>
        <v>0</v>
      </c>
      <c r="BW32" s="762">
        <f t="shared" si="159"/>
        <v>1</v>
      </c>
      <c r="BX32" s="762">
        <f t="shared" si="159"/>
        <v>1</v>
      </c>
      <c r="BY32" s="845">
        <f t="shared" ref="BY32" si="160">BX32/BP32*100</f>
        <v>0.16286644951140067</v>
      </c>
      <c r="BZ32" s="762">
        <f>BZ33+BZ34+BZ40+BZ45</f>
        <v>0</v>
      </c>
      <c r="CA32" s="762">
        <f>CA33+CA34+CA40+CA45</f>
        <v>1</v>
      </c>
      <c r="CB32" s="762">
        <f>CB33+CB34+CB40+CB45</f>
        <v>0</v>
      </c>
      <c r="CC32" s="845">
        <f>CB32/BP32*100</f>
        <v>0</v>
      </c>
      <c r="CD32" s="762">
        <f t="shared" ref="CD32:CK32" si="161">CD33+CD34+CD40+CD45</f>
        <v>0</v>
      </c>
      <c r="CE32" s="762">
        <f t="shared" si="161"/>
        <v>1</v>
      </c>
      <c r="CF32" s="762">
        <f t="shared" si="161"/>
        <v>0</v>
      </c>
      <c r="CG32" s="762">
        <f t="shared" si="161"/>
        <v>0</v>
      </c>
      <c r="CH32" s="762">
        <f t="shared" si="161"/>
        <v>0</v>
      </c>
      <c r="CI32" s="846">
        <f t="shared" si="161"/>
        <v>0</v>
      </c>
      <c r="CJ32" s="759">
        <f t="shared" si="161"/>
        <v>2</v>
      </c>
      <c r="CK32" s="762">
        <f t="shared" si="161"/>
        <v>0</v>
      </c>
      <c r="CL32" s="851">
        <f>CK32/BP32*100</f>
        <v>0</v>
      </c>
      <c r="CM32" s="852">
        <f>CM33+CM34+CM40+CM45</f>
        <v>0</v>
      </c>
      <c r="CN32" s="853">
        <f>CN33+CN34+CN40+CN45</f>
        <v>0</v>
      </c>
      <c r="CO32" s="770">
        <f>CO33+CO34+CO40+CO45</f>
        <v>0</v>
      </c>
      <c r="CP32" s="58"/>
      <c r="CQ32" s="71" t="s">
        <v>131</v>
      </c>
      <c r="CR32" s="1008">
        <f t="shared" ref="CR32:DM32" si="162">CR33+CR34+CR40+CR45</f>
        <v>71</v>
      </c>
      <c r="CS32" s="175">
        <f t="shared" si="162"/>
        <v>15</v>
      </c>
      <c r="CT32" s="175">
        <f t="shared" si="162"/>
        <v>2</v>
      </c>
      <c r="CU32" s="72">
        <f t="shared" si="162"/>
        <v>0</v>
      </c>
      <c r="CV32" s="72">
        <f t="shared" si="162"/>
        <v>0</v>
      </c>
      <c r="CW32" s="72">
        <f t="shared" si="162"/>
        <v>0</v>
      </c>
      <c r="CX32" s="72">
        <f t="shared" si="162"/>
        <v>0</v>
      </c>
      <c r="CY32" s="72">
        <f t="shared" si="162"/>
        <v>1</v>
      </c>
      <c r="CZ32" s="72">
        <f t="shared" si="162"/>
        <v>0</v>
      </c>
      <c r="DA32" s="72">
        <f t="shared" si="162"/>
        <v>0</v>
      </c>
      <c r="DB32" s="72">
        <f t="shared" si="162"/>
        <v>1</v>
      </c>
      <c r="DC32" s="72">
        <f t="shared" si="162"/>
        <v>1</v>
      </c>
      <c r="DD32" s="72">
        <f t="shared" si="162"/>
        <v>0</v>
      </c>
      <c r="DE32" s="72">
        <f t="shared" si="162"/>
        <v>0</v>
      </c>
      <c r="DF32" s="72">
        <f t="shared" si="162"/>
        <v>0</v>
      </c>
      <c r="DG32" s="72">
        <f t="shared" si="162"/>
        <v>0</v>
      </c>
      <c r="DH32" s="72">
        <f t="shared" si="162"/>
        <v>0</v>
      </c>
      <c r="DI32" s="171">
        <f t="shared" si="162"/>
        <v>0</v>
      </c>
      <c r="DJ32" s="158">
        <f t="shared" si="162"/>
        <v>0</v>
      </c>
      <c r="DK32" s="73">
        <f t="shared" si="162"/>
        <v>1</v>
      </c>
      <c r="DL32" s="292">
        <f t="shared" si="162"/>
        <v>1</v>
      </c>
      <c r="DM32" s="355">
        <f t="shared" si="162"/>
        <v>1</v>
      </c>
      <c r="DN32" s="58"/>
      <c r="DO32" s="71" t="s">
        <v>131</v>
      </c>
      <c r="DP32" s="378">
        <f>DP34+DP40+DP45+DP33</f>
        <v>740</v>
      </c>
      <c r="DQ32" s="747">
        <f t="shared" ref="DQ32:EO32" si="163">DQ33+DQ34+DQ40+DQ45</f>
        <v>10</v>
      </c>
      <c r="DR32" s="748">
        <f t="shared" si="163"/>
        <v>1</v>
      </c>
      <c r="DS32" s="748">
        <f t="shared" si="163"/>
        <v>0</v>
      </c>
      <c r="DT32" s="749">
        <f t="shared" si="163"/>
        <v>1</v>
      </c>
      <c r="DU32" s="747">
        <f t="shared" si="163"/>
        <v>0</v>
      </c>
      <c r="DV32" s="748">
        <f t="shared" si="163"/>
        <v>1</v>
      </c>
      <c r="DW32" s="750">
        <f t="shared" si="163"/>
        <v>1</v>
      </c>
      <c r="DX32" s="751">
        <f>DW32/DP32*100</f>
        <v>0.13513513513513514</v>
      </c>
      <c r="DY32" s="389">
        <f t="shared" si="163"/>
        <v>0</v>
      </c>
      <c r="DZ32" s="242">
        <f t="shared" si="163"/>
        <v>0</v>
      </c>
      <c r="EA32" s="242">
        <f t="shared" si="163"/>
        <v>0</v>
      </c>
      <c r="EB32" s="715">
        <f>EA32/DP32*100</f>
        <v>0</v>
      </c>
      <c r="EC32" s="242">
        <f t="shared" si="163"/>
        <v>0</v>
      </c>
      <c r="ED32" s="242">
        <f t="shared" si="163"/>
        <v>0</v>
      </c>
      <c r="EE32" s="242">
        <f t="shared" si="163"/>
        <v>0</v>
      </c>
      <c r="EF32" s="352">
        <f t="shared" si="163"/>
        <v>0</v>
      </c>
      <c r="EG32" s="389">
        <f t="shared" si="163"/>
        <v>0</v>
      </c>
      <c r="EH32" s="362">
        <f t="shared" si="163"/>
        <v>0</v>
      </c>
      <c r="EI32" s="242">
        <f t="shared" si="163"/>
        <v>0</v>
      </c>
      <c r="EJ32" s="242">
        <f t="shared" si="163"/>
        <v>0</v>
      </c>
      <c r="EK32" s="715">
        <f>EJ32/DP32*100</f>
        <v>0</v>
      </c>
      <c r="EL32" s="242">
        <f t="shared" si="163"/>
        <v>0</v>
      </c>
      <c r="EM32" s="242">
        <f t="shared" si="163"/>
        <v>48</v>
      </c>
      <c r="EN32" s="710">
        <f>EM32/DP32*100</f>
        <v>6.4864864864864868</v>
      </c>
      <c r="EO32" s="242">
        <f t="shared" si="163"/>
        <v>47</v>
      </c>
      <c r="EP32" s="715">
        <f>EO32/DP32*100</f>
        <v>6.3513513513513518</v>
      </c>
      <c r="EQ32" s="58"/>
      <c r="ER32" s="758" t="s">
        <v>131</v>
      </c>
      <c r="ES32" s="759">
        <f t="shared" ref="ES32:FK32" si="164">ES33+ES34+ES40+ES45</f>
        <v>0</v>
      </c>
      <c r="ET32" s="759">
        <f t="shared" si="164"/>
        <v>1</v>
      </c>
      <c r="EU32" s="760">
        <f t="shared" si="164"/>
        <v>0</v>
      </c>
      <c r="EV32" s="759">
        <f t="shared" si="164"/>
        <v>21</v>
      </c>
      <c r="EW32" s="759">
        <f t="shared" si="164"/>
        <v>30</v>
      </c>
      <c r="EX32" s="761">
        <f t="shared" si="164"/>
        <v>52</v>
      </c>
      <c r="EY32" s="762">
        <f t="shared" si="164"/>
        <v>7</v>
      </c>
      <c r="EZ32" s="759">
        <f t="shared" si="164"/>
        <v>6</v>
      </c>
      <c r="FA32" s="760">
        <f t="shared" si="164"/>
        <v>3</v>
      </c>
      <c r="FB32" s="759">
        <f t="shared" si="164"/>
        <v>8</v>
      </c>
      <c r="FC32" s="759">
        <f t="shared" si="164"/>
        <v>5</v>
      </c>
      <c r="FD32" s="761">
        <f t="shared" si="164"/>
        <v>2</v>
      </c>
      <c r="FE32" s="762">
        <f t="shared" si="164"/>
        <v>4</v>
      </c>
      <c r="FF32" s="759">
        <f t="shared" si="164"/>
        <v>0</v>
      </c>
      <c r="FG32" s="760">
        <f t="shared" si="164"/>
        <v>3</v>
      </c>
      <c r="FH32" s="759">
        <f t="shared" si="164"/>
        <v>0</v>
      </c>
      <c r="FI32" s="759">
        <f t="shared" si="164"/>
        <v>0</v>
      </c>
      <c r="FJ32" s="761">
        <f t="shared" si="164"/>
        <v>0</v>
      </c>
      <c r="FK32" s="178">
        <f t="shared" si="164"/>
        <v>421</v>
      </c>
      <c r="FL32" s="764">
        <f t="shared" ref="FL32:FL34" si="165">SUM(FM32:FQ32)/FK32*100</f>
        <v>5.4631828978622332</v>
      </c>
      <c r="FM32" s="759">
        <f t="shared" ref="FM32:GG32" si="166">FM33+FM34+FM40+FM45</f>
        <v>0</v>
      </c>
      <c r="FN32" s="759">
        <f t="shared" si="166"/>
        <v>1</v>
      </c>
      <c r="FO32" s="759">
        <f t="shared" si="166"/>
        <v>9</v>
      </c>
      <c r="FP32" s="765">
        <f t="shared" si="166"/>
        <v>13</v>
      </c>
      <c r="FQ32" s="761">
        <f t="shared" si="166"/>
        <v>0</v>
      </c>
      <c r="FR32" s="759">
        <f t="shared" si="166"/>
        <v>0</v>
      </c>
      <c r="FS32" s="759">
        <f t="shared" si="166"/>
        <v>0</v>
      </c>
      <c r="FT32" s="759">
        <f t="shared" si="166"/>
        <v>0</v>
      </c>
      <c r="FU32" s="759">
        <f t="shared" si="166"/>
        <v>28</v>
      </c>
      <c r="FV32" s="759">
        <f t="shared" si="166"/>
        <v>34</v>
      </c>
      <c r="FW32" s="759">
        <f t="shared" si="166"/>
        <v>27</v>
      </c>
      <c r="FX32" s="759">
        <f t="shared" si="166"/>
        <v>6</v>
      </c>
      <c r="FY32" s="759">
        <f t="shared" si="166"/>
        <v>3</v>
      </c>
      <c r="FZ32" s="759">
        <f t="shared" si="166"/>
        <v>0</v>
      </c>
      <c r="GA32" s="759">
        <f t="shared" si="166"/>
        <v>16</v>
      </c>
      <c r="GB32" s="759">
        <f t="shared" si="166"/>
        <v>4</v>
      </c>
      <c r="GC32" s="759">
        <f t="shared" si="166"/>
        <v>3</v>
      </c>
      <c r="GD32" s="759">
        <f t="shared" si="166"/>
        <v>2</v>
      </c>
      <c r="GE32" s="759">
        <f t="shared" si="166"/>
        <v>1</v>
      </c>
      <c r="GF32" s="759">
        <f t="shared" si="166"/>
        <v>2</v>
      </c>
      <c r="GG32" s="761">
        <f t="shared" si="166"/>
        <v>3</v>
      </c>
      <c r="GH32" s="59"/>
      <c r="GI32" s="71" t="s">
        <v>131</v>
      </c>
      <c r="GJ32" s="485">
        <f>GJ33+GJ34+GJ40+GJ45</f>
        <v>3710</v>
      </c>
      <c r="GK32" s="727">
        <f>(SUM(GL32:GU32)/GJ32)*100</f>
        <v>4.3126684636118604</v>
      </c>
      <c r="GL32" s="158">
        <f t="shared" ref="GL32:HG32" si="167">GL33+GL34+GL40+GL45</f>
        <v>0</v>
      </c>
      <c r="GM32" s="72">
        <f t="shared" si="167"/>
        <v>0</v>
      </c>
      <c r="GN32" s="72">
        <f t="shared" si="167"/>
        <v>0</v>
      </c>
      <c r="GO32" s="72">
        <f t="shared" si="167"/>
        <v>2</v>
      </c>
      <c r="GP32" s="73">
        <f t="shared" si="167"/>
        <v>6</v>
      </c>
      <c r="GQ32" s="158">
        <f t="shared" si="167"/>
        <v>52</v>
      </c>
      <c r="GR32" s="72">
        <f t="shared" si="167"/>
        <v>24</v>
      </c>
      <c r="GS32" s="72">
        <f t="shared" si="167"/>
        <v>19</v>
      </c>
      <c r="GT32" s="72">
        <f t="shared" si="167"/>
        <v>34</v>
      </c>
      <c r="GU32" s="73">
        <f t="shared" si="167"/>
        <v>23</v>
      </c>
      <c r="GV32" s="182">
        <f t="shared" si="167"/>
        <v>57</v>
      </c>
      <c r="GW32" s="182">
        <f t="shared" si="167"/>
        <v>4090</v>
      </c>
      <c r="GX32" s="730">
        <f>GV32/GW32*100</f>
        <v>1.3936430317848409</v>
      </c>
      <c r="GY32" s="158">
        <f t="shared" si="167"/>
        <v>9</v>
      </c>
      <c r="GZ32" s="72">
        <f t="shared" si="167"/>
        <v>0</v>
      </c>
      <c r="HA32" s="72">
        <f t="shared" si="167"/>
        <v>2</v>
      </c>
      <c r="HB32" s="72">
        <f t="shared" si="167"/>
        <v>0</v>
      </c>
      <c r="HC32" s="72">
        <f t="shared" si="167"/>
        <v>0</v>
      </c>
      <c r="HD32" s="72">
        <f t="shared" si="167"/>
        <v>0</v>
      </c>
      <c r="HE32" s="72">
        <f t="shared" si="167"/>
        <v>0</v>
      </c>
      <c r="HF32" s="72">
        <f t="shared" si="167"/>
        <v>0</v>
      </c>
      <c r="HG32" s="73">
        <f t="shared" si="167"/>
        <v>0</v>
      </c>
      <c r="HH32" s="60"/>
      <c r="HI32" s="196" t="s">
        <v>131</v>
      </c>
      <c r="HJ32" s="175">
        <f t="shared" ref="HJ32:IF32" si="168">HJ33+HJ34+HJ40+HJ45</f>
        <v>0</v>
      </c>
      <c r="HK32" s="175">
        <f t="shared" si="168"/>
        <v>0</v>
      </c>
      <c r="HL32" s="175">
        <f t="shared" si="168"/>
        <v>0</v>
      </c>
      <c r="HM32" s="175">
        <f t="shared" si="168"/>
        <v>0</v>
      </c>
      <c r="HN32" s="175">
        <f t="shared" si="168"/>
        <v>0</v>
      </c>
      <c r="HO32" s="175">
        <f t="shared" si="168"/>
        <v>0</v>
      </c>
      <c r="HP32" s="175">
        <f t="shared" si="168"/>
        <v>0</v>
      </c>
      <c r="HQ32" s="179">
        <f t="shared" si="168"/>
        <v>2</v>
      </c>
      <c r="HR32" s="736">
        <f t="shared" si="168"/>
        <v>355</v>
      </c>
      <c r="HS32" s="732">
        <f>SUM(HT32:HX32)/HR32*100</f>
        <v>0</v>
      </c>
      <c r="HT32" s="178">
        <f t="shared" si="168"/>
        <v>0</v>
      </c>
      <c r="HU32" s="175">
        <f t="shared" si="168"/>
        <v>0</v>
      </c>
      <c r="HV32" s="175">
        <f t="shared" si="168"/>
        <v>0</v>
      </c>
      <c r="HW32" s="175">
        <f t="shared" si="168"/>
        <v>0</v>
      </c>
      <c r="HX32" s="179">
        <f t="shared" si="168"/>
        <v>0</v>
      </c>
      <c r="HY32" s="56">
        <f t="shared" si="168"/>
        <v>0</v>
      </c>
      <c r="HZ32" s="56">
        <f t="shared" si="168"/>
        <v>0</v>
      </c>
      <c r="IA32" s="56">
        <f t="shared" si="168"/>
        <v>0</v>
      </c>
      <c r="IB32" s="56">
        <f t="shared" si="168"/>
        <v>0</v>
      </c>
      <c r="IC32" s="56">
        <f t="shared" si="168"/>
        <v>0</v>
      </c>
      <c r="ID32" s="56">
        <f t="shared" si="168"/>
        <v>0</v>
      </c>
      <c r="IE32" s="56">
        <f t="shared" si="168"/>
        <v>0</v>
      </c>
      <c r="IF32" s="393">
        <f t="shared" si="168"/>
        <v>0</v>
      </c>
      <c r="IG32" s="61"/>
      <c r="IH32" s="68" t="s">
        <v>131</v>
      </c>
      <c r="II32" s="158">
        <f t="shared" ref="II32:JH32" si="169">II33+II34+II40+II45</f>
        <v>0</v>
      </c>
      <c r="IJ32" s="158">
        <f t="shared" si="169"/>
        <v>0</v>
      </c>
      <c r="IK32" s="384">
        <f t="shared" si="169"/>
        <v>0</v>
      </c>
      <c r="IL32" s="158">
        <f t="shared" si="169"/>
        <v>0</v>
      </c>
      <c r="IM32" s="158">
        <f t="shared" si="169"/>
        <v>0</v>
      </c>
      <c r="IN32" s="244">
        <f t="shared" si="169"/>
        <v>0</v>
      </c>
      <c r="IO32" s="72">
        <f t="shared" si="169"/>
        <v>5</v>
      </c>
      <c r="IP32" s="158">
        <f t="shared" si="169"/>
        <v>2</v>
      </c>
      <c r="IQ32" s="384">
        <f t="shared" si="169"/>
        <v>0</v>
      </c>
      <c r="IR32" s="158">
        <f t="shared" si="169"/>
        <v>9</v>
      </c>
      <c r="IS32" s="158">
        <f t="shared" si="169"/>
        <v>4</v>
      </c>
      <c r="IT32" s="244">
        <f t="shared" si="169"/>
        <v>2</v>
      </c>
      <c r="IU32" s="72">
        <f t="shared" si="169"/>
        <v>9</v>
      </c>
      <c r="IV32" s="158">
        <f t="shared" si="169"/>
        <v>0</v>
      </c>
      <c r="IW32" s="244">
        <f t="shared" si="169"/>
        <v>2</v>
      </c>
      <c r="IX32" s="158">
        <f t="shared" si="169"/>
        <v>0</v>
      </c>
      <c r="IY32" s="158">
        <f t="shared" si="169"/>
        <v>1</v>
      </c>
      <c r="IZ32" s="244">
        <f t="shared" si="169"/>
        <v>1</v>
      </c>
      <c r="JA32" s="158">
        <f t="shared" si="169"/>
        <v>4</v>
      </c>
      <c r="JB32" s="158">
        <f t="shared" si="169"/>
        <v>0</v>
      </c>
      <c r="JC32" s="244">
        <f t="shared" si="169"/>
        <v>0</v>
      </c>
      <c r="JD32" s="158">
        <f t="shared" si="169"/>
        <v>1</v>
      </c>
      <c r="JE32" s="158">
        <f t="shared" si="169"/>
        <v>0</v>
      </c>
      <c r="JF32" s="158">
        <f t="shared" si="169"/>
        <v>0</v>
      </c>
      <c r="JG32" s="158">
        <f t="shared" si="169"/>
        <v>0</v>
      </c>
      <c r="JH32" s="244">
        <f t="shared" si="169"/>
        <v>0</v>
      </c>
      <c r="JI32" s="61"/>
      <c r="JJ32" s="769" t="s">
        <v>131</v>
      </c>
      <c r="JK32" s="759">
        <f t="shared" ref="JK32:KD32" si="170">JK33+JK34+JK40+JK45</f>
        <v>0</v>
      </c>
      <c r="JL32" s="762">
        <f t="shared" si="170"/>
        <v>3</v>
      </c>
      <c r="JM32" s="762">
        <f t="shared" si="170"/>
        <v>0</v>
      </c>
      <c r="JN32" s="762">
        <f t="shared" si="170"/>
        <v>0</v>
      </c>
      <c r="JO32" s="770">
        <f t="shared" si="170"/>
        <v>0</v>
      </c>
      <c r="JP32" s="759">
        <f t="shared" si="170"/>
        <v>0</v>
      </c>
      <c r="JQ32" s="762">
        <f t="shared" si="170"/>
        <v>0</v>
      </c>
      <c r="JR32" s="762">
        <f t="shared" si="170"/>
        <v>0</v>
      </c>
      <c r="JS32" s="762">
        <f t="shared" si="170"/>
        <v>0</v>
      </c>
      <c r="JT32" s="770">
        <f t="shared" si="170"/>
        <v>0</v>
      </c>
      <c r="JU32" s="759">
        <f t="shared" si="170"/>
        <v>0</v>
      </c>
      <c r="JV32" s="771">
        <f t="shared" si="170"/>
        <v>0</v>
      </c>
      <c r="JW32" s="771">
        <f t="shared" si="170"/>
        <v>0</v>
      </c>
      <c r="JX32" s="771">
        <f t="shared" si="170"/>
        <v>0</v>
      </c>
      <c r="JY32" s="772">
        <f t="shared" si="170"/>
        <v>3</v>
      </c>
      <c r="JZ32" s="759">
        <f t="shared" si="170"/>
        <v>0</v>
      </c>
      <c r="KA32" s="771">
        <f t="shared" si="170"/>
        <v>0</v>
      </c>
      <c r="KB32" s="771">
        <f t="shared" si="170"/>
        <v>3</v>
      </c>
      <c r="KC32" s="771">
        <f t="shared" si="170"/>
        <v>2</v>
      </c>
      <c r="KD32" s="772">
        <f t="shared" si="170"/>
        <v>4</v>
      </c>
      <c r="KE32" s="943">
        <f>KE34+KE40+KE45+KE33</f>
        <v>2678</v>
      </c>
      <c r="KF32" s="773">
        <f>KG32/KE32*100</f>
        <v>2.5018670649738608</v>
      </c>
      <c r="KG32" s="774">
        <f t="shared" ref="KG32:KJ32" si="171">KG34+KG40+KG45+KG33</f>
        <v>67</v>
      </c>
      <c r="KH32" s="771">
        <f t="shared" si="171"/>
        <v>3</v>
      </c>
      <c r="KI32" s="771">
        <f t="shared" si="171"/>
        <v>0</v>
      </c>
      <c r="KJ32" s="772">
        <f t="shared" si="171"/>
        <v>0</v>
      </c>
      <c r="KK32" s="299"/>
      <c r="KL32" s="769" t="s">
        <v>131</v>
      </c>
      <c r="KM32" s="759">
        <f t="shared" ref="KM32:LB32" si="172">KM33+KM34+KM40+KM45</f>
        <v>0</v>
      </c>
      <c r="KN32" s="771">
        <f t="shared" si="172"/>
        <v>0</v>
      </c>
      <c r="KO32" s="771">
        <f t="shared" si="172"/>
        <v>0</v>
      </c>
      <c r="KP32" s="771">
        <f t="shared" si="172"/>
        <v>14</v>
      </c>
      <c r="KQ32" s="771">
        <f t="shared" si="172"/>
        <v>0</v>
      </c>
      <c r="KR32" s="771">
        <f t="shared" si="172"/>
        <v>25</v>
      </c>
      <c r="KS32" s="771">
        <f t="shared" si="172"/>
        <v>33</v>
      </c>
      <c r="KT32" s="771">
        <f t="shared" si="172"/>
        <v>0</v>
      </c>
      <c r="KU32" s="772">
        <f t="shared" si="172"/>
        <v>42</v>
      </c>
      <c r="KV32" s="760">
        <f t="shared" si="172"/>
        <v>0</v>
      </c>
      <c r="KW32" s="772">
        <f t="shared" si="172"/>
        <v>0</v>
      </c>
      <c r="KX32" s="781">
        <f t="shared" si="172"/>
        <v>0</v>
      </c>
      <c r="KY32" s="759">
        <f t="shared" si="172"/>
        <v>0</v>
      </c>
      <c r="KZ32" s="771">
        <f t="shared" si="172"/>
        <v>0</v>
      </c>
      <c r="LA32" s="771">
        <f t="shared" si="172"/>
        <v>0</v>
      </c>
      <c r="LB32" s="772">
        <f t="shared" si="172"/>
        <v>0</v>
      </c>
      <c r="LD32" s="807" t="s">
        <v>131</v>
      </c>
      <c r="LE32" s="806">
        <f t="shared" ref="LE32:LW32" si="173">LE33+LE34+LE40+LE45</f>
        <v>0</v>
      </c>
      <c r="LF32" s="790">
        <f t="shared" si="173"/>
        <v>0</v>
      </c>
      <c r="LG32" s="790">
        <f t="shared" si="173"/>
        <v>0</v>
      </c>
      <c r="LH32" s="790">
        <f t="shared" si="173"/>
        <v>0</v>
      </c>
      <c r="LI32" s="790">
        <f t="shared" si="173"/>
        <v>0</v>
      </c>
      <c r="LJ32" s="793">
        <f t="shared" si="173"/>
        <v>0</v>
      </c>
      <c r="LK32" s="804">
        <f t="shared" si="173"/>
        <v>0</v>
      </c>
      <c r="LL32" s="791">
        <f t="shared" si="173"/>
        <v>0</v>
      </c>
      <c r="LM32" s="791">
        <f t="shared" si="173"/>
        <v>0</v>
      </c>
      <c r="LN32" s="792">
        <f t="shared" si="173"/>
        <v>0</v>
      </c>
      <c r="LO32" s="804">
        <f t="shared" si="173"/>
        <v>51</v>
      </c>
      <c r="LP32" s="791">
        <f t="shared" si="173"/>
        <v>2</v>
      </c>
      <c r="LQ32" s="791">
        <f t="shared" si="173"/>
        <v>0</v>
      </c>
      <c r="LR32" s="792">
        <f t="shared" si="173"/>
        <v>0</v>
      </c>
      <c r="LS32" s="804">
        <f t="shared" si="173"/>
        <v>0</v>
      </c>
      <c r="LT32" s="791">
        <f t="shared" si="173"/>
        <v>0</v>
      </c>
      <c r="LU32" s="791">
        <f t="shared" si="173"/>
        <v>0</v>
      </c>
      <c r="LV32" s="791">
        <f t="shared" si="173"/>
        <v>0</v>
      </c>
      <c r="LW32" s="792">
        <f t="shared" si="173"/>
        <v>0</v>
      </c>
      <c r="LX32" s="961"/>
    </row>
    <row r="33" spans="1:336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18</v>
      </c>
      <c r="E33" s="563"/>
      <c r="F33" s="563"/>
      <c r="G33" s="705">
        <f t="shared" si="152"/>
        <v>14.87603305785124</v>
      </c>
      <c r="H33" s="563">
        <v>18</v>
      </c>
      <c r="I33" s="564"/>
      <c r="J33" s="562">
        <v>15</v>
      </c>
      <c r="K33" s="563">
        <v>12</v>
      </c>
      <c r="L33" s="563">
        <v>13</v>
      </c>
      <c r="M33" s="406">
        <f t="shared" ref="M33:M50" si="174">L33/C33*100</f>
        <v>10.743801652892563</v>
      </c>
      <c r="N33" s="562">
        <v>15</v>
      </c>
      <c r="O33" s="563">
        <v>12</v>
      </c>
      <c r="P33" s="563">
        <v>13</v>
      </c>
      <c r="Q33" s="386">
        <f t="shared" ref="Q33:Q50" si="175">P33/C33*100</f>
        <v>10.743801652892563</v>
      </c>
      <c r="R33" s="562"/>
      <c r="S33" s="563"/>
      <c r="T33" s="563"/>
      <c r="U33" s="563"/>
      <c r="V33" s="563"/>
      <c r="W33" s="565"/>
      <c r="X33" s="563">
        <v>15</v>
      </c>
      <c r="Y33" s="563">
        <v>12</v>
      </c>
      <c r="Z33" s="563">
        <v>15</v>
      </c>
      <c r="AA33" s="563">
        <v>12</v>
      </c>
      <c r="AB33" s="563">
        <v>15</v>
      </c>
      <c r="AC33" s="563">
        <v>11</v>
      </c>
      <c r="AD33" s="563"/>
      <c r="AE33" s="563"/>
      <c r="AF33" s="565"/>
      <c r="AG33" s="565"/>
      <c r="AH33" s="548"/>
      <c r="AI33" s="549" t="s">
        <v>132</v>
      </c>
      <c r="AJ33" s="518">
        <f>ENE!AJ33</f>
        <v>134</v>
      </c>
      <c r="AK33" s="565">
        <v>4</v>
      </c>
      <c r="AL33" s="843">
        <f t="shared" ref="AL33:AL45" si="176">AK33/AJ33*100</f>
        <v>2.9850746268656714</v>
      </c>
      <c r="AM33" s="563">
        <v>4</v>
      </c>
      <c r="AN33" s="563">
        <v>8</v>
      </c>
      <c r="AO33" s="563"/>
      <c r="AP33" s="563"/>
      <c r="AQ33" s="565">
        <v>10</v>
      </c>
      <c r="AR33" s="563"/>
      <c r="AS33" s="563"/>
      <c r="AT33" s="564">
        <v>6</v>
      </c>
      <c r="AU33" s="562">
        <v>6</v>
      </c>
      <c r="AV33" s="843"/>
      <c r="AW33" s="563">
        <v>5</v>
      </c>
      <c r="AX33" s="742">
        <v>4</v>
      </c>
      <c r="AY33" s="563"/>
      <c r="AZ33" s="563"/>
      <c r="BA33" s="563"/>
      <c r="BB33" s="843">
        <f t="shared" si="156"/>
        <v>0</v>
      </c>
      <c r="BC33" s="563"/>
      <c r="BD33" s="563"/>
      <c r="BE33" s="563"/>
      <c r="BF33" s="843">
        <f t="shared" ref="BF33:BF45" si="177">BE33/AJ33*100</f>
        <v>0</v>
      </c>
      <c r="BG33" s="563"/>
      <c r="BH33" s="563"/>
      <c r="BI33" s="563"/>
      <c r="BJ33" s="563"/>
      <c r="BK33" s="563"/>
      <c r="BL33" s="563"/>
      <c r="BM33" s="565"/>
      <c r="BN33" s="548"/>
      <c r="BO33" s="549" t="s">
        <v>132</v>
      </c>
      <c r="BP33" s="518">
        <v>144</v>
      </c>
      <c r="BQ33" s="562"/>
      <c r="BR33" s="563">
        <v>2</v>
      </c>
      <c r="BS33" s="563"/>
      <c r="BT33" s="563"/>
      <c r="BU33" s="563"/>
      <c r="BV33" s="563"/>
      <c r="BW33" s="563"/>
      <c r="BX33" s="563"/>
      <c r="BY33" s="843">
        <f>BX33/BP33*100</f>
        <v>0</v>
      </c>
      <c r="BZ33" s="563"/>
      <c r="CA33" s="563"/>
      <c r="CB33" s="563"/>
      <c r="CC33" s="843">
        <f t="shared" ref="CC33:CC50" si="178">CB33/BP33*100</f>
        <v>0</v>
      </c>
      <c r="CD33" s="563"/>
      <c r="CE33" s="563"/>
      <c r="CF33" s="563"/>
      <c r="CG33" s="563"/>
      <c r="CH33" s="563"/>
      <c r="CI33" s="564"/>
      <c r="CJ33" s="562"/>
      <c r="CK33" s="563"/>
      <c r="CL33" s="850">
        <f t="shared" ref="CL33:CL50" si="179">CK33/BP33*100</f>
        <v>0</v>
      </c>
      <c r="CM33" s="563"/>
      <c r="CN33" s="563"/>
      <c r="CO33" s="565"/>
      <c r="CP33" s="548"/>
      <c r="CQ33" s="566" t="s">
        <v>132</v>
      </c>
      <c r="CR33" s="1009">
        <f>ENE!CR33</f>
        <v>8</v>
      </c>
      <c r="CS33" s="569"/>
      <c r="CT33" s="569">
        <v>2</v>
      </c>
      <c r="CU33" s="563"/>
      <c r="CV33" s="563"/>
      <c r="CW33" s="563"/>
      <c r="CX33" s="563"/>
      <c r="CY33" s="563"/>
      <c r="CZ33" s="563"/>
      <c r="DA33" s="563"/>
      <c r="DB33" s="563"/>
      <c r="DC33" s="563">
        <v>1</v>
      </c>
      <c r="DD33" s="563"/>
      <c r="DE33" s="563"/>
      <c r="DF33" s="563"/>
      <c r="DG33" s="563"/>
      <c r="DH33" s="563"/>
      <c r="DI33" s="564"/>
      <c r="DJ33" s="562"/>
      <c r="DK33" s="565"/>
      <c r="DL33" s="563"/>
      <c r="DM33" s="565"/>
      <c r="DN33" s="548"/>
      <c r="DO33" s="566" t="s">
        <v>132</v>
      </c>
      <c r="DP33" s="518">
        <f>ENE!DP33</f>
        <v>175</v>
      </c>
      <c r="DQ33" s="562"/>
      <c r="DR33" s="563">
        <v>1</v>
      </c>
      <c r="DS33" s="563"/>
      <c r="DT33" s="564"/>
      <c r="DU33" s="562"/>
      <c r="DV33" s="563"/>
      <c r="DW33" s="563"/>
      <c r="DX33" s="720">
        <f t="shared" ref="DX33:DX45" si="180">DW33/DP33*100</f>
        <v>0</v>
      </c>
      <c r="DY33" s="562"/>
      <c r="DZ33" s="563"/>
      <c r="EA33" s="563"/>
      <c r="EB33" s="716">
        <f t="shared" ref="EB33:EB45" si="181">EA33/DP33*100</f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f t="shared" ref="EK33:EK45" si="182">EJ33/DP33*100</f>
        <v>0</v>
      </c>
      <c r="EL33" s="563"/>
      <c r="EM33" s="563">
        <v>2</v>
      </c>
      <c r="EN33" s="708">
        <f t="shared" ref="EN33:EN45" si="183">EM33/DP33*100</f>
        <v>1.1428571428571428</v>
      </c>
      <c r="EO33" s="563">
        <v>2</v>
      </c>
      <c r="EP33" s="716">
        <f t="shared" ref="EP33:EP45" si="184">EO33/DP33*100</f>
        <v>1.1428571428571428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>
        <v>1</v>
      </c>
      <c r="EZ33" s="563">
        <v>3</v>
      </c>
      <c r="FA33" s="564"/>
      <c r="FB33" s="562"/>
      <c r="FC33" s="563"/>
      <c r="FD33" s="565"/>
      <c r="FE33" s="563"/>
      <c r="FF33" s="563"/>
      <c r="FG33" s="564"/>
      <c r="FH33" s="562"/>
      <c r="FI33" s="563"/>
      <c r="FJ33" s="565"/>
      <c r="FK33" s="551">
        <v>92</v>
      </c>
      <c r="FL33" s="757">
        <f t="shared" si="165"/>
        <v>1.0869565217391304</v>
      </c>
      <c r="FM33" s="563"/>
      <c r="FN33" s="563"/>
      <c r="FO33" s="563"/>
      <c r="FP33" s="563">
        <v>1</v>
      </c>
      <c r="FQ33" s="565"/>
      <c r="FR33" s="562"/>
      <c r="FS33" s="563"/>
      <c r="FT33" s="563"/>
      <c r="FU33" s="563"/>
      <c r="FV33" s="563"/>
      <c r="FW33" s="563"/>
      <c r="FX33" s="563"/>
      <c r="FY33" s="563"/>
      <c r="FZ33" s="563"/>
      <c r="GA33" s="563">
        <v>3</v>
      </c>
      <c r="GB33" s="563"/>
      <c r="GC33" s="563"/>
      <c r="GD33" s="563">
        <v>1</v>
      </c>
      <c r="GE33" s="563"/>
      <c r="GF33" s="563">
        <v>2</v>
      </c>
      <c r="GG33" s="565"/>
      <c r="GH33" s="548"/>
      <c r="GI33" s="566" t="s">
        <v>188</v>
      </c>
      <c r="GJ33" s="567">
        <v>189</v>
      </c>
      <c r="GK33" s="728">
        <f>(SUM(GL33:GU33)/GJ33)*100</f>
        <v>0.52910052910052907</v>
      </c>
      <c r="GL33" s="562"/>
      <c r="GM33" s="563"/>
      <c r="GN33" s="563"/>
      <c r="GO33" s="563"/>
      <c r="GP33" s="565"/>
      <c r="GQ33" s="562">
        <v>1</v>
      </c>
      <c r="GR33" s="563"/>
      <c r="GS33" s="563"/>
      <c r="GT33" s="563"/>
      <c r="GU33" s="565"/>
      <c r="GV33" s="568"/>
      <c r="GW33" s="568">
        <v>34</v>
      </c>
      <c r="GX33" s="730">
        <f t="shared" ref="GX33:GX34" si="185">GV33/GW33*100</f>
        <v>0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f t="shared" ref="HS33" si="186">SUM(HT33:HX33)/HR33*100</f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/>
      <c r="IP33" s="563"/>
      <c r="IQ33" s="564"/>
      <c r="IR33" s="562"/>
      <c r="IS33" s="563">
        <v>1</v>
      </c>
      <c r="IT33" s="565"/>
      <c r="IU33" s="563"/>
      <c r="IV33" s="563"/>
      <c r="IW33" s="565"/>
      <c r="IX33" s="562"/>
      <c r="IY33" s="563"/>
      <c r="IZ33" s="565"/>
      <c r="JA33" s="562"/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>
        <v>3</v>
      </c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/>
      <c r="JY33" s="565"/>
      <c r="JZ33" s="562"/>
      <c r="KA33" s="563"/>
      <c r="KB33" s="563"/>
      <c r="KC33" s="563"/>
      <c r="KD33" s="565"/>
      <c r="KE33" s="551">
        <v>649</v>
      </c>
      <c r="KF33" s="766">
        <f t="shared" ref="KF33:KF34" si="187">KG33/KE33*100</f>
        <v>3.3898305084745761</v>
      </c>
      <c r="KG33" s="563">
        <v>22</v>
      </c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87">
        <v>7</v>
      </c>
      <c r="LP33" s="788"/>
      <c r="LQ33" s="788"/>
      <c r="LR33" s="789"/>
      <c r="LS33" s="787"/>
      <c r="LT33" s="788"/>
      <c r="LU33" s="788"/>
      <c r="LV33" s="788"/>
      <c r="LW33" s="918"/>
      <c r="LX33" s="962"/>
    </row>
    <row r="34" spans="1:336" s="288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12</v>
      </c>
      <c r="E34" s="159">
        <f t="shared" ref="E34:F34" si="188">SUM(E35:E39)</f>
        <v>0</v>
      </c>
      <c r="F34" s="159">
        <f t="shared" si="188"/>
        <v>0</v>
      </c>
      <c r="G34" s="705">
        <f t="shared" si="152"/>
        <v>5.6338028169014089</v>
      </c>
      <c r="H34" s="159">
        <f t="shared" ref="H34:L34" si="189">SUM(H35:H39)</f>
        <v>12</v>
      </c>
      <c r="I34" s="159">
        <f t="shared" si="189"/>
        <v>0</v>
      </c>
      <c r="J34" s="159">
        <f t="shared" si="189"/>
        <v>15</v>
      </c>
      <c r="K34" s="159">
        <f t="shared" si="189"/>
        <v>18</v>
      </c>
      <c r="L34" s="159">
        <f t="shared" si="189"/>
        <v>11</v>
      </c>
      <c r="M34" s="407">
        <f t="shared" si="174"/>
        <v>5.164319248826291</v>
      </c>
      <c r="N34" s="159">
        <f t="shared" ref="N34:P34" si="190">SUM(N35:N39)</f>
        <v>15</v>
      </c>
      <c r="O34" s="159">
        <f t="shared" si="190"/>
        <v>18</v>
      </c>
      <c r="P34" s="159">
        <f t="shared" si="190"/>
        <v>11</v>
      </c>
      <c r="Q34" s="387">
        <f t="shared" si="175"/>
        <v>5.164319248826291</v>
      </c>
      <c r="R34" s="159">
        <f t="shared" ref="R34:AF34" si="191">SUM(R35:R39)</f>
        <v>0</v>
      </c>
      <c r="S34" s="151">
        <f t="shared" si="191"/>
        <v>0</v>
      </c>
      <c r="T34" s="151">
        <f t="shared" si="191"/>
        <v>0</v>
      </c>
      <c r="U34" s="151">
        <f t="shared" si="191"/>
        <v>0</v>
      </c>
      <c r="V34" s="151">
        <f t="shared" si="191"/>
        <v>0</v>
      </c>
      <c r="W34" s="153">
        <f t="shared" si="191"/>
        <v>0</v>
      </c>
      <c r="X34" s="151">
        <f t="shared" si="191"/>
        <v>15</v>
      </c>
      <c r="Y34" s="151">
        <f t="shared" si="191"/>
        <v>18</v>
      </c>
      <c r="Z34" s="151">
        <f t="shared" si="191"/>
        <v>15</v>
      </c>
      <c r="AA34" s="151">
        <f t="shared" si="191"/>
        <v>18</v>
      </c>
      <c r="AB34" s="151">
        <f t="shared" si="191"/>
        <v>10</v>
      </c>
      <c r="AC34" s="151">
        <f t="shared" si="191"/>
        <v>19</v>
      </c>
      <c r="AD34" s="151">
        <f t="shared" si="191"/>
        <v>0</v>
      </c>
      <c r="AE34" s="151">
        <f t="shared" si="191"/>
        <v>0</v>
      </c>
      <c r="AF34" s="153">
        <f t="shared" si="191"/>
        <v>0</v>
      </c>
      <c r="AG34" s="153"/>
      <c r="AH34" s="154"/>
      <c r="AI34" s="275" t="s">
        <v>128</v>
      </c>
      <c r="AJ34" s="425">
        <f t="shared" ref="AJ34:AK34" si="192">SUM(AJ35:AJ39)</f>
        <v>209</v>
      </c>
      <c r="AK34" s="159">
        <f t="shared" si="192"/>
        <v>19</v>
      </c>
      <c r="AL34" s="708">
        <f t="shared" si="176"/>
        <v>9.0909090909090917</v>
      </c>
      <c r="AM34" s="151">
        <f t="shared" ref="AM34:BM34" si="193">SUM(AM35:AM39)</f>
        <v>19</v>
      </c>
      <c r="AN34" s="151">
        <f t="shared" si="193"/>
        <v>6</v>
      </c>
      <c r="AO34" s="151">
        <f t="shared" si="193"/>
        <v>0</v>
      </c>
      <c r="AP34" s="151">
        <f t="shared" si="193"/>
        <v>0</v>
      </c>
      <c r="AQ34" s="153">
        <f t="shared" si="193"/>
        <v>14</v>
      </c>
      <c r="AR34" s="151">
        <f t="shared" si="193"/>
        <v>0</v>
      </c>
      <c r="AS34" s="151">
        <f t="shared" si="193"/>
        <v>0</v>
      </c>
      <c r="AT34" s="172">
        <f t="shared" si="193"/>
        <v>28</v>
      </c>
      <c r="AU34" s="159">
        <f t="shared" si="193"/>
        <v>20</v>
      </c>
      <c r="AV34" s="708">
        <f t="shared" ref="AV34:AV45" si="194">AU34/AJ34*100</f>
        <v>9.5693779904306222</v>
      </c>
      <c r="AW34" s="155">
        <f t="shared" si="193"/>
        <v>20</v>
      </c>
      <c r="AX34" s="743">
        <f t="shared" si="193"/>
        <v>20</v>
      </c>
      <c r="AY34" s="151">
        <f t="shared" si="193"/>
        <v>0</v>
      </c>
      <c r="AZ34" s="155">
        <f t="shared" si="193"/>
        <v>0</v>
      </c>
      <c r="BA34" s="155">
        <f t="shared" si="193"/>
        <v>0</v>
      </c>
      <c r="BB34" s="708">
        <f t="shared" si="156"/>
        <v>0</v>
      </c>
      <c r="BC34" s="155">
        <f t="shared" si="193"/>
        <v>0</v>
      </c>
      <c r="BD34" s="155">
        <f t="shared" si="193"/>
        <v>0</v>
      </c>
      <c r="BE34" s="155">
        <f t="shared" si="193"/>
        <v>0</v>
      </c>
      <c r="BF34" s="708">
        <f t="shared" si="177"/>
        <v>0</v>
      </c>
      <c r="BG34" s="155">
        <f t="shared" si="193"/>
        <v>0</v>
      </c>
      <c r="BH34" s="151">
        <f t="shared" si="193"/>
        <v>0</v>
      </c>
      <c r="BI34" s="151">
        <f t="shared" si="193"/>
        <v>0</v>
      </c>
      <c r="BJ34" s="151">
        <f t="shared" si="193"/>
        <v>0</v>
      </c>
      <c r="BK34" s="151">
        <f t="shared" si="193"/>
        <v>0</v>
      </c>
      <c r="BL34" s="151">
        <f t="shared" si="193"/>
        <v>0</v>
      </c>
      <c r="BM34" s="153">
        <f t="shared" si="193"/>
        <v>0</v>
      </c>
      <c r="BN34" s="154"/>
      <c r="BO34" s="150" t="s">
        <v>128</v>
      </c>
      <c r="BP34" s="425">
        <f t="shared" ref="BP34:CO34" si="195">SUM(BP35:BP39)</f>
        <v>212</v>
      </c>
      <c r="BQ34" s="159">
        <f t="shared" si="195"/>
        <v>0</v>
      </c>
      <c r="BR34" s="151">
        <f t="shared" si="195"/>
        <v>10</v>
      </c>
      <c r="BS34" s="151">
        <f t="shared" si="195"/>
        <v>1</v>
      </c>
      <c r="BT34" s="151">
        <f t="shared" si="195"/>
        <v>0</v>
      </c>
      <c r="BU34" s="151">
        <f t="shared" si="195"/>
        <v>0</v>
      </c>
      <c r="BV34" s="151">
        <f t="shared" si="195"/>
        <v>0</v>
      </c>
      <c r="BW34" s="151">
        <f t="shared" si="195"/>
        <v>1</v>
      </c>
      <c r="BX34" s="155">
        <f t="shared" si="195"/>
        <v>1</v>
      </c>
      <c r="BY34" s="708">
        <f t="shared" ref="BY34:BY50" si="196">BX34/BP34*100</f>
        <v>0.47169811320754718</v>
      </c>
      <c r="BZ34" s="155">
        <f t="shared" si="195"/>
        <v>0</v>
      </c>
      <c r="CA34" s="155">
        <f t="shared" si="195"/>
        <v>1</v>
      </c>
      <c r="CB34" s="155">
        <f t="shared" si="195"/>
        <v>0</v>
      </c>
      <c r="CC34" s="708">
        <f t="shared" si="178"/>
        <v>0</v>
      </c>
      <c r="CD34" s="155">
        <f t="shared" si="195"/>
        <v>0</v>
      </c>
      <c r="CE34" s="155">
        <f t="shared" si="195"/>
        <v>1</v>
      </c>
      <c r="CF34" s="155">
        <f t="shared" si="195"/>
        <v>0</v>
      </c>
      <c r="CG34" s="155">
        <f t="shared" si="195"/>
        <v>0</v>
      </c>
      <c r="CH34" s="155">
        <f t="shared" si="195"/>
        <v>0</v>
      </c>
      <c r="CI34" s="353">
        <f t="shared" si="195"/>
        <v>0</v>
      </c>
      <c r="CJ34" s="159">
        <f t="shared" si="195"/>
        <v>2</v>
      </c>
      <c r="CK34" s="155">
        <f t="shared" si="195"/>
        <v>0</v>
      </c>
      <c r="CL34" s="716">
        <f t="shared" si="179"/>
        <v>0</v>
      </c>
      <c r="CM34" s="151">
        <f t="shared" si="195"/>
        <v>0</v>
      </c>
      <c r="CN34" s="155">
        <f t="shared" si="195"/>
        <v>0</v>
      </c>
      <c r="CO34" s="153">
        <f t="shared" si="195"/>
        <v>0</v>
      </c>
      <c r="CP34" s="154"/>
      <c r="CQ34" s="368" t="s">
        <v>128</v>
      </c>
      <c r="CR34" s="1010">
        <f t="shared" ref="CR34:DM34" si="197">SUM(CR35:CR39)</f>
        <v>35</v>
      </c>
      <c r="CS34" s="155">
        <f t="shared" si="197"/>
        <v>5</v>
      </c>
      <c r="CT34" s="155">
        <f t="shared" si="197"/>
        <v>0</v>
      </c>
      <c r="CU34" s="151">
        <f t="shared" si="197"/>
        <v>0</v>
      </c>
      <c r="CV34" s="151">
        <f t="shared" si="197"/>
        <v>0</v>
      </c>
      <c r="CW34" s="151">
        <f t="shared" si="197"/>
        <v>0</v>
      </c>
      <c r="CX34" s="151">
        <f t="shared" si="197"/>
        <v>0</v>
      </c>
      <c r="CY34" s="151">
        <f t="shared" si="197"/>
        <v>0</v>
      </c>
      <c r="CZ34" s="151">
        <f t="shared" si="197"/>
        <v>0</v>
      </c>
      <c r="DA34" s="151">
        <f t="shared" si="197"/>
        <v>0</v>
      </c>
      <c r="DB34" s="151">
        <f t="shared" si="197"/>
        <v>0</v>
      </c>
      <c r="DC34" s="151">
        <f t="shared" si="197"/>
        <v>0</v>
      </c>
      <c r="DD34" s="151">
        <f t="shared" si="197"/>
        <v>0</v>
      </c>
      <c r="DE34" s="151">
        <f t="shared" si="197"/>
        <v>0</v>
      </c>
      <c r="DF34" s="151">
        <f t="shared" si="197"/>
        <v>0</v>
      </c>
      <c r="DG34" s="151">
        <f t="shared" si="197"/>
        <v>0</v>
      </c>
      <c r="DH34" s="151">
        <f t="shared" si="197"/>
        <v>0</v>
      </c>
      <c r="DI34" s="172">
        <f t="shared" si="197"/>
        <v>0</v>
      </c>
      <c r="DJ34" s="159">
        <f t="shared" si="197"/>
        <v>0</v>
      </c>
      <c r="DK34" s="153">
        <f t="shared" si="197"/>
        <v>1</v>
      </c>
      <c r="DL34" s="151">
        <f t="shared" si="197"/>
        <v>1</v>
      </c>
      <c r="DM34" s="180">
        <f t="shared" si="197"/>
        <v>1</v>
      </c>
      <c r="DN34" s="154"/>
      <c r="DO34" s="150" t="s">
        <v>128</v>
      </c>
      <c r="DP34" s="425">
        <f t="shared" ref="DP34:EO34" si="198">SUM(DP35:DP39)</f>
        <v>319</v>
      </c>
      <c r="DQ34" s="159">
        <f t="shared" si="198"/>
        <v>3</v>
      </c>
      <c r="DR34" s="151">
        <f t="shared" si="198"/>
        <v>0</v>
      </c>
      <c r="DS34" s="151">
        <f t="shared" si="198"/>
        <v>0</v>
      </c>
      <c r="DT34" s="172">
        <f t="shared" si="198"/>
        <v>1</v>
      </c>
      <c r="DU34" s="159">
        <f t="shared" si="198"/>
        <v>0</v>
      </c>
      <c r="DV34" s="151">
        <f t="shared" si="198"/>
        <v>0</v>
      </c>
      <c r="DW34" s="155">
        <f t="shared" si="198"/>
        <v>1</v>
      </c>
      <c r="DX34" s="720">
        <f t="shared" si="180"/>
        <v>0.31347962382445138</v>
      </c>
      <c r="DY34" s="159">
        <f t="shared" si="198"/>
        <v>0</v>
      </c>
      <c r="DZ34" s="155">
        <f t="shared" si="198"/>
        <v>0</v>
      </c>
      <c r="EA34" s="155">
        <f t="shared" si="198"/>
        <v>0</v>
      </c>
      <c r="EB34" s="716">
        <f t="shared" si="181"/>
        <v>0</v>
      </c>
      <c r="EC34" s="151">
        <f t="shared" si="198"/>
        <v>0</v>
      </c>
      <c r="ED34" s="155">
        <f t="shared" si="198"/>
        <v>0</v>
      </c>
      <c r="EE34" s="155">
        <f t="shared" si="198"/>
        <v>0</v>
      </c>
      <c r="EF34" s="353">
        <f t="shared" si="198"/>
        <v>0</v>
      </c>
      <c r="EG34" s="159">
        <f t="shared" si="198"/>
        <v>0</v>
      </c>
      <c r="EH34" s="180">
        <f t="shared" si="198"/>
        <v>0</v>
      </c>
      <c r="EI34" s="151">
        <f t="shared" si="198"/>
        <v>0</v>
      </c>
      <c r="EJ34" s="155">
        <f t="shared" si="198"/>
        <v>0</v>
      </c>
      <c r="EK34" s="716">
        <f t="shared" si="182"/>
        <v>0</v>
      </c>
      <c r="EL34" s="151">
        <f t="shared" si="198"/>
        <v>0</v>
      </c>
      <c r="EM34" s="155">
        <f t="shared" si="198"/>
        <v>18</v>
      </c>
      <c r="EN34" s="708">
        <f t="shared" si="183"/>
        <v>5.6426332288401255</v>
      </c>
      <c r="EO34" s="155">
        <f t="shared" si="198"/>
        <v>18</v>
      </c>
      <c r="EP34" s="716">
        <f t="shared" si="184"/>
        <v>5.6426332288401255</v>
      </c>
      <c r="EQ34" s="154"/>
      <c r="ER34" s="150" t="s">
        <v>128</v>
      </c>
      <c r="ES34" s="159">
        <f t="shared" ref="ES34:GG34" si="199">SUM(ES35:ES39)</f>
        <v>0</v>
      </c>
      <c r="ET34" s="151">
        <f t="shared" si="199"/>
        <v>0</v>
      </c>
      <c r="EU34" s="172">
        <f t="shared" si="199"/>
        <v>0</v>
      </c>
      <c r="EV34" s="159">
        <f t="shared" si="199"/>
        <v>6</v>
      </c>
      <c r="EW34" s="155">
        <f t="shared" si="199"/>
        <v>8</v>
      </c>
      <c r="EX34" s="180">
        <f t="shared" si="199"/>
        <v>39</v>
      </c>
      <c r="EY34" s="151">
        <f t="shared" si="199"/>
        <v>4</v>
      </c>
      <c r="EZ34" s="151">
        <f t="shared" si="199"/>
        <v>3</v>
      </c>
      <c r="FA34" s="172">
        <f t="shared" si="199"/>
        <v>0</v>
      </c>
      <c r="FB34" s="159">
        <f t="shared" si="199"/>
        <v>2</v>
      </c>
      <c r="FC34" s="151">
        <f t="shared" si="199"/>
        <v>0</v>
      </c>
      <c r="FD34" s="153">
        <f t="shared" si="199"/>
        <v>0</v>
      </c>
      <c r="FE34" s="151">
        <f t="shared" si="199"/>
        <v>1</v>
      </c>
      <c r="FF34" s="151">
        <f t="shared" si="199"/>
        <v>0</v>
      </c>
      <c r="FG34" s="172">
        <f t="shared" si="199"/>
        <v>3</v>
      </c>
      <c r="FH34" s="159">
        <f t="shared" si="199"/>
        <v>0</v>
      </c>
      <c r="FI34" s="151">
        <f t="shared" si="199"/>
        <v>0</v>
      </c>
      <c r="FJ34" s="153">
        <f t="shared" si="199"/>
        <v>0</v>
      </c>
      <c r="FK34" s="427">
        <f t="shared" si="199"/>
        <v>203</v>
      </c>
      <c r="FL34" s="724">
        <f t="shared" si="165"/>
        <v>8.3743842364532011</v>
      </c>
      <c r="FM34" s="151">
        <f t="shared" si="199"/>
        <v>0</v>
      </c>
      <c r="FN34" s="151">
        <f t="shared" si="199"/>
        <v>1</v>
      </c>
      <c r="FO34" s="151">
        <f t="shared" si="199"/>
        <v>8</v>
      </c>
      <c r="FP34" s="151">
        <f t="shared" si="199"/>
        <v>8</v>
      </c>
      <c r="FQ34" s="153">
        <f t="shared" si="199"/>
        <v>0</v>
      </c>
      <c r="FR34" s="159">
        <f t="shared" si="199"/>
        <v>0</v>
      </c>
      <c r="FS34" s="155">
        <f t="shared" si="199"/>
        <v>0</v>
      </c>
      <c r="FT34" s="155">
        <f t="shared" si="199"/>
        <v>0</v>
      </c>
      <c r="FU34" s="151">
        <f t="shared" si="199"/>
        <v>2</v>
      </c>
      <c r="FV34" s="151">
        <f t="shared" si="199"/>
        <v>15</v>
      </c>
      <c r="FW34" s="151">
        <f t="shared" si="199"/>
        <v>27</v>
      </c>
      <c r="FX34" s="151">
        <f t="shared" si="199"/>
        <v>2</v>
      </c>
      <c r="FY34" s="151">
        <f t="shared" si="199"/>
        <v>1</v>
      </c>
      <c r="FZ34" s="151">
        <f t="shared" si="199"/>
        <v>0</v>
      </c>
      <c r="GA34" s="151">
        <f t="shared" si="199"/>
        <v>3</v>
      </c>
      <c r="GB34" s="151">
        <f t="shared" si="199"/>
        <v>1</v>
      </c>
      <c r="GC34" s="151">
        <f t="shared" si="199"/>
        <v>1</v>
      </c>
      <c r="GD34" s="151">
        <f t="shared" si="199"/>
        <v>1</v>
      </c>
      <c r="GE34" s="151">
        <f t="shared" si="199"/>
        <v>1</v>
      </c>
      <c r="GF34" s="151">
        <f t="shared" si="199"/>
        <v>0</v>
      </c>
      <c r="GG34" s="153">
        <f t="shared" si="199"/>
        <v>1</v>
      </c>
      <c r="GH34" s="154"/>
      <c r="GI34" s="150" t="s">
        <v>128</v>
      </c>
      <c r="GJ34" s="487">
        <v>1812</v>
      </c>
      <c r="GK34" s="727">
        <f t="shared" ref="GK34" si="200">(SUM(GL34:GU34)/GJ34)*100</f>
        <v>4.5805739514348787</v>
      </c>
      <c r="GL34" s="159">
        <f t="shared" ref="GL34:GW34" si="201">SUM(GL35:GL39)</f>
        <v>0</v>
      </c>
      <c r="GM34" s="151">
        <f t="shared" si="201"/>
        <v>0</v>
      </c>
      <c r="GN34" s="151">
        <f t="shared" si="201"/>
        <v>0</v>
      </c>
      <c r="GO34" s="151">
        <f t="shared" si="201"/>
        <v>0</v>
      </c>
      <c r="GP34" s="153">
        <f t="shared" si="201"/>
        <v>1</v>
      </c>
      <c r="GQ34" s="159">
        <f t="shared" si="201"/>
        <v>30</v>
      </c>
      <c r="GR34" s="151">
        <f t="shared" si="201"/>
        <v>11</v>
      </c>
      <c r="GS34" s="151">
        <f t="shared" si="201"/>
        <v>12</v>
      </c>
      <c r="GT34" s="151">
        <f t="shared" si="201"/>
        <v>18</v>
      </c>
      <c r="GU34" s="153">
        <f t="shared" si="201"/>
        <v>11</v>
      </c>
      <c r="GV34" s="159">
        <f t="shared" si="201"/>
        <v>40</v>
      </c>
      <c r="GW34" s="159">
        <f t="shared" si="201"/>
        <v>2005</v>
      </c>
      <c r="GX34" s="730">
        <f t="shared" si="185"/>
        <v>1.99501246882793</v>
      </c>
      <c r="GY34" s="159">
        <f t="shared" ref="GY34:HG34" si="202">SUM(GY35:GY39)</f>
        <v>9</v>
      </c>
      <c r="GZ34" s="151">
        <f t="shared" si="202"/>
        <v>0</v>
      </c>
      <c r="HA34" s="151">
        <f t="shared" si="202"/>
        <v>2</v>
      </c>
      <c r="HB34" s="151">
        <f t="shared" si="202"/>
        <v>0</v>
      </c>
      <c r="HC34" s="151">
        <f t="shared" si="202"/>
        <v>0</v>
      </c>
      <c r="HD34" s="151">
        <f t="shared" si="202"/>
        <v>0</v>
      </c>
      <c r="HE34" s="151">
        <f t="shared" si="202"/>
        <v>0</v>
      </c>
      <c r="HF34" s="151">
        <f t="shared" si="202"/>
        <v>0</v>
      </c>
      <c r="HG34" s="153">
        <f t="shared" si="202"/>
        <v>0</v>
      </c>
      <c r="HH34" s="154"/>
      <c r="HI34" s="368" t="s">
        <v>128</v>
      </c>
      <c r="HJ34" s="155">
        <f t="shared" ref="HJ34:IF34" si="203">SUM(HJ35:HJ39)</f>
        <v>0</v>
      </c>
      <c r="HK34" s="155">
        <f t="shared" si="203"/>
        <v>0</v>
      </c>
      <c r="HL34" s="155">
        <f t="shared" si="203"/>
        <v>0</v>
      </c>
      <c r="HM34" s="155">
        <f t="shared" si="203"/>
        <v>0</v>
      </c>
      <c r="HN34" s="155">
        <f t="shared" si="203"/>
        <v>0</v>
      </c>
      <c r="HO34" s="155">
        <f t="shared" si="203"/>
        <v>0</v>
      </c>
      <c r="HP34" s="155">
        <f t="shared" si="203"/>
        <v>0</v>
      </c>
      <c r="HQ34" s="180">
        <f t="shared" si="203"/>
        <v>2</v>
      </c>
      <c r="HR34" s="738">
        <f t="shared" si="203"/>
        <v>138</v>
      </c>
      <c r="HS34" s="732">
        <f t="shared" ref="HS34" si="204">SUM(HT34:HX34)/HR34*100</f>
        <v>0</v>
      </c>
      <c r="HT34" s="159">
        <f t="shared" si="203"/>
        <v>0</v>
      </c>
      <c r="HU34" s="155">
        <f t="shared" si="203"/>
        <v>0</v>
      </c>
      <c r="HV34" s="155">
        <f t="shared" si="203"/>
        <v>0</v>
      </c>
      <c r="HW34" s="155">
        <f t="shared" si="203"/>
        <v>0</v>
      </c>
      <c r="HX34" s="180">
        <f t="shared" si="203"/>
        <v>0</v>
      </c>
      <c r="HY34" s="151">
        <f t="shared" si="203"/>
        <v>0</v>
      </c>
      <c r="HZ34" s="151">
        <f t="shared" si="203"/>
        <v>0</v>
      </c>
      <c r="IA34" s="151">
        <f t="shared" si="203"/>
        <v>0</v>
      </c>
      <c r="IB34" s="151">
        <f t="shared" si="203"/>
        <v>0</v>
      </c>
      <c r="IC34" s="151">
        <f t="shared" si="203"/>
        <v>0</v>
      </c>
      <c r="ID34" s="151">
        <f t="shared" si="203"/>
        <v>0</v>
      </c>
      <c r="IE34" s="151">
        <f t="shared" si="203"/>
        <v>0</v>
      </c>
      <c r="IF34" s="153">
        <f t="shared" si="203"/>
        <v>0</v>
      </c>
      <c r="IG34" s="154"/>
      <c r="IH34" s="275" t="s">
        <v>128</v>
      </c>
      <c r="II34" s="159">
        <f t="shared" ref="II34:JH34" si="205">SUM(II35:II39)</f>
        <v>0</v>
      </c>
      <c r="IJ34" s="151">
        <f t="shared" si="205"/>
        <v>0</v>
      </c>
      <c r="IK34" s="172">
        <f t="shared" si="205"/>
        <v>0</v>
      </c>
      <c r="IL34" s="159">
        <f t="shared" si="205"/>
        <v>0</v>
      </c>
      <c r="IM34" s="151">
        <f t="shared" si="205"/>
        <v>0</v>
      </c>
      <c r="IN34" s="153">
        <f t="shared" si="205"/>
        <v>0</v>
      </c>
      <c r="IO34" s="151">
        <f t="shared" si="205"/>
        <v>1</v>
      </c>
      <c r="IP34" s="151">
        <f t="shared" si="205"/>
        <v>2</v>
      </c>
      <c r="IQ34" s="172">
        <f t="shared" si="205"/>
        <v>0</v>
      </c>
      <c r="IR34" s="159">
        <f t="shared" si="205"/>
        <v>7</v>
      </c>
      <c r="IS34" s="151">
        <f t="shared" si="205"/>
        <v>2</v>
      </c>
      <c r="IT34" s="153">
        <f t="shared" si="205"/>
        <v>1</v>
      </c>
      <c r="IU34" s="151">
        <f t="shared" si="205"/>
        <v>7</v>
      </c>
      <c r="IV34" s="151">
        <f t="shared" si="205"/>
        <v>0</v>
      </c>
      <c r="IW34" s="153">
        <f t="shared" si="205"/>
        <v>2</v>
      </c>
      <c r="IX34" s="159">
        <f t="shared" si="205"/>
        <v>0</v>
      </c>
      <c r="IY34" s="151">
        <f t="shared" si="205"/>
        <v>1</v>
      </c>
      <c r="IZ34" s="153">
        <f t="shared" si="205"/>
        <v>0</v>
      </c>
      <c r="JA34" s="159">
        <f t="shared" si="205"/>
        <v>3</v>
      </c>
      <c r="JB34" s="151">
        <f t="shared" si="205"/>
        <v>0</v>
      </c>
      <c r="JC34" s="153">
        <f t="shared" si="205"/>
        <v>0</v>
      </c>
      <c r="JD34" s="159">
        <f t="shared" si="205"/>
        <v>0</v>
      </c>
      <c r="JE34" s="151">
        <f t="shared" si="205"/>
        <v>0</v>
      </c>
      <c r="JF34" s="151">
        <f t="shared" si="205"/>
        <v>0</v>
      </c>
      <c r="JG34" s="172">
        <f t="shared" si="205"/>
        <v>0</v>
      </c>
      <c r="JH34" s="153">
        <f t="shared" si="205"/>
        <v>0</v>
      </c>
      <c r="JI34" s="154"/>
      <c r="JJ34" s="275" t="s">
        <v>128</v>
      </c>
      <c r="JK34" s="159">
        <f t="shared" ref="JK34:KJ34" si="206">SUM(JK35:JK39)</f>
        <v>0</v>
      </c>
      <c r="JL34" s="151">
        <f t="shared" si="206"/>
        <v>0</v>
      </c>
      <c r="JM34" s="151">
        <f t="shared" si="206"/>
        <v>0</v>
      </c>
      <c r="JN34" s="151">
        <f t="shared" si="206"/>
        <v>0</v>
      </c>
      <c r="JO34" s="153">
        <f t="shared" si="206"/>
        <v>0</v>
      </c>
      <c r="JP34" s="159">
        <f t="shared" si="206"/>
        <v>0</v>
      </c>
      <c r="JQ34" s="151">
        <f t="shared" si="206"/>
        <v>0</v>
      </c>
      <c r="JR34" s="151">
        <f t="shared" si="206"/>
        <v>0</v>
      </c>
      <c r="JS34" s="151">
        <f t="shared" si="206"/>
        <v>0</v>
      </c>
      <c r="JT34" s="153">
        <f t="shared" si="206"/>
        <v>0</v>
      </c>
      <c r="JU34" s="159">
        <f t="shared" si="206"/>
        <v>0</v>
      </c>
      <c r="JV34" s="155">
        <f t="shared" si="206"/>
        <v>0</v>
      </c>
      <c r="JW34" s="155">
        <f t="shared" si="206"/>
        <v>0</v>
      </c>
      <c r="JX34" s="155">
        <f t="shared" si="206"/>
        <v>0</v>
      </c>
      <c r="JY34" s="180">
        <f t="shared" si="206"/>
        <v>0</v>
      </c>
      <c r="JZ34" s="159">
        <f t="shared" si="206"/>
        <v>0</v>
      </c>
      <c r="KA34" s="155">
        <f t="shared" si="206"/>
        <v>0</v>
      </c>
      <c r="KB34" s="155">
        <f t="shared" si="206"/>
        <v>3</v>
      </c>
      <c r="KC34" s="155">
        <f t="shared" si="206"/>
        <v>1</v>
      </c>
      <c r="KD34" s="180">
        <f t="shared" si="206"/>
        <v>2</v>
      </c>
      <c r="KE34" s="159">
        <f t="shared" si="206"/>
        <v>1002</v>
      </c>
      <c r="KF34" s="734">
        <f t="shared" si="187"/>
        <v>2.7944111776447107</v>
      </c>
      <c r="KG34" s="180">
        <f t="shared" si="206"/>
        <v>28</v>
      </c>
      <c r="KH34" s="155">
        <f t="shared" si="206"/>
        <v>3</v>
      </c>
      <c r="KI34" s="155">
        <f t="shared" si="206"/>
        <v>0</v>
      </c>
      <c r="KJ34" s="180">
        <f t="shared" si="206"/>
        <v>0</v>
      </c>
      <c r="KK34" s="301"/>
      <c r="KL34" s="275" t="s">
        <v>128</v>
      </c>
      <c r="KM34" s="159">
        <f t="shared" ref="KM34:LB34" si="207">SUM(KM35:KM39)</f>
        <v>0</v>
      </c>
      <c r="KN34" s="155">
        <f t="shared" si="207"/>
        <v>0</v>
      </c>
      <c r="KO34" s="155">
        <f t="shared" si="207"/>
        <v>0</v>
      </c>
      <c r="KP34" s="155">
        <f t="shared" si="207"/>
        <v>8</v>
      </c>
      <c r="KQ34" s="155">
        <f t="shared" si="207"/>
        <v>0</v>
      </c>
      <c r="KR34" s="155">
        <f t="shared" si="207"/>
        <v>11</v>
      </c>
      <c r="KS34" s="155">
        <f t="shared" si="207"/>
        <v>2</v>
      </c>
      <c r="KT34" s="155">
        <f t="shared" si="207"/>
        <v>0</v>
      </c>
      <c r="KU34" s="180">
        <f t="shared" si="207"/>
        <v>0</v>
      </c>
      <c r="KV34" s="331">
        <f t="shared" si="207"/>
        <v>0</v>
      </c>
      <c r="KW34" s="180">
        <f t="shared" si="207"/>
        <v>0</v>
      </c>
      <c r="KX34" s="288">
        <f t="shared" si="207"/>
        <v>0</v>
      </c>
      <c r="KY34" s="159">
        <f t="shared" si="207"/>
        <v>0</v>
      </c>
      <c r="KZ34" s="155">
        <f t="shared" si="207"/>
        <v>0</v>
      </c>
      <c r="LA34" s="155">
        <f t="shared" si="207"/>
        <v>0</v>
      </c>
      <c r="LB34" s="180">
        <f t="shared" si="207"/>
        <v>0</v>
      </c>
      <c r="LD34" s="275" t="s">
        <v>128</v>
      </c>
      <c r="LE34" s="417">
        <f t="shared" ref="LE34:LW34" si="208">SUM(LE35:LE39)</f>
        <v>0</v>
      </c>
      <c r="LF34" s="417">
        <f t="shared" si="208"/>
        <v>0</v>
      </c>
      <c r="LG34" s="417">
        <f t="shared" si="208"/>
        <v>0</v>
      </c>
      <c r="LH34" s="417">
        <f t="shared" si="208"/>
        <v>0</v>
      </c>
      <c r="LI34" s="417">
        <f t="shared" si="208"/>
        <v>0</v>
      </c>
      <c r="LJ34" s="795">
        <f t="shared" si="208"/>
        <v>0</v>
      </c>
      <c r="LK34" s="454">
        <f t="shared" si="208"/>
        <v>0</v>
      </c>
      <c r="LL34" s="460">
        <f t="shared" si="208"/>
        <v>0</v>
      </c>
      <c r="LM34" s="460">
        <f t="shared" si="208"/>
        <v>0</v>
      </c>
      <c r="LN34" s="462">
        <f t="shared" si="208"/>
        <v>0</v>
      </c>
      <c r="LO34" s="503">
        <f t="shared" si="208"/>
        <v>25</v>
      </c>
      <c r="LP34" s="504">
        <f t="shared" si="208"/>
        <v>1</v>
      </c>
      <c r="LQ34" s="504">
        <f t="shared" si="208"/>
        <v>0</v>
      </c>
      <c r="LR34" s="505">
        <f t="shared" si="208"/>
        <v>0</v>
      </c>
      <c r="LS34" s="454">
        <f t="shared" si="208"/>
        <v>0</v>
      </c>
      <c r="LT34" s="460">
        <f t="shared" si="208"/>
        <v>0</v>
      </c>
      <c r="LU34" s="460">
        <f t="shared" si="208"/>
        <v>0</v>
      </c>
      <c r="LV34" s="460">
        <f t="shared" si="208"/>
        <v>0</v>
      </c>
      <c r="LW34" s="462">
        <f t="shared" si="208"/>
        <v>0</v>
      </c>
      <c r="LX34" s="961"/>
    </row>
    <row r="35" spans="1:336" s="288" customFormat="1" ht="18.75" x14ac:dyDescent="0.3">
      <c r="A35" s="235">
        <v>1444</v>
      </c>
      <c r="B35" s="201" t="s">
        <v>133</v>
      </c>
      <c r="C35" s="202">
        <v>110</v>
      </c>
      <c r="D35" s="380">
        <v>12</v>
      </c>
      <c r="E35" s="326"/>
      <c r="F35" s="326"/>
      <c r="G35" s="705">
        <f t="shared" si="152"/>
        <v>10.909090909090908</v>
      </c>
      <c r="H35" s="326">
        <v>12</v>
      </c>
      <c r="I35" s="379"/>
      <c r="J35" s="380">
        <v>8</v>
      </c>
      <c r="K35" s="326">
        <v>8</v>
      </c>
      <c r="L35" s="326">
        <v>5</v>
      </c>
      <c r="M35" s="406">
        <f t="shared" si="174"/>
        <v>4.5454545454545459</v>
      </c>
      <c r="N35" s="380">
        <v>8</v>
      </c>
      <c r="O35" s="326">
        <v>8</v>
      </c>
      <c r="P35" s="326">
        <v>5</v>
      </c>
      <c r="Q35" s="386">
        <f t="shared" si="175"/>
        <v>4.5454545454545459</v>
      </c>
      <c r="R35" s="380"/>
      <c r="S35" s="326"/>
      <c r="T35" s="326"/>
      <c r="U35" s="326"/>
      <c r="V35" s="326"/>
      <c r="W35" s="327"/>
      <c r="X35" s="326">
        <v>8</v>
      </c>
      <c r="Y35" s="326">
        <v>8</v>
      </c>
      <c r="Z35" s="326">
        <v>8</v>
      </c>
      <c r="AA35" s="326">
        <v>8</v>
      </c>
      <c r="AB35" s="326">
        <v>3</v>
      </c>
      <c r="AC35" s="326">
        <v>6</v>
      </c>
      <c r="AD35" s="326"/>
      <c r="AE35" s="326"/>
      <c r="AF35" s="327"/>
      <c r="AG35" s="204"/>
      <c r="AH35" s="148"/>
      <c r="AI35" s="276" t="s">
        <v>133</v>
      </c>
      <c r="AJ35" s="202">
        <v>103</v>
      </c>
      <c r="AK35" s="327">
        <v>11</v>
      </c>
      <c r="AL35" s="708">
        <v>7.7669902912621351</v>
      </c>
      <c r="AM35" s="326">
        <v>11</v>
      </c>
      <c r="AN35" s="326"/>
      <c r="AO35" s="326"/>
      <c r="AP35" s="326"/>
      <c r="AQ35" s="327">
        <v>7</v>
      </c>
      <c r="AR35" s="326"/>
      <c r="AS35" s="326"/>
      <c r="AT35" s="379">
        <v>17</v>
      </c>
      <c r="AU35" s="380">
        <v>8</v>
      </c>
      <c r="AV35" s="708">
        <v>9.7087378640776691</v>
      </c>
      <c r="AW35" s="326">
        <v>8</v>
      </c>
      <c r="AX35" s="744">
        <v>8</v>
      </c>
      <c r="AY35" s="326"/>
      <c r="AZ35" s="326"/>
      <c r="BA35" s="326"/>
      <c r="BB35" s="708">
        <f t="shared" si="156"/>
        <v>0</v>
      </c>
      <c r="BC35" s="326"/>
      <c r="BD35" s="326"/>
      <c r="BE35" s="326"/>
      <c r="BF35" s="708">
        <v>0</v>
      </c>
      <c r="BG35" s="326"/>
      <c r="BH35" s="326"/>
      <c r="BI35" s="813"/>
      <c r="BJ35" s="813"/>
      <c r="BK35" s="813"/>
      <c r="BL35" s="813"/>
      <c r="BM35" s="814"/>
      <c r="BN35" s="148"/>
      <c r="BO35" s="201" t="s">
        <v>133</v>
      </c>
      <c r="BP35" s="202">
        <v>102</v>
      </c>
      <c r="BQ35" s="380"/>
      <c r="BR35" s="326">
        <v>5</v>
      </c>
      <c r="BS35" s="326">
        <v>1</v>
      </c>
      <c r="BT35" s="326"/>
      <c r="BU35" s="326"/>
      <c r="BV35" s="326"/>
      <c r="BW35" s="326">
        <v>1</v>
      </c>
      <c r="BX35" s="326"/>
      <c r="BY35" s="708">
        <f t="shared" si="196"/>
        <v>0</v>
      </c>
      <c r="BZ35" s="326"/>
      <c r="CA35" s="326">
        <v>1</v>
      </c>
      <c r="CB35" s="326"/>
      <c r="CC35" s="708">
        <f t="shared" si="178"/>
        <v>0</v>
      </c>
      <c r="CD35" s="326"/>
      <c r="CE35" s="326"/>
      <c r="CF35" s="326"/>
      <c r="CG35" s="326"/>
      <c r="CH35" s="326"/>
      <c r="CI35" s="379"/>
      <c r="CJ35" s="380">
        <v>2</v>
      </c>
      <c r="CK35" s="326"/>
      <c r="CL35" s="716">
        <f t="shared" si="179"/>
        <v>0</v>
      </c>
      <c r="CM35" s="326"/>
      <c r="CN35" s="326"/>
      <c r="CO35" s="327"/>
      <c r="CP35" s="148"/>
      <c r="CQ35" s="370" t="s">
        <v>133</v>
      </c>
      <c r="CR35" s="1011">
        <v>23</v>
      </c>
      <c r="CS35" s="203"/>
      <c r="CT35" s="203"/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>
        <v>1</v>
      </c>
      <c r="DL35" s="326">
        <v>1</v>
      </c>
      <c r="DM35" s="327">
        <v>1</v>
      </c>
      <c r="DN35" s="148"/>
      <c r="DO35" s="201" t="s">
        <v>133</v>
      </c>
      <c r="DP35" s="202">
        <v>182</v>
      </c>
      <c r="DQ35" s="380"/>
      <c r="DR35" s="326"/>
      <c r="DS35" s="326"/>
      <c r="DT35" s="379"/>
      <c r="DU35" s="380"/>
      <c r="DV35" s="326"/>
      <c r="DW35" s="326">
        <v>1</v>
      </c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/>
      <c r="EH35" s="327"/>
      <c r="EI35" s="326"/>
      <c r="EJ35" s="326"/>
      <c r="EK35" s="716">
        <v>0</v>
      </c>
      <c r="EL35" s="326"/>
      <c r="EM35" s="326">
        <v>16</v>
      </c>
      <c r="EN35" s="708">
        <v>1.098901098901099</v>
      </c>
      <c r="EO35" s="326">
        <v>16</v>
      </c>
      <c r="EP35" s="716">
        <v>3.8461538461538463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0</v>
      </c>
      <c r="EW35" s="326">
        <v>0</v>
      </c>
      <c r="EX35" s="327">
        <v>0</v>
      </c>
      <c r="EY35" s="326">
        <v>1</v>
      </c>
      <c r="EZ35" s="326">
        <v>0</v>
      </c>
      <c r="FA35" s="379">
        <v>0</v>
      </c>
      <c r="FB35" s="380">
        <v>1</v>
      </c>
      <c r="FC35" s="326">
        <v>0</v>
      </c>
      <c r="FD35" s="327">
        <v>0</v>
      </c>
      <c r="FE35" s="326">
        <v>0</v>
      </c>
      <c r="FF35" s="326">
        <v>0</v>
      </c>
      <c r="FG35" s="379">
        <v>1</v>
      </c>
      <c r="FH35" s="380">
        <v>0</v>
      </c>
      <c r="FI35" s="326">
        <v>0</v>
      </c>
      <c r="FJ35" s="327">
        <v>0</v>
      </c>
      <c r="FK35" s="205">
        <v>66</v>
      </c>
      <c r="FL35" s="724">
        <v>9.0909090909090917</v>
      </c>
      <c r="FM35" s="326">
        <v>0</v>
      </c>
      <c r="FN35" s="326">
        <v>1</v>
      </c>
      <c r="FO35" s="326">
        <v>4</v>
      </c>
      <c r="FP35" s="326">
        <v>1</v>
      </c>
      <c r="FQ35" s="327">
        <v>0</v>
      </c>
      <c r="FR35" s="380">
        <v>0</v>
      </c>
      <c r="FS35" s="326">
        <v>0</v>
      </c>
      <c r="FT35" s="326">
        <v>0</v>
      </c>
      <c r="FU35" s="326">
        <v>0</v>
      </c>
      <c r="FV35" s="326">
        <v>1</v>
      </c>
      <c r="FW35" s="326">
        <v>0</v>
      </c>
      <c r="FX35" s="326">
        <v>1</v>
      </c>
      <c r="FY35" s="326">
        <v>1</v>
      </c>
      <c r="FZ35" s="326">
        <v>0</v>
      </c>
      <c r="GA35" s="326">
        <v>3</v>
      </c>
      <c r="GB35" s="326">
        <v>1</v>
      </c>
      <c r="GC35" s="326">
        <v>1</v>
      </c>
      <c r="GD35" s="326">
        <v>1</v>
      </c>
      <c r="GE35" s="326">
        <v>0</v>
      </c>
      <c r="GF35" s="326">
        <v>0</v>
      </c>
      <c r="GG35" s="327">
        <v>1</v>
      </c>
      <c r="GH35" s="148"/>
      <c r="GI35" s="201" t="s">
        <v>133</v>
      </c>
      <c r="GJ35" s="486">
        <v>958</v>
      </c>
      <c r="GK35" s="727">
        <v>0.31315240083507306</v>
      </c>
      <c r="GL35" s="380">
        <v>0</v>
      </c>
      <c r="GM35" s="326">
        <v>0</v>
      </c>
      <c r="GN35" s="326">
        <v>0</v>
      </c>
      <c r="GO35" s="326">
        <v>0</v>
      </c>
      <c r="GP35" s="327">
        <v>0</v>
      </c>
      <c r="GQ35" s="380">
        <v>1</v>
      </c>
      <c r="GR35" s="326">
        <v>0</v>
      </c>
      <c r="GS35" s="326">
        <v>1</v>
      </c>
      <c r="GT35" s="326">
        <v>1</v>
      </c>
      <c r="GU35" s="327">
        <v>0</v>
      </c>
      <c r="GV35" s="205">
        <v>2</v>
      </c>
      <c r="GW35" s="205">
        <v>1184</v>
      </c>
      <c r="GX35" s="730">
        <v>0.16891891891891891</v>
      </c>
      <c r="GY35" s="380">
        <v>1</v>
      </c>
      <c r="GZ35" s="326">
        <v>0</v>
      </c>
      <c r="HA35" s="326">
        <v>0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0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2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0</v>
      </c>
      <c r="IM35" s="326">
        <v>0</v>
      </c>
      <c r="IN35" s="327">
        <v>0</v>
      </c>
      <c r="IO35" s="326">
        <v>1</v>
      </c>
      <c r="IP35" s="326">
        <v>0</v>
      </c>
      <c r="IQ35" s="379">
        <v>0</v>
      </c>
      <c r="IR35" s="380">
        <v>6</v>
      </c>
      <c r="IS35" s="326">
        <v>1</v>
      </c>
      <c r="IT35" s="327">
        <v>1</v>
      </c>
      <c r="IU35" s="326">
        <v>7</v>
      </c>
      <c r="IV35" s="326">
        <v>0</v>
      </c>
      <c r="IW35" s="327">
        <v>1</v>
      </c>
      <c r="IX35" s="380">
        <v>0</v>
      </c>
      <c r="IY35" s="326">
        <v>0</v>
      </c>
      <c r="IZ35" s="327">
        <v>0</v>
      </c>
      <c r="JA35" s="380">
        <v>1</v>
      </c>
      <c r="JB35" s="326">
        <v>0</v>
      </c>
      <c r="JC35" s="327">
        <v>0</v>
      </c>
      <c r="JD35" s="380">
        <v>0</v>
      </c>
      <c r="JE35" s="326">
        <v>0</v>
      </c>
      <c r="JF35" s="326">
        <v>0</v>
      </c>
      <c r="JG35" s="326">
        <v>0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>
        <v>0</v>
      </c>
      <c r="JQ35" s="326">
        <v>0</v>
      </c>
      <c r="JR35" s="326">
        <v>0</v>
      </c>
      <c r="JS35" s="326">
        <v>0</v>
      </c>
      <c r="JT35" s="327">
        <v>0</v>
      </c>
      <c r="JU35" s="380">
        <v>0</v>
      </c>
      <c r="JV35" s="326">
        <v>0</v>
      </c>
      <c r="JW35" s="326">
        <v>0</v>
      </c>
      <c r="JX35" s="326">
        <v>0</v>
      </c>
      <c r="JY35" s="327">
        <v>0</v>
      </c>
      <c r="JZ35" s="380">
        <v>0</v>
      </c>
      <c r="KA35" s="326">
        <v>0</v>
      </c>
      <c r="KB35" s="326">
        <v>0</v>
      </c>
      <c r="KC35" s="326">
        <v>0</v>
      </c>
      <c r="KD35" s="327">
        <v>0</v>
      </c>
      <c r="KE35" s="205">
        <v>592</v>
      </c>
      <c r="KF35" s="734">
        <v>1.3513513513513513</v>
      </c>
      <c r="KG35" s="173">
        <v>8</v>
      </c>
      <c r="KH35" s="205">
        <v>0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8</v>
      </c>
      <c r="KQ35" s="203">
        <v>0</v>
      </c>
      <c r="KR35" s="203">
        <v>11</v>
      </c>
      <c r="KS35" s="203">
        <v>2</v>
      </c>
      <c r="KT35" s="203">
        <v>0</v>
      </c>
      <c r="KU35" s="173">
        <v>0</v>
      </c>
      <c r="KV35" s="332"/>
      <c r="KW35" s="173"/>
      <c r="KY35" s="205"/>
      <c r="KZ35" s="203"/>
      <c r="LA35" s="203"/>
      <c r="LB35" s="173"/>
      <c r="LD35" s="276" t="s">
        <v>133</v>
      </c>
      <c r="LE35" s="419"/>
      <c r="LF35" s="419"/>
      <c r="LG35" s="419"/>
      <c r="LH35" s="419"/>
      <c r="LI35" s="419"/>
      <c r="LJ35" s="545"/>
      <c r="LK35" s="480"/>
      <c r="LL35" s="452"/>
      <c r="LM35" s="452"/>
      <c r="LN35" s="453"/>
      <c r="LO35" s="480">
        <v>14</v>
      </c>
      <c r="LP35" s="452">
        <v>1</v>
      </c>
      <c r="LQ35" s="452"/>
      <c r="LR35" s="453"/>
      <c r="LS35" s="480"/>
      <c r="LT35" s="452"/>
      <c r="LU35" s="452"/>
      <c r="LV35" s="452"/>
      <c r="LW35" s="914"/>
      <c r="LX35" s="961"/>
    </row>
    <row r="36" spans="1:336" s="288" customFormat="1" ht="18.75" x14ac:dyDescent="0.3">
      <c r="A36" s="235">
        <v>1443</v>
      </c>
      <c r="B36" s="201" t="s">
        <v>134</v>
      </c>
      <c r="C36" s="202">
        <v>58</v>
      </c>
      <c r="D36" s="380"/>
      <c r="E36" s="326"/>
      <c r="F36" s="326"/>
      <c r="G36" s="705">
        <f t="shared" si="152"/>
        <v>0</v>
      </c>
      <c r="H36" s="326"/>
      <c r="I36" s="379"/>
      <c r="J36" s="380">
        <v>5</v>
      </c>
      <c r="K36" s="326">
        <v>2</v>
      </c>
      <c r="L36" s="326">
        <v>3</v>
      </c>
      <c r="M36" s="406">
        <f t="shared" si="174"/>
        <v>5.1724137931034484</v>
      </c>
      <c r="N36" s="380">
        <v>5</v>
      </c>
      <c r="O36" s="326">
        <v>2</v>
      </c>
      <c r="P36" s="326">
        <v>3</v>
      </c>
      <c r="Q36" s="386">
        <f t="shared" si="175"/>
        <v>5.1724137931034484</v>
      </c>
      <c r="R36" s="380"/>
      <c r="S36" s="326"/>
      <c r="T36" s="326"/>
      <c r="U36" s="326"/>
      <c r="V36" s="326"/>
      <c r="W36" s="327"/>
      <c r="X36" s="326">
        <v>5</v>
      </c>
      <c r="Y36" s="326">
        <v>2</v>
      </c>
      <c r="Z36" s="326">
        <v>5</v>
      </c>
      <c r="AA36" s="326">
        <v>2</v>
      </c>
      <c r="AB36" s="326">
        <v>3</v>
      </c>
      <c r="AC36" s="326">
        <v>9</v>
      </c>
      <c r="AD36" s="326"/>
      <c r="AE36" s="326"/>
      <c r="AF36" s="327"/>
      <c r="AG36" s="204"/>
      <c r="AH36" s="148"/>
      <c r="AI36" s="276" t="s">
        <v>134</v>
      </c>
      <c r="AJ36" s="202">
        <v>64</v>
      </c>
      <c r="AK36" s="327">
        <v>2</v>
      </c>
      <c r="AL36" s="708">
        <v>3.125</v>
      </c>
      <c r="AM36" s="326">
        <v>2</v>
      </c>
      <c r="AN36" s="326"/>
      <c r="AO36" s="326"/>
      <c r="AP36" s="326"/>
      <c r="AQ36" s="327">
        <v>2</v>
      </c>
      <c r="AR36" s="326"/>
      <c r="AS36" s="326"/>
      <c r="AT36" s="379">
        <v>4</v>
      </c>
      <c r="AU36" s="380">
        <v>8</v>
      </c>
      <c r="AV36" s="708">
        <v>6.25</v>
      </c>
      <c r="AW36" s="326">
        <v>8</v>
      </c>
      <c r="AX36" s="744">
        <v>8</v>
      </c>
      <c r="AY36" s="326"/>
      <c r="AZ36" s="326"/>
      <c r="BA36" s="326"/>
      <c r="BB36" s="708">
        <f t="shared" si="156"/>
        <v>0</v>
      </c>
      <c r="BC36" s="326"/>
      <c r="BD36" s="326"/>
      <c r="BE36" s="326"/>
      <c r="BF36" s="708">
        <v>0</v>
      </c>
      <c r="BG36" s="326"/>
      <c r="BH36" s="326"/>
      <c r="BI36" s="813"/>
      <c r="BJ36" s="813"/>
      <c r="BK36" s="813"/>
      <c r="BL36" s="813"/>
      <c r="BM36" s="814"/>
      <c r="BN36" s="148"/>
      <c r="BO36" s="201" t="s">
        <v>134</v>
      </c>
      <c r="BP36" s="202">
        <v>70</v>
      </c>
      <c r="BQ36" s="380"/>
      <c r="BR36" s="326">
        <v>2</v>
      </c>
      <c r="BS36" s="326"/>
      <c r="BT36" s="326"/>
      <c r="BU36" s="326"/>
      <c r="BV36" s="326"/>
      <c r="BW36" s="326"/>
      <c r="BX36" s="326">
        <v>1</v>
      </c>
      <c r="BY36" s="708">
        <f t="shared" si="196"/>
        <v>1.4285714285714286</v>
      </c>
      <c r="BZ36" s="326"/>
      <c r="CA36" s="326"/>
      <c r="CB36" s="326"/>
      <c r="CC36" s="708">
        <f t="shared" si="178"/>
        <v>0</v>
      </c>
      <c r="CD36" s="326"/>
      <c r="CE36" s="326">
        <v>1</v>
      </c>
      <c r="CF36" s="326"/>
      <c r="CG36" s="326"/>
      <c r="CH36" s="326"/>
      <c r="CI36" s="379"/>
      <c r="CJ36" s="380"/>
      <c r="CK36" s="326"/>
      <c r="CL36" s="716">
        <f t="shared" si="179"/>
        <v>0</v>
      </c>
      <c r="CM36" s="326"/>
      <c r="CN36" s="326"/>
      <c r="CO36" s="327"/>
      <c r="CP36" s="148"/>
      <c r="CQ36" s="370" t="s">
        <v>134</v>
      </c>
      <c r="CR36" s="1011">
        <v>6</v>
      </c>
      <c r="CS36" s="203">
        <v>2</v>
      </c>
      <c r="CT36" s="203"/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26"/>
      <c r="DM36" s="327"/>
      <c r="DN36" s="148"/>
      <c r="DO36" s="201" t="s">
        <v>134</v>
      </c>
      <c r="DP36" s="202">
        <v>78</v>
      </c>
      <c r="DQ36" s="380"/>
      <c r="DR36" s="326"/>
      <c r="DS36" s="326"/>
      <c r="DT36" s="379"/>
      <c r="DU36" s="380"/>
      <c r="DV36" s="326"/>
      <c r="DW36" s="326"/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/>
      <c r="EH36" s="327"/>
      <c r="EI36" s="326"/>
      <c r="EJ36" s="326"/>
      <c r="EK36" s="716">
        <v>0</v>
      </c>
      <c r="EL36" s="326"/>
      <c r="EM36" s="326"/>
      <c r="EN36" s="708">
        <v>0</v>
      </c>
      <c r="EO36" s="326"/>
      <c r="EP36" s="716">
        <v>12.820512820512819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5</v>
      </c>
      <c r="EW36" s="326">
        <v>8</v>
      </c>
      <c r="EX36" s="327">
        <v>39</v>
      </c>
      <c r="EY36" s="326">
        <v>3</v>
      </c>
      <c r="EZ36" s="326">
        <v>3</v>
      </c>
      <c r="FA36" s="379">
        <v>0</v>
      </c>
      <c r="FB36" s="380">
        <v>1</v>
      </c>
      <c r="FC36" s="326">
        <v>0</v>
      </c>
      <c r="FD36" s="327">
        <v>0</v>
      </c>
      <c r="FE36" s="326">
        <v>1</v>
      </c>
      <c r="FF36" s="326">
        <v>0</v>
      </c>
      <c r="FG36" s="379">
        <v>1</v>
      </c>
      <c r="FH36" s="380">
        <v>0</v>
      </c>
      <c r="FI36" s="326">
        <v>0</v>
      </c>
      <c r="FJ36" s="327">
        <v>0</v>
      </c>
      <c r="FK36" s="205">
        <v>0</v>
      </c>
      <c r="FL36" s="724" t="e">
        <v>#DIV/0!</v>
      </c>
      <c r="FM36" s="326">
        <v>0</v>
      </c>
      <c r="FN36" s="326">
        <v>0</v>
      </c>
      <c r="FO36" s="326">
        <v>2</v>
      </c>
      <c r="FP36" s="326">
        <v>6</v>
      </c>
      <c r="FQ36" s="327">
        <v>0</v>
      </c>
      <c r="FR36" s="380">
        <v>0</v>
      </c>
      <c r="FS36" s="326">
        <v>0</v>
      </c>
      <c r="FT36" s="326">
        <v>0</v>
      </c>
      <c r="FU36" s="326">
        <v>2</v>
      </c>
      <c r="FV36" s="326">
        <v>14</v>
      </c>
      <c r="FW36" s="326">
        <v>27</v>
      </c>
      <c r="FX36" s="326">
        <v>1</v>
      </c>
      <c r="FY36" s="326">
        <v>0</v>
      </c>
      <c r="FZ36" s="326">
        <v>0</v>
      </c>
      <c r="GA36" s="326">
        <v>0</v>
      </c>
      <c r="GB36" s="326">
        <v>0</v>
      </c>
      <c r="GC36" s="326">
        <v>0</v>
      </c>
      <c r="GD36" s="326">
        <v>0</v>
      </c>
      <c r="GE36" s="326">
        <v>0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8.0168776371308024</v>
      </c>
      <c r="GL36" s="380">
        <v>0</v>
      </c>
      <c r="GM36" s="326">
        <v>0</v>
      </c>
      <c r="GN36" s="326">
        <v>0</v>
      </c>
      <c r="GO36" s="326">
        <v>0</v>
      </c>
      <c r="GP36" s="327">
        <v>0</v>
      </c>
      <c r="GQ36" s="380">
        <v>6</v>
      </c>
      <c r="GR36" s="326">
        <v>1</v>
      </c>
      <c r="GS36" s="326">
        <v>8</v>
      </c>
      <c r="GT36" s="326">
        <v>15</v>
      </c>
      <c r="GU36" s="327">
        <v>8</v>
      </c>
      <c r="GV36" s="205">
        <v>34</v>
      </c>
      <c r="GW36" s="205">
        <v>317</v>
      </c>
      <c r="GX36" s="730">
        <v>10.725552050473187</v>
      </c>
      <c r="GY36" s="380">
        <v>8</v>
      </c>
      <c r="GZ36" s="326">
        <v>0</v>
      </c>
      <c r="HA36" s="326">
        <v>2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0</v>
      </c>
      <c r="IP36" s="326">
        <v>1</v>
      </c>
      <c r="IQ36" s="379">
        <v>0</v>
      </c>
      <c r="IR36" s="380">
        <v>0</v>
      </c>
      <c r="IS36" s="326">
        <v>1</v>
      </c>
      <c r="IT36" s="327">
        <v>0</v>
      </c>
      <c r="IU36" s="326">
        <v>0</v>
      </c>
      <c r="IV36" s="326">
        <v>0</v>
      </c>
      <c r="IW36" s="327">
        <v>1</v>
      </c>
      <c r="IX36" s="380">
        <v>0</v>
      </c>
      <c r="IY36" s="326">
        <v>1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>
        <v>0</v>
      </c>
      <c r="JQ36" s="326">
        <v>0</v>
      </c>
      <c r="JR36" s="326">
        <v>0</v>
      </c>
      <c r="JS36" s="326">
        <v>0</v>
      </c>
      <c r="JT36" s="327">
        <v>0</v>
      </c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3</v>
      </c>
      <c r="KC36" s="326">
        <v>1</v>
      </c>
      <c r="KD36" s="327">
        <v>2</v>
      </c>
      <c r="KE36" s="205">
        <v>158</v>
      </c>
      <c r="KF36" s="734">
        <v>11.39240506329114</v>
      </c>
      <c r="KG36" s="173">
        <v>18</v>
      </c>
      <c r="KH36" s="205">
        <v>3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0</v>
      </c>
      <c r="KQ36" s="203">
        <v>0</v>
      </c>
      <c r="KR36" s="203">
        <v>0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419"/>
      <c r="LF36" s="419"/>
      <c r="LG36" s="419"/>
      <c r="LH36" s="419"/>
      <c r="LI36" s="419"/>
      <c r="LJ36" s="545"/>
      <c r="LK36" s="480"/>
      <c r="LL36" s="452"/>
      <c r="LM36" s="452"/>
      <c r="LN36" s="453"/>
      <c r="LO36" s="480">
        <v>5</v>
      </c>
      <c r="LP36" s="452"/>
      <c r="LQ36" s="452"/>
      <c r="LR36" s="453"/>
      <c r="LS36" s="480"/>
      <c r="LT36" s="452"/>
      <c r="LU36" s="452"/>
      <c r="LV36" s="452"/>
      <c r="LW36" s="914"/>
      <c r="LX36" s="961"/>
    </row>
    <row r="37" spans="1:336" s="288" customFormat="1" ht="18.75" x14ac:dyDescent="0.3">
      <c r="A37" s="200">
        <v>12192</v>
      </c>
      <c r="B37" s="201" t="s">
        <v>145</v>
      </c>
      <c r="C37" s="202">
        <v>0</v>
      </c>
      <c r="D37" s="380"/>
      <c r="E37" s="326"/>
      <c r="F37" s="326"/>
      <c r="G37" s="705" t="e">
        <f t="shared" si="152"/>
        <v>#DIV/0!</v>
      </c>
      <c r="H37" s="326"/>
      <c r="I37" s="379"/>
      <c r="J37" s="380">
        <v>1</v>
      </c>
      <c r="K37" s="326">
        <v>2</v>
      </c>
      <c r="L37" s="326">
        <v>0</v>
      </c>
      <c r="M37" s="406" t="e">
        <f t="shared" si="174"/>
        <v>#DIV/0!</v>
      </c>
      <c r="N37" s="380">
        <v>1</v>
      </c>
      <c r="O37" s="326">
        <v>2</v>
      </c>
      <c r="P37" s="326">
        <v>0</v>
      </c>
      <c r="Q37" s="386" t="e">
        <f t="shared" si="175"/>
        <v>#DIV/0!</v>
      </c>
      <c r="R37" s="380"/>
      <c r="S37" s="326"/>
      <c r="T37" s="326"/>
      <c r="U37" s="326"/>
      <c r="V37" s="326"/>
      <c r="W37" s="327"/>
      <c r="X37" s="326">
        <v>1</v>
      </c>
      <c r="Y37" s="326">
        <v>2</v>
      </c>
      <c r="Z37" s="326">
        <v>1</v>
      </c>
      <c r="AA37" s="326">
        <v>2</v>
      </c>
      <c r="AB37" s="326">
        <v>1</v>
      </c>
      <c r="AC37" s="326">
        <v>2</v>
      </c>
      <c r="AD37" s="326"/>
      <c r="AE37" s="326"/>
      <c r="AF37" s="327"/>
      <c r="AG37" s="204"/>
      <c r="AH37" s="148"/>
      <c r="AI37" s="276" t="s">
        <v>145</v>
      </c>
      <c r="AJ37" s="202">
        <v>0</v>
      </c>
      <c r="AK37" s="327"/>
      <c r="AL37" s="708" t="e">
        <f t="shared" ref="AL37" si="209">AK37/AJ37*100</f>
        <v>#DIV/0!</v>
      </c>
      <c r="AM37" s="326"/>
      <c r="AN37" s="326"/>
      <c r="AO37" s="326"/>
      <c r="AP37" s="326"/>
      <c r="AQ37" s="327"/>
      <c r="AR37" s="326"/>
      <c r="AS37" s="326"/>
      <c r="AT37" s="379">
        <v>3</v>
      </c>
      <c r="AU37" s="380">
        <v>1</v>
      </c>
      <c r="AV37" s="708" t="e">
        <f t="shared" ref="AV37" si="210">AU37/AJ37*100</f>
        <v>#DIV/0!</v>
      </c>
      <c r="AW37" s="326">
        <v>1</v>
      </c>
      <c r="AX37" s="744">
        <v>1</v>
      </c>
      <c r="AY37" s="326"/>
      <c r="AZ37" s="326"/>
      <c r="BA37" s="326"/>
      <c r="BB37" s="708" t="e">
        <f t="shared" si="156"/>
        <v>#DIV/0!</v>
      </c>
      <c r="BC37" s="326"/>
      <c r="BD37" s="326"/>
      <c r="BE37" s="326"/>
      <c r="BF37" s="708" t="e">
        <f t="shared" ref="BF37" si="211">BE37/AJ37*100</f>
        <v>#DIV/0!</v>
      </c>
      <c r="BG37" s="326"/>
      <c r="BH37" s="326"/>
      <c r="BI37" s="326"/>
      <c r="BJ37" s="326"/>
      <c r="BK37" s="326"/>
      <c r="BL37" s="326"/>
      <c r="BM37" s="327"/>
      <c r="BN37" s="148"/>
      <c r="BO37" s="201" t="s">
        <v>145</v>
      </c>
      <c r="BP37" s="202">
        <v>0</v>
      </c>
      <c r="BQ37" s="380"/>
      <c r="BR37" s="326">
        <v>1</v>
      </c>
      <c r="BS37" s="326"/>
      <c r="BT37" s="326"/>
      <c r="BU37" s="326"/>
      <c r="BV37" s="326"/>
      <c r="BW37" s="326"/>
      <c r="BX37" s="326"/>
      <c r="BY37" s="708" t="e">
        <f t="shared" si="196"/>
        <v>#DIV/0!</v>
      </c>
      <c r="BZ37" s="326"/>
      <c r="CA37" s="326"/>
      <c r="CB37" s="326"/>
      <c r="CC37" s="708" t="e">
        <f t="shared" si="178"/>
        <v>#DIV/0!</v>
      </c>
      <c r="CD37" s="326"/>
      <c r="CE37" s="326"/>
      <c r="CF37" s="326"/>
      <c r="CG37" s="326"/>
      <c r="CH37" s="326"/>
      <c r="CI37" s="379"/>
      <c r="CJ37" s="380"/>
      <c r="CK37" s="326"/>
      <c r="CL37" s="716" t="e">
        <f t="shared" si="179"/>
        <v>#DIV/0!</v>
      </c>
      <c r="CM37" s="326"/>
      <c r="CN37" s="326"/>
      <c r="CO37" s="327"/>
      <c r="CP37" s="148"/>
      <c r="CQ37" s="370" t="s">
        <v>145</v>
      </c>
      <c r="CR37" s="1011">
        <v>0</v>
      </c>
      <c r="CS37" s="203"/>
      <c r="CT37" s="203"/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26"/>
      <c r="DM37" s="327"/>
      <c r="DN37" s="148"/>
      <c r="DO37" s="201" t="s">
        <v>145</v>
      </c>
      <c r="DP37" s="202">
        <v>0</v>
      </c>
      <c r="DQ37" s="380"/>
      <c r="DR37" s="326"/>
      <c r="DS37" s="326"/>
      <c r="DT37" s="379"/>
      <c r="DU37" s="380"/>
      <c r="DV37" s="326"/>
      <c r="DW37" s="326"/>
      <c r="DX37" s="720" t="e">
        <f t="shared" ref="DX37" si="212">DW37/DP37*100</f>
        <v>#DIV/0!</v>
      </c>
      <c r="DY37" s="380"/>
      <c r="DZ37" s="326"/>
      <c r="EA37" s="326"/>
      <c r="EB37" s="716" t="e">
        <f t="shared" ref="EB37" si="213">EA37/DP37*100</f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ref="EK37" si="214">EJ37/DP37*100</f>
        <v>#DIV/0!</v>
      </c>
      <c r="EL37" s="326"/>
      <c r="EM37" s="326"/>
      <c r="EN37" s="708" t="e">
        <f t="shared" ref="EN37" si="215">EM37/DP37*100</f>
        <v>#DIV/0!</v>
      </c>
      <c r="EO37" s="326"/>
      <c r="EP37" s="716" t="e">
        <f t="shared" ref="EP37" si="216">EO37/DP37*100</f>
        <v>#DIV/0!</v>
      </c>
      <c r="EQ37" s="148"/>
      <c r="ER37" s="201" t="s">
        <v>145</v>
      </c>
      <c r="ES37" s="380"/>
      <c r="ET37" s="326"/>
      <c r="EU37" s="379"/>
      <c r="EV37" s="380"/>
      <c r="EW37" s="326"/>
      <c r="EX37" s="327"/>
      <c r="EY37" s="326"/>
      <c r="EZ37" s="326"/>
      <c r="FA37" s="379"/>
      <c r="FB37" s="380"/>
      <c r="FC37" s="326"/>
      <c r="FD37" s="327"/>
      <c r="FE37" s="326"/>
      <c r="FF37" s="326"/>
      <c r="FG37" s="379">
        <v>1</v>
      </c>
      <c r="FH37" s="380"/>
      <c r="FI37" s="326"/>
      <c r="FJ37" s="327"/>
      <c r="FK37" s="205">
        <v>0</v>
      </c>
      <c r="FL37" s="724" t="e">
        <v>#DIV/0!</v>
      </c>
      <c r="FM37" s="326"/>
      <c r="FN37" s="326"/>
      <c r="FO37" s="326">
        <v>1</v>
      </c>
      <c r="FP37" s="326">
        <v>1</v>
      </c>
      <c r="FQ37" s="327"/>
      <c r="FR37" s="380"/>
      <c r="FS37" s="326"/>
      <c r="FT37" s="326"/>
      <c r="FU37" s="326"/>
      <c r="FV37" s="326"/>
      <c r="FW37" s="326"/>
      <c r="FX37" s="326"/>
      <c r="FY37" s="326"/>
      <c r="FZ37" s="326"/>
      <c r="GA37" s="326"/>
      <c r="GB37" s="326"/>
      <c r="GC37" s="326"/>
      <c r="GD37" s="326"/>
      <c r="GE37" s="326">
        <v>1</v>
      </c>
      <c r="GF37" s="326"/>
      <c r="GG37" s="327"/>
      <c r="GH37" s="148"/>
      <c r="GI37" s="201" t="s">
        <v>145</v>
      </c>
      <c r="GJ37" s="486">
        <v>0</v>
      </c>
      <c r="GK37" s="727" t="e">
        <v>#DIV/0!</v>
      </c>
      <c r="GL37" s="380"/>
      <c r="GM37" s="326"/>
      <c r="GN37" s="326"/>
      <c r="GO37" s="326"/>
      <c r="GP37" s="327">
        <v>1</v>
      </c>
      <c r="GQ37" s="380">
        <v>0</v>
      </c>
      <c r="GR37" s="326">
        <v>0</v>
      </c>
      <c r="GS37" s="326">
        <v>1</v>
      </c>
      <c r="GT37" s="326"/>
      <c r="GU37" s="327"/>
      <c r="GV37" s="205"/>
      <c r="GW37" s="205">
        <v>0</v>
      </c>
      <c r="GX37" s="730" t="e">
        <v>#DIV/0!</v>
      </c>
      <c r="GY37" s="380"/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/>
      <c r="IP37" s="326">
        <v>1</v>
      </c>
      <c r="IQ37" s="379"/>
      <c r="IR37" s="380"/>
      <c r="IS37" s="326"/>
      <c r="IT37" s="327"/>
      <c r="IU37" s="326"/>
      <c r="IV37" s="326"/>
      <c r="IW37" s="327"/>
      <c r="IX37" s="380"/>
      <c r="IY37" s="326"/>
      <c r="IZ37" s="327"/>
      <c r="JA37" s="380">
        <v>2</v>
      </c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421" t="s">
        <v>145</v>
      </c>
      <c r="LE37" s="419"/>
      <c r="LF37" s="419"/>
      <c r="LG37" s="419"/>
      <c r="LH37" s="419"/>
      <c r="LI37" s="419"/>
      <c r="LJ37" s="545"/>
      <c r="LK37" s="480"/>
      <c r="LL37" s="452"/>
      <c r="LM37" s="452"/>
      <c r="LN37" s="453"/>
      <c r="LO37" s="480">
        <v>3</v>
      </c>
      <c r="LP37" s="452"/>
      <c r="LQ37" s="452"/>
      <c r="LR37" s="453"/>
      <c r="LS37" s="480"/>
      <c r="LT37" s="452"/>
      <c r="LU37" s="452"/>
      <c r="LV37" s="452"/>
      <c r="LW37" s="914"/>
    </row>
    <row r="38" spans="1:336" s="288" customFormat="1" ht="18.75" x14ac:dyDescent="0.3">
      <c r="A38" s="235">
        <v>1447</v>
      </c>
      <c r="B38" s="201" t="s">
        <v>138</v>
      </c>
      <c r="C38" s="202">
        <v>32</v>
      </c>
      <c r="D38" s="380"/>
      <c r="E38" s="326"/>
      <c r="F38" s="326"/>
      <c r="G38" s="705">
        <f t="shared" si="152"/>
        <v>0</v>
      </c>
      <c r="H38" s="326"/>
      <c r="I38" s="379"/>
      <c r="J38" s="380">
        <v>1</v>
      </c>
      <c r="K38" s="326">
        <v>5</v>
      </c>
      <c r="L38" s="326">
        <v>3</v>
      </c>
      <c r="M38" s="406">
        <f t="shared" si="174"/>
        <v>9.375</v>
      </c>
      <c r="N38" s="380">
        <v>1</v>
      </c>
      <c r="O38" s="326">
        <v>5</v>
      </c>
      <c r="P38" s="326">
        <v>3</v>
      </c>
      <c r="Q38" s="386">
        <f t="shared" si="175"/>
        <v>9.375</v>
      </c>
      <c r="R38" s="380"/>
      <c r="S38" s="326"/>
      <c r="T38" s="326"/>
      <c r="U38" s="326"/>
      <c r="V38" s="326"/>
      <c r="W38" s="327"/>
      <c r="X38" s="326">
        <v>1</v>
      </c>
      <c r="Y38" s="326">
        <v>5</v>
      </c>
      <c r="Z38" s="326">
        <v>1</v>
      </c>
      <c r="AA38" s="326">
        <v>5</v>
      </c>
      <c r="AB38" s="326">
        <v>3</v>
      </c>
      <c r="AC38" s="326">
        <v>2</v>
      </c>
      <c r="AD38" s="326"/>
      <c r="AE38" s="326"/>
      <c r="AF38" s="327"/>
      <c r="AG38" s="204"/>
      <c r="AH38" s="148"/>
      <c r="AI38" s="276" t="s">
        <v>138</v>
      </c>
      <c r="AJ38" s="202">
        <v>30</v>
      </c>
      <c r="AK38" s="327">
        <v>5</v>
      </c>
      <c r="AL38" s="708">
        <v>6.666666666666667</v>
      </c>
      <c r="AM38" s="326">
        <v>5</v>
      </c>
      <c r="AN38" s="326">
        <v>5</v>
      </c>
      <c r="AO38" s="326"/>
      <c r="AP38" s="326"/>
      <c r="AQ38" s="327">
        <v>2</v>
      </c>
      <c r="AR38" s="326"/>
      <c r="AS38" s="326"/>
      <c r="AT38" s="379">
        <v>2</v>
      </c>
      <c r="AU38" s="380">
        <v>2</v>
      </c>
      <c r="AV38" s="708">
        <v>3.3333333333333335</v>
      </c>
      <c r="AW38" s="326">
        <v>2</v>
      </c>
      <c r="AX38" s="744">
        <v>2</v>
      </c>
      <c r="AY38" s="326"/>
      <c r="AZ38" s="326"/>
      <c r="BA38" s="326"/>
      <c r="BB38" s="708">
        <f t="shared" si="156"/>
        <v>0</v>
      </c>
      <c r="BC38" s="326"/>
      <c r="BD38" s="326"/>
      <c r="BE38" s="326"/>
      <c r="BF38" s="708">
        <v>0</v>
      </c>
      <c r="BG38" s="326"/>
      <c r="BH38" s="326"/>
      <c r="BI38" s="813"/>
      <c r="BJ38" s="813"/>
      <c r="BK38" s="813"/>
      <c r="BL38" s="813"/>
      <c r="BM38" s="814"/>
      <c r="BN38" s="148"/>
      <c r="BO38" s="201" t="s">
        <v>138</v>
      </c>
      <c r="BP38" s="202">
        <v>29</v>
      </c>
      <c r="BQ38" s="380"/>
      <c r="BR38" s="326">
        <v>2</v>
      </c>
      <c r="BS38" s="326"/>
      <c r="BT38" s="326"/>
      <c r="BU38" s="326"/>
      <c r="BV38" s="326"/>
      <c r="BW38" s="326"/>
      <c r="BX38" s="326"/>
      <c r="BY38" s="708">
        <f t="shared" si="196"/>
        <v>0</v>
      </c>
      <c r="BZ38" s="326"/>
      <c r="CA38" s="326"/>
      <c r="CB38" s="326"/>
      <c r="CC38" s="708">
        <f t="shared" si="178"/>
        <v>0</v>
      </c>
      <c r="CD38" s="326"/>
      <c r="CE38" s="326"/>
      <c r="CF38" s="326"/>
      <c r="CG38" s="326"/>
      <c r="CH38" s="326"/>
      <c r="CI38" s="379"/>
      <c r="CJ38" s="380"/>
      <c r="CK38" s="326"/>
      <c r="CL38" s="716">
        <f t="shared" si="179"/>
        <v>0</v>
      </c>
      <c r="CM38" s="326"/>
      <c r="CN38" s="326"/>
      <c r="CO38" s="327"/>
      <c r="CP38" s="148"/>
      <c r="CQ38" s="370" t="s">
        <v>138</v>
      </c>
      <c r="CR38" s="1011">
        <v>5</v>
      </c>
      <c r="CS38" s="203">
        <v>2</v>
      </c>
      <c r="CT38" s="203"/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79"/>
      <c r="DJ38" s="380"/>
      <c r="DK38" s="327"/>
      <c r="DL38" s="326"/>
      <c r="DM38" s="327"/>
      <c r="DN38" s="148"/>
      <c r="DO38" s="201" t="s">
        <v>138</v>
      </c>
      <c r="DP38" s="202">
        <v>45</v>
      </c>
      <c r="DQ38" s="380">
        <v>3</v>
      </c>
      <c r="DR38" s="326"/>
      <c r="DS38" s="326"/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/>
      <c r="EF38" s="379"/>
      <c r="EG38" s="380"/>
      <c r="EH38" s="327"/>
      <c r="EI38" s="326"/>
      <c r="EJ38" s="326"/>
      <c r="EK38" s="716">
        <v>0</v>
      </c>
      <c r="EL38" s="326"/>
      <c r="EM38" s="326">
        <v>1</v>
      </c>
      <c r="EN38" s="708">
        <v>2.2222222222222223</v>
      </c>
      <c r="EO38" s="326">
        <v>1</v>
      </c>
      <c r="EP38" s="716">
        <v>6.666666666666667</v>
      </c>
      <c r="EQ38" s="148"/>
      <c r="ER38" s="201" t="s">
        <v>138</v>
      </c>
      <c r="ES38" s="380">
        <v>0</v>
      </c>
      <c r="ET38" s="326">
        <v>0</v>
      </c>
      <c r="EU38" s="379">
        <v>0</v>
      </c>
      <c r="EV38" s="380">
        <v>1</v>
      </c>
      <c r="EW38" s="326">
        <v>0</v>
      </c>
      <c r="EX38" s="327">
        <v>0</v>
      </c>
      <c r="EY38" s="326">
        <v>0</v>
      </c>
      <c r="EZ38" s="326">
        <v>0</v>
      </c>
      <c r="FA38" s="379">
        <v>0</v>
      </c>
      <c r="FB38" s="380">
        <v>0</v>
      </c>
      <c r="FC38" s="326">
        <v>0</v>
      </c>
      <c r="FD38" s="327">
        <v>0</v>
      </c>
      <c r="FE38" s="326">
        <v>0</v>
      </c>
      <c r="FF38" s="326">
        <v>0</v>
      </c>
      <c r="FG38" s="379">
        <v>0</v>
      </c>
      <c r="FH38" s="380">
        <v>0</v>
      </c>
      <c r="FI38" s="326">
        <v>0</v>
      </c>
      <c r="FJ38" s="327">
        <v>0</v>
      </c>
      <c r="FK38" s="205">
        <v>12</v>
      </c>
      <c r="FL38" s="724">
        <v>8.3333333333333321</v>
      </c>
      <c r="FM38" s="326">
        <v>0</v>
      </c>
      <c r="FN38" s="326">
        <v>0</v>
      </c>
      <c r="FO38" s="326">
        <v>1</v>
      </c>
      <c r="FP38" s="326">
        <v>0</v>
      </c>
      <c r="FQ38" s="327">
        <v>0</v>
      </c>
      <c r="FR38" s="380">
        <v>0</v>
      </c>
      <c r="FS38" s="326">
        <v>0</v>
      </c>
      <c r="FT38" s="326">
        <v>0</v>
      </c>
      <c r="FU38" s="326">
        <v>0</v>
      </c>
      <c r="FV38" s="326">
        <v>0</v>
      </c>
      <c r="FW38" s="326">
        <v>0</v>
      </c>
      <c r="FX38" s="326">
        <v>0</v>
      </c>
      <c r="FY38" s="326">
        <v>0</v>
      </c>
      <c r="FZ38" s="326">
        <v>0</v>
      </c>
      <c r="GA38" s="326">
        <v>0</v>
      </c>
      <c r="GB38" s="326">
        <v>0</v>
      </c>
      <c r="GC38" s="326">
        <v>0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1.4598540145985401</v>
      </c>
      <c r="GL38" s="380">
        <v>0</v>
      </c>
      <c r="GM38" s="326">
        <v>0</v>
      </c>
      <c r="GN38" s="326">
        <v>0</v>
      </c>
      <c r="GO38" s="326">
        <v>0</v>
      </c>
      <c r="GP38" s="327">
        <v>0</v>
      </c>
      <c r="GQ38" s="380">
        <v>3</v>
      </c>
      <c r="GR38" s="326">
        <v>1</v>
      </c>
      <c r="GS38" s="326">
        <v>0</v>
      </c>
      <c r="GT38" s="326">
        <v>0</v>
      </c>
      <c r="GU38" s="327">
        <v>0</v>
      </c>
      <c r="GV38" s="205">
        <v>2</v>
      </c>
      <c r="GW38" s="205">
        <v>338</v>
      </c>
      <c r="GX38" s="730">
        <v>0.59171597633136097</v>
      </c>
      <c r="GY38" s="380">
        <v>0</v>
      </c>
      <c r="GZ38" s="326">
        <v>0</v>
      </c>
      <c r="HA38" s="326">
        <v>0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0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0</v>
      </c>
      <c r="IP38" s="326">
        <v>0</v>
      </c>
      <c r="IQ38" s="379">
        <v>0</v>
      </c>
      <c r="IR38" s="380">
        <v>1</v>
      </c>
      <c r="IS38" s="326">
        <v>0</v>
      </c>
      <c r="IT38" s="327">
        <v>0</v>
      </c>
      <c r="IU38" s="326">
        <v>0</v>
      </c>
      <c r="IV38" s="326">
        <v>0</v>
      </c>
      <c r="IW38" s="327">
        <v>0</v>
      </c>
      <c r="IX38" s="380">
        <v>0</v>
      </c>
      <c r="IY38" s="326">
        <v>0</v>
      </c>
      <c r="IZ38" s="327">
        <v>0</v>
      </c>
      <c r="JA38" s="380">
        <v>0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>
        <v>0</v>
      </c>
      <c r="JQ38" s="326">
        <v>0</v>
      </c>
      <c r="JR38" s="326">
        <v>0</v>
      </c>
      <c r="JS38" s="326">
        <v>0</v>
      </c>
      <c r="JT38" s="327">
        <v>0</v>
      </c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0</v>
      </c>
      <c r="KD38" s="327">
        <v>0</v>
      </c>
      <c r="KE38" s="205">
        <v>169</v>
      </c>
      <c r="KF38" s="734">
        <v>1.1834319526627219</v>
      </c>
      <c r="KG38" s="173">
        <v>2</v>
      </c>
      <c r="KH38" s="205">
        <v>0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0</v>
      </c>
      <c r="KQ38" s="203">
        <v>0</v>
      </c>
      <c r="KR38" s="203">
        <v>0</v>
      </c>
      <c r="KS38" s="203">
        <v>0</v>
      </c>
      <c r="KT38" s="203">
        <v>0</v>
      </c>
      <c r="KU38" s="173">
        <v>0</v>
      </c>
      <c r="KV38" s="332"/>
      <c r="KW38" s="173"/>
      <c r="KY38" s="205"/>
      <c r="KZ38" s="203"/>
      <c r="LA38" s="203"/>
      <c r="LB38" s="173"/>
      <c r="LD38" s="276" t="s">
        <v>138</v>
      </c>
      <c r="LE38" s="419"/>
      <c r="LF38" s="419"/>
      <c r="LG38" s="419"/>
      <c r="LH38" s="419"/>
      <c r="LI38" s="419"/>
      <c r="LJ38" s="545"/>
      <c r="LK38" s="480"/>
      <c r="LL38" s="452"/>
      <c r="LM38" s="452"/>
      <c r="LN38" s="453"/>
      <c r="LO38" s="480">
        <v>1</v>
      </c>
      <c r="LP38" s="452"/>
      <c r="LQ38" s="452"/>
      <c r="LR38" s="453"/>
      <c r="LS38" s="480"/>
      <c r="LT38" s="452"/>
      <c r="LU38" s="452"/>
      <c r="LV38" s="452"/>
      <c r="LW38" s="914"/>
      <c r="LX38" s="961"/>
    </row>
    <row r="39" spans="1:336" s="288" customFormat="1" ht="18.75" x14ac:dyDescent="0.3">
      <c r="A39" s="235">
        <v>1448</v>
      </c>
      <c r="B39" s="201" t="s">
        <v>139</v>
      </c>
      <c r="C39" s="202">
        <v>13</v>
      </c>
      <c r="D39" s="380"/>
      <c r="E39" s="326"/>
      <c r="F39" s="326"/>
      <c r="G39" s="705">
        <f t="shared" si="152"/>
        <v>0</v>
      </c>
      <c r="H39" s="326"/>
      <c r="I39" s="379"/>
      <c r="J39" s="380"/>
      <c r="K39" s="326">
        <v>1</v>
      </c>
      <c r="L39" s="326"/>
      <c r="M39" s="406">
        <f t="shared" si="174"/>
        <v>0</v>
      </c>
      <c r="N39" s="380"/>
      <c r="O39" s="326">
        <v>1</v>
      </c>
      <c r="P39" s="326"/>
      <c r="Q39" s="386">
        <f t="shared" si="175"/>
        <v>0</v>
      </c>
      <c r="R39" s="380"/>
      <c r="S39" s="326"/>
      <c r="T39" s="326"/>
      <c r="U39" s="326"/>
      <c r="V39" s="326"/>
      <c r="W39" s="327"/>
      <c r="X39" s="326"/>
      <c r="Y39" s="326">
        <v>1</v>
      </c>
      <c r="Z39" s="326"/>
      <c r="AA39" s="326">
        <v>1</v>
      </c>
      <c r="AB39" s="326"/>
      <c r="AC39" s="326"/>
      <c r="AD39" s="326"/>
      <c r="AE39" s="326"/>
      <c r="AF39" s="327"/>
      <c r="AG39" s="204"/>
      <c r="AH39" s="148"/>
      <c r="AI39" s="276" t="s">
        <v>139</v>
      </c>
      <c r="AJ39" s="202">
        <v>12</v>
      </c>
      <c r="AK39" s="327">
        <v>1</v>
      </c>
      <c r="AL39" s="708">
        <v>0</v>
      </c>
      <c r="AM39" s="326">
        <v>1</v>
      </c>
      <c r="AN39" s="326">
        <v>1</v>
      </c>
      <c r="AO39" s="326"/>
      <c r="AP39" s="326"/>
      <c r="AQ39" s="327">
        <v>3</v>
      </c>
      <c r="AR39" s="326"/>
      <c r="AS39" s="326"/>
      <c r="AT39" s="379">
        <v>2</v>
      </c>
      <c r="AU39" s="380">
        <v>1</v>
      </c>
      <c r="AV39" s="708">
        <v>0</v>
      </c>
      <c r="AW39" s="326">
        <v>1</v>
      </c>
      <c r="AX39" s="744">
        <v>1</v>
      </c>
      <c r="AY39" s="326"/>
      <c r="AZ39" s="326"/>
      <c r="BA39" s="326"/>
      <c r="BB39" s="708">
        <f t="shared" si="156"/>
        <v>0</v>
      </c>
      <c r="BC39" s="326"/>
      <c r="BD39" s="326"/>
      <c r="BE39" s="326"/>
      <c r="BF39" s="708">
        <v>0</v>
      </c>
      <c r="BG39" s="326"/>
      <c r="BH39" s="326"/>
      <c r="BI39" s="326"/>
      <c r="BJ39" s="326"/>
      <c r="BK39" s="326"/>
      <c r="BL39" s="326"/>
      <c r="BM39" s="327"/>
      <c r="BN39" s="148"/>
      <c r="BO39" s="201" t="s">
        <v>139</v>
      </c>
      <c r="BP39" s="202">
        <v>11</v>
      </c>
      <c r="BQ39" s="380"/>
      <c r="BR39" s="326"/>
      <c r="BS39" s="326"/>
      <c r="BT39" s="326"/>
      <c r="BU39" s="326"/>
      <c r="BV39" s="326"/>
      <c r="BW39" s="326"/>
      <c r="BX39" s="326"/>
      <c r="BY39" s="708">
        <f t="shared" si="196"/>
        <v>0</v>
      </c>
      <c r="BZ39" s="326"/>
      <c r="CA39" s="326"/>
      <c r="CB39" s="326"/>
      <c r="CC39" s="708">
        <f t="shared" si="178"/>
        <v>0</v>
      </c>
      <c r="CD39" s="326"/>
      <c r="CE39" s="326"/>
      <c r="CF39" s="326"/>
      <c r="CG39" s="326"/>
      <c r="CH39" s="326"/>
      <c r="CI39" s="379"/>
      <c r="CJ39" s="380"/>
      <c r="CK39" s="326"/>
      <c r="CL39" s="716">
        <f t="shared" si="179"/>
        <v>0</v>
      </c>
      <c r="CM39" s="326"/>
      <c r="CN39" s="326"/>
      <c r="CO39" s="327"/>
      <c r="CP39" s="148"/>
      <c r="CQ39" s="370" t="s">
        <v>139</v>
      </c>
      <c r="CR39" s="1011">
        <v>1</v>
      </c>
      <c r="CS39" s="203">
        <v>1</v>
      </c>
      <c r="CT39" s="203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/>
      <c r="DK39" s="327"/>
      <c r="DL39" s="326"/>
      <c r="DM39" s="327"/>
      <c r="DN39" s="148"/>
      <c r="DO39" s="201" t="s">
        <v>139</v>
      </c>
      <c r="DP39" s="202">
        <v>14</v>
      </c>
      <c r="DQ39" s="380"/>
      <c r="DR39" s="326"/>
      <c r="DS39" s="326"/>
      <c r="DT39" s="379">
        <v>1</v>
      </c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/>
      <c r="EH39" s="327"/>
      <c r="EI39" s="326"/>
      <c r="EJ39" s="326"/>
      <c r="EK39" s="716">
        <v>0</v>
      </c>
      <c r="EL39" s="326"/>
      <c r="EM39" s="326">
        <v>1</v>
      </c>
      <c r="EN39" s="708">
        <v>7.1428571428571423</v>
      </c>
      <c r="EO39" s="326">
        <v>1</v>
      </c>
      <c r="EP39" s="716">
        <v>7.1428571428571423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0</v>
      </c>
      <c r="EW39" s="326">
        <v>0</v>
      </c>
      <c r="EX39" s="327">
        <v>0</v>
      </c>
      <c r="EY39" s="326">
        <v>0</v>
      </c>
      <c r="EZ39" s="326">
        <v>0</v>
      </c>
      <c r="FA39" s="379">
        <v>0</v>
      </c>
      <c r="FB39" s="380">
        <v>0</v>
      </c>
      <c r="FC39" s="326">
        <v>0</v>
      </c>
      <c r="FD39" s="327">
        <v>0</v>
      </c>
      <c r="FE39" s="326">
        <v>0</v>
      </c>
      <c r="FF39" s="326">
        <v>0</v>
      </c>
      <c r="FG39" s="379">
        <v>0</v>
      </c>
      <c r="FH39" s="380">
        <v>0</v>
      </c>
      <c r="FI39" s="326">
        <v>0</v>
      </c>
      <c r="FJ39" s="327">
        <v>0</v>
      </c>
      <c r="FK39" s="205">
        <v>125</v>
      </c>
      <c r="FL39" s="724">
        <v>0</v>
      </c>
      <c r="FM39" s="326">
        <v>0</v>
      </c>
      <c r="FN39" s="326">
        <v>0</v>
      </c>
      <c r="FO39" s="326">
        <v>0</v>
      </c>
      <c r="FP39" s="326">
        <v>0</v>
      </c>
      <c r="FQ39" s="327">
        <v>0</v>
      </c>
      <c r="FR39" s="380">
        <v>0</v>
      </c>
      <c r="FS39" s="326">
        <v>0</v>
      </c>
      <c r="FT39" s="326">
        <v>0</v>
      </c>
      <c r="FU39" s="326">
        <v>0</v>
      </c>
      <c r="FV39" s="326">
        <v>0</v>
      </c>
      <c r="FW39" s="326">
        <v>0</v>
      </c>
      <c r="FX39" s="326">
        <v>0</v>
      </c>
      <c r="FY39" s="326">
        <v>0</v>
      </c>
      <c r="FZ39" s="326">
        <v>0</v>
      </c>
      <c r="GA39" s="326">
        <v>0</v>
      </c>
      <c r="GB39" s="326">
        <v>0</v>
      </c>
      <c r="GC39" s="326">
        <v>0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33.962264150943398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20</v>
      </c>
      <c r="GR39" s="326">
        <v>9</v>
      </c>
      <c r="GS39" s="326">
        <v>2</v>
      </c>
      <c r="GT39" s="326">
        <v>2</v>
      </c>
      <c r="GU39" s="327">
        <v>3</v>
      </c>
      <c r="GV39" s="205">
        <v>2</v>
      </c>
      <c r="GW39" s="205">
        <v>166</v>
      </c>
      <c r="GX39" s="730">
        <v>1.2048192771084338</v>
      </c>
      <c r="GY39" s="380">
        <v>0</v>
      </c>
      <c r="GZ39" s="326">
        <v>0</v>
      </c>
      <c r="HA39" s="326">
        <v>0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>
        <v>0</v>
      </c>
      <c r="JQ39" s="326">
        <v>0</v>
      </c>
      <c r="JR39" s="326">
        <v>0</v>
      </c>
      <c r="JS39" s="326">
        <v>0</v>
      </c>
      <c r="JT39" s="327">
        <v>0</v>
      </c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0</v>
      </c>
      <c r="KG39" s="173">
        <v>0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0</v>
      </c>
      <c r="KQ39" s="203">
        <v>0</v>
      </c>
      <c r="KR39" s="203">
        <v>0</v>
      </c>
      <c r="KS39" s="203">
        <v>0</v>
      </c>
      <c r="KT39" s="203">
        <v>0</v>
      </c>
      <c r="KU39" s="173">
        <v>0</v>
      </c>
      <c r="KV39" s="332"/>
      <c r="KW39" s="173"/>
      <c r="KY39" s="205"/>
      <c r="KZ39" s="203"/>
      <c r="LA39" s="203"/>
      <c r="LB39" s="173"/>
      <c r="LD39" s="276" t="s">
        <v>139</v>
      </c>
      <c r="LE39" s="419"/>
      <c r="LF39" s="419"/>
      <c r="LG39" s="419"/>
      <c r="LH39" s="419"/>
      <c r="LI39" s="419"/>
      <c r="LJ39" s="545"/>
      <c r="LK39" s="480"/>
      <c r="LL39" s="452"/>
      <c r="LM39" s="452"/>
      <c r="LN39" s="453"/>
      <c r="LO39" s="480">
        <v>2</v>
      </c>
      <c r="LP39" s="452"/>
      <c r="LQ39" s="452"/>
      <c r="LR39" s="453"/>
      <c r="LS39" s="480"/>
      <c r="LT39" s="452"/>
      <c r="LU39" s="452"/>
      <c r="LV39" s="452"/>
      <c r="LW39" s="914"/>
      <c r="LX39" s="961"/>
    </row>
    <row r="40" spans="1:336" s="288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0</v>
      </c>
      <c r="E40" s="151">
        <f t="shared" ref="E40:F40" si="217">SUM(E41:E44)</f>
        <v>0</v>
      </c>
      <c r="F40" s="151">
        <f t="shared" si="217"/>
        <v>0</v>
      </c>
      <c r="G40" s="705">
        <f t="shared" si="152"/>
        <v>0</v>
      </c>
      <c r="H40" s="151">
        <f t="shared" ref="H40:L40" si="218">SUM(H41:H44)</f>
        <v>0</v>
      </c>
      <c r="I40" s="172">
        <f t="shared" si="218"/>
        <v>0</v>
      </c>
      <c r="J40" s="159">
        <f t="shared" si="218"/>
        <v>6</v>
      </c>
      <c r="K40" s="151">
        <f t="shared" si="218"/>
        <v>18</v>
      </c>
      <c r="L40" s="151">
        <f t="shared" si="218"/>
        <v>12</v>
      </c>
      <c r="M40" s="407">
        <f t="shared" si="174"/>
        <v>9.2307692307692317</v>
      </c>
      <c r="N40" s="159">
        <f t="shared" ref="N40:P40" si="219">SUM(N41:N44)</f>
        <v>6</v>
      </c>
      <c r="O40" s="151">
        <f t="shared" si="219"/>
        <v>18</v>
      </c>
      <c r="P40" s="151">
        <f t="shared" si="219"/>
        <v>12</v>
      </c>
      <c r="Q40" s="387">
        <f t="shared" si="175"/>
        <v>9.2307692307692317</v>
      </c>
      <c r="R40" s="159">
        <f t="shared" ref="R40:AF40" si="220">SUM(R41:R44)</f>
        <v>0</v>
      </c>
      <c r="S40" s="151">
        <f t="shared" si="220"/>
        <v>0</v>
      </c>
      <c r="T40" s="151">
        <f t="shared" si="220"/>
        <v>0</v>
      </c>
      <c r="U40" s="151">
        <f t="shared" si="220"/>
        <v>0</v>
      </c>
      <c r="V40" s="151">
        <f t="shared" si="220"/>
        <v>0</v>
      </c>
      <c r="W40" s="153">
        <f t="shared" si="220"/>
        <v>0</v>
      </c>
      <c r="X40" s="151">
        <f t="shared" si="220"/>
        <v>6</v>
      </c>
      <c r="Y40" s="151">
        <f t="shared" si="220"/>
        <v>18</v>
      </c>
      <c r="Z40" s="151">
        <f t="shared" si="220"/>
        <v>6</v>
      </c>
      <c r="AA40" s="151">
        <f t="shared" si="220"/>
        <v>18</v>
      </c>
      <c r="AB40" s="151">
        <f t="shared" si="220"/>
        <v>11</v>
      </c>
      <c r="AC40" s="151">
        <f t="shared" si="220"/>
        <v>14</v>
      </c>
      <c r="AD40" s="151">
        <f t="shared" si="220"/>
        <v>0</v>
      </c>
      <c r="AE40" s="151">
        <f t="shared" si="220"/>
        <v>0</v>
      </c>
      <c r="AF40" s="153">
        <f t="shared" si="220"/>
        <v>0</v>
      </c>
      <c r="AG40" s="153"/>
      <c r="AH40" s="154"/>
      <c r="AI40" s="275" t="s">
        <v>129</v>
      </c>
      <c r="AJ40" s="425">
        <f t="shared" ref="AJ40:AK40" si="221">SUM(AJ41:AJ44)</f>
        <v>165</v>
      </c>
      <c r="AK40" s="159">
        <f t="shared" si="221"/>
        <v>11</v>
      </c>
      <c r="AL40" s="708">
        <f t="shared" si="176"/>
        <v>6.666666666666667</v>
      </c>
      <c r="AM40" s="151">
        <f t="shared" ref="AM40:BM40" si="222">SUM(AM41:AM44)</f>
        <v>11</v>
      </c>
      <c r="AN40" s="151">
        <f t="shared" si="222"/>
        <v>10</v>
      </c>
      <c r="AO40" s="151">
        <f t="shared" si="222"/>
        <v>0</v>
      </c>
      <c r="AP40" s="151">
        <f t="shared" si="222"/>
        <v>0</v>
      </c>
      <c r="AQ40" s="153">
        <f t="shared" si="222"/>
        <v>11</v>
      </c>
      <c r="AR40" s="151">
        <f t="shared" si="222"/>
        <v>1</v>
      </c>
      <c r="AS40" s="151">
        <f t="shared" si="222"/>
        <v>0</v>
      </c>
      <c r="AT40" s="172">
        <f t="shared" si="222"/>
        <v>16</v>
      </c>
      <c r="AU40" s="159">
        <f t="shared" si="222"/>
        <v>12</v>
      </c>
      <c r="AV40" s="708">
        <f t="shared" si="194"/>
        <v>7.2727272727272725</v>
      </c>
      <c r="AW40" s="155">
        <f t="shared" si="222"/>
        <v>12</v>
      </c>
      <c r="AX40" s="743">
        <f t="shared" si="222"/>
        <v>12</v>
      </c>
      <c r="AY40" s="151">
        <f t="shared" si="222"/>
        <v>0</v>
      </c>
      <c r="AZ40" s="155">
        <f t="shared" si="222"/>
        <v>0</v>
      </c>
      <c r="BA40" s="155">
        <f t="shared" si="222"/>
        <v>0</v>
      </c>
      <c r="BB40" s="708">
        <f t="shared" si="156"/>
        <v>0</v>
      </c>
      <c r="BC40" s="155">
        <f t="shared" si="222"/>
        <v>0</v>
      </c>
      <c r="BD40" s="155">
        <f t="shared" si="222"/>
        <v>0</v>
      </c>
      <c r="BE40" s="155">
        <f t="shared" si="222"/>
        <v>0</v>
      </c>
      <c r="BF40" s="708">
        <f t="shared" si="177"/>
        <v>0</v>
      </c>
      <c r="BG40" s="155">
        <f t="shared" si="222"/>
        <v>0</v>
      </c>
      <c r="BH40" s="151">
        <f t="shared" si="222"/>
        <v>0</v>
      </c>
      <c r="BI40" s="151">
        <f t="shared" si="222"/>
        <v>0</v>
      </c>
      <c r="BJ40" s="151">
        <f t="shared" si="222"/>
        <v>0</v>
      </c>
      <c r="BK40" s="151">
        <f t="shared" si="222"/>
        <v>0</v>
      </c>
      <c r="BL40" s="151">
        <f t="shared" si="222"/>
        <v>0</v>
      </c>
      <c r="BM40" s="153">
        <f t="shared" si="222"/>
        <v>0</v>
      </c>
      <c r="BN40" s="154"/>
      <c r="BO40" s="150" t="s">
        <v>129</v>
      </c>
      <c r="BP40" s="425">
        <f t="shared" ref="BP40:BX40" si="223">SUM(BP41:BP44)</f>
        <v>177</v>
      </c>
      <c r="BQ40" s="159">
        <f t="shared" si="223"/>
        <v>0</v>
      </c>
      <c r="BR40" s="151">
        <f t="shared" si="223"/>
        <v>14</v>
      </c>
      <c r="BS40" s="151">
        <f t="shared" si="223"/>
        <v>0</v>
      </c>
      <c r="BT40" s="151">
        <f t="shared" si="223"/>
        <v>0</v>
      </c>
      <c r="BU40" s="151">
        <f t="shared" si="223"/>
        <v>0</v>
      </c>
      <c r="BV40" s="151">
        <f t="shared" si="223"/>
        <v>0</v>
      </c>
      <c r="BW40" s="151">
        <f t="shared" si="223"/>
        <v>0</v>
      </c>
      <c r="BX40" s="155">
        <f t="shared" si="223"/>
        <v>0</v>
      </c>
      <c r="BY40" s="708">
        <f t="shared" si="196"/>
        <v>0</v>
      </c>
      <c r="BZ40" s="155">
        <f t="shared" ref="BZ40:CK40" si="224">SUM(BZ41:BZ44)</f>
        <v>0</v>
      </c>
      <c r="CA40" s="155">
        <f t="shared" si="224"/>
        <v>0</v>
      </c>
      <c r="CB40" s="155">
        <f t="shared" si="224"/>
        <v>0</v>
      </c>
      <c r="CC40" s="708">
        <f t="shared" si="178"/>
        <v>0</v>
      </c>
      <c r="CD40" s="155">
        <f t="shared" si="224"/>
        <v>0</v>
      </c>
      <c r="CE40" s="155">
        <f t="shared" si="224"/>
        <v>0</v>
      </c>
      <c r="CF40" s="155">
        <f t="shared" si="224"/>
        <v>0</v>
      </c>
      <c r="CG40" s="155">
        <f t="shared" si="224"/>
        <v>0</v>
      </c>
      <c r="CH40" s="155">
        <f t="shared" si="224"/>
        <v>0</v>
      </c>
      <c r="CI40" s="353">
        <f t="shared" si="224"/>
        <v>0</v>
      </c>
      <c r="CJ40" s="159">
        <f t="shared" si="224"/>
        <v>0</v>
      </c>
      <c r="CK40" s="155">
        <f t="shared" si="224"/>
        <v>0</v>
      </c>
      <c r="CL40" s="716">
        <f t="shared" si="179"/>
        <v>0</v>
      </c>
      <c r="CM40" s="151">
        <f t="shared" ref="CM40:CO40" si="225">SUM(CM41:CM44)</f>
        <v>0</v>
      </c>
      <c r="CN40" s="155">
        <f t="shared" si="225"/>
        <v>0</v>
      </c>
      <c r="CO40" s="153">
        <f t="shared" si="225"/>
        <v>0</v>
      </c>
      <c r="CP40" s="154"/>
      <c r="CQ40" s="368" t="s">
        <v>129</v>
      </c>
      <c r="CR40" s="1010">
        <f t="shared" ref="CR40:DM40" si="226">SUM(CR41:CR44)</f>
        <v>18</v>
      </c>
      <c r="CS40" s="155">
        <f t="shared" si="226"/>
        <v>7</v>
      </c>
      <c r="CT40" s="155">
        <f t="shared" si="226"/>
        <v>0</v>
      </c>
      <c r="CU40" s="151">
        <f t="shared" si="226"/>
        <v>0</v>
      </c>
      <c r="CV40" s="151">
        <f t="shared" si="226"/>
        <v>0</v>
      </c>
      <c r="CW40" s="151">
        <f t="shared" si="226"/>
        <v>0</v>
      </c>
      <c r="CX40" s="151">
        <f t="shared" si="226"/>
        <v>0</v>
      </c>
      <c r="CY40" s="151">
        <f t="shared" si="226"/>
        <v>0</v>
      </c>
      <c r="CZ40" s="151">
        <f t="shared" si="226"/>
        <v>0</v>
      </c>
      <c r="DA40" s="151">
        <f t="shared" si="226"/>
        <v>0</v>
      </c>
      <c r="DB40" s="151">
        <f t="shared" si="226"/>
        <v>0</v>
      </c>
      <c r="DC40" s="151">
        <f t="shared" si="226"/>
        <v>0</v>
      </c>
      <c r="DD40" s="151">
        <f t="shared" si="226"/>
        <v>0</v>
      </c>
      <c r="DE40" s="151">
        <f t="shared" si="226"/>
        <v>0</v>
      </c>
      <c r="DF40" s="151">
        <f t="shared" si="226"/>
        <v>0</v>
      </c>
      <c r="DG40" s="151">
        <f t="shared" si="226"/>
        <v>0</v>
      </c>
      <c r="DH40" s="151">
        <f t="shared" si="226"/>
        <v>0</v>
      </c>
      <c r="DI40" s="172">
        <f t="shared" si="226"/>
        <v>0</v>
      </c>
      <c r="DJ40" s="159">
        <f t="shared" si="226"/>
        <v>0</v>
      </c>
      <c r="DK40" s="153">
        <f t="shared" si="226"/>
        <v>0</v>
      </c>
      <c r="DL40" s="151">
        <f t="shared" si="226"/>
        <v>0</v>
      </c>
      <c r="DM40" s="180">
        <f t="shared" si="226"/>
        <v>0</v>
      </c>
      <c r="DN40" s="154"/>
      <c r="DO40" s="150" t="s">
        <v>129</v>
      </c>
      <c r="DP40" s="425">
        <f t="shared" ref="DP40:EO40" si="227">SUM(DP41:DP44)</f>
        <v>169</v>
      </c>
      <c r="DQ40" s="159">
        <f t="shared" si="227"/>
        <v>3</v>
      </c>
      <c r="DR40" s="151">
        <f t="shared" si="227"/>
        <v>0</v>
      </c>
      <c r="DS40" s="151">
        <f t="shared" si="227"/>
        <v>0</v>
      </c>
      <c r="DT40" s="172">
        <f t="shared" si="227"/>
        <v>0</v>
      </c>
      <c r="DU40" s="159">
        <f t="shared" si="227"/>
        <v>0</v>
      </c>
      <c r="DV40" s="151">
        <f t="shared" si="227"/>
        <v>1</v>
      </c>
      <c r="DW40" s="155">
        <f t="shared" si="227"/>
        <v>0</v>
      </c>
      <c r="DX40" s="720">
        <f t="shared" si="180"/>
        <v>0</v>
      </c>
      <c r="DY40" s="159">
        <f t="shared" si="227"/>
        <v>0</v>
      </c>
      <c r="DZ40" s="155">
        <f t="shared" si="227"/>
        <v>0</v>
      </c>
      <c r="EA40" s="155">
        <f t="shared" si="227"/>
        <v>0</v>
      </c>
      <c r="EB40" s="716">
        <f t="shared" si="181"/>
        <v>0</v>
      </c>
      <c r="EC40" s="151">
        <f t="shared" si="227"/>
        <v>0</v>
      </c>
      <c r="ED40" s="155">
        <f t="shared" si="227"/>
        <v>0</v>
      </c>
      <c r="EE40" s="155">
        <f t="shared" si="227"/>
        <v>0</v>
      </c>
      <c r="EF40" s="353">
        <f t="shared" si="227"/>
        <v>0</v>
      </c>
      <c r="EG40" s="159">
        <f t="shared" si="227"/>
        <v>0</v>
      </c>
      <c r="EH40" s="180">
        <f t="shared" si="227"/>
        <v>0</v>
      </c>
      <c r="EI40" s="151">
        <f t="shared" si="227"/>
        <v>0</v>
      </c>
      <c r="EJ40" s="155">
        <f t="shared" si="227"/>
        <v>0</v>
      </c>
      <c r="EK40" s="716">
        <f t="shared" si="182"/>
        <v>0</v>
      </c>
      <c r="EL40" s="151">
        <f t="shared" si="227"/>
        <v>0</v>
      </c>
      <c r="EM40" s="155">
        <f t="shared" si="227"/>
        <v>14</v>
      </c>
      <c r="EN40" s="708">
        <f t="shared" si="183"/>
        <v>8.2840236686390547</v>
      </c>
      <c r="EO40" s="155">
        <f t="shared" si="227"/>
        <v>13</v>
      </c>
      <c r="EP40" s="716">
        <f t="shared" si="184"/>
        <v>7.6923076923076925</v>
      </c>
      <c r="EQ40" s="154"/>
      <c r="ER40" s="150" t="s">
        <v>129</v>
      </c>
      <c r="ES40" s="159">
        <v>0</v>
      </c>
      <c r="ET40" s="151">
        <v>0</v>
      </c>
      <c r="EU40" s="172">
        <v>0</v>
      </c>
      <c r="EV40" s="159">
        <v>0</v>
      </c>
      <c r="EW40" s="155">
        <v>0</v>
      </c>
      <c r="EX40" s="180">
        <v>0</v>
      </c>
      <c r="EY40" s="151">
        <v>2</v>
      </c>
      <c r="EZ40" s="151">
        <v>0</v>
      </c>
      <c r="FA40" s="172">
        <v>0</v>
      </c>
      <c r="FB40" s="159">
        <v>1</v>
      </c>
      <c r="FC40" s="151">
        <v>0</v>
      </c>
      <c r="FD40" s="153">
        <v>1</v>
      </c>
      <c r="FE40" s="151">
        <v>0</v>
      </c>
      <c r="FF40" s="151">
        <v>0</v>
      </c>
      <c r="FG40" s="172">
        <v>0</v>
      </c>
      <c r="FH40" s="159">
        <v>0</v>
      </c>
      <c r="FI40" s="151">
        <v>0</v>
      </c>
      <c r="FJ40" s="153">
        <v>0</v>
      </c>
      <c r="FK40" s="427">
        <v>56</v>
      </c>
      <c r="FL40" s="724">
        <v>1.7857142857142856</v>
      </c>
      <c r="FM40" s="151">
        <v>0</v>
      </c>
      <c r="FN40" s="151">
        <v>0</v>
      </c>
      <c r="FO40" s="151">
        <v>1</v>
      </c>
      <c r="FP40" s="151">
        <v>0</v>
      </c>
      <c r="FQ40" s="153">
        <v>0</v>
      </c>
      <c r="FR40" s="159">
        <v>0</v>
      </c>
      <c r="FS40" s="155">
        <v>0</v>
      </c>
      <c r="FT40" s="155">
        <v>0</v>
      </c>
      <c r="FU40" s="151">
        <v>0</v>
      </c>
      <c r="FV40" s="151">
        <v>0</v>
      </c>
      <c r="FW40" s="151">
        <v>0</v>
      </c>
      <c r="FX40" s="151">
        <v>1</v>
      </c>
      <c r="FY40" s="151">
        <v>0</v>
      </c>
      <c r="FZ40" s="151">
        <v>0</v>
      </c>
      <c r="GA40" s="151">
        <v>1</v>
      </c>
      <c r="GB40" s="151">
        <v>0</v>
      </c>
      <c r="GC40" s="151">
        <v>0</v>
      </c>
      <c r="GD40" s="151">
        <v>0</v>
      </c>
      <c r="GE40" s="151">
        <v>0</v>
      </c>
      <c r="GF40" s="151">
        <v>0</v>
      </c>
      <c r="GG40" s="153">
        <v>1</v>
      </c>
      <c r="GH40" s="154"/>
      <c r="GI40" s="150" t="s">
        <v>129</v>
      </c>
      <c r="GJ40" s="487">
        <v>1071</v>
      </c>
      <c r="GK40" s="727">
        <v>0.3734827264239029</v>
      </c>
      <c r="GL40" s="159">
        <v>0</v>
      </c>
      <c r="GM40" s="151">
        <v>0</v>
      </c>
      <c r="GN40" s="151">
        <v>0</v>
      </c>
      <c r="GO40" s="151">
        <v>0</v>
      </c>
      <c r="GP40" s="153">
        <v>0</v>
      </c>
      <c r="GQ40" s="159">
        <v>3</v>
      </c>
      <c r="GR40" s="151">
        <v>1</v>
      </c>
      <c r="GS40" s="151">
        <v>0</v>
      </c>
      <c r="GT40" s="151">
        <v>0</v>
      </c>
      <c r="GU40" s="153">
        <v>0</v>
      </c>
      <c r="GV40" s="159">
        <v>0</v>
      </c>
      <c r="GW40" s="159">
        <v>1338</v>
      </c>
      <c r="GX40" s="730">
        <v>0</v>
      </c>
      <c r="GY40" s="159">
        <v>0</v>
      </c>
      <c r="GZ40" s="151">
        <v>0</v>
      </c>
      <c r="HA40" s="151">
        <v>0</v>
      </c>
      <c r="HB40" s="151">
        <v>0</v>
      </c>
      <c r="HC40" s="151">
        <v>0</v>
      </c>
      <c r="HD40" s="151">
        <v>0</v>
      </c>
      <c r="HE40" s="151">
        <v>0</v>
      </c>
      <c r="HF40" s="151">
        <v>0</v>
      </c>
      <c r="HG40" s="153">
        <v>0</v>
      </c>
      <c r="HH40" s="154"/>
      <c r="HI40" s="368" t="s">
        <v>129</v>
      </c>
      <c r="HJ40" s="155">
        <v>0</v>
      </c>
      <c r="HK40" s="155">
        <v>0</v>
      </c>
      <c r="HL40" s="155">
        <v>0</v>
      </c>
      <c r="HM40" s="155">
        <v>0</v>
      </c>
      <c r="HN40" s="155">
        <v>0</v>
      </c>
      <c r="HO40" s="155">
        <v>0</v>
      </c>
      <c r="HP40" s="155">
        <v>0</v>
      </c>
      <c r="HQ40" s="180">
        <v>0</v>
      </c>
      <c r="HR40" s="738">
        <v>91</v>
      </c>
      <c r="HS40" s="732">
        <v>0</v>
      </c>
      <c r="HT40" s="159">
        <v>0</v>
      </c>
      <c r="HU40" s="155">
        <v>0</v>
      </c>
      <c r="HV40" s="155">
        <v>0</v>
      </c>
      <c r="HW40" s="155">
        <v>0</v>
      </c>
      <c r="HX40" s="180">
        <v>0</v>
      </c>
      <c r="HY40" s="151">
        <v>0</v>
      </c>
      <c r="HZ40" s="151">
        <v>0</v>
      </c>
      <c r="IA40" s="151">
        <v>0</v>
      </c>
      <c r="IB40" s="151">
        <v>0</v>
      </c>
      <c r="IC40" s="151">
        <v>0</v>
      </c>
      <c r="ID40" s="151">
        <v>0</v>
      </c>
      <c r="IE40" s="151">
        <v>0</v>
      </c>
      <c r="IF40" s="153">
        <v>0</v>
      </c>
      <c r="IG40" s="154"/>
      <c r="IH40" s="275" t="s">
        <v>129</v>
      </c>
      <c r="II40" s="159">
        <v>0</v>
      </c>
      <c r="IJ40" s="151">
        <v>0</v>
      </c>
      <c r="IK40" s="172">
        <v>0</v>
      </c>
      <c r="IL40" s="159">
        <v>0</v>
      </c>
      <c r="IM40" s="151">
        <v>0</v>
      </c>
      <c r="IN40" s="153">
        <v>0</v>
      </c>
      <c r="IO40" s="151">
        <v>1</v>
      </c>
      <c r="IP40" s="151">
        <v>0</v>
      </c>
      <c r="IQ40" s="172">
        <v>0</v>
      </c>
      <c r="IR40" s="159">
        <v>0</v>
      </c>
      <c r="IS40" s="151">
        <v>0</v>
      </c>
      <c r="IT40" s="153">
        <v>0</v>
      </c>
      <c r="IU40" s="151">
        <v>1</v>
      </c>
      <c r="IV40" s="151">
        <v>0</v>
      </c>
      <c r="IW40" s="153">
        <v>0</v>
      </c>
      <c r="IX40" s="159">
        <v>0</v>
      </c>
      <c r="IY40" s="151">
        <v>0</v>
      </c>
      <c r="IZ40" s="153">
        <v>0</v>
      </c>
      <c r="JA40" s="159">
        <v>0</v>
      </c>
      <c r="JB40" s="151">
        <v>0</v>
      </c>
      <c r="JC40" s="153">
        <v>0</v>
      </c>
      <c r="JD40" s="159">
        <v>0</v>
      </c>
      <c r="JE40" s="151">
        <v>0</v>
      </c>
      <c r="JF40" s="151">
        <v>0</v>
      </c>
      <c r="JG40" s="172"/>
      <c r="JH40" s="153">
        <v>0</v>
      </c>
      <c r="JI40" s="154"/>
      <c r="JJ40" s="275" t="s">
        <v>129</v>
      </c>
      <c r="JK40" s="159">
        <v>0</v>
      </c>
      <c r="JL40" s="151">
        <v>0</v>
      </c>
      <c r="JM40" s="151">
        <v>0</v>
      </c>
      <c r="JN40" s="151">
        <v>0</v>
      </c>
      <c r="JO40" s="153">
        <v>0</v>
      </c>
      <c r="JP40" s="159">
        <v>0</v>
      </c>
      <c r="JQ40" s="151">
        <v>0</v>
      </c>
      <c r="JR40" s="151">
        <v>0</v>
      </c>
      <c r="JS40" s="151">
        <v>0</v>
      </c>
      <c r="JT40" s="153">
        <v>0</v>
      </c>
      <c r="JU40" s="159">
        <v>0</v>
      </c>
      <c r="JV40" s="155">
        <v>0</v>
      </c>
      <c r="JW40" s="155">
        <v>0</v>
      </c>
      <c r="JX40" s="155">
        <v>0</v>
      </c>
      <c r="JY40" s="180">
        <v>0</v>
      </c>
      <c r="JZ40" s="159">
        <v>0</v>
      </c>
      <c r="KA40" s="155">
        <v>0</v>
      </c>
      <c r="KB40" s="155">
        <v>0</v>
      </c>
      <c r="KC40" s="155">
        <v>0</v>
      </c>
      <c r="KD40" s="180">
        <v>0</v>
      </c>
      <c r="KE40" s="159">
        <v>670</v>
      </c>
      <c r="KF40" s="734">
        <v>0.29850746268656719</v>
      </c>
      <c r="KG40" s="180">
        <v>2</v>
      </c>
      <c r="KH40" s="155">
        <v>0</v>
      </c>
      <c r="KI40" s="155">
        <v>0</v>
      </c>
      <c r="KJ40" s="180">
        <v>0</v>
      </c>
      <c r="KK40" s="301"/>
      <c r="KL40" s="275" t="s">
        <v>129</v>
      </c>
      <c r="KM40" s="159">
        <v>0</v>
      </c>
      <c r="KN40" s="155">
        <v>0</v>
      </c>
      <c r="KO40" s="155">
        <v>0</v>
      </c>
      <c r="KP40" s="155">
        <v>0</v>
      </c>
      <c r="KQ40" s="155">
        <v>0</v>
      </c>
      <c r="KR40" s="155">
        <v>6</v>
      </c>
      <c r="KS40" s="155">
        <v>22</v>
      </c>
      <c r="KT40" s="155">
        <v>0</v>
      </c>
      <c r="KU40" s="180">
        <v>25</v>
      </c>
      <c r="KV40" s="331">
        <v>0</v>
      </c>
      <c r="KW40" s="180">
        <v>0</v>
      </c>
      <c r="KX40" s="288">
        <f t="shared" ref="KX40:LB40" si="228">SUM(KX41:KX44)</f>
        <v>0</v>
      </c>
      <c r="KY40" s="159">
        <f t="shared" si="228"/>
        <v>0</v>
      </c>
      <c r="KZ40" s="155">
        <f t="shared" si="228"/>
        <v>0</v>
      </c>
      <c r="LA40" s="155">
        <f t="shared" si="228"/>
        <v>0</v>
      </c>
      <c r="LB40" s="180">
        <f t="shared" si="228"/>
        <v>0</v>
      </c>
      <c r="LD40" s="275" t="s">
        <v>129</v>
      </c>
      <c r="LE40" s="417">
        <f t="shared" ref="LE40:LW40" si="229">SUM(LE41:LE44)</f>
        <v>0</v>
      </c>
      <c r="LF40" s="417">
        <f t="shared" si="229"/>
        <v>0</v>
      </c>
      <c r="LG40" s="417">
        <f t="shared" si="229"/>
        <v>0</v>
      </c>
      <c r="LH40" s="417">
        <f t="shared" si="229"/>
        <v>0</v>
      </c>
      <c r="LI40" s="417">
        <f t="shared" si="229"/>
        <v>0</v>
      </c>
      <c r="LJ40" s="795">
        <f t="shared" si="229"/>
        <v>0</v>
      </c>
      <c r="LK40" s="454">
        <f t="shared" si="229"/>
        <v>0</v>
      </c>
      <c r="LL40" s="460">
        <f t="shared" si="229"/>
        <v>0</v>
      </c>
      <c r="LM40" s="460">
        <f t="shared" si="229"/>
        <v>0</v>
      </c>
      <c r="LN40" s="462">
        <f t="shared" si="229"/>
        <v>0</v>
      </c>
      <c r="LO40" s="503">
        <f t="shared" si="229"/>
        <v>16</v>
      </c>
      <c r="LP40" s="504">
        <f t="shared" si="229"/>
        <v>0</v>
      </c>
      <c r="LQ40" s="504">
        <f t="shared" si="229"/>
        <v>0</v>
      </c>
      <c r="LR40" s="505">
        <f t="shared" si="229"/>
        <v>0</v>
      </c>
      <c r="LS40" s="454">
        <f t="shared" si="229"/>
        <v>0</v>
      </c>
      <c r="LT40" s="460">
        <f t="shared" si="229"/>
        <v>0</v>
      </c>
      <c r="LU40" s="460">
        <f t="shared" si="229"/>
        <v>0</v>
      </c>
      <c r="LV40" s="460">
        <f t="shared" si="229"/>
        <v>0</v>
      </c>
      <c r="LW40" s="462">
        <f t="shared" si="229"/>
        <v>0</v>
      </c>
      <c r="LX40" s="961"/>
    </row>
    <row r="41" spans="1:336" s="288" customFormat="1" ht="18.75" x14ac:dyDescent="0.3">
      <c r="A41" s="235">
        <v>1446</v>
      </c>
      <c r="B41" s="201" t="s">
        <v>135</v>
      </c>
      <c r="C41" s="202">
        <v>57</v>
      </c>
      <c r="D41" s="380"/>
      <c r="E41" s="326"/>
      <c r="F41" s="326"/>
      <c r="G41" s="705">
        <f t="shared" si="152"/>
        <v>0</v>
      </c>
      <c r="H41" s="326"/>
      <c r="I41" s="379"/>
      <c r="J41" s="380">
        <v>3</v>
      </c>
      <c r="K41" s="326">
        <v>8</v>
      </c>
      <c r="L41" s="326">
        <v>7</v>
      </c>
      <c r="M41" s="406">
        <f t="shared" si="174"/>
        <v>12.280701754385964</v>
      </c>
      <c r="N41" s="380">
        <v>3</v>
      </c>
      <c r="O41" s="326">
        <v>8</v>
      </c>
      <c r="P41" s="326">
        <v>7</v>
      </c>
      <c r="Q41" s="386">
        <f t="shared" si="175"/>
        <v>12.280701754385964</v>
      </c>
      <c r="R41" s="380"/>
      <c r="S41" s="326"/>
      <c r="T41" s="326"/>
      <c r="U41" s="326"/>
      <c r="V41" s="326"/>
      <c r="W41" s="327"/>
      <c r="X41" s="326">
        <v>3</v>
      </c>
      <c r="Y41" s="326">
        <v>8</v>
      </c>
      <c r="Z41" s="326">
        <v>3</v>
      </c>
      <c r="AA41" s="326">
        <v>8</v>
      </c>
      <c r="AB41" s="326">
        <v>6</v>
      </c>
      <c r="AC41" s="1015">
        <v>6</v>
      </c>
      <c r="AD41" s="1015"/>
      <c r="AE41" s="1015"/>
      <c r="AF41" s="1016"/>
      <c r="AG41" s="204"/>
      <c r="AH41" s="148"/>
      <c r="AI41" s="276" t="s">
        <v>135</v>
      </c>
      <c r="AJ41" s="202">
        <v>69</v>
      </c>
      <c r="AK41" s="327">
        <v>5</v>
      </c>
      <c r="AL41" s="708">
        <v>8.695652173913043</v>
      </c>
      <c r="AM41" s="326">
        <v>5</v>
      </c>
      <c r="AN41" s="326">
        <v>4</v>
      </c>
      <c r="AO41" s="326"/>
      <c r="AP41" s="326"/>
      <c r="AQ41" s="327">
        <v>6</v>
      </c>
      <c r="AR41" s="326"/>
      <c r="AS41" s="326"/>
      <c r="AT41" s="379">
        <v>11</v>
      </c>
      <c r="AU41" s="380">
        <v>7</v>
      </c>
      <c r="AV41" s="708">
        <v>10.144927536231885</v>
      </c>
      <c r="AW41" s="326">
        <v>7</v>
      </c>
      <c r="AX41" s="744">
        <v>7</v>
      </c>
      <c r="AY41" s="326"/>
      <c r="AZ41" s="326"/>
      <c r="BA41" s="326"/>
      <c r="BB41" s="708">
        <f t="shared" si="156"/>
        <v>0</v>
      </c>
      <c r="BC41" s="326"/>
      <c r="BD41" s="326"/>
      <c r="BE41" s="326"/>
      <c r="BF41" s="708">
        <v>0</v>
      </c>
      <c r="BG41" s="326"/>
      <c r="BH41" s="326"/>
      <c r="BI41" s="326"/>
      <c r="BJ41" s="326"/>
      <c r="BK41" s="326"/>
      <c r="BL41" s="326"/>
      <c r="BM41" s="327"/>
      <c r="BN41" s="148"/>
      <c r="BO41" s="201" t="s">
        <v>135</v>
      </c>
      <c r="BP41" s="202">
        <v>76</v>
      </c>
      <c r="BQ41" s="380"/>
      <c r="BR41" s="326">
        <v>3</v>
      </c>
      <c r="BS41" s="326"/>
      <c r="BT41" s="326"/>
      <c r="BU41" s="326"/>
      <c r="BV41" s="326"/>
      <c r="BW41" s="326"/>
      <c r="BX41" s="326"/>
      <c r="BY41" s="708">
        <f t="shared" si="196"/>
        <v>0</v>
      </c>
      <c r="BZ41" s="326"/>
      <c r="CA41" s="326"/>
      <c r="CB41" s="326"/>
      <c r="CC41" s="708">
        <f t="shared" si="178"/>
        <v>0</v>
      </c>
      <c r="CD41" s="326"/>
      <c r="CE41" s="326"/>
      <c r="CF41" s="326"/>
      <c r="CG41" s="326"/>
      <c r="CH41" s="326"/>
      <c r="CI41" s="379"/>
      <c r="CJ41" s="380"/>
      <c r="CK41" s="326"/>
      <c r="CL41" s="716">
        <f t="shared" si="179"/>
        <v>0</v>
      </c>
      <c r="CM41" s="326"/>
      <c r="CN41" s="326"/>
      <c r="CO41" s="327"/>
      <c r="CP41" s="148"/>
      <c r="CQ41" s="370" t="s">
        <v>135</v>
      </c>
      <c r="CR41" s="1011">
        <v>9</v>
      </c>
      <c r="CS41" s="203"/>
      <c r="CT41" s="203"/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/>
      <c r="DL41" s="326"/>
      <c r="DM41" s="327"/>
      <c r="DN41" s="148"/>
      <c r="DO41" s="201" t="s">
        <v>135</v>
      </c>
      <c r="DP41" s="202">
        <v>79</v>
      </c>
      <c r="DQ41" s="380">
        <v>2</v>
      </c>
      <c r="DR41" s="326"/>
      <c r="DS41" s="326"/>
      <c r="DT41" s="379"/>
      <c r="DU41" s="380"/>
      <c r="DV41" s="326">
        <v>1</v>
      </c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/>
      <c r="EH41" s="327"/>
      <c r="EI41" s="326"/>
      <c r="EJ41" s="326"/>
      <c r="EK41" s="716">
        <v>0</v>
      </c>
      <c r="EL41" s="326"/>
      <c r="EM41" s="326">
        <v>12</v>
      </c>
      <c r="EN41" s="708">
        <v>2.5316455696202533</v>
      </c>
      <c r="EO41" s="326">
        <v>11</v>
      </c>
      <c r="EP41" s="716">
        <v>8.8607594936708853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0</v>
      </c>
      <c r="EW41" s="326">
        <v>0</v>
      </c>
      <c r="EX41" s="327">
        <v>0</v>
      </c>
      <c r="EY41" s="326">
        <v>0</v>
      </c>
      <c r="EZ41" s="326">
        <v>0</v>
      </c>
      <c r="FA41" s="379">
        <v>0</v>
      </c>
      <c r="FB41" s="380">
        <v>0</v>
      </c>
      <c r="FC41" s="326">
        <v>0</v>
      </c>
      <c r="FD41" s="327">
        <v>0</v>
      </c>
      <c r="FE41" s="326">
        <v>0</v>
      </c>
      <c r="FF41" s="326">
        <v>0</v>
      </c>
      <c r="FG41" s="379">
        <v>0</v>
      </c>
      <c r="FH41" s="380">
        <v>0</v>
      </c>
      <c r="FI41" s="326">
        <v>0</v>
      </c>
      <c r="FJ41" s="327">
        <v>0</v>
      </c>
      <c r="FK41" s="205">
        <v>37</v>
      </c>
      <c r="FL41" s="724">
        <v>2.7027027027027026</v>
      </c>
      <c r="FM41" s="326">
        <v>0</v>
      </c>
      <c r="FN41" s="326">
        <v>0</v>
      </c>
      <c r="FO41" s="326">
        <v>1</v>
      </c>
      <c r="FP41" s="326">
        <v>0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0</v>
      </c>
      <c r="GB41" s="326">
        <v>0</v>
      </c>
      <c r="GC41" s="326">
        <v>0</v>
      </c>
      <c r="GD41" s="326">
        <v>0</v>
      </c>
      <c r="GE41" s="326">
        <v>0</v>
      </c>
      <c r="GF41" s="326">
        <v>0</v>
      </c>
      <c r="GG41" s="327">
        <v>1</v>
      </c>
      <c r="GH41" s="148"/>
      <c r="GI41" s="201" t="s">
        <v>135</v>
      </c>
      <c r="GJ41" s="486">
        <v>421</v>
      </c>
      <c r="GK41" s="727">
        <v>0.71258907363420432</v>
      </c>
      <c r="GL41" s="380">
        <v>0</v>
      </c>
      <c r="GM41" s="326">
        <v>0</v>
      </c>
      <c r="GN41" s="326">
        <v>0</v>
      </c>
      <c r="GO41" s="326">
        <v>0</v>
      </c>
      <c r="GP41" s="327">
        <v>0</v>
      </c>
      <c r="GQ41" s="380">
        <v>2</v>
      </c>
      <c r="GR41" s="326">
        <v>1</v>
      </c>
      <c r="GS41" s="326">
        <v>0</v>
      </c>
      <c r="GT41" s="326">
        <v>0</v>
      </c>
      <c r="GU41" s="327">
        <v>0</v>
      </c>
      <c r="GV41" s="205">
        <v>0</v>
      </c>
      <c r="GW41" s="205">
        <v>702</v>
      </c>
      <c r="GX41" s="730">
        <v>0</v>
      </c>
      <c r="GY41" s="380">
        <v>0</v>
      </c>
      <c r="GZ41" s="326">
        <v>0</v>
      </c>
      <c r="HA41" s="326">
        <v>0</v>
      </c>
      <c r="HB41" s="326">
        <v>0</v>
      </c>
      <c r="HC41" s="326">
        <v>0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0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0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0</v>
      </c>
      <c r="IP41" s="326">
        <v>0</v>
      </c>
      <c r="IQ41" s="379">
        <v>0</v>
      </c>
      <c r="IR41" s="380">
        <v>0</v>
      </c>
      <c r="IS41" s="326">
        <v>0</v>
      </c>
      <c r="IT41" s="327">
        <v>0</v>
      </c>
      <c r="IU41" s="326">
        <v>1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>
        <v>0</v>
      </c>
      <c r="JQ41" s="326">
        <v>0</v>
      </c>
      <c r="JR41" s="326">
        <v>0</v>
      </c>
      <c r="JS41" s="326">
        <v>0</v>
      </c>
      <c r="JT41" s="327">
        <v>0</v>
      </c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0.56980056980056981</v>
      </c>
      <c r="KG41" s="173">
        <v>2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0</v>
      </c>
      <c r="KQ41" s="203">
        <v>0</v>
      </c>
      <c r="KR41" s="203">
        <v>1</v>
      </c>
      <c r="KS41" s="203">
        <v>21</v>
      </c>
      <c r="KT41" s="203">
        <v>0</v>
      </c>
      <c r="KU41" s="173">
        <v>19</v>
      </c>
      <c r="KV41" s="332"/>
      <c r="KW41" s="173"/>
      <c r="KY41" s="205"/>
      <c r="KZ41" s="203"/>
      <c r="LA41" s="203"/>
      <c r="LB41" s="173"/>
      <c r="LD41" s="276" t="s">
        <v>135</v>
      </c>
      <c r="LE41" s="419"/>
      <c r="LF41" s="419"/>
      <c r="LG41" s="419"/>
      <c r="LH41" s="419"/>
      <c r="LI41" s="419"/>
      <c r="LJ41" s="545"/>
      <c r="LK41" s="480"/>
      <c r="LL41" s="452"/>
      <c r="LM41" s="452"/>
      <c r="LN41" s="453"/>
      <c r="LO41" s="480">
        <v>11</v>
      </c>
      <c r="LP41" s="452"/>
      <c r="LQ41" s="452"/>
      <c r="LR41" s="453"/>
      <c r="LS41" s="480"/>
      <c r="LT41" s="452"/>
      <c r="LU41" s="452"/>
      <c r="LV41" s="452"/>
      <c r="LW41" s="914"/>
      <c r="LX41" s="961"/>
    </row>
    <row r="42" spans="1:336" s="288" customFormat="1" ht="18.75" x14ac:dyDescent="0.3">
      <c r="A42" s="235">
        <v>1449</v>
      </c>
      <c r="B42" s="201" t="s">
        <v>136</v>
      </c>
      <c r="C42" s="202">
        <v>39</v>
      </c>
      <c r="D42" s="380"/>
      <c r="E42" s="326"/>
      <c r="F42" s="326"/>
      <c r="G42" s="705">
        <f t="shared" si="152"/>
        <v>0</v>
      </c>
      <c r="H42" s="326"/>
      <c r="I42" s="379"/>
      <c r="J42" s="380"/>
      <c r="K42" s="326">
        <v>6</v>
      </c>
      <c r="L42" s="326">
        <v>1</v>
      </c>
      <c r="M42" s="406">
        <f t="shared" si="174"/>
        <v>2.5641025641025639</v>
      </c>
      <c r="N42" s="380"/>
      <c r="O42" s="326">
        <v>6</v>
      </c>
      <c r="P42" s="326">
        <v>1</v>
      </c>
      <c r="Q42" s="386">
        <f t="shared" si="175"/>
        <v>2.5641025641025639</v>
      </c>
      <c r="R42" s="380"/>
      <c r="S42" s="326"/>
      <c r="T42" s="326"/>
      <c r="U42" s="326"/>
      <c r="V42" s="326"/>
      <c r="W42" s="327"/>
      <c r="X42" s="326"/>
      <c r="Y42" s="326">
        <v>6</v>
      </c>
      <c r="Z42" s="326"/>
      <c r="AA42" s="326">
        <v>6</v>
      </c>
      <c r="AB42" s="326">
        <v>1</v>
      </c>
      <c r="AC42" s="1015">
        <v>4</v>
      </c>
      <c r="AD42" s="1015"/>
      <c r="AE42" s="1015"/>
      <c r="AF42" s="1016"/>
      <c r="AG42" s="204"/>
      <c r="AH42" s="148"/>
      <c r="AI42" s="276" t="s">
        <v>136</v>
      </c>
      <c r="AJ42" s="202">
        <v>51</v>
      </c>
      <c r="AK42" s="327">
        <v>3</v>
      </c>
      <c r="AL42" s="708">
        <v>7.8431372549019605</v>
      </c>
      <c r="AM42" s="326">
        <v>3</v>
      </c>
      <c r="AN42" s="326">
        <v>3</v>
      </c>
      <c r="AO42" s="326"/>
      <c r="AP42" s="326"/>
      <c r="AQ42" s="327">
        <v>3</v>
      </c>
      <c r="AR42" s="326">
        <v>1</v>
      </c>
      <c r="AS42" s="326"/>
      <c r="AT42" s="379">
        <v>2</v>
      </c>
      <c r="AU42" s="380">
        <v>2</v>
      </c>
      <c r="AV42" s="708">
        <v>1.9607843137254901</v>
      </c>
      <c r="AW42" s="326">
        <v>2</v>
      </c>
      <c r="AX42" s="744">
        <v>2</v>
      </c>
      <c r="AY42" s="326"/>
      <c r="AZ42" s="326"/>
      <c r="BA42" s="326"/>
      <c r="BB42" s="708">
        <f t="shared" si="156"/>
        <v>0</v>
      </c>
      <c r="BC42" s="326"/>
      <c r="BD42" s="326"/>
      <c r="BE42" s="326"/>
      <c r="BF42" s="708">
        <v>0</v>
      </c>
      <c r="BG42" s="326"/>
      <c r="BH42" s="326"/>
      <c r="BI42" s="326"/>
      <c r="BJ42" s="326"/>
      <c r="BK42" s="326"/>
      <c r="BL42" s="326"/>
      <c r="BM42" s="327"/>
      <c r="BN42" s="148"/>
      <c r="BO42" s="201" t="s">
        <v>136</v>
      </c>
      <c r="BP42" s="202">
        <v>54</v>
      </c>
      <c r="BQ42" s="380"/>
      <c r="BR42" s="326">
        <v>7</v>
      </c>
      <c r="BS42" s="326"/>
      <c r="BT42" s="326"/>
      <c r="BU42" s="326"/>
      <c r="BV42" s="326"/>
      <c r="BW42" s="326"/>
      <c r="BX42" s="326"/>
      <c r="BY42" s="708">
        <f t="shared" si="196"/>
        <v>0</v>
      </c>
      <c r="BZ42" s="326"/>
      <c r="CA42" s="326"/>
      <c r="CB42" s="326"/>
      <c r="CC42" s="708">
        <f t="shared" si="178"/>
        <v>0</v>
      </c>
      <c r="CD42" s="326"/>
      <c r="CE42" s="326"/>
      <c r="CF42" s="326"/>
      <c r="CG42" s="326"/>
      <c r="CH42" s="326"/>
      <c r="CI42" s="379"/>
      <c r="CJ42" s="380"/>
      <c r="CK42" s="326"/>
      <c r="CL42" s="716">
        <f t="shared" si="179"/>
        <v>0</v>
      </c>
      <c r="CM42" s="326"/>
      <c r="CN42" s="326"/>
      <c r="CO42" s="327"/>
      <c r="CP42" s="148"/>
      <c r="CQ42" s="370" t="s">
        <v>136</v>
      </c>
      <c r="CR42" s="1011">
        <v>5</v>
      </c>
      <c r="CS42" s="203">
        <v>3</v>
      </c>
      <c r="CT42" s="203"/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26"/>
      <c r="DM42" s="327"/>
      <c r="DN42" s="148"/>
      <c r="DO42" s="201" t="s">
        <v>136</v>
      </c>
      <c r="DP42" s="202">
        <v>48</v>
      </c>
      <c r="DQ42" s="380">
        <v>1</v>
      </c>
      <c r="DR42" s="326"/>
      <c r="DS42" s="326"/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/>
      <c r="EH42" s="327"/>
      <c r="EI42" s="326"/>
      <c r="EJ42" s="326"/>
      <c r="EK42" s="716">
        <v>0</v>
      </c>
      <c r="EL42" s="326"/>
      <c r="EM42" s="326">
        <v>2</v>
      </c>
      <c r="EN42" s="708">
        <v>0</v>
      </c>
      <c r="EO42" s="326">
        <v>2</v>
      </c>
      <c r="EP42" s="716">
        <v>10.416666666666668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0</v>
      </c>
      <c r="EW42" s="326">
        <v>0</v>
      </c>
      <c r="EX42" s="327">
        <v>0</v>
      </c>
      <c r="EY42" s="326">
        <v>0</v>
      </c>
      <c r="EZ42" s="326">
        <v>0</v>
      </c>
      <c r="FA42" s="379">
        <v>0</v>
      </c>
      <c r="FB42" s="380">
        <v>0</v>
      </c>
      <c r="FC42" s="326">
        <v>0</v>
      </c>
      <c r="FD42" s="327">
        <v>0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10</v>
      </c>
      <c r="FL42" s="724">
        <v>0</v>
      </c>
      <c r="FM42" s="326">
        <v>0</v>
      </c>
      <c r="FN42" s="326">
        <v>0</v>
      </c>
      <c r="FO42" s="326">
        <v>0</v>
      </c>
      <c r="FP42" s="326">
        <v>0</v>
      </c>
      <c r="FQ42" s="327">
        <v>0</v>
      </c>
      <c r="FR42" s="380">
        <v>0</v>
      </c>
      <c r="FS42" s="326">
        <v>0</v>
      </c>
      <c r="FT42" s="326">
        <v>0</v>
      </c>
      <c r="FU42" s="326">
        <v>0</v>
      </c>
      <c r="FV42" s="326">
        <v>0</v>
      </c>
      <c r="FW42" s="326">
        <v>0</v>
      </c>
      <c r="FX42" s="326">
        <v>1</v>
      </c>
      <c r="FY42" s="326">
        <v>0</v>
      </c>
      <c r="FZ42" s="326">
        <v>0</v>
      </c>
      <c r="GA42" s="326">
        <v>1</v>
      </c>
      <c r="GB42" s="326">
        <v>0</v>
      </c>
      <c r="GC42" s="326">
        <v>0</v>
      </c>
      <c r="GD42" s="326">
        <v>0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0.28985507246376813</v>
      </c>
      <c r="GL42" s="380">
        <v>0</v>
      </c>
      <c r="GM42" s="326">
        <v>0</v>
      </c>
      <c r="GN42" s="326">
        <v>0</v>
      </c>
      <c r="GO42" s="326">
        <v>0</v>
      </c>
      <c r="GP42" s="327">
        <v>0</v>
      </c>
      <c r="GQ42" s="380">
        <v>1</v>
      </c>
      <c r="GR42" s="326">
        <v>0</v>
      </c>
      <c r="GS42" s="326">
        <v>0</v>
      </c>
      <c r="GT42" s="326">
        <v>0</v>
      </c>
      <c r="GU42" s="327">
        <v>0</v>
      </c>
      <c r="GV42" s="205">
        <v>0</v>
      </c>
      <c r="GW42" s="205">
        <v>338</v>
      </c>
      <c r="GX42" s="730">
        <v>0</v>
      </c>
      <c r="GY42" s="380">
        <v>0</v>
      </c>
      <c r="GZ42" s="326">
        <v>0</v>
      </c>
      <c r="HA42" s="326">
        <v>0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0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0</v>
      </c>
      <c r="IM42" s="326">
        <v>0</v>
      </c>
      <c r="IN42" s="327">
        <v>0</v>
      </c>
      <c r="IO42" s="326">
        <v>0</v>
      </c>
      <c r="IP42" s="326">
        <v>0</v>
      </c>
      <c r="IQ42" s="379">
        <v>0</v>
      </c>
      <c r="IR42" s="380">
        <v>0</v>
      </c>
      <c r="IS42" s="326">
        <v>0</v>
      </c>
      <c r="IT42" s="327">
        <v>0</v>
      </c>
      <c r="IU42" s="326">
        <v>0</v>
      </c>
      <c r="IV42" s="326">
        <v>0</v>
      </c>
      <c r="IW42" s="327">
        <v>0</v>
      </c>
      <c r="IX42" s="380">
        <v>0</v>
      </c>
      <c r="IY42" s="326">
        <v>0</v>
      </c>
      <c r="IZ42" s="327">
        <v>0</v>
      </c>
      <c r="JA42" s="380">
        <v>0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>
        <v>0</v>
      </c>
      <c r="JQ42" s="326">
        <v>0</v>
      </c>
      <c r="JR42" s="326">
        <v>0</v>
      </c>
      <c r="JS42" s="326">
        <v>0</v>
      </c>
      <c r="JT42" s="327">
        <v>0</v>
      </c>
      <c r="JU42" s="380">
        <v>0</v>
      </c>
      <c r="JV42" s="326">
        <v>0</v>
      </c>
      <c r="JW42" s="326">
        <v>0</v>
      </c>
      <c r="JX42" s="326">
        <v>0</v>
      </c>
      <c r="JY42" s="327">
        <v>0</v>
      </c>
      <c r="JZ42" s="380">
        <v>0</v>
      </c>
      <c r="KA42" s="326">
        <v>0</v>
      </c>
      <c r="KB42" s="326">
        <v>0</v>
      </c>
      <c r="KC42" s="326">
        <v>0</v>
      </c>
      <c r="KD42" s="327">
        <v>0</v>
      </c>
      <c r="KE42" s="205">
        <v>169</v>
      </c>
      <c r="KF42" s="734">
        <v>0</v>
      </c>
      <c r="KG42" s="173">
        <v>0</v>
      </c>
      <c r="KH42" s="205">
        <v>0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0</v>
      </c>
      <c r="KQ42" s="203">
        <v>0</v>
      </c>
      <c r="KR42" s="203">
        <v>5</v>
      </c>
      <c r="KS42" s="203">
        <v>1</v>
      </c>
      <c r="KT42" s="203">
        <v>0</v>
      </c>
      <c r="KU42" s="173">
        <v>6</v>
      </c>
      <c r="KV42" s="332"/>
      <c r="KW42" s="173"/>
      <c r="KY42" s="205"/>
      <c r="KZ42" s="203"/>
      <c r="LA42" s="203"/>
      <c r="LB42" s="173"/>
      <c r="LD42" s="276" t="s">
        <v>136</v>
      </c>
      <c r="LE42" s="419"/>
      <c r="LF42" s="419"/>
      <c r="LG42" s="419"/>
      <c r="LH42" s="419"/>
      <c r="LI42" s="419"/>
      <c r="LJ42" s="545"/>
      <c r="LK42" s="480"/>
      <c r="LL42" s="452"/>
      <c r="LM42" s="452"/>
      <c r="LN42" s="453"/>
      <c r="LO42" s="455">
        <v>2</v>
      </c>
      <c r="LP42" s="452"/>
      <c r="LQ42" s="452"/>
      <c r="LR42" s="453"/>
      <c r="LS42" s="480"/>
      <c r="LT42" s="452"/>
      <c r="LU42" s="452"/>
      <c r="LV42" s="452"/>
      <c r="LW42" s="914"/>
      <c r="LX42" s="961"/>
    </row>
    <row r="43" spans="1:336" s="288" customFormat="1" ht="18.75" x14ac:dyDescent="0.3">
      <c r="A43" s="235">
        <v>1450</v>
      </c>
      <c r="B43" s="201" t="s">
        <v>140</v>
      </c>
      <c r="C43" s="202">
        <v>11</v>
      </c>
      <c r="D43" s="380"/>
      <c r="E43" s="326"/>
      <c r="F43" s="326"/>
      <c r="G43" s="705">
        <f t="shared" si="152"/>
        <v>0</v>
      </c>
      <c r="H43" s="326"/>
      <c r="I43" s="379"/>
      <c r="J43" s="380"/>
      <c r="K43" s="326">
        <v>2</v>
      </c>
      <c r="L43" s="326"/>
      <c r="M43" s="406">
        <f t="shared" si="174"/>
        <v>0</v>
      </c>
      <c r="N43" s="380"/>
      <c r="O43" s="326">
        <v>2</v>
      </c>
      <c r="P43" s="326"/>
      <c r="Q43" s="386">
        <f t="shared" si="175"/>
        <v>0</v>
      </c>
      <c r="R43" s="380"/>
      <c r="S43" s="326"/>
      <c r="T43" s="326"/>
      <c r="U43" s="326"/>
      <c r="V43" s="326"/>
      <c r="W43" s="327"/>
      <c r="X43" s="326"/>
      <c r="Y43" s="326">
        <v>2</v>
      </c>
      <c r="Z43" s="326"/>
      <c r="AA43" s="326">
        <v>2</v>
      </c>
      <c r="AB43" s="326"/>
      <c r="AC43" s="1015">
        <v>1</v>
      </c>
      <c r="AD43" s="1015"/>
      <c r="AE43" s="1015"/>
      <c r="AF43" s="1016"/>
      <c r="AG43" s="204"/>
      <c r="AH43" s="148"/>
      <c r="AI43" s="276" t="s">
        <v>140</v>
      </c>
      <c r="AJ43" s="202">
        <v>14</v>
      </c>
      <c r="AK43" s="327">
        <v>1</v>
      </c>
      <c r="AL43" s="708">
        <v>28.571428571428569</v>
      </c>
      <c r="AM43" s="326">
        <v>1</v>
      </c>
      <c r="AN43" s="326">
        <v>1</v>
      </c>
      <c r="AO43" s="326"/>
      <c r="AP43" s="326"/>
      <c r="AQ43" s="327"/>
      <c r="AR43" s="326"/>
      <c r="AS43" s="326"/>
      <c r="AT43" s="379"/>
      <c r="AU43" s="380">
        <v>2</v>
      </c>
      <c r="AV43" s="708">
        <v>7.1428571428571423</v>
      </c>
      <c r="AW43" s="326">
        <v>2</v>
      </c>
      <c r="AX43" s="744">
        <v>2</v>
      </c>
      <c r="AY43" s="326"/>
      <c r="AZ43" s="326"/>
      <c r="BA43" s="326"/>
      <c r="BB43" s="708">
        <f t="shared" si="156"/>
        <v>0</v>
      </c>
      <c r="BC43" s="326"/>
      <c r="BD43" s="326"/>
      <c r="BE43" s="326"/>
      <c r="BF43" s="708">
        <v>0</v>
      </c>
      <c r="BG43" s="326"/>
      <c r="BH43" s="326"/>
      <c r="BI43" s="326"/>
      <c r="BJ43" s="326"/>
      <c r="BK43" s="326"/>
      <c r="BL43" s="326"/>
      <c r="BM43" s="327"/>
      <c r="BN43" s="148"/>
      <c r="BO43" s="201" t="s">
        <v>140</v>
      </c>
      <c r="BP43" s="202">
        <v>15</v>
      </c>
      <c r="BQ43" s="380"/>
      <c r="BR43" s="326">
        <v>2</v>
      </c>
      <c r="BS43" s="326"/>
      <c r="BT43" s="326"/>
      <c r="BU43" s="326"/>
      <c r="BV43" s="326"/>
      <c r="BW43" s="326"/>
      <c r="BX43" s="326"/>
      <c r="BY43" s="708">
        <f t="shared" si="196"/>
        <v>0</v>
      </c>
      <c r="BZ43" s="326"/>
      <c r="CA43" s="326"/>
      <c r="CB43" s="326"/>
      <c r="CC43" s="708">
        <f t="shared" si="178"/>
        <v>0</v>
      </c>
      <c r="CD43" s="326"/>
      <c r="CE43" s="326"/>
      <c r="CF43" s="326"/>
      <c r="CG43" s="326"/>
      <c r="CH43" s="326"/>
      <c r="CI43" s="379"/>
      <c r="CJ43" s="380"/>
      <c r="CK43" s="326"/>
      <c r="CL43" s="716">
        <f t="shared" si="179"/>
        <v>0</v>
      </c>
      <c r="CM43" s="326"/>
      <c r="CN43" s="326"/>
      <c r="CO43" s="327"/>
      <c r="CP43" s="148"/>
      <c r="CQ43" s="370" t="s">
        <v>140</v>
      </c>
      <c r="CR43" s="1011">
        <v>1</v>
      </c>
      <c r="CS43" s="203">
        <v>1</v>
      </c>
      <c r="CT43" s="203"/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26"/>
      <c r="DM43" s="327"/>
      <c r="DN43" s="148"/>
      <c r="DO43" s="201" t="s">
        <v>140</v>
      </c>
      <c r="DP43" s="202">
        <v>13</v>
      </c>
      <c r="DQ43" s="380"/>
      <c r="DR43" s="326"/>
      <c r="DS43" s="326"/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/>
      <c r="EH43" s="327"/>
      <c r="EI43" s="326"/>
      <c r="EJ43" s="326"/>
      <c r="EK43" s="716">
        <v>0</v>
      </c>
      <c r="EL43" s="326"/>
      <c r="EM43" s="326"/>
      <c r="EN43" s="708">
        <v>0</v>
      </c>
      <c r="EO43" s="326"/>
      <c r="EP43" s="716">
        <v>7.6923076923076925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0</v>
      </c>
      <c r="EW43" s="326">
        <v>0</v>
      </c>
      <c r="EX43" s="327">
        <v>0</v>
      </c>
      <c r="EY43" s="326">
        <v>2</v>
      </c>
      <c r="EZ43" s="326">
        <v>0</v>
      </c>
      <c r="FA43" s="379">
        <v>0</v>
      </c>
      <c r="FB43" s="380">
        <v>1</v>
      </c>
      <c r="FC43" s="326">
        <v>0</v>
      </c>
      <c r="FD43" s="327">
        <v>1</v>
      </c>
      <c r="FE43" s="326">
        <v>0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22</v>
      </c>
      <c r="FL43" s="724">
        <v>0</v>
      </c>
      <c r="FM43" s="326">
        <v>0</v>
      </c>
      <c r="FN43" s="326">
        <v>0</v>
      </c>
      <c r="FO43" s="326">
        <v>0</v>
      </c>
      <c r="FP43" s="326">
        <v>0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0</v>
      </c>
      <c r="FX43" s="326">
        <v>0</v>
      </c>
      <c r="FY43" s="326">
        <v>0</v>
      </c>
      <c r="FZ43" s="326">
        <v>0</v>
      </c>
      <c r="GA43" s="326">
        <v>0</v>
      </c>
      <c r="GB43" s="326">
        <v>0</v>
      </c>
      <c r="GC43" s="326">
        <v>0</v>
      </c>
      <c r="GD43" s="326">
        <v>0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0</v>
      </c>
      <c r="GL43" s="380">
        <v>0</v>
      </c>
      <c r="GM43" s="326">
        <v>0</v>
      </c>
      <c r="GN43" s="326">
        <v>0</v>
      </c>
      <c r="GO43" s="326">
        <v>0</v>
      </c>
      <c r="GP43" s="327">
        <v>0</v>
      </c>
      <c r="GQ43" s="380">
        <v>0</v>
      </c>
      <c r="GR43" s="326">
        <v>0</v>
      </c>
      <c r="GS43" s="326">
        <v>0</v>
      </c>
      <c r="GT43" s="326">
        <v>0</v>
      </c>
      <c r="GU43" s="327">
        <v>0</v>
      </c>
      <c r="GV43" s="205">
        <v>0</v>
      </c>
      <c r="GW43" s="205">
        <v>95</v>
      </c>
      <c r="GX43" s="730">
        <v>0</v>
      </c>
      <c r="GY43" s="380">
        <v>0</v>
      </c>
      <c r="GZ43" s="326">
        <v>0</v>
      </c>
      <c r="HA43" s="326">
        <v>0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0</v>
      </c>
      <c r="IM43" s="326">
        <v>0</v>
      </c>
      <c r="IN43" s="327">
        <v>0</v>
      </c>
      <c r="IO43" s="326">
        <v>1</v>
      </c>
      <c r="IP43" s="326">
        <v>0</v>
      </c>
      <c r="IQ43" s="379">
        <v>0</v>
      </c>
      <c r="IR43" s="380">
        <v>0</v>
      </c>
      <c r="IS43" s="326">
        <v>0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0</v>
      </c>
      <c r="JB43" s="326">
        <v>0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>
        <v>0</v>
      </c>
      <c r="JQ43" s="326">
        <v>0</v>
      </c>
      <c r="JR43" s="326">
        <v>0</v>
      </c>
      <c r="JS43" s="326">
        <v>0</v>
      </c>
      <c r="JT43" s="327">
        <v>0</v>
      </c>
      <c r="JU43" s="380">
        <v>0</v>
      </c>
      <c r="JV43" s="326">
        <v>0</v>
      </c>
      <c r="JW43" s="326">
        <v>0</v>
      </c>
      <c r="JX43" s="326">
        <v>0</v>
      </c>
      <c r="JY43" s="327">
        <v>0</v>
      </c>
      <c r="JZ43" s="380">
        <v>0</v>
      </c>
      <c r="KA43" s="326">
        <v>0</v>
      </c>
      <c r="KB43" s="326">
        <v>0</v>
      </c>
      <c r="KC43" s="326">
        <v>0</v>
      </c>
      <c r="KD43" s="327">
        <v>0</v>
      </c>
      <c r="KE43" s="205">
        <v>48</v>
      </c>
      <c r="KF43" s="734">
        <v>0</v>
      </c>
      <c r="KG43" s="173">
        <v>0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0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419"/>
      <c r="LF43" s="419"/>
      <c r="LG43" s="419"/>
      <c r="LH43" s="419"/>
      <c r="LI43" s="419"/>
      <c r="LJ43" s="545"/>
      <c r="LK43" s="480"/>
      <c r="LL43" s="452"/>
      <c r="LM43" s="452"/>
      <c r="LN43" s="453"/>
      <c r="LO43" s="480"/>
      <c r="LP43" s="452"/>
      <c r="LQ43" s="452"/>
      <c r="LR43" s="453"/>
      <c r="LS43" s="480"/>
      <c r="LT43" s="452"/>
      <c r="LU43" s="452"/>
      <c r="LV43" s="452"/>
      <c r="LW43" s="914"/>
      <c r="LX43" s="961"/>
    </row>
    <row r="44" spans="1:336" s="288" customFormat="1" ht="21" x14ac:dyDescent="0.35">
      <c r="A44" s="235">
        <v>1451</v>
      </c>
      <c r="B44" s="201" t="s">
        <v>141</v>
      </c>
      <c r="C44" s="202">
        <v>23</v>
      </c>
      <c r="D44" s="380"/>
      <c r="E44" s="326"/>
      <c r="F44" s="326"/>
      <c r="G44" s="705">
        <f t="shared" si="152"/>
        <v>0</v>
      </c>
      <c r="H44" s="326"/>
      <c r="I44" s="379"/>
      <c r="J44" s="380">
        <v>3</v>
      </c>
      <c r="K44" s="326">
        <v>2</v>
      </c>
      <c r="L44" s="326">
        <v>4</v>
      </c>
      <c r="M44" s="406">
        <f t="shared" si="174"/>
        <v>17.391304347826086</v>
      </c>
      <c r="N44" s="380">
        <v>3</v>
      </c>
      <c r="O44" s="326">
        <v>2</v>
      </c>
      <c r="P44" s="326">
        <v>4</v>
      </c>
      <c r="Q44" s="386">
        <f t="shared" si="175"/>
        <v>17.391304347826086</v>
      </c>
      <c r="R44" s="380"/>
      <c r="S44" s="326"/>
      <c r="T44" s="326"/>
      <c r="U44" s="326"/>
      <c r="V44" s="326"/>
      <c r="W44" s="327"/>
      <c r="X44" s="326">
        <v>3</v>
      </c>
      <c r="Y44" s="326">
        <v>2</v>
      </c>
      <c r="Z44" s="326">
        <v>3</v>
      </c>
      <c r="AA44" s="326">
        <v>2</v>
      </c>
      <c r="AB44" s="326">
        <v>4</v>
      </c>
      <c r="AC44" s="1017">
        <v>3</v>
      </c>
      <c r="AD44" s="1015"/>
      <c r="AE44" s="1015"/>
      <c r="AF44" s="1016"/>
      <c r="AG44" s="204"/>
      <c r="AH44" s="148"/>
      <c r="AI44" s="276" t="s">
        <v>141</v>
      </c>
      <c r="AJ44" s="202">
        <v>31</v>
      </c>
      <c r="AK44" s="327">
        <v>2</v>
      </c>
      <c r="AL44" s="708">
        <v>3.225806451612903</v>
      </c>
      <c r="AM44" s="326">
        <v>2</v>
      </c>
      <c r="AN44" s="326">
        <v>2</v>
      </c>
      <c r="AO44" s="326"/>
      <c r="AP44" s="326"/>
      <c r="AQ44" s="327">
        <v>2</v>
      </c>
      <c r="AR44" s="326"/>
      <c r="AS44" s="326"/>
      <c r="AT44" s="379">
        <v>3</v>
      </c>
      <c r="AU44" s="380">
        <v>1</v>
      </c>
      <c r="AV44" s="708">
        <v>3.225806451612903</v>
      </c>
      <c r="AW44" s="326">
        <v>1</v>
      </c>
      <c r="AX44" s="744">
        <v>1</v>
      </c>
      <c r="AY44" s="326"/>
      <c r="AZ44" s="326"/>
      <c r="BA44" s="326"/>
      <c r="BB44" s="708">
        <f t="shared" si="156"/>
        <v>0</v>
      </c>
      <c r="BC44" s="326"/>
      <c r="BD44" s="326"/>
      <c r="BE44" s="326"/>
      <c r="BF44" s="708">
        <v>0</v>
      </c>
      <c r="BG44" s="326"/>
      <c r="BH44" s="326"/>
      <c r="BI44" s="326"/>
      <c r="BJ44" s="326"/>
      <c r="BK44" s="326"/>
      <c r="BL44" s="326"/>
      <c r="BM44" s="327"/>
      <c r="BN44" s="148"/>
      <c r="BO44" s="201" t="s">
        <v>141</v>
      </c>
      <c r="BP44" s="202">
        <v>32</v>
      </c>
      <c r="BQ44" s="380"/>
      <c r="BR44" s="326">
        <v>2</v>
      </c>
      <c r="BS44" s="326"/>
      <c r="BT44" s="326"/>
      <c r="BU44" s="326"/>
      <c r="BV44" s="326"/>
      <c r="BW44" s="326"/>
      <c r="BX44" s="326"/>
      <c r="BY44" s="708">
        <f t="shared" si="196"/>
        <v>0</v>
      </c>
      <c r="BZ44" s="326"/>
      <c r="CA44" s="326"/>
      <c r="CB44" s="326"/>
      <c r="CC44" s="708">
        <f t="shared" si="178"/>
        <v>0</v>
      </c>
      <c r="CD44" s="326"/>
      <c r="CE44" s="326"/>
      <c r="CF44" s="326"/>
      <c r="CG44" s="326"/>
      <c r="CH44" s="326"/>
      <c r="CI44" s="379"/>
      <c r="CJ44" s="380"/>
      <c r="CK44" s="326"/>
      <c r="CL44" s="716">
        <f t="shared" si="179"/>
        <v>0</v>
      </c>
      <c r="CM44" s="326"/>
      <c r="CN44" s="326"/>
      <c r="CO44" s="327"/>
      <c r="CP44" s="148"/>
      <c r="CQ44" s="370" t="s">
        <v>141</v>
      </c>
      <c r="CR44" s="1011">
        <v>3</v>
      </c>
      <c r="CS44" s="203">
        <v>3</v>
      </c>
      <c r="CT44" s="203"/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26"/>
      <c r="DM44" s="327"/>
      <c r="DN44" s="148"/>
      <c r="DO44" s="201" t="s">
        <v>141</v>
      </c>
      <c r="DP44" s="202">
        <v>29</v>
      </c>
      <c r="DQ44" s="380"/>
      <c r="DR44" s="326"/>
      <c r="DS44" s="326"/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/>
      <c r="EH44" s="327"/>
      <c r="EI44" s="326"/>
      <c r="EJ44" s="326"/>
      <c r="EK44" s="716">
        <v>0</v>
      </c>
      <c r="EL44" s="326"/>
      <c r="EM44" s="326"/>
      <c r="EN44" s="708">
        <v>0</v>
      </c>
      <c r="EO44" s="326"/>
      <c r="EP44" s="716">
        <v>0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0</v>
      </c>
      <c r="FA44" s="379">
        <v>0</v>
      </c>
      <c r="FB44" s="380">
        <v>0</v>
      </c>
      <c r="FC44" s="326">
        <v>0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82</v>
      </c>
      <c r="FL44" s="724">
        <v>0</v>
      </c>
      <c r="FM44" s="326">
        <v>0</v>
      </c>
      <c r="FN44" s="326">
        <v>0</v>
      </c>
      <c r="FO44" s="326">
        <v>0</v>
      </c>
      <c r="FP44" s="326">
        <v>0</v>
      </c>
      <c r="FQ44" s="327">
        <v>0</v>
      </c>
      <c r="FR44" s="380">
        <v>0</v>
      </c>
      <c r="FS44" s="326">
        <v>0</v>
      </c>
      <c r="FT44" s="326">
        <v>0</v>
      </c>
      <c r="FU44" s="326">
        <v>0</v>
      </c>
      <c r="FV44" s="326">
        <v>0</v>
      </c>
      <c r="FW44" s="326">
        <v>0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0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0</v>
      </c>
      <c r="GL44" s="380">
        <v>0</v>
      </c>
      <c r="GM44" s="326">
        <v>0</v>
      </c>
      <c r="GN44" s="326">
        <v>0</v>
      </c>
      <c r="GO44" s="326">
        <v>0</v>
      </c>
      <c r="GP44" s="327">
        <v>0</v>
      </c>
      <c r="GQ44" s="380">
        <v>0</v>
      </c>
      <c r="GR44" s="326">
        <v>0</v>
      </c>
      <c r="GS44" s="326">
        <v>0</v>
      </c>
      <c r="GT44" s="326">
        <v>0</v>
      </c>
      <c r="GU44" s="327">
        <v>0</v>
      </c>
      <c r="GV44" s="205">
        <v>0</v>
      </c>
      <c r="GW44" s="205">
        <v>203</v>
      </c>
      <c r="GX44" s="730">
        <v>0</v>
      </c>
      <c r="GY44" s="380">
        <v>0</v>
      </c>
      <c r="GZ44" s="326">
        <v>0</v>
      </c>
      <c r="HA44" s="326">
        <v>0</v>
      </c>
      <c r="HB44" s="326">
        <v>0</v>
      </c>
      <c r="HC44" s="326">
        <v>0</v>
      </c>
      <c r="HD44" s="326">
        <v>0</v>
      </c>
      <c r="HE44" s="326">
        <v>0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0</v>
      </c>
      <c r="IM44" s="326">
        <v>0</v>
      </c>
      <c r="IN44" s="327">
        <v>0</v>
      </c>
      <c r="IO44" s="326">
        <v>0</v>
      </c>
      <c r="IP44" s="326">
        <v>0</v>
      </c>
      <c r="IQ44" s="379">
        <v>0</v>
      </c>
      <c r="IR44" s="380">
        <v>0</v>
      </c>
      <c r="IS44" s="326">
        <v>0</v>
      </c>
      <c r="IT44" s="327">
        <v>0</v>
      </c>
      <c r="IU44" s="326">
        <v>0</v>
      </c>
      <c r="IV44" s="326">
        <v>0</v>
      </c>
      <c r="IW44" s="327">
        <v>0</v>
      </c>
      <c r="IX44" s="380">
        <v>0</v>
      </c>
      <c r="IY44" s="326">
        <v>0</v>
      </c>
      <c r="IZ44" s="327">
        <v>0</v>
      </c>
      <c r="JA44" s="380">
        <v>0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>
        <v>0</v>
      </c>
      <c r="JQ44" s="326">
        <v>0</v>
      </c>
      <c r="JR44" s="326">
        <v>0</v>
      </c>
      <c r="JS44" s="326">
        <v>0</v>
      </c>
      <c r="JT44" s="327">
        <v>0</v>
      </c>
      <c r="JU44" s="380">
        <v>0</v>
      </c>
      <c r="JV44" s="326">
        <v>0</v>
      </c>
      <c r="JW44" s="326">
        <v>0</v>
      </c>
      <c r="JX44" s="326">
        <v>0</v>
      </c>
      <c r="JY44" s="327">
        <v>0</v>
      </c>
      <c r="JZ44" s="380">
        <v>0</v>
      </c>
      <c r="KA44" s="326">
        <v>0</v>
      </c>
      <c r="KB44" s="326">
        <v>0</v>
      </c>
      <c r="KC44" s="326">
        <v>0</v>
      </c>
      <c r="KD44" s="327">
        <v>0</v>
      </c>
      <c r="KE44" s="205">
        <v>102</v>
      </c>
      <c r="KF44" s="734">
        <v>0</v>
      </c>
      <c r="KG44" s="173">
        <v>0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0</v>
      </c>
      <c r="KQ44" s="203">
        <v>0</v>
      </c>
      <c r="KR44" s="203">
        <v>0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419"/>
      <c r="LF44" s="419"/>
      <c r="LG44" s="419"/>
      <c r="LH44" s="419"/>
      <c r="LI44" s="419"/>
      <c r="LJ44" s="545"/>
      <c r="LK44" s="480"/>
      <c r="LL44" s="452"/>
      <c r="LM44" s="452"/>
      <c r="LN44" s="453"/>
      <c r="LO44" s="480">
        <v>3</v>
      </c>
      <c r="LP44" s="452"/>
      <c r="LQ44" s="452"/>
      <c r="LR44" s="453"/>
      <c r="LS44" s="480"/>
      <c r="LT44" s="452"/>
      <c r="LU44" s="452"/>
      <c r="LV44" s="452"/>
      <c r="LW44" s="914"/>
      <c r="LX44" s="961"/>
    </row>
    <row r="45" spans="1:336" s="288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0</v>
      </c>
      <c r="E45" s="151">
        <f t="shared" ref="E45:F45" si="230">SUM(E46:E50)</f>
        <v>0</v>
      </c>
      <c r="F45" s="151">
        <f t="shared" si="230"/>
        <v>0</v>
      </c>
      <c r="G45" s="705">
        <f t="shared" si="152"/>
        <v>0</v>
      </c>
      <c r="H45" s="151">
        <f t="shared" ref="H45:L45" si="231">SUM(H46:H50)</f>
        <v>0</v>
      </c>
      <c r="I45" s="172">
        <f t="shared" si="231"/>
        <v>0</v>
      </c>
      <c r="J45" s="159">
        <f t="shared" si="231"/>
        <v>7</v>
      </c>
      <c r="K45" s="151">
        <f t="shared" si="231"/>
        <v>6</v>
      </c>
      <c r="L45" s="151">
        <f t="shared" si="231"/>
        <v>11</v>
      </c>
      <c r="M45" s="407">
        <f t="shared" si="174"/>
        <v>18.032786885245901</v>
      </c>
      <c r="N45" s="159">
        <f t="shared" ref="N45:P45" si="232">SUM(N46:N50)</f>
        <v>7</v>
      </c>
      <c r="O45" s="151">
        <f t="shared" si="232"/>
        <v>6</v>
      </c>
      <c r="P45" s="151">
        <f t="shared" si="232"/>
        <v>11</v>
      </c>
      <c r="Q45" s="387">
        <f t="shared" si="175"/>
        <v>18.032786885245901</v>
      </c>
      <c r="R45" s="159">
        <f t="shared" ref="R45:AF45" si="233">SUM(R46:R50)</f>
        <v>0</v>
      </c>
      <c r="S45" s="151">
        <f t="shared" si="233"/>
        <v>0</v>
      </c>
      <c r="T45" s="151">
        <f t="shared" si="233"/>
        <v>0</v>
      </c>
      <c r="U45" s="151">
        <f t="shared" si="233"/>
        <v>0</v>
      </c>
      <c r="V45" s="151">
        <f t="shared" si="233"/>
        <v>0</v>
      </c>
      <c r="W45" s="153">
        <f t="shared" si="233"/>
        <v>0</v>
      </c>
      <c r="X45" s="151">
        <f t="shared" si="233"/>
        <v>7</v>
      </c>
      <c r="Y45" s="151">
        <f t="shared" si="233"/>
        <v>6</v>
      </c>
      <c r="Z45" s="151">
        <f t="shared" si="233"/>
        <v>7</v>
      </c>
      <c r="AA45" s="151">
        <f t="shared" si="233"/>
        <v>6</v>
      </c>
      <c r="AB45" s="151">
        <f t="shared" si="233"/>
        <v>10</v>
      </c>
      <c r="AC45" s="151">
        <f t="shared" si="233"/>
        <v>8</v>
      </c>
      <c r="AD45" s="151">
        <f t="shared" si="233"/>
        <v>0</v>
      </c>
      <c r="AE45" s="151">
        <f t="shared" si="233"/>
        <v>0</v>
      </c>
      <c r="AF45" s="153">
        <f t="shared" si="233"/>
        <v>0</v>
      </c>
      <c r="AG45" s="153"/>
      <c r="AH45" s="154"/>
      <c r="AI45" s="275" t="s">
        <v>130</v>
      </c>
      <c r="AJ45" s="425">
        <f t="shared" ref="AJ45:AK45" si="234">SUM(AJ46:AJ50)</f>
        <v>71</v>
      </c>
      <c r="AK45" s="159">
        <f t="shared" si="234"/>
        <v>6</v>
      </c>
      <c r="AL45" s="708">
        <f t="shared" si="176"/>
        <v>8.4507042253521121</v>
      </c>
      <c r="AM45" s="151">
        <f t="shared" ref="AM45:BM45" si="235">SUM(AM46:AM50)</f>
        <v>6</v>
      </c>
      <c r="AN45" s="151">
        <f t="shared" si="235"/>
        <v>3</v>
      </c>
      <c r="AO45" s="151">
        <f t="shared" si="235"/>
        <v>0</v>
      </c>
      <c r="AP45" s="151">
        <f t="shared" si="235"/>
        <v>0</v>
      </c>
      <c r="AQ45" s="153">
        <f t="shared" si="235"/>
        <v>7</v>
      </c>
      <c r="AR45" s="151">
        <f t="shared" si="235"/>
        <v>0</v>
      </c>
      <c r="AS45" s="151">
        <f t="shared" si="235"/>
        <v>0</v>
      </c>
      <c r="AT45" s="172">
        <f t="shared" si="235"/>
        <v>3</v>
      </c>
      <c r="AU45" s="159">
        <f t="shared" si="235"/>
        <v>9</v>
      </c>
      <c r="AV45" s="708">
        <f t="shared" si="194"/>
        <v>12.676056338028168</v>
      </c>
      <c r="AW45" s="155">
        <f t="shared" si="235"/>
        <v>9</v>
      </c>
      <c r="AX45" s="743">
        <f t="shared" si="235"/>
        <v>9</v>
      </c>
      <c r="AY45" s="151">
        <f t="shared" si="235"/>
        <v>0</v>
      </c>
      <c r="AZ45" s="155">
        <f t="shared" si="235"/>
        <v>0</v>
      </c>
      <c r="BA45" s="155">
        <f t="shared" si="235"/>
        <v>0</v>
      </c>
      <c r="BB45" s="708">
        <f t="shared" si="156"/>
        <v>0</v>
      </c>
      <c r="BC45" s="155">
        <f t="shared" si="235"/>
        <v>0</v>
      </c>
      <c r="BD45" s="155">
        <f t="shared" si="235"/>
        <v>0</v>
      </c>
      <c r="BE45" s="155">
        <f t="shared" si="235"/>
        <v>1</v>
      </c>
      <c r="BF45" s="708">
        <f t="shared" si="177"/>
        <v>1.4084507042253522</v>
      </c>
      <c r="BG45" s="155">
        <f t="shared" si="235"/>
        <v>0</v>
      </c>
      <c r="BH45" s="151">
        <f t="shared" si="235"/>
        <v>0</v>
      </c>
      <c r="BI45" s="151">
        <f t="shared" si="235"/>
        <v>0</v>
      </c>
      <c r="BJ45" s="151">
        <f t="shared" si="235"/>
        <v>0</v>
      </c>
      <c r="BK45" s="151">
        <f t="shared" si="235"/>
        <v>0</v>
      </c>
      <c r="BL45" s="151">
        <f t="shared" si="235"/>
        <v>0</v>
      </c>
      <c r="BM45" s="153">
        <f t="shared" si="235"/>
        <v>0</v>
      </c>
      <c r="BN45" s="154"/>
      <c r="BO45" s="150" t="s">
        <v>130</v>
      </c>
      <c r="BP45" s="425">
        <f t="shared" ref="BP45:BX45" si="236">SUM(BP46:BP50)</f>
        <v>81</v>
      </c>
      <c r="BQ45" s="159">
        <f t="shared" si="236"/>
        <v>0</v>
      </c>
      <c r="BR45" s="151">
        <f t="shared" si="236"/>
        <v>13</v>
      </c>
      <c r="BS45" s="151">
        <f t="shared" si="236"/>
        <v>0</v>
      </c>
      <c r="BT45" s="151">
        <f t="shared" si="236"/>
        <v>0</v>
      </c>
      <c r="BU45" s="151">
        <f t="shared" si="236"/>
        <v>1</v>
      </c>
      <c r="BV45" s="151">
        <f t="shared" si="236"/>
        <v>0</v>
      </c>
      <c r="BW45" s="151">
        <f t="shared" si="236"/>
        <v>0</v>
      </c>
      <c r="BX45" s="155">
        <f t="shared" si="236"/>
        <v>0</v>
      </c>
      <c r="BY45" s="708">
        <f t="shared" si="196"/>
        <v>0</v>
      </c>
      <c r="BZ45" s="155">
        <f t="shared" ref="BZ45:CO45" si="237">SUM(BZ46:BZ50)</f>
        <v>0</v>
      </c>
      <c r="CA45" s="155">
        <f t="shared" si="237"/>
        <v>0</v>
      </c>
      <c r="CB45" s="155">
        <f t="shared" si="237"/>
        <v>0</v>
      </c>
      <c r="CC45" s="708">
        <f t="shared" si="178"/>
        <v>0</v>
      </c>
      <c r="CD45" s="155">
        <f t="shared" si="237"/>
        <v>0</v>
      </c>
      <c r="CE45" s="155">
        <f t="shared" si="237"/>
        <v>0</v>
      </c>
      <c r="CF45" s="155">
        <f t="shared" si="237"/>
        <v>0</v>
      </c>
      <c r="CG45" s="155">
        <f t="shared" si="237"/>
        <v>0</v>
      </c>
      <c r="CH45" s="155">
        <f t="shared" si="237"/>
        <v>0</v>
      </c>
      <c r="CI45" s="353">
        <f t="shared" si="237"/>
        <v>0</v>
      </c>
      <c r="CJ45" s="159">
        <f t="shared" si="237"/>
        <v>0</v>
      </c>
      <c r="CK45" s="155">
        <f t="shared" si="237"/>
        <v>0</v>
      </c>
      <c r="CL45" s="716">
        <f t="shared" si="179"/>
        <v>0</v>
      </c>
      <c r="CM45" s="291">
        <f t="shared" si="237"/>
        <v>0</v>
      </c>
      <c r="CN45" s="279">
        <f t="shared" si="237"/>
        <v>0</v>
      </c>
      <c r="CO45" s="153">
        <f t="shared" si="237"/>
        <v>0</v>
      </c>
      <c r="CP45" s="154"/>
      <c r="CQ45" s="368" t="s">
        <v>130</v>
      </c>
      <c r="CR45" s="1010">
        <f t="shared" ref="CR45:DM45" si="238">SUM(CR46:CR50)</f>
        <v>10</v>
      </c>
      <c r="CS45" s="155">
        <f t="shared" si="238"/>
        <v>3</v>
      </c>
      <c r="CT45" s="155">
        <f t="shared" si="238"/>
        <v>0</v>
      </c>
      <c r="CU45" s="151">
        <f t="shared" si="238"/>
        <v>0</v>
      </c>
      <c r="CV45" s="151">
        <f t="shared" si="238"/>
        <v>0</v>
      </c>
      <c r="CW45" s="151">
        <f t="shared" si="238"/>
        <v>0</v>
      </c>
      <c r="CX45" s="151">
        <f t="shared" si="238"/>
        <v>0</v>
      </c>
      <c r="CY45" s="151">
        <f t="shared" si="238"/>
        <v>1</v>
      </c>
      <c r="CZ45" s="151">
        <f t="shared" si="238"/>
        <v>0</v>
      </c>
      <c r="DA45" s="151">
        <f t="shared" si="238"/>
        <v>0</v>
      </c>
      <c r="DB45" s="151">
        <f t="shared" si="238"/>
        <v>1</v>
      </c>
      <c r="DC45" s="151">
        <f t="shared" si="238"/>
        <v>0</v>
      </c>
      <c r="DD45" s="151">
        <f t="shared" si="238"/>
        <v>0</v>
      </c>
      <c r="DE45" s="151">
        <f t="shared" si="238"/>
        <v>0</v>
      </c>
      <c r="DF45" s="151">
        <f t="shared" si="238"/>
        <v>0</v>
      </c>
      <c r="DG45" s="151">
        <f t="shared" si="238"/>
        <v>0</v>
      </c>
      <c r="DH45" s="151">
        <f t="shared" si="238"/>
        <v>0</v>
      </c>
      <c r="DI45" s="172">
        <f t="shared" si="238"/>
        <v>0</v>
      </c>
      <c r="DJ45" s="159">
        <f t="shared" si="238"/>
        <v>0</v>
      </c>
      <c r="DK45" s="153">
        <f t="shared" si="238"/>
        <v>0</v>
      </c>
      <c r="DL45" s="291">
        <f t="shared" si="238"/>
        <v>0</v>
      </c>
      <c r="DM45" s="357">
        <f t="shared" si="238"/>
        <v>0</v>
      </c>
      <c r="DN45" s="154"/>
      <c r="DO45" s="150" t="s">
        <v>130</v>
      </c>
      <c r="DP45" s="425">
        <f t="shared" ref="DP45:DW45" si="239">SUM(DP46:DP50)</f>
        <v>77</v>
      </c>
      <c r="DQ45" s="159">
        <f t="shared" si="239"/>
        <v>4</v>
      </c>
      <c r="DR45" s="151">
        <f t="shared" si="239"/>
        <v>0</v>
      </c>
      <c r="DS45" s="151">
        <f t="shared" si="239"/>
        <v>0</v>
      </c>
      <c r="DT45" s="172">
        <f t="shared" si="239"/>
        <v>0</v>
      </c>
      <c r="DU45" s="159">
        <f t="shared" si="239"/>
        <v>0</v>
      </c>
      <c r="DV45" s="151">
        <f t="shared" si="239"/>
        <v>0</v>
      </c>
      <c r="DW45" s="155">
        <f t="shared" si="239"/>
        <v>0</v>
      </c>
      <c r="DX45" s="720">
        <f t="shared" si="180"/>
        <v>0</v>
      </c>
      <c r="DY45" s="159">
        <f t="shared" ref="DY45:EO45" si="240">SUM(DY46:DY50)</f>
        <v>0</v>
      </c>
      <c r="DZ45" s="155">
        <f t="shared" si="240"/>
        <v>0</v>
      </c>
      <c r="EA45" s="155">
        <f t="shared" si="240"/>
        <v>0</v>
      </c>
      <c r="EB45" s="716">
        <f t="shared" si="181"/>
        <v>0</v>
      </c>
      <c r="EC45" s="151">
        <f t="shared" si="240"/>
        <v>0</v>
      </c>
      <c r="ED45" s="155">
        <f t="shared" si="240"/>
        <v>0</v>
      </c>
      <c r="EE45" s="155">
        <f t="shared" si="240"/>
        <v>0</v>
      </c>
      <c r="EF45" s="353">
        <f t="shared" si="240"/>
        <v>0</v>
      </c>
      <c r="EG45" s="159">
        <f t="shared" si="240"/>
        <v>0</v>
      </c>
      <c r="EH45" s="180">
        <f t="shared" si="240"/>
        <v>0</v>
      </c>
      <c r="EI45" s="151">
        <f t="shared" si="240"/>
        <v>0</v>
      </c>
      <c r="EJ45" s="155">
        <f t="shared" si="240"/>
        <v>0</v>
      </c>
      <c r="EK45" s="716">
        <f t="shared" si="182"/>
        <v>0</v>
      </c>
      <c r="EL45" s="151">
        <f t="shared" si="240"/>
        <v>0</v>
      </c>
      <c r="EM45" s="155">
        <f t="shared" si="240"/>
        <v>14</v>
      </c>
      <c r="EN45" s="708">
        <f t="shared" si="183"/>
        <v>18.181818181818183</v>
      </c>
      <c r="EO45" s="155">
        <f t="shared" si="240"/>
        <v>14</v>
      </c>
      <c r="EP45" s="716">
        <f t="shared" si="184"/>
        <v>18.181818181818183</v>
      </c>
      <c r="EQ45" s="154"/>
      <c r="ER45" s="150" t="s">
        <v>130</v>
      </c>
      <c r="ES45" s="159">
        <v>0</v>
      </c>
      <c r="ET45" s="151">
        <v>1</v>
      </c>
      <c r="EU45" s="172">
        <v>0</v>
      </c>
      <c r="EV45" s="159">
        <v>15</v>
      </c>
      <c r="EW45" s="155">
        <v>22</v>
      </c>
      <c r="EX45" s="180">
        <v>13</v>
      </c>
      <c r="EY45" s="151">
        <v>0</v>
      </c>
      <c r="EZ45" s="151">
        <v>0</v>
      </c>
      <c r="FA45" s="172">
        <v>3</v>
      </c>
      <c r="FB45" s="159">
        <v>5</v>
      </c>
      <c r="FC45" s="151">
        <v>5</v>
      </c>
      <c r="FD45" s="153">
        <v>1</v>
      </c>
      <c r="FE45" s="151">
        <v>3</v>
      </c>
      <c r="FF45" s="151">
        <v>0</v>
      </c>
      <c r="FG45" s="172">
        <v>0</v>
      </c>
      <c r="FH45" s="159">
        <v>0</v>
      </c>
      <c r="FI45" s="151">
        <v>0</v>
      </c>
      <c r="FJ45" s="153">
        <v>0</v>
      </c>
      <c r="FK45" s="427">
        <v>70</v>
      </c>
      <c r="FL45" s="724">
        <v>5.7142857142857144</v>
      </c>
      <c r="FM45" s="151">
        <v>0</v>
      </c>
      <c r="FN45" s="151">
        <v>0</v>
      </c>
      <c r="FO45" s="151">
        <v>0</v>
      </c>
      <c r="FP45" s="151">
        <v>4</v>
      </c>
      <c r="FQ45" s="153">
        <v>0</v>
      </c>
      <c r="FR45" s="159">
        <v>0</v>
      </c>
      <c r="FS45" s="155">
        <v>0</v>
      </c>
      <c r="FT45" s="155">
        <v>0</v>
      </c>
      <c r="FU45" s="151">
        <v>26</v>
      </c>
      <c r="FV45" s="151">
        <v>19</v>
      </c>
      <c r="FW45" s="151">
        <v>0</v>
      </c>
      <c r="FX45" s="151">
        <v>3</v>
      </c>
      <c r="FY45" s="151">
        <v>2</v>
      </c>
      <c r="FZ45" s="151">
        <v>0</v>
      </c>
      <c r="GA45" s="151">
        <v>9</v>
      </c>
      <c r="GB45" s="151">
        <v>3</v>
      </c>
      <c r="GC45" s="151">
        <v>2</v>
      </c>
      <c r="GD45" s="151">
        <v>0</v>
      </c>
      <c r="GE45" s="151">
        <v>0</v>
      </c>
      <c r="GF45" s="151">
        <v>0</v>
      </c>
      <c r="GG45" s="153">
        <v>1</v>
      </c>
      <c r="GH45" s="154"/>
      <c r="GI45" s="150" t="s">
        <v>130</v>
      </c>
      <c r="GJ45" s="487">
        <v>638</v>
      </c>
      <c r="GK45" s="727">
        <v>11.285266457680251</v>
      </c>
      <c r="GL45" s="159">
        <v>0</v>
      </c>
      <c r="GM45" s="151">
        <v>0</v>
      </c>
      <c r="GN45" s="151">
        <v>0</v>
      </c>
      <c r="GO45" s="151">
        <v>2</v>
      </c>
      <c r="GP45" s="153">
        <v>5</v>
      </c>
      <c r="GQ45" s="159">
        <v>18</v>
      </c>
      <c r="GR45" s="151">
        <v>12</v>
      </c>
      <c r="GS45" s="151">
        <v>7</v>
      </c>
      <c r="GT45" s="151">
        <v>16</v>
      </c>
      <c r="GU45" s="153">
        <v>12</v>
      </c>
      <c r="GV45" s="159">
        <v>17</v>
      </c>
      <c r="GW45" s="159">
        <v>713</v>
      </c>
      <c r="GX45" s="730">
        <v>2.3842917251051894</v>
      </c>
      <c r="GY45" s="159">
        <v>0</v>
      </c>
      <c r="GZ45" s="151">
        <v>0</v>
      </c>
      <c r="HA45" s="151">
        <v>0</v>
      </c>
      <c r="HB45" s="151">
        <v>0</v>
      </c>
      <c r="HC45" s="151">
        <v>0</v>
      </c>
      <c r="HD45" s="151">
        <v>0</v>
      </c>
      <c r="HE45" s="151">
        <v>0</v>
      </c>
      <c r="HF45" s="151">
        <v>0</v>
      </c>
      <c r="HG45" s="153">
        <v>0</v>
      </c>
      <c r="HH45" s="154"/>
      <c r="HI45" s="368" t="s">
        <v>130</v>
      </c>
      <c r="HJ45" s="155">
        <v>0</v>
      </c>
      <c r="HK45" s="155">
        <v>0</v>
      </c>
      <c r="HL45" s="155">
        <v>0</v>
      </c>
      <c r="HM45" s="155">
        <v>0</v>
      </c>
      <c r="HN45" s="155">
        <v>0</v>
      </c>
      <c r="HO45" s="155">
        <v>0</v>
      </c>
      <c r="HP45" s="155">
        <v>0</v>
      </c>
      <c r="HQ45" s="180">
        <v>0</v>
      </c>
      <c r="HR45" s="738">
        <v>46</v>
      </c>
      <c r="HS45" s="732">
        <v>0</v>
      </c>
      <c r="HT45" s="159">
        <v>0</v>
      </c>
      <c r="HU45" s="155">
        <v>0</v>
      </c>
      <c r="HV45" s="155">
        <v>0</v>
      </c>
      <c r="HW45" s="155">
        <v>0</v>
      </c>
      <c r="HX45" s="180">
        <v>0</v>
      </c>
      <c r="HY45" s="151">
        <v>0</v>
      </c>
      <c r="HZ45" s="151">
        <v>0</v>
      </c>
      <c r="IA45" s="151">
        <v>0</v>
      </c>
      <c r="IB45" s="151">
        <v>0</v>
      </c>
      <c r="IC45" s="151">
        <v>0</v>
      </c>
      <c r="ID45" s="151">
        <v>0</v>
      </c>
      <c r="IE45" s="151">
        <v>0</v>
      </c>
      <c r="IF45" s="153">
        <v>0</v>
      </c>
      <c r="IG45" s="154"/>
      <c r="IH45" s="275" t="s">
        <v>130</v>
      </c>
      <c r="II45" s="159">
        <v>0</v>
      </c>
      <c r="IJ45" s="151">
        <v>0</v>
      </c>
      <c r="IK45" s="172">
        <v>0</v>
      </c>
      <c r="IL45" s="159">
        <v>0</v>
      </c>
      <c r="IM45" s="151">
        <v>0</v>
      </c>
      <c r="IN45" s="153">
        <v>0</v>
      </c>
      <c r="IO45" s="151">
        <v>3</v>
      </c>
      <c r="IP45" s="151">
        <v>0</v>
      </c>
      <c r="IQ45" s="172">
        <v>0</v>
      </c>
      <c r="IR45" s="159">
        <v>2</v>
      </c>
      <c r="IS45" s="151">
        <v>1</v>
      </c>
      <c r="IT45" s="153">
        <v>1</v>
      </c>
      <c r="IU45" s="151">
        <v>1</v>
      </c>
      <c r="IV45" s="151">
        <v>0</v>
      </c>
      <c r="IW45" s="153">
        <v>0</v>
      </c>
      <c r="IX45" s="159">
        <v>0</v>
      </c>
      <c r="IY45" s="151">
        <v>0</v>
      </c>
      <c r="IZ45" s="153">
        <v>1</v>
      </c>
      <c r="JA45" s="159">
        <v>1</v>
      </c>
      <c r="JB45" s="151">
        <v>0</v>
      </c>
      <c r="JC45" s="153">
        <v>0</v>
      </c>
      <c r="JD45" s="159">
        <v>1</v>
      </c>
      <c r="JE45" s="151">
        <v>0</v>
      </c>
      <c r="JF45" s="151">
        <v>0</v>
      </c>
      <c r="JG45" s="172"/>
      <c r="JH45" s="153">
        <v>0</v>
      </c>
      <c r="JI45" s="154"/>
      <c r="JJ45" s="275" t="s">
        <v>130</v>
      </c>
      <c r="JK45" s="159">
        <v>0</v>
      </c>
      <c r="JL45" s="151">
        <v>0</v>
      </c>
      <c r="JM45" s="151">
        <v>0</v>
      </c>
      <c r="JN45" s="151">
        <v>0</v>
      </c>
      <c r="JO45" s="153">
        <v>0</v>
      </c>
      <c r="JP45" s="159">
        <v>0</v>
      </c>
      <c r="JQ45" s="151">
        <v>0</v>
      </c>
      <c r="JR45" s="151">
        <v>0</v>
      </c>
      <c r="JS45" s="151">
        <v>0</v>
      </c>
      <c r="JT45" s="153">
        <v>0</v>
      </c>
      <c r="JU45" s="159">
        <v>0</v>
      </c>
      <c r="JV45" s="155">
        <v>0</v>
      </c>
      <c r="JW45" s="155">
        <v>0</v>
      </c>
      <c r="JX45" s="155">
        <v>0</v>
      </c>
      <c r="JY45" s="180">
        <v>3</v>
      </c>
      <c r="JZ45" s="159">
        <v>0</v>
      </c>
      <c r="KA45" s="155">
        <v>0</v>
      </c>
      <c r="KB45" s="155">
        <v>0</v>
      </c>
      <c r="KC45" s="155">
        <v>1</v>
      </c>
      <c r="KD45" s="180">
        <v>2</v>
      </c>
      <c r="KE45" s="159">
        <v>357</v>
      </c>
      <c r="KF45" s="734">
        <v>4.2016806722689077</v>
      </c>
      <c r="KG45" s="180">
        <v>15</v>
      </c>
      <c r="KH45" s="155">
        <v>0</v>
      </c>
      <c r="KI45" s="155">
        <v>0</v>
      </c>
      <c r="KJ45" s="180">
        <v>0</v>
      </c>
      <c r="KK45" s="301"/>
      <c r="KL45" s="275" t="s">
        <v>130</v>
      </c>
      <c r="KM45" s="159">
        <v>0</v>
      </c>
      <c r="KN45" s="155">
        <v>0</v>
      </c>
      <c r="KO45" s="155">
        <v>0</v>
      </c>
      <c r="KP45" s="155">
        <v>6</v>
      </c>
      <c r="KQ45" s="155">
        <v>0</v>
      </c>
      <c r="KR45" s="155">
        <v>8</v>
      </c>
      <c r="KS45" s="155">
        <v>9</v>
      </c>
      <c r="KT45" s="155">
        <v>0</v>
      </c>
      <c r="KU45" s="180">
        <v>17</v>
      </c>
      <c r="KV45" s="331">
        <v>0</v>
      </c>
      <c r="KW45" s="180">
        <v>0</v>
      </c>
      <c r="KX45" s="288">
        <f t="shared" ref="KX45:LB45" si="241">SUM(KX46:KX50)</f>
        <v>0</v>
      </c>
      <c r="KY45" s="159">
        <f t="shared" si="241"/>
        <v>0</v>
      </c>
      <c r="KZ45" s="155">
        <f t="shared" si="241"/>
        <v>0</v>
      </c>
      <c r="LA45" s="155">
        <f t="shared" si="241"/>
        <v>0</v>
      </c>
      <c r="LB45" s="180">
        <f t="shared" si="241"/>
        <v>0</v>
      </c>
      <c r="LD45" s="275" t="s">
        <v>130</v>
      </c>
      <c r="LE45" s="417">
        <f t="shared" ref="LE45:LW45" si="242">SUM(LE46:LE50)</f>
        <v>0</v>
      </c>
      <c r="LF45" s="417">
        <f t="shared" si="242"/>
        <v>0</v>
      </c>
      <c r="LG45" s="417">
        <f t="shared" si="242"/>
        <v>0</v>
      </c>
      <c r="LH45" s="417">
        <f t="shared" si="242"/>
        <v>0</v>
      </c>
      <c r="LI45" s="417">
        <f t="shared" si="242"/>
        <v>0</v>
      </c>
      <c r="LJ45" s="795">
        <f t="shared" si="242"/>
        <v>0</v>
      </c>
      <c r="LK45" s="454">
        <f t="shared" si="242"/>
        <v>0</v>
      </c>
      <c r="LL45" s="460">
        <f t="shared" si="242"/>
        <v>0</v>
      </c>
      <c r="LM45" s="460">
        <f t="shared" si="242"/>
        <v>0</v>
      </c>
      <c r="LN45" s="462">
        <f t="shared" si="242"/>
        <v>0</v>
      </c>
      <c r="LO45" s="503">
        <f t="shared" si="242"/>
        <v>3</v>
      </c>
      <c r="LP45" s="504">
        <f t="shared" si="242"/>
        <v>1</v>
      </c>
      <c r="LQ45" s="504">
        <f t="shared" si="242"/>
        <v>0</v>
      </c>
      <c r="LR45" s="505">
        <f t="shared" si="242"/>
        <v>0</v>
      </c>
      <c r="LS45" s="454">
        <f t="shared" si="242"/>
        <v>0</v>
      </c>
      <c r="LT45" s="460">
        <f t="shared" si="242"/>
        <v>0</v>
      </c>
      <c r="LU45" s="460">
        <f t="shared" si="242"/>
        <v>0</v>
      </c>
      <c r="LV45" s="460">
        <f t="shared" si="242"/>
        <v>0</v>
      </c>
      <c r="LW45" s="462">
        <f t="shared" si="242"/>
        <v>0</v>
      </c>
      <c r="LX45" s="961"/>
    </row>
    <row r="46" spans="1:336" s="288" customFormat="1" ht="18.75" x14ac:dyDescent="0.3">
      <c r="A46" s="235">
        <v>1445</v>
      </c>
      <c r="B46" s="201" t="s">
        <v>137</v>
      </c>
      <c r="C46" s="202">
        <v>53</v>
      </c>
      <c r="D46" s="380"/>
      <c r="E46" s="326"/>
      <c r="F46" s="326"/>
      <c r="G46" s="705">
        <f t="shared" si="152"/>
        <v>0</v>
      </c>
      <c r="H46" s="326"/>
      <c r="I46" s="379"/>
      <c r="J46" s="380">
        <v>5</v>
      </c>
      <c r="K46" s="326">
        <v>3</v>
      </c>
      <c r="L46" s="326">
        <v>11</v>
      </c>
      <c r="M46" s="406">
        <f t="shared" si="174"/>
        <v>20.754716981132077</v>
      </c>
      <c r="N46" s="380">
        <v>5</v>
      </c>
      <c r="O46" s="326">
        <v>3</v>
      </c>
      <c r="P46" s="326">
        <v>11</v>
      </c>
      <c r="Q46" s="386">
        <f t="shared" si="175"/>
        <v>20.754716981132077</v>
      </c>
      <c r="R46" s="380"/>
      <c r="S46" s="326"/>
      <c r="T46" s="326"/>
      <c r="U46" s="326"/>
      <c r="V46" s="326"/>
      <c r="W46" s="327"/>
      <c r="X46" s="326">
        <v>5</v>
      </c>
      <c r="Y46" s="326">
        <v>3</v>
      </c>
      <c r="Z46" s="326">
        <v>5</v>
      </c>
      <c r="AA46" s="326">
        <v>3</v>
      </c>
      <c r="AB46" s="326">
        <v>10</v>
      </c>
      <c r="AC46" s="326">
        <v>6</v>
      </c>
      <c r="AD46" s="326"/>
      <c r="AE46" s="326"/>
      <c r="AF46" s="327"/>
      <c r="AG46" s="204"/>
      <c r="AH46" s="148"/>
      <c r="AI46" s="276" t="s">
        <v>137</v>
      </c>
      <c r="AJ46" s="202">
        <v>61</v>
      </c>
      <c r="AK46" s="326">
        <v>5</v>
      </c>
      <c r="AL46" s="708">
        <v>6.557377049180328</v>
      </c>
      <c r="AM46" s="326">
        <v>5</v>
      </c>
      <c r="AN46" s="326">
        <v>2</v>
      </c>
      <c r="AO46" s="326"/>
      <c r="AP46" s="326"/>
      <c r="AQ46" s="327">
        <v>7</v>
      </c>
      <c r="AR46" s="326"/>
      <c r="AS46" s="326"/>
      <c r="AT46" s="379">
        <v>3</v>
      </c>
      <c r="AU46" s="380">
        <v>5</v>
      </c>
      <c r="AV46" s="708">
        <v>18.032786885245901</v>
      </c>
      <c r="AW46" s="326">
        <v>5</v>
      </c>
      <c r="AX46" s="744">
        <v>5</v>
      </c>
      <c r="AY46" s="326"/>
      <c r="AZ46" s="326"/>
      <c r="BA46" s="326"/>
      <c r="BB46" s="708">
        <f t="shared" si="156"/>
        <v>0</v>
      </c>
      <c r="BC46" s="326"/>
      <c r="BD46" s="326"/>
      <c r="BE46" s="326"/>
      <c r="BF46" s="708">
        <v>0</v>
      </c>
      <c r="BG46" s="326"/>
      <c r="BH46" s="813"/>
      <c r="BI46" s="813"/>
      <c r="BJ46" s="813"/>
      <c r="BK46" s="813"/>
      <c r="BL46" s="813"/>
      <c r="BM46" s="814"/>
      <c r="BN46" s="148"/>
      <c r="BO46" s="201" t="s">
        <v>137</v>
      </c>
      <c r="BP46" s="202">
        <v>69</v>
      </c>
      <c r="BQ46" s="380"/>
      <c r="BR46" s="326">
        <v>13</v>
      </c>
      <c r="BS46" s="326"/>
      <c r="BT46" s="326"/>
      <c r="BU46" s="326">
        <v>1</v>
      </c>
      <c r="BV46" s="326"/>
      <c r="BW46" s="326"/>
      <c r="BX46" s="326"/>
      <c r="BY46" s="708">
        <f t="shared" si="196"/>
        <v>0</v>
      </c>
      <c r="BZ46" s="326"/>
      <c r="CA46" s="326"/>
      <c r="CB46" s="326"/>
      <c r="CC46" s="708">
        <f t="shared" si="178"/>
        <v>0</v>
      </c>
      <c r="CD46" s="326"/>
      <c r="CE46" s="326"/>
      <c r="CF46" s="326"/>
      <c r="CG46" s="326"/>
      <c r="CH46" s="326"/>
      <c r="CI46" s="379"/>
      <c r="CJ46" s="380"/>
      <c r="CK46" s="326"/>
      <c r="CL46" s="716">
        <f t="shared" si="179"/>
        <v>0</v>
      </c>
      <c r="CM46" s="326"/>
      <c r="CN46" s="326"/>
      <c r="CO46" s="327"/>
      <c r="CP46" s="148"/>
      <c r="CQ46" s="370" t="s">
        <v>137</v>
      </c>
      <c r="CR46" s="1011">
        <v>9</v>
      </c>
      <c r="CS46" s="203">
        <v>3</v>
      </c>
      <c r="CT46" s="203"/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26"/>
      <c r="DM46" s="327"/>
      <c r="DN46" s="148"/>
      <c r="DO46" s="201" t="s">
        <v>137</v>
      </c>
      <c r="DP46" s="202">
        <v>67</v>
      </c>
      <c r="DQ46" s="380">
        <v>2</v>
      </c>
      <c r="DR46" s="326"/>
      <c r="DS46" s="326"/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/>
      <c r="EH46" s="327"/>
      <c r="EI46" s="326"/>
      <c r="EJ46" s="326"/>
      <c r="EK46" s="716">
        <v>0</v>
      </c>
      <c r="EL46" s="326"/>
      <c r="EM46" s="326">
        <v>8</v>
      </c>
      <c r="EN46" s="708">
        <v>1.4925373134328357</v>
      </c>
      <c r="EO46" s="326">
        <v>8</v>
      </c>
      <c r="EP46" s="716">
        <v>8.9552238805970141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8</v>
      </c>
      <c r="EW46" s="326">
        <v>19</v>
      </c>
      <c r="EX46" s="327">
        <v>11</v>
      </c>
      <c r="EY46" s="326">
        <v>0</v>
      </c>
      <c r="EZ46" s="326">
        <v>0</v>
      </c>
      <c r="FA46" s="379">
        <v>1</v>
      </c>
      <c r="FB46" s="380">
        <v>3</v>
      </c>
      <c r="FC46" s="326">
        <v>1</v>
      </c>
      <c r="FD46" s="327">
        <v>1</v>
      </c>
      <c r="FE46" s="326">
        <v>3</v>
      </c>
      <c r="FF46" s="326">
        <v>0</v>
      </c>
      <c r="FG46" s="379">
        <v>0</v>
      </c>
      <c r="FH46" s="380">
        <v>0</v>
      </c>
      <c r="FI46" s="326">
        <v>0</v>
      </c>
      <c r="FJ46" s="327">
        <v>0</v>
      </c>
      <c r="FK46" s="205">
        <v>0</v>
      </c>
      <c r="FL46" s="724" t="e">
        <v>#DIV/0!</v>
      </c>
      <c r="FM46" s="326">
        <v>0</v>
      </c>
      <c r="FN46" s="326">
        <v>0</v>
      </c>
      <c r="FO46" s="326">
        <v>0</v>
      </c>
      <c r="FP46" s="326">
        <v>2</v>
      </c>
      <c r="FQ46" s="327">
        <v>0</v>
      </c>
      <c r="FR46" s="380">
        <v>0</v>
      </c>
      <c r="FS46" s="326">
        <v>0</v>
      </c>
      <c r="FT46" s="326">
        <v>0</v>
      </c>
      <c r="FU46" s="326">
        <v>23</v>
      </c>
      <c r="FV46" s="326">
        <v>23</v>
      </c>
      <c r="FW46" s="326">
        <v>0</v>
      </c>
      <c r="FX46" s="326">
        <v>1</v>
      </c>
      <c r="FY46" s="326">
        <v>0</v>
      </c>
      <c r="FZ46" s="326">
        <v>0</v>
      </c>
      <c r="GA46" s="326">
        <v>4</v>
      </c>
      <c r="GB46" s="326">
        <v>0</v>
      </c>
      <c r="GC46" s="326">
        <v>2</v>
      </c>
      <c r="GD46" s="326">
        <v>0</v>
      </c>
      <c r="GE46" s="326">
        <v>0</v>
      </c>
      <c r="GF46" s="326">
        <v>0</v>
      </c>
      <c r="GG46" s="327">
        <v>1</v>
      </c>
      <c r="GH46" s="148"/>
      <c r="GI46" s="201" t="s">
        <v>137</v>
      </c>
      <c r="GJ46" s="486">
        <v>549</v>
      </c>
      <c r="GK46" s="727">
        <v>9.8360655737704921</v>
      </c>
      <c r="GL46" s="380">
        <v>0</v>
      </c>
      <c r="GM46" s="326">
        <v>0</v>
      </c>
      <c r="GN46" s="326">
        <v>0</v>
      </c>
      <c r="GO46" s="326">
        <v>1</v>
      </c>
      <c r="GP46" s="327">
        <v>4</v>
      </c>
      <c r="GQ46" s="380">
        <v>12</v>
      </c>
      <c r="GR46" s="326">
        <v>6</v>
      </c>
      <c r="GS46" s="326">
        <v>7</v>
      </c>
      <c r="GT46" s="326">
        <v>15</v>
      </c>
      <c r="GU46" s="327">
        <v>9</v>
      </c>
      <c r="GV46" s="205">
        <v>13</v>
      </c>
      <c r="GW46" s="205">
        <v>614</v>
      </c>
      <c r="GX46" s="730">
        <v>2.1172638436482085</v>
      </c>
      <c r="GY46" s="380">
        <v>0</v>
      </c>
      <c r="GZ46" s="326">
        <v>0</v>
      </c>
      <c r="HA46" s="326">
        <v>0</v>
      </c>
      <c r="HB46" s="326">
        <v>0</v>
      </c>
      <c r="HC46" s="326">
        <v>0</v>
      </c>
      <c r="HD46" s="326">
        <v>0</v>
      </c>
      <c r="HE46" s="326">
        <v>0</v>
      </c>
      <c r="HF46" s="326">
        <v>0</v>
      </c>
      <c r="HG46" s="327">
        <v>0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1</v>
      </c>
      <c r="IP46" s="326">
        <v>0</v>
      </c>
      <c r="IQ46" s="379">
        <v>0</v>
      </c>
      <c r="IR46" s="380">
        <v>2</v>
      </c>
      <c r="IS46" s="326">
        <v>1</v>
      </c>
      <c r="IT46" s="327">
        <v>1</v>
      </c>
      <c r="IU46" s="326">
        <v>1</v>
      </c>
      <c r="IV46" s="326">
        <v>0</v>
      </c>
      <c r="IW46" s="327">
        <v>0</v>
      </c>
      <c r="IX46" s="380">
        <v>0</v>
      </c>
      <c r="IY46" s="326">
        <v>0</v>
      </c>
      <c r="IZ46" s="327">
        <v>1</v>
      </c>
      <c r="JA46" s="380">
        <v>1</v>
      </c>
      <c r="JB46" s="326">
        <v>0</v>
      </c>
      <c r="JC46" s="327">
        <v>0</v>
      </c>
      <c r="JD46" s="380">
        <v>1</v>
      </c>
      <c r="JE46" s="326">
        <v>0</v>
      </c>
      <c r="JF46" s="326">
        <v>0</v>
      </c>
      <c r="JG46" s="326">
        <v>2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>
        <v>0</v>
      </c>
      <c r="JQ46" s="326">
        <v>0</v>
      </c>
      <c r="JR46" s="326">
        <v>0</v>
      </c>
      <c r="JS46" s="326">
        <v>0</v>
      </c>
      <c r="JT46" s="327">
        <v>0</v>
      </c>
      <c r="JU46" s="380">
        <v>0</v>
      </c>
      <c r="JV46" s="326">
        <v>0</v>
      </c>
      <c r="JW46" s="326">
        <v>0</v>
      </c>
      <c r="JX46" s="326">
        <v>0</v>
      </c>
      <c r="JY46" s="327">
        <v>0</v>
      </c>
      <c r="JZ46" s="380">
        <v>0</v>
      </c>
      <c r="KA46" s="326">
        <v>0</v>
      </c>
      <c r="KB46" s="326">
        <v>0</v>
      </c>
      <c r="KC46" s="326">
        <v>1</v>
      </c>
      <c r="KD46" s="327">
        <v>0</v>
      </c>
      <c r="KE46" s="205">
        <v>307</v>
      </c>
      <c r="KF46" s="734">
        <v>4.234527687296417</v>
      </c>
      <c r="KG46" s="173">
        <v>13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6</v>
      </c>
      <c r="KQ46" s="203">
        <v>0</v>
      </c>
      <c r="KR46" s="203">
        <v>9</v>
      </c>
      <c r="KS46" s="203">
        <v>9</v>
      </c>
      <c r="KT46" s="203">
        <v>0</v>
      </c>
      <c r="KU46" s="173">
        <v>24</v>
      </c>
      <c r="KV46" s="332"/>
      <c r="KW46" s="173"/>
      <c r="KY46" s="205"/>
      <c r="KZ46" s="203"/>
      <c r="LA46" s="203"/>
      <c r="LB46" s="173"/>
      <c r="LD46" s="276" t="s">
        <v>137</v>
      </c>
      <c r="LE46" s="419"/>
      <c r="LF46" s="419"/>
      <c r="LG46" s="419"/>
      <c r="LH46" s="419"/>
      <c r="LI46" s="419"/>
      <c r="LJ46" s="545"/>
      <c r="LK46" s="480"/>
      <c r="LL46" s="452"/>
      <c r="LM46" s="452"/>
      <c r="LN46" s="453"/>
      <c r="LO46" s="480">
        <v>3</v>
      </c>
      <c r="LP46" s="452">
        <v>1</v>
      </c>
      <c r="LQ46" s="452"/>
      <c r="LR46" s="453"/>
      <c r="LS46" s="480"/>
      <c r="LT46" s="452"/>
      <c r="LU46" s="452"/>
      <c r="LV46" s="452"/>
      <c r="LW46" s="914"/>
      <c r="LX46" s="961"/>
    </row>
    <row r="47" spans="1:336" s="288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 t="e">
        <f t="shared" si="152"/>
        <v>#DIV/0!</v>
      </c>
      <c r="H47" s="326"/>
      <c r="I47" s="379"/>
      <c r="J47" s="380">
        <v>1</v>
      </c>
      <c r="K47" s="326">
        <v>3</v>
      </c>
      <c r="L47" s="326"/>
      <c r="M47" s="406" t="e">
        <f t="shared" si="174"/>
        <v>#DIV/0!</v>
      </c>
      <c r="N47" s="380">
        <v>1</v>
      </c>
      <c r="O47" s="326">
        <v>3</v>
      </c>
      <c r="P47" s="326"/>
      <c r="Q47" s="386" t="e">
        <f t="shared" si="175"/>
        <v>#DIV/0!</v>
      </c>
      <c r="R47" s="380"/>
      <c r="S47" s="326"/>
      <c r="T47" s="326"/>
      <c r="U47" s="326"/>
      <c r="V47" s="326"/>
      <c r="W47" s="327"/>
      <c r="X47" s="326">
        <v>1</v>
      </c>
      <c r="Y47" s="326">
        <v>3</v>
      </c>
      <c r="Z47" s="326">
        <v>1</v>
      </c>
      <c r="AA47" s="326">
        <v>3</v>
      </c>
      <c r="AB47" s="326"/>
      <c r="AC47" s="326">
        <v>2</v>
      </c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>
        <v>1</v>
      </c>
      <c r="AL47" s="708" t="e">
        <f t="shared" ref="AL47" si="243">AK47/AJ47*100</f>
        <v>#DIV/0!</v>
      </c>
      <c r="AM47" s="326">
        <v>1</v>
      </c>
      <c r="AN47" s="326">
        <v>1</v>
      </c>
      <c r="AO47" s="326"/>
      <c r="AP47" s="326"/>
      <c r="AQ47" s="327"/>
      <c r="AR47" s="326"/>
      <c r="AS47" s="326"/>
      <c r="AT47" s="379"/>
      <c r="AU47" s="380">
        <v>2</v>
      </c>
      <c r="AV47" s="708" t="e">
        <f t="shared" ref="AV47" si="244">AU47/AJ47*100</f>
        <v>#DIV/0!</v>
      </c>
      <c r="AW47" s="326">
        <v>2</v>
      </c>
      <c r="AX47" s="744">
        <v>2</v>
      </c>
      <c r="AY47" s="326"/>
      <c r="AZ47" s="326"/>
      <c r="BA47" s="326"/>
      <c r="BB47" s="708" t="e">
        <f t="shared" si="156"/>
        <v>#DIV/0!</v>
      </c>
      <c r="BC47" s="326"/>
      <c r="BD47" s="326"/>
      <c r="BE47" s="326">
        <v>1</v>
      </c>
      <c r="BF47" s="708" t="e">
        <f t="shared" ref="BF47" si="245">BE47/AJ47*100</f>
        <v>#DIV/0!</v>
      </c>
      <c r="BG47" s="326"/>
      <c r="BH47" s="326"/>
      <c r="BI47" s="326"/>
      <c r="BJ47" s="326"/>
      <c r="BK47" s="326"/>
      <c r="BL47" s="326"/>
      <c r="BM47" s="327"/>
      <c r="BN47" s="148"/>
      <c r="BO47" s="201" t="s">
        <v>146</v>
      </c>
      <c r="BP47" s="202">
        <v>0</v>
      </c>
      <c r="BQ47" s="380"/>
      <c r="BR47" s="326"/>
      <c r="BS47" s="326"/>
      <c r="BT47" s="326"/>
      <c r="BU47" s="326"/>
      <c r="BV47" s="326"/>
      <c r="BW47" s="326"/>
      <c r="BX47" s="326"/>
      <c r="BY47" s="708" t="e">
        <f t="shared" si="196"/>
        <v>#DIV/0!</v>
      </c>
      <c r="BZ47" s="326"/>
      <c r="CA47" s="326"/>
      <c r="CB47" s="326"/>
      <c r="CC47" s="708" t="e">
        <f t="shared" si="178"/>
        <v>#DIV/0!</v>
      </c>
      <c r="CD47" s="326"/>
      <c r="CE47" s="326"/>
      <c r="CF47" s="326"/>
      <c r="CG47" s="326"/>
      <c r="CH47" s="326"/>
      <c r="CI47" s="379"/>
      <c r="CJ47" s="380"/>
      <c r="CK47" s="326"/>
      <c r="CL47" s="716" t="e">
        <f t="shared" si="179"/>
        <v>#DIV/0!</v>
      </c>
      <c r="CM47" s="326"/>
      <c r="CN47" s="326"/>
      <c r="CO47" s="327"/>
      <c r="CP47" s="148"/>
      <c r="CQ47" s="370" t="s">
        <v>146</v>
      </c>
      <c r="CR47" s="1011">
        <v>0</v>
      </c>
      <c r="CS47" s="203"/>
      <c r="CT47" s="203"/>
      <c r="CU47" s="326"/>
      <c r="CV47" s="326"/>
      <c r="CW47" s="326"/>
      <c r="CX47" s="326"/>
      <c r="CY47" s="326">
        <v>1</v>
      </c>
      <c r="CZ47" s="326"/>
      <c r="DA47" s="326"/>
      <c r="DB47" s="326">
        <v>1</v>
      </c>
      <c r="DC47" s="326"/>
      <c r="DD47" s="326"/>
      <c r="DE47" s="326"/>
      <c r="DF47" s="326"/>
      <c r="DG47" s="326"/>
      <c r="DH47" s="326"/>
      <c r="DI47" s="379"/>
      <c r="DJ47" s="380"/>
      <c r="DK47" s="327"/>
      <c r="DL47" s="326"/>
      <c r="DM47" s="327"/>
      <c r="DN47" s="148"/>
      <c r="DO47" s="201" t="s">
        <v>146</v>
      </c>
      <c r="DP47" s="202">
        <v>0</v>
      </c>
      <c r="DQ47" s="380"/>
      <c r="DR47" s="326"/>
      <c r="DS47" s="326"/>
      <c r="DT47" s="379"/>
      <c r="DU47" s="380"/>
      <c r="DV47" s="326"/>
      <c r="DW47" s="326"/>
      <c r="DX47" s="720" t="e">
        <f t="shared" ref="DX47" si="246">DW47/DP47*100</f>
        <v>#DIV/0!</v>
      </c>
      <c r="DY47" s="380"/>
      <c r="DZ47" s="326"/>
      <c r="EA47" s="326"/>
      <c r="EB47" s="716" t="e">
        <f t="shared" ref="EB47" si="247">EA47/DP47*100</f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ref="EK47" si="248">EJ47/DP47*100</f>
        <v>#DIV/0!</v>
      </c>
      <c r="EL47" s="326"/>
      <c r="EM47" s="326">
        <v>2</v>
      </c>
      <c r="EN47" s="708" t="e">
        <f t="shared" ref="EN47" si="249">EM47/DP47*100</f>
        <v>#DIV/0!</v>
      </c>
      <c r="EO47" s="326">
        <v>2</v>
      </c>
      <c r="EP47" s="716" t="e">
        <f t="shared" ref="EP47" si="250">EO47/DP47*100</f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0</v>
      </c>
      <c r="FL47" s="724" t="e">
        <v>#DIV/0!</v>
      </c>
      <c r="FM47" s="326"/>
      <c r="FN47" s="326"/>
      <c r="FO47" s="326"/>
      <c r="FP47" s="326">
        <v>2</v>
      </c>
      <c r="FQ47" s="327"/>
      <c r="FR47" s="380"/>
      <c r="FS47" s="326"/>
      <c r="FT47" s="326"/>
      <c r="FU47" s="326"/>
      <c r="FV47" s="326"/>
      <c r="FW47" s="326"/>
      <c r="FX47" s="326"/>
      <c r="FY47" s="326"/>
      <c r="FZ47" s="326"/>
      <c r="GA47" s="326"/>
      <c r="GB47" s="326">
        <v>1</v>
      </c>
      <c r="GC47" s="326"/>
      <c r="GD47" s="326"/>
      <c r="GE47" s="326"/>
      <c r="GF47" s="326"/>
      <c r="GG47" s="327"/>
      <c r="GH47" s="148"/>
      <c r="GI47" s="201" t="s">
        <v>146</v>
      </c>
      <c r="GJ47" s="486">
        <v>0</v>
      </c>
      <c r="GK47" s="727" t="e">
        <v>#DIV/0!</v>
      </c>
      <c r="GL47" s="380"/>
      <c r="GM47" s="326"/>
      <c r="GN47" s="326"/>
      <c r="GO47" s="326">
        <v>1</v>
      </c>
      <c r="GP47" s="327">
        <v>1</v>
      </c>
      <c r="GQ47" s="380"/>
      <c r="GR47" s="326"/>
      <c r="GS47" s="326"/>
      <c r="GT47" s="326"/>
      <c r="GU47" s="327"/>
      <c r="GV47" s="205">
        <v>3</v>
      </c>
      <c r="GW47" s="205">
        <v>0</v>
      </c>
      <c r="GX47" s="730" t="e">
        <v>#DIV/0!</v>
      </c>
      <c r="GY47" s="380"/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v>#DIV/0!</v>
      </c>
      <c r="KG47" s="174"/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421" t="s">
        <v>146</v>
      </c>
      <c r="LE47" s="419"/>
      <c r="LF47" s="419"/>
      <c r="LG47" s="419"/>
      <c r="LH47" s="419"/>
      <c r="LI47" s="419"/>
      <c r="LJ47" s="545"/>
      <c r="LK47" s="480"/>
      <c r="LL47" s="452"/>
      <c r="LM47" s="452"/>
      <c r="LN47" s="453"/>
      <c r="LO47" s="480"/>
      <c r="LP47" s="452"/>
      <c r="LQ47" s="452"/>
      <c r="LR47" s="453"/>
      <c r="LS47" s="480"/>
      <c r="LT47" s="452"/>
      <c r="LU47" s="452"/>
      <c r="LV47" s="452"/>
      <c r="LW47" s="914"/>
    </row>
    <row r="48" spans="1:336" s="288" customFormat="1" ht="18.75" x14ac:dyDescent="0.3">
      <c r="A48" s="235">
        <v>1452</v>
      </c>
      <c r="B48" s="201" t="s">
        <v>142</v>
      </c>
      <c r="C48" s="202">
        <v>4</v>
      </c>
      <c r="D48" s="380"/>
      <c r="E48" s="326"/>
      <c r="F48" s="326"/>
      <c r="G48" s="705">
        <f t="shared" si="152"/>
        <v>0</v>
      </c>
      <c r="H48" s="326"/>
      <c r="I48" s="379"/>
      <c r="J48" s="380">
        <v>1</v>
      </c>
      <c r="K48" s="326"/>
      <c r="L48" s="326"/>
      <c r="M48" s="406">
        <f t="shared" si="174"/>
        <v>0</v>
      </c>
      <c r="N48" s="380">
        <v>1</v>
      </c>
      <c r="O48" s="326"/>
      <c r="P48" s="326"/>
      <c r="Q48" s="386">
        <f t="shared" si="175"/>
        <v>0</v>
      </c>
      <c r="R48" s="380"/>
      <c r="S48" s="326"/>
      <c r="T48" s="326"/>
      <c r="U48" s="326"/>
      <c r="V48" s="326"/>
      <c r="W48" s="327"/>
      <c r="X48" s="326">
        <v>1</v>
      </c>
      <c r="Y48" s="326"/>
      <c r="Z48" s="326">
        <v>1</v>
      </c>
      <c r="AA48" s="326"/>
      <c r="AB48" s="326"/>
      <c r="AC48" s="326"/>
      <c r="AD48" s="326"/>
      <c r="AE48" s="326"/>
      <c r="AF48" s="327"/>
      <c r="AG48" s="204"/>
      <c r="AH48" s="148"/>
      <c r="AI48" s="276" t="s">
        <v>142</v>
      </c>
      <c r="AJ48" s="202">
        <v>5</v>
      </c>
      <c r="AK48" s="327"/>
      <c r="AL48" s="708">
        <v>0</v>
      </c>
      <c r="AM48" s="326"/>
      <c r="AN48" s="326"/>
      <c r="AO48" s="326"/>
      <c r="AP48" s="326"/>
      <c r="AQ48" s="327"/>
      <c r="AR48" s="326"/>
      <c r="AS48" s="326"/>
      <c r="AT48" s="379"/>
      <c r="AU48" s="380">
        <v>1</v>
      </c>
      <c r="AV48" s="708">
        <v>40</v>
      </c>
      <c r="AW48" s="326">
        <v>1</v>
      </c>
      <c r="AX48" s="744">
        <v>1</v>
      </c>
      <c r="AY48" s="326"/>
      <c r="AZ48" s="326"/>
      <c r="BA48" s="326"/>
      <c r="BB48" s="708">
        <f t="shared" si="156"/>
        <v>0</v>
      </c>
      <c r="BC48" s="326"/>
      <c r="BD48" s="326"/>
      <c r="BE48" s="326"/>
      <c r="BF48" s="708">
        <v>0</v>
      </c>
      <c r="BG48" s="326"/>
      <c r="BH48" s="813"/>
      <c r="BI48" s="813"/>
      <c r="BJ48" s="813"/>
      <c r="BK48" s="813"/>
      <c r="BL48" s="813"/>
      <c r="BM48" s="814"/>
      <c r="BN48" s="148"/>
      <c r="BO48" s="201" t="s">
        <v>142</v>
      </c>
      <c r="BP48" s="202">
        <v>6</v>
      </c>
      <c r="BQ48" s="380"/>
      <c r="BR48" s="326"/>
      <c r="BS48" s="326"/>
      <c r="BT48" s="326"/>
      <c r="BU48" s="326"/>
      <c r="BV48" s="326"/>
      <c r="BW48" s="326"/>
      <c r="BX48" s="326"/>
      <c r="BY48" s="708">
        <f t="shared" si="196"/>
        <v>0</v>
      </c>
      <c r="BZ48" s="326"/>
      <c r="CA48" s="326"/>
      <c r="CB48" s="326"/>
      <c r="CC48" s="708">
        <f t="shared" si="178"/>
        <v>0</v>
      </c>
      <c r="CD48" s="326"/>
      <c r="CE48" s="326"/>
      <c r="CF48" s="326"/>
      <c r="CG48" s="326"/>
      <c r="CH48" s="326"/>
      <c r="CI48" s="379"/>
      <c r="CJ48" s="380"/>
      <c r="CK48" s="326"/>
      <c r="CL48" s="716">
        <f t="shared" si="179"/>
        <v>0</v>
      </c>
      <c r="CM48" s="326"/>
      <c r="CN48" s="326"/>
      <c r="CO48" s="327"/>
      <c r="CP48" s="148"/>
      <c r="CQ48" s="370" t="s">
        <v>142</v>
      </c>
      <c r="CR48" s="1011">
        <v>1</v>
      </c>
      <c r="CS48" s="203"/>
      <c r="CT48" s="203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26"/>
      <c r="DM48" s="327"/>
      <c r="DN48" s="148"/>
      <c r="DO48" s="201" t="s">
        <v>142</v>
      </c>
      <c r="DP48" s="202">
        <v>5</v>
      </c>
      <c r="DQ48" s="380"/>
      <c r="DR48" s="326"/>
      <c r="DS48" s="326"/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/>
      <c r="EH48" s="327"/>
      <c r="EI48" s="326"/>
      <c r="EJ48" s="326"/>
      <c r="EK48" s="716">
        <v>0</v>
      </c>
      <c r="EL48" s="326"/>
      <c r="EM48" s="326">
        <v>3</v>
      </c>
      <c r="EN48" s="708">
        <v>20</v>
      </c>
      <c r="EO48" s="326">
        <v>3</v>
      </c>
      <c r="EP48" s="716">
        <v>20</v>
      </c>
      <c r="EQ48" s="148"/>
      <c r="ER48" s="201" t="s">
        <v>142</v>
      </c>
      <c r="ES48" s="380">
        <v>0</v>
      </c>
      <c r="ET48" s="326">
        <v>1</v>
      </c>
      <c r="EU48" s="379">
        <v>0</v>
      </c>
      <c r="EV48" s="380">
        <v>2</v>
      </c>
      <c r="EW48" s="326">
        <v>1</v>
      </c>
      <c r="EX48" s="327">
        <v>1</v>
      </c>
      <c r="EY48" s="326">
        <v>0</v>
      </c>
      <c r="EZ48" s="326">
        <v>0</v>
      </c>
      <c r="FA48" s="379">
        <v>1</v>
      </c>
      <c r="FB48" s="380">
        <v>0</v>
      </c>
      <c r="FC48" s="326">
        <v>0</v>
      </c>
      <c r="FD48" s="327">
        <v>0</v>
      </c>
      <c r="FE48" s="326">
        <v>0</v>
      </c>
      <c r="FF48" s="326">
        <v>0</v>
      </c>
      <c r="FG48" s="379">
        <v>0</v>
      </c>
      <c r="FH48" s="380">
        <v>0</v>
      </c>
      <c r="FI48" s="326">
        <v>0</v>
      </c>
      <c r="FJ48" s="327">
        <v>0</v>
      </c>
      <c r="FK48" s="205">
        <v>4</v>
      </c>
      <c r="FL48" s="724">
        <v>0</v>
      </c>
      <c r="FM48" s="326">
        <v>0</v>
      </c>
      <c r="FN48" s="326">
        <v>0</v>
      </c>
      <c r="FO48" s="326">
        <v>0</v>
      </c>
      <c r="FP48" s="326">
        <v>0</v>
      </c>
      <c r="FQ48" s="327">
        <v>0</v>
      </c>
      <c r="FR48" s="380">
        <v>0</v>
      </c>
      <c r="FS48" s="326">
        <v>0</v>
      </c>
      <c r="FT48" s="326">
        <v>0</v>
      </c>
      <c r="FU48" s="326">
        <v>4</v>
      </c>
      <c r="FV48" s="326">
        <v>0</v>
      </c>
      <c r="FW48" s="326">
        <v>0</v>
      </c>
      <c r="FX48" s="326">
        <v>1</v>
      </c>
      <c r="FY48" s="326">
        <v>0</v>
      </c>
      <c r="FZ48" s="326">
        <v>0</v>
      </c>
      <c r="GA48" s="326">
        <v>0</v>
      </c>
      <c r="GB48" s="326">
        <v>0</v>
      </c>
      <c r="GC48" s="326">
        <v>0</v>
      </c>
      <c r="GD48" s="326">
        <v>0</v>
      </c>
      <c r="GE48" s="326">
        <v>0</v>
      </c>
      <c r="GF48" s="326">
        <v>0</v>
      </c>
      <c r="GG48" s="327">
        <v>0</v>
      </c>
      <c r="GH48" s="148"/>
      <c r="GI48" s="201" t="s">
        <v>142</v>
      </c>
      <c r="GJ48" s="486">
        <v>43</v>
      </c>
      <c r="GK48" s="727">
        <v>6.9767441860465116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2</v>
      </c>
      <c r="GR48" s="326">
        <v>1</v>
      </c>
      <c r="GS48" s="326">
        <v>0</v>
      </c>
      <c r="GT48" s="326">
        <v>0</v>
      </c>
      <c r="GU48" s="327">
        <v>0</v>
      </c>
      <c r="GV48" s="205">
        <v>0</v>
      </c>
      <c r="GW48" s="205">
        <v>49</v>
      </c>
      <c r="GX48" s="730">
        <v>0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0</v>
      </c>
      <c r="IS48" s="326">
        <v>0</v>
      </c>
      <c r="IT48" s="327">
        <v>0</v>
      </c>
      <c r="IU48" s="326">
        <v>0</v>
      </c>
      <c r="IV48" s="326">
        <v>0</v>
      </c>
      <c r="IW48" s="327">
        <v>0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>
        <v>0</v>
      </c>
      <c r="JQ48" s="326">
        <v>0</v>
      </c>
      <c r="JR48" s="326">
        <v>0</v>
      </c>
      <c r="JS48" s="326">
        <v>0</v>
      </c>
      <c r="JT48" s="327">
        <v>0</v>
      </c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0</v>
      </c>
      <c r="KE48" s="205">
        <v>25</v>
      </c>
      <c r="KF48" s="734">
        <v>0</v>
      </c>
      <c r="KG48" s="173">
        <v>0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419"/>
      <c r="LF48" s="419"/>
      <c r="LG48" s="419"/>
      <c r="LH48" s="419"/>
      <c r="LI48" s="419"/>
      <c r="LJ48" s="545"/>
      <c r="LK48" s="480"/>
      <c r="LL48" s="452"/>
      <c r="LM48" s="452"/>
      <c r="LN48" s="453"/>
      <c r="LO48" s="480"/>
      <c r="LP48" s="452"/>
      <c r="LQ48" s="452"/>
      <c r="LR48" s="453"/>
      <c r="LS48" s="480"/>
      <c r="LT48" s="452"/>
      <c r="LU48" s="452"/>
      <c r="LV48" s="452"/>
      <c r="LW48" s="914"/>
      <c r="LX48" s="961"/>
    </row>
    <row r="49" spans="1:336" s="288" customFormat="1" ht="18.75" x14ac:dyDescent="0.3">
      <c r="A49" s="235">
        <v>1453</v>
      </c>
      <c r="B49" s="237" t="s">
        <v>143</v>
      </c>
      <c r="C49" s="202">
        <v>1</v>
      </c>
      <c r="D49" s="380"/>
      <c r="E49" s="326"/>
      <c r="F49" s="326"/>
      <c r="G49" s="705">
        <f t="shared" si="152"/>
        <v>0</v>
      </c>
      <c r="H49" s="326"/>
      <c r="I49" s="379"/>
      <c r="J49" s="380"/>
      <c r="K49" s="326"/>
      <c r="L49" s="326"/>
      <c r="M49" s="406">
        <f t="shared" si="174"/>
        <v>0</v>
      </c>
      <c r="N49" s="380"/>
      <c r="O49" s="326"/>
      <c r="P49" s="326"/>
      <c r="Q49" s="386">
        <f t="shared" si="175"/>
        <v>0</v>
      </c>
      <c r="R49" s="380"/>
      <c r="S49" s="326"/>
      <c r="T49" s="326"/>
      <c r="U49" s="326"/>
      <c r="V49" s="326"/>
      <c r="W49" s="327"/>
      <c r="X49" s="326"/>
      <c r="Y49" s="326"/>
      <c r="Z49" s="326"/>
      <c r="AA49" s="326"/>
      <c r="AB49" s="326"/>
      <c r="AC49" s="326"/>
      <c r="AD49" s="326"/>
      <c r="AE49" s="326"/>
      <c r="AF49" s="327"/>
      <c r="AG49" s="204"/>
      <c r="AH49" s="148"/>
      <c r="AI49" s="277" t="s">
        <v>143</v>
      </c>
      <c r="AJ49" s="202">
        <v>2</v>
      </c>
      <c r="AK49" s="327"/>
      <c r="AL49" s="708">
        <v>0</v>
      </c>
      <c r="AM49" s="326"/>
      <c r="AN49" s="326"/>
      <c r="AO49" s="326"/>
      <c r="AP49" s="326"/>
      <c r="AQ49" s="327"/>
      <c r="AR49" s="326"/>
      <c r="AS49" s="326"/>
      <c r="AT49" s="379"/>
      <c r="AU49" s="380"/>
      <c r="AV49" s="708">
        <v>0</v>
      </c>
      <c r="AW49" s="326"/>
      <c r="AX49" s="744"/>
      <c r="AY49" s="326"/>
      <c r="AZ49" s="326"/>
      <c r="BA49" s="326"/>
      <c r="BB49" s="708">
        <f t="shared" si="156"/>
        <v>0</v>
      </c>
      <c r="BC49" s="326"/>
      <c r="BD49" s="326"/>
      <c r="BE49" s="326"/>
      <c r="BF49" s="708">
        <v>0</v>
      </c>
      <c r="BG49" s="326"/>
      <c r="BH49" s="813"/>
      <c r="BI49" s="813"/>
      <c r="BJ49" s="813"/>
      <c r="BK49" s="813"/>
      <c r="BL49" s="813"/>
      <c r="BM49" s="814"/>
      <c r="BN49" s="148"/>
      <c r="BO49" s="237" t="s">
        <v>143</v>
      </c>
      <c r="BP49" s="202">
        <v>2</v>
      </c>
      <c r="BQ49" s="380"/>
      <c r="BR49" s="326"/>
      <c r="BS49" s="326"/>
      <c r="BT49" s="326"/>
      <c r="BU49" s="326"/>
      <c r="BV49" s="326"/>
      <c r="BW49" s="326"/>
      <c r="BX49" s="326"/>
      <c r="BY49" s="708">
        <f t="shared" si="196"/>
        <v>0</v>
      </c>
      <c r="BZ49" s="326"/>
      <c r="CA49" s="326"/>
      <c r="CB49" s="326"/>
      <c r="CC49" s="708">
        <f t="shared" si="178"/>
        <v>0</v>
      </c>
      <c r="CD49" s="326"/>
      <c r="CE49" s="326"/>
      <c r="CF49" s="326"/>
      <c r="CG49" s="326"/>
      <c r="CH49" s="326"/>
      <c r="CI49" s="379"/>
      <c r="CJ49" s="380"/>
      <c r="CK49" s="326"/>
      <c r="CL49" s="716">
        <f t="shared" si="179"/>
        <v>0</v>
      </c>
      <c r="CM49" s="326"/>
      <c r="CN49" s="326"/>
      <c r="CO49" s="327"/>
      <c r="CP49" s="148"/>
      <c r="CQ49" s="372" t="s">
        <v>143</v>
      </c>
      <c r="CR49" s="1012">
        <v>0</v>
      </c>
      <c r="CS49" s="203"/>
      <c r="CT49" s="203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26"/>
      <c r="DM49" s="327"/>
      <c r="DN49" s="148"/>
      <c r="DO49" s="237" t="s">
        <v>143</v>
      </c>
      <c r="DP49" s="202">
        <v>2</v>
      </c>
      <c r="DQ49" s="380">
        <v>1</v>
      </c>
      <c r="DR49" s="326"/>
      <c r="DS49" s="326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/>
      <c r="EH49" s="327"/>
      <c r="EI49" s="326"/>
      <c r="EJ49" s="326"/>
      <c r="EK49" s="716">
        <v>0</v>
      </c>
      <c r="EL49" s="326"/>
      <c r="EM49" s="326"/>
      <c r="EN49" s="708">
        <v>0</v>
      </c>
      <c r="EO49" s="326"/>
      <c r="EP49" s="716">
        <v>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0</v>
      </c>
      <c r="EZ49" s="326">
        <v>0</v>
      </c>
      <c r="FA49" s="379">
        <v>0</v>
      </c>
      <c r="FB49" s="380">
        <v>2</v>
      </c>
      <c r="FC49" s="326">
        <v>2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2</v>
      </c>
      <c r="FL49" s="724"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0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5</v>
      </c>
      <c r="GB49" s="326">
        <v>2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35.294117647058826</v>
      </c>
      <c r="GL49" s="380">
        <v>0</v>
      </c>
      <c r="GM49" s="326">
        <v>0</v>
      </c>
      <c r="GN49" s="326">
        <v>0</v>
      </c>
      <c r="GO49" s="326">
        <v>0</v>
      </c>
      <c r="GP49" s="327">
        <v>0</v>
      </c>
      <c r="GQ49" s="380">
        <v>3</v>
      </c>
      <c r="GR49" s="326">
        <v>0</v>
      </c>
      <c r="GS49" s="326">
        <v>0</v>
      </c>
      <c r="GT49" s="326">
        <v>1</v>
      </c>
      <c r="GU49" s="327">
        <v>2</v>
      </c>
      <c r="GV49" s="205">
        <v>1</v>
      </c>
      <c r="GW49" s="205">
        <v>16</v>
      </c>
      <c r="GX49" s="730">
        <v>6.25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>
        <v>0</v>
      </c>
      <c r="JQ49" s="326">
        <v>0</v>
      </c>
      <c r="JR49" s="326">
        <v>0</v>
      </c>
      <c r="JS49" s="326">
        <v>0</v>
      </c>
      <c r="JT49" s="327">
        <v>0</v>
      </c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25</v>
      </c>
      <c r="KG49" s="173">
        <v>2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419"/>
      <c r="LF49" s="419"/>
      <c r="LG49" s="419"/>
      <c r="LH49" s="419"/>
      <c r="LI49" s="419"/>
      <c r="LJ49" s="545"/>
      <c r="LK49" s="480"/>
      <c r="LL49" s="452"/>
      <c r="LM49" s="452"/>
      <c r="LN49" s="453"/>
      <c r="LO49" s="480"/>
      <c r="LP49" s="452"/>
      <c r="LQ49" s="452"/>
      <c r="LR49" s="453"/>
      <c r="LS49" s="480"/>
      <c r="LT49" s="452"/>
      <c r="LU49" s="452"/>
      <c r="LV49" s="452"/>
      <c r="LW49" s="914"/>
      <c r="LX49" s="961"/>
    </row>
    <row r="50" spans="1:336" s="288" customFormat="1" ht="19.5" thickBot="1" x14ac:dyDescent="0.35">
      <c r="A50" s="235">
        <v>1454</v>
      </c>
      <c r="B50" s="238" t="s">
        <v>144</v>
      </c>
      <c r="C50" s="502">
        <v>3</v>
      </c>
      <c r="D50" s="381"/>
      <c r="E50" s="382"/>
      <c r="F50" s="382"/>
      <c r="G50" s="706">
        <f t="shared" si="152"/>
        <v>0</v>
      </c>
      <c r="H50" s="382"/>
      <c r="I50" s="385"/>
      <c r="J50" s="381"/>
      <c r="K50" s="382"/>
      <c r="L50" s="382"/>
      <c r="M50" s="408">
        <f t="shared" si="174"/>
        <v>0</v>
      </c>
      <c r="N50" s="381"/>
      <c r="O50" s="382"/>
      <c r="P50" s="382"/>
      <c r="Q50" s="388">
        <f t="shared" si="175"/>
        <v>0</v>
      </c>
      <c r="R50" s="381"/>
      <c r="S50" s="382"/>
      <c r="T50" s="382"/>
      <c r="U50" s="382"/>
      <c r="V50" s="382"/>
      <c r="W50" s="383"/>
      <c r="X50" s="382"/>
      <c r="Y50" s="382"/>
      <c r="Z50" s="382"/>
      <c r="AA50" s="382"/>
      <c r="AB50" s="382"/>
      <c r="AC50" s="382"/>
      <c r="AD50" s="382"/>
      <c r="AE50" s="382"/>
      <c r="AF50" s="383"/>
      <c r="AG50" s="240"/>
      <c r="AH50" s="148"/>
      <c r="AI50" s="278" t="s">
        <v>144</v>
      </c>
      <c r="AJ50" s="502">
        <v>3</v>
      </c>
      <c r="AK50" s="383"/>
      <c r="AL50" s="709">
        <v>0</v>
      </c>
      <c r="AM50" s="382"/>
      <c r="AN50" s="382"/>
      <c r="AO50" s="382"/>
      <c r="AP50" s="382"/>
      <c r="AQ50" s="383"/>
      <c r="AR50" s="382"/>
      <c r="AS50" s="382"/>
      <c r="AT50" s="385"/>
      <c r="AU50" s="381">
        <v>1</v>
      </c>
      <c r="AV50" s="709">
        <v>0</v>
      </c>
      <c r="AW50" s="382">
        <v>1</v>
      </c>
      <c r="AX50" s="745">
        <v>1</v>
      </c>
      <c r="AY50" s="382"/>
      <c r="AZ50" s="382"/>
      <c r="BA50" s="382"/>
      <c r="BB50" s="709">
        <f t="shared" si="156"/>
        <v>0</v>
      </c>
      <c r="BC50" s="382"/>
      <c r="BD50" s="382"/>
      <c r="BE50" s="382"/>
      <c r="BF50" s="709">
        <v>0</v>
      </c>
      <c r="BG50" s="382"/>
      <c r="BH50" s="995"/>
      <c r="BI50" s="995"/>
      <c r="BJ50" s="995"/>
      <c r="BK50" s="995"/>
      <c r="BL50" s="995"/>
      <c r="BM50" s="996"/>
      <c r="BN50" s="148"/>
      <c r="BO50" s="238" t="s">
        <v>144</v>
      </c>
      <c r="BP50" s="502">
        <v>4</v>
      </c>
      <c r="BQ50" s="381"/>
      <c r="BR50" s="382"/>
      <c r="BS50" s="382"/>
      <c r="BT50" s="382"/>
      <c r="BU50" s="382"/>
      <c r="BV50" s="382"/>
      <c r="BW50" s="382"/>
      <c r="BX50" s="382"/>
      <c r="BY50" s="709">
        <f t="shared" si="196"/>
        <v>0</v>
      </c>
      <c r="BZ50" s="382"/>
      <c r="CA50" s="382"/>
      <c r="CB50" s="382"/>
      <c r="CC50" s="709">
        <f t="shared" si="178"/>
        <v>0</v>
      </c>
      <c r="CD50" s="382"/>
      <c r="CE50" s="382"/>
      <c r="CF50" s="382"/>
      <c r="CG50" s="382"/>
      <c r="CH50" s="382"/>
      <c r="CI50" s="385"/>
      <c r="CJ50" s="381"/>
      <c r="CK50" s="382"/>
      <c r="CL50" s="717">
        <f t="shared" si="179"/>
        <v>0</v>
      </c>
      <c r="CM50" s="382"/>
      <c r="CN50" s="382"/>
      <c r="CO50" s="383"/>
      <c r="CP50" s="148"/>
      <c r="CQ50" s="375" t="s">
        <v>144</v>
      </c>
      <c r="CR50" s="1013">
        <v>0</v>
      </c>
      <c r="CS50" s="224"/>
      <c r="CT50" s="224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2"/>
      <c r="DM50" s="383"/>
      <c r="DN50" s="148"/>
      <c r="DO50" s="238" t="s">
        <v>144</v>
      </c>
      <c r="DP50" s="502">
        <v>3</v>
      </c>
      <c r="DQ50" s="381">
        <v>1</v>
      </c>
      <c r="DR50" s="382"/>
      <c r="DS50" s="382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/>
      <c r="EH50" s="383"/>
      <c r="EI50" s="382"/>
      <c r="EJ50" s="382"/>
      <c r="EK50" s="717">
        <v>0</v>
      </c>
      <c r="EL50" s="382"/>
      <c r="EM50" s="382">
        <v>1</v>
      </c>
      <c r="EN50" s="709">
        <v>0</v>
      </c>
      <c r="EO50" s="382">
        <v>1</v>
      </c>
      <c r="EP50" s="717"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5</v>
      </c>
      <c r="EW50" s="382">
        <v>2</v>
      </c>
      <c r="EX50" s="383">
        <v>1</v>
      </c>
      <c r="EY50" s="382">
        <v>0</v>
      </c>
      <c r="EZ50" s="382">
        <v>0</v>
      </c>
      <c r="FA50" s="385">
        <v>1</v>
      </c>
      <c r="FB50" s="381">
        <v>0</v>
      </c>
      <c r="FC50" s="382">
        <v>2</v>
      </c>
      <c r="FD50" s="383">
        <v>0</v>
      </c>
      <c r="FE50" s="382">
        <v>0</v>
      </c>
      <c r="FF50" s="382">
        <v>0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v>0</v>
      </c>
      <c r="FM50" s="382">
        <v>0</v>
      </c>
      <c r="FN50" s="382">
        <v>0</v>
      </c>
      <c r="FO50" s="382">
        <v>0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4</v>
      </c>
      <c r="FV50" s="382">
        <v>0</v>
      </c>
      <c r="FW50" s="382">
        <v>0</v>
      </c>
      <c r="FX50" s="382">
        <v>1</v>
      </c>
      <c r="FY50" s="382">
        <v>2</v>
      </c>
      <c r="FZ50" s="382">
        <v>0</v>
      </c>
      <c r="GA50" s="382">
        <v>0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24.137931034482758</v>
      </c>
      <c r="GL50" s="381">
        <v>0</v>
      </c>
      <c r="GM50" s="382">
        <v>0</v>
      </c>
      <c r="GN50" s="382">
        <v>0</v>
      </c>
      <c r="GO50" s="382">
        <v>0</v>
      </c>
      <c r="GP50" s="383">
        <v>0</v>
      </c>
      <c r="GQ50" s="381">
        <v>1</v>
      </c>
      <c r="GR50" s="382">
        <v>5</v>
      </c>
      <c r="GS50" s="382">
        <v>0</v>
      </c>
      <c r="GT50" s="382">
        <v>0</v>
      </c>
      <c r="GU50" s="383">
        <v>1</v>
      </c>
      <c r="GV50" s="223">
        <v>0</v>
      </c>
      <c r="GW50" s="223">
        <v>34</v>
      </c>
      <c r="GX50" s="731">
        <v>0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2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>
        <v>0</v>
      </c>
      <c r="JQ50" s="382">
        <v>0</v>
      </c>
      <c r="JR50" s="382">
        <v>0</v>
      </c>
      <c r="JS50" s="382">
        <v>0</v>
      </c>
      <c r="JT50" s="383">
        <v>0</v>
      </c>
      <c r="JU50" s="381">
        <v>0</v>
      </c>
      <c r="JV50" s="382">
        <v>0</v>
      </c>
      <c r="JW50" s="382">
        <v>0</v>
      </c>
      <c r="JX50" s="382">
        <v>0</v>
      </c>
      <c r="JY50" s="383">
        <v>3</v>
      </c>
      <c r="JZ50" s="381">
        <v>0</v>
      </c>
      <c r="KA50" s="382">
        <v>0</v>
      </c>
      <c r="KB50" s="382">
        <v>0</v>
      </c>
      <c r="KC50" s="382">
        <v>0</v>
      </c>
      <c r="KD50" s="383">
        <v>2</v>
      </c>
      <c r="KE50" s="223">
        <v>17</v>
      </c>
      <c r="KF50" s="735">
        <v>0</v>
      </c>
      <c r="KG50" s="225">
        <v>0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1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278" t="s">
        <v>144</v>
      </c>
      <c r="LE50" s="422"/>
      <c r="LF50" s="422"/>
      <c r="LG50" s="422"/>
      <c r="LH50" s="422"/>
      <c r="LI50" s="422"/>
      <c r="LJ50" s="796"/>
      <c r="LK50" s="481"/>
      <c r="LL50" s="456"/>
      <c r="LM50" s="456"/>
      <c r="LN50" s="457"/>
      <c r="LO50" s="481"/>
      <c r="LP50" s="456"/>
      <c r="LQ50" s="456"/>
      <c r="LR50" s="457"/>
      <c r="LS50" s="481"/>
      <c r="LT50" s="456"/>
      <c r="LU50" s="456"/>
      <c r="LV50" s="456"/>
      <c r="LW50" s="915"/>
      <c r="LX50" s="961"/>
    </row>
    <row r="51" spans="1:336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6" x14ac:dyDescent="0.2">
      <c r="LK52" s="445"/>
      <c r="LL52" s="445"/>
      <c r="LM52" s="445"/>
      <c r="LN52" s="445"/>
    </row>
    <row r="53" spans="1:336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6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6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6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6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6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6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21">
    <mergeCell ref="LS12:LW14"/>
    <mergeCell ref="LS27:LW29"/>
    <mergeCell ref="IX14:IZ14"/>
    <mergeCell ref="IX15:IZ15"/>
    <mergeCell ref="IX13:JC13"/>
    <mergeCell ref="GO15:GO16"/>
    <mergeCell ref="IC15:IC16"/>
    <mergeCell ref="HN15:HN16"/>
    <mergeCell ref="HO15:HO16"/>
    <mergeCell ref="HT15:HT16"/>
    <mergeCell ref="HM15:HM16"/>
    <mergeCell ref="HC15:HC16"/>
    <mergeCell ref="HD15:HD16"/>
    <mergeCell ref="HE15:HE16"/>
    <mergeCell ref="HR14:HR16"/>
    <mergeCell ref="HK15:HK16"/>
    <mergeCell ref="HL15:HL16"/>
    <mergeCell ref="IH14:IH16"/>
    <mergeCell ref="II14:IK15"/>
    <mergeCell ref="IL14:IN15"/>
    <mergeCell ref="IO14:IQ15"/>
    <mergeCell ref="GQ15:GQ16"/>
    <mergeCell ref="LE28:LJ28"/>
    <mergeCell ref="HT29:HX29"/>
    <mergeCell ref="AI28:AI31"/>
    <mergeCell ref="AO29:AQ29"/>
    <mergeCell ref="AR29:AS30"/>
    <mergeCell ref="AT29:AT30"/>
    <mergeCell ref="AU29:AV30"/>
    <mergeCell ref="DU30:DV30"/>
    <mergeCell ref="DW30:DX30"/>
    <mergeCell ref="GA30:GC30"/>
    <mergeCell ref="DY29:EB30"/>
    <mergeCell ref="EC29:ED30"/>
    <mergeCell ref="EE29:EF30"/>
    <mergeCell ref="DT28:DT30"/>
    <mergeCell ref="DU28:EH28"/>
    <mergeCell ref="DA29:DC30"/>
    <mergeCell ref="EV30:EX30"/>
    <mergeCell ref="EL28:EL29"/>
    <mergeCell ref="EM28:EN30"/>
    <mergeCell ref="EO28:EP30"/>
    <mergeCell ref="DH29:DI30"/>
    <mergeCell ref="ES29:EU29"/>
    <mergeCell ref="EV29:EX29"/>
    <mergeCell ref="ES30:EU30"/>
    <mergeCell ref="DQ28:DQ30"/>
    <mergeCell ref="CX28:DI28"/>
    <mergeCell ref="DD14:DE15"/>
    <mergeCell ref="DF14:DG15"/>
    <mergeCell ref="DH14:DI15"/>
    <mergeCell ref="DU14:DX14"/>
    <mergeCell ref="DY14:EB15"/>
    <mergeCell ref="EC14:ED15"/>
    <mergeCell ref="EE14:EF15"/>
    <mergeCell ref="EG14:EH15"/>
    <mergeCell ref="ES14:EU14"/>
    <mergeCell ref="ER13:ER16"/>
    <mergeCell ref="ES13:FD13"/>
    <mergeCell ref="DQ13:DQ15"/>
    <mergeCell ref="EY14:FA14"/>
    <mergeCell ref="FB14:FD14"/>
    <mergeCell ref="FB15:FD15"/>
    <mergeCell ref="DL13:DM15"/>
    <mergeCell ref="DO13:DO16"/>
    <mergeCell ref="DT13:DT15"/>
    <mergeCell ref="DU13:EH13"/>
    <mergeCell ref="DR13:DR15"/>
    <mergeCell ref="DS13:DS15"/>
    <mergeCell ref="ES15:EU15"/>
    <mergeCell ref="EV15:EX15"/>
    <mergeCell ref="EY15:FA15"/>
    <mergeCell ref="AK12:BM12"/>
    <mergeCell ref="BQ12:CO12"/>
    <mergeCell ref="CS12:DK12"/>
    <mergeCell ref="DL12:DM12"/>
    <mergeCell ref="DQ12:EO12"/>
    <mergeCell ref="KM12:KU13"/>
    <mergeCell ref="GI4:HG6"/>
    <mergeCell ref="GK13:GK16"/>
    <mergeCell ref="FO14:FO16"/>
    <mergeCell ref="FP14:FP16"/>
    <mergeCell ref="GU15:GU16"/>
    <mergeCell ref="GD15:GF15"/>
    <mergeCell ref="GT15:GT16"/>
    <mergeCell ref="HJ15:HJ16"/>
    <mergeCell ref="CX15:CY15"/>
    <mergeCell ref="DW15:DX15"/>
    <mergeCell ref="DA14:DC15"/>
    <mergeCell ref="CU13:CU15"/>
    <mergeCell ref="BQ13:BQ15"/>
    <mergeCell ref="BS13:BS15"/>
    <mergeCell ref="BT13:BT15"/>
    <mergeCell ref="CT13:CT15"/>
    <mergeCell ref="CX14:CZ14"/>
    <mergeCell ref="FK13:FQ13"/>
    <mergeCell ref="DU15:DV15"/>
    <mergeCell ref="EV14:EX14"/>
    <mergeCell ref="IU14:IW15"/>
    <mergeCell ref="IB15:IB16"/>
    <mergeCell ref="EI13:EK15"/>
    <mergeCell ref="EL13:EL14"/>
    <mergeCell ref="EM13:EN15"/>
    <mergeCell ref="EO13:EP15"/>
    <mergeCell ref="II13:IW13"/>
    <mergeCell ref="FE14:FG14"/>
    <mergeCell ref="FH14:FJ14"/>
    <mergeCell ref="FQ14:FQ16"/>
    <mergeCell ref="FR14:GF14"/>
    <mergeCell ref="GG14:GG15"/>
    <mergeCell ref="GI13:GI16"/>
    <mergeCell ref="GJ13:GJ16"/>
    <mergeCell ref="FR13:GG13"/>
    <mergeCell ref="FU15:FW15"/>
    <mergeCell ref="FX15:FZ15"/>
    <mergeCell ref="GA15:GC15"/>
    <mergeCell ref="FE15:FG15"/>
    <mergeCell ref="IR14:IT15"/>
    <mergeCell ref="FL14:FL16"/>
    <mergeCell ref="HF15:HF16"/>
    <mergeCell ref="LH29:LJ30"/>
    <mergeCell ref="JM30:JO30"/>
    <mergeCell ref="KD30:KD31"/>
    <mergeCell ref="KU30:KU31"/>
    <mergeCell ref="KY30:LB30"/>
    <mergeCell ref="JM29:JO29"/>
    <mergeCell ref="KJ29:KJ31"/>
    <mergeCell ref="KM29:KO29"/>
    <mergeCell ref="KP29:KR29"/>
    <mergeCell ref="JW30:JW31"/>
    <mergeCell ref="JQ30:JQ31"/>
    <mergeCell ref="KR30:KR31"/>
    <mergeCell ref="KS30:KS31"/>
    <mergeCell ref="JV30:JV31"/>
    <mergeCell ref="JZ30:JZ31"/>
    <mergeCell ref="KA30:KA31"/>
    <mergeCell ref="KQ30:KQ31"/>
    <mergeCell ref="KM30:KM31"/>
    <mergeCell ref="KO30:KO31"/>
    <mergeCell ref="KP30:KP31"/>
    <mergeCell ref="LE29:LG30"/>
    <mergeCell ref="KT30:KT31"/>
    <mergeCell ref="KV30:KW30"/>
    <mergeCell ref="LE12:LJ12"/>
    <mergeCell ref="KW15:KW16"/>
    <mergeCell ref="KY15:LB15"/>
    <mergeCell ref="LE13:LJ13"/>
    <mergeCell ref="LE27:LJ27"/>
    <mergeCell ref="LD14:LD16"/>
    <mergeCell ref="LE14:LG15"/>
    <mergeCell ref="LH14:LJ15"/>
    <mergeCell ref="KV14:KW14"/>
    <mergeCell ref="KV15:KV16"/>
    <mergeCell ref="DL27:DM27"/>
    <mergeCell ref="DQ27:EO27"/>
    <mergeCell ref="FH30:FJ30"/>
    <mergeCell ref="FR30:FT30"/>
    <mergeCell ref="FB30:FD30"/>
    <mergeCell ref="FO29:FO31"/>
    <mergeCell ref="FP29:FP31"/>
    <mergeCell ref="GL28:HG28"/>
    <mergeCell ref="HD30:HD31"/>
    <mergeCell ref="HE30:HE31"/>
    <mergeCell ref="GR30:GR31"/>
    <mergeCell ref="GW29:GW31"/>
    <mergeCell ref="GL29:GP29"/>
    <mergeCell ref="GV29:GV31"/>
    <mergeCell ref="GG29:GG30"/>
    <mergeCell ref="FU30:FW30"/>
    <mergeCell ref="FX30:FZ30"/>
    <mergeCell ref="GL30:GL31"/>
    <mergeCell ref="GX29:GX31"/>
    <mergeCell ref="HF30:HF31"/>
    <mergeCell ref="GS30:GS31"/>
    <mergeCell ref="GQ29:GU29"/>
    <mergeCell ref="GU30:GU31"/>
    <mergeCell ref="DS28:DS30"/>
    <mergeCell ref="EI28:EK30"/>
    <mergeCell ref="ER28:ER31"/>
    <mergeCell ref="ES28:FD28"/>
    <mergeCell ref="CV28:CV30"/>
    <mergeCell ref="CX29:CZ29"/>
    <mergeCell ref="IB30:IB31"/>
    <mergeCell ref="HI28:HQ28"/>
    <mergeCell ref="HR28:IF28"/>
    <mergeCell ref="HR29:HR31"/>
    <mergeCell ref="HT30:HT31"/>
    <mergeCell ref="HK30:HK31"/>
    <mergeCell ref="HL30:HL31"/>
    <mergeCell ref="HY30:HY31"/>
    <mergeCell ref="HI29:HQ29"/>
    <mergeCell ref="HY29:IF29"/>
    <mergeCell ref="HP30:HP31"/>
    <mergeCell ref="IF30:IF31"/>
    <mergeCell ref="EY29:FA29"/>
    <mergeCell ref="FB29:FD29"/>
    <mergeCell ref="EY30:FA30"/>
    <mergeCell ref="EG29:EH30"/>
    <mergeCell ref="DD29:DE30"/>
    <mergeCell ref="CX30:CY30"/>
    <mergeCell ref="DJ28:DK30"/>
    <mergeCell ref="DL28:DM30"/>
    <mergeCell ref="DO28:DO31"/>
    <mergeCell ref="DU29:DX29"/>
    <mergeCell ref="HZ30:HZ31"/>
    <mergeCell ref="IA30:IA31"/>
    <mergeCell ref="HS29:HS31"/>
    <mergeCell ref="GY29:HG29"/>
    <mergeCell ref="GT30:GT31"/>
    <mergeCell ref="HC30:HC31"/>
    <mergeCell ref="HG30:HG31"/>
    <mergeCell ref="FE29:FG29"/>
    <mergeCell ref="FH29:FJ29"/>
    <mergeCell ref="FQ29:FQ31"/>
    <mergeCell ref="FR29:GF29"/>
    <mergeCell ref="FE30:FG30"/>
    <mergeCell ref="FN29:FN31"/>
    <mergeCell ref="GI28:GI31"/>
    <mergeCell ref="GJ28:GJ31"/>
    <mergeCell ref="GM30:GM31"/>
    <mergeCell ref="GD30:GF30"/>
    <mergeCell ref="FK28:FQ28"/>
    <mergeCell ref="FR28:GG28"/>
    <mergeCell ref="GK28:GK31"/>
    <mergeCell ref="FK29:FK31"/>
    <mergeCell ref="ID30:ID31"/>
    <mergeCell ref="IE30:IE31"/>
    <mergeCell ref="KS29:KU29"/>
    <mergeCell ref="IC30:IC31"/>
    <mergeCell ref="JU29:JY29"/>
    <mergeCell ref="KN30:KN31"/>
    <mergeCell ref="HO30:HO31"/>
    <mergeCell ref="HW30:HW31"/>
    <mergeCell ref="HJ30:HJ31"/>
    <mergeCell ref="HM30:HM31"/>
    <mergeCell ref="HN30:HN31"/>
    <mergeCell ref="KG29:KG31"/>
    <mergeCell ref="HX30:HX31"/>
    <mergeCell ref="JG30:JG31"/>
    <mergeCell ref="HU30:HU31"/>
    <mergeCell ref="HV30:HV31"/>
    <mergeCell ref="JY30:JY31"/>
    <mergeCell ref="JX30:JX31"/>
    <mergeCell ref="JU30:JU31"/>
    <mergeCell ref="KB30:KB31"/>
    <mergeCell ref="KC30:KC31"/>
    <mergeCell ref="KH29:KH31"/>
    <mergeCell ref="JP30:JP31"/>
    <mergeCell ref="JZ29:KD29"/>
    <mergeCell ref="FL29:FL31"/>
    <mergeCell ref="FM29:FM31"/>
    <mergeCell ref="GY14:HG14"/>
    <mergeCell ref="FK14:FK16"/>
    <mergeCell ref="FM14:FM16"/>
    <mergeCell ref="FN14:FN16"/>
    <mergeCell ref="GV14:GV16"/>
    <mergeCell ref="GW14:GW16"/>
    <mergeCell ref="GP15:GP16"/>
    <mergeCell ref="GR15:GR16"/>
    <mergeCell ref="GM15:GM16"/>
    <mergeCell ref="GN15:GN16"/>
    <mergeCell ref="GS15:GS16"/>
    <mergeCell ref="GQ14:GU14"/>
    <mergeCell ref="GL14:GP14"/>
    <mergeCell ref="GQ30:GQ31"/>
    <mergeCell ref="GN30:GN31"/>
    <mergeCell ref="GO30:GO31"/>
    <mergeCell ref="GP30:GP31"/>
    <mergeCell ref="AK28:AQ28"/>
    <mergeCell ref="AR28:AS28"/>
    <mergeCell ref="HR13:IF13"/>
    <mergeCell ref="GL13:HG13"/>
    <mergeCell ref="HI13:HQ13"/>
    <mergeCell ref="HG15:HG16"/>
    <mergeCell ref="HP15:HP16"/>
    <mergeCell ref="HW15:HW16"/>
    <mergeCell ref="IF15:IF16"/>
    <mergeCell ref="HU15:HU16"/>
    <mergeCell ref="HV15:HV16"/>
    <mergeCell ref="GL15:GL16"/>
    <mergeCell ref="HY15:HY16"/>
    <mergeCell ref="HZ15:HZ16"/>
    <mergeCell ref="IA15:IA16"/>
    <mergeCell ref="HY14:IF14"/>
    <mergeCell ref="ID15:ID16"/>
    <mergeCell ref="IE15:IE16"/>
    <mergeCell ref="HI14:HQ14"/>
    <mergeCell ref="HS14:HS16"/>
    <mergeCell ref="FH15:FJ15"/>
    <mergeCell ref="FR15:FT15"/>
    <mergeCell ref="GX14:GX16"/>
    <mergeCell ref="DR28:DR30"/>
    <mergeCell ref="BA30:BB30"/>
    <mergeCell ref="CJ28:CL30"/>
    <mergeCell ref="CM28:CN30"/>
    <mergeCell ref="CO28:CO29"/>
    <mergeCell ref="CQ28:CQ31"/>
    <mergeCell ref="CW28:CW30"/>
    <mergeCell ref="BO28:BO31"/>
    <mergeCell ref="BU28:BU30"/>
    <mergeCell ref="BQ28:BQ30"/>
    <mergeCell ref="BR28:BR30"/>
    <mergeCell ref="BS28:BS30"/>
    <mergeCell ref="BT28:BT30"/>
    <mergeCell ref="BZ29:CC30"/>
    <mergeCell ref="BV28:CI28"/>
    <mergeCell ref="CU28:CU30"/>
    <mergeCell ref="CF29:CG30"/>
    <mergeCell ref="CH29:CI30"/>
    <mergeCell ref="BV29:BY29"/>
    <mergeCell ref="CT28:CT30"/>
    <mergeCell ref="DF29:DG30"/>
    <mergeCell ref="BX30:BY30"/>
    <mergeCell ref="BV30:BW30"/>
    <mergeCell ref="CD29:CE30"/>
    <mergeCell ref="J29:K30"/>
    <mergeCell ref="L29:L30"/>
    <mergeCell ref="N28:Q30"/>
    <mergeCell ref="BG29:BH30"/>
    <mergeCell ref="R28:W28"/>
    <mergeCell ref="X28:Y30"/>
    <mergeCell ref="AU28:AX28"/>
    <mergeCell ref="AY28:BL28"/>
    <mergeCell ref="BM28:BM29"/>
    <mergeCell ref="AK29:AL30"/>
    <mergeCell ref="AN29:AN30"/>
    <mergeCell ref="AO30:AP30"/>
    <mergeCell ref="J28:M28"/>
    <mergeCell ref="AQ30:AQ31"/>
    <mergeCell ref="AY30:AZ30"/>
    <mergeCell ref="AM29:AM30"/>
    <mergeCell ref="AY29:BB29"/>
    <mergeCell ref="BC29:BF30"/>
    <mergeCell ref="BI29:BJ30"/>
    <mergeCell ref="BK29:BL30"/>
    <mergeCell ref="M30:M31"/>
    <mergeCell ref="Z28:AA30"/>
    <mergeCell ref="R29:S30"/>
    <mergeCell ref="T29:U30"/>
    <mergeCell ref="A28:A31"/>
    <mergeCell ref="B28:B31"/>
    <mergeCell ref="D28:G29"/>
    <mergeCell ref="H28:H29"/>
    <mergeCell ref="I28:I29"/>
    <mergeCell ref="D30:D31"/>
    <mergeCell ref="E30:E31"/>
    <mergeCell ref="F30:F31"/>
    <mergeCell ref="G30:G31"/>
    <mergeCell ref="H30:H31"/>
    <mergeCell ref="I30:I31"/>
    <mergeCell ref="V29:W30"/>
    <mergeCell ref="A4:B5"/>
    <mergeCell ref="I13:I14"/>
    <mergeCell ref="J13:L13"/>
    <mergeCell ref="N13:Q15"/>
    <mergeCell ref="R13:W13"/>
    <mergeCell ref="X13:Y15"/>
    <mergeCell ref="A9:A10"/>
    <mergeCell ref="D12:AF12"/>
    <mergeCell ref="A13:A16"/>
    <mergeCell ref="B13:B16"/>
    <mergeCell ref="D13:G14"/>
    <mergeCell ref="H13:H14"/>
    <mergeCell ref="J14:K15"/>
    <mergeCell ref="L14:L15"/>
    <mergeCell ref="M14:M15"/>
    <mergeCell ref="R14:S15"/>
    <mergeCell ref="T14:U15"/>
    <mergeCell ref="V14:W15"/>
    <mergeCell ref="D15:D16"/>
    <mergeCell ref="E15:E16"/>
    <mergeCell ref="F15:F16"/>
    <mergeCell ref="C4:AF6"/>
    <mergeCell ref="BM13:BM14"/>
    <mergeCell ref="BO13:BO16"/>
    <mergeCell ref="BU13:BU15"/>
    <mergeCell ref="BV13:CI13"/>
    <mergeCell ref="CS28:CS30"/>
    <mergeCell ref="CJ13:CL15"/>
    <mergeCell ref="CM13:CN15"/>
    <mergeCell ref="CO13:CO14"/>
    <mergeCell ref="CQ13:CQ16"/>
    <mergeCell ref="BV14:BY14"/>
    <mergeCell ref="BZ14:CC15"/>
    <mergeCell ref="CD14:CE15"/>
    <mergeCell ref="CF14:CG15"/>
    <mergeCell ref="CH14:CI15"/>
    <mergeCell ref="CS13:CS15"/>
    <mergeCell ref="BV15:BW15"/>
    <mergeCell ref="BX15:BY15"/>
    <mergeCell ref="BQ27:CO27"/>
    <mergeCell ref="AK14:AL15"/>
    <mergeCell ref="AN14:AN15"/>
    <mergeCell ref="AO14:AQ14"/>
    <mergeCell ref="AR14:AS15"/>
    <mergeCell ref="AT14:AT15"/>
    <mergeCell ref="AU14:AV15"/>
    <mergeCell ref="AY14:BB14"/>
    <mergeCell ref="BC14:BF15"/>
    <mergeCell ref="BG14:BH15"/>
    <mergeCell ref="AQ15:AQ16"/>
    <mergeCell ref="AY15:AZ15"/>
    <mergeCell ref="BA15:BB15"/>
    <mergeCell ref="AO15:AP15"/>
    <mergeCell ref="CW13:CW15"/>
    <mergeCell ref="CX13:DI13"/>
    <mergeCell ref="DJ13:DK15"/>
    <mergeCell ref="BI14:BJ15"/>
    <mergeCell ref="BK14:BL15"/>
    <mergeCell ref="D27:AF27"/>
    <mergeCell ref="AB28:AC30"/>
    <mergeCell ref="AD28:AF30"/>
    <mergeCell ref="I15:I16"/>
    <mergeCell ref="Z13:AA15"/>
    <mergeCell ref="AB13:AC15"/>
    <mergeCell ref="AD13:AF15"/>
    <mergeCell ref="G15:G16"/>
    <mergeCell ref="H15:H16"/>
    <mergeCell ref="AI13:AI16"/>
    <mergeCell ref="AK13:AQ13"/>
    <mergeCell ref="AR13:AS13"/>
    <mergeCell ref="AU13:AX13"/>
    <mergeCell ref="AY13:BL13"/>
    <mergeCell ref="AM14:AM15"/>
    <mergeCell ref="BR13:BR15"/>
    <mergeCell ref="AK27:BM27"/>
    <mergeCell ref="CS27:DK27"/>
    <mergeCell ref="CV13:CV15"/>
    <mergeCell ref="JU13:KJ13"/>
    <mergeCell ref="JE15:JE16"/>
    <mergeCell ref="JP15:JP16"/>
    <mergeCell ref="KJ14:KJ16"/>
    <mergeCell ref="JU14:JY14"/>
    <mergeCell ref="JS15:JS16"/>
    <mergeCell ref="JT15:JT16"/>
    <mergeCell ref="JU15:JU16"/>
    <mergeCell ref="JV15:JV16"/>
    <mergeCell ref="JX15:JX16"/>
    <mergeCell ref="JY15:JY16"/>
    <mergeCell ref="JW15:JW16"/>
    <mergeCell ref="JK15:JL15"/>
    <mergeCell ref="JD13:JH14"/>
    <mergeCell ref="JK13:JO13"/>
    <mergeCell ref="JP13:JT14"/>
    <mergeCell ref="JZ14:KD14"/>
    <mergeCell ref="JJ14:JJ16"/>
    <mergeCell ref="JK14:JL14"/>
    <mergeCell ref="JM14:JO14"/>
    <mergeCell ref="JM15:JO15"/>
    <mergeCell ref="JR15:JR16"/>
    <mergeCell ref="JQ15:JQ16"/>
    <mergeCell ref="JA14:JC14"/>
    <mergeCell ref="JD15:JD16"/>
    <mergeCell ref="JK28:JO28"/>
    <mergeCell ref="JK30:JL30"/>
    <mergeCell ref="JP28:JT29"/>
    <mergeCell ref="JZ15:JZ16"/>
    <mergeCell ref="KA15:KA16"/>
    <mergeCell ref="KB15:KB16"/>
    <mergeCell ref="KC15:KC16"/>
    <mergeCell ref="JU28:KJ28"/>
    <mergeCell ref="JR30:JR31"/>
    <mergeCell ref="JS30:JS31"/>
    <mergeCell ref="JT30:JT31"/>
    <mergeCell ref="KU15:KU16"/>
    <mergeCell ref="KD15:KD16"/>
    <mergeCell ref="KN15:KN16"/>
    <mergeCell ref="KS14:KU14"/>
    <mergeCell ref="KL14:KL16"/>
    <mergeCell ref="II29:IK30"/>
    <mergeCell ref="IL29:IN30"/>
    <mergeCell ref="IO29:IQ30"/>
    <mergeCell ref="IR29:IT30"/>
    <mergeCell ref="JA30:JC30"/>
    <mergeCell ref="JH30:JH31"/>
    <mergeCell ref="JE30:JE31"/>
    <mergeCell ref="JF30:JF31"/>
    <mergeCell ref="JD30:JD31"/>
    <mergeCell ref="KM15:KM16"/>
    <mergeCell ref="KI14:KI16"/>
    <mergeCell ref="KE14:KE16"/>
    <mergeCell ref="KF14:KF16"/>
    <mergeCell ref="KG14:KG16"/>
    <mergeCell ref="KH14:KH16"/>
    <mergeCell ref="KQ15:KQ16"/>
    <mergeCell ref="JA15:JC15"/>
    <mergeCell ref="JF15:JF16"/>
    <mergeCell ref="JH15:JH16"/>
    <mergeCell ref="KR15:KR16"/>
    <mergeCell ref="KO15:KO16"/>
    <mergeCell ref="KP15:KP16"/>
    <mergeCell ref="KI29:KI31"/>
    <mergeCell ref="KE29:KE31"/>
    <mergeCell ref="KF29:KF31"/>
    <mergeCell ref="LK12:LN14"/>
    <mergeCell ref="LO12:LR14"/>
    <mergeCell ref="HT14:HW14"/>
    <mergeCell ref="LK27:LN29"/>
    <mergeCell ref="LO27:LR30"/>
    <mergeCell ref="KM14:KO14"/>
    <mergeCell ref="KP14:KR14"/>
    <mergeCell ref="II28:IW28"/>
    <mergeCell ref="IX28:JC28"/>
    <mergeCell ref="JD28:JH29"/>
    <mergeCell ref="IU29:IW30"/>
    <mergeCell ref="IX29:IZ29"/>
    <mergeCell ref="JA29:JC29"/>
    <mergeCell ref="IX30:IZ30"/>
    <mergeCell ref="JK29:JL29"/>
    <mergeCell ref="KM27:KU28"/>
    <mergeCell ref="KS15:KS16"/>
    <mergeCell ref="KT15:KT16"/>
    <mergeCell ref="AI4:BM6"/>
    <mergeCell ref="BO4:CO6"/>
    <mergeCell ref="DO4:EP7"/>
    <mergeCell ref="HI4:IF7"/>
    <mergeCell ref="CQ5:DM6"/>
    <mergeCell ref="ER5:GG6"/>
    <mergeCell ref="IH5:JH8"/>
    <mergeCell ref="JJ5:KJ7"/>
    <mergeCell ref="KL6:LB8"/>
  </mergeCells>
  <pageMargins left="0.19685039370078741" right="0.19685039370078741" top="0.19685039370078741" bottom="0.19685039370078741" header="0.31496062992125984" footer="0.31496062992125984"/>
  <pageSetup paperSize="9" scale="40" orientation="landscape" r:id="rId1"/>
  <colBreaks count="3" manualBreakCount="3">
    <brk id="116" max="1048575" man="1"/>
    <brk id="146" max="49" man="1"/>
    <brk id="188" max="104857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W59"/>
  <sheetViews>
    <sheetView showGridLines="0" tabSelected="1" topLeftCell="A19" zoomScale="60" zoomScaleNormal="60" zoomScaleSheetLayoutView="55" workbookViewId="0">
      <selection activeCell="R49" sqref="R49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10.85546875" style="84" bestFit="1" customWidth="1"/>
    <col min="18" max="18" width="13.7109375" style="3" customWidth="1"/>
    <col min="19" max="19" width="10.85546875" style="3" customWidth="1"/>
    <col min="20" max="23" width="8" style="3" customWidth="1"/>
    <col min="24" max="33" width="10.285156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67" width="9.5703125" style="3" customWidth="1"/>
    <col min="168" max="168" width="11.42578125" style="3" customWidth="1"/>
    <col min="169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5" width="9.7109375" style="3" customWidth="1"/>
    <col min="216" max="216" width="9.7109375" style="624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37.42578125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16384" width="11.42578125" style="281"/>
  </cols>
  <sheetData>
    <row r="1" spans="1:334" x14ac:dyDescent="0.2">
      <c r="LK1" s="445"/>
      <c r="LL1" s="445"/>
      <c r="LM1" s="445"/>
      <c r="LN1" s="445"/>
    </row>
    <row r="2" spans="1:334" x14ac:dyDescent="0.2">
      <c r="LK2" s="445"/>
      <c r="LL2" s="445"/>
      <c r="LM2" s="445"/>
      <c r="LN2" s="445"/>
    </row>
    <row r="3" spans="1:334" ht="12.75" customHeight="1" x14ac:dyDescent="0.2">
      <c r="LK3" s="445"/>
      <c r="LL3" s="445"/>
      <c r="LM3" s="445"/>
      <c r="LN3" s="445"/>
    </row>
    <row r="4" spans="1:334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4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4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4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416" t="s">
        <v>223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 t="str">
        <f>M7</f>
        <v xml:space="preserve">ACUMULADO 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 t="str">
        <f>M7</f>
        <v xml:space="preserve">ACUMULADO 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 t="str">
        <f>M7</f>
        <v xml:space="preserve">ACUMULADO 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 t="str">
        <f>M7</f>
        <v xml:space="preserve">ACUMULADO 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 t="str">
        <f>M7</f>
        <v xml:space="preserve">ACUMULADO 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633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</row>
    <row r="8" spans="1:334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 t="str">
        <f>M7</f>
        <v xml:space="preserve">ACUMULADO 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558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 xml:space="preserve">ACUMULADO 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 t="str">
        <f>M7</f>
        <v xml:space="preserve">ACUMULADO 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</row>
    <row r="9" spans="1:334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558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 xml:space="preserve">ACUMULADO 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 xml:space="preserve">ACUMULADO 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</row>
    <row r="10" spans="1:334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636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</row>
    <row r="11" spans="1:334" ht="13.5" thickBot="1" x14ac:dyDescent="0.25">
      <c r="LK11" s="445"/>
      <c r="LL11" s="445"/>
      <c r="LM11" s="445"/>
      <c r="LN11" s="445"/>
    </row>
    <row r="12" spans="1:334" ht="15.75" customHeight="1" thickBot="1" x14ac:dyDescent="0.35">
      <c r="A12" s="4"/>
      <c r="B12" s="5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264"/>
      <c r="AI12" s="5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264"/>
      <c r="BO12" s="5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264"/>
      <c r="CQ12" s="6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264"/>
      <c r="DO12" s="5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6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6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1018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104" t="s">
        <v>218</v>
      </c>
      <c r="LP12" s="1104"/>
      <c r="LQ12" s="1104"/>
      <c r="LR12" s="1105"/>
      <c r="LS12" s="1789" t="s">
        <v>235</v>
      </c>
      <c r="LT12" s="1790"/>
      <c r="LU12" s="1790"/>
      <c r="LV12" s="1791"/>
    </row>
    <row r="13" spans="1:334" ht="13.5" customHeight="1" thickBot="1" x14ac:dyDescent="0.35">
      <c r="A13" s="1426" t="s">
        <v>163</v>
      </c>
      <c r="B13" s="1545" t="s">
        <v>169</v>
      </c>
      <c r="C13" s="66"/>
      <c r="D13" s="1220" t="s">
        <v>2</v>
      </c>
      <c r="E13" s="1221"/>
      <c r="F13" s="1221"/>
      <c r="G13" s="1268"/>
      <c r="H13" s="1400" t="s">
        <v>7</v>
      </c>
      <c r="I13" s="1402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5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258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256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5"/>
      <c r="BM13" s="1167" t="s">
        <v>36</v>
      </c>
      <c r="BN13" s="253"/>
      <c r="BO13" s="1545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5"/>
      <c r="CJ13" s="1343" t="s">
        <v>26</v>
      </c>
      <c r="CK13" s="1344"/>
      <c r="CL13" s="1344"/>
      <c r="CM13" s="1337"/>
      <c r="CN13" s="1338"/>
      <c r="CO13" s="1163" t="s">
        <v>36</v>
      </c>
      <c r="CP13" s="253"/>
      <c r="CQ13" s="1545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5"/>
      <c r="DJ13" s="1260" t="s">
        <v>26</v>
      </c>
      <c r="DK13" s="1261"/>
      <c r="DL13" s="1152" t="s">
        <v>11</v>
      </c>
      <c r="DM13" s="1153"/>
      <c r="DN13" s="253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5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253"/>
      <c r="ER13" s="1545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10"/>
      <c r="FF13" s="10"/>
      <c r="FG13" s="10"/>
      <c r="FH13" s="10"/>
      <c r="FI13" s="10"/>
      <c r="FJ13" s="10"/>
      <c r="FK13" s="1450" t="s">
        <v>172</v>
      </c>
      <c r="FL13" s="1451"/>
      <c r="FM13" s="1451"/>
      <c r="FN13" s="1451"/>
      <c r="FO13" s="1451"/>
      <c r="FP13" s="1451"/>
      <c r="FQ13" s="1452"/>
      <c r="FR13" s="1180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545" t="s">
        <v>169</v>
      </c>
      <c r="GJ13" s="1193" t="s">
        <v>171</v>
      </c>
      <c r="GK13" s="1193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547"/>
      <c r="GW13" s="1547"/>
      <c r="GX13" s="1547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1019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40" t="s">
        <v>80</v>
      </c>
      <c r="HS13" s="1317"/>
      <c r="HT13" s="1317"/>
      <c r="HU13" s="1317"/>
      <c r="HV13" s="1317"/>
      <c r="HW13" s="1317"/>
      <c r="HX13" s="1317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516" t="s">
        <v>103</v>
      </c>
      <c r="JL13" s="1517"/>
      <c r="JM13" s="1517"/>
      <c r="JN13" s="1517"/>
      <c r="JO13" s="1518"/>
      <c r="JP13" s="1519" t="s">
        <v>121</v>
      </c>
      <c r="JQ13" s="1520"/>
      <c r="JR13" s="1520"/>
      <c r="JS13" s="1520"/>
      <c r="JT13" s="1521"/>
      <c r="JU13" s="1525" t="s">
        <v>178</v>
      </c>
      <c r="JV13" s="1525"/>
      <c r="JW13" s="1525"/>
      <c r="JX13" s="1525"/>
      <c r="JY13" s="1525"/>
      <c r="JZ13" s="1525"/>
      <c r="KA13" s="1525"/>
      <c r="KB13" s="1525"/>
      <c r="KC13" s="1525"/>
      <c r="KD13" s="1525"/>
      <c r="KE13" s="1525"/>
      <c r="KF13" s="1525"/>
      <c r="KG13" s="1525"/>
      <c r="KH13" s="1525"/>
      <c r="KI13" s="1525"/>
      <c r="KJ13" s="1525"/>
      <c r="KK13" s="263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106"/>
      <c r="LP13" s="1106"/>
      <c r="LQ13" s="1106"/>
      <c r="LR13" s="1107"/>
      <c r="LS13" s="1792"/>
      <c r="LT13" s="1793"/>
      <c r="LU13" s="1793"/>
      <c r="LV13" s="1794"/>
    </row>
    <row r="14" spans="1:334" ht="70.5" customHeight="1" thickBot="1" x14ac:dyDescent="0.25">
      <c r="A14" s="1426"/>
      <c r="B14" s="1546"/>
      <c r="C14" s="67"/>
      <c r="D14" s="1222"/>
      <c r="E14" s="1223"/>
      <c r="F14" s="1223"/>
      <c r="G14" s="1269"/>
      <c r="H14" s="1401"/>
      <c r="I14" s="1403"/>
      <c r="J14" s="1270" t="s">
        <v>10</v>
      </c>
      <c r="K14" s="1271"/>
      <c r="L14" s="1681" t="s">
        <v>10</v>
      </c>
      <c r="M14" s="1453" t="s">
        <v>164</v>
      </c>
      <c r="N14" s="1417"/>
      <c r="O14" s="1418"/>
      <c r="P14" s="1418"/>
      <c r="Q14" s="1419"/>
      <c r="R14" s="1221" t="s">
        <v>19</v>
      </c>
      <c r="S14" s="1268"/>
      <c r="T14" s="1174" t="s">
        <v>7</v>
      </c>
      <c r="U14" s="1175"/>
      <c r="V14" s="1174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418"/>
      <c r="AF14" s="1419"/>
      <c r="AG14" s="439"/>
      <c r="AH14" s="258"/>
      <c r="AI14" s="1554"/>
      <c r="AJ14" s="472"/>
      <c r="AK14" s="1284" t="s">
        <v>25</v>
      </c>
      <c r="AL14" s="1163"/>
      <c r="AM14" s="1170" t="s">
        <v>26</v>
      </c>
      <c r="AN14" s="1555" t="s">
        <v>120</v>
      </c>
      <c r="AO14" s="1173" t="s">
        <v>27</v>
      </c>
      <c r="AP14" s="1174"/>
      <c r="AQ14" s="1175"/>
      <c r="AR14" s="1551" t="s">
        <v>122</v>
      </c>
      <c r="AS14" s="1405"/>
      <c r="AT14" s="1170" t="s">
        <v>32</v>
      </c>
      <c r="AU14" s="1393" t="s">
        <v>26</v>
      </c>
      <c r="AV14" s="1394"/>
      <c r="AW14" s="270" t="s">
        <v>33</v>
      </c>
      <c r="AX14" s="595"/>
      <c r="AY14" s="1266" t="s">
        <v>9</v>
      </c>
      <c r="AZ14" s="1267"/>
      <c r="BA14" s="1267"/>
      <c r="BB14" s="1267"/>
      <c r="BC14" s="1391" t="s">
        <v>15</v>
      </c>
      <c r="BD14" s="1392"/>
      <c r="BE14" s="1392"/>
      <c r="BF14" s="1397"/>
      <c r="BG14" s="1391" t="s">
        <v>19</v>
      </c>
      <c r="BH14" s="1397"/>
      <c r="BI14" s="1391" t="s">
        <v>7</v>
      </c>
      <c r="BJ14" s="1397"/>
      <c r="BK14" s="1391" t="s">
        <v>20</v>
      </c>
      <c r="BL14" s="1392"/>
      <c r="BM14" s="1169"/>
      <c r="BN14" s="253"/>
      <c r="BO14" s="1546"/>
      <c r="BP14" s="67"/>
      <c r="BQ14" s="1171"/>
      <c r="BR14" s="1168"/>
      <c r="BS14" s="1171"/>
      <c r="BT14" s="1171"/>
      <c r="BU14" s="1499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1" t="s">
        <v>19</v>
      </c>
      <c r="CE14" s="1268"/>
      <c r="CF14" s="1220" t="s">
        <v>7</v>
      </c>
      <c r="CG14" s="1268"/>
      <c r="CH14" s="1220" t="s">
        <v>20</v>
      </c>
      <c r="CI14" s="1221"/>
      <c r="CJ14" s="1346"/>
      <c r="CK14" s="1347"/>
      <c r="CL14" s="1347"/>
      <c r="CM14" s="1339"/>
      <c r="CN14" s="1340"/>
      <c r="CO14" s="1333"/>
      <c r="CP14" s="253"/>
      <c r="CQ14" s="1546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267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271"/>
      <c r="DJ14" s="1262"/>
      <c r="DK14" s="1263"/>
      <c r="DL14" s="1154"/>
      <c r="DM14" s="1155"/>
      <c r="DN14" s="253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267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21"/>
      <c r="EI14" s="1326"/>
      <c r="EJ14" s="1327"/>
      <c r="EK14" s="1328"/>
      <c r="EL14" s="1169"/>
      <c r="EM14" s="1285"/>
      <c r="EN14" s="1164"/>
      <c r="EO14" s="1285"/>
      <c r="EP14" s="1164"/>
      <c r="EQ14" s="253"/>
      <c r="ER14" s="1546"/>
      <c r="ES14" s="1140" t="s">
        <v>45</v>
      </c>
      <c r="ET14" s="1317"/>
      <c r="EU14" s="1317"/>
      <c r="EV14" s="1526" t="s">
        <v>46</v>
      </c>
      <c r="EW14" s="1527"/>
      <c r="EX14" s="1527"/>
      <c r="EY14" s="1130" t="s">
        <v>47</v>
      </c>
      <c r="EZ14" s="1310"/>
      <c r="FA14" s="1310"/>
      <c r="FB14" s="1434" t="s">
        <v>48</v>
      </c>
      <c r="FC14" s="1448"/>
      <c r="FD14" s="1448"/>
      <c r="FE14" s="1528" t="s">
        <v>51</v>
      </c>
      <c r="FF14" s="1529"/>
      <c r="FG14" s="1530"/>
      <c r="FH14" s="1529" t="s">
        <v>52</v>
      </c>
      <c r="FI14" s="1529"/>
      <c r="FJ14" s="1529"/>
      <c r="FK14" s="1366" t="s">
        <v>171</v>
      </c>
      <c r="FL14" s="1367" t="s">
        <v>182</v>
      </c>
      <c r="FM14" s="1370" t="s">
        <v>173</v>
      </c>
      <c r="FN14" s="1376" t="s">
        <v>174</v>
      </c>
      <c r="FO14" s="1376" t="s">
        <v>175</v>
      </c>
      <c r="FP14" s="1189" t="s">
        <v>176</v>
      </c>
      <c r="FQ14" s="1190" t="s">
        <v>177</v>
      </c>
      <c r="FR14" s="1180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186" t="s">
        <v>60</v>
      </c>
      <c r="GH14" s="13"/>
      <c r="GI14" s="1546"/>
      <c r="GJ14" s="1194"/>
      <c r="GK14" s="1194"/>
      <c r="GL14" s="1130" t="s">
        <v>113</v>
      </c>
      <c r="GM14" s="1310"/>
      <c r="GN14" s="1310"/>
      <c r="GO14" s="1310"/>
      <c r="GP14" s="1310"/>
      <c r="GQ14" s="1130" t="s">
        <v>114</v>
      </c>
      <c r="GR14" s="1310"/>
      <c r="GS14" s="1310"/>
      <c r="GT14" s="1310"/>
      <c r="GU14" s="1310"/>
      <c r="GV14" s="1361" t="s">
        <v>115</v>
      </c>
      <c r="GW14" s="1133" t="s">
        <v>171</v>
      </c>
      <c r="GX14" s="1359" t="s">
        <v>182</v>
      </c>
      <c r="GY14" s="1180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1019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0"/>
      <c r="HR14" s="1201" t="s">
        <v>171</v>
      </c>
      <c r="HS14" s="1536" t="s">
        <v>182</v>
      </c>
      <c r="HT14" s="1455" t="s">
        <v>81</v>
      </c>
      <c r="HU14" s="1455"/>
      <c r="HV14" s="1455"/>
      <c r="HW14" s="1456"/>
      <c r="HX14" s="260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5" t="s">
        <v>68</v>
      </c>
      <c r="IY14" s="1255"/>
      <c r="IZ14" s="1255"/>
      <c r="JA14" s="1254" t="s">
        <v>96</v>
      </c>
      <c r="JB14" s="1255"/>
      <c r="JC14" s="1256"/>
      <c r="JD14" s="1435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509" t="s">
        <v>105</v>
      </c>
      <c r="JN14" s="1509"/>
      <c r="JO14" s="1510"/>
      <c r="JP14" s="1522"/>
      <c r="JQ14" s="1523"/>
      <c r="JR14" s="1523"/>
      <c r="JS14" s="1523"/>
      <c r="JT14" s="1524"/>
      <c r="JU14" s="1511" t="s">
        <v>192</v>
      </c>
      <c r="JV14" s="1512"/>
      <c r="JW14" s="1512"/>
      <c r="JX14" s="1512"/>
      <c r="JY14" s="1513"/>
      <c r="JZ14" s="1511" t="s">
        <v>193</v>
      </c>
      <c r="KA14" s="1512"/>
      <c r="KB14" s="1512"/>
      <c r="KC14" s="1512"/>
      <c r="KD14" s="1513"/>
      <c r="KE14" s="1531" t="s">
        <v>171</v>
      </c>
      <c r="KF14" s="1293" t="s">
        <v>182</v>
      </c>
      <c r="KG14" s="1296" t="s">
        <v>179</v>
      </c>
      <c r="KH14" s="1302" t="s">
        <v>202</v>
      </c>
      <c r="KI14" s="1298" t="s">
        <v>180</v>
      </c>
      <c r="KJ14" s="1300" t="s">
        <v>181</v>
      </c>
      <c r="KK14" s="296"/>
      <c r="KL14" s="1457" t="s">
        <v>169</v>
      </c>
      <c r="KM14" s="1304" t="s">
        <v>185</v>
      </c>
      <c r="KN14" s="1291"/>
      <c r="KO14" s="1291"/>
      <c r="KP14" s="1291" t="s">
        <v>186</v>
      </c>
      <c r="KQ14" s="1291"/>
      <c r="KR14" s="1291"/>
      <c r="KS14" s="1291" t="s">
        <v>187</v>
      </c>
      <c r="KT14" s="1291"/>
      <c r="KU14" s="1502"/>
      <c r="KV14" s="1460" t="s">
        <v>206</v>
      </c>
      <c r="KW14" s="1460"/>
      <c r="LD14" s="1191" t="s">
        <v>169</v>
      </c>
      <c r="LE14" s="1228" t="s">
        <v>93</v>
      </c>
      <c r="LF14" s="1229"/>
      <c r="LG14" s="1229"/>
      <c r="LH14" s="1229" t="s">
        <v>94</v>
      </c>
      <c r="LI14" s="1229"/>
      <c r="LJ14" s="1229"/>
      <c r="LK14" s="1101"/>
      <c r="LL14" s="1102"/>
      <c r="LM14" s="1102"/>
      <c r="LN14" s="1103"/>
      <c r="LO14" s="1106"/>
      <c r="LP14" s="1106"/>
      <c r="LQ14" s="1106"/>
      <c r="LR14" s="1107"/>
      <c r="LS14" s="1792"/>
      <c r="LT14" s="1793"/>
      <c r="LU14" s="1793"/>
      <c r="LV14" s="1794"/>
    </row>
    <row r="15" spans="1:334" ht="71.25" customHeight="1" thickBot="1" x14ac:dyDescent="0.35">
      <c r="A15" s="1426"/>
      <c r="B15" s="1546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415" t="s">
        <v>8</v>
      </c>
      <c r="I15" s="1402" t="s">
        <v>3</v>
      </c>
      <c r="J15" s="1249"/>
      <c r="K15" s="1272"/>
      <c r="L15" s="1575"/>
      <c r="M15" s="1454"/>
      <c r="N15" s="1176"/>
      <c r="O15" s="1177"/>
      <c r="P15" s="1177"/>
      <c r="Q15" s="1178"/>
      <c r="R15" s="1223"/>
      <c r="S15" s="1269"/>
      <c r="T15" s="1177"/>
      <c r="U15" s="1178"/>
      <c r="V15" s="1177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258"/>
      <c r="AI15" s="1554"/>
      <c r="AJ15" s="472"/>
      <c r="AK15" s="1332"/>
      <c r="AL15" s="1333"/>
      <c r="AM15" s="1172"/>
      <c r="AN15" s="1500"/>
      <c r="AO15" s="1549" t="s">
        <v>28</v>
      </c>
      <c r="AP15" s="1550"/>
      <c r="AQ15" s="1170" t="s">
        <v>123</v>
      </c>
      <c r="AR15" s="1552"/>
      <c r="AS15" s="1407"/>
      <c r="AT15" s="1172"/>
      <c r="AU15" s="1395"/>
      <c r="AV15" s="1396"/>
      <c r="AW15" s="271" t="s">
        <v>34</v>
      </c>
      <c r="AX15" s="596" t="s">
        <v>10</v>
      </c>
      <c r="AY15" s="1249" t="s">
        <v>10</v>
      </c>
      <c r="AZ15" s="1272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250" t="s">
        <v>2</v>
      </c>
      <c r="BN15" s="253"/>
      <c r="BO15" s="1546"/>
      <c r="BP15" s="67"/>
      <c r="BQ15" s="1172"/>
      <c r="BR15" s="1169"/>
      <c r="BS15" s="1172"/>
      <c r="BT15" s="1172"/>
      <c r="BU15" s="1500"/>
      <c r="BV15" s="1249" t="s">
        <v>10</v>
      </c>
      <c r="BW15" s="1250"/>
      <c r="BX15" s="1224" t="s">
        <v>11</v>
      </c>
      <c r="BY15" s="1225"/>
      <c r="BZ15" s="1176"/>
      <c r="CA15" s="1177"/>
      <c r="CB15" s="1177"/>
      <c r="CC15" s="1178"/>
      <c r="CD15" s="1223"/>
      <c r="CE15" s="1269"/>
      <c r="CF15" s="1222"/>
      <c r="CG15" s="1269"/>
      <c r="CH15" s="1222"/>
      <c r="CI15" s="1223"/>
      <c r="CJ15" s="1349"/>
      <c r="CK15" s="1350"/>
      <c r="CL15" s="1350"/>
      <c r="CM15" s="1341"/>
      <c r="CN15" s="1342"/>
      <c r="CO15" s="317" t="s">
        <v>2</v>
      </c>
      <c r="CP15" s="253"/>
      <c r="CQ15" s="1546"/>
      <c r="CR15" s="67"/>
      <c r="CS15" s="1172"/>
      <c r="CT15" s="1169"/>
      <c r="CU15" s="1172"/>
      <c r="CV15" s="1172"/>
      <c r="CW15" s="1172"/>
      <c r="CX15" s="1249" t="s">
        <v>10</v>
      </c>
      <c r="CY15" s="1250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272"/>
      <c r="DJ15" s="1264"/>
      <c r="DK15" s="1265"/>
      <c r="DL15" s="1556"/>
      <c r="DM15" s="1557"/>
      <c r="DN15" s="253"/>
      <c r="DO15" s="1554"/>
      <c r="DP15" s="472"/>
      <c r="DQ15" s="1172"/>
      <c r="DR15" s="1169"/>
      <c r="DS15" s="1172"/>
      <c r="DT15" s="1172"/>
      <c r="DU15" s="1249" t="s">
        <v>10</v>
      </c>
      <c r="DV15" s="1250"/>
      <c r="DW15" s="1224" t="s">
        <v>10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23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253"/>
      <c r="ER15" s="1546"/>
      <c r="ES15" s="1182" t="s">
        <v>49</v>
      </c>
      <c r="ET15" s="1180"/>
      <c r="EU15" s="1180"/>
      <c r="EV15" s="1180" t="s">
        <v>49</v>
      </c>
      <c r="EW15" s="1180"/>
      <c r="EX15" s="1180"/>
      <c r="EY15" s="1182" t="s">
        <v>49</v>
      </c>
      <c r="EZ15" s="1180"/>
      <c r="FA15" s="1180"/>
      <c r="FB15" s="1182" t="s">
        <v>49</v>
      </c>
      <c r="FC15" s="1180"/>
      <c r="FD15" s="1180"/>
      <c r="FE15" s="1528" t="s">
        <v>49</v>
      </c>
      <c r="FF15" s="1529"/>
      <c r="FG15" s="1530"/>
      <c r="FH15" s="1528" t="s">
        <v>49</v>
      </c>
      <c r="FI15" s="1529"/>
      <c r="FJ15" s="1529"/>
      <c r="FK15" s="1366"/>
      <c r="FL15" s="1368"/>
      <c r="FM15" s="1370"/>
      <c r="FN15" s="1376"/>
      <c r="FO15" s="1376"/>
      <c r="FP15" s="1189"/>
      <c r="FQ15" s="1190"/>
      <c r="FR15" s="1306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192"/>
      <c r="GH15" s="13"/>
      <c r="GI15" s="1546"/>
      <c r="GJ15" s="1194"/>
      <c r="GK15" s="1194"/>
      <c r="GL15" s="1199" t="s">
        <v>62</v>
      </c>
      <c r="GM15" s="1167" t="s">
        <v>63</v>
      </c>
      <c r="GN15" s="1167" t="s">
        <v>64</v>
      </c>
      <c r="GO15" s="1167" t="s">
        <v>65</v>
      </c>
      <c r="GP15" s="1273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273" t="s">
        <v>112</v>
      </c>
      <c r="GV15" s="1362"/>
      <c r="GW15" s="1358"/>
      <c r="GX15" s="1360"/>
      <c r="GY15" s="176" t="s">
        <v>50</v>
      </c>
      <c r="GZ15" s="15" t="s">
        <v>67</v>
      </c>
      <c r="HA15" s="16" t="s">
        <v>68</v>
      </c>
      <c r="HB15" s="16" t="s">
        <v>69</v>
      </c>
      <c r="HC15" s="1184" t="s">
        <v>70</v>
      </c>
      <c r="HD15" s="1184" t="s">
        <v>71</v>
      </c>
      <c r="HE15" s="1184" t="s">
        <v>72</v>
      </c>
      <c r="HF15" s="1184" t="s">
        <v>73</v>
      </c>
      <c r="HG15" s="1186" t="s">
        <v>74</v>
      </c>
      <c r="HH15" s="1020"/>
      <c r="HI15" s="77" t="s">
        <v>169</v>
      </c>
      <c r="HJ15" s="1538" t="s">
        <v>75</v>
      </c>
      <c r="HK15" s="1538" t="s">
        <v>124</v>
      </c>
      <c r="HL15" s="1538" t="s">
        <v>76</v>
      </c>
      <c r="HM15" s="1538" t="s">
        <v>77</v>
      </c>
      <c r="HN15" s="1538" t="s">
        <v>78</v>
      </c>
      <c r="HO15" s="1538" t="s">
        <v>116</v>
      </c>
      <c r="HP15" s="1538" t="s">
        <v>117</v>
      </c>
      <c r="HQ15" s="38" t="s">
        <v>79</v>
      </c>
      <c r="HR15" s="1202"/>
      <c r="HS15" s="1537"/>
      <c r="HT15" s="1540" t="s">
        <v>62</v>
      </c>
      <c r="HU15" s="1542" t="s">
        <v>63</v>
      </c>
      <c r="HV15" s="1542" t="s">
        <v>64</v>
      </c>
      <c r="HW15" s="1542" t="s">
        <v>65</v>
      </c>
      <c r="HX15" s="208"/>
      <c r="HY15" s="1313" t="s">
        <v>68</v>
      </c>
      <c r="HZ15" s="1137" t="s">
        <v>83</v>
      </c>
      <c r="IA15" s="1137" t="s">
        <v>84</v>
      </c>
      <c r="IB15" s="1137" t="s">
        <v>85</v>
      </c>
      <c r="IC15" s="1137" t="s">
        <v>86</v>
      </c>
      <c r="ID15" s="1463" t="s">
        <v>87</v>
      </c>
      <c r="IE15" s="1463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464" t="s">
        <v>97</v>
      </c>
      <c r="IY15" s="1216"/>
      <c r="IZ15" s="1216"/>
      <c r="JA15" s="1215" t="s">
        <v>97</v>
      </c>
      <c r="JB15" s="1216"/>
      <c r="JC15" s="1217"/>
      <c r="JD15" s="1514" t="s">
        <v>99</v>
      </c>
      <c r="JE15" s="1213" t="s">
        <v>100</v>
      </c>
      <c r="JF15" s="1213" t="s">
        <v>101</v>
      </c>
      <c r="JG15" s="252"/>
      <c r="JH15" s="1163" t="s">
        <v>102</v>
      </c>
      <c r="JI15" s="17"/>
      <c r="JJ15" s="1458"/>
      <c r="JK15" s="1507" t="s">
        <v>106</v>
      </c>
      <c r="JL15" s="1508"/>
      <c r="JM15" s="1534" t="s">
        <v>107</v>
      </c>
      <c r="JN15" s="1534"/>
      <c r="JO15" s="1535"/>
      <c r="JP15" s="1568" t="s">
        <v>99</v>
      </c>
      <c r="JQ15" s="1570" t="s">
        <v>100</v>
      </c>
      <c r="JR15" s="1570" t="s">
        <v>101</v>
      </c>
      <c r="JS15" s="1570" t="s">
        <v>102</v>
      </c>
      <c r="JT15" s="1572" t="s">
        <v>68</v>
      </c>
      <c r="JU15" s="1506" t="s">
        <v>194</v>
      </c>
      <c r="JV15" s="1462" t="s">
        <v>195</v>
      </c>
      <c r="JW15" s="1462" t="s">
        <v>191</v>
      </c>
      <c r="JX15" s="1462" t="s">
        <v>196</v>
      </c>
      <c r="JY15" s="1505" t="s">
        <v>197</v>
      </c>
      <c r="JZ15" s="1506" t="s">
        <v>194</v>
      </c>
      <c r="KA15" s="1462" t="s">
        <v>195</v>
      </c>
      <c r="KB15" s="1462" t="s">
        <v>191</v>
      </c>
      <c r="KC15" s="1462" t="s">
        <v>196</v>
      </c>
      <c r="KD15" s="1505" t="s">
        <v>197</v>
      </c>
      <c r="KE15" s="1532"/>
      <c r="KF15" s="1294"/>
      <c r="KG15" s="1297"/>
      <c r="KH15" s="1303"/>
      <c r="KI15" s="1299"/>
      <c r="KJ15" s="1301"/>
      <c r="KK15" s="296"/>
      <c r="KL15" s="1458"/>
      <c r="KM15" s="1159" t="s">
        <v>12</v>
      </c>
      <c r="KN15" s="1158" t="s">
        <v>13</v>
      </c>
      <c r="KO15" s="1158" t="s">
        <v>14</v>
      </c>
      <c r="KP15" s="1158" t="s">
        <v>12</v>
      </c>
      <c r="KQ15" s="1158" t="s">
        <v>13</v>
      </c>
      <c r="KR15" s="1158" t="s">
        <v>14</v>
      </c>
      <c r="KS15" s="1158" t="s">
        <v>12</v>
      </c>
      <c r="KT15" s="1158" t="s">
        <v>13</v>
      </c>
      <c r="KU15" s="1440" t="s">
        <v>14</v>
      </c>
      <c r="KV15" s="1158" t="s">
        <v>12</v>
      </c>
      <c r="KW15" s="1158" t="s">
        <v>13</v>
      </c>
      <c r="KY15" s="1444" t="s">
        <v>207</v>
      </c>
      <c r="KZ15" s="1231"/>
      <c r="LA15" s="1231"/>
      <c r="LB15" s="1445"/>
      <c r="LD15" s="1226"/>
      <c r="LE15" s="1228"/>
      <c r="LF15" s="1229"/>
      <c r="LG15" s="1229"/>
      <c r="LH15" s="1229"/>
      <c r="LI15" s="1229"/>
      <c r="LJ15" s="1229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501" t="s">
        <v>210</v>
      </c>
      <c r="LS15" s="913" t="s">
        <v>230</v>
      </c>
      <c r="LT15" s="912" t="s">
        <v>236</v>
      </c>
      <c r="LU15" s="912" t="s">
        <v>233</v>
      </c>
      <c r="LV15" s="919" t="s">
        <v>234</v>
      </c>
    </row>
    <row r="16" spans="1:334" ht="34.5" customHeight="1" thickBot="1" x14ac:dyDescent="0.35">
      <c r="A16" s="1426"/>
      <c r="B16" s="1546"/>
      <c r="C16" s="67" t="s">
        <v>147</v>
      </c>
      <c r="D16" s="1409"/>
      <c r="E16" s="1411"/>
      <c r="F16" s="1413"/>
      <c r="G16" s="1566"/>
      <c r="H16" s="1416"/>
      <c r="I16" s="1403"/>
      <c r="J16" s="18" t="s">
        <v>12</v>
      </c>
      <c r="K16" s="267" t="s">
        <v>13</v>
      </c>
      <c r="L16" s="465" t="s">
        <v>14</v>
      </c>
      <c r="M16" s="87"/>
      <c r="N16" s="261" t="s">
        <v>12</v>
      </c>
      <c r="O16" s="19" t="s">
        <v>13</v>
      </c>
      <c r="P16" s="21" t="s">
        <v>14</v>
      </c>
      <c r="Q16" s="394" t="s">
        <v>148</v>
      </c>
      <c r="R16" s="266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272" t="s">
        <v>14</v>
      </c>
      <c r="X16" s="18" t="s">
        <v>12</v>
      </c>
      <c r="Y16" s="272" t="s">
        <v>13</v>
      </c>
      <c r="Z16" s="261" t="s">
        <v>12</v>
      </c>
      <c r="AA16" s="20" t="s">
        <v>13</v>
      </c>
      <c r="AB16" s="261" t="s">
        <v>12</v>
      </c>
      <c r="AC16" s="21" t="s">
        <v>13</v>
      </c>
      <c r="AD16" s="261" t="s">
        <v>12</v>
      </c>
      <c r="AE16" s="20" t="s">
        <v>13</v>
      </c>
      <c r="AF16" s="75" t="s">
        <v>14</v>
      </c>
      <c r="AG16" s="21" t="s">
        <v>14</v>
      </c>
      <c r="AH16" s="11"/>
      <c r="AI16" s="1554"/>
      <c r="AJ16" s="472" t="s">
        <v>147</v>
      </c>
      <c r="AK16" s="270" t="s">
        <v>14</v>
      </c>
      <c r="AL16" s="89" t="s">
        <v>148</v>
      </c>
      <c r="AM16" s="270" t="s">
        <v>12</v>
      </c>
      <c r="AN16" s="269" t="s">
        <v>12</v>
      </c>
      <c r="AO16" s="261" t="s">
        <v>12</v>
      </c>
      <c r="AP16" s="21" t="s">
        <v>13</v>
      </c>
      <c r="AQ16" s="1171"/>
      <c r="AR16" s="266" t="s">
        <v>12</v>
      </c>
      <c r="AS16" s="21" t="s">
        <v>13</v>
      </c>
      <c r="AT16" s="269" t="s">
        <v>12</v>
      </c>
      <c r="AU16" s="270" t="s">
        <v>13</v>
      </c>
      <c r="AV16" s="89" t="s">
        <v>148</v>
      </c>
      <c r="AW16" s="270" t="s">
        <v>12</v>
      </c>
      <c r="AX16" s="595" t="s">
        <v>221</v>
      </c>
      <c r="AY16" s="18" t="s">
        <v>12</v>
      </c>
      <c r="AZ16" s="267" t="s">
        <v>13</v>
      </c>
      <c r="BA16" s="265" t="s">
        <v>14</v>
      </c>
      <c r="BB16" s="90" t="s">
        <v>148</v>
      </c>
      <c r="BC16" s="266" t="s">
        <v>12</v>
      </c>
      <c r="BD16" s="19" t="s">
        <v>13</v>
      </c>
      <c r="BE16" s="21" t="s">
        <v>14</v>
      </c>
      <c r="BF16" s="88" t="s">
        <v>148</v>
      </c>
      <c r="BG16" s="261" t="s">
        <v>13</v>
      </c>
      <c r="BH16" s="21" t="s">
        <v>14</v>
      </c>
      <c r="BI16" s="261" t="s">
        <v>13</v>
      </c>
      <c r="BJ16" s="21" t="s">
        <v>14</v>
      </c>
      <c r="BK16" s="261" t="s">
        <v>13</v>
      </c>
      <c r="BL16" s="21" t="s">
        <v>14</v>
      </c>
      <c r="BM16" s="79" t="s">
        <v>12</v>
      </c>
      <c r="BN16" s="11"/>
      <c r="BO16" s="1546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351" t="s">
        <v>12</v>
      </c>
      <c r="BV16" s="261" t="s">
        <v>12</v>
      </c>
      <c r="BW16" s="19" t="s">
        <v>13</v>
      </c>
      <c r="BX16" s="39" t="s">
        <v>14</v>
      </c>
      <c r="BY16" s="93" t="s">
        <v>165</v>
      </c>
      <c r="BZ16" s="261" t="s">
        <v>12</v>
      </c>
      <c r="CA16" s="19" t="s">
        <v>13</v>
      </c>
      <c r="CB16" s="21" t="s">
        <v>14</v>
      </c>
      <c r="CC16" s="467" t="s">
        <v>166</v>
      </c>
      <c r="CD16" s="266" t="s">
        <v>13</v>
      </c>
      <c r="CE16" s="21" t="s">
        <v>14</v>
      </c>
      <c r="CF16" s="261" t="s">
        <v>13</v>
      </c>
      <c r="CG16" s="21" t="s">
        <v>14</v>
      </c>
      <c r="CH16" s="929" t="s">
        <v>12</v>
      </c>
      <c r="CI16" s="930" t="s">
        <v>221</v>
      </c>
      <c r="CJ16" s="261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546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261" t="s">
        <v>12</v>
      </c>
      <c r="CY16" s="19" t="s">
        <v>13</v>
      </c>
      <c r="CZ16" s="21" t="s">
        <v>14</v>
      </c>
      <c r="DA16" s="261" t="s">
        <v>12</v>
      </c>
      <c r="DB16" s="19" t="s">
        <v>13</v>
      </c>
      <c r="DC16" s="21" t="s">
        <v>14</v>
      </c>
      <c r="DD16" s="261" t="s">
        <v>13</v>
      </c>
      <c r="DE16" s="21" t="s">
        <v>14</v>
      </c>
      <c r="DF16" s="261" t="s">
        <v>13</v>
      </c>
      <c r="DG16" s="21" t="s">
        <v>14</v>
      </c>
      <c r="DH16" s="261" t="s">
        <v>13</v>
      </c>
      <c r="DI16" s="21" t="s">
        <v>14</v>
      </c>
      <c r="DJ16" s="261" t="s">
        <v>12</v>
      </c>
      <c r="DK16" s="21" t="s">
        <v>13</v>
      </c>
      <c r="DL16" s="348" t="s">
        <v>200</v>
      </c>
      <c r="DM16" s="349" t="s">
        <v>201</v>
      </c>
      <c r="DN16" s="11"/>
      <c r="DO16" s="1554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753" t="s">
        <v>12</v>
      </c>
      <c r="DV16" s="754" t="s">
        <v>13</v>
      </c>
      <c r="DW16" s="1058" t="s">
        <v>221</v>
      </c>
      <c r="DX16" s="92" t="s">
        <v>165</v>
      </c>
      <c r="DY16" s="261" t="s">
        <v>12</v>
      </c>
      <c r="DZ16" s="19" t="s">
        <v>13</v>
      </c>
      <c r="EA16" s="21" t="s">
        <v>14</v>
      </c>
      <c r="EB16" s="95" t="s">
        <v>148</v>
      </c>
      <c r="EC16" s="261" t="s">
        <v>13</v>
      </c>
      <c r="ED16" s="21" t="s">
        <v>14</v>
      </c>
      <c r="EE16" s="261" t="s">
        <v>13</v>
      </c>
      <c r="EF16" s="21" t="s">
        <v>14</v>
      </c>
      <c r="EG16" s="261" t="s">
        <v>12</v>
      </c>
      <c r="EH16" s="21" t="s">
        <v>13</v>
      </c>
      <c r="EI16" s="261" t="s">
        <v>12</v>
      </c>
      <c r="EJ16" s="21" t="s">
        <v>13</v>
      </c>
      <c r="EK16" s="96" t="s">
        <v>148</v>
      </c>
      <c r="EL16" s="18" t="s">
        <v>12</v>
      </c>
      <c r="EM16" s="269" t="s">
        <v>13</v>
      </c>
      <c r="EN16" s="97" t="s">
        <v>148</v>
      </c>
      <c r="EO16" s="269" t="s">
        <v>13</v>
      </c>
      <c r="EP16" s="97" t="s">
        <v>148</v>
      </c>
      <c r="EQ16" s="11"/>
      <c r="ER16" s="1546"/>
      <c r="ES16" s="18" t="s">
        <v>12</v>
      </c>
      <c r="ET16" s="267" t="s">
        <v>13</v>
      </c>
      <c r="EU16" s="272" t="s">
        <v>14</v>
      </c>
      <c r="EV16" s="41" t="s">
        <v>12</v>
      </c>
      <c r="EW16" s="267" t="s">
        <v>13</v>
      </c>
      <c r="EX16" s="272" t="s">
        <v>14</v>
      </c>
      <c r="EY16" s="18" t="s">
        <v>12</v>
      </c>
      <c r="EZ16" s="267" t="s">
        <v>13</v>
      </c>
      <c r="FA16" s="272" t="s">
        <v>14</v>
      </c>
      <c r="FB16" s="18" t="s">
        <v>12</v>
      </c>
      <c r="FC16" s="267" t="s">
        <v>13</v>
      </c>
      <c r="FD16" s="272" t="s">
        <v>14</v>
      </c>
      <c r="FE16" s="18" t="s">
        <v>12</v>
      </c>
      <c r="FF16" s="267" t="s">
        <v>13</v>
      </c>
      <c r="FG16" s="272" t="s">
        <v>14</v>
      </c>
      <c r="FH16" s="18" t="s">
        <v>12</v>
      </c>
      <c r="FI16" s="267" t="s">
        <v>13</v>
      </c>
      <c r="FJ16" s="262" t="s">
        <v>14</v>
      </c>
      <c r="FK16" s="1366"/>
      <c r="FL16" s="1369"/>
      <c r="FM16" s="1370"/>
      <c r="FN16" s="1376"/>
      <c r="FO16" s="1376"/>
      <c r="FP16" s="1189"/>
      <c r="FQ16" s="1190"/>
      <c r="FR16" s="41" t="s">
        <v>12</v>
      </c>
      <c r="FS16" s="267" t="s">
        <v>13</v>
      </c>
      <c r="FT16" s="272" t="s">
        <v>14</v>
      </c>
      <c r="FU16" s="18" t="s">
        <v>12</v>
      </c>
      <c r="FV16" s="267" t="s">
        <v>13</v>
      </c>
      <c r="FW16" s="272" t="s">
        <v>14</v>
      </c>
      <c r="FX16" s="18" t="s">
        <v>12</v>
      </c>
      <c r="FY16" s="267" t="s">
        <v>13</v>
      </c>
      <c r="FZ16" s="272" t="s">
        <v>14</v>
      </c>
      <c r="GA16" s="18" t="s">
        <v>12</v>
      </c>
      <c r="GB16" s="267" t="s">
        <v>13</v>
      </c>
      <c r="GC16" s="272" t="s">
        <v>14</v>
      </c>
      <c r="GD16" s="18" t="s">
        <v>12</v>
      </c>
      <c r="GE16" s="267" t="s">
        <v>13</v>
      </c>
      <c r="GF16" s="272" t="s">
        <v>14</v>
      </c>
      <c r="GG16" s="76" t="s">
        <v>125</v>
      </c>
      <c r="GH16" s="25"/>
      <c r="GI16" s="1546"/>
      <c r="GJ16" s="1195"/>
      <c r="GK16" s="1195"/>
      <c r="GL16" s="1200"/>
      <c r="GM16" s="1168"/>
      <c r="GN16" s="1168"/>
      <c r="GO16" s="1168"/>
      <c r="GP16" s="1274"/>
      <c r="GQ16" s="1200"/>
      <c r="GR16" s="1168"/>
      <c r="GS16" s="1168"/>
      <c r="GT16" s="1168"/>
      <c r="GU16" s="1274"/>
      <c r="GV16" s="1362"/>
      <c r="GW16" s="1358"/>
      <c r="GX16" s="1360"/>
      <c r="GY16" s="41" t="s">
        <v>12</v>
      </c>
      <c r="GZ16" s="267" t="s">
        <v>12</v>
      </c>
      <c r="HA16" s="267" t="s">
        <v>12</v>
      </c>
      <c r="HB16" s="267" t="s">
        <v>12</v>
      </c>
      <c r="HC16" s="1544"/>
      <c r="HD16" s="1544"/>
      <c r="HE16" s="1544"/>
      <c r="HF16" s="1544"/>
      <c r="HG16" s="1192"/>
      <c r="HH16" s="1020"/>
      <c r="HI16" s="78"/>
      <c r="HJ16" s="1539"/>
      <c r="HK16" s="1539"/>
      <c r="HL16" s="1539"/>
      <c r="HM16" s="1539"/>
      <c r="HN16" s="1539"/>
      <c r="HO16" s="1539"/>
      <c r="HP16" s="1539"/>
      <c r="HQ16" s="262" t="s">
        <v>12</v>
      </c>
      <c r="HR16" s="1202"/>
      <c r="HS16" s="1537"/>
      <c r="HT16" s="1541"/>
      <c r="HU16" s="1543"/>
      <c r="HV16" s="1543"/>
      <c r="HW16" s="1543"/>
      <c r="HX16" s="209"/>
      <c r="HY16" s="1314"/>
      <c r="HZ16" s="1277"/>
      <c r="IA16" s="1277"/>
      <c r="IB16" s="1277"/>
      <c r="IC16" s="1277"/>
      <c r="ID16" s="1316"/>
      <c r="IE16" s="1316"/>
      <c r="IF16" s="1212"/>
      <c r="IG16" s="17"/>
      <c r="IH16" s="1459"/>
      <c r="II16" s="18" t="s">
        <v>12</v>
      </c>
      <c r="IJ16" s="267" t="s">
        <v>13</v>
      </c>
      <c r="IK16" s="262" t="s">
        <v>14</v>
      </c>
      <c r="IL16" s="18" t="s">
        <v>12</v>
      </c>
      <c r="IM16" s="267" t="s">
        <v>13</v>
      </c>
      <c r="IN16" s="262" t="s">
        <v>14</v>
      </c>
      <c r="IO16" s="18" t="s">
        <v>12</v>
      </c>
      <c r="IP16" s="267" t="s">
        <v>13</v>
      </c>
      <c r="IQ16" s="262" t="s">
        <v>14</v>
      </c>
      <c r="IR16" s="18" t="s">
        <v>12</v>
      </c>
      <c r="IS16" s="267" t="s">
        <v>13</v>
      </c>
      <c r="IT16" s="262" t="s">
        <v>14</v>
      </c>
      <c r="IU16" s="18" t="s">
        <v>12</v>
      </c>
      <c r="IV16" s="267" t="s">
        <v>13</v>
      </c>
      <c r="IW16" s="272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515"/>
      <c r="JE16" s="1214"/>
      <c r="JF16" s="1214"/>
      <c r="JG16" s="253"/>
      <c r="JH16" s="1164"/>
      <c r="JI16" s="17"/>
      <c r="JJ16" s="1459"/>
      <c r="JK16" s="31" t="s">
        <v>108</v>
      </c>
      <c r="JL16" s="259" t="s">
        <v>109</v>
      </c>
      <c r="JM16" s="32" t="s">
        <v>108</v>
      </c>
      <c r="JN16" s="32" t="s">
        <v>109</v>
      </c>
      <c r="JO16" s="33" t="s">
        <v>110</v>
      </c>
      <c r="JP16" s="1569"/>
      <c r="JQ16" s="1571"/>
      <c r="JR16" s="1571"/>
      <c r="JS16" s="1571"/>
      <c r="JT16" s="1573"/>
      <c r="JU16" s="1506"/>
      <c r="JV16" s="1462"/>
      <c r="JW16" s="1462"/>
      <c r="JX16" s="1462"/>
      <c r="JY16" s="1505"/>
      <c r="JZ16" s="1506"/>
      <c r="KA16" s="1462"/>
      <c r="KB16" s="1462"/>
      <c r="KC16" s="1462"/>
      <c r="KD16" s="1505"/>
      <c r="KE16" s="1533"/>
      <c r="KF16" s="1295"/>
      <c r="KG16" s="1297"/>
      <c r="KH16" s="1303"/>
      <c r="KI16" s="1299"/>
      <c r="KJ16" s="1301"/>
      <c r="KK16" s="296"/>
      <c r="KL16" s="1459"/>
      <c r="KM16" s="1503"/>
      <c r="KN16" s="1461"/>
      <c r="KO16" s="1461"/>
      <c r="KP16" s="1461"/>
      <c r="KQ16" s="1461"/>
      <c r="KR16" s="1461"/>
      <c r="KS16" s="1461"/>
      <c r="KT16" s="1461"/>
      <c r="KU16" s="1504"/>
      <c r="KV16" s="1461"/>
      <c r="KW16" s="1461"/>
      <c r="KY16" s="337" t="s">
        <v>208</v>
      </c>
      <c r="KZ16" s="336" t="s">
        <v>209</v>
      </c>
      <c r="LA16" s="336" t="s">
        <v>205</v>
      </c>
      <c r="LB16" s="338" t="s">
        <v>210</v>
      </c>
      <c r="LD16" s="1227"/>
      <c r="LE16" s="185" t="s">
        <v>12</v>
      </c>
      <c r="LF16" s="575" t="s">
        <v>13</v>
      </c>
      <c r="LG16" s="541" t="s">
        <v>14</v>
      </c>
      <c r="LH16" s="185" t="s">
        <v>12</v>
      </c>
      <c r="LI16" s="575" t="s">
        <v>13</v>
      </c>
      <c r="LJ16" s="574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447" t="s">
        <v>14</v>
      </c>
      <c r="LS16" s="944" t="s">
        <v>228</v>
      </c>
      <c r="LT16" s="945" t="s">
        <v>228</v>
      </c>
      <c r="LU16" s="945" t="s">
        <v>228</v>
      </c>
      <c r="LV16" s="946" t="s">
        <v>228</v>
      </c>
    </row>
    <row r="17" spans="1:335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264</v>
      </c>
      <c r="E17" s="102">
        <f t="shared" si="0"/>
        <v>2</v>
      </c>
      <c r="F17" s="102">
        <f t="shared" si="0"/>
        <v>0</v>
      </c>
      <c r="G17" s="493">
        <f>SUM(D17:F17)/C17*100</f>
        <v>50.666666666666671</v>
      </c>
      <c r="H17" s="114">
        <f t="shared" si="0"/>
        <v>244</v>
      </c>
      <c r="I17" s="115">
        <f t="shared" si="0"/>
        <v>6</v>
      </c>
      <c r="J17" s="116">
        <f t="shared" si="0"/>
        <v>581</v>
      </c>
      <c r="K17" s="102">
        <f>SUM(K18:K23)</f>
        <v>582</v>
      </c>
      <c r="L17" s="104">
        <f t="shared" si="0"/>
        <v>565</v>
      </c>
      <c r="M17" s="496">
        <f t="shared" ref="M17:M23" si="1">L17/C17*100</f>
        <v>107.61904761904762</v>
      </c>
      <c r="N17" s="116">
        <f t="shared" si="0"/>
        <v>584</v>
      </c>
      <c r="O17" s="102">
        <f t="shared" si="0"/>
        <v>583</v>
      </c>
      <c r="P17" s="102">
        <f t="shared" si="0"/>
        <v>569</v>
      </c>
      <c r="Q17" s="494">
        <f>P17/C17*100</f>
        <v>108.38095238095238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583</v>
      </c>
      <c r="Y17" s="102">
        <f t="shared" si="0"/>
        <v>581</v>
      </c>
      <c r="Z17" s="102">
        <f t="shared" si="0"/>
        <v>586</v>
      </c>
      <c r="AA17" s="102">
        <f t="shared" si="0"/>
        <v>578</v>
      </c>
      <c r="AB17" s="102">
        <f t="shared" si="0"/>
        <v>483</v>
      </c>
      <c r="AC17" s="102">
        <f t="shared" si="0"/>
        <v>375</v>
      </c>
      <c r="AD17" s="102">
        <f t="shared" si="0"/>
        <v>12</v>
      </c>
      <c r="AE17" s="102">
        <f t="shared" si="0"/>
        <v>10</v>
      </c>
      <c r="AF17" s="104">
        <f t="shared" si="0"/>
        <v>11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624</v>
      </c>
      <c r="AL17" s="82">
        <f>AK17/AJ17*100</f>
        <v>107.7720207253886</v>
      </c>
      <c r="AM17" s="108">
        <f t="shared" si="0"/>
        <v>622</v>
      </c>
      <c r="AN17" s="110">
        <f t="shared" si="0"/>
        <v>593</v>
      </c>
      <c r="AO17" s="170">
        <f t="shared" si="0"/>
        <v>51</v>
      </c>
      <c r="AP17" s="108">
        <f t="shared" si="0"/>
        <v>0</v>
      </c>
      <c r="AQ17" s="109">
        <f t="shared" si="0"/>
        <v>391</v>
      </c>
      <c r="AR17" s="112">
        <f t="shared" si="0"/>
        <v>8</v>
      </c>
      <c r="AS17" s="108">
        <f t="shared" si="0"/>
        <v>8</v>
      </c>
      <c r="AT17" s="108">
        <f t="shared" si="0"/>
        <v>584</v>
      </c>
      <c r="AU17" s="108">
        <f t="shared" si="0"/>
        <v>611</v>
      </c>
      <c r="AV17" s="82">
        <f>AU17/AJ17*100</f>
        <v>105.52677029360966</v>
      </c>
      <c r="AW17" s="108">
        <f t="shared" si="0"/>
        <v>598</v>
      </c>
      <c r="AX17" s="108">
        <f t="shared" si="0"/>
        <v>603</v>
      </c>
      <c r="AY17" s="108">
        <f t="shared" si="0"/>
        <v>1</v>
      </c>
      <c r="AZ17" s="108">
        <f t="shared" si="0"/>
        <v>6</v>
      </c>
      <c r="BA17" s="108">
        <f>SUM(BA18:BA23)</f>
        <v>9</v>
      </c>
      <c r="BB17" s="81">
        <f>BA17/AJ17*100</f>
        <v>1.5544041450777202</v>
      </c>
      <c r="BC17" s="108">
        <f t="shared" si="0"/>
        <v>1</v>
      </c>
      <c r="BD17" s="108">
        <f t="shared" si="0"/>
        <v>5</v>
      </c>
      <c r="BE17" s="108">
        <f>SUM(BE18:BE23)</f>
        <v>10</v>
      </c>
      <c r="BF17" s="82">
        <f>BE17/AJ17*100</f>
        <v>1.7271157167530224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1</v>
      </c>
      <c r="BL17" s="108">
        <f t="shared" si="0"/>
        <v>16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1</v>
      </c>
      <c r="BR17" s="108">
        <f t="shared" si="0"/>
        <v>572</v>
      </c>
      <c r="BS17" s="108">
        <f t="shared" si="0"/>
        <v>1</v>
      </c>
      <c r="BT17" s="108">
        <f t="shared" si="0"/>
        <v>66</v>
      </c>
      <c r="BU17" s="110">
        <f t="shared" si="0"/>
        <v>35</v>
      </c>
      <c r="BV17" s="170">
        <f t="shared" si="0"/>
        <v>12</v>
      </c>
      <c r="BW17" s="108">
        <f t="shared" si="0"/>
        <v>2</v>
      </c>
      <c r="BX17" s="108">
        <f t="shared" si="0"/>
        <v>14</v>
      </c>
      <c r="BY17" s="395">
        <f>BX17/BP17</f>
        <v>2.2801302931596091E-2</v>
      </c>
      <c r="BZ17" s="170">
        <f t="shared" si="0"/>
        <v>5</v>
      </c>
      <c r="CA17" s="108">
        <f t="shared" si="0"/>
        <v>4</v>
      </c>
      <c r="CB17" s="108">
        <f>SUM(CB18:CB23)</f>
        <v>3</v>
      </c>
      <c r="CC17" s="468">
        <f>CB17/BP17*100</f>
        <v>0.48859934853420189</v>
      </c>
      <c r="CD17" s="112">
        <f t="shared" si="0"/>
        <v>0</v>
      </c>
      <c r="CE17" s="108">
        <f t="shared" ref="CE17:CO17" si="3">SUM(CE18:CE23)</f>
        <v>14</v>
      </c>
      <c r="CF17" s="108">
        <f t="shared" si="3"/>
        <v>0</v>
      </c>
      <c r="CG17" s="108">
        <f t="shared" si="3"/>
        <v>0</v>
      </c>
      <c r="CH17" s="108">
        <f t="shared" si="3"/>
        <v>3</v>
      </c>
      <c r="CI17" s="108">
        <f t="shared" si="3"/>
        <v>18</v>
      </c>
      <c r="CJ17" s="108">
        <f t="shared" si="3"/>
        <v>56</v>
      </c>
      <c r="CK17" s="108">
        <f>SUM(CK18:CK23)</f>
        <v>66</v>
      </c>
      <c r="CL17" s="314">
        <f>CK17/BP17*100</f>
        <v>10.749185667752444</v>
      </c>
      <c r="CM17" s="322">
        <f t="shared" ref="CM17:CN17" si="4">SUM(CM18:CM23)</f>
        <v>5</v>
      </c>
      <c r="CN17" s="323">
        <f t="shared" si="4"/>
        <v>8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K17" si="5">SUM(CS18:CS23)</f>
        <v>15</v>
      </c>
      <c r="CT17" s="108">
        <f t="shared" si="5"/>
        <v>200</v>
      </c>
      <c r="CU17" s="108">
        <f t="shared" si="5"/>
        <v>0</v>
      </c>
      <c r="CV17" s="108">
        <f t="shared" si="5"/>
        <v>8</v>
      </c>
      <c r="CW17" s="108">
        <f t="shared" si="5"/>
        <v>2</v>
      </c>
      <c r="CX17" s="108">
        <f t="shared" si="5"/>
        <v>0</v>
      </c>
      <c r="CY17" s="108">
        <f t="shared" si="5"/>
        <v>4</v>
      </c>
      <c r="CZ17" s="108">
        <f t="shared" si="5"/>
        <v>0</v>
      </c>
      <c r="DA17" s="108">
        <f t="shared" si="5"/>
        <v>0</v>
      </c>
      <c r="DB17" s="108">
        <f t="shared" si="5"/>
        <v>4</v>
      </c>
      <c r="DC17" s="108">
        <f t="shared" si="5"/>
        <v>2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7</v>
      </c>
      <c r="DI17" s="108">
        <f t="shared" si="5"/>
        <v>0</v>
      </c>
      <c r="DJ17" s="108">
        <f t="shared" si="5"/>
        <v>1</v>
      </c>
      <c r="DK17" s="108">
        <f t="shared" si="5"/>
        <v>7</v>
      </c>
      <c r="DL17" s="108">
        <f t="shared" ref="DL17:DM17" si="6">SUM(DL18:DL23)</f>
        <v>3</v>
      </c>
      <c r="DM17" s="108">
        <f t="shared" si="6"/>
        <v>6</v>
      </c>
      <c r="DN17" s="111"/>
      <c r="DO17" s="476" t="s">
        <v>150</v>
      </c>
      <c r="DP17" s="473">
        <f>SUM(DP18:DP23)</f>
        <v>740</v>
      </c>
      <c r="DQ17" s="108">
        <f t="shared" ref="DQ17:EX17" si="7">SUM(DQ18:DQ23)</f>
        <v>24</v>
      </c>
      <c r="DR17" s="108">
        <f t="shared" si="7"/>
        <v>121</v>
      </c>
      <c r="DS17" s="108">
        <f t="shared" si="7"/>
        <v>52</v>
      </c>
      <c r="DT17" s="108">
        <f t="shared" si="7"/>
        <v>3</v>
      </c>
      <c r="DU17" s="108">
        <f t="shared" si="7"/>
        <v>1</v>
      </c>
      <c r="DV17" s="108">
        <f t="shared" si="7"/>
        <v>1</v>
      </c>
      <c r="DW17" s="108">
        <f>SUM(DW18:DW23)</f>
        <v>3</v>
      </c>
      <c r="DX17" s="82">
        <f t="shared" ref="DX17:DX23" si="8">DW17/DP17*100</f>
        <v>0.40540540540540543</v>
      </c>
      <c r="DY17" s="108">
        <f t="shared" si="7"/>
        <v>0</v>
      </c>
      <c r="DZ17" s="108">
        <f t="shared" si="7"/>
        <v>0</v>
      </c>
      <c r="EA17" s="108">
        <f>SUM(EA18:EA23)</f>
        <v>0</v>
      </c>
      <c r="EB17" s="82">
        <f t="shared" ref="EB17:EB23" si="9">EA17/DP17*100</f>
        <v>0</v>
      </c>
      <c r="EC17" s="108">
        <f t="shared" si="7"/>
        <v>0</v>
      </c>
      <c r="ED17" s="108">
        <f t="shared" si="7"/>
        <v>0</v>
      </c>
      <c r="EE17" s="108">
        <f t="shared" si="7"/>
        <v>1</v>
      </c>
      <c r="EF17" s="108">
        <f t="shared" si="7"/>
        <v>0</v>
      </c>
      <c r="EG17" s="108">
        <f t="shared" si="7"/>
        <v>0</v>
      </c>
      <c r="EH17" s="108">
        <f t="shared" si="7"/>
        <v>1</v>
      </c>
      <c r="EI17" s="108">
        <f t="shared" si="7"/>
        <v>2</v>
      </c>
      <c r="EJ17" s="108">
        <f>SUM(EJ18:EJ23)</f>
        <v>2</v>
      </c>
      <c r="EK17" s="82">
        <f t="shared" ref="EK17:EK23" si="10">EJ17/DP17*100</f>
        <v>0.27027027027027029</v>
      </c>
      <c r="EL17" s="108">
        <f t="shared" si="7"/>
        <v>0</v>
      </c>
      <c r="EM17" s="108">
        <f>SUM(EM18:EM23)</f>
        <v>618</v>
      </c>
      <c r="EN17" s="82">
        <f t="shared" ref="EN17:EN23" si="11">EM17/DP17</f>
        <v>0.83513513513513515</v>
      </c>
      <c r="EO17" s="108">
        <f>SUM(EO18:EO23)</f>
        <v>610</v>
      </c>
      <c r="EP17" s="82">
        <f t="shared" ref="EP17:EP23" si="12">EO17/DP17</f>
        <v>0.82432432432432434</v>
      </c>
      <c r="EQ17" s="111"/>
      <c r="ER17" s="106" t="s">
        <v>150</v>
      </c>
      <c r="ES17" s="108">
        <f t="shared" si="7"/>
        <v>6</v>
      </c>
      <c r="ET17" s="108">
        <f t="shared" si="7"/>
        <v>2</v>
      </c>
      <c r="EU17" s="108">
        <f t="shared" si="7"/>
        <v>1</v>
      </c>
      <c r="EV17" s="112">
        <f t="shared" si="7"/>
        <v>260</v>
      </c>
      <c r="EW17" s="108">
        <f t="shared" si="7"/>
        <v>151</v>
      </c>
      <c r="EX17" s="108">
        <f t="shared" si="7"/>
        <v>102</v>
      </c>
      <c r="EY17" s="108">
        <f t="shared" ref="EY17:HT17" si="13">SUM(EY18:EY23)</f>
        <v>83</v>
      </c>
      <c r="EZ17" s="108">
        <f t="shared" si="13"/>
        <v>54</v>
      </c>
      <c r="FA17" s="108">
        <f t="shared" si="13"/>
        <v>47</v>
      </c>
      <c r="FB17" s="108">
        <f t="shared" si="13"/>
        <v>127</v>
      </c>
      <c r="FC17" s="108">
        <f t="shared" si="13"/>
        <v>60</v>
      </c>
      <c r="FD17" s="108">
        <f t="shared" si="13"/>
        <v>30</v>
      </c>
      <c r="FE17" s="108">
        <f t="shared" si="13"/>
        <v>32</v>
      </c>
      <c r="FF17" s="108">
        <f t="shared" si="13"/>
        <v>19</v>
      </c>
      <c r="FG17" s="108">
        <f t="shared" si="13"/>
        <v>7</v>
      </c>
      <c r="FH17" s="108">
        <f t="shared" si="13"/>
        <v>10</v>
      </c>
      <c r="FI17" s="108">
        <f t="shared" si="13"/>
        <v>3</v>
      </c>
      <c r="FJ17" s="110">
        <f t="shared" si="13"/>
        <v>2</v>
      </c>
      <c r="FK17" s="107">
        <f>SUM(FK18:FK23)</f>
        <v>486</v>
      </c>
      <c r="FL17" s="190">
        <f t="shared" ref="FL17:FL23" si="14">SUM(FM17:FQ17)/FK17*100</f>
        <v>55.967078189300409</v>
      </c>
      <c r="FM17" s="108">
        <f t="shared" si="13"/>
        <v>0</v>
      </c>
      <c r="FN17" s="108">
        <f t="shared" si="13"/>
        <v>8</v>
      </c>
      <c r="FO17" s="108">
        <f t="shared" si="13"/>
        <v>136</v>
      </c>
      <c r="FP17" s="108">
        <f t="shared" si="13"/>
        <v>127</v>
      </c>
      <c r="FQ17" s="109">
        <f t="shared" si="13"/>
        <v>1</v>
      </c>
      <c r="FR17" s="112">
        <f t="shared" si="13"/>
        <v>4</v>
      </c>
      <c r="FS17" s="108">
        <f t="shared" si="13"/>
        <v>0</v>
      </c>
      <c r="FT17" s="108">
        <f t="shared" si="13"/>
        <v>0</v>
      </c>
      <c r="FU17" s="108">
        <f t="shared" si="13"/>
        <v>272</v>
      </c>
      <c r="FV17" s="108">
        <f t="shared" si="13"/>
        <v>116</v>
      </c>
      <c r="FW17" s="108">
        <f t="shared" si="13"/>
        <v>52</v>
      </c>
      <c r="FX17" s="108">
        <f t="shared" si="13"/>
        <v>112</v>
      </c>
      <c r="FY17" s="108">
        <f t="shared" si="13"/>
        <v>45</v>
      </c>
      <c r="FZ17" s="108">
        <f t="shared" si="13"/>
        <v>16</v>
      </c>
      <c r="GA17" s="108">
        <f t="shared" si="13"/>
        <v>229</v>
      </c>
      <c r="GB17" s="108">
        <f t="shared" si="13"/>
        <v>112</v>
      </c>
      <c r="GC17" s="108">
        <f t="shared" si="13"/>
        <v>70</v>
      </c>
      <c r="GD17" s="108">
        <f t="shared" si="13"/>
        <v>37</v>
      </c>
      <c r="GE17" s="108">
        <f t="shared" si="13"/>
        <v>6</v>
      </c>
      <c r="GF17" s="108">
        <f t="shared" si="13"/>
        <v>8</v>
      </c>
      <c r="GG17" s="109">
        <f t="shared" si="13"/>
        <v>13</v>
      </c>
      <c r="GH17" s="111"/>
      <c r="GI17" s="106" t="s">
        <v>150</v>
      </c>
      <c r="GJ17" s="107">
        <f>SUM(GJ18:GJ23)</f>
        <v>3710</v>
      </c>
      <c r="GK17" s="191">
        <f t="shared" ref="GK17:GK23" si="15">(SUM(GL17:GU17)/GJ17)*100</f>
        <v>96.415094339622641</v>
      </c>
      <c r="GL17" s="108">
        <f t="shared" si="13"/>
        <v>15</v>
      </c>
      <c r="GM17" s="108">
        <f t="shared" si="13"/>
        <v>3</v>
      </c>
      <c r="GN17" s="108">
        <f t="shared" si="13"/>
        <v>19</v>
      </c>
      <c r="GO17" s="108">
        <f t="shared" si="13"/>
        <v>47</v>
      </c>
      <c r="GP17" s="108">
        <f t="shared" si="13"/>
        <v>39</v>
      </c>
      <c r="GQ17" s="108">
        <f t="shared" si="13"/>
        <v>492</v>
      </c>
      <c r="GR17" s="108">
        <f t="shared" si="13"/>
        <v>277</v>
      </c>
      <c r="GS17" s="108">
        <f t="shared" si="13"/>
        <v>585</v>
      </c>
      <c r="GT17" s="108">
        <f t="shared" si="13"/>
        <v>1311</v>
      </c>
      <c r="GU17" s="110">
        <f t="shared" si="13"/>
        <v>789</v>
      </c>
      <c r="GV17" s="170">
        <f t="shared" ref="GV17" si="16">SUM(GV18:GV23)</f>
        <v>2613</v>
      </c>
      <c r="GW17" s="108">
        <f>SUM(GW18:GW23)</f>
        <v>4090</v>
      </c>
      <c r="GX17" s="303">
        <f t="shared" ref="GX17:GX23" si="17">GV17/GW17*100</f>
        <v>63.88753056234718</v>
      </c>
      <c r="GY17" s="112">
        <f t="shared" si="13"/>
        <v>74</v>
      </c>
      <c r="GZ17" s="108">
        <f t="shared" si="13"/>
        <v>0</v>
      </c>
      <c r="HA17" s="108">
        <f t="shared" si="13"/>
        <v>58</v>
      </c>
      <c r="HB17" s="108">
        <f t="shared" si="13"/>
        <v>0</v>
      </c>
      <c r="HC17" s="108">
        <f t="shared" si="13"/>
        <v>8</v>
      </c>
      <c r="HD17" s="108">
        <f t="shared" si="13"/>
        <v>1</v>
      </c>
      <c r="HE17" s="108">
        <f t="shared" si="13"/>
        <v>1</v>
      </c>
      <c r="HF17" s="108">
        <f t="shared" si="13"/>
        <v>0</v>
      </c>
      <c r="HG17" s="109">
        <f t="shared" si="13"/>
        <v>2</v>
      </c>
      <c r="HH17" s="1021"/>
      <c r="HI17" s="106" t="s">
        <v>150</v>
      </c>
      <c r="HJ17" s="108">
        <f t="shared" si="13"/>
        <v>1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1</v>
      </c>
      <c r="HO17" s="108">
        <f t="shared" si="13"/>
        <v>0</v>
      </c>
      <c r="HP17" s="108">
        <f t="shared" si="13"/>
        <v>0</v>
      </c>
      <c r="HQ17" s="110">
        <f t="shared" si="13"/>
        <v>43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8">SUM(HU18:HU23)</f>
        <v>0</v>
      </c>
      <c r="HV17" s="108">
        <f t="shared" si="18"/>
        <v>0</v>
      </c>
      <c r="HW17" s="109">
        <f t="shared" si="18"/>
        <v>0</v>
      </c>
      <c r="HX17" s="210"/>
      <c r="HY17" s="112">
        <f t="shared" si="18"/>
        <v>0</v>
      </c>
      <c r="HZ17" s="108">
        <f t="shared" si="18"/>
        <v>0</v>
      </c>
      <c r="IA17" s="108">
        <f t="shared" si="18"/>
        <v>0</v>
      </c>
      <c r="IB17" s="108">
        <f t="shared" si="18"/>
        <v>0</v>
      </c>
      <c r="IC17" s="108">
        <f t="shared" si="18"/>
        <v>0</v>
      </c>
      <c r="ID17" s="108">
        <f t="shared" si="18"/>
        <v>0</v>
      </c>
      <c r="IE17" s="108">
        <f t="shared" si="18"/>
        <v>0</v>
      </c>
      <c r="IF17" s="109">
        <f t="shared" si="18"/>
        <v>0</v>
      </c>
      <c r="IG17" s="105"/>
      <c r="IH17" s="113" t="s">
        <v>150</v>
      </c>
      <c r="II17" s="108">
        <f t="shared" si="18"/>
        <v>0</v>
      </c>
      <c r="IJ17" s="108">
        <f t="shared" si="18"/>
        <v>0</v>
      </c>
      <c r="IK17" s="108">
        <f t="shared" si="18"/>
        <v>0</v>
      </c>
      <c r="IL17" s="108">
        <f t="shared" si="18"/>
        <v>21</v>
      </c>
      <c r="IM17" s="108">
        <f t="shared" si="18"/>
        <v>3</v>
      </c>
      <c r="IN17" s="108">
        <f t="shared" si="18"/>
        <v>0</v>
      </c>
      <c r="IO17" s="108">
        <f t="shared" si="18"/>
        <v>186</v>
      </c>
      <c r="IP17" s="108">
        <f t="shared" si="18"/>
        <v>64</v>
      </c>
      <c r="IQ17" s="108">
        <f t="shared" si="18"/>
        <v>21</v>
      </c>
      <c r="IR17" s="108">
        <f t="shared" si="18"/>
        <v>300</v>
      </c>
      <c r="IS17" s="108">
        <f t="shared" si="18"/>
        <v>119</v>
      </c>
      <c r="IT17" s="108">
        <f t="shared" si="18"/>
        <v>56</v>
      </c>
      <c r="IU17" s="108">
        <f t="shared" si="18"/>
        <v>49</v>
      </c>
      <c r="IV17" s="108">
        <f t="shared" si="18"/>
        <v>9</v>
      </c>
      <c r="IW17" s="109">
        <f t="shared" si="18"/>
        <v>5</v>
      </c>
      <c r="IX17" s="114">
        <f t="shared" si="18"/>
        <v>14</v>
      </c>
      <c r="IY17" s="102">
        <f t="shared" si="18"/>
        <v>5</v>
      </c>
      <c r="IZ17" s="115">
        <f t="shared" si="18"/>
        <v>4</v>
      </c>
      <c r="JA17" s="116">
        <f t="shared" si="18"/>
        <v>31</v>
      </c>
      <c r="JB17" s="102">
        <f t="shared" si="18"/>
        <v>3</v>
      </c>
      <c r="JC17" s="104">
        <f t="shared" si="18"/>
        <v>4</v>
      </c>
      <c r="JD17" s="114">
        <f t="shared" si="18"/>
        <v>1</v>
      </c>
      <c r="JE17" s="102">
        <f t="shared" si="18"/>
        <v>40</v>
      </c>
      <c r="JF17" s="102">
        <f t="shared" si="18"/>
        <v>1</v>
      </c>
      <c r="JG17" s="102">
        <f>SUM(JG18:JG23)</f>
        <v>5</v>
      </c>
      <c r="JH17" s="102">
        <f t="shared" si="18"/>
        <v>0</v>
      </c>
      <c r="JI17" s="105"/>
      <c r="JJ17" s="113" t="s">
        <v>150</v>
      </c>
      <c r="JK17" s="102">
        <f t="shared" si="18"/>
        <v>0</v>
      </c>
      <c r="JL17" s="102">
        <f t="shared" si="18"/>
        <v>21</v>
      </c>
      <c r="JM17" s="102">
        <f t="shared" si="18"/>
        <v>0</v>
      </c>
      <c r="JN17" s="102">
        <f t="shared" si="18"/>
        <v>0</v>
      </c>
      <c r="JO17" s="102">
        <f t="shared" si="18"/>
        <v>0</v>
      </c>
      <c r="JP17" s="102">
        <f t="shared" si="18"/>
        <v>0</v>
      </c>
      <c r="JQ17" s="102">
        <f t="shared" si="18"/>
        <v>0</v>
      </c>
      <c r="JR17" s="102">
        <f t="shared" si="18"/>
        <v>0</v>
      </c>
      <c r="JS17" s="102">
        <f t="shared" si="18"/>
        <v>0</v>
      </c>
      <c r="JT17" s="115">
        <f t="shared" si="18"/>
        <v>0</v>
      </c>
      <c r="JU17" s="170">
        <f t="shared" ref="JU17:KD17" si="19">SUM(JU18:JU23)</f>
        <v>0</v>
      </c>
      <c r="JV17" s="108">
        <f t="shared" si="19"/>
        <v>0</v>
      </c>
      <c r="JW17" s="108">
        <f t="shared" si="19"/>
        <v>1</v>
      </c>
      <c r="JX17" s="108">
        <f t="shared" si="19"/>
        <v>8</v>
      </c>
      <c r="JY17" s="109">
        <f t="shared" si="19"/>
        <v>8</v>
      </c>
      <c r="JZ17" s="170">
        <f t="shared" si="19"/>
        <v>0</v>
      </c>
      <c r="KA17" s="108">
        <f t="shared" si="19"/>
        <v>0</v>
      </c>
      <c r="KB17" s="108">
        <f t="shared" si="19"/>
        <v>24</v>
      </c>
      <c r="KC17" s="108">
        <f t="shared" si="19"/>
        <v>49</v>
      </c>
      <c r="KD17" s="109">
        <f t="shared" si="19"/>
        <v>22</v>
      </c>
      <c r="KE17" s="116">
        <f>SUM(KE18:KE23)</f>
        <v>2678</v>
      </c>
      <c r="KF17" s="363">
        <f t="shared" ref="KF17:KF23" si="20">KG17/KE17*100</f>
        <v>29.014189693801345</v>
      </c>
      <c r="KG17" s="104">
        <f t="shared" si="18"/>
        <v>777</v>
      </c>
      <c r="KH17" s="116">
        <f t="shared" si="18"/>
        <v>99</v>
      </c>
      <c r="KI17" s="114">
        <f t="shared" si="18"/>
        <v>4</v>
      </c>
      <c r="KJ17" s="104">
        <f t="shared" si="18"/>
        <v>0</v>
      </c>
      <c r="KK17" s="105"/>
      <c r="KL17" s="306" t="s">
        <v>150</v>
      </c>
      <c r="KM17" s="170">
        <f t="shared" ref="KM17:KU17" si="21">SUM(KM18:KM23)</f>
        <v>0</v>
      </c>
      <c r="KN17" s="108">
        <f t="shared" si="21"/>
        <v>0</v>
      </c>
      <c r="KO17" s="108">
        <f t="shared" si="21"/>
        <v>0</v>
      </c>
      <c r="KP17" s="108">
        <f t="shared" si="21"/>
        <v>405</v>
      </c>
      <c r="KQ17" s="108">
        <f t="shared" si="21"/>
        <v>1</v>
      </c>
      <c r="KR17" s="108">
        <f t="shared" si="21"/>
        <v>446</v>
      </c>
      <c r="KS17" s="108">
        <f t="shared" si="21"/>
        <v>89</v>
      </c>
      <c r="KT17" s="108">
        <f t="shared" si="21"/>
        <v>1</v>
      </c>
      <c r="KU17" s="109">
        <f t="shared" si="21"/>
        <v>197</v>
      </c>
      <c r="KV17" s="108">
        <f t="shared" ref="KV17:KW17" si="22">SUM(KV18:KV23)</f>
        <v>0</v>
      </c>
      <c r="KW17" s="108">
        <f t="shared" si="22"/>
        <v>0</v>
      </c>
      <c r="KY17" s="108">
        <f t="shared" ref="KY17:LB17" si="23">SUM(KY18:KY23)</f>
        <v>0</v>
      </c>
      <c r="KZ17" s="108">
        <f t="shared" si="23"/>
        <v>0</v>
      </c>
      <c r="LA17" s="108">
        <f t="shared" si="23"/>
        <v>0</v>
      </c>
      <c r="LB17" s="108">
        <f t="shared" si="23"/>
        <v>0</v>
      </c>
      <c r="LD17" s="542" t="s">
        <v>150</v>
      </c>
      <c r="LE17" s="170">
        <f t="shared" ref="LE17:LV17" si="24">SUM(LE18:LE23)</f>
        <v>0</v>
      </c>
      <c r="LF17" s="108">
        <f t="shared" si="24"/>
        <v>0</v>
      </c>
      <c r="LG17" s="108">
        <f t="shared" si="24"/>
        <v>0</v>
      </c>
      <c r="LH17" s="108">
        <f t="shared" si="24"/>
        <v>1</v>
      </c>
      <c r="LI17" s="108">
        <f t="shared" si="24"/>
        <v>1</v>
      </c>
      <c r="LJ17" s="109">
        <f t="shared" si="24"/>
        <v>0</v>
      </c>
      <c r="LK17" s="170">
        <f t="shared" si="24"/>
        <v>2</v>
      </c>
      <c r="LL17" s="108">
        <f t="shared" si="24"/>
        <v>2</v>
      </c>
      <c r="LM17" s="108">
        <f t="shared" si="24"/>
        <v>1</v>
      </c>
      <c r="LN17" s="109">
        <f t="shared" si="24"/>
        <v>0</v>
      </c>
      <c r="LO17" s="104">
        <f t="shared" si="24"/>
        <v>624</v>
      </c>
      <c r="LP17" s="104">
        <f t="shared" si="24"/>
        <v>48</v>
      </c>
      <c r="LQ17" s="104">
        <f t="shared" si="24"/>
        <v>17</v>
      </c>
      <c r="LR17" s="104">
        <f t="shared" si="24"/>
        <v>8</v>
      </c>
      <c r="LS17" s="170">
        <f t="shared" si="24"/>
        <v>577</v>
      </c>
      <c r="LT17" s="108">
        <f t="shared" si="24"/>
        <v>231</v>
      </c>
      <c r="LU17" s="108">
        <f t="shared" si="24"/>
        <v>151</v>
      </c>
      <c r="LV17" s="109">
        <f t="shared" si="24"/>
        <v>159</v>
      </c>
    </row>
    <row r="18" spans="1:335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260</v>
      </c>
      <c r="E18" s="120">
        <f>E33+E35+E38</f>
        <v>2</v>
      </c>
      <c r="F18" s="120">
        <f>F33+F35+F38</f>
        <v>0</v>
      </c>
      <c r="G18" s="410">
        <f t="shared" ref="G18:G23" si="25">SUM(D18:F18)/C18*100</f>
        <v>99.619771863117862</v>
      </c>
      <c r="H18" s="130">
        <f>H33+H35+H38</f>
        <v>241</v>
      </c>
      <c r="I18" s="129">
        <f>I33+I35+I38</f>
        <v>5</v>
      </c>
      <c r="J18" s="131">
        <f>J33+J35+J38</f>
        <v>288</v>
      </c>
      <c r="K18" s="120">
        <f>K33+K35+K38</f>
        <v>270</v>
      </c>
      <c r="L18" s="124">
        <f>L33+L35+L38</f>
        <v>257</v>
      </c>
      <c r="M18" s="497">
        <f t="shared" si="1"/>
        <v>97.718631178707227</v>
      </c>
      <c r="N18" s="131">
        <f>N33+N35+N38</f>
        <v>291</v>
      </c>
      <c r="O18" s="120">
        <f>O33+O35+O38</f>
        <v>271</v>
      </c>
      <c r="P18" s="120">
        <f>P33+P35+P38</f>
        <v>261</v>
      </c>
      <c r="Q18" s="386">
        <f t="shared" ref="Q18:Q23" si="26">P18/C18*100</f>
        <v>99.239543726235752</v>
      </c>
      <c r="R18" s="130">
        <f t="shared" ref="R18:AG18" si="27">R33+R35+R38</f>
        <v>0</v>
      </c>
      <c r="S18" s="120">
        <f t="shared" si="27"/>
        <v>0</v>
      </c>
      <c r="T18" s="120">
        <f t="shared" si="27"/>
        <v>0</v>
      </c>
      <c r="U18" s="120">
        <f t="shared" si="27"/>
        <v>0</v>
      </c>
      <c r="V18" s="120">
        <f t="shared" si="27"/>
        <v>0</v>
      </c>
      <c r="W18" s="120">
        <f t="shared" si="27"/>
        <v>0</v>
      </c>
      <c r="X18" s="120">
        <f t="shared" si="27"/>
        <v>291</v>
      </c>
      <c r="Y18" s="120">
        <f t="shared" si="27"/>
        <v>270</v>
      </c>
      <c r="Z18" s="120">
        <f t="shared" si="27"/>
        <v>293</v>
      </c>
      <c r="AA18" s="120">
        <f t="shared" si="27"/>
        <v>266</v>
      </c>
      <c r="AB18" s="120">
        <f t="shared" si="27"/>
        <v>217</v>
      </c>
      <c r="AC18" s="120">
        <f t="shared" si="27"/>
        <v>160</v>
      </c>
      <c r="AD18" s="120">
        <f t="shared" si="27"/>
        <v>11</v>
      </c>
      <c r="AE18" s="120">
        <f t="shared" si="27"/>
        <v>8</v>
      </c>
      <c r="AF18" s="120">
        <f t="shared" si="27"/>
        <v>9</v>
      </c>
      <c r="AG18" s="120">
        <f t="shared" si="27"/>
        <v>0</v>
      </c>
      <c r="AH18" s="125"/>
      <c r="AI18" s="307" t="s">
        <v>152</v>
      </c>
      <c r="AJ18" s="474">
        <f>AJ33+AJ35+AJ38</f>
        <v>267</v>
      </c>
      <c r="AK18" s="120">
        <f>AK33+AK35+AK38</f>
        <v>267</v>
      </c>
      <c r="AL18" s="127">
        <f t="shared" ref="AL18:AL23" si="28">AK18/AJ18*100</f>
        <v>100</v>
      </c>
      <c r="AM18" s="120">
        <f t="shared" ref="AM18:AU18" si="29">AM33+AM35+AM38</f>
        <v>265</v>
      </c>
      <c r="AN18" s="129">
        <f t="shared" si="29"/>
        <v>254</v>
      </c>
      <c r="AO18" s="131">
        <f t="shared" si="29"/>
        <v>49</v>
      </c>
      <c r="AP18" s="120">
        <f t="shared" si="29"/>
        <v>0</v>
      </c>
      <c r="AQ18" s="124">
        <f t="shared" si="29"/>
        <v>139</v>
      </c>
      <c r="AR18" s="130">
        <f t="shared" si="29"/>
        <v>5</v>
      </c>
      <c r="AS18" s="120">
        <f t="shared" si="29"/>
        <v>1</v>
      </c>
      <c r="AT18" s="120">
        <f t="shared" si="29"/>
        <v>236</v>
      </c>
      <c r="AU18" s="120">
        <f t="shared" si="29"/>
        <v>238</v>
      </c>
      <c r="AV18" s="127">
        <f t="shared" ref="AV18:AV23" si="30">AU18/AJ18*100</f>
        <v>89.138576779026209</v>
      </c>
      <c r="AW18" s="120">
        <f>AW33+AW35+AW38</f>
        <v>226</v>
      </c>
      <c r="AX18" s="120">
        <f>AX33+AX35+AX38</f>
        <v>234</v>
      </c>
      <c r="AY18" s="120">
        <f>AY33+AY35+AY38</f>
        <v>0</v>
      </c>
      <c r="AZ18" s="120">
        <f>AZ33+AZ35+AZ38</f>
        <v>0</v>
      </c>
      <c r="BA18" s="120">
        <f>BA33+BA35+BA38</f>
        <v>2</v>
      </c>
      <c r="BB18" s="123">
        <f t="shared" ref="BB18:BB23" si="31">BA18/AJ18*100</f>
        <v>0.74906367041198507</v>
      </c>
      <c r="BC18" s="120">
        <f>BC33+BC35+BC38</f>
        <v>1</v>
      </c>
      <c r="BD18" s="120">
        <f>BD33+BD35+BD38</f>
        <v>0</v>
      </c>
      <c r="BE18" s="120">
        <f>BE33+BE35+BE38</f>
        <v>2</v>
      </c>
      <c r="BF18" s="127">
        <f t="shared" ref="BF18:BF23" si="32">BE18/AJ18*100</f>
        <v>0.74906367041198507</v>
      </c>
      <c r="BG18" s="120">
        <f t="shared" ref="BG18:BM18" si="33">BG33+BG35+BG38</f>
        <v>0</v>
      </c>
      <c r="BH18" s="120">
        <f t="shared" si="33"/>
        <v>0</v>
      </c>
      <c r="BI18" s="120">
        <f t="shared" si="33"/>
        <v>0</v>
      </c>
      <c r="BJ18" s="120">
        <f t="shared" si="33"/>
        <v>0</v>
      </c>
      <c r="BK18" s="120">
        <f t="shared" si="33"/>
        <v>0</v>
      </c>
      <c r="BL18" s="120">
        <f t="shared" si="33"/>
        <v>8</v>
      </c>
      <c r="BM18" s="120">
        <f t="shared" si="33"/>
        <v>0</v>
      </c>
      <c r="BN18" s="125"/>
      <c r="BO18" s="126" t="s">
        <v>152</v>
      </c>
      <c r="BP18" s="119">
        <f>BP33+BP35+BP38</f>
        <v>275</v>
      </c>
      <c r="BQ18" s="120">
        <f t="shared" ref="BQ18:BX18" si="34">BQ33+BQ35+BQ38</f>
        <v>1</v>
      </c>
      <c r="BR18" s="120">
        <f t="shared" si="34"/>
        <v>190</v>
      </c>
      <c r="BS18" s="120">
        <f t="shared" si="34"/>
        <v>1</v>
      </c>
      <c r="BT18" s="120">
        <f t="shared" si="34"/>
        <v>20</v>
      </c>
      <c r="BU18" s="129">
        <f t="shared" si="34"/>
        <v>25</v>
      </c>
      <c r="BV18" s="131">
        <f t="shared" si="34"/>
        <v>6</v>
      </c>
      <c r="BW18" s="120">
        <f t="shared" si="34"/>
        <v>2</v>
      </c>
      <c r="BX18" s="120">
        <f t="shared" si="34"/>
        <v>5</v>
      </c>
      <c r="BY18" s="477">
        <f t="shared" ref="BY18:BY23" si="35">BX18/BP18</f>
        <v>1.8181818181818181E-2</v>
      </c>
      <c r="BZ18" s="131">
        <f>BZ33+BZ35+BZ38</f>
        <v>2</v>
      </c>
      <c r="CA18" s="120">
        <f>CA33+CA35+CA38</f>
        <v>2</v>
      </c>
      <c r="CB18" s="120">
        <f>CB33+CB35+CB38</f>
        <v>1</v>
      </c>
      <c r="CC18" s="469">
        <f t="shared" ref="CC18:CC23" si="36">CB18/BP18*100</f>
        <v>0.36363636363636365</v>
      </c>
      <c r="CD18" s="130">
        <f t="shared" ref="CD18:CK18" si="37">CD33+CD35+CD38</f>
        <v>0</v>
      </c>
      <c r="CE18" s="120">
        <f t="shared" si="37"/>
        <v>7</v>
      </c>
      <c r="CF18" s="120">
        <f t="shared" si="37"/>
        <v>0</v>
      </c>
      <c r="CG18" s="120">
        <f t="shared" si="37"/>
        <v>0</v>
      </c>
      <c r="CH18" s="120">
        <f t="shared" si="37"/>
        <v>1</v>
      </c>
      <c r="CI18" s="120">
        <f t="shared" si="37"/>
        <v>9</v>
      </c>
      <c r="CJ18" s="120">
        <f t="shared" si="37"/>
        <v>45</v>
      </c>
      <c r="CK18" s="120">
        <f t="shared" si="37"/>
        <v>39</v>
      </c>
      <c r="CL18" s="315">
        <f t="shared" ref="CL18:CL23" si="38">CK18/BP18*100</f>
        <v>14.181818181818182</v>
      </c>
      <c r="CM18" s="117">
        <f t="shared" ref="CM18:CN18" si="39">CM33+CM35+CM38</f>
        <v>3</v>
      </c>
      <c r="CN18" s="324">
        <f t="shared" si="39"/>
        <v>4</v>
      </c>
      <c r="CO18" s="130">
        <f>CO33+CO35+CO38</f>
        <v>0</v>
      </c>
      <c r="CP18" s="125"/>
      <c r="CQ18" s="118" t="s">
        <v>152</v>
      </c>
      <c r="CR18" s="367">
        <f t="shared" ref="CR18:DM18" si="40">CR33+CR35+CR38</f>
        <v>36</v>
      </c>
      <c r="CS18" s="131">
        <f t="shared" si="40"/>
        <v>2</v>
      </c>
      <c r="CT18" s="120">
        <f t="shared" si="40"/>
        <v>102</v>
      </c>
      <c r="CU18" s="120">
        <f t="shared" si="40"/>
        <v>0</v>
      </c>
      <c r="CV18" s="120">
        <f t="shared" si="40"/>
        <v>3</v>
      </c>
      <c r="CW18" s="120">
        <f t="shared" si="40"/>
        <v>2</v>
      </c>
      <c r="CX18" s="120">
        <f t="shared" si="40"/>
        <v>0</v>
      </c>
      <c r="CY18" s="120">
        <f t="shared" si="40"/>
        <v>0</v>
      </c>
      <c r="CZ18" s="120">
        <f t="shared" si="40"/>
        <v>0</v>
      </c>
      <c r="DA18" s="120">
        <f t="shared" si="40"/>
        <v>0</v>
      </c>
      <c r="DB18" s="120">
        <f t="shared" si="40"/>
        <v>0</v>
      </c>
      <c r="DC18" s="120">
        <f t="shared" si="40"/>
        <v>2</v>
      </c>
      <c r="DD18" s="120">
        <f t="shared" si="40"/>
        <v>0</v>
      </c>
      <c r="DE18" s="120">
        <f t="shared" si="40"/>
        <v>0</v>
      </c>
      <c r="DF18" s="120">
        <f t="shared" si="40"/>
        <v>0</v>
      </c>
      <c r="DG18" s="120">
        <f t="shared" si="40"/>
        <v>0</v>
      </c>
      <c r="DH18" s="120">
        <f t="shared" si="40"/>
        <v>7</v>
      </c>
      <c r="DI18" s="120">
        <f t="shared" si="40"/>
        <v>0</v>
      </c>
      <c r="DJ18" s="120">
        <f t="shared" si="40"/>
        <v>0</v>
      </c>
      <c r="DK18" s="120">
        <f t="shared" si="40"/>
        <v>5</v>
      </c>
      <c r="DL18" s="120">
        <f t="shared" si="40"/>
        <v>3</v>
      </c>
      <c r="DM18" s="120">
        <f t="shared" si="40"/>
        <v>4</v>
      </c>
      <c r="DN18" s="125"/>
      <c r="DO18" s="307" t="s">
        <v>152</v>
      </c>
      <c r="DP18" s="474">
        <f>DP33+DP35+DP38</f>
        <v>402</v>
      </c>
      <c r="DQ18" s="120">
        <f t="shared" ref="DQ18:DW18" si="41">DQ33+DQ35+DQ38</f>
        <v>9</v>
      </c>
      <c r="DR18" s="120">
        <f t="shared" si="41"/>
        <v>67</v>
      </c>
      <c r="DS18" s="120">
        <f t="shared" si="41"/>
        <v>7</v>
      </c>
      <c r="DT18" s="120">
        <f t="shared" si="41"/>
        <v>2</v>
      </c>
      <c r="DU18" s="120">
        <f t="shared" si="41"/>
        <v>0</v>
      </c>
      <c r="DV18" s="120">
        <f t="shared" si="41"/>
        <v>0</v>
      </c>
      <c r="DW18" s="120">
        <f t="shared" si="41"/>
        <v>2</v>
      </c>
      <c r="DX18" s="127">
        <f t="shared" si="8"/>
        <v>0.49751243781094528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9"/>
        <v>0</v>
      </c>
      <c r="EC18" s="120">
        <f t="shared" ref="EC18:EJ18" si="42">EC33+EC35+EC38</f>
        <v>0</v>
      </c>
      <c r="ED18" s="120">
        <f t="shared" si="42"/>
        <v>0</v>
      </c>
      <c r="EE18" s="120">
        <f t="shared" si="42"/>
        <v>1</v>
      </c>
      <c r="EF18" s="120">
        <f t="shared" si="42"/>
        <v>0</v>
      </c>
      <c r="EG18" s="120">
        <f t="shared" si="42"/>
        <v>0</v>
      </c>
      <c r="EH18" s="120">
        <f t="shared" si="42"/>
        <v>0</v>
      </c>
      <c r="EI18" s="120">
        <f t="shared" si="42"/>
        <v>1</v>
      </c>
      <c r="EJ18" s="120">
        <f t="shared" si="42"/>
        <v>0</v>
      </c>
      <c r="EK18" s="127">
        <f t="shared" si="10"/>
        <v>0</v>
      </c>
      <c r="EL18" s="120">
        <f>EL33+EL35+EL38</f>
        <v>0</v>
      </c>
      <c r="EM18" s="120">
        <f>EM33+EM35+EM38</f>
        <v>257</v>
      </c>
      <c r="EN18" s="127">
        <f t="shared" si="11"/>
        <v>0.63930348258706471</v>
      </c>
      <c r="EO18" s="120">
        <f>EO33+EO35+EO38</f>
        <v>251</v>
      </c>
      <c r="EP18" s="127">
        <f t="shared" si="12"/>
        <v>0.62437810945273631</v>
      </c>
      <c r="EQ18" s="125"/>
      <c r="ER18" s="126" t="s">
        <v>152</v>
      </c>
      <c r="ES18" s="120">
        <f>ES33+ES35+ES38</f>
        <v>3</v>
      </c>
      <c r="ET18" s="120">
        <f t="shared" ref="ET18:FJ18" si="43">ET33+ET35+ET38</f>
        <v>1</v>
      </c>
      <c r="EU18" s="120">
        <f t="shared" si="43"/>
        <v>1</v>
      </c>
      <c r="EV18" s="120">
        <f t="shared" si="43"/>
        <v>111</v>
      </c>
      <c r="EW18" s="120">
        <f t="shared" si="43"/>
        <v>31</v>
      </c>
      <c r="EX18" s="120">
        <f t="shared" si="43"/>
        <v>23</v>
      </c>
      <c r="EY18" s="120">
        <f t="shared" si="43"/>
        <v>50</v>
      </c>
      <c r="EZ18" s="120">
        <f t="shared" si="43"/>
        <v>36</v>
      </c>
      <c r="FA18" s="120">
        <f t="shared" si="43"/>
        <v>38</v>
      </c>
      <c r="FB18" s="120">
        <f t="shared" si="43"/>
        <v>63</v>
      </c>
      <c r="FC18" s="120">
        <f t="shared" si="43"/>
        <v>34</v>
      </c>
      <c r="FD18" s="120">
        <f t="shared" si="43"/>
        <v>16</v>
      </c>
      <c r="FE18" s="120">
        <f t="shared" si="43"/>
        <v>19</v>
      </c>
      <c r="FF18" s="120">
        <f t="shared" si="43"/>
        <v>9</v>
      </c>
      <c r="FG18" s="120">
        <f t="shared" si="43"/>
        <v>5</v>
      </c>
      <c r="FH18" s="120">
        <f t="shared" si="43"/>
        <v>7</v>
      </c>
      <c r="FI18" s="120">
        <f t="shared" si="43"/>
        <v>2</v>
      </c>
      <c r="FJ18" s="120">
        <f t="shared" si="43"/>
        <v>1</v>
      </c>
      <c r="FK18" s="119">
        <f>FK33+FK35+FK38</f>
        <v>201</v>
      </c>
      <c r="FL18" s="188">
        <f t="shared" si="14"/>
        <v>56.71641791044776</v>
      </c>
      <c r="FM18" s="120">
        <f t="shared" ref="FM18:GG18" si="44">FM33+FM35+FM38</f>
        <v>0</v>
      </c>
      <c r="FN18" s="120">
        <f t="shared" si="44"/>
        <v>4</v>
      </c>
      <c r="FO18" s="120">
        <f t="shared" si="44"/>
        <v>60</v>
      </c>
      <c r="FP18" s="120">
        <f t="shared" si="44"/>
        <v>50</v>
      </c>
      <c r="FQ18" s="120">
        <f t="shared" si="44"/>
        <v>0</v>
      </c>
      <c r="FR18" s="120">
        <f t="shared" si="44"/>
        <v>1</v>
      </c>
      <c r="FS18" s="120">
        <f t="shared" si="44"/>
        <v>0</v>
      </c>
      <c r="FT18" s="120">
        <f t="shared" si="44"/>
        <v>0</v>
      </c>
      <c r="FU18" s="120">
        <f t="shared" si="44"/>
        <v>118</v>
      </c>
      <c r="FV18" s="120">
        <f t="shared" si="44"/>
        <v>15</v>
      </c>
      <c r="FW18" s="120">
        <f t="shared" si="44"/>
        <v>6</v>
      </c>
      <c r="FX18" s="120">
        <f t="shared" si="44"/>
        <v>66</v>
      </c>
      <c r="FY18" s="120">
        <f t="shared" si="44"/>
        <v>28</v>
      </c>
      <c r="FZ18" s="120">
        <f t="shared" si="44"/>
        <v>15</v>
      </c>
      <c r="GA18" s="120">
        <f t="shared" si="44"/>
        <v>139</v>
      </c>
      <c r="GB18" s="120">
        <f t="shared" si="44"/>
        <v>79</v>
      </c>
      <c r="GC18" s="120">
        <f t="shared" si="44"/>
        <v>61</v>
      </c>
      <c r="GD18" s="120">
        <f t="shared" si="44"/>
        <v>24</v>
      </c>
      <c r="GE18" s="120">
        <f t="shared" si="44"/>
        <v>2</v>
      </c>
      <c r="GF18" s="120">
        <f t="shared" si="44"/>
        <v>7</v>
      </c>
      <c r="GG18" s="120">
        <f t="shared" si="44"/>
        <v>7</v>
      </c>
      <c r="GH18" s="125"/>
      <c r="GI18" s="126" t="s">
        <v>152</v>
      </c>
      <c r="GJ18" s="119">
        <f>GJ33+GJ35+GJ38</f>
        <v>1421</v>
      </c>
      <c r="GK18" s="192">
        <f t="shared" si="15"/>
        <v>118.57846586910625</v>
      </c>
      <c r="GL18" s="120">
        <f>GL33+GL35+GL38</f>
        <v>13</v>
      </c>
      <c r="GM18" s="120">
        <f t="shared" ref="GM18:GV18" si="45">GM33+GM35+GM38</f>
        <v>1</v>
      </c>
      <c r="GN18" s="120">
        <f t="shared" si="45"/>
        <v>10</v>
      </c>
      <c r="GO18" s="120">
        <f t="shared" si="45"/>
        <v>18</v>
      </c>
      <c r="GP18" s="120">
        <f t="shared" si="45"/>
        <v>20</v>
      </c>
      <c r="GQ18" s="120">
        <f t="shared" si="45"/>
        <v>260</v>
      </c>
      <c r="GR18" s="120">
        <f t="shared" si="45"/>
        <v>144</v>
      </c>
      <c r="GS18" s="120">
        <f t="shared" si="45"/>
        <v>259</v>
      </c>
      <c r="GT18" s="120">
        <f t="shared" si="45"/>
        <v>620</v>
      </c>
      <c r="GU18" s="129">
        <f t="shared" si="45"/>
        <v>340</v>
      </c>
      <c r="GV18" s="131">
        <f t="shared" si="45"/>
        <v>1161</v>
      </c>
      <c r="GW18" s="120">
        <f>GW33+GW35+GW38</f>
        <v>1556</v>
      </c>
      <c r="GX18" s="304">
        <f t="shared" si="17"/>
        <v>74.614395886889469</v>
      </c>
      <c r="GY18" s="130">
        <f t="shared" ref="GY18:HG18" si="46">GY33+GY35+GY38</f>
        <v>15</v>
      </c>
      <c r="GZ18" s="120">
        <f t="shared" si="46"/>
        <v>0</v>
      </c>
      <c r="HA18" s="120">
        <f t="shared" si="46"/>
        <v>18</v>
      </c>
      <c r="HB18" s="120">
        <f t="shared" si="46"/>
        <v>0</v>
      </c>
      <c r="HC18" s="120">
        <f t="shared" si="46"/>
        <v>0</v>
      </c>
      <c r="HD18" s="120">
        <f t="shared" si="46"/>
        <v>0</v>
      </c>
      <c r="HE18" s="120">
        <f t="shared" si="46"/>
        <v>0</v>
      </c>
      <c r="HF18" s="120">
        <f t="shared" si="46"/>
        <v>0</v>
      </c>
      <c r="HG18" s="124">
        <f t="shared" si="46"/>
        <v>1</v>
      </c>
      <c r="HH18" s="1022"/>
      <c r="HI18" s="126" t="s">
        <v>152</v>
      </c>
      <c r="HJ18" s="120">
        <f t="shared" ref="HJ18:HQ18" si="47">HJ33+HJ35+HJ38</f>
        <v>0</v>
      </c>
      <c r="HK18" s="120">
        <f t="shared" si="47"/>
        <v>0</v>
      </c>
      <c r="HL18" s="120">
        <f t="shared" si="47"/>
        <v>0</v>
      </c>
      <c r="HM18" s="120">
        <f t="shared" si="47"/>
        <v>0</v>
      </c>
      <c r="HN18" s="120">
        <f t="shared" si="47"/>
        <v>0</v>
      </c>
      <c r="HO18" s="120">
        <f t="shared" si="47"/>
        <v>0</v>
      </c>
      <c r="HP18" s="120">
        <f t="shared" si="47"/>
        <v>0</v>
      </c>
      <c r="HQ18" s="129">
        <f t="shared" si="47"/>
        <v>22</v>
      </c>
      <c r="HR18" s="131">
        <f>HR33+HR35+HR38</f>
        <v>174</v>
      </c>
      <c r="HS18" s="198">
        <f t="shared" ref="HS18:HS23" si="48">SUM(HT18:HW18)/HR18*100</f>
        <v>0</v>
      </c>
      <c r="HT18" s="130">
        <f t="shared" ref="HT18:IF18" si="49">HT33+HT35+HT38</f>
        <v>0</v>
      </c>
      <c r="HU18" s="120">
        <f t="shared" si="49"/>
        <v>0</v>
      </c>
      <c r="HV18" s="120">
        <f t="shared" si="49"/>
        <v>0</v>
      </c>
      <c r="HW18" s="124">
        <f t="shared" si="49"/>
        <v>0</v>
      </c>
      <c r="HX18" s="211"/>
      <c r="HY18" s="130">
        <f t="shared" si="49"/>
        <v>0</v>
      </c>
      <c r="HZ18" s="120">
        <f t="shared" si="49"/>
        <v>0</v>
      </c>
      <c r="IA18" s="120">
        <f t="shared" si="49"/>
        <v>0</v>
      </c>
      <c r="IB18" s="120">
        <f t="shared" si="49"/>
        <v>0</v>
      </c>
      <c r="IC18" s="120">
        <f t="shared" si="49"/>
        <v>0</v>
      </c>
      <c r="ID18" s="120">
        <f t="shared" si="49"/>
        <v>0</v>
      </c>
      <c r="IE18" s="120">
        <f t="shared" si="49"/>
        <v>0</v>
      </c>
      <c r="IF18" s="124">
        <f t="shared" si="49"/>
        <v>0</v>
      </c>
      <c r="IG18" s="125"/>
      <c r="IH18" s="126" t="s">
        <v>152</v>
      </c>
      <c r="II18" s="120">
        <f t="shared" ref="II18:JH18" si="50">II33+II35+II38</f>
        <v>0</v>
      </c>
      <c r="IJ18" s="120">
        <f t="shared" si="50"/>
        <v>0</v>
      </c>
      <c r="IK18" s="120">
        <f t="shared" si="50"/>
        <v>0</v>
      </c>
      <c r="IL18" s="120">
        <f t="shared" si="50"/>
        <v>14</v>
      </c>
      <c r="IM18" s="120">
        <f t="shared" si="50"/>
        <v>1</v>
      </c>
      <c r="IN18" s="120">
        <f t="shared" si="50"/>
        <v>0</v>
      </c>
      <c r="IO18" s="120">
        <f t="shared" si="50"/>
        <v>126</v>
      </c>
      <c r="IP18" s="120">
        <f t="shared" si="50"/>
        <v>45</v>
      </c>
      <c r="IQ18" s="120">
        <f t="shared" si="50"/>
        <v>16</v>
      </c>
      <c r="IR18" s="120">
        <f t="shared" si="50"/>
        <v>240</v>
      </c>
      <c r="IS18" s="120">
        <f t="shared" si="50"/>
        <v>98</v>
      </c>
      <c r="IT18" s="120">
        <f t="shared" si="50"/>
        <v>50</v>
      </c>
      <c r="IU18" s="120">
        <f t="shared" si="50"/>
        <v>43</v>
      </c>
      <c r="IV18" s="120">
        <f t="shared" si="50"/>
        <v>7</v>
      </c>
      <c r="IW18" s="124">
        <f t="shared" si="50"/>
        <v>2</v>
      </c>
      <c r="IX18" s="130">
        <f t="shared" si="50"/>
        <v>4</v>
      </c>
      <c r="IY18" s="120">
        <f t="shared" si="50"/>
        <v>3</v>
      </c>
      <c r="IZ18" s="129">
        <f t="shared" si="50"/>
        <v>2</v>
      </c>
      <c r="JA18" s="131">
        <f t="shared" si="50"/>
        <v>19</v>
      </c>
      <c r="JB18" s="120">
        <f t="shared" si="50"/>
        <v>2</v>
      </c>
      <c r="JC18" s="124">
        <f t="shared" si="50"/>
        <v>4</v>
      </c>
      <c r="JD18" s="130">
        <f t="shared" si="50"/>
        <v>0</v>
      </c>
      <c r="JE18" s="120">
        <f t="shared" si="50"/>
        <v>40</v>
      </c>
      <c r="JF18" s="120">
        <f t="shared" si="50"/>
        <v>0</v>
      </c>
      <c r="JG18" s="120">
        <f t="shared" si="50"/>
        <v>5</v>
      </c>
      <c r="JH18" s="120">
        <f t="shared" si="50"/>
        <v>0</v>
      </c>
      <c r="JI18" s="125"/>
      <c r="JJ18" s="126" t="s">
        <v>152</v>
      </c>
      <c r="JK18" s="120">
        <f t="shared" ref="JK18:KD18" si="51">JK33+JK35+JK38</f>
        <v>0</v>
      </c>
      <c r="JL18" s="120">
        <f t="shared" si="51"/>
        <v>21</v>
      </c>
      <c r="JM18" s="120">
        <f t="shared" si="51"/>
        <v>0</v>
      </c>
      <c r="JN18" s="120">
        <f t="shared" si="51"/>
        <v>0</v>
      </c>
      <c r="JO18" s="120">
        <f t="shared" si="51"/>
        <v>0</v>
      </c>
      <c r="JP18" s="120">
        <f t="shared" si="51"/>
        <v>0</v>
      </c>
      <c r="JQ18" s="120">
        <f t="shared" si="51"/>
        <v>0</v>
      </c>
      <c r="JR18" s="120">
        <f t="shared" si="51"/>
        <v>0</v>
      </c>
      <c r="JS18" s="120">
        <f t="shared" si="51"/>
        <v>0</v>
      </c>
      <c r="JT18" s="129">
        <f t="shared" si="51"/>
        <v>0</v>
      </c>
      <c r="JU18" s="340">
        <f t="shared" si="51"/>
        <v>0</v>
      </c>
      <c r="JV18" s="341">
        <f t="shared" si="51"/>
        <v>0</v>
      </c>
      <c r="JW18" s="341">
        <f t="shared" si="51"/>
        <v>0</v>
      </c>
      <c r="JX18" s="341">
        <f t="shared" si="51"/>
        <v>5</v>
      </c>
      <c r="JY18" s="342">
        <f t="shared" si="51"/>
        <v>1</v>
      </c>
      <c r="JZ18" s="340">
        <f t="shared" si="51"/>
        <v>0</v>
      </c>
      <c r="KA18" s="341">
        <f t="shared" si="51"/>
        <v>0</v>
      </c>
      <c r="KB18" s="341">
        <f t="shared" si="51"/>
        <v>5</v>
      </c>
      <c r="KC18" s="341">
        <f t="shared" si="51"/>
        <v>36</v>
      </c>
      <c r="KD18" s="342">
        <f t="shared" si="51"/>
        <v>9</v>
      </c>
      <c r="KE18" s="340">
        <f>KE33+KE35+KE38</f>
        <v>1410</v>
      </c>
      <c r="KF18" s="343">
        <f t="shared" si="20"/>
        <v>30.141843971631204</v>
      </c>
      <c r="KG18" s="342">
        <f>KG33+KG35+KG38</f>
        <v>425</v>
      </c>
      <c r="KH18" s="131">
        <f t="shared" ref="KH18:KW18" si="52">KH33+KH35+KH38</f>
        <v>53</v>
      </c>
      <c r="KI18" s="130">
        <f t="shared" si="52"/>
        <v>2</v>
      </c>
      <c r="KJ18" s="124">
        <f t="shared" si="52"/>
        <v>0</v>
      </c>
      <c r="KK18" s="125"/>
      <c r="KL18" s="307" t="s">
        <v>152</v>
      </c>
      <c r="KM18" s="131">
        <f t="shared" si="52"/>
        <v>0</v>
      </c>
      <c r="KN18" s="120">
        <f t="shared" si="52"/>
        <v>0</v>
      </c>
      <c r="KO18" s="120">
        <f t="shared" si="52"/>
        <v>0</v>
      </c>
      <c r="KP18" s="120">
        <f t="shared" si="52"/>
        <v>183</v>
      </c>
      <c r="KQ18" s="120">
        <f t="shared" si="52"/>
        <v>1</v>
      </c>
      <c r="KR18" s="120">
        <f t="shared" si="52"/>
        <v>234</v>
      </c>
      <c r="KS18" s="120">
        <f t="shared" si="52"/>
        <v>38</v>
      </c>
      <c r="KT18" s="120">
        <f t="shared" si="52"/>
        <v>1</v>
      </c>
      <c r="KU18" s="124">
        <f t="shared" si="52"/>
        <v>125</v>
      </c>
      <c r="KV18" s="120">
        <f t="shared" si="52"/>
        <v>0</v>
      </c>
      <c r="KW18" s="120">
        <f t="shared" si="52"/>
        <v>0</v>
      </c>
      <c r="KY18" s="120">
        <f t="shared" ref="KY18:LB18" si="53">KY33+KY35+KY38</f>
        <v>0</v>
      </c>
      <c r="KZ18" s="120">
        <f t="shared" si="53"/>
        <v>0</v>
      </c>
      <c r="LA18" s="120">
        <f t="shared" si="53"/>
        <v>0</v>
      </c>
      <c r="LB18" s="120">
        <f t="shared" si="53"/>
        <v>0</v>
      </c>
      <c r="LD18" s="543" t="s">
        <v>152</v>
      </c>
      <c r="LE18" s="131">
        <f t="shared" ref="LE18:LV18" si="54">LE33+LE35+LE38</f>
        <v>0</v>
      </c>
      <c r="LF18" s="120">
        <f t="shared" si="54"/>
        <v>0</v>
      </c>
      <c r="LG18" s="120">
        <f t="shared" si="54"/>
        <v>0</v>
      </c>
      <c r="LH18" s="120">
        <f t="shared" si="54"/>
        <v>1</v>
      </c>
      <c r="LI18" s="120">
        <f t="shared" si="54"/>
        <v>1</v>
      </c>
      <c r="LJ18" s="124">
        <f t="shared" si="54"/>
        <v>0</v>
      </c>
      <c r="LK18" s="131">
        <f t="shared" si="54"/>
        <v>1</v>
      </c>
      <c r="LL18" s="120">
        <f t="shared" si="54"/>
        <v>0</v>
      </c>
      <c r="LM18" s="120">
        <f t="shared" si="54"/>
        <v>1</v>
      </c>
      <c r="LN18" s="124">
        <f t="shared" si="54"/>
        <v>0</v>
      </c>
      <c r="LO18" s="124">
        <f t="shared" si="54"/>
        <v>258</v>
      </c>
      <c r="LP18" s="124">
        <f t="shared" si="54"/>
        <v>29</v>
      </c>
      <c r="LQ18" s="124">
        <f t="shared" si="54"/>
        <v>16</v>
      </c>
      <c r="LR18" s="124">
        <f t="shared" si="54"/>
        <v>8</v>
      </c>
      <c r="LS18" s="131">
        <f t="shared" si="54"/>
        <v>169</v>
      </c>
      <c r="LT18" s="120">
        <f t="shared" si="54"/>
        <v>44</v>
      </c>
      <c r="LU18" s="120">
        <f t="shared" si="54"/>
        <v>64</v>
      </c>
      <c r="LV18" s="124">
        <f t="shared" si="54"/>
        <v>55</v>
      </c>
    </row>
    <row r="19" spans="1:335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2</v>
      </c>
      <c r="E19" s="120">
        <f>E45</f>
        <v>0</v>
      </c>
      <c r="F19" s="120">
        <f>F45</f>
        <v>0</v>
      </c>
      <c r="G19" s="410">
        <f t="shared" si="25"/>
        <v>3.278688524590164</v>
      </c>
      <c r="H19" s="130">
        <f>H45</f>
        <v>1</v>
      </c>
      <c r="I19" s="129">
        <f>I45</f>
        <v>1</v>
      </c>
      <c r="J19" s="131">
        <f>J45</f>
        <v>80</v>
      </c>
      <c r="K19" s="120">
        <f>K45</f>
        <v>82</v>
      </c>
      <c r="L19" s="124">
        <f>L45</f>
        <v>83</v>
      </c>
      <c r="M19" s="497">
        <f t="shared" si="1"/>
        <v>136.0655737704918</v>
      </c>
      <c r="N19" s="131">
        <f>N45</f>
        <v>80</v>
      </c>
      <c r="O19" s="120">
        <f>O45</f>
        <v>82</v>
      </c>
      <c r="P19" s="120">
        <f>P45</f>
        <v>83</v>
      </c>
      <c r="Q19" s="386">
        <f t="shared" si="26"/>
        <v>136.0655737704918</v>
      </c>
      <c r="R19" s="130">
        <f t="shared" ref="R19:AG19" si="55">R45</f>
        <v>0</v>
      </c>
      <c r="S19" s="120">
        <f t="shared" si="55"/>
        <v>0</v>
      </c>
      <c r="T19" s="120">
        <f t="shared" si="55"/>
        <v>0</v>
      </c>
      <c r="U19" s="120">
        <f t="shared" si="55"/>
        <v>0</v>
      </c>
      <c r="V19" s="120">
        <f t="shared" si="55"/>
        <v>0</v>
      </c>
      <c r="W19" s="120">
        <f t="shared" si="55"/>
        <v>0</v>
      </c>
      <c r="X19" s="120">
        <f t="shared" si="55"/>
        <v>80</v>
      </c>
      <c r="Y19" s="120">
        <f t="shared" si="55"/>
        <v>82</v>
      </c>
      <c r="Z19" s="120">
        <f t="shared" si="55"/>
        <v>80</v>
      </c>
      <c r="AA19" s="120">
        <f t="shared" si="55"/>
        <v>82</v>
      </c>
      <c r="AB19" s="120">
        <f t="shared" si="55"/>
        <v>75</v>
      </c>
      <c r="AC19" s="120">
        <f t="shared" si="55"/>
        <v>54</v>
      </c>
      <c r="AD19" s="120">
        <f t="shared" si="55"/>
        <v>0</v>
      </c>
      <c r="AE19" s="120">
        <f t="shared" si="55"/>
        <v>0</v>
      </c>
      <c r="AF19" s="120">
        <f t="shared" si="55"/>
        <v>0</v>
      </c>
      <c r="AG19" s="120">
        <f t="shared" si="55"/>
        <v>0</v>
      </c>
      <c r="AH19" s="125"/>
      <c r="AI19" s="308" t="s">
        <v>154</v>
      </c>
      <c r="AJ19" s="474">
        <f>AJ45</f>
        <v>71</v>
      </c>
      <c r="AK19" s="120">
        <f>AK45</f>
        <v>96</v>
      </c>
      <c r="AL19" s="127">
        <f t="shared" si="28"/>
        <v>135.21126760563379</v>
      </c>
      <c r="AM19" s="120">
        <f t="shared" ref="AM19:AU19" si="56">AM45</f>
        <v>96</v>
      </c>
      <c r="AN19" s="129">
        <f t="shared" si="56"/>
        <v>93</v>
      </c>
      <c r="AO19" s="131">
        <f t="shared" si="56"/>
        <v>1</v>
      </c>
      <c r="AP19" s="120">
        <f t="shared" si="56"/>
        <v>0</v>
      </c>
      <c r="AQ19" s="124">
        <f t="shared" si="56"/>
        <v>58</v>
      </c>
      <c r="AR19" s="130">
        <f t="shared" si="56"/>
        <v>1</v>
      </c>
      <c r="AS19" s="120">
        <f t="shared" si="56"/>
        <v>4</v>
      </c>
      <c r="AT19" s="120">
        <f t="shared" si="56"/>
        <v>90</v>
      </c>
      <c r="AU19" s="120">
        <f t="shared" si="56"/>
        <v>105</v>
      </c>
      <c r="AV19" s="127">
        <f t="shared" si="30"/>
        <v>147.88732394366198</v>
      </c>
      <c r="AW19" s="120">
        <f>AW45</f>
        <v>105</v>
      </c>
      <c r="AX19" s="120">
        <f>AX45</f>
        <v>105</v>
      </c>
      <c r="AY19" s="120">
        <f>AY45</f>
        <v>0</v>
      </c>
      <c r="AZ19" s="120">
        <f>AZ45</f>
        <v>4</v>
      </c>
      <c r="BA19" s="120">
        <f>BA45</f>
        <v>2</v>
      </c>
      <c r="BB19" s="123">
        <f t="shared" si="31"/>
        <v>2.8169014084507045</v>
      </c>
      <c r="BC19" s="120">
        <f>BC45</f>
        <v>0</v>
      </c>
      <c r="BD19" s="120">
        <f>BD45</f>
        <v>3</v>
      </c>
      <c r="BE19" s="120">
        <f>BE45</f>
        <v>6</v>
      </c>
      <c r="BF19" s="127">
        <f t="shared" si="32"/>
        <v>8.4507042253521121</v>
      </c>
      <c r="BG19" s="120">
        <f t="shared" ref="BG19:BM19" si="57">BG45</f>
        <v>0</v>
      </c>
      <c r="BH19" s="120">
        <f t="shared" si="57"/>
        <v>0</v>
      </c>
      <c r="BI19" s="120">
        <f t="shared" si="57"/>
        <v>0</v>
      </c>
      <c r="BJ19" s="120">
        <f t="shared" si="57"/>
        <v>0</v>
      </c>
      <c r="BK19" s="120">
        <f t="shared" si="57"/>
        <v>0</v>
      </c>
      <c r="BL19" s="120">
        <f t="shared" si="57"/>
        <v>3</v>
      </c>
      <c r="BM19" s="120">
        <f t="shared" si="57"/>
        <v>0</v>
      </c>
      <c r="BN19" s="125"/>
      <c r="BO19" s="133" t="s">
        <v>154</v>
      </c>
      <c r="BP19" s="119">
        <f>BP45</f>
        <v>81</v>
      </c>
      <c r="BQ19" s="120">
        <f t="shared" ref="BQ19:BX19" si="58">BQ45</f>
        <v>0</v>
      </c>
      <c r="BR19" s="120">
        <f t="shared" si="58"/>
        <v>89</v>
      </c>
      <c r="BS19" s="120">
        <f t="shared" si="58"/>
        <v>0</v>
      </c>
      <c r="BT19" s="120">
        <f t="shared" si="58"/>
        <v>12</v>
      </c>
      <c r="BU19" s="129">
        <f t="shared" si="58"/>
        <v>6</v>
      </c>
      <c r="BV19" s="131">
        <f t="shared" si="58"/>
        <v>2</v>
      </c>
      <c r="BW19" s="120">
        <f t="shared" si="58"/>
        <v>0</v>
      </c>
      <c r="BX19" s="120">
        <f t="shared" si="58"/>
        <v>3</v>
      </c>
      <c r="BY19" s="477">
        <f t="shared" si="35"/>
        <v>3.7037037037037035E-2</v>
      </c>
      <c r="BZ19" s="131">
        <f>BZ45</f>
        <v>1</v>
      </c>
      <c r="CA19" s="120">
        <f>CA45</f>
        <v>0</v>
      </c>
      <c r="CB19" s="120">
        <f>CB45</f>
        <v>0</v>
      </c>
      <c r="CC19" s="469">
        <f t="shared" si="36"/>
        <v>0</v>
      </c>
      <c r="CD19" s="130">
        <f t="shared" ref="CD19:CK19" si="59">CD45</f>
        <v>0</v>
      </c>
      <c r="CE19" s="120">
        <f t="shared" si="59"/>
        <v>2</v>
      </c>
      <c r="CF19" s="120">
        <f t="shared" si="59"/>
        <v>0</v>
      </c>
      <c r="CG19" s="120">
        <f t="shared" si="59"/>
        <v>0</v>
      </c>
      <c r="CH19" s="120">
        <f t="shared" si="59"/>
        <v>1</v>
      </c>
      <c r="CI19" s="120">
        <f t="shared" si="59"/>
        <v>7</v>
      </c>
      <c r="CJ19" s="120">
        <f t="shared" si="59"/>
        <v>2</v>
      </c>
      <c r="CK19" s="120">
        <f t="shared" si="59"/>
        <v>6</v>
      </c>
      <c r="CL19" s="315">
        <f t="shared" si="38"/>
        <v>7.4074074074074066</v>
      </c>
      <c r="CM19" s="117">
        <f t="shared" ref="CM19:CN19" si="60">CM45</f>
        <v>0</v>
      </c>
      <c r="CN19" s="324">
        <f t="shared" si="60"/>
        <v>2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61">CS45</f>
        <v>3</v>
      </c>
      <c r="CT19" s="120">
        <f t="shared" si="61"/>
        <v>28</v>
      </c>
      <c r="CU19" s="120">
        <f t="shared" si="61"/>
        <v>0</v>
      </c>
      <c r="CV19" s="120">
        <f t="shared" si="61"/>
        <v>1</v>
      </c>
      <c r="CW19" s="120">
        <f t="shared" si="61"/>
        <v>0</v>
      </c>
      <c r="CX19" s="120">
        <f t="shared" si="61"/>
        <v>0</v>
      </c>
      <c r="CY19" s="120">
        <f t="shared" si="61"/>
        <v>4</v>
      </c>
      <c r="CZ19" s="120">
        <f t="shared" si="61"/>
        <v>0</v>
      </c>
      <c r="DA19" s="120">
        <f t="shared" si="61"/>
        <v>0</v>
      </c>
      <c r="DB19" s="120">
        <f t="shared" si="61"/>
        <v>4</v>
      </c>
      <c r="DC19" s="120">
        <f t="shared" si="61"/>
        <v>0</v>
      </c>
      <c r="DD19" s="120">
        <f t="shared" si="61"/>
        <v>0</v>
      </c>
      <c r="DE19" s="120">
        <f t="shared" si="61"/>
        <v>0</v>
      </c>
      <c r="DF19" s="120">
        <f t="shared" si="61"/>
        <v>0</v>
      </c>
      <c r="DG19" s="120">
        <f t="shared" si="61"/>
        <v>0</v>
      </c>
      <c r="DH19" s="120">
        <f t="shared" si="61"/>
        <v>0</v>
      </c>
      <c r="DI19" s="120">
        <f t="shared" si="61"/>
        <v>0</v>
      </c>
      <c r="DJ19" s="120">
        <f t="shared" si="61"/>
        <v>0</v>
      </c>
      <c r="DK19" s="120">
        <f t="shared" si="61"/>
        <v>0</v>
      </c>
      <c r="DL19" s="120">
        <f t="shared" si="61"/>
        <v>0</v>
      </c>
      <c r="DM19" s="120">
        <f t="shared" si="61"/>
        <v>0</v>
      </c>
      <c r="DN19" s="125"/>
      <c r="DO19" s="308" t="s">
        <v>154</v>
      </c>
      <c r="DP19" s="474">
        <f>DP45</f>
        <v>77</v>
      </c>
      <c r="DQ19" s="120">
        <f t="shared" ref="DQ19:DW19" si="62">DQ45</f>
        <v>4</v>
      </c>
      <c r="DR19" s="120">
        <f t="shared" si="62"/>
        <v>10</v>
      </c>
      <c r="DS19" s="120">
        <f t="shared" si="62"/>
        <v>14</v>
      </c>
      <c r="DT19" s="120">
        <f t="shared" si="62"/>
        <v>0</v>
      </c>
      <c r="DU19" s="120">
        <f t="shared" si="62"/>
        <v>0</v>
      </c>
      <c r="DV19" s="120">
        <f t="shared" si="62"/>
        <v>0</v>
      </c>
      <c r="DW19" s="120">
        <f t="shared" si="62"/>
        <v>0</v>
      </c>
      <c r="DX19" s="127">
        <f t="shared" si="8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9"/>
        <v>0</v>
      </c>
      <c r="EC19" s="120">
        <f t="shared" ref="EC19:EJ19" si="63">EC45</f>
        <v>0</v>
      </c>
      <c r="ED19" s="120">
        <f t="shared" si="63"/>
        <v>0</v>
      </c>
      <c r="EE19" s="120">
        <f t="shared" si="63"/>
        <v>0</v>
      </c>
      <c r="EF19" s="120">
        <f t="shared" si="63"/>
        <v>0</v>
      </c>
      <c r="EG19" s="120">
        <f t="shared" si="63"/>
        <v>0</v>
      </c>
      <c r="EH19" s="120">
        <f t="shared" si="63"/>
        <v>0</v>
      </c>
      <c r="EI19" s="120">
        <f t="shared" si="63"/>
        <v>0</v>
      </c>
      <c r="EJ19" s="120">
        <f t="shared" si="63"/>
        <v>0</v>
      </c>
      <c r="EK19" s="127">
        <f t="shared" si="10"/>
        <v>0</v>
      </c>
      <c r="EL19" s="120">
        <f>EL45</f>
        <v>0</v>
      </c>
      <c r="EM19" s="120">
        <f>EM45</f>
        <v>98</v>
      </c>
      <c r="EN19" s="127">
        <f t="shared" si="11"/>
        <v>1.2727272727272727</v>
      </c>
      <c r="EO19" s="120">
        <f>EO45</f>
        <v>98</v>
      </c>
      <c r="EP19" s="127">
        <f t="shared" si="12"/>
        <v>1.2727272727272727</v>
      </c>
      <c r="EQ19" s="125"/>
      <c r="ER19" s="133" t="s">
        <v>154</v>
      </c>
      <c r="ES19" s="120">
        <f>ES45</f>
        <v>3</v>
      </c>
      <c r="ET19" s="120">
        <f t="shared" ref="ET19:FK19" si="64">ET45</f>
        <v>1</v>
      </c>
      <c r="EU19" s="120">
        <f t="shared" si="64"/>
        <v>0</v>
      </c>
      <c r="EV19" s="120">
        <f t="shared" si="64"/>
        <v>36</v>
      </c>
      <c r="EW19" s="120">
        <f t="shared" si="64"/>
        <v>32</v>
      </c>
      <c r="EX19" s="120">
        <f t="shared" si="64"/>
        <v>13</v>
      </c>
      <c r="EY19" s="120">
        <f t="shared" si="64"/>
        <v>8</v>
      </c>
      <c r="EZ19" s="120">
        <f t="shared" si="64"/>
        <v>3</v>
      </c>
      <c r="FA19" s="120">
        <f t="shared" si="64"/>
        <v>3</v>
      </c>
      <c r="FB19" s="120">
        <f t="shared" si="64"/>
        <v>27</v>
      </c>
      <c r="FC19" s="120">
        <f t="shared" si="64"/>
        <v>11</v>
      </c>
      <c r="FD19" s="120">
        <f t="shared" si="64"/>
        <v>7</v>
      </c>
      <c r="FE19" s="120">
        <f t="shared" si="64"/>
        <v>6</v>
      </c>
      <c r="FF19" s="120">
        <f t="shared" si="64"/>
        <v>7</v>
      </c>
      <c r="FG19" s="120">
        <f t="shared" si="64"/>
        <v>0</v>
      </c>
      <c r="FH19" s="120">
        <f t="shared" si="64"/>
        <v>0</v>
      </c>
      <c r="FI19" s="120">
        <f t="shared" si="64"/>
        <v>1</v>
      </c>
      <c r="FJ19" s="120">
        <f t="shared" si="64"/>
        <v>0</v>
      </c>
      <c r="FK19" s="119">
        <f t="shared" si="64"/>
        <v>82</v>
      </c>
      <c r="FL19" s="188">
        <f t="shared" si="14"/>
        <v>52.439024390243901</v>
      </c>
      <c r="FM19" s="120">
        <f t="shared" ref="FM19:GG19" si="65">FM45</f>
        <v>0</v>
      </c>
      <c r="FN19" s="120">
        <f t="shared" si="65"/>
        <v>2</v>
      </c>
      <c r="FO19" s="120">
        <f t="shared" si="65"/>
        <v>18</v>
      </c>
      <c r="FP19" s="120">
        <f t="shared" si="65"/>
        <v>22</v>
      </c>
      <c r="FQ19" s="120">
        <f t="shared" si="65"/>
        <v>1</v>
      </c>
      <c r="FR19" s="120">
        <f t="shared" si="65"/>
        <v>2</v>
      </c>
      <c r="FS19" s="120">
        <f t="shared" si="65"/>
        <v>0</v>
      </c>
      <c r="FT19" s="120">
        <f t="shared" si="65"/>
        <v>0</v>
      </c>
      <c r="FU19" s="120">
        <f t="shared" si="65"/>
        <v>35</v>
      </c>
      <c r="FV19" s="120">
        <f t="shared" si="65"/>
        <v>22</v>
      </c>
      <c r="FW19" s="120">
        <f t="shared" si="65"/>
        <v>0</v>
      </c>
      <c r="FX19" s="120">
        <f t="shared" si="65"/>
        <v>25</v>
      </c>
      <c r="FY19" s="120">
        <f t="shared" si="65"/>
        <v>16</v>
      </c>
      <c r="FZ19" s="120">
        <f t="shared" si="65"/>
        <v>1</v>
      </c>
      <c r="GA19" s="120">
        <f t="shared" si="65"/>
        <v>35</v>
      </c>
      <c r="GB19" s="120">
        <f t="shared" si="65"/>
        <v>9</v>
      </c>
      <c r="GC19" s="120">
        <f t="shared" si="65"/>
        <v>4</v>
      </c>
      <c r="GD19" s="120">
        <f t="shared" si="65"/>
        <v>4</v>
      </c>
      <c r="GE19" s="120">
        <f t="shared" si="65"/>
        <v>1</v>
      </c>
      <c r="GF19" s="120">
        <f t="shared" si="65"/>
        <v>1</v>
      </c>
      <c r="GG19" s="120">
        <f t="shared" si="65"/>
        <v>3</v>
      </c>
      <c r="GH19" s="125"/>
      <c r="GI19" s="133" t="s">
        <v>154</v>
      </c>
      <c r="GJ19" s="119">
        <f>GJ45</f>
        <v>638</v>
      </c>
      <c r="GK19" s="192">
        <f t="shared" si="15"/>
        <v>97.17868338557993</v>
      </c>
      <c r="GL19" s="120">
        <f>GL45</f>
        <v>0</v>
      </c>
      <c r="GM19" s="120">
        <f t="shared" ref="GM19:GW19" si="66">GM45</f>
        <v>1</v>
      </c>
      <c r="GN19" s="120">
        <f t="shared" si="66"/>
        <v>3</v>
      </c>
      <c r="GO19" s="120">
        <f t="shared" si="66"/>
        <v>16</v>
      </c>
      <c r="GP19" s="120">
        <f t="shared" si="66"/>
        <v>11</v>
      </c>
      <c r="GQ19" s="120">
        <f t="shared" si="66"/>
        <v>91</v>
      </c>
      <c r="GR19" s="120">
        <f t="shared" si="66"/>
        <v>40</v>
      </c>
      <c r="GS19" s="120">
        <f t="shared" si="66"/>
        <v>83</v>
      </c>
      <c r="GT19" s="120">
        <f t="shared" si="66"/>
        <v>210</v>
      </c>
      <c r="GU19" s="129">
        <f t="shared" si="66"/>
        <v>165</v>
      </c>
      <c r="GV19" s="131">
        <f t="shared" si="66"/>
        <v>607</v>
      </c>
      <c r="GW19" s="120">
        <f t="shared" si="66"/>
        <v>713</v>
      </c>
      <c r="GX19" s="304">
        <f t="shared" si="17"/>
        <v>85.133239831697054</v>
      </c>
      <c r="GY19" s="130">
        <f t="shared" ref="GY19:HG19" si="67">GY45</f>
        <v>12</v>
      </c>
      <c r="GZ19" s="120">
        <f t="shared" si="67"/>
        <v>0</v>
      </c>
      <c r="HA19" s="120">
        <f t="shared" si="67"/>
        <v>5</v>
      </c>
      <c r="HB19" s="120">
        <f t="shared" si="67"/>
        <v>0</v>
      </c>
      <c r="HC19" s="120">
        <f t="shared" si="67"/>
        <v>6</v>
      </c>
      <c r="HD19" s="120">
        <f t="shared" si="67"/>
        <v>0</v>
      </c>
      <c r="HE19" s="120">
        <f t="shared" si="67"/>
        <v>0</v>
      </c>
      <c r="HF19" s="120">
        <f t="shared" si="67"/>
        <v>0</v>
      </c>
      <c r="HG19" s="124">
        <f t="shared" si="67"/>
        <v>1</v>
      </c>
      <c r="HH19" s="1022"/>
      <c r="HI19" s="133" t="s">
        <v>154</v>
      </c>
      <c r="HJ19" s="120">
        <f t="shared" ref="HJ19:HR19" si="68">HJ45</f>
        <v>0</v>
      </c>
      <c r="HK19" s="120">
        <f t="shared" si="68"/>
        <v>0</v>
      </c>
      <c r="HL19" s="120">
        <f t="shared" si="68"/>
        <v>0</v>
      </c>
      <c r="HM19" s="120">
        <f t="shared" si="68"/>
        <v>0</v>
      </c>
      <c r="HN19" s="120">
        <f t="shared" si="68"/>
        <v>0</v>
      </c>
      <c r="HO19" s="120">
        <f t="shared" si="68"/>
        <v>0</v>
      </c>
      <c r="HP19" s="120">
        <f t="shared" si="68"/>
        <v>0</v>
      </c>
      <c r="HQ19" s="129">
        <f t="shared" si="68"/>
        <v>0</v>
      </c>
      <c r="HR19" s="131">
        <f t="shared" si="68"/>
        <v>46</v>
      </c>
      <c r="HS19" s="198">
        <f t="shared" si="48"/>
        <v>0</v>
      </c>
      <c r="HT19" s="130">
        <f t="shared" ref="HT19:IF19" si="69">HT45</f>
        <v>0</v>
      </c>
      <c r="HU19" s="120">
        <f t="shared" si="69"/>
        <v>0</v>
      </c>
      <c r="HV19" s="120">
        <f t="shared" si="69"/>
        <v>0</v>
      </c>
      <c r="HW19" s="124">
        <f t="shared" si="69"/>
        <v>0</v>
      </c>
      <c r="HX19" s="211"/>
      <c r="HY19" s="130">
        <f t="shared" si="69"/>
        <v>0</v>
      </c>
      <c r="HZ19" s="120">
        <f t="shared" si="69"/>
        <v>0</v>
      </c>
      <c r="IA19" s="120">
        <f t="shared" si="69"/>
        <v>0</v>
      </c>
      <c r="IB19" s="120">
        <f t="shared" si="69"/>
        <v>0</v>
      </c>
      <c r="IC19" s="120">
        <f t="shared" si="69"/>
        <v>0</v>
      </c>
      <c r="ID19" s="120">
        <f t="shared" si="69"/>
        <v>0</v>
      </c>
      <c r="IE19" s="120">
        <f t="shared" si="69"/>
        <v>0</v>
      </c>
      <c r="IF19" s="124">
        <f t="shared" si="69"/>
        <v>0</v>
      </c>
      <c r="IG19" s="125"/>
      <c r="IH19" s="133" t="s">
        <v>154</v>
      </c>
      <c r="II19" s="120">
        <f t="shared" ref="II19:JH19" si="70">II45</f>
        <v>0</v>
      </c>
      <c r="IJ19" s="120">
        <f t="shared" si="70"/>
        <v>0</v>
      </c>
      <c r="IK19" s="120">
        <f t="shared" si="70"/>
        <v>0</v>
      </c>
      <c r="IL19" s="120">
        <f t="shared" si="70"/>
        <v>0</v>
      </c>
      <c r="IM19" s="120">
        <f t="shared" si="70"/>
        <v>0</v>
      </c>
      <c r="IN19" s="120">
        <f t="shared" si="70"/>
        <v>0</v>
      </c>
      <c r="IO19" s="120">
        <f t="shared" si="70"/>
        <v>26</v>
      </c>
      <c r="IP19" s="120">
        <f t="shared" si="70"/>
        <v>8</v>
      </c>
      <c r="IQ19" s="120">
        <f t="shared" si="70"/>
        <v>2</v>
      </c>
      <c r="IR19" s="120">
        <f t="shared" si="70"/>
        <v>26</v>
      </c>
      <c r="IS19" s="120">
        <f t="shared" si="70"/>
        <v>10</v>
      </c>
      <c r="IT19" s="120">
        <f t="shared" si="70"/>
        <v>4</v>
      </c>
      <c r="IU19" s="120">
        <f t="shared" si="70"/>
        <v>4</v>
      </c>
      <c r="IV19" s="120">
        <f t="shared" si="70"/>
        <v>1</v>
      </c>
      <c r="IW19" s="124">
        <f t="shared" si="70"/>
        <v>2</v>
      </c>
      <c r="IX19" s="130">
        <f t="shared" si="70"/>
        <v>0</v>
      </c>
      <c r="IY19" s="120">
        <f t="shared" si="70"/>
        <v>0</v>
      </c>
      <c r="IZ19" s="129">
        <f t="shared" si="70"/>
        <v>1</v>
      </c>
      <c r="JA19" s="131">
        <f t="shared" si="70"/>
        <v>1</v>
      </c>
      <c r="JB19" s="120">
        <f t="shared" si="70"/>
        <v>0</v>
      </c>
      <c r="JC19" s="124">
        <f t="shared" si="70"/>
        <v>0</v>
      </c>
      <c r="JD19" s="130">
        <f t="shared" si="70"/>
        <v>1</v>
      </c>
      <c r="JE19" s="120">
        <f t="shared" si="70"/>
        <v>0</v>
      </c>
      <c r="JF19" s="120">
        <f t="shared" si="70"/>
        <v>1</v>
      </c>
      <c r="JG19" s="120">
        <f t="shared" si="70"/>
        <v>0</v>
      </c>
      <c r="JH19" s="120">
        <f t="shared" si="70"/>
        <v>0</v>
      </c>
      <c r="JI19" s="125"/>
      <c r="JJ19" s="133" t="s">
        <v>154</v>
      </c>
      <c r="JK19" s="120">
        <f t="shared" ref="JK19:KE19" si="71">JK45</f>
        <v>0</v>
      </c>
      <c r="JL19" s="120">
        <f t="shared" si="71"/>
        <v>0</v>
      </c>
      <c r="JM19" s="120">
        <f t="shared" si="71"/>
        <v>0</v>
      </c>
      <c r="JN19" s="120">
        <f t="shared" si="71"/>
        <v>0</v>
      </c>
      <c r="JO19" s="120">
        <f t="shared" si="71"/>
        <v>0</v>
      </c>
      <c r="JP19" s="120">
        <f t="shared" si="71"/>
        <v>0</v>
      </c>
      <c r="JQ19" s="120">
        <f t="shared" si="71"/>
        <v>0</v>
      </c>
      <c r="JR19" s="120">
        <f t="shared" si="71"/>
        <v>0</v>
      </c>
      <c r="JS19" s="120">
        <f t="shared" si="71"/>
        <v>0</v>
      </c>
      <c r="JT19" s="129">
        <f t="shared" si="71"/>
        <v>0</v>
      </c>
      <c r="JU19" s="340">
        <f t="shared" si="71"/>
        <v>0</v>
      </c>
      <c r="JV19" s="341">
        <f t="shared" si="71"/>
        <v>0</v>
      </c>
      <c r="JW19" s="341">
        <f t="shared" si="71"/>
        <v>0</v>
      </c>
      <c r="JX19" s="341">
        <f t="shared" si="71"/>
        <v>0</v>
      </c>
      <c r="JY19" s="342">
        <f t="shared" si="71"/>
        <v>4</v>
      </c>
      <c r="JZ19" s="340">
        <f t="shared" si="71"/>
        <v>0</v>
      </c>
      <c r="KA19" s="341">
        <f t="shared" si="71"/>
        <v>0</v>
      </c>
      <c r="KB19" s="341">
        <f t="shared" si="71"/>
        <v>1</v>
      </c>
      <c r="KC19" s="341">
        <f t="shared" si="71"/>
        <v>2</v>
      </c>
      <c r="KD19" s="342">
        <f t="shared" si="71"/>
        <v>6</v>
      </c>
      <c r="KE19" s="340">
        <f t="shared" si="71"/>
        <v>357</v>
      </c>
      <c r="KF19" s="343">
        <f t="shared" si="20"/>
        <v>46.778711484593835</v>
      </c>
      <c r="KG19" s="342">
        <f>KG45</f>
        <v>167</v>
      </c>
      <c r="KH19" s="131">
        <f t="shared" ref="KH19:KW19" si="72">KH45</f>
        <v>2</v>
      </c>
      <c r="KI19" s="130">
        <f t="shared" si="72"/>
        <v>0</v>
      </c>
      <c r="KJ19" s="124">
        <f t="shared" si="72"/>
        <v>0</v>
      </c>
      <c r="KK19" s="125"/>
      <c r="KL19" s="308" t="s">
        <v>154</v>
      </c>
      <c r="KM19" s="131">
        <f t="shared" si="72"/>
        <v>0</v>
      </c>
      <c r="KN19" s="120">
        <f t="shared" si="72"/>
        <v>0</v>
      </c>
      <c r="KO19" s="120">
        <f t="shared" si="72"/>
        <v>0</v>
      </c>
      <c r="KP19" s="120">
        <f t="shared" si="72"/>
        <v>77</v>
      </c>
      <c r="KQ19" s="120">
        <f t="shared" si="72"/>
        <v>0</v>
      </c>
      <c r="KR19" s="120">
        <f t="shared" si="72"/>
        <v>80</v>
      </c>
      <c r="KS19" s="120">
        <f t="shared" si="72"/>
        <v>16</v>
      </c>
      <c r="KT19" s="120">
        <f t="shared" si="72"/>
        <v>0</v>
      </c>
      <c r="KU19" s="124">
        <f t="shared" si="72"/>
        <v>32</v>
      </c>
      <c r="KV19" s="120">
        <f t="shared" si="72"/>
        <v>0</v>
      </c>
      <c r="KW19" s="120">
        <f t="shared" si="72"/>
        <v>0</v>
      </c>
      <c r="KY19" s="120">
        <f t="shared" ref="KY19:LB19" si="73">KY45</f>
        <v>0</v>
      </c>
      <c r="KZ19" s="120">
        <f t="shared" si="73"/>
        <v>0</v>
      </c>
      <c r="LA19" s="120">
        <f t="shared" si="73"/>
        <v>0</v>
      </c>
      <c r="LB19" s="120">
        <f t="shared" si="73"/>
        <v>0</v>
      </c>
      <c r="LD19" s="544" t="s">
        <v>154</v>
      </c>
      <c r="LE19" s="131">
        <f t="shared" ref="LE19:LV19" si="74">LE45</f>
        <v>0</v>
      </c>
      <c r="LF19" s="120">
        <f t="shared" si="74"/>
        <v>0</v>
      </c>
      <c r="LG19" s="120">
        <f t="shared" si="74"/>
        <v>0</v>
      </c>
      <c r="LH19" s="120">
        <f t="shared" si="74"/>
        <v>0</v>
      </c>
      <c r="LI19" s="120">
        <f t="shared" si="74"/>
        <v>0</v>
      </c>
      <c r="LJ19" s="124">
        <f t="shared" si="74"/>
        <v>0</v>
      </c>
      <c r="LK19" s="131">
        <f t="shared" si="74"/>
        <v>0</v>
      </c>
      <c r="LL19" s="120">
        <f t="shared" si="74"/>
        <v>0</v>
      </c>
      <c r="LM19" s="120">
        <f t="shared" si="74"/>
        <v>0</v>
      </c>
      <c r="LN19" s="124">
        <f t="shared" si="74"/>
        <v>0</v>
      </c>
      <c r="LO19" s="124">
        <f t="shared" si="74"/>
        <v>90</v>
      </c>
      <c r="LP19" s="124">
        <f t="shared" si="74"/>
        <v>5</v>
      </c>
      <c r="LQ19" s="124">
        <f t="shared" si="74"/>
        <v>0</v>
      </c>
      <c r="LR19" s="124">
        <f t="shared" si="74"/>
        <v>0</v>
      </c>
      <c r="LS19" s="131">
        <f t="shared" si="74"/>
        <v>227</v>
      </c>
      <c r="LT19" s="120">
        <f t="shared" si="74"/>
        <v>22</v>
      </c>
      <c r="LU19" s="120">
        <f t="shared" si="74"/>
        <v>15</v>
      </c>
      <c r="LV19" s="124">
        <f t="shared" si="74"/>
        <v>26</v>
      </c>
    </row>
    <row r="20" spans="1:335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5"/>
        <v>0</v>
      </c>
      <c r="H20" s="130">
        <f>H42+H43+H44</f>
        <v>0</v>
      </c>
      <c r="I20" s="129">
        <f>I42+I43+I44</f>
        <v>0</v>
      </c>
      <c r="J20" s="131">
        <f>J42+J43+J44</f>
        <v>68</v>
      </c>
      <c r="K20" s="120">
        <f>K42+K43+K44</f>
        <v>74</v>
      </c>
      <c r="L20" s="124">
        <f>L42+L43+L44</f>
        <v>83</v>
      </c>
      <c r="M20" s="497">
        <f t="shared" si="1"/>
        <v>113.69863013698631</v>
      </c>
      <c r="N20" s="131">
        <f>N42+N43+N44</f>
        <v>68</v>
      </c>
      <c r="O20" s="120">
        <f>O42+O43+O44</f>
        <v>74</v>
      </c>
      <c r="P20" s="120">
        <f>P42+P43+P44</f>
        <v>83</v>
      </c>
      <c r="Q20" s="386">
        <f t="shared" si="26"/>
        <v>113.69863013698631</v>
      </c>
      <c r="R20" s="130">
        <f t="shared" ref="R20:AG20" si="75">R42+R43+R44</f>
        <v>0</v>
      </c>
      <c r="S20" s="120">
        <f t="shared" si="75"/>
        <v>0</v>
      </c>
      <c r="T20" s="120">
        <f t="shared" si="75"/>
        <v>0</v>
      </c>
      <c r="U20" s="120">
        <f t="shared" si="75"/>
        <v>0</v>
      </c>
      <c r="V20" s="120">
        <f t="shared" si="75"/>
        <v>0</v>
      </c>
      <c r="W20" s="120">
        <f t="shared" si="75"/>
        <v>0</v>
      </c>
      <c r="X20" s="120">
        <f t="shared" si="75"/>
        <v>68</v>
      </c>
      <c r="Y20" s="120">
        <f t="shared" si="75"/>
        <v>74</v>
      </c>
      <c r="Z20" s="120">
        <f t="shared" si="75"/>
        <v>68</v>
      </c>
      <c r="AA20" s="120">
        <f t="shared" si="75"/>
        <v>74</v>
      </c>
      <c r="AB20" s="120">
        <f t="shared" si="75"/>
        <v>77</v>
      </c>
      <c r="AC20" s="120">
        <f t="shared" si="75"/>
        <v>65</v>
      </c>
      <c r="AD20" s="120">
        <f t="shared" si="75"/>
        <v>0</v>
      </c>
      <c r="AE20" s="120">
        <f t="shared" si="75"/>
        <v>0</v>
      </c>
      <c r="AF20" s="120">
        <f t="shared" si="75"/>
        <v>0</v>
      </c>
      <c r="AG20" s="120">
        <f t="shared" si="75"/>
        <v>0</v>
      </c>
      <c r="AH20" s="125"/>
      <c r="AI20" s="307" t="s">
        <v>156</v>
      </c>
      <c r="AJ20" s="474">
        <f>AJ42+AJ43+AJ44</f>
        <v>96</v>
      </c>
      <c r="AK20" s="120">
        <f>AK42+AK43+AK44</f>
        <v>90</v>
      </c>
      <c r="AL20" s="127">
        <f t="shared" si="28"/>
        <v>93.75</v>
      </c>
      <c r="AM20" s="120">
        <f t="shared" ref="AM20:AU20" si="76">AM42+AM43+AM44</f>
        <v>91</v>
      </c>
      <c r="AN20" s="129">
        <f t="shared" si="76"/>
        <v>90</v>
      </c>
      <c r="AO20" s="131">
        <f t="shared" si="76"/>
        <v>0</v>
      </c>
      <c r="AP20" s="120">
        <f t="shared" si="76"/>
        <v>0</v>
      </c>
      <c r="AQ20" s="124">
        <f t="shared" si="76"/>
        <v>79</v>
      </c>
      <c r="AR20" s="130">
        <f t="shared" si="76"/>
        <v>2</v>
      </c>
      <c r="AS20" s="120">
        <f t="shared" si="76"/>
        <v>2</v>
      </c>
      <c r="AT20" s="120">
        <f t="shared" si="76"/>
        <v>88</v>
      </c>
      <c r="AU20" s="120">
        <f t="shared" si="76"/>
        <v>85</v>
      </c>
      <c r="AV20" s="127">
        <f t="shared" si="30"/>
        <v>88.541666666666657</v>
      </c>
      <c r="AW20" s="120">
        <f>AW42+AW43+AW44</f>
        <v>84</v>
      </c>
      <c r="AX20" s="120">
        <f>AX42+AX43+AX44</f>
        <v>83</v>
      </c>
      <c r="AY20" s="120">
        <f>AY42+AY43+AY44</f>
        <v>0</v>
      </c>
      <c r="AZ20" s="120">
        <f>AZ42+AZ43+AZ44</f>
        <v>1</v>
      </c>
      <c r="BA20" s="120">
        <f>BA42+BA43+BA44</f>
        <v>3</v>
      </c>
      <c r="BB20" s="123">
        <f t="shared" si="31"/>
        <v>3.125</v>
      </c>
      <c r="BC20" s="120">
        <f>BC42+BC43+BC44</f>
        <v>0</v>
      </c>
      <c r="BD20" s="120">
        <f>BD42+BD43+BD44</f>
        <v>0</v>
      </c>
      <c r="BE20" s="120">
        <f>BE42+BE43+BE44</f>
        <v>1</v>
      </c>
      <c r="BF20" s="127">
        <f t="shared" si="32"/>
        <v>1.0416666666666665</v>
      </c>
      <c r="BG20" s="120">
        <f t="shared" ref="BG20:BM20" si="77">BG42+BG43+BG44</f>
        <v>0</v>
      </c>
      <c r="BH20" s="120">
        <f t="shared" si="77"/>
        <v>0</v>
      </c>
      <c r="BI20" s="120">
        <f t="shared" si="77"/>
        <v>0</v>
      </c>
      <c r="BJ20" s="120">
        <f t="shared" si="77"/>
        <v>0</v>
      </c>
      <c r="BK20" s="120">
        <f t="shared" si="77"/>
        <v>0</v>
      </c>
      <c r="BL20" s="120">
        <f t="shared" si="77"/>
        <v>0</v>
      </c>
      <c r="BM20" s="120">
        <f t="shared" si="77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8">BQ42+BQ43+BQ44</f>
        <v>0</v>
      </c>
      <c r="BR20" s="120">
        <f t="shared" si="78"/>
        <v>106</v>
      </c>
      <c r="BS20" s="120">
        <f t="shared" si="78"/>
        <v>0</v>
      </c>
      <c r="BT20" s="120">
        <f t="shared" si="78"/>
        <v>19</v>
      </c>
      <c r="BU20" s="129">
        <f t="shared" si="78"/>
        <v>2</v>
      </c>
      <c r="BV20" s="131">
        <f t="shared" si="78"/>
        <v>1</v>
      </c>
      <c r="BW20" s="120">
        <f t="shared" si="78"/>
        <v>0</v>
      </c>
      <c r="BX20" s="120">
        <f t="shared" si="78"/>
        <v>1</v>
      </c>
      <c r="BY20" s="477">
        <f t="shared" si="35"/>
        <v>9.9009900990099011E-3</v>
      </c>
      <c r="BZ20" s="131">
        <f>BZ42+BZ43+BZ44</f>
        <v>2</v>
      </c>
      <c r="CA20" s="120">
        <f>CA42+CA43+CA44</f>
        <v>0</v>
      </c>
      <c r="CB20" s="120">
        <f>CB42+CB43+CB44</f>
        <v>1</v>
      </c>
      <c r="CC20" s="469">
        <f t="shared" si="36"/>
        <v>0.99009900990099009</v>
      </c>
      <c r="CD20" s="130">
        <f t="shared" ref="CD20:CK20" si="79">CD42+CD43+CD44</f>
        <v>0</v>
      </c>
      <c r="CE20" s="120">
        <f t="shared" si="79"/>
        <v>2</v>
      </c>
      <c r="CF20" s="120">
        <f t="shared" si="79"/>
        <v>0</v>
      </c>
      <c r="CG20" s="120">
        <f t="shared" si="79"/>
        <v>0</v>
      </c>
      <c r="CH20" s="120">
        <f t="shared" si="79"/>
        <v>0</v>
      </c>
      <c r="CI20" s="120">
        <f t="shared" si="79"/>
        <v>0</v>
      </c>
      <c r="CJ20" s="120">
        <f t="shared" si="79"/>
        <v>3</v>
      </c>
      <c r="CK20" s="120">
        <f t="shared" si="79"/>
        <v>6</v>
      </c>
      <c r="CL20" s="315">
        <f t="shared" si="38"/>
        <v>5.9405940594059405</v>
      </c>
      <c r="CM20" s="117">
        <f t="shared" ref="CM20:CN20" si="80">CM42+CM43+CM44</f>
        <v>0</v>
      </c>
      <c r="CN20" s="324">
        <f t="shared" si="80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81">CS42+CS43+CS44</f>
        <v>7</v>
      </c>
      <c r="CT20" s="120">
        <f t="shared" si="81"/>
        <v>37</v>
      </c>
      <c r="CU20" s="120">
        <f t="shared" si="81"/>
        <v>0</v>
      </c>
      <c r="CV20" s="120">
        <f t="shared" si="81"/>
        <v>2</v>
      </c>
      <c r="CW20" s="120">
        <f t="shared" si="81"/>
        <v>0</v>
      </c>
      <c r="CX20" s="120">
        <f t="shared" si="81"/>
        <v>0</v>
      </c>
      <c r="CY20" s="120">
        <f t="shared" si="81"/>
        <v>0</v>
      </c>
      <c r="CZ20" s="120">
        <f t="shared" si="81"/>
        <v>0</v>
      </c>
      <c r="DA20" s="120">
        <f t="shared" si="81"/>
        <v>0</v>
      </c>
      <c r="DB20" s="120">
        <f t="shared" si="81"/>
        <v>0</v>
      </c>
      <c r="DC20" s="120">
        <f t="shared" si="81"/>
        <v>0</v>
      </c>
      <c r="DD20" s="120">
        <f t="shared" si="81"/>
        <v>0</v>
      </c>
      <c r="DE20" s="120">
        <f t="shared" si="81"/>
        <v>0</v>
      </c>
      <c r="DF20" s="120">
        <f t="shared" si="81"/>
        <v>0</v>
      </c>
      <c r="DG20" s="120">
        <f t="shared" si="81"/>
        <v>0</v>
      </c>
      <c r="DH20" s="120">
        <f t="shared" si="81"/>
        <v>0</v>
      </c>
      <c r="DI20" s="120">
        <f t="shared" si="81"/>
        <v>0</v>
      </c>
      <c r="DJ20" s="120">
        <f t="shared" si="81"/>
        <v>0</v>
      </c>
      <c r="DK20" s="120">
        <f t="shared" si="81"/>
        <v>0</v>
      </c>
      <c r="DL20" s="120">
        <f t="shared" si="81"/>
        <v>0</v>
      </c>
      <c r="DM20" s="120">
        <f t="shared" si="81"/>
        <v>0</v>
      </c>
      <c r="DN20" s="125"/>
      <c r="DO20" s="307" t="s">
        <v>156</v>
      </c>
      <c r="DP20" s="474">
        <f>DP42+DP43+DP44</f>
        <v>90</v>
      </c>
      <c r="DQ20" s="120">
        <f t="shared" ref="DQ20:DW20" si="82">DQ42+DQ43+DQ44</f>
        <v>6</v>
      </c>
      <c r="DR20" s="120">
        <f t="shared" si="82"/>
        <v>8</v>
      </c>
      <c r="DS20" s="120">
        <f t="shared" si="82"/>
        <v>24</v>
      </c>
      <c r="DT20" s="120">
        <f t="shared" si="82"/>
        <v>0</v>
      </c>
      <c r="DU20" s="120">
        <f t="shared" si="82"/>
        <v>0</v>
      </c>
      <c r="DV20" s="120">
        <f t="shared" si="82"/>
        <v>0</v>
      </c>
      <c r="DW20" s="120">
        <f t="shared" si="82"/>
        <v>0</v>
      </c>
      <c r="DX20" s="127">
        <f t="shared" si="8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9"/>
        <v>0</v>
      </c>
      <c r="EC20" s="120">
        <f t="shared" ref="EC20:EJ20" si="83">EC42+EC43+EC44</f>
        <v>0</v>
      </c>
      <c r="ED20" s="120">
        <f t="shared" si="83"/>
        <v>0</v>
      </c>
      <c r="EE20" s="120">
        <f t="shared" si="83"/>
        <v>0</v>
      </c>
      <c r="EF20" s="120">
        <f t="shared" si="83"/>
        <v>0</v>
      </c>
      <c r="EG20" s="120">
        <f t="shared" si="83"/>
        <v>0</v>
      </c>
      <c r="EH20" s="120">
        <f t="shared" si="83"/>
        <v>0</v>
      </c>
      <c r="EI20" s="120">
        <f t="shared" si="83"/>
        <v>0</v>
      </c>
      <c r="EJ20" s="120">
        <f t="shared" si="83"/>
        <v>0</v>
      </c>
      <c r="EK20" s="127">
        <f t="shared" si="10"/>
        <v>0</v>
      </c>
      <c r="EL20" s="120">
        <f>EL42+EL43+EL44</f>
        <v>0</v>
      </c>
      <c r="EM20" s="120">
        <f>EM42+EM43+EM44</f>
        <v>94</v>
      </c>
      <c r="EN20" s="127">
        <f t="shared" si="11"/>
        <v>1.0444444444444445</v>
      </c>
      <c r="EO20" s="120">
        <f>EO42+EO43+EO44</f>
        <v>93</v>
      </c>
      <c r="EP20" s="127">
        <f t="shared" si="12"/>
        <v>1.0333333333333334</v>
      </c>
      <c r="EQ20" s="125"/>
      <c r="ER20" s="126" t="s">
        <v>156</v>
      </c>
      <c r="ES20" s="120">
        <f>ES42+ES43+ES44</f>
        <v>0</v>
      </c>
      <c r="ET20" s="120">
        <f t="shared" ref="ET20:FK20" si="84">ET42+ET43+ET44</f>
        <v>0</v>
      </c>
      <c r="EU20" s="120">
        <f t="shared" si="84"/>
        <v>0</v>
      </c>
      <c r="EV20" s="120">
        <f t="shared" si="84"/>
        <v>14</v>
      </c>
      <c r="EW20" s="120">
        <f t="shared" si="84"/>
        <v>1</v>
      </c>
      <c r="EX20" s="120">
        <f t="shared" si="84"/>
        <v>0</v>
      </c>
      <c r="EY20" s="120">
        <f t="shared" si="84"/>
        <v>9</v>
      </c>
      <c r="EZ20" s="120">
        <f t="shared" si="84"/>
        <v>2</v>
      </c>
      <c r="FA20" s="120">
        <f t="shared" si="84"/>
        <v>3</v>
      </c>
      <c r="FB20" s="120">
        <f t="shared" si="84"/>
        <v>11</v>
      </c>
      <c r="FC20" s="120">
        <f t="shared" si="84"/>
        <v>7</v>
      </c>
      <c r="FD20" s="120">
        <f t="shared" si="84"/>
        <v>2</v>
      </c>
      <c r="FE20" s="120">
        <f t="shared" si="84"/>
        <v>1</v>
      </c>
      <c r="FF20" s="120">
        <f t="shared" si="84"/>
        <v>1</v>
      </c>
      <c r="FG20" s="120">
        <f t="shared" si="84"/>
        <v>0</v>
      </c>
      <c r="FH20" s="120">
        <f t="shared" si="84"/>
        <v>1</v>
      </c>
      <c r="FI20" s="120">
        <f t="shared" si="84"/>
        <v>0</v>
      </c>
      <c r="FJ20" s="120">
        <f t="shared" si="84"/>
        <v>0</v>
      </c>
      <c r="FK20" s="119">
        <f t="shared" si="84"/>
        <v>69</v>
      </c>
      <c r="FL20" s="188">
        <f t="shared" si="14"/>
        <v>28.985507246376812</v>
      </c>
      <c r="FM20" s="120">
        <f t="shared" ref="FM20:GG20" si="85">FM42+FM43+FM44</f>
        <v>0</v>
      </c>
      <c r="FN20" s="120">
        <f t="shared" si="85"/>
        <v>1</v>
      </c>
      <c r="FO20" s="120">
        <f t="shared" si="85"/>
        <v>11</v>
      </c>
      <c r="FP20" s="120">
        <f t="shared" si="85"/>
        <v>8</v>
      </c>
      <c r="FQ20" s="120">
        <f t="shared" si="85"/>
        <v>0</v>
      </c>
      <c r="FR20" s="120">
        <f t="shared" si="85"/>
        <v>0</v>
      </c>
      <c r="FS20" s="120">
        <f t="shared" si="85"/>
        <v>0</v>
      </c>
      <c r="FT20" s="120">
        <f t="shared" si="85"/>
        <v>0</v>
      </c>
      <c r="FU20" s="120">
        <f t="shared" si="85"/>
        <v>13</v>
      </c>
      <c r="FV20" s="120">
        <f t="shared" si="85"/>
        <v>3</v>
      </c>
      <c r="FW20" s="120">
        <f t="shared" si="85"/>
        <v>2</v>
      </c>
      <c r="FX20" s="120">
        <f t="shared" si="85"/>
        <v>8</v>
      </c>
      <c r="FY20" s="120">
        <f t="shared" si="85"/>
        <v>0</v>
      </c>
      <c r="FZ20" s="120">
        <f t="shared" si="85"/>
        <v>0</v>
      </c>
      <c r="GA20" s="120">
        <f t="shared" si="85"/>
        <v>10</v>
      </c>
      <c r="GB20" s="120">
        <f t="shared" si="85"/>
        <v>3</v>
      </c>
      <c r="GC20" s="120">
        <f t="shared" si="85"/>
        <v>0</v>
      </c>
      <c r="GD20" s="120">
        <f t="shared" si="85"/>
        <v>7</v>
      </c>
      <c r="GE20" s="120">
        <f t="shared" si="85"/>
        <v>0</v>
      </c>
      <c r="GF20" s="120">
        <f t="shared" si="85"/>
        <v>0</v>
      </c>
      <c r="GG20" s="120">
        <f t="shared" si="85"/>
        <v>0</v>
      </c>
      <c r="GH20" s="125"/>
      <c r="GI20" s="126" t="s">
        <v>156</v>
      </c>
      <c r="GJ20" s="119">
        <f>GJ42+GJ43+GJ44</f>
        <v>650</v>
      </c>
      <c r="GK20" s="192">
        <f t="shared" si="15"/>
        <v>50.46153846153846</v>
      </c>
      <c r="GL20" s="120">
        <f>GL42+GL43+GL44</f>
        <v>0</v>
      </c>
      <c r="GM20" s="120">
        <f t="shared" ref="GM20:GW20" si="86">GM42+GM43+GM44</f>
        <v>1</v>
      </c>
      <c r="GN20" s="120">
        <f t="shared" si="86"/>
        <v>5</v>
      </c>
      <c r="GO20" s="120">
        <f t="shared" si="86"/>
        <v>10</v>
      </c>
      <c r="GP20" s="120">
        <f t="shared" si="86"/>
        <v>5</v>
      </c>
      <c r="GQ20" s="120">
        <f t="shared" si="86"/>
        <v>36</v>
      </c>
      <c r="GR20" s="120">
        <f t="shared" si="86"/>
        <v>20</v>
      </c>
      <c r="GS20" s="120">
        <f t="shared" si="86"/>
        <v>68</v>
      </c>
      <c r="GT20" s="120">
        <f t="shared" si="86"/>
        <v>117</v>
      </c>
      <c r="GU20" s="129">
        <f t="shared" si="86"/>
        <v>66</v>
      </c>
      <c r="GV20" s="131">
        <f t="shared" si="86"/>
        <v>233</v>
      </c>
      <c r="GW20" s="120">
        <f t="shared" si="86"/>
        <v>636</v>
      </c>
      <c r="GX20" s="304">
        <f t="shared" si="17"/>
        <v>36.635220125786162</v>
      </c>
      <c r="GY20" s="130">
        <f t="shared" ref="GY20:HG20" si="87">GY42+GY43+GY44</f>
        <v>7</v>
      </c>
      <c r="GZ20" s="120">
        <f t="shared" si="87"/>
        <v>0</v>
      </c>
      <c r="HA20" s="120">
        <f t="shared" si="87"/>
        <v>6</v>
      </c>
      <c r="HB20" s="120">
        <f t="shared" si="87"/>
        <v>0</v>
      </c>
      <c r="HC20" s="120">
        <f t="shared" si="87"/>
        <v>0</v>
      </c>
      <c r="HD20" s="120">
        <f t="shared" si="87"/>
        <v>1</v>
      </c>
      <c r="HE20" s="120">
        <f t="shared" si="87"/>
        <v>1</v>
      </c>
      <c r="HF20" s="120">
        <f t="shared" si="87"/>
        <v>0</v>
      </c>
      <c r="HG20" s="124">
        <f t="shared" si="87"/>
        <v>0</v>
      </c>
      <c r="HH20" s="1022"/>
      <c r="HI20" s="126" t="s">
        <v>156</v>
      </c>
      <c r="HJ20" s="120">
        <f t="shared" ref="HJ20:HR20" si="88">HJ42+HJ43+HJ44</f>
        <v>0</v>
      </c>
      <c r="HK20" s="120">
        <f t="shared" si="88"/>
        <v>0</v>
      </c>
      <c r="HL20" s="120">
        <f t="shared" si="88"/>
        <v>0</v>
      </c>
      <c r="HM20" s="120">
        <f t="shared" si="88"/>
        <v>0</v>
      </c>
      <c r="HN20" s="120">
        <f t="shared" si="88"/>
        <v>0</v>
      </c>
      <c r="HO20" s="120">
        <f t="shared" si="88"/>
        <v>0</v>
      </c>
      <c r="HP20" s="120">
        <f t="shared" si="88"/>
        <v>0</v>
      </c>
      <c r="HQ20" s="129">
        <f t="shared" si="88"/>
        <v>2</v>
      </c>
      <c r="HR20" s="131">
        <f t="shared" si="88"/>
        <v>49</v>
      </c>
      <c r="HS20" s="198">
        <f t="shared" si="48"/>
        <v>0</v>
      </c>
      <c r="HT20" s="130">
        <f t="shared" ref="HT20:IF20" si="89">HT42+HT43+HT44</f>
        <v>0</v>
      </c>
      <c r="HU20" s="120">
        <f t="shared" si="89"/>
        <v>0</v>
      </c>
      <c r="HV20" s="120">
        <f t="shared" si="89"/>
        <v>0</v>
      </c>
      <c r="HW20" s="124">
        <f t="shared" si="89"/>
        <v>0</v>
      </c>
      <c r="HX20" s="211"/>
      <c r="HY20" s="130">
        <f t="shared" si="89"/>
        <v>0</v>
      </c>
      <c r="HZ20" s="120">
        <f t="shared" si="89"/>
        <v>0</v>
      </c>
      <c r="IA20" s="120">
        <f t="shared" si="89"/>
        <v>0</v>
      </c>
      <c r="IB20" s="120">
        <f t="shared" si="89"/>
        <v>0</v>
      </c>
      <c r="IC20" s="120">
        <f t="shared" si="89"/>
        <v>0</v>
      </c>
      <c r="ID20" s="120">
        <f t="shared" si="89"/>
        <v>0</v>
      </c>
      <c r="IE20" s="120">
        <f t="shared" si="89"/>
        <v>0</v>
      </c>
      <c r="IF20" s="124">
        <f t="shared" si="89"/>
        <v>0</v>
      </c>
      <c r="IG20" s="125"/>
      <c r="IH20" s="126" t="s">
        <v>156</v>
      </c>
      <c r="II20" s="120">
        <f t="shared" ref="II20:JH20" si="90">II42+II43+II44</f>
        <v>0</v>
      </c>
      <c r="IJ20" s="120">
        <f t="shared" si="90"/>
        <v>0</v>
      </c>
      <c r="IK20" s="120">
        <f t="shared" si="90"/>
        <v>0</v>
      </c>
      <c r="IL20" s="120">
        <f t="shared" si="90"/>
        <v>7</v>
      </c>
      <c r="IM20" s="120">
        <f t="shared" si="90"/>
        <v>2</v>
      </c>
      <c r="IN20" s="120">
        <f t="shared" si="90"/>
        <v>0</v>
      </c>
      <c r="IO20" s="120">
        <f t="shared" si="90"/>
        <v>22</v>
      </c>
      <c r="IP20" s="120">
        <f t="shared" si="90"/>
        <v>6</v>
      </c>
      <c r="IQ20" s="120">
        <f t="shared" si="90"/>
        <v>3</v>
      </c>
      <c r="IR20" s="120">
        <f t="shared" si="90"/>
        <v>19</v>
      </c>
      <c r="IS20" s="120">
        <f t="shared" si="90"/>
        <v>4</v>
      </c>
      <c r="IT20" s="120">
        <f t="shared" si="90"/>
        <v>0</v>
      </c>
      <c r="IU20" s="120">
        <f t="shared" si="90"/>
        <v>1</v>
      </c>
      <c r="IV20" s="120">
        <f t="shared" si="90"/>
        <v>0</v>
      </c>
      <c r="IW20" s="124">
        <f t="shared" si="90"/>
        <v>0</v>
      </c>
      <c r="IX20" s="130">
        <f t="shared" si="90"/>
        <v>5</v>
      </c>
      <c r="IY20" s="120">
        <f t="shared" si="90"/>
        <v>1</v>
      </c>
      <c r="IZ20" s="129">
        <f t="shared" si="90"/>
        <v>1</v>
      </c>
      <c r="JA20" s="131">
        <f t="shared" si="90"/>
        <v>7</v>
      </c>
      <c r="JB20" s="120">
        <f t="shared" si="90"/>
        <v>1</v>
      </c>
      <c r="JC20" s="124">
        <f t="shared" si="90"/>
        <v>0</v>
      </c>
      <c r="JD20" s="130">
        <f t="shared" si="90"/>
        <v>0</v>
      </c>
      <c r="JE20" s="120">
        <f t="shared" si="90"/>
        <v>0</v>
      </c>
      <c r="JF20" s="120">
        <f t="shared" si="90"/>
        <v>0</v>
      </c>
      <c r="JG20" s="120">
        <f t="shared" si="90"/>
        <v>0</v>
      </c>
      <c r="JH20" s="120">
        <f t="shared" si="90"/>
        <v>0</v>
      </c>
      <c r="JI20" s="125"/>
      <c r="JJ20" s="126" t="s">
        <v>156</v>
      </c>
      <c r="JK20" s="120">
        <f t="shared" ref="JK20:KE20" si="91">JK42+JK43+JK44</f>
        <v>0</v>
      </c>
      <c r="JL20" s="120">
        <f t="shared" si="91"/>
        <v>0</v>
      </c>
      <c r="JM20" s="120">
        <f t="shared" si="91"/>
        <v>0</v>
      </c>
      <c r="JN20" s="120">
        <f t="shared" si="91"/>
        <v>0</v>
      </c>
      <c r="JO20" s="120">
        <f t="shared" si="91"/>
        <v>0</v>
      </c>
      <c r="JP20" s="120">
        <f t="shared" si="91"/>
        <v>0</v>
      </c>
      <c r="JQ20" s="120">
        <f t="shared" si="91"/>
        <v>0</v>
      </c>
      <c r="JR20" s="120">
        <f t="shared" si="91"/>
        <v>0</v>
      </c>
      <c r="JS20" s="120">
        <f t="shared" si="91"/>
        <v>0</v>
      </c>
      <c r="JT20" s="129">
        <f t="shared" si="91"/>
        <v>0</v>
      </c>
      <c r="JU20" s="340">
        <f t="shared" si="91"/>
        <v>0</v>
      </c>
      <c r="JV20" s="341">
        <f t="shared" si="91"/>
        <v>0</v>
      </c>
      <c r="JW20" s="341">
        <f t="shared" si="91"/>
        <v>1</v>
      </c>
      <c r="JX20" s="341">
        <f t="shared" si="91"/>
        <v>3</v>
      </c>
      <c r="JY20" s="342">
        <f t="shared" si="91"/>
        <v>3</v>
      </c>
      <c r="JZ20" s="340">
        <f t="shared" si="91"/>
        <v>0</v>
      </c>
      <c r="KA20" s="341">
        <f t="shared" si="91"/>
        <v>0</v>
      </c>
      <c r="KB20" s="341">
        <f t="shared" si="91"/>
        <v>10</v>
      </c>
      <c r="KC20" s="341">
        <f t="shared" si="91"/>
        <v>2</v>
      </c>
      <c r="KD20" s="342">
        <f t="shared" si="91"/>
        <v>4</v>
      </c>
      <c r="KE20" s="340">
        <f t="shared" si="91"/>
        <v>319</v>
      </c>
      <c r="KF20" s="343">
        <f t="shared" si="20"/>
        <v>16.300940438871471</v>
      </c>
      <c r="KG20" s="342">
        <f>KG42+KG43+KG44</f>
        <v>52</v>
      </c>
      <c r="KH20" s="131">
        <f t="shared" ref="KH20:KW20" si="92">KH42+KH43+KH44</f>
        <v>16</v>
      </c>
      <c r="KI20" s="130">
        <f t="shared" si="92"/>
        <v>1</v>
      </c>
      <c r="KJ20" s="124">
        <f t="shared" si="92"/>
        <v>0</v>
      </c>
      <c r="KK20" s="125"/>
      <c r="KL20" s="307" t="s">
        <v>156</v>
      </c>
      <c r="KM20" s="131">
        <f t="shared" si="92"/>
        <v>0</v>
      </c>
      <c r="KN20" s="120">
        <f t="shared" si="92"/>
        <v>0</v>
      </c>
      <c r="KO20" s="120">
        <f t="shared" si="92"/>
        <v>0</v>
      </c>
      <c r="KP20" s="120">
        <f t="shared" si="92"/>
        <v>53</v>
      </c>
      <c r="KQ20" s="120">
        <f t="shared" si="92"/>
        <v>0</v>
      </c>
      <c r="KR20" s="120">
        <f t="shared" si="92"/>
        <v>53</v>
      </c>
      <c r="KS20" s="120">
        <f t="shared" si="92"/>
        <v>4</v>
      </c>
      <c r="KT20" s="120">
        <f t="shared" si="92"/>
        <v>0</v>
      </c>
      <c r="KU20" s="124">
        <f t="shared" si="92"/>
        <v>10</v>
      </c>
      <c r="KV20" s="120">
        <f t="shared" si="92"/>
        <v>0</v>
      </c>
      <c r="KW20" s="120">
        <f t="shared" si="92"/>
        <v>0</v>
      </c>
      <c r="KY20" s="120">
        <f t="shared" ref="KY20:LB20" si="93">KY42+KY43+KY44</f>
        <v>0</v>
      </c>
      <c r="KZ20" s="120">
        <f t="shared" si="93"/>
        <v>0</v>
      </c>
      <c r="LA20" s="120">
        <f t="shared" si="93"/>
        <v>0</v>
      </c>
      <c r="LB20" s="120">
        <f t="shared" si="93"/>
        <v>0</v>
      </c>
      <c r="LD20" s="307" t="s">
        <v>156</v>
      </c>
      <c r="LE20" s="120">
        <f t="shared" ref="LE20:LV20" si="94">LE42+LE43+LE44</f>
        <v>0</v>
      </c>
      <c r="LF20" s="120">
        <f t="shared" si="94"/>
        <v>0</v>
      </c>
      <c r="LG20" s="120">
        <f t="shared" si="94"/>
        <v>0</v>
      </c>
      <c r="LH20" s="120">
        <f t="shared" si="94"/>
        <v>0</v>
      </c>
      <c r="LI20" s="120">
        <f t="shared" si="94"/>
        <v>0</v>
      </c>
      <c r="LJ20" s="124">
        <f t="shared" si="94"/>
        <v>0</v>
      </c>
      <c r="LK20" s="131">
        <f t="shared" si="94"/>
        <v>0</v>
      </c>
      <c r="LL20" s="120">
        <f t="shared" si="94"/>
        <v>1</v>
      </c>
      <c r="LM20" s="120">
        <f t="shared" si="94"/>
        <v>0</v>
      </c>
      <c r="LN20" s="124">
        <f t="shared" si="94"/>
        <v>0</v>
      </c>
      <c r="LO20" s="124">
        <f t="shared" si="94"/>
        <v>94</v>
      </c>
      <c r="LP20" s="124">
        <f t="shared" si="94"/>
        <v>0</v>
      </c>
      <c r="LQ20" s="124">
        <f t="shared" si="94"/>
        <v>1</v>
      </c>
      <c r="LR20" s="124">
        <f t="shared" si="94"/>
        <v>0</v>
      </c>
      <c r="LS20" s="131">
        <f t="shared" si="94"/>
        <v>122</v>
      </c>
      <c r="LT20" s="120">
        <f t="shared" si="94"/>
        <v>17</v>
      </c>
      <c r="LU20" s="120">
        <f t="shared" si="94"/>
        <v>7</v>
      </c>
      <c r="LV20" s="124">
        <f t="shared" si="94"/>
        <v>5</v>
      </c>
    </row>
    <row r="21" spans="1:335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1</v>
      </c>
      <c r="E21" s="120">
        <f>E37+E36</f>
        <v>0</v>
      </c>
      <c r="F21" s="120">
        <f>F37+F36</f>
        <v>0</v>
      </c>
      <c r="G21" s="410">
        <f t="shared" si="25"/>
        <v>1.7241379310344827</v>
      </c>
      <c r="H21" s="130">
        <f>H37+H36</f>
        <v>1</v>
      </c>
      <c r="I21" s="129">
        <f>I37+I36</f>
        <v>0</v>
      </c>
      <c r="J21" s="131">
        <f>J37+J36</f>
        <v>77</v>
      </c>
      <c r="K21" s="120">
        <f>K37+K36</f>
        <v>81</v>
      </c>
      <c r="L21" s="124">
        <f>L37+L36</f>
        <v>73</v>
      </c>
      <c r="M21" s="497">
        <f t="shared" si="1"/>
        <v>125.86206896551724</v>
      </c>
      <c r="N21" s="131">
        <f>N37+N36</f>
        <v>77</v>
      </c>
      <c r="O21" s="120">
        <f>O37+O36</f>
        <v>81</v>
      </c>
      <c r="P21" s="120">
        <f>P37+P36</f>
        <v>73</v>
      </c>
      <c r="Q21" s="386">
        <f t="shared" si="26"/>
        <v>125.86206896551724</v>
      </c>
      <c r="R21" s="130">
        <f t="shared" ref="R21:AG21" si="95">R37+R36</f>
        <v>0</v>
      </c>
      <c r="S21" s="120">
        <f t="shared" si="95"/>
        <v>0</v>
      </c>
      <c r="T21" s="120">
        <f t="shared" si="95"/>
        <v>0</v>
      </c>
      <c r="U21" s="120">
        <f t="shared" si="95"/>
        <v>0</v>
      </c>
      <c r="V21" s="120">
        <f t="shared" si="95"/>
        <v>0</v>
      </c>
      <c r="W21" s="120">
        <f t="shared" si="95"/>
        <v>0</v>
      </c>
      <c r="X21" s="120">
        <f t="shared" si="95"/>
        <v>76</v>
      </c>
      <c r="Y21" s="120">
        <f t="shared" si="95"/>
        <v>80</v>
      </c>
      <c r="Z21" s="120">
        <f t="shared" si="95"/>
        <v>77</v>
      </c>
      <c r="AA21" s="120">
        <f t="shared" si="95"/>
        <v>81</v>
      </c>
      <c r="AB21" s="120">
        <f t="shared" si="95"/>
        <v>57</v>
      </c>
      <c r="AC21" s="120">
        <f t="shared" si="95"/>
        <v>48</v>
      </c>
      <c r="AD21" s="120">
        <f t="shared" si="95"/>
        <v>1</v>
      </c>
      <c r="AE21" s="120">
        <f t="shared" si="95"/>
        <v>2</v>
      </c>
      <c r="AF21" s="120">
        <f t="shared" si="95"/>
        <v>2</v>
      </c>
      <c r="AG21" s="120">
        <f t="shared" si="95"/>
        <v>0</v>
      </c>
      <c r="AH21" s="125"/>
      <c r="AI21" s="308" t="s">
        <v>158</v>
      </c>
      <c r="AJ21" s="474">
        <f>AJ37+AJ36</f>
        <v>64</v>
      </c>
      <c r="AK21" s="120">
        <f>AK37+AK36</f>
        <v>82</v>
      </c>
      <c r="AL21" s="127">
        <f t="shared" si="28"/>
        <v>128.125</v>
      </c>
      <c r="AM21" s="120">
        <f t="shared" ref="AM21:AU21" si="96">AM37+AM36</f>
        <v>81</v>
      </c>
      <c r="AN21" s="129">
        <f t="shared" si="96"/>
        <v>69</v>
      </c>
      <c r="AO21" s="131">
        <f t="shared" si="96"/>
        <v>1</v>
      </c>
      <c r="AP21" s="120">
        <f t="shared" si="96"/>
        <v>0</v>
      </c>
      <c r="AQ21" s="124">
        <f t="shared" si="96"/>
        <v>62</v>
      </c>
      <c r="AR21" s="130">
        <f t="shared" si="96"/>
        <v>0</v>
      </c>
      <c r="AS21" s="120">
        <f t="shared" si="96"/>
        <v>1</v>
      </c>
      <c r="AT21" s="120">
        <f t="shared" si="96"/>
        <v>75</v>
      </c>
      <c r="AU21" s="120">
        <f t="shared" si="96"/>
        <v>86</v>
      </c>
      <c r="AV21" s="127">
        <f t="shared" si="30"/>
        <v>134.375</v>
      </c>
      <c r="AW21" s="120">
        <f>AW37+AW36</f>
        <v>86</v>
      </c>
      <c r="AX21" s="120">
        <f>AX37+AX36</f>
        <v>86</v>
      </c>
      <c r="AY21" s="120">
        <f>AY37+AY36</f>
        <v>0</v>
      </c>
      <c r="AZ21" s="120">
        <f>AZ37+AZ36</f>
        <v>1</v>
      </c>
      <c r="BA21" s="120">
        <f>BA37+BA36</f>
        <v>0</v>
      </c>
      <c r="BB21" s="123">
        <f t="shared" si="31"/>
        <v>0</v>
      </c>
      <c r="BC21" s="120">
        <f>BC37+BC36</f>
        <v>0</v>
      </c>
      <c r="BD21" s="120">
        <f>BD37+BD36</f>
        <v>1</v>
      </c>
      <c r="BE21" s="120">
        <f>BE37+BE36</f>
        <v>0</v>
      </c>
      <c r="BF21" s="127">
        <f t="shared" si="32"/>
        <v>0</v>
      </c>
      <c r="BG21" s="120">
        <f t="shared" ref="BG21:BM21" si="97">BG37+BG36</f>
        <v>0</v>
      </c>
      <c r="BH21" s="120">
        <f t="shared" si="97"/>
        <v>0</v>
      </c>
      <c r="BI21" s="120">
        <f t="shared" si="97"/>
        <v>0</v>
      </c>
      <c r="BJ21" s="120">
        <f t="shared" si="97"/>
        <v>0</v>
      </c>
      <c r="BK21" s="120">
        <f t="shared" si="97"/>
        <v>1</v>
      </c>
      <c r="BL21" s="120">
        <f t="shared" si="97"/>
        <v>0</v>
      </c>
      <c r="BM21" s="120">
        <f t="shared" si="97"/>
        <v>0</v>
      </c>
      <c r="BN21" s="125"/>
      <c r="BO21" s="133" t="s">
        <v>158</v>
      </c>
      <c r="BP21" s="119">
        <f>BP37+BP36</f>
        <v>70</v>
      </c>
      <c r="BQ21" s="120">
        <f t="shared" ref="BQ21:BX21" si="98">BQ37+BQ36</f>
        <v>0</v>
      </c>
      <c r="BR21" s="120">
        <f t="shared" si="98"/>
        <v>104</v>
      </c>
      <c r="BS21" s="120">
        <f t="shared" si="98"/>
        <v>0</v>
      </c>
      <c r="BT21" s="120">
        <f t="shared" si="98"/>
        <v>7</v>
      </c>
      <c r="BU21" s="129">
        <f t="shared" si="98"/>
        <v>1</v>
      </c>
      <c r="BV21" s="131">
        <f t="shared" si="98"/>
        <v>1</v>
      </c>
      <c r="BW21" s="120">
        <f t="shared" si="98"/>
        <v>0</v>
      </c>
      <c r="BX21" s="120">
        <f t="shared" si="98"/>
        <v>4</v>
      </c>
      <c r="BY21" s="477">
        <f t="shared" si="35"/>
        <v>5.7142857142857141E-2</v>
      </c>
      <c r="BZ21" s="131">
        <f>BZ37+BZ36</f>
        <v>0</v>
      </c>
      <c r="CA21" s="120">
        <f>CA37+CA36</f>
        <v>1</v>
      </c>
      <c r="CB21" s="120">
        <f>CB37+CB36</f>
        <v>1</v>
      </c>
      <c r="CC21" s="469">
        <f t="shared" si="36"/>
        <v>1.4285714285714286</v>
      </c>
      <c r="CD21" s="130">
        <f t="shared" ref="CD21:CK21" si="99">CD37+CD36</f>
        <v>0</v>
      </c>
      <c r="CE21" s="120">
        <f t="shared" si="99"/>
        <v>3</v>
      </c>
      <c r="CF21" s="120">
        <f t="shared" si="99"/>
        <v>0</v>
      </c>
      <c r="CG21" s="120">
        <f t="shared" si="99"/>
        <v>0</v>
      </c>
      <c r="CH21" s="120">
        <f t="shared" si="99"/>
        <v>1</v>
      </c>
      <c r="CI21" s="120">
        <f t="shared" si="99"/>
        <v>0</v>
      </c>
      <c r="CJ21" s="120">
        <f t="shared" si="99"/>
        <v>4</v>
      </c>
      <c r="CK21" s="120">
        <f t="shared" si="99"/>
        <v>11</v>
      </c>
      <c r="CL21" s="315">
        <f t="shared" si="38"/>
        <v>15.714285714285714</v>
      </c>
      <c r="CM21" s="117">
        <f t="shared" ref="CM21:CN21" si="100">CM37+CM36</f>
        <v>1</v>
      </c>
      <c r="CN21" s="324">
        <f t="shared" si="100"/>
        <v>2</v>
      </c>
      <c r="CO21" s="130">
        <f>CO37+CO36</f>
        <v>0</v>
      </c>
      <c r="CP21" s="125"/>
      <c r="CQ21" s="132" t="s">
        <v>158</v>
      </c>
      <c r="CR21" s="367">
        <f t="shared" ref="CR21:DM21" si="101">CR37+CR36</f>
        <v>6</v>
      </c>
      <c r="CS21" s="131">
        <f t="shared" si="101"/>
        <v>2</v>
      </c>
      <c r="CT21" s="120">
        <f t="shared" si="101"/>
        <v>21</v>
      </c>
      <c r="CU21" s="120">
        <f t="shared" si="101"/>
        <v>0</v>
      </c>
      <c r="CV21" s="120">
        <f t="shared" si="101"/>
        <v>0</v>
      </c>
      <c r="CW21" s="120">
        <f t="shared" si="101"/>
        <v>0</v>
      </c>
      <c r="CX21" s="120">
        <f t="shared" si="101"/>
        <v>0</v>
      </c>
      <c r="CY21" s="120">
        <f t="shared" si="101"/>
        <v>0</v>
      </c>
      <c r="CZ21" s="120">
        <f t="shared" si="101"/>
        <v>0</v>
      </c>
      <c r="DA21" s="120">
        <f t="shared" si="101"/>
        <v>0</v>
      </c>
      <c r="DB21" s="120">
        <f t="shared" si="101"/>
        <v>0</v>
      </c>
      <c r="DC21" s="120">
        <f t="shared" si="101"/>
        <v>0</v>
      </c>
      <c r="DD21" s="120">
        <f t="shared" si="101"/>
        <v>0</v>
      </c>
      <c r="DE21" s="120">
        <f t="shared" si="101"/>
        <v>0</v>
      </c>
      <c r="DF21" s="120">
        <f t="shared" si="101"/>
        <v>0</v>
      </c>
      <c r="DG21" s="120">
        <f t="shared" si="101"/>
        <v>0</v>
      </c>
      <c r="DH21" s="120">
        <f t="shared" si="101"/>
        <v>0</v>
      </c>
      <c r="DI21" s="120">
        <f t="shared" si="101"/>
        <v>0</v>
      </c>
      <c r="DJ21" s="120">
        <f t="shared" si="101"/>
        <v>0</v>
      </c>
      <c r="DK21" s="120">
        <f t="shared" si="101"/>
        <v>0</v>
      </c>
      <c r="DL21" s="120">
        <f t="shared" si="101"/>
        <v>0</v>
      </c>
      <c r="DM21" s="120">
        <f t="shared" si="101"/>
        <v>0</v>
      </c>
      <c r="DN21" s="125"/>
      <c r="DO21" s="308" t="s">
        <v>158</v>
      </c>
      <c r="DP21" s="474">
        <f>DP37+DP36</f>
        <v>78</v>
      </c>
      <c r="DQ21" s="120">
        <f t="shared" ref="DQ21:DW21" si="102">DQ37+DQ36</f>
        <v>1</v>
      </c>
      <c r="DR21" s="120">
        <f t="shared" si="102"/>
        <v>26</v>
      </c>
      <c r="DS21" s="120">
        <f t="shared" si="102"/>
        <v>4</v>
      </c>
      <c r="DT21" s="120">
        <f t="shared" si="102"/>
        <v>0</v>
      </c>
      <c r="DU21" s="120">
        <f t="shared" si="102"/>
        <v>1</v>
      </c>
      <c r="DV21" s="120">
        <f t="shared" si="102"/>
        <v>0</v>
      </c>
      <c r="DW21" s="120">
        <f t="shared" si="102"/>
        <v>1</v>
      </c>
      <c r="DX21" s="127">
        <f t="shared" si="8"/>
        <v>1.2820512820512819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9"/>
        <v>0</v>
      </c>
      <c r="EC21" s="120">
        <f t="shared" ref="EC21:EJ21" si="103">EC37+EC36</f>
        <v>0</v>
      </c>
      <c r="ED21" s="120">
        <f t="shared" si="103"/>
        <v>0</v>
      </c>
      <c r="EE21" s="120">
        <f t="shared" si="103"/>
        <v>0</v>
      </c>
      <c r="EF21" s="120">
        <f t="shared" si="103"/>
        <v>0</v>
      </c>
      <c r="EG21" s="120">
        <f t="shared" si="103"/>
        <v>0</v>
      </c>
      <c r="EH21" s="120">
        <f t="shared" si="103"/>
        <v>1</v>
      </c>
      <c r="EI21" s="120">
        <f t="shared" si="103"/>
        <v>1</v>
      </c>
      <c r="EJ21" s="120">
        <f t="shared" si="103"/>
        <v>0</v>
      </c>
      <c r="EK21" s="127">
        <f t="shared" si="10"/>
        <v>0</v>
      </c>
      <c r="EL21" s="120">
        <f>EL37+EL36</f>
        <v>0</v>
      </c>
      <c r="EM21" s="120">
        <f>EM37+EM36</f>
        <v>73</v>
      </c>
      <c r="EN21" s="127">
        <f t="shared" si="11"/>
        <v>0.9358974358974359</v>
      </c>
      <c r="EO21" s="120">
        <f>EO37+EO36</f>
        <v>73</v>
      </c>
      <c r="EP21" s="127">
        <f t="shared" si="12"/>
        <v>0.9358974358974359</v>
      </c>
      <c r="EQ21" s="125"/>
      <c r="ER21" s="133" t="s">
        <v>158</v>
      </c>
      <c r="ES21" s="120">
        <f>ES37+ES36</f>
        <v>0</v>
      </c>
      <c r="ET21" s="120">
        <f t="shared" ref="ET21:FK21" si="104">ET37+ET36</f>
        <v>0</v>
      </c>
      <c r="EU21" s="120">
        <f t="shared" si="104"/>
        <v>0</v>
      </c>
      <c r="EV21" s="120">
        <f t="shared" si="104"/>
        <v>84</v>
      </c>
      <c r="EW21" s="120">
        <f t="shared" si="104"/>
        <v>72</v>
      </c>
      <c r="EX21" s="120">
        <f t="shared" si="104"/>
        <v>56</v>
      </c>
      <c r="EY21" s="120">
        <f t="shared" si="104"/>
        <v>5</v>
      </c>
      <c r="EZ21" s="120">
        <f t="shared" si="104"/>
        <v>5</v>
      </c>
      <c r="FA21" s="120">
        <f t="shared" si="104"/>
        <v>3</v>
      </c>
      <c r="FB21" s="120">
        <f t="shared" si="104"/>
        <v>10</v>
      </c>
      <c r="FC21" s="120">
        <f t="shared" si="104"/>
        <v>6</v>
      </c>
      <c r="FD21" s="120">
        <f t="shared" si="104"/>
        <v>3</v>
      </c>
      <c r="FE21" s="120">
        <f t="shared" si="104"/>
        <v>2</v>
      </c>
      <c r="FF21" s="120">
        <f t="shared" si="104"/>
        <v>1</v>
      </c>
      <c r="FG21" s="120">
        <f t="shared" si="104"/>
        <v>2</v>
      </c>
      <c r="FH21" s="120">
        <f t="shared" si="104"/>
        <v>0</v>
      </c>
      <c r="FI21" s="120">
        <f t="shared" si="104"/>
        <v>0</v>
      </c>
      <c r="FJ21" s="120">
        <f t="shared" si="104"/>
        <v>1</v>
      </c>
      <c r="FK21" s="119">
        <f t="shared" si="104"/>
        <v>66</v>
      </c>
      <c r="FL21" s="188">
        <f t="shared" si="14"/>
        <v>110.60606060606059</v>
      </c>
      <c r="FM21" s="120">
        <f t="shared" ref="FM21:GG21" si="105">FM37+FM36</f>
        <v>0</v>
      </c>
      <c r="FN21" s="120">
        <f t="shared" si="105"/>
        <v>0</v>
      </c>
      <c r="FO21" s="120">
        <f t="shared" si="105"/>
        <v>40</v>
      </c>
      <c r="FP21" s="120">
        <f t="shared" si="105"/>
        <v>33</v>
      </c>
      <c r="FQ21" s="120">
        <f t="shared" si="105"/>
        <v>0</v>
      </c>
      <c r="FR21" s="120">
        <f t="shared" si="105"/>
        <v>1</v>
      </c>
      <c r="FS21" s="120">
        <f t="shared" si="105"/>
        <v>0</v>
      </c>
      <c r="FT21" s="120">
        <f t="shared" si="105"/>
        <v>0</v>
      </c>
      <c r="FU21" s="120">
        <f t="shared" si="105"/>
        <v>96</v>
      </c>
      <c r="FV21" s="120">
        <f t="shared" si="105"/>
        <v>61</v>
      </c>
      <c r="FW21" s="120">
        <f t="shared" si="105"/>
        <v>32</v>
      </c>
      <c r="FX21" s="120">
        <f t="shared" si="105"/>
        <v>11</v>
      </c>
      <c r="FY21" s="120">
        <f t="shared" si="105"/>
        <v>0</v>
      </c>
      <c r="FZ21" s="120">
        <f t="shared" si="105"/>
        <v>0</v>
      </c>
      <c r="GA21" s="120">
        <f t="shared" si="105"/>
        <v>22</v>
      </c>
      <c r="GB21" s="120">
        <f t="shared" si="105"/>
        <v>16</v>
      </c>
      <c r="GC21" s="120">
        <f t="shared" si="105"/>
        <v>3</v>
      </c>
      <c r="GD21" s="120">
        <f t="shared" si="105"/>
        <v>0</v>
      </c>
      <c r="GE21" s="120">
        <f t="shared" si="105"/>
        <v>3</v>
      </c>
      <c r="GF21" s="120">
        <f t="shared" si="105"/>
        <v>0</v>
      </c>
      <c r="GG21" s="120">
        <f t="shared" si="105"/>
        <v>0</v>
      </c>
      <c r="GH21" s="125"/>
      <c r="GI21" s="133" t="s">
        <v>158</v>
      </c>
      <c r="GJ21" s="119">
        <f>GJ37+GJ36</f>
        <v>474</v>
      </c>
      <c r="GK21" s="192">
        <f t="shared" si="15"/>
        <v>98.94514767932489</v>
      </c>
      <c r="GL21" s="120">
        <f>GL37+GL36</f>
        <v>1</v>
      </c>
      <c r="GM21" s="120">
        <f t="shared" ref="GM21:GW21" si="106">GM37+GM36</f>
        <v>0</v>
      </c>
      <c r="GN21" s="120">
        <f t="shared" si="106"/>
        <v>1</v>
      </c>
      <c r="GO21" s="120">
        <f t="shared" si="106"/>
        <v>3</v>
      </c>
      <c r="GP21" s="120">
        <f t="shared" si="106"/>
        <v>3</v>
      </c>
      <c r="GQ21" s="120">
        <f t="shared" si="106"/>
        <v>39</v>
      </c>
      <c r="GR21" s="120">
        <f t="shared" si="106"/>
        <v>19</v>
      </c>
      <c r="GS21" s="120">
        <f t="shared" si="106"/>
        <v>106</v>
      </c>
      <c r="GT21" s="120">
        <f t="shared" si="106"/>
        <v>202</v>
      </c>
      <c r="GU21" s="129">
        <f t="shared" si="106"/>
        <v>95</v>
      </c>
      <c r="GV21" s="131">
        <f t="shared" si="106"/>
        <v>199</v>
      </c>
      <c r="GW21" s="120">
        <f t="shared" si="106"/>
        <v>317</v>
      </c>
      <c r="GX21" s="304">
        <f t="shared" si="17"/>
        <v>62.776025236593057</v>
      </c>
      <c r="GY21" s="130">
        <f t="shared" ref="GY21:HG21" si="107">GY37+GY36</f>
        <v>30</v>
      </c>
      <c r="GZ21" s="120">
        <f t="shared" si="107"/>
        <v>0</v>
      </c>
      <c r="HA21" s="120">
        <f t="shared" si="107"/>
        <v>19</v>
      </c>
      <c r="HB21" s="120">
        <f t="shared" si="107"/>
        <v>0</v>
      </c>
      <c r="HC21" s="120">
        <f t="shared" si="107"/>
        <v>0</v>
      </c>
      <c r="HD21" s="120">
        <f t="shared" si="107"/>
        <v>0</v>
      </c>
      <c r="HE21" s="120">
        <f t="shared" si="107"/>
        <v>0</v>
      </c>
      <c r="HF21" s="120">
        <f t="shared" si="107"/>
        <v>0</v>
      </c>
      <c r="HG21" s="124">
        <f t="shared" si="107"/>
        <v>0</v>
      </c>
      <c r="HH21" s="1022"/>
      <c r="HI21" s="133" t="s">
        <v>158</v>
      </c>
      <c r="HJ21" s="120">
        <f t="shared" ref="HJ21:HR21" si="108">HJ37+HJ36</f>
        <v>0</v>
      </c>
      <c r="HK21" s="120">
        <f t="shared" si="108"/>
        <v>0</v>
      </c>
      <c r="HL21" s="120">
        <f t="shared" si="108"/>
        <v>0</v>
      </c>
      <c r="HM21" s="120">
        <f t="shared" si="108"/>
        <v>0</v>
      </c>
      <c r="HN21" s="120">
        <f t="shared" si="108"/>
        <v>1</v>
      </c>
      <c r="HO21" s="120">
        <f t="shared" si="108"/>
        <v>0</v>
      </c>
      <c r="HP21" s="120">
        <f t="shared" si="108"/>
        <v>0</v>
      </c>
      <c r="HQ21" s="129">
        <f t="shared" si="108"/>
        <v>0</v>
      </c>
      <c r="HR21" s="131">
        <f t="shared" si="108"/>
        <v>37</v>
      </c>
      <c r="HS21" s="198">
        <f t="shared" si="48"/>
        <v>0</v>
      </c>
      <c r="HT21" s="130">
        <f t="shared" ref="HT21:IF21" si="109">HT37+HT36</f>
        <v>0</v>
      </c>
      <c r="HU21" s="120">
        <f t="shared" si="109"/>
        <v>0</v>
      </c>
      <c r="HV21" s="120">
        <f t="shared" si="109"/>
        <v>0</v>
      </c>
      <c r="HW21" s="124">
        <f t="shared" si="109"/>
        <v>0</v>
      </c>
      <c r="HX21" s="211"/>
      <c r="HY21" s="130">
        <f t="shared" si="109"/>
        <v>0</v>
      </c>
      <c r="HZ21" s="120">
        <f t="shared" si="109"/>
        <v>0</v>
      </c>
      <c r="IA21" s="120">
        <f t="shared" si="109"/>
        <v>0</v>
      </c>
      <c r="IB21" s="120">
        <f t="shared" si="109"/>
        <v>0</v>
      </c>
      <c r="IC21" s="120">
        <f t="shared" si="109"/>
        <v>0</v>
      </c>
      <c r="ID21" s="120">
        <f t="shared" si="109"/>
        <v>0</v>
      </c>
      <c r="IE21" s="120">
        <f t="shared" si="109"/>
        <v>0</v>
      </c>
      <c r="IF21" s="124">
        <f t="shared" si="109"/>
        <v>0</v>
      </c>
      <c r="IG21" s="125"/>
      <c r="IH21" s="133" t="s">
        <v>158</v>
      </c>
      <c r="II21" s="120">
        <f t="shared" ref="II21:JH21" si="110">II37+II36</f>
        <v>0</v>
      </c>
      <c r="IJ21" s="120">
        <f t="shared" si="110"/>
        <v>0</v>
      </c>
      <c r="IK21" s="120">
        <f t="shared" si="110"/>
        <v>0</v>
      </c>
      <c r="IL21" s="120">
        <f t="shared" si="110"/>
        <v>0</v>
      </c>
      <c r="IM21" s="120">
        <f t="shared" si="110"/>
        <v>0</v>
      </c>
      <c r="IN21" s="120">
        <f t="shared" si="110"/>
        <v>0</v>
      </c>
      <c r="IO21" s="120">
        <f t="shared" si="110"/>
        <v>8</v>
      </c>
      <c r="IP21" s="120">
        <f t="shared" si="110"/>
        <v>4</v>
      </c>
      <c r="IQ21" s="120">
        <f t="shared" si="110"/>
        <v>0</v>
      </c>
      <c r="IR21" s="120">
        <f t="shared" si="110"/>
        <v>15</v>
      </c>
      <c r="IS21" s="120">
        <f t="shared" si="110"/>
        <v>7</v>
      </c>
      <c r="IT21" s="120">
        <f t="shared" si="110"/>
        <v>2</v>
      </c>
      <c r="IU21" s="120">
        <f t="shared" si="110"/>
        <v>0</v>
      </c>
      <c r="IV21" s="120">
        <f t="shared" si="110"/>
        <v>1</v>
      </c>
      <c r="IW21" s="124">
        <f t="shared" si="110"/>
        <v>1</v>
      </c>
      <c r="IX21" s="130">
        <f t="shared" si="110"/>
        <v>4</v>
      </c>
      <c r="IY21" s="120">
        <f t="shared" si="110"/>
        <v>1</v>
      </c>
      <c r="IZ21" s="129">
        <f t="shared" si="110"/>
        <v>0</v>
      </c>
      <c r="JA21" s="131">
        <f t="shared" si="110"/>
        <v>3</v>
      </c>
      <c r="JB21" s="120">
        <f t="shared" si="110"/>
        <v>0</v>
      </c>
      <c r="JC21" s="124">
        <f t="shared" si="110"/>
        <v>0</v>
      </c>
      <c r="JD21" s="130">
        <f t="shared" si="110"/>
        <v>0</v>
      </c>
      <c r="JE21" s="120">
        <f t="shared" si="110"/>
        <v>0</v>
      </c>
      <c r="JF21" s="120">
        <f t="shared" si="110"/>
        <v>0</v>
      </c>
      <c r="JG21" s="120">
        <f t="shared" si="110"/>
        <v>0</v>
      </c>
      <c r="JH21" s="120">
        <f t="shared" si="110"/>
        <v>0</v>
      </c>
      <c r="JI21" s="125"/>
      <c r="JJ21" s="133" t="s">
        <v>158</v>
      </c>
      <c r="JK21" s="120">
        <f t="shared" ref="JK21:KE21" si="111">JK37+JK36</f>
        <v>0</v>
      </c>
      <c r="JL21" s="120">
        <f t="shared" si="111"/>
        <v>0</v>
      </c>
      <c r="JM21" s="120">
        <f t="shared" si="111"/>
        <v>0</v>
      </c>
      <c r="JN21" s="120">
        <f t="shared" si="111"/>
        <v>0</v>
      </c>
      <c r="JO21" s="120">
        <f t="shared" si="111"/>
        <v>0</v>
      </c>
      <c r="JP21" s="120">
        <f t="shared" si="111"/>
        <v>0</v>
      </c>
      <c r="JQ21" s="120">
        <f t="shared" si="111"/>
        <v>0</v>
      </c>
      <c r="JR21" s="120">
        <f t="shared" si="111"/>
        <v>0</v>
      </c>
      <c r="JS21" s="120">
        <f t="shared" si="111"/>
        <v>0</v>
      </c>
      <c r="JT21" s="129">
        <f t="shared" si="111"/>
        <v>0</v>
      </c>
      <c r="JU21" s="340">
        <f t="shared" si="111"/>
        <v>0</v>
      </c>
      <c r="JV21" s="341">
        <f t="shared" si="111"/>
        <v>0</v>
      </c>
      <c r="JW21" s="341">
        <f t="shared" si="111"/>
        <v>0</v>
      </c>
      <c r="JX21" s="341">
        <f t="shared" si="111"/>
        <v>0</v>
      </c>
      <c r="JY21" s="342">
        <f t="shared" si="111"/>
        <v>0</v>
      </c>
      <c r="JZ21" s="340">
        <f t="shared" si="111"/>
        <v>0</v>
      </c>
      <c r="KA21" s="341">
        <f t="shared" si="111"/>
        <v>0</v>
      </c>
      <c r="KB21" s="341">
        <f t="shared" si="111"/>
        <v>6</v>
      </c>
      <c r="KC21" s="341">
        <f t="shared" si="111"/>
        <v>8</v>
      </c>
      <c r="KD21" s="342">
        <f t="shared" si="111"/>
        <v>3</v>
      </c>
      <c r="KE21" s="340">
        <f t="shared" si="111"/>
        <v>158</v>
      </c>
      <c r="KF21" s="343">
        <f t="shared" si="20"/>
        <v>32.911392405063289</v>
      </c>
      <c r="KG21" s="342">
        <f>KG37+KG36</f>
        <v>52</v>
      </c>
      <c r="KH21" s="131">
        <f t="shared" ref="KH21:KW21" si="112">KH37+KH36</f>
        <v>22</v>
      </c>
      <c r="KI21" s="130">
        <f t="shared" si="112"/>
        <v>1</v>
      </c>
      <c r="KJ21" s="124">
        <f t="shared" si="112"/>
        <v>0</v>
      </c>
      <c r="KK21" s="125"/>
      <c r="KL21" s="308" t="s">
        <v>158</v>
      </c>
      <c r="KM21" s="131">
        <f t="shared" si="112"/>
        <v>0</v>
      </c>
      <c r="KN21" s="120">
        <f t="shared" si="112"/>
        <v>0</v>
      </c>
      <c r="KO21" s="120">
        <f t="shared" si="112"/>
        <v>0</v>
      </c>
      <c r="KP21" s="120">
        <f t="shared" si="112"/>
        <v>34</v>
      </c>
      <c r="KQ21" s="120">
        <f t="shared" si="112"/>
        <v>0</v>
      </c>
      <c r="KR21" s="120">
        <f t="shared" si="112"/>
        <v>33</v>
      </c>
      <c r="KS21" s="120">
        <f t="shared" si="112"/>
        <v>2</v>
      </c>
      <c r="KT21" s="120">
        <f t="shared" si="112"/>
        <v>0</v>
      </c>
      <c r="KU21" s="124">
        <f t="shared" si="112"/>
        <v>0</v>
      </c>
      <c r="KV21" s="120">
        <f t="shared" si="112"/>
        <v>0</v>
      </c>
      <c r="KW21" s="120">
        <f t="shared" si="112"/>
        <v>0</v>
      </c>
      <c r="KY21" s="120">
        <f t="shared" ref="KY21:LB21" si="113">KY37+KY36</f>
        <v>0</v>
      </c>
      <c r="KZ21" s="120">
        <f t="shared" si="113"/>
        <v>0</v>
      </c>
      <c r="LA21" s="120">
        <f t="shared" si="113"/>
        <v>0</v>
      </c>
      <c r="LB21" s="120">
        <f t="shared" si="113"/>
        <v>0</v>
      </c>
      <c r="LD21" s="308" t="s">
        <v>158</v>
      </c>
      <c r="LE21" s="120">
        <f t="shared" ref="LE21:LV21" si="114">LE37+LE36</f>
        <v>0</v>
      </c>
      <c r="LF21" s="120">
        <f t="shared" si="114"/>
        <v>0</v>
      </c>
      <c r="LG21" s="120">
        <f t="shared" si="114"/>
        <v>0</v>
      </c>
      <c r="LH21" s="120">
        <f t="shared" si="114"/>
        <v>0</v>
      </c>
      <c r="LI21" s="120">
        <f t="shared" si="114"/>
        <v>0</v>
      </c>
      <c r="LJ21" s="124">
        <f t="shared" si="114"/>
        <v>0</v>
      </c>
      <c r="LK21" s="131">
        <f t="shared" si="114"/>
        <v>0</v>
      </c>
      <c r="LL21" s="120">
        <f t="shared" si="114"/>
        <v>1</v>
      </c>
      <c r="LM21" s="120">
        <f t="shared" si="114"/>
        <v>0</v>
      </c>
      <c r="LN21" s="124">
        <f t="shared" si="114"/>
        <v>0</v>
      </c>
      <c r="LO21" s="124">
        <f t="shared" si="114"/>
        <v>85</v>
      </c>
      <c r="LP21" s="124">
        <f t="shared" si="114"/>
        <v>5</v>
      </c>
      <c r="LQ21" s="124">
        <f t="shared" si="114"/>
        <v>0</v>
      </c>
      <c r="LR21" s="124">
        <f t="shared" si="114"/>
        <v>0</v>
      </c>
      <c r="LS21" s="131">
        <f t="shared" si="114"/>
        <v>35</v>
      </c>
      <c r="LT21" s="120">
        <f t="shared" si="114"/>
        <v>7</v>
      </c>
      <c r="LU21" s="120">
        <f t="shared" si="114"/>
        <v>37</v>
      </c>
      <c r="LV21" s="124">
        <f t="shared" si="114"/>
        <v>53</v>
      </c>
    </row>
    <row r="22" spans="1:335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5"/>
        <v>0</v>
      </c>
      <c r="H22" s="130">
        <f>H39</f>
        <v>0</v>
      </c>
      <c r="I22" s="129">
        <f>I39</f>
        <v>0</v>
      </c>
      <c r="J22" s="131">
        <f>J39</f>
        <v>8</v>
      </c>
      <c r="K22" s="120">
        <f>K39</f>
        <v>8</v>
      </c>
      <c r="L22" s="124">
        <f>L39</f>
        <v>6</v>
      </c>
      <c r="M22" s="497">
        <f t="shared" si="1"/>
        <v>46.153846153846153</v>
      </c>
      <c r="N22" s="131">
        <f>N39</f>
        <v>8</v>
      </c>
      <c r="O22" s="120">
        <f>O39</f>
        <v>8</v>
      </c>
      <c r="P22" s="120">
        <f>P39</f>
        <v>6</v>
      </c>
      <c r="Q22" s="386">
        <f t="shared" si="26"/>
        <v>46.153846153846153</v>
      </c>
      <c r="R22" s="130">
        <f t="shared" ref="R22:AG22" si="115">R39</f>
        <v>0</v>
      </c>
      <c r="S22" s="120">
        <f t="shared" si="115"/>
        <v>0</v>
      </c>
      <c r="T22" s="120">
        <f t="shared" si="115"/>
        <v>0</v>
      </c>
      <c r="U22" s="120">
        <f t="shared" si="115"/>
        <v>0</v>
      </c>
      <c r="V22" s="120">
        <f t="shared" si="115"/>
        <v>0</v>
      </c>
      <c r="W22" s="120">
        <f t="shared" si="115"/>
        <v>0</v>
      </c>
      <c r="X22" s="120">
        <f t="shared" si="115"/>
        <v>8</v>
      </c>
      <c r="Y22" s="120">
        <f t="shared" si="115"/>
        <v>8</v>
      </c>
      <c r="Z22" s="120">
        <f t="shared" si="115"/>
        <v>8</v>
      </c>
      <c r="AA22" s="120">
        <f t="shared" si="115"/>
        <v>8</v>
      </c>
      <c r="AB22" s="120">
        <f t="shared" si="115"/>
        <v>6</v>
      </c>
      <c r="AC22" s="120">
        <f t="shared" si="115"/>
        <v>6</v>
      </c>
      <c r="AD22" s="120">
        <f t="shared" si="115"/>
        <v>0</v>
      </c>
      <c r="AE22" s="120">
        <f t="shared" si="115"/>
        <v>0</v>
      </c>
      <c r="AF22" s="120">
        <f t="shared" si="115"/>
        <v>0</v>
      </c>
      <c r="AG22" s="120">
        <f t="shared" si="115"/>
        <v>0</v>
      </c>
      <c r="AH22" s="125"/>
      <c r="AI22" s="308" t="s">
        <v>160</v>
      </c>
      <c r="AJ22" s="474">
        <f>AJ39</f>
        <v>12</v>
      </c>
      <c r="AK22" s="120">
        <f>AK39</f>
        <v>9</v>
      </c>
      <c r="AL22" s="127">
        <f t="shared" si="28"/>
        <v>75</v>
      </c>
      <c r="AM22" s="120">
        <f t="shared" ref="AM22:AU22" si="116">AM39</f>
        <v>9</v>
      </c>
      <c r="AN22" s="129">
        <f t="shared" si="116"/>
        <v>9</v>
      </c>
      <c r="AO22" s="131">
        <f t="shared" si="116"/>
        <v>0</v>
      </c>
      <c r="AP22" s="120">
        <f t="shared" si="116"/>
        <v>0</v>
      </c>
      <c r="AQ22" s="124">
        <f t="shared" si="116"/>
        <v>7</v>
      </c>
      <c r="AR22" s="130">
        <f t="shared" si="116"/>
        <v>0</v>
      </c>
      <c r="AS22" s="120">
        <f t="shared" si="116"/>
        <v>0</v>
      </c>
      <c r="AT22" s="120">
        <f t="shared" si="116"/>
        <v>9</v>
      </c>
      <c r="AU22" s="120">
        <f t="shared" si="116"/>
        <v>9</v>
      </c>
      <c r="AV22" s="127">
        <f t="shared" si="30"/>
        <v>75</v>
      </c>
      <c r="AW22" s="120">
        <f>AW39</f>
        <v>9</v>
      </c>
      <c r="AX22" s="120">
        <f>AX39</f>
        <v>9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1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2"/>
        <v>0</v>
      </c>
      <c r="BG22" s="120">
        <f t="shared" ref="BG22:BM22" si="117">BG39</f>
        <v>0</v>
      </c>
      <c r="BH22" s="120">
        <f t="shared" si="117"/>
        <v>0</v>
      </c>
      <c r="BI22" s="120">
        <f t="shared" si="117"/>
        <v>0</v>
      </c>
      <c r="BJ22" s="120">
        <f t="shared" si="117"/>
        <v>0</v>
      </c>
      <c r="BK22" s="120">
        <f t="shared" si="117"/>
        <v>0</v>
      </c>
      <c r="BL22" s="120">
        <f t="shared" si="117"/>
        <v>1</v>
      </c>
      <c r="BM22" s="120">
        <f t="shared" si="117"/>
        <v>0</v>
      </c>
      <c r="BN22" s="125"/>
      <c r="BO22" s="133" t="s">
        <v>160</v>
      </c>
      <c r="BP22" s="119">
        <f>BP39</f>
        <v>11</v>
      </c>
      <c r="BQ22" s="120">
        <f t="shared" ref="BQ22:BX22" si="118">BQ39</f>
        <v>0</v>
      </c>
      <c r="BR22" s="120">
        <f t="shared" si="118"/>
        <v>15</v>
      </c>
      <c r="BS22" s="120">
        <f t="shared" si="118"/>
        <v>0</v>
      </c>
      <c r="BT22" s="120">
        <f t="shared" si="118"/>
        <v>2</v>
      </c>
      <c r="BU22" s="129">
        <f t="shared" si="118"/>
        <v>0</v>
      </c>
      <c r="BV22" s="131">
        <f t="shared" si="118"/>
        <v>0</v>
      </c>
      <c r="BW22" s="120">
        <f t="shared" si="118"/>
        <v>0</v>
      </c>
      <c r="BX22" s="120">
        <f t="shared" si="118"/>
        <v>0</v>
      </c>
      <c r="BY22" s="477">
        <f t="shared" si="35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6"/>
        <v>0</v>
      </c>
      <c r="CD22" s="130">
        <f t="shared" ref="CD22:CK22" si="119">CD39</f>
        <v>0</v>
      </c>
      <c r="CE22" s="120">
        <f t="shared" si="119"/>
        <v>0</v>
      </c>
      <c r="CF22" s="120">
        <f t="shared" si="119"/>
        <v>0</v>
      </c>
      <c r="CG22" s="120">
        <f t="shared" si="119"/>
        <v>0</v>
      </c>
      <c r="CH22" s="120">
        <f t="shared" si="119"/>
        <v>0</v>
      </c>
      <c r="CI22" s="120">
        <f t="shared" si="119"/>
        <v>0</v>
      </c>
      <c r="CJ22" s="120">
        <f t="shared" si="119"/>
        <v>1</v>
      </c>
      <c r="CK22" s="120">
        <f t="shared" si="119"/>
        <v>0</v>
      </c>
      <c r="CL22" s="315">
        <f t="shared" si="38"/>
        <v>0</v>
      </c>
      <c r="CM22" s="117">
        <f t="shared" ref="CM22:CN22" si="120">CM39</f>
        <v>0</v>
      </c>
      <c r="CN22" s="324">
        <f t="shared" si="120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21">CS39</f>
        <v>1</v>
      </c>
      <c r="CT22" s="120">
        <f t="shared" si="121"/>
        <v>1</v>
      </c>
      <c r="CU22" s="120">
        <f t="shared" si="121"/>
        <v>0</v>
      </c>
      <c r="CV22" s="120">
        <f t="shared" si="121"/>
        <v>0</v>
      </c>
      <c r="CW22" s="120">
        <f t="shared" si="121"/>
        <v>0</v>
      </c>
      <c r="CX22" s="120">
        <f t="shared" si="121"/>
        <v>0</v>
      </c>
      <c r="CY22" s="120">
        <f t="shared" si="121"/>
        <v>0</v>
      </c>
      <c r="CZ22" s="120">
        <f t="shared" si="121"/>
        <v>0</v>
      </c>
      <c r="DA22" s="120">
        <f t="shared" si="121"/>
        <v>0</v>
      </c>
      <c r="DB22" s="120">
        <f t="shared" si="121"/>
        <v>0</v>
      </c>
      <c r="DC22" s="120">
        <f t="shared" si="121"/>
        <v>0</v>
      </c>
      <c r="DD22" s="120">
        <f t="shared" si="121"/>
        <v>0</v>
      </c>
      <c r="DE22" s="120">
        <f t="shared" si="121"/>
        <v>0</v>
      </c>
      <c r="DF22" s="120">
        <f t="shared" si="121"/>
        <v>0</v>
      </c>
      <c r="DG22" s="120">
        <f t="shared" si="121"/>
        <v>0</v>
      </c>
      <c r="DH22" s="120">
        <f t="shared" si="121"/>
        <v>0</v>
      </c>
      <c r="DI22" s="120">
        <f t="shared" si="121"/>
        <v>0</v>
      </c>
      <c r="DJ22" s="120">
        <f t="shared" si="121"/>
        <v>1</v>
      </c>
      <c r="DK22" s="120">
        <f t="shared" si="121"/>
        <v>0</v>
      </c>
      <c r="DL22" s="120">
        <f t="shared" si="121"/>
        <v>0</v>
      </c>
      <c r="DM22" s="120">
        <f t="shared" si="121"/>
        <v>0</v>
      </c>
      <c r="DN22" s="125"/>
      <c r="DO22" s="308" t="s">
        <v>160</v>
      </c>
      <c r="DP22" s="474">
        <f>DP39</f>
        <v>14</v>
      </c>
      <c r="DQ22" s="120">
        <f t="shared" ref="DQ22:DW22" si="122">DQ39</f>
        <v>0</v>
      </c>
      <c r="DR22" s="120">
        <f t="shared" si="122"/>
        <v>2</v>
      </c>
      <c r="DS22" s="120">
        <f t="shared" si="122"/>
        <v>0</v>
      </c>
      <c r="DT22" s="120">
        <f t="shared" si="122"/>
        <v>1</v>
      </c>
      <c r="DU22" s="120">
        <f t="shared" si="122"/>
        <v>0</v>
      </c>
      <c r="DV22" s="120">
        <f t="shared" si="122"/>
        <v>0</v>
      </c>
      <c r="DW22" s="120">
        <f t="shared" si="122"/>
        <v>0</v>
      </c>
      <c r="DX22" s="127">
        <f t="shared" si="8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9"/>
        <v>0</v>
      </c>
      <c r="EC22" s="120">
        <f t="shared" ref="EC22:EJ22" si="123">EC39</f>
        <v>0</v>
      </c>
      <c r="ED22" s="120">
        <f t="shared" si="123"/>
        <v>0</v>
      </c>
      <c r="EE22" s="120">
        <f t="shared" si="123"/>
        <v>0</v>
      </c>
      <c r="EF22" s="120">
        <f t="shared" si="123"/>
        <v>0</v>
      </c>
      <c r="EG22" s="120">
        <f t="shared" si="123"/>
        <v>0</v>
      </c>
      <c r="EH22" s="120">
        <f t="shared" si="123"/>
        <v>0</v>
      </c>
      <c r="EI22" s="120">
        <f t="shared" si="123"/>
        <v>0</v>
      </c>
      <c r="EJ22" s="120">
        <f t="shared" si="123"/>
        <v>2</v>
      </c>
      <c r="EK22" s="127">
        <f t="shared" si="10"/>
        <v>14.285714285714285</v>
      </c>
      <c r="EL22" s="120">
        <f>EL39</f>
        <v>0</v>
      </c>
      <c r="EM22" s="120">
        <f>EM39</f>
        <v>15</v>
      </c>
      <c r="EN22" s="127">
        <f t="shared" si="11"/>
        <v>1.0714285714285714</v>
      </c>
      <c r="EO22" s="120">
        <f>EO39</f>
        <v>15</v>
      </c>
      <c r="EP22" s="127">
        <f t="shared" si="12"/>
        <v>1.0714285714285714</v>
      </c>
      <c r="EQ22" s="125"/>
      <c r="ER22" s="133" t="s">
        <v>160</v>
      </c>
      <c r="ES22" s="120">
        <f>ES39</f>
        <v>0</v>
      </c>
      <c r="ET22" s="120">
        <f t="shared" ref="ET22:FK22" si="124">ET39</f>
        <v>0</v>
      </c>
      <c r="EU22" s="120">
        <f t="shared" si="124"/>
        <v>0</v>
      </c>
      <c r="EV22" s="120">
        <f t="shared" si="124"/>
        <v>14</v>
      </c>
      <c r="EW22" s="120">
        <f t="shared" si="124"/>
        <v>15</v>
      </c>
      <c r="EX22" s="120">
        <f t="shared" si="124"/>
        <v>10</v>
      </c>
      <c r="EY22" s="120">
        <f t="shared" si="124"/>
        <v>7</v>
      </c>
      <c r="EZ22" s="120">
        <f t="shared" si="124"/>
        <v>7</v>
      </c>
      <c r="FA22" s="120">
        <f t="shared" si="124"/>
        <v>0</v>
      </c>
      <c r="FB22" s="120">
        <f t="shared" si="124"/>
        <v>14</v>
      </c>
      <c r="FC22" s="120">
        <f t="shared" si="124"/>
        <v>2</v>
      </c>
      <c r="FD22" s="120">
        <f t="shared" si="124"/>
        <v>2</v>
      </c>
      <c r="FE22" s="120">
        <f t="shared" si="124"/>
        <v>3</v>
      </c>
      <c r="FF22" s="120">
        <f t="shared" si="124"/>
        <v>1</v>
      </c>
      <c r="FG22" s="120">
        <f t="shared" si="124"/>
        <v>0</v>
      </c>
      <c r="FH22" s="120">
        <f t="shared" si="124"/>
        <v>0</v>
      </c>
      <c r="FI22" s="120">
        <f t="shared" si="124"/>
        <v>0</v>
      </c>
      <c r="FJ22" s="120">
        <f t="shared" si="124"/>
        <v>0</v>
      </c>
      <c r="FK22" s="119">
        <f t="shared" si="124"/>
        <v>12</v>
      </c>
      <c r="FL22" s="188">
        <f t="shared" si="14"/>
        <v>50</v>
      </c>
      <c r="FM22" s="120">
        <f t="shared" ref="FM22:GG22" si="125">FM39</f>
        <v>0</v>
      </c>
      <c r="FN22" s="120">
        <f t="shared" si="125"/>
        <v>0</v>
      </c>
      <c r="FO22" s="120">
        <f t="shared" si="125"/>
        <v>2</v>
      </c>
      <c r="FP22" s="120">
        <f t="shared" si="125"/>
        <v>4</v>
      </c>
      <c r="FQ22" s="120">
        <f t="shared" si="125"/>
        <v>0</v>
      </c>
      <c r="FR22" s="120">
        <f t="shared" si="125"/>
        <v>0</v>
      </c>
      <c r="FS22" s="120">
        <f t="shared" si="125"/>
        <v>0</v>
      </c>
      <c r="FT22" s="120">
        <f t="shared" si="125"/>
        <v>0</v>
      </c>
      <c r="FU22" s="120">
        <f t="shared" si="125"/>
        <v>10</v>
      </c>
      <c r="FV22" s="120">
        <f t="shared" si="125"/>
        <v>15</v>
      </c>
      <c r="FW22" s="120">
        <f t="shared" si="125"/>
        <v>12</v>
      </c>
      <c r="FX22" s="120">
        <f t="shared" si="125"/>
        <v>2</v>
      </c>
      <c r="FY22" s="120">
        <f t="shared" si="125"/>
        <v>1</v>
      </c>
      <c r="FZ22" s="120">
        <f t="shared" si="125"/>
        <v>0</v>
      </c>
      <c r="GA22" s="120">
        <f t="shared" si="125"/>
        <v>15</v>
      </c>
      <c r="GB22" s="120">
        <f t="shared" si="125"/>
        <v>4</v>
      </c>
      <c r="GC22" s="120">
        <f t="shared" si="125"/>
        <v>2</v>
      </c>
      <c r="GD22" s="120">
        <f t="shared" si="125"/>
        <v>0</v>
      </c>
      <c r="GE22" s="120">
        <f t="shared" si="125"/>
        <v>0</v>
      </c>
      <c r="GF22" s="120">
        <f t="shared" si="125"/>
        <v>0</v>
      </c>
      <c r="GG22" s="120">
        <f t="shared" si="125"/>
        <v>0</v>
      </c>
      <c r="GH22" s="125"/>
      <c r="GI22" s="133" t="s">
        <v>160</v>
      </c>
      <c r="GJ22" s="119">
        <f>GJ39</f>
        <v>106</v>
      </c>
      <c r="GK22" s="192">
        <f t="shared" si="15"/>
        <v>192.45283018867926</v>
      </c>
      <c r="GL22" s="120">
        <f>GL39</f>
        <v>0</v>
      </c>
      <c r="GM22" s="120">
        <f t="shared" ref="GM22:GW22" si="126">GM39</f>
        <v>0</v>
      </c>
      <c r="GN22" s="120">
        <f t="shared" si="126"/>
        <v>0</v>
      </c>
      <c r="GO22" s="120">
        <f t="shared" si="126"/>
        <v>0</v>
      </c>
      <c r="GP22" s="120">
        <f t="shared" si="126"/>
        <v>0</v>
      </c>
      <c r="GQ22" s="120">
        <f t="shared" si="126"/>
        <v>32</v>
      </c>
      <c r="GR22" s="120">
        <f t="shared" si="126"/>
        <v>39</v>
      </c>
      <c r="GS22" s="120">
        <f t="shared" si="126"/>
        <v>31</v>
      </c>
      <c r="GT22" s="120">
        <f t="shared" si="126"/>
        <v>67</v>
      </c>
      <c r="GU22" s="129">
        <f t="shared" si="126"/>
        <v>35</v>
      </c>
      <c r="GV22" s="131">
        <f t="shared" si="126"/>
        <v>76</v>
      </c>
      <c r="GW22" s="120">
        <f t="shared" si="126"/>
        <v>166</v>
      </c>
      <c r="GX22" s="304">
        <f t="shared" si="17"/>
        <v>45.783132530120483</v>
      </c>
      <c r="GY22" s="130">
        <f t="shared" ref="GY22:HG22" si="127">GY39</f>
        <v>2</v>
      </c>
      <c r="GZ22" s="120">
        <f t="shared" si="127"/>
        <v>0</v>
      </c>
      <c r="HA22" s="120">
        <f t="shared" si="127"/>
        <v>2</v>
      </c>
      <c r="HB22" s="120">
        <f t="shared" si="127"/>
        <v>0</v>
      </c>
      <c r="HC22" s="120">
        <f t="shared" si="127"/>
        <v>0</v>
      </c>
      <c r="HD22" s="120">
        <f t="shared" si="127"/>
        <v>0</v>
      </c>
      <c r="HE22" s="120">
        <f t="shared" si="127"/>
        <v>0</v>
      </c>
      <c r="HF22" s="120">
        <f t="shared" si="127"/>
        <v>0</v>
      </c>
      <c r="HG22" s="124">
        <f t="shared" si="127"/>
        <v>0</v>
      </c>
      <c r="HH22" s="1022"/>
      <c r="HI22" s="133" t="s">
        <v>160</v>
      </c>
      <c r="HJ22" s="120">
        <f t="shared" ref="HJ22:HR22" si="128">HJ39</f>
        <v>0</v>
      </c>
      <c r="HK22" s="120">
        <f t="shared" si="128"/>
        <v>0</v>
      </c>
      <c r="HL22" s="120">
        <f t="shared" si="128"/>
        <v>0</v>
      </c>
      <c r="HM22" s="120">
        <f t="shared" si="128"/>
        <v>0</v>
      </c>
      <c r="HN22" s="120">
        <f t="shared" si="128"/>
        <v>0</v>
      </c>
      <c r="HO22" s="120">
        <f t="shared" si="128"/>
        <v>0</v>
      </c>
      <c r="HP22" s="120">
        <f t="shared" si="128"/>
        <v>0</v>
      </c>
      <c r="HQ22" s="129">
        <f t="shared" si="128"/>
        <v>0</v>
      </c>
      <c r="HR22" s="131">
        <f t="shared" si="128"/>
        <v>7</v>
      </c>
      <c r="HS22" s="198">
        <f t="shared" si="48"/>
        <v>0</v>
      </c>
      <c r="HT22" s="130">
        <f t="shared" ref="HT22:IF22" si="129">HT39</f>
        <v>0</v>
      </c>
      <c r="HU22" s="120">
        <f t="shared" si="129"/>
        <v>0</v>
      </c>
      <c r="HV22" s="120">
        <f t="shared" si="129"/>
        <v>0</v>
      </c>
      <c r="HW22" s="124">
        <f t="shared" si="129"/>
        <v>0</v>
      </c>
      <c r="HX22" s="211"/>
      <c r="HY22" s="130">
        <f t="shared" si="129"/>
        <v>0</v>
      </c>
      <c r="HZ22" s="120">
        <f t="shared" si="129"/>
        <v>0</v>
      </c>
      <c r="IA22" s="120">
        <f t="shared" si="129"/>
        <v>0</v>
      </c>
      <c r="IB22" s="120">
        <f t="shared" si="129"/>
        <v>0</v>
      </c>
      <c r="IC22" s="120">
        <f t="shared" si="129"/>
        <v>0</v>
      </c>
      <c r="ID22" s="120">
        <f t="shared" si="129"/>
        <v>0</v>
      </c>
      <c r="IE22" s="120">
        <f t="shared" si="129"/>
        <v>0</v>
      </c>
      <c r="IF22" s="124">
        <f t="shared" si="129"/>
        <v>0</v>
      </c>
      <c r="IG22" s="125"/>
      <c r="IH22" s="133" t="s">
        <v>160</v>
      </c>
      <c r="II22" s="120">
        <f t="shared" ref="II22:JH22" si="130">II39</f>
        <v>0</v>
      </c>
      <c r="IJ22" s="120">
        <f t="shared" si="130"/>
        <v>0</v>
      </c>
      <c r="IK22" s="120">
        <f t="shared" si="130"/>
        <v>0</v>
      </c>
      <c r="IL22" s="120">
        <f t="shared" si="130"/>
        <v>0</v>
      </c>
      <c r="IM22" s="120">
        <f t="shared" si="130"/>
        <v>0</v>
      </c>
      <c r="IN22" s="120">
        <f t="shared" si="130"/>
        <v>0</v>
      </c>
      <c r="IO22" s="120">
        <f t="shared" si="130"/>
        <v>1</v>
      </c>
      <c r="IP22" s="120">
        <f t="shared" si="130"/>
        <v>0</v>
      </c>
      <c r="IQ22" s="120">
        <f t="shared" si="130"/>
        <v>0</v>
      </c>
      <c r="IR22" s="120">
        <f t="shared" si="130"/>
        <v>0</v>
      </c>
      <c r="IS22" s="120">
        <f t="shared" si="130"/>
        <v>0</v>
      </c>
      <c r="IT22" s="120">
        <f t="shared" si="130"/>
        <v>0</v>
      </c>
      <c r="IU22" s="120">
        <f t="shared" si="130"/>
        <v>0</v>
      </c>
      <c r="IV22" s="120">
        <f t="shared" si="130"/>
        <v>0</v>
      </c>
      <c r="IW22" s="124">
        <f t="shared" si="130"/>
        <v>0</v>
      </c>
      <c r="IX22" s="130">
        <f t="shared" si="130"/>
        <v>1</v>
      </c>
      <c r="IY22" s="120">
        <f t="shared" si="130"/>
        <v>0</v>
      </c>
      <c r="IZ22" s="129">
        <f t="shared" si="130"/>
        <v>0</v>
      </c>
      <c r="JA22" s="131">
        <f t="shared" si="130"/>
        <v>1</v>
      </c>
      <c r="JB22" s="120">
        <f t="shared" si="130"/>
        <v>0</v>
      </c>
      <c r="JC22" s="124">
        <f t="shared" si="130"/>
        <v>0</v>
      </c>
      <c r="JD22" s="130">
        <f t="shared" si="130"/>
        <v>0</v>
      </c>
      <c r="JE22" s="120">
        <f t="shared" si="130"/>
        <v>0</v>
      </c>
      <c r="JF22" s="120">
        <f t="shared" si="130"/>
        <v>0</v>
      </c>
      <c r="JG22" s="120">
        <f t="shared" si="130"/>
        <v>0</v>
      </c>
      <c r="JH22" s="120">
        <f t="shared" si="130"/>
        <v>0</v>
      </c>
      <c r="JI22" s="125"/>
      <c r="JJ22" s="133" t="s">
        <v>160</v>
      </c>
      <c r="JK22" s="120">
        <f t="shared" ref="JK22:KE22" si="131">JK39</f>
        <v>0</v>
      </c>
      <c r="JL22" s="120">
        <f t="shared" si="131"/>
        <v>0</v>
      </c>
      <c r="JM22" s="120">
        <f t="shared" si="131"/>
        <v>0</v>
      </c>
      <c r="JN22" s="120">
        <f t="shared" si="131"/>
        <v>0</v>
      </c>
      <c r="JO22" s="120">
        <f t="shared" si="131"/>
        <v>0</v>
      </c>
      <c r="JP22" s="120">
        <f t="shared" si="131"/>
        <v>0</v>
      </c>
      <c r="JQ22" s="120">
        <f t="shared" si="131"/>
        <v>0</v>
      </c>
      <c r="JR22" s="120">
        <f t="shared" si="131"/>
        <v>0</v>
      </c>
      <c r="JS22" s="120">
        <f t="shared" si="131"/>
        <v>0</v>
      </c>
      <c r="JT22" s="129">
        <f t="shared" si="131"/>
        <v>0</v>
      </c>
      <c r="JU22" s="340">
        <f t="shared" si="131"/>
        <v>0</v>
      </c>
      <c r="JV22" s="341">
        <f t="shared" si="131"/>
        <v>0</v>
      </c>
      <c r="JW22" s="341">
        <f t="shared" si="131"/>
        <v>0</v>
      </c>
      <c r="JX22" s="341">
        <f t="shared" si="131"/>
        <v>0</v>
      </c>
      <c r="JY22" s="342">
        <f t="shared" si="131"/>
        <v>0</v>
      </c>
      <c r="JZ22" s="340">
        <f t="shared" si="131"/>
        <v>0</v>
      </c>
      <c r="KA22" s="341">
        <f t="shared" si="131"/>
        <v>0</v>
      </c>
      <c r="KB22" s="341">
        <f t="shared" si="131"/>
        <v>2</v>
      </c>
      <c r="KC22" s="341">
        <f t="shared" si="131"/>
        <v>1</v>
      </c>
      <c r="KD22" s="342">
        <f t="shared" si="131"/>
        <v>0</v>
      </c>
      <c r="KE22" s="340">
        <f t="shared" si="131"/>
        <v>83</v>
      </c>
      <c r="KF22" s="343">
        <f t="shared" si="20"/>
        <v>30.120481927710845</v>
      </c>
      <c r="KG22" s="342">
        <f>KG39</f>
        <v>25</v>
      </c>
      <c r="KH22" s="131">
        <f t="shared" ref="KH22:KW22" si="132">KH39</f>
        <v>6</v>
      </c>
      <c r="KI22" s="130">
        <f t="shared" si="132"/>
        <v>0</v>
      </c>
      <c r="KJ22" s="124">
        <f t="shared" si="132"/>
        <v>0</v>
      </c>
      <c r="KK22" s="125"/>
      <c r="KL22" s="308" t="s">
        <v>160</v>
      </c>
      <c r="KM22" s="131">
        <f t="shared" si="132"/>
        <v>0</v>
      </c>
      <c r="KN22" s="120">
        <f t="shared" si="132"/>
        <v>0</v>
      </c>
      <c r="KO22" s="120">
        <f t="shared" si="132"/>
        <v>0</v>
      </c>
      <c r="KP22" s="120">
        <f t="shared" si="132"/>
        <v>7</v>
      </c>
      <c r="KQ22" s="120">
        <f t="shared" si="132"/>
        <v>0</v>
      </c>
      <c r="KR22" s="120">
        <f t="shared" si="132"/>
        <v>14</v>
      </c>
      <c r="KS22" s="120">
        <f t="shared" si="132"/>
        <v>6</v>
      </c>
      <c r="KT22" s="120">
        <f t="shared" si="132"/>
        <v>0</v>
      </c>
      <c r="KU22" s="124">
        <f t="shared" si="132"/>
        <v>8</v>
      </c>
      <c r="KV22" s="120">
        <f t="shared" si="132"/>
        <v>0</v>
      </c>
      <c r="KW22" s="120">
        <f t="shared" si="132"/>
        <v>0</v>
      </c>
      <c r="KY22" s="120">
        <f t="shared" ref="KY22:LB22" si="133">KY39</f>
        <v>0</v>
      </c>
      <c r="KZ22" s="120">
        <f t="shared" si="133"/>
        <v>0</v>
      </c>
      <c r="LA22" s="120">
        <f t="shared" si="133"/>
        <v>0</v>
      </c>
      <c r="LB22" s="120">
        <f t="shared" si="133"/>
        <v>0</v>
      </c>
      <c r="LD22" s="308" t="s">
        <v>160</v>
      </c>
      <c r="LE22" s="120">
        <f t="shared" ref="LE22:LV22" si="134">LE39</f>
        <v>0</v>
      </c>
      <c r="LF22" s="120">
        <f t="shared" si="134"/>
        <v>0</v>
      </c>
      <c r="LG22" s="120">
        <f t="shared" si="134"/>
        <v>0</v>
      </c>
      <c r="LH22" s="120">
        <f t="shared" si="134"/>
        <v>0</v>
      </c>
      <c r="LI22" s="120">
        <f t="shared" si="134"/>
        <v>0</v>
      </c>
      <c r="LJ22" s="124">
        <f t="shared" si="134"/>
        <v>0</v>
      </c>
      <c r="LK22" s="131">
        <f t="shared" si="134"/>
        <v>0</v>
      </c>
      <c r="LL22" s="120">
        <f t="shared" si="134"/>
        <v>0</v>
      </c>
      <c r="LM22" s="120">
        <f t="shared" si="134"/>
        <v>0</v>
      </c>
      <c r="LN22" s="124">
        <f t="shared" si="134"/>
        <v>0</v>
      </c>
      <c r="LO22" s="124">
        <f t="shared" si="134"/>
        <v>11</v>
      </c>
      <c r="LP22" s="124">
        <f t="shared" si="134"/>
        <v>5</v>
      </c>
      <c r="LQ22" s="124">
        <f t="shared" si="134"/>
        <v>0</v>
      </c>
      <c r="LR22" s="124">
        <f t="shared" si="134"/>
        <v>0</v>
      </c>
      <c r="LS22" s="131">
        <f t="shared" si="134"/>
        <v>18</v>
      </c>
      <c r="LT22" s="120">
        <f t="shared" si="134"/>
        <v>28</v>
      </c>
      <c r="LU22" s="120">
        <f t="shared" si="134"/>
        <v>17</v>
      </c>
      <c r="LV22" s="124">
        <f t="shared" si="134"/>
        <v>10</v>
      </c>
    </row>
    <row r="23" spans="1:335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1</v>
      </c>
      <c r="E23" s="137">
        <f>E41</f>
        <v>0</v>
      </c>
      <c r="F23" s="137">
        <f>F41</f>
        <v>0</v>
      </c>
      <c r="G23" s="412">
        <f t="shared" si="25"/>
        <v>1.7543859649122806</v>
      </c>
      <c r="H23" s="146">
        <f>H41</f>
        <v>1</v>
      </c>
      <c r="I23" s="145">
        <f>I41</f>
        <v>0</v>
      </c>
      <c r="J23" s="147">
        <f>J41</f>
        <v>60</v>
      </c>
      <c r="K23" s="137">
        <f>K41</f>
        <v>67</v>
      </c>
      <c r="L23" s="141">
        <f>L41</f>
        <v>63</v>
      </c>
      <c r="M23" s="498">
        <f t="shared" si="1"/>
        <v>110.5263157894737</v>
      </c>
      <c r="N23" s="147">
        <f>N41</f>
        <v>60</v>
      </c>
      <c r="O23" s="137">
        <f>O41</f>
        <v>67</v>
      </c>
      <c r="P23" s="137">
        <f>P41</f>
        <v>63</v>
      </c>
      <c r="Q23" s="388">
        <f t="shared" si="26"/>
        <v>110.5263157894737</v>
      </c>
      <c r="R23" s="146">
        <f t="shared" ref="R23:AG23" si="135">R41</f>
        <v>0</v>
      </c>
      <c r="S23" s="137">
        <f t="shared" si="135"/>
        <v>0</v>
      </c>
      <c r="T23" s="137">
        <f t="shared" si="135"/>
        <v>0</v>
      </c>
      <c r="U23" s="137">
        <f t="shared" si="135"/>
        <v>0</v>
      </c>
      <c r="V23" s="137">
        <f t="shared" si="135"/>
        <v>0</v>
      </c>
      <c r="W23" s="137">
        <f t="shared" si="135"/>
        <v>0</v>
      </c>
      <c r="X23" s="137">
        <f t="shared" si="135"/>
        <v>60</v>
      </c>
      <c r="Y23" s="137">
        <f t="shared" si="135"/>
        <v>67</v>
      </c>
      <c r="Z23" s="137">
        <f t="shared" si="135"/>
        <v>60</v>
      </c>
      <c r="AA23" s="137">
        <f t="shared" si="135"/>
        <v>67</v>
      </c>
      <c r="AB23" s="137">
        <f t="shared" si="135"/>
        <v>51</v>
      </c>
      <c r="AC23" s="137">
        <f t="shared" si="135"/>
        <v>42</v>
      </c>
      <c r="AD23" s="137">
        <f t="shared" si="135"/>
        <v>0</v>
      </c>
      <c r="AE23" s="137">
        <f t="shared" si="135"/>
        <v>0</v>
      </c>
      <c r="AF23" s="137">
        <f t="shared" si="135"/>
        <v>0</v>
      </c>
      <c r="AG23" s="137">
        <f t="shared" si="135"/>
        <v>0</v>
      </c>
      <c r="AH23" s="125"/>
      <c r="AI23" s="309" t="s">
        <v>162</v>
      </c>
      <c r="AJ23" s="475">
        <f>AJ41</f>
        <v>69</v>
      </c>
      <c r="AK23" s="137">
        <f>AK41</f>
        <v>80</v>
      </c>
      <c r="AL23" s="143">
        <f t="shared" si="28"/>
        <v>115.94202898550725</v>
      </c>
      <c r="AM23" s="137">
        <f t="shared" ref="AM23:AU23" si="136">AM41</f>
        <v>80</v>
      </c>
      <c r="AN23" s="145">
        <f t="shared" si="136"/>
        <v>78</v>
      </c>
      <c r="AO23" s="147">
        <f t="shared" si="136"/>
        <v>0</v>
      </c>
      <c r="AP23" s="137">
        <f t="shared" si="136"/>
        <v>0</v>
      </c>
      <c r="AQ23" s="141">
        <f t="shared" si="136"/>
        <v>46</v>
      </c>
      <c r="AR23" s="146">
        <f t="shared" si="136"/>
        <v>0</v>
      </c>
      <c r="AS23" s="137">
        <f t="shared" si="136"/>
        <v>0</v>
      </c>
      <c r="AT23" s="137">
        <f t="shared" si="136"/>
        <v>86</v>
      </c>
      <c r="AU23" s="137">
        <f t="shared" si="136"/>
        <v>88</v>
      </c>
      <c r="AV23" s="143">
        <f t="shared" si="30"/>
        <v>127.53623188405795</v>
      </c>
      <c r="AW23" s="137">
        <f>AW41</f>
        <v>88</v>
      </c>
      <c r="AX23" s="137">
        <f>AX41</f>
        <v>86</v>
      </c>
      <c r="AY23" s="137">
        <f>AY41</f>
        <v>1</v>
      </c>
      <c r="AZ23" s="137">
        <f>AZ41</f>
        <v>0</v>
      </c>
      <c r="BA23" s="137">
        <f>BA41</f>
        <v>2</v>
      </c>
      <c r="BB23" s="140">
        <f t="shared" si="31"/>
        <v>2.8985507246376812</v>
      </c>
      <c r="BC23" s="137">
        <f>BC41</f>
        <v>0</v>
      </c>
      <c r="BD23" s="137">
        <f>BD41</f>
        <v>1</v>
      </c>
      <c r="BE23" s="137">
        <f>BE41</f>
        <v>1</v>
      </c>
      <c r="BF23" s="143">
        <f t="shared" si="32"/>
        <v>1.4492753623188406</v>
      </c>
      <c r="BG23" s="137">
        <f t="shared" ref="BG23:BM23" si="137">BG41</f>
        <v>0</v>
      </c>
      <c r="BH23" s="137">
        <f t="shared" si="137"/>
        <v>0</v>
      </c>
      <c r="BI23" s="137">
        <f t="shared" si="137"/>
        <v>0</v>
      </c>
      <c r="BJ23" s="137">
        <f t="shared" si="137"/>
        <v>0</v>
      </c>
      <c r="BK23" s="137">
        <f t="shared" si="137"/>
        <v>0</v>
      </c>
      <c r="BL23" s="137">
        <f t="shared" si="137"/>
        <v>4</v>
      </c>
      <c r="BM23" s="137">
        <f t="shared" si="137"/>
        <v>0</v>
      </c>
      <c r="BN23" s="125"/>
      <c r="BO23" s="142" t="s">
        <v>162</v>
      </c>
      <c r="BP23" s="136">
        <f>BP41</f>
        <v>76</v>
      </c>
      <c r="BQ23" s="137">
        <f t="shared" ref="BQ23:BX23" si="138">BQ41</f>
        <v>0</v>
      </c>
      <c r="BR23" s="137">
        <f t="shared" si="138"/>
        <v>68</v>
      </c>
      <c r="BS23" s="137">
        <f t="shared" si="138"/>
        <v>0</v>
      </c>
      <c r="BT23" s="137">
        <f t="shared" si="138"/>
        <v>6</v>
      </c>
      <c r="BU23" s="145">
        <f t="shared" si="138"/>
        <v>1</v>
      </c>
      <c r="BV23" s="147">
        <f t="shared" si="138"/>
        <v>2</v>
      </c>
      <c r="BW23" s="137">
        <f t="shared" si="138"/>
        <v>0</v>
      </c>
      <c r="BX23" s="137">
        <f t="shared" si="138"/>
        <v>1</v>
      </c>
      <c r="BY23" s="478">
        <f t="shared" si="35"/>
        <v>1.3157894736842105E-2</v>
      </c>
      <c r="BZ23" s="147">
        <f>BZ41</f>
        <v>0</v>
      </c>
      <c r="CA23" s="137">
        <f>CA41</f>
        <v>1</v>
      </c>
      <c r="CB23" s="137">
        <f>CB41</f>
        <v>0</v>
      </c>
      <c r="CC23" s="470">
        <f t="shared" si="36"/>
        <v>0</v>
      </c>
      <c r="CD23" s="146">
        <f t="shared" ref="CD23:CK23" si="139">CD41</f>
        <v>0</v>
      </c>
      <c r="CE23" s="137">
        <f t="shared" si="139"/>
        <v>0</v>
      </c>
      <c r="CF23" s="137">
        <f t="shared" si="139"/>
        <v>0</v>
      </c>
      <c r="CG23" s="137">
        <f t="shared" si="139"/>
        <v>0</v>
      </c>
      <c r="CH23" s="137">
        <f t="shared" si="139"/>
        <v>0</v>
      </c>
      <c r="CI23" s="137">
        <f t="shared" si="139"/>
        <v>2</v>
      </c>
      <c r="CJ23" s="137">
        <f t="shared" si="139"/>
        <v>1</v>
      </c>
      <c r="CK23" s="137">
        <f t="shared" si="139"/>
        <v>4</v>
      </c>
      <c r="CL23" s="316">
        <f t="shared" si="38"/>
        <v>5.2631578947368416</v>
      </c>
      <c r="CM23" s="134">
        <f t="shared" ref="CM23:CN23" si="140">CM41</f>
        <v>1</v>
      </c>
      <c r="CN23" s="325">
        <f t="shared" si="140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41">CS41</f>
        <v>0</v>
      </c>
      <c r="CT23" s="137">
        <f t="shared" si="141"/>
        <v>11</v>
      </c>
      <c r="CU23" s="137">
        <f t="shared" si="141"/>
        <v>0</v>
      </c>
      <c r="CV23" s="137">
        <f t="shared" si="141"/>
        <v>2</v>
      </c>
      <c r="CW23" s="137">
        <f t="shared" si="141"/>
        <v>0</v>
      </c>
      <c r="CX23" s="137">
        <f t="shared" si="141"/>
        <v>0</v>
      </c>
      <c r="CY23" s="137">
        <f t="shared" si="141"/>
        <v>0</v>
      </c>
      <c r="CZ23" s="137">
        <f t="shared" si="141"/>
        <v>0</v>
      </c>
      <c r="DA23" s="137">
        <f t="shared" si="141"/>
        <v>0</v>
      </c>
      <c r="DB23" s="137">
        <f t="shared" si="141"/>
        <v>0</v>
      </c>
      <c r="DC23" s="137">
        <f t="shared" si="141"/>
        <v>0</v>
      </c>
      <c r="DD23" s="137">
        <f t="shared" si="141"/>
        <v>0</v>
      </c>
      <c r="DE23" s="137">
        <f t="shared" si="141"/>
        <v>0</v>
      </c>
      <c r="DF23" s="137">
        <f t="shared" si="141"/>
        <v>0</v>
      </c>
      <c r="DG23" s="137">
        <f t="shared" si="141"/>
        <v>0</v>
      </c>
      <c r="DH23" s="137">
        <f t="shared" si="141"/>
        <v>0</v>
      </c>
      <c r="DI23" s="137">
        <f t="shared" si="141"/>
        <v>0</v>
      </c>
      <c r="DJ23" s="137">
        <f t="shared" si="141"/>
        <v>0</v>
      </c>
      <c r="DK23" s="137">
        <f t="shared" si="141"/>
        <v>2</v>
      </c>
      <c r="DL23" s="137">
        <f t="shared" si="141"/>
        <v>0</v>
      </c>
      <c r="DM23" s="137">
        <f t="shared" si="141"/>
        <v>2</v>
      </c>
      <c r="DN23" s="125"/>
      <c r="DO23" s="309" t="s">
        <v>162</v>
      </c>
      <c r="DP23" s="475">
        <f>DP41</f>
        <v>79</v>
      </c>
      <c r="DQ23" s="137">
        <f t="shared" ref="DQ23:DW23" si="142">DQ41</f>
        <v>4</v>
      </c>
      <c r="DR23" s="137">
        <f t="shared" si="142"/>
        <v>8</v>
      </c>
      <c r="DS23" s="137">
        <f t="shared" si="142"/>
        <v>3</v>
      </c>
      <c r="DT23" s="137">
        <f t="shared" si="142"/>
        <v>0</v>
      </c>
      <c r="DU23" s="137">
        <f t="shared" si="142"/>
        <v>0</v>
      </c>
      <c r="DV23" s="137">
        <f t="shared" si="142"/>
        <v>1</v>
      </c>
      <c r="DW23" s="137">
        <f t="shared" si="142"/>
        <v>0</v>
      </c>
      <c r="DX23" s="143">
        <f t="shared" si="8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9"/>
        <v>0</v>
      </c>
      <c r="EC23" s="137">
        <f t="shared" ref="EC23:EJ23" si="143">EC41</f>
        <v>0</v>
      </c>
      <c r="ED23" s="137">
        <f t="shared" si="143"/>
        <v>0</v>
      </c>
      <c r="EE23" s="137">
        <f t="shared" si="143"/>
        <v>0</v>
      </c>
      <c r="EF23" s="137">
        <f t="shared" si="143"/>
        <v>0</v>
      </c>
      <c r="EG23" s="137">
        <f t="shared" si="143"/>
        <v>0</v>
      </c>
      <c r="EH23" s="137">
        <f t="shared" si="143"/>
        <v>0</v>
      </c>
      <c r="EI23" s="137">
        <f t="shared" si="143"/>
        <v>0</v>
      </c>
      <c r="EJ23" s="137">
        <f t="shared" si="143"/>
        <v>0</v>
      </c>
      <c r="EK23" s="143">
        <f t="shared" si="10"/>
        <v>0</v>
      </c>
      <c r="EL23" s="137">
        <f>EL41</f>
        <v>0</v>
      </c>
      <c r="EM23" s="137">
        <f>EM41</f>
        <v>81</v>
      </c>
      <c r="EN23" s="143">
        <f t="shared" si="11"/>
        <v>1.0253164556962024</v>
      </c>
      <c r="EO23" s="137">
        <f>EO41</f>
        <v>80</v>
      </c>
      <c r="EP23" s="143">
        <f t="shared" si="12"/>
        <v>1.0126582278481013</v>
      </c>
      <c r="EQ23" s="125"/>
      <c r="ER23" s="142" t="s">
        <v>162</v>
      </c>
      <c r="ES23" s="137">
        <f>ES41</f>
        <v>0</v>
      </c>
      <c r="ET23" s="137">
        <f t="shared" ref="ET23:FK23" si="144">ET41</f>
        <v>0</v>
      </c>
      <c r="EU23" s="137">
        <f t="shared" si="144"/>
        <v>0</v>
      </c>
      <c r="EV23" s="137">
        <f t="shared" si="144"/>
        <v>1</v>
      </c>
      <c r="EW23" s="137">
        <f t="shared" si="144"/>
        <v>0</v>
      </c>
      <c r="EX23" s="137">
        <f t="shared" si="144"/>
        <v>0</v>
      </c>
      <c r="EY23" s="137">
        <f t="shared" si="144"/>
        <v>4</v>
      </c>
      <c r="EZ23" s="137">
        <f t="shared" si="144"/>
        <v>1</v>
      </c>
      <c r="FA23" s="137">
        <f t="shared" si="144"/>
        <v>0</v>
      </c>
      <c r="FB23" s="137">
        <f t="shared" si="144"/>
        <v>2</v>
      </c>
      <c r="FC23" s="137">
        <f t="shared" si="144"/>
        <v>0</v>
      </c>
      <c r="FD23" s="137">
        <f t="shared" si="144"/>
        <v>0</v>
      </c>
      <c r="FE23" s="137">
        <f t="shared" si="144"/>
        <v>1</v>
      </c>
      <c r="FF23" s="137">
        <f t="shared" si="144"/>
        <v>0</v>
      </c>
      <c r="FG23" s="137">
        <f t="shared" si="144"/>
        <v>0</v>
      </c>
      <c r="FH23" s="137">
        <f t="shared" si="144"/>
        <v>2</v>
      </c>
      <c r="FI23" s="137">
        <f t="shared" si="144"/>
        <v>0</v>
      </c>
      <c r="FJ23" s="137">
        <f t="shared" si="144"/>
        <v>0</v>
      </c>
      <c r="FK23" s="136">
        <f t="shared" si="144"/>
        <v>56</v>
      </c>
      <c r="FL23" s="189">
        <f t="shared" si="14"/>
        <v>28.571428571428569</v>
      </c>
      <c r="FM23" s="137">
        <f t="shared" ref="FM23:GG23" si="145">FM41</f>
        <v>0</v>
      </c>
      <c r="FN23" s="137">
        <f t="shared" si="145"/>
        <v>1</v>
      </c>
      <c r="FO23" s="137">
        <f t="shared" si="145"/>
        <v>5</v>
      </c>
      <c r="FP23" s="137">
        <f t="shared" si="145"/>
        <v>10</v>
      </c>
      <c r="FQ23" s="137">
        <f t="shared" si="145"/>
        <v>0</v>
      </c>
      <c r="FR23" s="137">
        <f t="shared" si="145"/>
        <v>0</v>
      </c>
      <c r="FS23" s="137">
        <f t="shared" si="145"/>
        <v>0</v>
      </c>
      <c r="FT23" s="137">
        <f t="shared" si="145"/>
        <v>0</v>
      </c>
      <c r="FU23" s="137">
        <f t="shared" si="145"/>
        <v>0</v>
      </c>
      <c r="FV23" s="137">
        <f t="shared" si="145"/>
        <v>0</v>
      </c>
      <c r="FW23" s="137">
        <f t="shared" si="145"/>
        <v>0</v>
      </c>
      <c r="FX23" s="137">
        <f t="shared" si="145"/>
        <v>0</v>
      </c>
      <c r="FY23" s="137">
        <f t="shared" si="145"/>
        <v>0</v>
      </c>
      <c r="FZ23" s="137">
        <f t="shared" si="145"/>
        <v>0</v>
      </c>
      <c r="GA23" s="137">
        <f t="shared" si="145"/>
        <v>8</v>
      </c>
      <c r="GB23" s="137">
        <f t="shared" si="145"/>
        <v>1</v>
      </c>
      <c r="GC23" s="137">
        <f t="shared" si="145"/>
        <v>0</v>
      </c>
      <c r="GD23" s="137">
        <f t="shared" si="145"/>
        <v>2</v>
      </c>
      <c r="GE23" s="137">
        <f t="shared" si="145"/>
        <v>0</v>
      </c>
      <c r="GF23" s="137">
        <f t="shared" si="145"/>
        <v>0</v>
      </c>
      <c r="GG23" s="137">
        <f t="shared" si="145"/>
        <v>3</v>
      </c>
      <c r="GH23" s="125"/>
      <c r="GI23" s="142" t="s">
        <v>162</v>
      </c>
      <c r="GJ23" s="136">
        <f>GJ41</f>
        <v>421</v>
      </c>
      <c r="GK23" s="193">
        <f t="shared" si="15"/>
        <v>64.370546318289783</v>
      </c>
      <c r="GL23" s="137">
        <f>GL41</f>
        <v>1</v>
      </c>
      <c r="GM23" s="137">
        <f t="shared" ref="GM23:GW23" si="146">GM41</f>
        <v>0</v>
      </c>
      <c r="GN23" s="137">
        <f t="shared" si="146"/>
        <v>0</v>
      </c>
      <c r="GO23" s="137">
        <f t="shared" si="146"/>
        <v>0</v>
      </c>
      <c r="GP23" s="137">
        <f t="shared" si="146"/>
        <v>0</v>
      </c>
      <c r="GQ23" s="137">
        <f t="shared" si="146"/>
        <v>34</v>
      </c>
      <c r="GR23" s="137">
        <f t="shared" si="146"/>
        <v>15</v>
      </c>
      <c r="GS23" s="137">
        <f t="shared" si="146"/>
        <v>38</v>
      </c>
      <c r="GT23" s="137">
        <f t="shared" si="146"/>
        <v>95</v>
      </c>
      <c r="GU23" s="145">
        <f t="shared" si="146"/>
        <v>88</v>
      </c>
      <c r="GV23" s="147">
        <f t="shared" si="146"/>
        <v>337</v>
      </c>
      <c r="GW23" s="137">
        <f t="shared" si="146"/>
        <v>702</v>
      </c>
      <c r="GX23" s="305">
        <f t="shared" si="17"/>
        <v>48.005698005698008</v>
      </c>
      <c r="GY23" s="146">
        <f t="shared" ref="GY23:HG23" si="147">GY41</f>
        <v>8</v>
      </c>
      <c r="GZ23" s="137">
        <f t="shared" si="147"/>
        <v>0</v>
      </c>
      <c r="HA23" s="137">
        <f t="shared" si="147"/>
        <v>8</v>
      </c>
      <c r="HB23" s="137">
        <f t="shared" si="147"/>
        <v>0</v>
      </c>
      <c r="HC23" s="137">
        <f t="shared" si="147"/>
        <v>2</v>
      </c>
      <c r="HD23" s="137">
        <f t="shared" si="147"/>
        <v>0</v>
      </c>
      <c r="HE23" s="137">
        <f t="shared" si="147"/>
        <v>0</v>
      </c>
      <c r="HF23" s="137">
        <f t="shared" si="147"/>
        <v>0</v>
      </c>
      <c r="HG23" s="141">
        <f t="shared" si="147"/>
        <v>0</v>
      </c>
      <c r="HH23" s="1022"/>
      <c r="HI23" s="142" t="s">
        <v>162</v>
      </c>
      <c r="HJ23" s="137">
        <f t="shared" ref="HJ23:HR23" si="148">HJ41</f>
        <v>1</v>
      </c>
      <c r="HK23" s="137">
        <f t="shared" si="148"/>
        <v>0</v>
      </c>
      <c r="HL23" s="137">
        <f t="shared" si="148"/>
        <v>0</v>
      </c>
      <c r="HM23" s="137">
        <f t="shared" si="148"/>
        <v>0</v>
      </c>
      <c r="HN23" s="137">
        <f t="shared" si="148"/>
        <v>0</v>
      </c>
      <c r="HO23" s="137">
        <f t="shared" si="148"/>
        <v>0</v>
      </c>
      <c r="HP23" s="137">
        <f t="shared" si="148"/>
        <v>0</v>
      </c>
      <c r="HQ23" s="145">
        <f t="shared" si="148"/>
        <v>19</v>
      </c>
      <c r="HR23" s="147">
        <f t="shared" si="148"/>
        <v>42</v>
      </c>
      <c r="HS23" s="199">
        <f t="shared" si="48"/>
        <v>0</v>
      </c>
      <c r="HT23" s="146">
        <f t="shared" ref="HT23:IF23" si="149">HT41</f>
        <v>0</v>
      </c>
      <c r="HU23" s="137">
        <f t="shared" si="149"/>
        <v>0</v>
      </c>
      <c r="HV23" s="137">
        <f t="shared" si="149"/>
        <v>0</v>
      </c>
      <c r="HW23" s="141">
        <f t="shared" si="149"/>
        <v>0</v>
      </c>
      <c r="HX23" s="212"/>
      <c r="HY23" s="146">
        <f t="shared" si="149"/>
        <v>0</v>
      </c>
      <c r="HZ23" s="137">
        <f t="shared" si="149"/>
        <v>0</v>
      </c>
      <c r="IA23" s="137">
        <f t="shared" si="149"/>
        <v>0</v>
      </c>
      <c r="IB23" s="137">
        <f t="shared" si="149"/>
        <v>0</v>
      </c>
      <c r="IC23" s="137">
        <f t="shared" si="149"/>
        <v>0</v>
      </c>
      <c r="ID23" s="137">
        <f t="shared" si="149"/>
        <v>0</v>
      </c>
      <c r="IE23" s="137">
        <f t="shared" si="149"/>
        <v>0</v>
      </c>
      <c r="IF23" s="141">
        <f t="shared" si="149"/>
        <v>0</v>
      </c>
      <c r="IG23" s="125"/>
      <c r="IH23" s="142" t="s">
        <v>162</v>
      </c>
      <c r="II23" s="137">
        <f t="shared" ref="II23:JH23" si="150">II41</f>
        <v>0</v>
      </c>
      <c r="IJ23" s="137">
        <f t="shared" si="150"/>
        <v>0</v>
      </c>
      <c r="IK23" s="137">
        <f t="shared" si="150"/>
        <v>0</v>
      </c>
      <c r="IL23" s="137">
        <f t="shared" si="150"/>
        <v>0</v>
      </c>
      <c r="IM23" s="137">
        <f t="shared" si="150"/>
        <v>0</v>
      </c>
      <c r="IN23" s="137">
        <f t="shared" si="150"/>
        <v>0</v>
      </c>
      <c r="IO23" s="137">
        <f t="shared" si="150"/>
        <v>3</v>
      </c>
      <c r="IP23" s="137">
        <f t="shared" si="150"/>
        <v>1</v>
      </c>
      <c r="IQ23" s="137">
        <f t="shared" si="150"/>
        <v>0</v>
      </c>
      <c r="IR23" s="137">
        <f t="shared" si="150"/>
        <v>0</v>
      </c>
      <c r="IS23" s="137">
        <f t="shared" si="150"/>
        <v>0</v>
      </c>
      <c r="IT23" s="137">
        <f t="shared" si="150"/>
        <v>0</v>
      </c>
      <c r="IU23" s="137">
        <f t="shared" si="150"/>
        <v>1</v>
      </c>
      <c r="IV23" s="137">
        <f t="shared" si="150"/>
        <v>0</v>
      </c>
      <c r="IW23" s="141">
        <f t="shared" si="150"/>
        <v>0</v>
      </c>
      <c r="IX23" s="146">
        <f t="shared" si="150"/>
        <v>0</v>
      </c>
      <c r="IY23" s="137">
        <f t="shared" si="150"/>
        <v>0</v>
      </c>
      <c r="IZ23" s="145">
        <f t="shared" si="150"/>
        <v>0</v>
      </c>
      <c r="JA23" s="147">
        <f t="shared" si="150"/>
        <v>0</v>
      </c>
      <c r="JB23" s="137">
        <f t="shared" si="150"/>
        <v>0</v>
      </c>
      <c r="JC23" s="141">
        <f t="shared" si="150"/>
        <v>0</v>
      </c>
      <c r="JD23" s="146">
        <f t="shared" si="150"/>
        <v>0</v>
      </c>
      <c r="JE23" s="137">
        <f t="shared" si="150"/>
        <v>0</v>
      </c>
      <c r="JF23" s="137">
        <f t="shared" si="150"/>
        <v>0</v>
      </c>
      <c r="JG23" s="137">
        <f t="shared" si="150"/>
        <v>0</v>
      </c>
      <c r="JH23" s="137">
        <f t="shared" si="150"/>
        <v>0</v>
      </c>
      <c r="JI23" s="125"/>
      <c r="JJ23" s="142" t="s">
        <v>162</v>
      </c>
      <c r="JK23" s="137">
        <f t="shared" ref="JK23:KE23" si="151">JK41</f>
        <v>0</v>
      </c>
      <c r="JL23" s="137">
        <f t="shared" si="151"/>
        <v>0</v>
      </c>
      <c r="JM23" s="137">
        <f t="shared" si="151"/>
        <v>0</v>
      </c>
      <c r="JN23" s="137">
        <f t="shared" si="151"/>
        <v>0</v>
      </c>
      <c r="JO23" s="137">
        <f t="shared" si="151"/>
        <v>0</v>
      </c>
      <c r="JP23" s="137">
        <f t="shared" si="151"/>
        <v>0</v>
      </c>
      <c r="JQ23" s="137">
        <f t="shared" si="151"/>
        <v>0</v>
      </c>
      <c r="JR23" s="137">
        <f t="shared" si="151"/>
        <v>0</v>
      </c>
      <c r="JS23" s="137">
        <f t="shared" si="151"/>
        <v>0</v>
      </c>
      <c r="JT23" s="145">
        <f t="shared" si="151"/>
        <v>0</v>
      </c>
      <c r="JU23" s="344">
        <f t="shared" si="151"/>
        <v>0</v>
      </c>
      <c r="JV23" s="345">
        <f t="shared" si="151"/>
        <v>0</v>
      </c>
      <c r="JW23" s="345">
        <f t="shared" si="151"/>
        <v>0</v>
      </c>
      <c r="JX23" s="345">
        <f t="shared" si="151"/>
        <v>0</v>
      </c>
      <c r="JY23" s="346">
        <f t="shared" si="151"/>
        <v>0</v>
      </c>
      <c r="JZ23" s="344">
        <f t="shared" si="151"/>
        <v>0</v>
      </c>
      <c r="KA23" s="345">
        <f t="shared" si="151"/>
        <v>0</v>
      </c>
      <c r="KB23" s="345">
        <f t="shared" si="151"/>
        <v>0</v>
      </c>
      <c r="KC23" s="345">
        <f t="shared" si="151"/>
        <v>0</v>
      </c>
      <c r="KD23" s="346">
        <f t="shared" si="151"/>
        <v>0</v>
      </c>
      <c r="KE23" s="344">
        <f t="shared" si="151"/>
        <v>351</v>
      </c>
      <c r="KF23" s="347">
        <f t="shared" si="20"/>
        <v>15.954415954415953</v>
      </c>
      <c r="KG23" s="346">
        <f>KG41</f>
        <v>56</v>
      </c>
      <c r="KH23" s="147">
        <f t="shared" ref="KH23:KW23" si="152">KH41</f>
        <v>0</v>
      </c>
      <c r="KI23" s="146">
        <f t="shared" si="152"/>
        <v>0</v>
      </c>
      <c r="KJ23" s="141">
        <f t="shared" si="152"/>
        <v>0</v>
      </c>
      <c r="KK23" s="125"/>
      <c r="KL23" s="309" t="s">
        <v>162</v>
      </c>
      <c r="KM23" s="147">
        <f t="shared" si="152"/>
        <v>0</v>
      </c>
      <c r="KN23" s="137">
        <f t="shared" si="152"/>
        <v>0</v>
      </c>
      <c r="KO23" s="137">
        <f t="shared" si="152"/>
        <v>0</v>
      </c>
      <c r="KP23" s="137">
        <f t="shared" si="152"/>
        <v>51</v>
      </c>
      <c r="KQ23" s="137">
        <f t="shared" si="152"/>
        <v>0</v>
      </c>
      <c r="KR23" s="137">
        <f t="shared" si="152"/>
        <v>32</v>
      </c>
      <c r="KS23" s="137">
        <f t="shared" si="152"/>
        <v>23</v>
      </c>
      <c r="KT23" s="137">
        <f t="shared" si="152"/>
        <v>0</v>
      </c>
      <c r="KU23" s="141">
        <f t="shared" si="152"/>
        <v>22</v>
      </c>
      <c r="KV23" s="137">
        <f t="shared" si="152"/>
        <v>0</v>
      </c>
      <c r="KW23" s="137">
        <f t="shared" si="152"/>
        <v>0</v>
      </c>
      <c r="KY23" s="137">
        <f t="shared" ref="KY23:LB23" si="153">KY41</f>
        <v>0</v>
      </c>
      <c r="KZ23" s="137">
        <f t="shared" si="153"/>
        <v>0</v>
      </c>
      <c r="LA23" s="137">
        <f t="shared" si="153"/>
        <v>0</v>
      </c>
      <c r="LB23" s="137">
        <f t="shared" si="153"/>
        <v>0</v>
      </c>
      <c r="LD23" s="309" t="s">
        <v>162</v>
      </c>
      <c r="LE23" s="137">
        <f t="shared" ref="LE23:LV23" si="154">LE41</f>
        <v>0</v>
      </c>
      <c r="LF23" s="137">
        <f t="shared" si="154"/>
        <v>0</v>
      </c>
      <c r="LG23" s="137">
        <f t="shared" si="154"/>
        <v>0</v>
      </c>
      <c r="LH23" s="137">
        <f t="shared" si="154"/>
        <v>0</v>
      </c>
      <c r="LI23" s="137">
        <f t="shared" si="154"/>
        <v>0</v>
      </c>
      <c r="LJ23" s="141">
        <f t="shared" si="154"/>
        <v>0</v>
      </c>
      <c r="LK23" s="147">
        <f t="shared" si="154"/>
        <v>1</v>
      </c>
      <c r="LL23" s="137">
        <f t="shared" si="154"/>
        <v>0</v>
      </c>
      <c r="LM23" s="137">
        <f t="shared" si="154"/>
        <v>0</v>
      </c>
      <c r="LN23" s="141">
        <f t="shared" si="154"/>
        <v>0</v>
      </c>
      <c r="LO23" s="141">
        <f t="shared" si="154"/>
        <v>86</v>
      </c>
      <c r="LP23" s="141">
        <f t="shared" si="154"/>
        <v>4</v>
      </c>
      <c r="LQ23" s="141">
        <f t="shared" si="154"/>
        <v>0</v>
      </c>
      <c r="LR23" s="141">
        <f t="shared" si="154"/>
        <v>0</v>
      </c>
      <c r="LS23" s="147">
        <f t="shared" si="154"/>
        <v>6</v>
      </c>
      <c r="LT23" s="137">
        <f t="shared" si="154"/>
        <v>113</v>
      </c>
      <c r="LU23" s="137">
        <f t="shared" si="154"/>
        <v>11</v>
      </c>
      <c r="LV23" s="141">
        <f t="shared" si="154"/>
        <v>10</v>
      </c>
    </row>
    <row r="24" spans="1:335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637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</row>
    <row r="25" spans="1:335" x14ac:dyDescent="0.2">
      <c r="LK25" s="445"/>
      <c r="LL25" s="445"/>
      <c r="LM25" s="445"/>
      <c r="LN25" s="445"/>
    </row>
    <row r="26" spans="1:335" ht="13.5" thickBot="1" x14ac:dyDescent="0.25">
      <c r="LK26" s="445"/>
      <c r="LL26" s="445"/>
      <c r="LM26" s="445"/>
      <c r="LN26" s="445"/>
    </row>
    <row r="27" spans="1:335" ht="15.75" customHeight="1" thickBot="1" x14ac:dyDescent="0.35">
      <c r="A27" s="4" t="s">
        <v>0</v>
      </c>
      <c r="B27" s="46" t="s">
        <v>1</v>
      </c>
      <c r="C27" s="69"/>
      <c r="D27" s="1576" t="s">
        <v>6</v>
      </c>
      <c r="E27" s="1420"/>
      <c r="F27" s="1420"/>
      <c r="G27" s="1420"/>
      <c r="H27" s="1420"/>
      <c r="I27" s="1420"/>
      <c r="J27" s="1420"/>
      <c r="K27" s="1420"/>
      <c r="L27" s="1420"/>
      <c r="M27" s="1420"/>
      <c r="N27" s="1420"/>
      <c r="O27" s="1420"/>
      <c r="P27" s="1420"/>
      <c r="Q27" s="1420"/>
      <c r="R27" s="1420"/>
      <c r="S27" s="1420"/>
      <c r="T27" s="1420"/>
      <c r="U27" s="1420"/>
      <c r="V27" s="1420"/>
      <c r="W27" s="1420"/>
      <c r="X27" s="1420"/>
      <c r="Y27" s="1420"/>
      <c r="Z27" s="1420"/>
      <c r="AA27" s="1420"/>
      <c r="AB27" s="1420"/>
      <c r="AC27" s="1420"/>
      <c r="AD27" s="1420"/>
      <c r="AE27" s="1420"/>
      <c r="AF27" s="1421"/>
      <c r="AG27" s="438"/>
      <c r="AH27" s="264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264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264"/>
      <c r="CQ27" s="5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151"/>
      <c r="DL27" s="1151"/>
      <c r="DM27" s="1422"/>
      <c r="DN27" s="264"/>
      <c r="DO27" s="5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6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1018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096"/>
      <c r="LO27" s="1808" t="s">
        <v>218</v>
      </c>
      <c r="LP27" s="1809"/>
      <c r="LQ27" s="1809"/>
      <c r="LR27" s="1810"/>
      <c r="LS27" s="1789" t="s">
        <v>235</v>
      </c>
      <c r="LT27" s="1790"/>
      <c r="LU27" s="1790"/>
      <c r="LV27" s="1791"/>
    </row>
    <row r="28" spans="1:335" ht="70.5" customHeight="1" thickBot="1" x14ac:dyDescent="0.35">
      <c r="A28" s="1559" t="s">
        <v>170</v>
      </c>
      <c r="B28" s="1242" t="s">
        <v>111</v>
      </c>
      <c r="C28" s="62"/>
      <c r="D28" s="1220" t="s">
        <v>2</v>
      </c>
      <c r="E28" s="1221"/>
      <c r="F28" s="1221"/>
      <c r="G28" s="1268"/>
      <c r="H28" s="1402" t="s">
        <v>7</v>
      </c>
      <c r="I28" s="1402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1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258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5" t="s">
        <v>29</v>
      </c>
      <c r="AS28" s="1126"/>
      <c r="AT28" s="391" t="s">
        <v>30</v>
      </c>
      <c r="AU28" s="1124" t="s">
        <v>31</v>
      </c>
      <c r="AV28" s="1125"/>
      <c r="AW28" s="1125"/>
      <c r="AX28" s="1126"/>
      <c r="AY28" s="1125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5"/>
      <c r="BM28" s="1167" t="s">
        <v>36</v>
      </c>
      <c r="BN28" s="253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5"/>
      <c r="CJ28" s="1343" t="s">
        <v>26</v>
      </c>
      <c r="CK28" s="1344"/>
      <c r="CL28" s="1345"/>
      <c r="CM28" s="1563"/>
      <c r="CN28" s="1338"/>
      <c r="CO28" s="1167" t="s">
        <v>36</v>
      </c>
      <c r="CP28" s="253"/>
      <c r="CQ28" s="1242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5"/>
      <c r="DJ28" s="1260" t="s">
        <v>26</v>
      </c>
      <c r="DK28" s="1261"/>
      <c r="DL28" s="1152"/>
      <c r="DM28" s="1153"/>
      <c r="DN28" s="253"/>
      <c r="DO28" s="1242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5"/>
      <c r="EI28" s="1323" t="s">
        <v>26</v>
      </c>
      <c r="EJ28" s="1324"/>
      <c r="EK28" s="1325"/>
      <c r="EL28" s="1163" t="s">
        <v>41</v>
      </c>
      <c r="EM28" s="1284" t="s">
        <v>42</v>
      </c>
      <c r="EN28" s="1163"/>
      <c r="EO28" s="1284" t="s">
        <v>43</v>
      </c>
      <c r="EP28" s="1163"/>
      <c r="EQ28" s="253"/>
      <c r="ER28" s="1242" t="s">
        <v>111</v>
      </c>
      <c r="ES28" s="1182" t="s">
        <v>44</v>
      </c>
      <c r="ET28" s="1180"/>
      <c r="EU28" s="1180"/>
      <c r="EV28" s="1183"/>
      <c r="EW28" s="1183"/>
      <c r="EX28" s="1183"/>
      <c r="EY28" s="1180"/>
      <c r="EZ28" s="1180"/>
      <c r="FA28" s="1180"/>
      <c r="FB28" s="1180"/>
      <c r="FC28" s="1180"/>
      <c r="FD28" s="1180"/>
      <c r="FE28" s="10"/>
      <c r="FF28" s="10"/>
      <c r="FG28" s="10"/>
      <c r="FH28" s="10"/>
      <c r="FI28" s="10"/>
      <c r="FJ28" s="257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242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1019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40" t="s">
        <v>80</v>
      </c>
      <c r="HS28" s="1317"/>
      <c r="HT28" s="1317"/>
      <c r="HU28" s="1317"/>
      <c r="HV28" s="1317"/>
      <c r="HW28" s="1317"/>
      <c r="HX28" s="1317"/>
      <c r="HY28" s="1317"/>
      <c r="HZ28" s="1317"/>
      <c r="IA28" s="1317"/>
      <c r="IB28" s="1317"/>
      <c r="IC28" s="1317"/>
      <c r="ID28" s="1317"/>
      <c r="IE28" s="1317"/>
      <c r="IF28" s="1318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310" t="s">
        <v>95</v>
      </c>
      <c r="IY28" s="1310"/>
      <c r="IZ28" s="1310"/>
      <c r="JA28" s="1310"/>
      <c r="JB28" s="1310"/>
      <c r="JC28" s="1310"/>
      <c r="JD28" s="1140" t="s">
        <v>98</v>
      </c>
      <c r="JE28" s="1317"/>
      <c r="JF28" s="1317"/>
      <c r="JG28" s="1317"/>
      <c r="JH28" s="1318"/>
      <c r="JI28" s="7"/>
      <c r="JJ28" s="7"/>
      <c r="JK28" s="1437" t="s">
        <v>103</v>
      </c>
      <c r="JL28" s="1438"/>
      <c r="JM28" s="1438"/>
      <c r="JN28" s="1438"/>
      <c r="JO28" s="1439"/>
      <c r="JP28" s="1428" t="s">
        <v>121</v>
      </c>
      <c r="JQ28" s="1429"/>
      <c r="JR28" s="1429"/>
      <c r="JS28" s="1429"/>
      <c r="JT28" s="1482"/>
      <c r="JU28" s="1472" t="s">
        <v>198</v>
      </c>
      <c r="JV28" s="1473"/>
      <c r="JW28" s="1473"/>
      <c r="JX28" s="1473"/>
      <c r="JY28" s="1473"/>
      <c r="JZ28" s="1473"/>
      <c r="KA28" s="1473"/>
      <c r="KB28" s="1473"/>
      <c r="KC28" s="1473"/>
      <c r="KD28" s="1473"/>
      <c r="KE28" s="1473"/>
      <c r="KF28" s="1473"/>
      <c r="KG28" s="1473"/>
      <c r="KH28" s="1473"/>
      <c r="KI28" s="1473"/>
      <c r="KJ28" s="1474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112"/>
      <c r="LM28" s="1112"/>
      <c r="LN28" s="1099"/>
      <c r="LO28" s="1811"/>
      <c r="LP28" s="1812"/>
      <c r="LQ28" s="1812"/>
      <c r="LR28" s="1813"/>
      <c r="LS28" s="1792"/>
      <c r="LT28" s="1793"/>
      <c r="LU28" s="1793"/>
      <c r="LV28" s="1794"/>
    </row>
    <row r="29" spans="1:335" ht="46.5" customHeight="1" thickBot="1" x14ac:dyDescent="0.25">
      <c r="A29" s="1426"/>
      <c r="B29" s="1243"/>
      <c r="C29" s="63"/>
      <c r="D29" s="1222"/>
      <c r="E29" s="1223"/>
      <c r="F29" s="1223"/>
      <c r="G29" s="1269"/>
      <c r="H29" s="1403"/>
      <c r="I29" s="1403"/>
      <c r="J29" s="1381" t="s">
        <v>10</v>
      </c>
      <c r="K29" s="1382"/>
      <c r="L29" s="1574" t="s">
        <v>10</v>
      </c>
      <c r="M29" s="404"/>
      <c r="N29" s="1417"/>
      <c r="O29" s="1418"/>
      <c r="P29" s="1418"/>
      <c r="Q29" s="1419"/>
      <c r="R29" s="1220" t="s">
        <v>19</v>
      </c>
      <c r="S29" s="1268"/>
      <c r="T29" s="1174" t="s">
        <v>7</v>
      </c>
      <c r="U29" s="1175"/>
      <c r="V29" s="1174" t="s">
        <v>20</v>
      </c>
      <c r="W29" s="1175"/>
      <c r="X29" s="1392"/>
      <c r="Y29" s="1397"/>
      <c r="Z29" s="1417"/>
      <c r="AA29" s="1419"/>
      <c r="AB29" s="1417"/>
      <c r="AC29" s="1419"/>
      <c r="AD29" s="1417"/>
      <c r="AE29" s="1418"/>
      <c r="AF29" s="1419"/>
      <c r="AG29" s="439"/>
      <c r="AH29" s="258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73" t="s">
        <v>27</v>
      </c>
      <c r="AP29" s="1174"/>
      <c r="AQ29" s="1175"/>
      <c r="AR29" s="1551" t="s">
        <v>122</v>
      </c>
      <c r="AS29" s="1405"/>
      <c r="AT29" s="1555" t="s">
        <v>32</v>
      </c>
      <c r="AU29" s="1393" t="s">
        <v>26</v>
      </c>
      <c r="AV29" s="1394"/>
      <c r="AW29" s="270" t="s">
        <v>33</v>
      </c>
      <c r="AX29" s="595"/>
      <c r="AY29" s="1267" t="s">
        <v>9</v>
      </c>
      <c r="AZ29" s="1267"/>
      <c r="BA29" s="1267"/>
      <c r="BB29" s="1267"/>
      <c r="BC29" s="1391" t="s">
        <v>15</v>
      </c>
      <c r="BD29" s="1392"/>
      <c r="BE29" s="1392"/>
      <c r="BF29" s="1397"/>
      <c r="BG29" s="1391" t="s">
        <v>19</v>
      </c>
      <c r="BH29" s="1397"/>
      <c r="BI29" s="1391" t="s">
        <v>7</v>
      </c>
      <c r="BJ29" s="1397"/>
      <c r="BK29" s="1795" t="s">
        <v>20</v>
      </c>
      <c r="BL29" s="1796"/>
      <c r="BM29" s="1169"/>
      <c r="BN29" s="253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267"/>
      <c r="BZ29" s="1173" t="s">
        <v>15</v>
      </c>
      <c r="CA29" s="1174"/>
      <c r="CB29" s="1174"/>
      <c r="CC29" s="1175"/>
      <c r="CD29" s="1220" t="s">
        <v>34</v>
      </c>
      <c r="CE29" s="1268"/>
      <c r="CF29" s="1220" t="s">
        <v>7</v>
      </c>
      <c r="CG29" s="1268"/>
      <c r="CH29" s="1795" t="s">
        <v>20</v>
      </c>
      <c r="CI29" s="1796"/>
      <c r="CJ29" s="1346"/>
      <c r="CK29" s="1347"/>
      <c r="CL29" s="1348"/>
      <c r="CM29" s="1564"/>
      <c r="CN29" s="1340"/>
      <c r="CO29" s="1169"/>
      <c r="CP29" s="253"/>
      <c r="CQ29" s="1243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267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271"/>
      <c r="DJ29" s="1262"/>
      <c r="DK29" s="1263"/>
      <c r="DL29" s="1154"/>
      <c r="DM29" s="1155"/>
      <c r="DN29" s="253"/>
      <c r="DO29" s="1243"/>
      <c r="DP29" s="63"/>
      <c r="DQ29" s="1171"/>
      <c r="DR29" s="1168"/>
      <c r="DS29" s="1171"/>
      <c r="DT29" s="1499"/>
      <c r="DU29" s="1266" t="s">
        <v>9</v>
      </c>
      <c r="DV29" s="1267"/>
      <c r="DW29" s="1267"/>
      <c r="DX29" s="1267"/>
      <c r="DY29" s="1173" t="s">
        <v>15</v>
      </c>
      <c r="DZ29" s="1174"/>
      <c r="EA29" s="1174"/>
      <c r="EB29" s="1175"/>
      <c r="EC29" s="1221" t="s">
        <v>19</v>
      </c>
      <c r="ED29" s="1268"/>
      <c r="EE29" s="1220" t="s">
        <v>20</v>
      </c>
      <c r="EF29" s="1221"/>
      <c r="EG29" s="1220" t="s">
        <v>203</v>
      </c>
      <c r="EH29" s="1268"/>
      <c r="EI29" s="1327"/>
      <c r="EJ29" s="1327"/>
      <c r="EK29" s="1328"/>
      <c r="EL29" s="1333"/>
      <c r="EM29" s="1285"/>
      <c r="EN29" s="1164"/>
      <c r="EO29" s="1285"/>
      <c r="EP29" s="1164"/>
      <c r="EQ29" s="253"/>
      <c r="ER29" s="1243"/>
      <c r="ES29" s="1140" t="s">
        <v>45</v>
      </c>
      <c r="ET29" s="1317"/>
      <c r="EU29" s="1317"/>
      <c r="EV29" s="1371" t="s">
        <v>46</v>
      </c>
      <c r="EW29" s="1372"/>
      <c r="EX29" s="1373"/>
      <c r="EY29" s="1310" t="s">
        <v>47</v>
      </c>
      <c r="EZ29" s="1310"/>
      <c r="FA29" s="1310"/>
      <c r="FB29" s="1130" t="s">
        <v>48</v>
      </c>
      <c r="FC29" s="1180"/>
      <c r="FD29" s="1181"/>
      <c r="FE29" s="1364" t="s">
        <v>51</v>
      </c>
      <c r="FF29" s="1364"/>
      <c r="FG29" s="1364"/>
      <c r="FH29" s="1363" t="s">
        <v>52</v>
      </c>
      <c r="FI29" s="1364"/>
      <c r="FJ29" s="1365"/>
      <c r="FK29" s="1366" t="s">
        <v>171</v>
      </c>
      <c r="FL29" s="1367" t="s">
        <v>182</v>
      </c>
      <c r="FM29" s="1370" t="s">
        <v>173</v>
      </c>
      <c r="FN29" s="1376" t="s">
        <v>174</v>
      </c>
      <c r="FO29" s="1376" t="s">
        <v>175</v>
      </c>
      <c r="FP29" s="1189" t="s">
        <v>176</v>
      </c>
      <c r="FQ29" s="1190" t="s">
        <v>177</v>
      </c>
      <c r="FR29" s="1191" t="s">
        <v>54</v>
      </c>
      <c r="FS29" s="1183"/>
      <c r="FT29" s="1183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186" t="s">
        <v>60</v>
      </c>
      <c r="GH29" s="13"/>
      <c r="GI29" s="1243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361" t="s">
        <v>115</v>
      </c>
      <c r="GW29" s="1133" t="s">
        <v>171</v>
      </c>
      <c r="GX29" s="1359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1019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183"/>
      <c r="HR29" s="1201" t="s">
        <v>171</v>
      </c>
      <c r="HS29" s="1492" t="s">
        <v>182</v>
      </c>
      <c r="HT29" s="1494" t="s">
        <v>81</v>
      </c>
      <c r="HU29" s="1133"/>
      <c r="HV29" s="1133"/>
      <c r="HW29" s="1133"/>
      <c r="HX29" s="1134"/>
      <c r="HY29" s="1180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254"/>
      <c r="II29" s="1286" t="s">
        <v>90</v>
      </c>
      <c r="IJ29" s="1287"/>
      <c r="IK29" s="1287"/>
      <c r="IL29" s="1286" t="s">
        <v>91</v>
      </c>
      <c r="IM29" s="1287"/>
      <c r="IN29" s="1288"/>
      <c r="IO29" s="1287" t="s">
        <v>92</v>
      </c>
      <c r="IP29" s="1287"/>
      <c r="IQ29" s="1287"/>
      <c r="IR29" s="1286" t="s">
        <v>93</v>
      </c>
      <c r="IS29" s="1287"/>
      <c r="IT29" s="1288"/>
      <c r="IU29" s="1287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254"/>
      <c r="JK29" s="1275" t="s">
        <v>104</v>
      </c>
      <c r="JL29" s="1276"/>
      <c r="JM29" s="1210" t="s">
        <v>105</v>
      </c>
      <c r="JN29" s="1210"/>
      <c r="JO29" s="1211"/>
      <c r="JP29" s="1431"/>
      <c r="JQ29" s="1432"/>
      <c r="JR29" s="1432"/>
      <c r="JS29" s="1432"/>
      <c r="JT29" s="1483"/>
      <c r="JU29" s="1246" t="s">
        <v>192</v>
      </c>
      <c r="JV29" s="1247"/>
      <c r="JW29" s="1247"/>
      <c r="JX29" s="1247"/>
      <c r="JY29" s="1248"/>
      <c r="JZ29" s="1246" t="s">
        <v>193</v>
      </c>
      <c r="KA29" s="1247"/>
      <c r="KB29" s="1247"/>
      <c r="KC29" s="1247"/>
      <c r="KD29" s="1248"/>
      <c r="KE29" s="1251" t="s">
        <v>199</v>
      </c>
      <c r="KF29" s="1293" t="s">
        <v>182</v>
      </c>
      <c r="KG29" s="1296" t="s">
        <v>179</v>
      </c>
      <c r="KH29" s="1302" t="s">
        <v>202</v>
      </c>
      <c r="KI29" s="1298" t="s">
        <v>180</v>
      </c>
      <c r="KJ29" s="1300" t="s">
        <v>181</v>
      </c>
      <c r="KK29" s="298"/>
      <c r="KL29" s="254"/>
      <c r="KM29" s="1304" t="s">
        <v>185</v>
      </c>
      <c r="KN29" s="1291"/>
      <c r="KO29" s="1291"/>
      <c r="KP29" s="1291" t="s">
        <v>186</v>
      </c>
      <c r="KQ29" s="1291"/>
      <c r="KR29" s="1291"/>
      <c r="KS29" s="1291" t="s">
        <v>187</v>
      </c>
      <c r="KT29" s="1291"/>
      <c r="KU29" s="1292"/>
      <c r="LD29" s="573"/>
      <c r="LE29" s="1236" t="s">
        <v>93</v>
      </c>
      <c r="LF29" s="1237"/>
      <c r="LG29" s="1238"/>
      <c r="LH29" s="1236" t="s">
        <v>94</v>
      </c>
      <c r="LI29" s="1237"/>
      <c r="LJ29" s="1238"/>
      <c r="LK29" s="1101"/>
      <c r="LL29" s="1102"/>
      <c r="LM29" s="1102"/>
      <c r="LN29" s="1102"/>
      <c r="LO29" s="1811"/>
      <c r="LP29" s="1812"/>
      <c r="LQ29" s="1812"/>
      <c r="LR29" s="1813"/>
      <c r="LS29" s="1792"/>
      <c r="LT29" s="1793"/>
      <c r="LU29" s="1793"/>
      <c r="LV29" s="1794"/>
    </row>
    <row r="30" spans="1:335" ht="77.25" customHeight="1" thickBot="1" x14ac:dyDescent="0.35">
      <c r="A30" s="1426"/>
      <c r="B30" s="1243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408" t="s">
        <v>8</v>
      </c>
      <c r="I30" s="1402" t="s">
        <v>3</v>
      </c>
      <c r="J30" s="1249"/>
      <c r="K30" s="1272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7"/>
      <c r="U30" s="1178"/>
      <c r="V30" s="1177"/>
      <c r="W30" s="1178"/>
      <c r="X30" s="1223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258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552"/>
      <c r="AS30" s="1407"/>
      <c r="AT30" s="1500"/>
      <c r="AU30" s="1395"/>
      <c r="AV30" s="1396"/>
      <c r="AW30" s="271" t="s">
        <v>34</v>
      </c>
      <c r="AX30" s="596" t="s">
        <v>10</v>
      </c>
      <c r="AY30" s="1272" t="s">
        <v>10</v>
      </c>
      <c r="AZ30" s="1272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797"/>
      <c r="BL30" s="1798"/>
      <c r="BM30" s="250" t="s">
        <v>2</v>
      </c>
      <c r="BN30" s="253"/>
      <c r="BO30" s="1322"/>
      <c r="BP30" s="63"/>
      <c r="BQ30" s="1172"/>
      <c r="BR30" s="1169"/>
      <c r="BS30" s="1172"/>
      <c r="BT30" s="1172"/>
      <c r="BU30" s="1172"/>
      <c r="BV30" s="1249" t="s">
        <v>10</v>
      </c>
      <c r="BW30" s="1272"/>
      <c r="BX30" s="1224" t="s">
        <v>10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797"/>
      <c r="CI30" s="1798"/>
      <c r="CJ30" s="1349"/>
      <c r="CK30" s="1350"/>
      <c r="CL30" s="1351"/>
      <c r="CM30" s="1565"/>
      <c r="CN30" s="1342"/>
      <c r="CO30" s="14" t="s">
        <v>2</v>
      </c>
      <c r="CP30" s="253"/>
      <c r="CQ30" s="1243"/>
      <c r="CR30" s="63"/>
      <c r="CS30" s="1172"/>
      <c r="CT30" s="1169"/>
      <c r="CU30" s="1172"/>
      <c r="CV30" s="1172"/>
      <c r="CW30" s="1172"/>
      <c r="CX30" s="1249" t="s">
        <v>10</v>
      </c>
      <c r="CY30" s="1250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272"/>
      <c r="DJ30" s="1264"/>
      <c r="DK30" s="1265"/>
      <c r="DL30" s="1156"/>
      <c r="DM30" s="1157"/>
      <c r="DN30" s="253"/>
      <c r="DO30" s="1243"/>
      <c r="DP30" s="63"/>
      <c r="DQ30" s="1172"/>
      <c r="DR30" s="1169"/>
      <c r="DS30" s="1172"/>
      <c r="DT30" s="1500"/>
      <c r="DU30" s="1249" t="s">
        <v>10</v>
      </c>
      <c r="DV30" s="1272"/>
      <c r="DW30" s="1224" t="s">
        <v>10</v>
      </c>
      <c r="DX30" s="1501"/>
      <c r="DY30" s="1176"/>
      <c r="DZ30" s="1177"/>
      <c r="EA30" s="1177"/>
      <c r="EB30" s="1178"/>
      <c r="EC30" s="1223"/>
      <c r="ED30" s="1269"/>
      <c r="EE30" s="1222"/>
      <c r="EF30" s="1223"/>
      <c r="EG30" s="1222"/>
      <c r="EH30" s="1269"/>
      <c r="EI30" s="1330"/>
      <c r="EJ30" s="1330"/>
      <c r="EK30" s="1331"/>
      <c r="EL30" s="317" t="s">
        <v>2</v>
      </c>
      <c r="EM30" s="1332"/>
      <c r="EN30" s="1333"/>
      <c r="EO30" s="1332"/>
      <c r="EP30" s="1333"/>
      <c r="EQ30" s="253"/>
      <c r="ER30" s="1243"/>
      <c r="ES30" s="1182" t="s">
        <v>49</v>
      </c>
      <c r="ET30" s="1180"/>
      <c r="EU30" s="1180"/>
      <c r="EV30" s="1334" t="s">
        <v>49</v>
      </c>
      <c r="EW30" s="1335"/>
      <c r="EX30" s="1336"/>
      <c r="EY30" s="1180" t="s">
        <v>49</v>
      </c>
      <c r="EZ30" s="1180"/>
      <c r="FA30" s="1180"/>
      <c r="FB30" s="1182" t="s">
        <v>49</v>
      </c>
      <c r="FC30" s="1180"/>
      <c r="FD30" s="1181"/>
      <c r="FE30" s="1375" t="s">
        <v>49</v>
      </c>
      <c r="FF30" s="1375"/>
      <c r="FG30" s="1375"/>
      <c r="FH30" s="1374" t="s">
        <v>49</v>
      </c>
      <c r="FI30" s="1375"/>
      <c r="FJ30" s="1377"/>
      <c r="FK30" s="1366"/>
      <c r="FL30" s="1368"/>
      <c r="FM30" s="1370"/>
      <c r="FN30" s="1376"/>
      <c r="FO30" s="1376"/>
      <c r="FP30" s="1189"/>
      <c r="FQ30" s="1190"/>
      <c r="FR30" s="1378" t="s">
        <v>55</v>
      </c>
      <c r="FS30" s="1379"/>
      <c r="FT30" s="1380"/>
      <c r="FU30" s="1306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192"/>
      <c r="GH30" s="13"/>
      <c r="GI30" s="1243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362"/>
      <c r="GW30" s="1358"/>
      <c r="GX30" s="1360"/>
      <c r="GY30" s="489" t="s">
        <v>50</v>
      </c>
      <c r="GZ30" s="15" t="s">
        <v>67</v>
      </c>
      <c r="HA30" s="16" t="s">
        <v>68</v>
      </c>
      <c r="HB30" s="16" t="s">
        <v>69</v>
      </c>
      <c r="HC30" s="1184" t="s">
        <v>70</v>
      </c>
      <c r="HD30" s="1184" t="s">
        <v>71</v>
      </c>
      <c r="HE30" s="1184" t="s">
        <v>72</v>
      </c>
      <c r="HF30" s="1184" t="s">
        <v>73</v>
      </c>
      <c r="HG30" s="1186" t="s">
        <v>74</v>
      </c>
      <c r="HH30" s="1020"/>
      <c r="HI30" s="815" t="s">
        <v>167</v>
      </c>
      <c r="HJ30" s="1814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202"/>
      <c r="HS30" s="1493"/>
      <c r="HT30" s="1481" t="s">
        <v>62</v>
      </c>
      <c r="HU30" s="1312" t="s">
        <v>63</v>
      </c>
      <c r="HV30" s="1312" t="s">
        <v>64</v>
      </c>
      <c r="HW30" s="1312" t="s">
        <v>65</v>
      </c>
      <c r="HX30" s="1139" t="s">
        <v>190</v>
      </c>
      <c r="HY30" s="1313" t="s">
        <v>68</v>
      </c>
      <c r="HZ30" s="1137" t="s">
        <v>83</v>
      </c>
      <c r="IA30" s="1137" t="s">
        <v>84</v>
      </c>
      <c r="IB30" s="1137" t="s">
        <v>85</v>
      </c>
      <c r="IC30" s="1137" t="s">
        <v>86</v>
      </c>
      <c r="ID30" s="1315" t="s">
        <v>87</v>
      </c>
      <c r="IE30" s="1315" t="s">
        <v>88</v>
      </c>
      <c r="IF30" s="1127" t="s">
        <v>79</v>
      </c>
      <c r="IG30" s="17"/>
      <c r="IH30" s="255" t="s">
        <v>167</v>
      </c>
      <c r="II30" s="1239"/>
      <c r="IJ30" s="1240"/>
      <c r="IK30" s="1240"/>
      <c r="IL30" s="1239"/>
      <c r="IM30" s="1240"/>
      <c r="IN30" s="1241"/>
      <c r="IO30" s="1240"/>
      <c r="IP30" s="1240"/>
      <c r="IQ30" s="1240"/>
      <c r="IR30" s="1239"/>
      <c r="IS30" s="1240"/>
      <c r="IT30" s="1241"/>
      <c r="IU30" s="1240"/>
      <c r="IV30" s="1240"/>
      <c r="IW30" s="1241"/>
      <c r="IX30" s="1215" t="s">
        <v>97</v>
      </c>
      <c r="IY30" s="1216"/>
      <c r="IZ30" s="1217"/>
      <c r="JA30" s="1215" t="s">
        <v>97</v>
      </c>
      <c r="JB30" s="1216"/>
      <c r="JC30" s="1217"/>
      <c r="JD30" s="1284" t="s">
        <v>99</v>
      </c>
      <c r="JE30" s="1213" t="s">
        <v>100</v>
      </c>
      <c r="JF30" s="1213" t="s">
        <v>101</v>
      </c>
      <c r="JG30" s="1163" t="s">
        <v>102</v>
      </c>
      <c r="JH30" s="1163" t="s">
        <v>189</v>
      </c>
      <c r="JI30" s="17"/>
      <c r="JJ30" s="255" t="s">
        <v>167</v>
      </c>
      <c r="JK30" s="1275" t="s">
        <v>106</v>
      </c>
      <c r="JL30" s="1276"/>
      <c r="JM30" s="1319" t="s">
        <v>107</v>
      </c>
      <c r="JN30" s="1319"/>
      <c r="JO30" s="1320"/>
      <c r="JP30" s="1278" t="s">
        <v>99</v>
      </c>
      <c r="JQ30" s="1280" t="s">
        <v>100</v>
      </c>
      <c r="JR30" s="1280" t="s">
        <v>101</v>
      </c>
      <c r="JS30" s="1280" t="s">
        <v>102</v>
      </c>
      <c r="JT30" s="1477" t="s">
        <v>68</v>
      </c>
      <c r="JU30" s="1244" t="s">
        <v>194</v>
      </c>
      <c r="JV30" s="1244" t="s">
        <v>195</v>
      </c>
      <c r="JW30" s="1244" t="s">
        <v>191</v>
      </c>
      <c r="JX30" s="1244" t="s">
        <v>196</v>
      </c>
      <c r="JY30" s="1289" t="s">
        <v>197</v>
      </c>
      <c r="JZ30" s="1244" t="s">
        <v>194</v>
      </c>
      <c r="KA30" s="1244" t="s">
        <v>195</v>
      </c>
      <c r="KB30" s="1244" t="s">
        <v>191</v>
      </c>
      <c r="KC30" s="1244" t="s">
        <v>196</v>
      </c>
      <c r="KD30" s="1289" t="s">
        <v>197</v>
      </c>
      <c r="KE30" s="1252"/>
      <c r="KF30" s="1294"/>
      <c r="KG30" s="1297"/>
      <c r="KH30" s="1303"/>
      <c r="KI30" s="1299"/>
      <c r="KJ30" s="1301"/>
      <c r="KK30" s="298"/>
      <c r="KL30" s="255" t="s">
        <v>167</v>
      </c>
      <c r="KM30" s="1219" t="s">
        <v>215</v>
      </c>
      <c r="KN30" s="1218" t="s">
        <v>216</v>
      </c>
      <c r="KO30" s="1218" t="s">
        <v>217</v>
      </c>
      <c r="KP30" s="1219" t="s">
        <v>215</v>
      </c>
      <c r="KQ30" s="1218" t="s">
        <v>216</v>
      </c>
      <c r="KR30" s="1218" t="s">
        <v>217</v>
      </c>
      <c r="KS30" s="1219" t="s">
        <v>215</v>
      </c>
      <c r="KT30" s="1218" t="s">
        <v>216</v>
      </c>
      <c r="KU30" s="1218" t="s">
        <v>217</v>
      </c>
      <c r="KV30" s="1444" t="s">
        <v>206</v>
      </c>
      <c r="KW30" s="1445"/>
      <c r="KY30" s="1444" t="s">
        <v>207</v>
      </c>
      <c r="KZ30" s="1446"/>
      <c r="LA30" s="1446"/>
      <c r="LB30" s="1445"/>
      <c r="LD30" s="197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947" t="s">
        <v>210</v>
      </c>
      <c r="LO30" s="1811"/>
      <c r="LP30" s="1812"/>
      <c r="LQ30" s="1812"/>
      <c r="LR30" s="1813"/>
      <c r="LS30" s="913" t="s">
        <v>230</v>
      </c>
      <c r="LT30" s="912" t="s">
        <v>236</v>
      </c>
      <c r="LU30" s="912" t="s">
        <v>233</v>
      </c>
      <c r="LV30" s="919" t="s">
        <v>234</v>
      </c>
    </row>
    <row r="31" spans="1:335" ht="53.25" customHeight="1" thickBot="1" x14ac:dyDescent="0.35">
      <c r="A31" s="1426"/>
      <c r="B31" s="1243"/>
      <c r="C31" s="63" t="s">
        <v>171</v>
      </c>
      <c r="D31" s="1409"/>
      <c r="E31" s="1411"/>
      <c r="F31" s="1413"/>
      <c r="G31" s="1562"/>
      <c r="H31" s="1409"/>
      <c r="I31" s="1403"/>
      <c r="J31" s="18" t="s">
        <v>12</v>
      </c>
      <c r="K31" s="267" t="s">
        <v>13</v>
      </c>
      <c r="L31" s="465" t="s">
        <v>14</v>
      </c>
      <c r="M31" s="1136"/>
      <c r="N31" s="261" t="s">
        <v>12</v>
      </c>
      <c r="O31" s="19" t="s">
        <v>13</v>
      </c>
      <c r="P31" s="21" t="s">
        <v>14</v>
      </c>
      <c r="Q31" s="394" t="s">
        <v>148</v>
      </c>
      <c r="R31" s="261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272" t="s">
        <v>14</v>
      </c>
      <c r="X31" s="41" t="s">
        <v>12</v>
      </c>
      <c r="Y31" s="272" t="s">
        <v>13</v>
      </c>
      <c r="Z31" s="261" t="s">
        <v>12</v>
      </c>
      <c r="AA31" s="20" t="s">
        <v>13</v>
      </c>
      <c r="AB31" s="261" t="s">
        <v>12</v>
      </c>
      <c r="AC31" s="21" t="s">
        <v>13</v>
      </c>
      <c r="AD31" s="261" t="s">
        <v>12</v>
      </c>
      <c r="AE31" s="19" t="s">
        <v>13</v>
      </c>
      <c r="AF31" s="21" t="s">
        <v>14</v>
      </c>
      <c r="AG31" s="21" t="s">
        <v>14</v>
      </c>
      <c r="AH31" s="11"/>
      <c r="AI31" s="1322"/>
      <c r="AJ31" s="63" t="s">
        <v>171</v>
      </c>
      <c r="AK31" s="270" t="s">
        <v>14</v>
      </c>
      <c r="AL31" s="707" t="s">
        <v>148</v>
      </c>
      <c r="AM31" s="270" t="s">
        <v>12</v>
      </c>
      <c r="AN31" s="270" t="s">
        <v>12</v>
      </c>
      <c r="AO31" s="261" t="s">
        <v>12</v>
      </c>
      <c r="AP31" s="21" t="s">
        <v>13</v>
      </c>
      <c r="AQ31" s="1171"/>
      <c r="AR31" s="266" t="s">
        <v>12</v>
      </c>
      <c r="AS31" s="21" t="s">
        <v>13</v>
      </c>
      <c r="AT31" s="269" t="s">
        <v>12</v>
      </c>
      <c r="AU31" s="270" t="s">
        <v>13</v>
      </c>
      <c r="AV31" s="707" t="s">
        <v>148</v>
      </c>
      <c r="AW31" s="270" t="s">
        <v>12</v>
      </c>
      <c r="AX31" s="595" t="s">
        <v>221</v>
      </c>
      <c r="AY31" s="41" t="s">
        <v>12</v>
      </c>
      <c r="AZ31" s="267" t="s">
        <v>13</v>
      </c>
      <c r="BA31" s="265" t="s">
        <v>14</v>
      </c>
      <c r="BB31" s="711" t="s">
        <v>148</v>
      </c>
      <c r="BC31" s="266" t="s">
        <v>12</v>
      </c>
      <c r="BD31" s="19" t="s">
        <v>13</v>
      </c>
      <c r="BE31" s="21" t="s">
        <v>14</v>
      </c>
      <c r="BF31" s="712" t="s">
        <v>148</v>
      </c>
      <c r="BG31" s="261" t="s">
        <v>13</v>
      </c>
      <c r="BH31" s="21" t="s">
        <v>14</v>
      </c>
      <c r="BI31" s="261" t="s">
        <v>13</v>
      </c>
      <c r="BJ31" s="21" t="s">
        <v>14</v>
      </c>
      <c r="BK31" s="929" t="s">
        <v>12</v>
      </c>
      <c r="BL31" s="930" t="s">
        <v>221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261" t="s">
        <v>12</v>
      </c>
      <c r="BW31" s="19" t="s">
        <v>13</v>
      </c>
      <c r="BX31" s="1026" t="s">
        <v>221</v>
      </c>
      <c r="BY31" s="713" t="s">
        <v>165</v>
      </c>
      <c r="BZ31" s="261" t="s">
        <v>12</v>
      </c>
      <c r="CA31" s="19" t="s">
        <v>13</v>
      </c>
      <c r="CB31" s="21" t="s">
        <v>14</v>
      </c>
      <c r="CC31" s="714" t="s">
        <v>166</v>
      </c>
      <c r="CD31" s="1025" t="s">
        <v>13</v>
      </c>
      <c r="CE31" s="1027" t="s">
        <v>221</v>
      </c>
      <c r="CF31" s="261" t="s">
        <v>13</v>
      </c>
      <c r="CG31" s="21" t="s">
        <v>14</v>
      </c>
      <c r="CH31" s="929" t="s">
        <v>12</v>
      </c>
      <c r="CI31" s="930" t="s">
        <v>221</v>
      </c>
      <c r="CJ31" s="261" t="s">
        <v>12</v>
      </c>
      <c r="CK31" s="21" t="s">
        <v>13</v>
      </c>
      <c r="CL31" s="479" t="s">
        <v>165</v>
      </c>
      <c r="CM31" s="289" t="s">
        <v>200</v>
      </c>
      <c r="CN31" s="280" t="s">
        <v>201</v>
      </c>
      <c r="CO31" s="79" t="s">
        <v>12</v>
      </c>
      <c r="CP31" s="11"/>
      <c r="CQ31" s="1243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261" t="s">
        <v>12</v>
      </c>
      <c r="CY31" s="19" t="s">
        <v>13</v>
      </c>
      <c r="CZ31" s="21" t="s">
        <v>14</v>
      </c>
      <c r="DA31" s="261" t="s">
        <v>12</v>
      </c>
      <c r="DB31" s="19" t="s">
        <v>13</v>
      </c>
      <c r="DC31" s="21" t="s">
        <v>14</v>
      </c>
      <c r="DD31" s="261" t="s">
        <v>13</v>
      </c>
      <c r="DE31" s="21" t="s">
        <v>14</v>
      </c>
      <c r="DF31" s="261" t="s">
        <v>13</v>
      </c>
      <c r="DG31" s="21" t="s">
        <v>14</v>
      </c>
      <c r="DH31" s="261" t="s">
        <v>12</v>
      </c>
      <c r="DI31" s="20" t="s">
        <v>14</v>
      </c>
      <c r="DJ31" s="261" t="s">
        <v>12</v>
      </c>
      <c r="DK31" s="21" t="s">
        <v>13</v>
      </c>
      <c r="DL31" s="360" t="s">
        <v>200</v>
      </c>
      <c r="DM31" s="361" t="s">
        <v>201</v>
      </c>
      <c r="DN31" s="11"/>
      <c r="DO31" s="1243"/>
      <c r="DP31" s="63" t="s">
        <v>171</v>
      </c>
      <c r="DQ31" s="23" t="s">
        <v>12</v>
      </c>
      <c r="DR31" s="24" t="s">
        <v>12</v>
      </c>
      <c r="DS31" s="23" t="s">
        <v>12</v>
      </c>
      <c r="DT31" s="351" t="s">
        <v>12</v>
      </c>
      <c r="DU31" s="753" t="s">
        <v>12</v>
      </c>
      <c r="DV31" s="754" t="s">
        <v>13</v>
      </c>
      <c r="DW31" s="1058" t="s">
        <v>221</v>
      </c>
      <c r="DX31" s="718" t="s">
        <v>165</v>
      </c>
      <c r="DY31" s="261" t="s">
        <v>12</v>
      </c>
      <c r="DZ31" s="19" t="s">
        <v>13</v>
      </c>
      <c r="EA31" s="21" t="s">
        <v>14</v>
      </c>
      <c r="EB31" s="390" t="s">
        <v>148</v>
      </c>
      <c r="EC31" s="266" t="s">
        <v>13</v>
      </c>
      <c r="ED31" s="21" t="s">
        <v>14</v>
      </c>
      <c r="EE31" s="261" t="s">
        <v>12</v>
      </c>
      <c r="EF31" s="20" t="s">
        <v>14</v>
      </c>
      <c r="EG31" s="261" t="s">
        <v>12</v>
      </c>
      <c r="EH31" s="20" t="s">
        <v>14</v>
      </c>
      <c r="EI31" s="266" t="s">
        <v>12</v>
      </c>
      <c r="EJ31" s="21" t="s">
        <v>13</v>
      </c>
      <c r="EK31" s="722" t="s">
        <v>148</v>
      </c>
      <c r="EL31" s="41" t="s">
        <v>12</v>
      </c>
      <c r="EM31" s="269" t="s">
        <v>13</v>
      </c>
      <c r="EN31" s="723" t="s">
        <v>148</v>
      </c>
      <c r="EO31" s="269" t="s">
        <v>13</v>
      </c>
      <c r="EP31" s="707" t="s">
        <v>148</v>
      </c>
      <c r="EQ31" s="11"/>
      <c r="ER31" s="1243"/>
      <c r="ES31" s="18" t="s">
        <v>12</v>
      </c>
      <c r="ET31" s="267" t="s">
        <v>13</v>
      </c>
      <c r="EU31" s="262" t="s">
        <v>14</v>
      </c>
      <c r="EV31" s="249" t="s">
        <v>12</v>
      </c>
      <c r="EW31" s="247" t="s">
        <v>13</v>
      </c>
      <c r="EX31" s="248" t="s">
        <v>14</v>
      </c>
      <c r="EY31" s="41" t="s">
        <v>12</v>
      </c>
      <c r="EZ31" s="267" t="s">
        <v>13</v>
      </c>
      <c r="FA31" s="262" t="s">
        <v>14</v>
      </c>
      <c r="FB31" s="18" t="s">
        <v>12</v>
      </c>
      <c r="FC31" s="267" t="s">
        <v>13</v>
      </c>
      <c r="FD31" s="272" t="s">
        <v>14</v>
      </c>
      <c r="FE31" s="41" t="s">
        <v>12</v>
      </c>
      <c r="FF31" s="267" t="s">
        <v>13</v>
      </c>
      <c r="FG31" s="262" t="s">
        <v>14</v>
      </c>
      <c r="FH31" s="18" t="s">
        <v>12</v>
      </c>
      <c r="FI31" s="267" t="s">
        <v>13</v>
      </c>
      <c r="FJ31" s="272" t="s">
        <v>14</v>
      </c>
      <c r="FK31" s="1366"/>
      <c r="FL31" s="1369"/>
      <c r="FM31" s="1370"/>
      <c r="FN31" s="1376"/>
      <c r="FO31" s="1376"/>
      <c r="FP31" s="1189"/>
      <c r="FQ31" s="1190"/>
      <c r="FR31" s="185" t="s">
        <v>12</v>
      </c>
      <c r="FS31" s="268" t="s">
        <v>13</v>
      </c>
      <c r="FT31" s="268" t="s">
        <v>14</v>
      </c>
      <c r="FU31" s="41" t="s">
        <v>12</v>
      </c>
      <c r="FV31" s="267" t="s">
        <v>13</v>
      </c>
      <c r="FW31" s="272" t="s">
        <v>14</v>
      </c>
      <c r="FX31" s="18" t="s">
        <v>12</v>
      </c>
      <c r="FY31" s="267" t="s">
        <v>13</v>
      </c>
      <c r="FZ31" s="272" t="s">
        <v>14</v>
      </c>
      <c r="GA31" s="18" t="s">
        <v>12</v>
      </c>
      <c r="GB31" s="267" t="s">
        <v>13</v>
      </c>
      <c r="GC31" s="272" t="s">
        <v>14</v>
      </c>
      <c r="GD31" s="18" t="s">
        <v>12</v>
      </c>
      <c r="GE31" s="267" t="s">
        <v>13</v>
      </c>
      <c r="GF31" s="272" t="s">
        <v>14</v>
      </c>
      <c r="GG31" s="76" t="s">
        <v>125</v>
      </c>
      <c r="GH31" s="25"/>
      <c r="GI31" s="1243"/>
      <c r="GJ31" s="1486"/>
      <c r="GK31" s="1489"/>
      <c r="GL31" s="1200"/>
      <c r="GM31" s="1168"/>
      <c r="GN31" s="1168"/>
      <c r="GO31" s="1168"/>
      <c r="GP31" s="1476"/>
      <c r="GQ31" s="1200"/>
      <c r="GR31" s="1168"/>
      <c r="GS31" s="1168"/>
      <c r="GT31" s="1168"/>
      <c r="GU31" s="1476"/>
      <c r="GV31" s="1362"/>
      <c r="GW31" s="1358"/>
      <c r="GX31" s="1360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020"/>
      <c r="HI31" s="42"/>
      <c r="HJ31" s="1815"/>
      <c r="HK31" s="1204"/>
      <c r="HL31" s="1204"/>
      <c r="HM31" s="1204"/>
      <c r="HN31" s="1204"/>
      <c r="HO31" s="1204"/>
      <c r="HP31" s="1204"/>
      <c r="HQ31" s="812" t="s">
        <v>12</v>
      </c>
      <c r="HR31" s="1202"/>
      <c r="HS31" s="1493"/>
      <c r="HT31" s="1481"/>
      <c r="HU31" s="1312"/>
      <c r="HV31" s="1312"/>
      <c r="HW31" s="1312"/>
      <c r="HX31" s="1139"/>
      <c r="HY31" s="1314"/>
      <c r="HZ31" s="1277"/>
      <c r="IA31" s="1277"/>
      <c r="IB31" s="1277"/>
      <c r="IC31" s="1277"/>
      <c r="ID31" s="1316"/>
      <c r="IE31" s="1316"/>
      <c r="IF31" s="1212"/>
      <c r="IG31" s="17"/>
      <c r="IH31" s="42"/>
      <c r="II31" s="18" t="s">
        <v>12</v>
      </c>
      <c r="IJ31" s="267" t="s">
        <v>13</v>
      </c>
      <c r="IK31" s="262" t="s">
        <v>14</v>
      </c>
      <c r="IL31" s="18" t="s">
        <v>12</v>
      </c>
      <c r="IM31" s="267" t="s">
        <v>13</v>
      </c>
      <c r="IN31" s="272" t="s">
        <v>14</v>
      </c>
      <c r="IO31" s="41" t="s">
        <v>12</v>
      </c>
      <c r="IP31" s="267" t="s">
        <v>13</v>
      </c>
      <c r="IQ31" s="262" t="s">
        <v>14</v>
      </c>
      <c r="IR31" s="18" t="s">
        <v>12</v>
      </c>
      <c r="IS31" s="267" t="s">
        <v>13</v>
      </c>
      <c r="IT31" s="272" t="s">
        <v>14</v>
      </c>
      <c r="IU31" s="41" t="s">
        <v>12</v>
      </c>
      <c r="IV31" s="267" t="s">
        <v>13</v>
      </c>
      <c r="IW31" s="272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285"/>
      <c r="JE31" s="1214"/>
      <c r="JF31" s="1214"/>
      <c r="JG31" s="1164"/>
      <c r="JH31" s="1164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279"/>
      <c r="JQ31" s="1281"/>
      <c r="JR31" s="1281"/>
      <c r="JS31" s="1281"/>
      <c r="JT31" s="1478"/>
      <c r="JU31" s="1245"/>
      <c r="JV31" s="1245"/>
      <c r="JW31" s="1245"/>
      <c r="JX31" s="1245"/>
      <c r="JY31" s="1290"/>
      <c r="JZ31" s="1245"/>
      <c r="KA31" s="1245"/>
      <c r="KB31" s="1245"/>
      <c r="KC31" s="1245"/>
      <c r="KD31" s="1290"/>
      <c r="KE31" s="1253"/>
      <c r="KF31" s="1295"/>
      <c r="KG31" s="1297"/>
      <c r="KH31" s="1303"/>
      <c r="KI31" s="1299"/>
      <c r="KJ31" s="1301"/>
      <c r="KK31" s="298"/>
      <c r="KL31" s="42"/>
      <c r="KM31" s="1219"/>
      <c r="KN31" s="1218"/>
      <c r="KO31" s="1218"/>
      <c r="KP31" s="1219"/>
      <c r="KQ31" s="1218"/>
      <c r="KR31" s="1218"/>
      <c r="KS31" s="1219"/>
      <c r="KT31" s="1218"/>
      <c r="KU31" s="1218"/>
      <c r="KV31" s="334" t="s">
        <v>12</v>
      </c>
      <c r="KW31" s="335" t="s">
        <v>13</v>
      </c>
      <c r="KY31" s="337" t="s">
        <v>208</v>
      </c>
      <c r="KZ31" s="336" t="s">
        <v>209</v>
      </c>
      <c r="LA31" s="336" t="s">
        <v>205</v>
      </c>
      <c r="LB31" s="338" t="s">
        <v>210</v>
      </c>
      <c r="LD31" s="559"/>
      <c r="LE31" s="6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8" t="s">
        <v>14</v>
      </c>
      <c r="LK31" s="609" t="s">
        <v>14</v>
      </c>
      <c r="LL31" s="610" t="s">
        <v>14</v>
      </c>
      <c r="LM31" s="610" t="s">
        <v>14</v>
      </c>
      <c r="LN31" s="948" t="s">
        <v>14</v>
      </c>
      <c r="LO31" s="951" t="s">
        <v>208</v>
      </c>
      <c r="LP31" s="950" t="s">
        <v>209</v>
      </c>
      <c r="LQ31" s="950" t="s">
        <v>205</v>
      </c>
      <c r="LR31" s="1002" t="s">
        <v>210</v>
      </c>
      <c r="LS31" s="916" t="s">
        <v>228</v>
      </c>
      <c r="LT31" s="917" t="s">
        <v>228</v>
      </c>
      <c r="LU31" s="917" t="s">
        <v>228</v>
      </c>
      <c r="LV31" s="920" t="s">
        <v>228</v>
      </c>
    </row>
    <row r="32" spans="1:335" s="288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264</v>
      </c>
      <c r="E32" s="56">
        <f>E33+E34+E40+E45</f>
        <v>2</v>
      </c>
      <c r="F32" s="56">
        <f>F33+F34+F40+F45</f>
        <v>0</v>
      </c>
      <c r="G32" s="705">
        <f t="shared" ref="G32:G50" si="155">SUM(D32:F32)/C32*100</f>
        <v>50.666666666666671</v>
      </c>
      <c r="H32" s="56">
        <f>H33+H34+H40+H45</f>
        <v>244</v>
      </c>
      <c r="I32" s="403">
        <f>I33+I34+I40+I45</f>
        <v>6</v>
      </c>
      <c r="J32" s="178">
        <f>J33+J34+J40+J45</f>
        <v>581</v>
      </c>
      <c r="K32" s="56">
        <f>K33+K34+K40+K45</f>
        <v>582</v>
      </c>
      <c r="L32" s="56">
        <f>L33+L34+L40+L45</f>
        <v>565</v>
      </c>
      <c r="M32" s="405">
        <f>L32/C32*100</f>
        <v>107.61904761904762</v>
      </c>
      <c r="N32" s="178">
        <f>N33+N34+N40+N45</f>
        <v>584</v>
      </c>
      <c r="O32" s="56">
        <f>O33+O34+O40+O45</f>
        <v>583</v>
      </c>
      <c r="P32" s="56">
        <f>P33+P34+P40+P45</f>
        <v>569</v>
      </c>
      <c r="Q32" s="395">
        <f>P32/C32*100</f>
        <v>108.38095238095238</v>
      </c>
      <c r="R32" s="178">
        <f t="shared" ref="R32:AF32" si="156">R33+R34+R40+R45</f>
        <v>0</v>
      </c>
      <c r="S32" s="56">
        <f t="shared" si="156"/>
        <v>0</v>
      </c>
      <c r="T32" s="56">
        <f t="shared" si="156"/>
        <v>0</v>
      </c>
      <c r="U32" s="56">
        <f t="shared" si="156"/>
        <v>0</v>
      </c>
      <c r="V32" s="56">
        <f t="shared" si="156"/>
        <v>0</v>
      </c>
      <c r="W32" s="393">
        <f t="shared" si="156"/>
        <v>0</v>
      </c>
      <c r="X32" s="56">
        <f t="shared" si="156"/>
        <v>583</v>
      </c>
      <c r="Y32" s="56">
        <f t="shared" si="156"/>
        <v>581</v>
      </c>
      <c r="Z32" s="56">
        <f t="shared" si="156"/>
        <v>586</v>
      </c>
      <c r="AA32" s="56">
        <f t="shared" si="156"/>
        <v>578</v>
      </c>
      <c r="AB32" s="56">
        <f t="shared" si="156"/>
        <v>483</v>
      </c>
      <c r="AC32" s="56">
        <f t="shared" si="156"/>
        <v>375</v>
      </c>
      <c r="AD32" s="56">
        <f t="shared" si="156"/>
        <v>12</v>
      </c>
      <c r="AE32" s="56">
        <f t="shared" si="156"/>
        <v>10</v>
      </c>
      <c r="AF32" s="393">
        <f t="shared" si="156"/>
        <v>11</v>
      </c>
      <c r="AG32" s="393"/>
      <c r="AH32" s="58"/>
      <c r="AI32" s="769" t="s">
        <v>131</v>
      </c>
      <c r="AJ32" s="844">
        <f>AJ34+AJ40+AJ45+AJ33</f>
        <v>579</v>
      </c>
      <c r="AK32" s="759">
        <f>AK33+AK34+AK40+AK45</f>
        <v>624</v>
      </c>
      <c r="AL32" s="845">
        <f>AK32/AJ32*100</f>
        <v>107.7720207253886</v>
      </c>
      <c r="AM32" s="762">
        <f t="shared" ref="AM32:AU32" si="157">AM33+AM34+AM40+AM45</f>
        <v>622</v>
      </c>
      <c r="AN32" s="762">
        <f t="shared" si="157"/>
        <v>593</v>
      </c>
      <c r="AO32" s="762">
        <f t="shared" si="157"/>
        <v>51</v>
      </c>
      <c r="AP32" s="762">
        <f t="shared" si="157"/>
        <v>0</v>
      </c>
      <c r="AQ32" s="770">
        <f t="shared" si="157"/>
        <v>391</v>
      </c>
      <c r="AR32" s="762">
        <f t="shared" si="157"/>
        <v>8</v>
      </c>
      <c r="AS32" s="762">
        <f t="shared" si="157"/>
        <v>8</v>
      </c>
      <c r="AT32" s="846">
        <f t="shared" si="157"/>
        <v>584</v>
      </c>
      <c r="AU32" s="759">
        <f t="shared" si="157"/>
        <v>611</v>
      </c>
      <c r="AV32" s="845">
        <f>AU32/AJ32*100</f>
        <v>105.52677029360966</v>
      </c>
      <c r="AW32" s="762">
        <f>AW33+AW34+AW40+AW45</f>
        <v>598</v>
      </c>
      <c r="AX32" s="847">
        <f>AX33+AX34+AX40+AX45</f>
        <v>603</v>
      </c>
      <c r="AY32" s="762">
        <f t="shared" ref="AY32:BA32" si="158">AY33+AY34+AY40+AY45</f>
        <v>1</v>
      </c>
      <c r="AZ32" s="762">
        <f t="shared" si="158"/>
        <v>6</v>
      </c>
      <c r="BA32" s="762">
        <f t="shared" si="158"/>
        <v>9</v>
      </c>
      <c r="BB32" s="845">
        <f t="shared" ref="BB32:BB50" si="159">BA32/AJ32*100</f>
        <v>1.5544041450777202</v>
      </c>
      <c r="BC32" s="762">
        <f t="shared" ref="BC32:BE32" si="160">BC33+BC34+BC40+BC45</f>
        <v>1</v>
      </c>
      <c r="BD32" s="762">
        <f t="shared" si="160"/>
        <v>5</v>
      </c>
      <c r="BE32" s="762">
        <f t="shared" si="160"/>
        <v>10</v>
      </c>
      <c r="BF32" s="845">
        <f>BE32/AJ32*100</f>
        <v>1.7271157167530224</v>
      </c>
      <c r="BG32" s="762">
        <f t="shared" ref="BG32:BM32" si="161">BG33+BG34+BG40+BG45</f>
        <v>0</v>
      </c>
      <c r="BH32" s="762">
        <f t="shared" si="161"/>
        <v>0</v>
      </c>
      <c r="BI32" s="762">
        <f t="shared" si="161"/>
        <v>0</v>
      </c>
      <c r="BJ32" s="762">
        <f t="shared" si="161"/>
        <v>0</v>
      </c>
      <c r="BK32" s="762">
        <f t="shared" si="161"/>
        <v>1</v>
      </c>
      <c r="BL32" s="762">
        <f t="shared" si="161"/>
        <v>16</v>
      </c>
      <c r="BM32" s="770">
        <f t="shared" si="161"/>
        <v>0</v>
      </c>
      <c r="BN32" s="58"/>
      <c r="BO32" s="769" t="s">
        <v>131</v>
      </c>
      <c r="BP32" s="844">
        <f>BP34+BP40+BP45+BP33</f>
        <v>614</v>
      </c>
      <c r="BQ32" s="759">
        <f t="shared" ref="BQ32:BX32" si="162">BQ33+BQ34+BQ40+BQ45</f>
        <v>1</v>
      </c>
      <c r="BR32" s="762">
        <f t="shared" si="162"/>
        <v>572</v>
      </c>
      <c r="BS32" s="762">
        <f t="shared" si="162"/>
        <v>1</v>
      </c>
      <c r="BT32" s="762">
        <f t="shared" si="162"/>
        <v>66</v>
      </c>
      <c r="BU32" s="762">
        <f t="shared" si="162"/>
        <v>35</v>
      </c>
      <c r="BV32" s="762">
        <f t="shared" si="162"/>
        <v>12</v>
      </c>
      <c r="BW32" s="762">
        <f t="shared" si="162"/>
        <v>2</v>
      </c>
      <c r="BX32" s="762">
        <f t="shared" si="162"/>
        <v>14</v>
      </c>
      <c r="BY32" s="845">
        <f t="shared" ref="BY32:BY50" si="163">BX32/BP32</f>
        <v>2.2801302931596091E-2</v>
      </c>
      <c r="BZ32" s="762">
        <f>BZ33+BZ34+BZ40+BZ45</f>
        <v>5</v>
      </c>
      <c r="CA32" s="762">
        <f>CA33+CA34+CA40+CA45</f>
        <v>4</v>
      </c>
      <c r="CB32" s="762">
        <f>CB33+CB34+CB40+CB45</f>
        <v>3</v>
      </c>
      <c r="CC32" s="845">
        <f>CB32/BP32*100</f>
        <v>0.48859934853420189</v>
      </c>
      <c r="CD32" s="762">
        <f t="shared" ref="CD32:CK32" si="164">CD33+CD34+CD40+CD45</f>
        <v>0</v>
      </c>
      <c r="CE32" s="762">
        <f t="shared" si="164"/>
        <v>14</v>
      </c>
      <c r="CF32" s="762">
        <f t="shared" si="164"/>
        <v>0</v>
      </c>
      <c r="CG32" s="762">
        <f t="shared" si="164"/>
        <v>0</v>
      </c>
      <c r="CH32" s="762">
        <f t="shared" si="164"/>
        <v>3</v>
      </c>
      <c r="CI32" s="846">
        <f t="shared" si="164"/>
        <v>18</v>
      </c>
      <c r="CJ32" s="759">
        <f t="shared" si="164"/>
        <v>56</v>
      </c>
      <c r="CK32" s="762">
        <f t="shared" si="164"/>
        <v>66</v>
      </c>
      <c r="CL32" s="851">
        <f>CK32/BP32*100</f>
        <v>10.749185667752444</v>
      </c>
      <c r="CM32" s="852">
        <f>CM33+CM34+CM40+CM45</f>
        <v>5</v>
      </c>
      <c r="CN32" s="853">
        <f>CN33+CN34+CN40+CN45</f>
        <v>8</v>
      </c>
      <c r="CO32" s="770">
        <f>CO33+CO34+CO40+CO45</f>
        <v>0</v>
      </c>
      <c r="CP32" s="58"/>
      <c r="CQ32" s="71" t="s">
        <v>131</v>
      </c>
      <c r="CR32" s="378">
        <f t="shared" ref="CR32:DM32" si="165">CR33+CR34+CR40+CR45</f>
        <v>71</v>
      </c>
      <c r="CS32" s="158">
        <f t="shared" si="165"/>
        <v>15</v>
      </c>
      <c r="CT32" s="72">
        <f t="shared" si="165"/>
        <v>200</v>
      </c>
      <c r="CU32" s="72">
        <f t="shared" si="165"/>
        <v>0</v>
      </c>
      <c r="CV32" s="72">
        <f t="shared" si="165"/>
        <v>8</v>
      </c>
      <c r="CW32" s="72">
        <f t="shared" si="165"/>
        <v>2</v>
      </c>
      <c r="CX32" s="72">
        <f t="shared" si="165"/>
        <v>0</v>
      </c>
      <c r="CY32" s="72">
        <f t="shared" si="165"/>
        <v>4</v>
      </c>
      <c r="CZ32" s="72">
        <f t="shared" si="165"/>
        <v>0</v>
      </c>
      <c r="DA32" s="72">
        <f t="shared" si="165"/>
        <v>0</v>
      </c>
      <c r="DB32" s="72">
        <f t="shared" si="165"/>
        <v>4</v>
      </c>
      <c r="DC32" s="72">
        <f t="shared" si="165"/>
        <v>2</v>
      </c>
      <c r="DD32" s="72">
        <f t="shared" si="165"/>
        <v>0</v>
      </c>
      <c r="DE32" s="72">
        <f t="shared" si="165"/>
        <v>0</v>
      </c>
      <c r="DF32" s="72">
        <f t="shared" si="165"/>
        <v>0</v>
      </c>
      <c r="DG32" s="72">
        <f t="shared" si="165"/>
        <v>0</v>
      </c>
      <c r="DH32" s="72">
        <f t="shared" si="165"/>
        <v>7</v>
      </c>
      <c r="DI32" s="171">
        <f t="shared" si="165"/>
        <v>0</v>
      </c>
      <c r="DJ32" s="158">
        <f t="shared" si="165"/>
        <v>1</v>
      </c>
      <c r="DK32" s="73">
        <f t="shared" si="165"/>
        <v>7</v>
      </c>
      <c r="DL32" s="354">
        <f t="shared" si="165"/>
        <v>3</v>
      </c>
      <c r="DM32" s="355">
        <f t="shared" si="165"/>
        <v>6</v>
      </c>
      <c r="DN32" s="58"/>
      <c r="DO32" s="71" t="s">
        <v>131</v>
      </c>
      <c r="DP32" s="378">
        <f>DP34+DP40+DP45+DP33</f>
        <v>740</v>
      </c>
      <c r="DQ32" s="747">
        <f t="shared" ref="DQ32:EO32" si="166">DQ33+DQ34+DQ40+DQ45</f>
        <v>24</v>
      </c>
      <c r="DR32" s="748">
        <f t="shared" si="166"/>
        <v>121</v>
      </c>
      <c r="DS32" s="748">
        <f t="shared" si="166"/>
        <v>52</v>
      </c>
      <c r="DT32" s="749">
        <f t="shared" si="166"/>
        <v>3</v>
      </c>
      <c r="DU32" s="747">
        <f t="shared" si="166"/>
        <v>1</v>
      </c>
      <c r="DV32" s="748">
        <f t="shared" si="166"/>
        <v>1</v>
      </c>
      <c r="DW32" s="750">
        <f t="shared" si="166"/>
        <v>3</v>
      </c>
      <c r="DX32" s="751">
        <f t="shared" ref="DX32:DX50" si="167">DW32/DP32*100</f>
        <v>0.40540540540540543</v>
      </c>
      <c r="DY32" s="389">
        <f t="shared" si="166"/>
        <v>0</v>
      </c>
      <c r="DZ32" s="242">
        <f t="shared" si="166"/>
        <v>0</v>
      </c>
      <c r="EA32" s="242">
        <f t="shared" si="166"/>
        <v>0</v>
      </c>
      <c r="EB32" s="715">
        <f>EA32/DP32*100</f>
        <v>0</v>
      </c>
      <c r="EC32" s="242">
        <f t="shared" si="166"/>
        <v>0</v>
      </c>
      <c r="ED32" s="242">
        <f t="shared" si="166"/>
        <v>0</v>
      </c>
      <c r="EE32" s="242">
        <f t="shared" si="166"/>
        <v>1</v>
      </c>
      <c r="EF32" s="352">
        <f t="shared" si="166"/>
        <v>0</v>
      </c>
      <c r="EG32" s="389">
        <f t="shared" si="166"/>
        <v>0</v>
      </c>
      <c r="EH32" s="362">
        <f t="shared" si="166"/>
        <v>1</v>
      </c>
      <c r="EI32" s="242">
        <f t="shared" si="166"/>
        <v>2</v>
      </c>
      <c r="EJ32" s="242">
        <f t="shared" si="166"/>
        <v>2</v>
      </c>
      <c r="EK32" s="715">
        <f>EJ32/DP32*100</f>
        <v>0.27027027027027029</v>
      </c>
      <c r="EL32" s="242">
        <f t="shared" si="166"/>
        <v>0</v>
      </c>
      <c r="EM32" s="242">
        <f t="shared" si="166"/>
        <v>618</v>
      </c>
      <c r="EN32" s="710">
        <f>EM32/DP32*100</f>
        <v>83.513513513513516</v>
      </c>
      <c r="EO32" s="242">
        <f t="shared" si="166"/>
        <v>610</v>
      </c>
      <c r="EP32" s="715">
        <f>EO32/DP32*100</f>
        <v>82.432432432432435</v>
      </c>
      <c r="EQ32" s="58"/>
      <c r="ER32" s="758" t="s">
        <v>131</v>
      </c>
      <c r="ES32" s="759">
        <f t="shared" ref="ES32:FK32" si="168">ES33+ES34+ES40+ES45</f>
        <v>6</v>
      </c>
      <c r="ET32" s="759">
        <f t="shared" si="168"/>
        <v>2</v>
      </c>
      <c r="EU32" s="760">
        <f t="shared" si="168"/>
        <v>1</v>
      </c>
      <c r="EV32" s="759">
        <f t="shared" si="168"/>
        <v>260</v>
      </c>
      <c r="EW32" s="759">
        <f t="shared" si="168"/>
        <v>151</v>
      </c>
      <c r="EX32" s="761">
        <f t="shared" si="168"/>
        <v>102</v>
      </c>
      <c r="EY32" s="762">
        <f t="shared" si="168"/>
        <v>83</v>
      </c>
      <c r="EZ32" s="759">
        <f t="shared" si="168"/>
        <v>54</v>
      </c>
      <c r="FA32" s="760">
        <f t="shared" si="168"/>
        <v>47</v>
      </c>
      <c r="FB32" s="759">
        <f t="shared" si="168"/>
        <v>127</v>
      </c>
      <c r="FC32" s="759">
        <f t="shared" si="168"/>
        <v>60</v>
      </c>
      <c r="FD32" s="761">
        <f t="shared" si="168"/>
        <v>30</v>
      </c>
      <c r="FE32" s="762">
        <f t="shared" si="168"/>
        <v>32</v>
      </c>
      <c r="FF32" s="759">
        <f t="shared" si="168"/>
        <v>19</v>
      </c>
      <c r="FG32" s="760">
        <f t="shared" si="168"/>
        <v>7</v>
      </c>
      <c r="FH32" s="759">
        <f t="shared" si="168"/>
        <v>10</v>
      </c>
      <c r="FI32" s="759">
        <f t="shared" si="168"/>
        <v>3</v>
      </c>
      <c r="FJ32" s="761">
        <f t="shared" si="168"/>
        <v>2</v>
      </c>
      <c r="FK32" s="178">
        <f t="shared" si="168"/>
        <v>486</v>
      </c>
      <c r="FL32" s="764">
        <f t="shared" ref="FL32:FL50" si="169">SUM(FM32:FQ32)/FK32*100</f>
        <v>55.967078189300409</v>
      </c>
      <c r="FM32" s="759">
        <f t="shared" ref="FM32:GG32" si="170">FM33+FM34+FM40+FM45</f>
        <v>0</v>
      </c>
      <c r="FN32" s="759">
        <f t="shared" si="170"/>
        <v>8</v>
      </c>
      <c r="FO32" s="759">
        <f t="shared" si="170"/>
        <v>136</v>
      </c>
      <c r="FP32" s="765">
        <f t="shared" si="170"/>
        <v>127</v>
      </c>
      <c r="FQ32" s="761">
        <f t="shared" si="170"/>
        <v>1</v>
      </c>
      <c r="FR32" s="759">
        <f t="shared" si="170"/>
        <v>4</v>
      </c>
      <c r="FS32" s="759">
        <f t="shared" si="170"/>
        <v>0</v>
      </c>
      <c r="FT32" s="759">
        <f t="shared" si="170"/>
        <v>0</v>
      </c>
      <c r="FU32" s="759">
        <f t="shared" si="170"/>
        <v>272</v>
      </c>
      <c r="FV32" s="759">
        <f t="shared" si="170"/>
        <v>116</v>
      </c>
      <c r="FW32" s="759">
        <f t="shared" si="170"/>
        <v>52</v>
      </c>
      <c r="FX32" s="759">
        <f t="shared" si="170"/>
        <v>112</v>
      </c>
      <c r="FY32" s="759">
        <f t="shared" si="170"/>
        <v>45</v>
      </c>
      <c r="FZ32" s="759">
        <f t="shared" si="170"/>
        <v>16</v>
      </c>
      <c r="GA32" s="759">
        <f t="shared" si="170"/>
        <v>229</v>
      </c>
      <c r="GB32" s="759">
        <f t="shared" si="170"/>
        <v>112</v>
      </c>
      <c r="GC32" s="759">
        <f t="shared" si="170"/>
        <v>70</v>
      </c>
      <c r="GD32" s="759">
        <f t="shared" si="170"/>
        <v>37</v>
      </c>
      <c r="GE32" s="759">
        <f t="shared" si="170"/>
        <v>6</v>
      </c>
      <c r="GF32" s="759">
        <f t="shared" si="170"/>
        <v>8</v>
      </c>
      <c r="GG32" s="761">
        <f t="shared" si="170"/>
        <v>13</v>
      </c>
      <c r="GH32" s="59"/>
      <c r="GI32" s="71" t="s">
        <v>131</v>
      </c>
      <c r="GJ32" s="485">
        <f>GJ33+GJ34+GJ40+GJ45</f>
        <v>3710</v>
      </c>
      <c r="GK32" s="727">
        <f>(SUM(GL32:GU32)/GJ32)*100</f>
        <v>96.415094339622641</v>
      </c>
      <c r="GL32" s="158">
        <f t="shared" ref="GL32:HG32" si="171">GL33+GL34+GL40+GL45</f>
        <v>15</v>
      </c>
      <c r="GM32" s="72">
        <f t="shared" si="171"/>
        <v>3</v>
      </c>
      <c r="GN32" s="72">
        <f t="shared" si="171"/>
        <v>19</v>
      </c>
      <c r="GO32" s="72">
        <f t="shared" si="171"/>
        <v>47</v>
      </c>
      <c r="GP32" s="73">
        <f t="shared" si="171"/>
        <v>39</v>
      </c>
      <c r="GQ32" s="158">
        <f t="shared" si="171"/>
        <v>492</v>
      </c>
      <c r="GR32" s="72">
        <f t="shared" si="171"/>
        <v>277</v>
      </c>
      <c r="GS32" s="72">
        <f t="shared" si="171"/>
        <v>585</v>
      </c>
      <c r="GT32" s="72">
        <f t="shared" si="171"/>
        <v>1311</v>
      </c>
      <c r="GU32" s="73">
        <f t="shared" si="171"/>
        <v>789</v>
      </c>
      <c r="GV32" s="182">
        <f t="shared" si="171"/>
        <v>2613</v>
      </c>
      <c r="GW32" s="182">
        <f t="shared" si="171"/>
        <v>4090</v>
      </c>
      <c r="GX32" s="730">
        <f>GV32/GW32*100</f>
        <v>63.88753056234718</v>
      </c>
      <c r="GY32" s="158">
        <f t="shared" si="171"/>
        <v>74</v>
      </c>
      <c r="GZ32" s="72">
        <f t="shared" si="171"/>
        <v>0</v>
      </c>
      <c r="HA32" s="72">
        <f t="shared" si="171"/>
        <v>58</v>
      </c>
      <c r="HB32" s="72">
        <f t="shared" si="171"/>
        <v>0</v>
      </c>
      <c r="HC32" s="72">
        <f t="shared" si="171"/>
        <v>8</v>
      </c>
      <c r="HD32" s="72">
        <f t="shared" si="171"/>
        <v>1</v>
      </c>
      <c r="HE32" s="72">
        <f t="shared" si="171"/>
        <v>1</v>
      </c>
      <c r="HF32" s="72">
        <f t="shared" si="171"/>
        <v>0</v>
      </c>
      <c r="HG32" s="73">
        <f t="shared" si="171"/>
        <v>2</v>
      </c>
      <c r="HH32" s="1023"/>
      <c r="HI32" s="196" t="s">
        <v>131</v>
      </c>
      <c r="HJ32" s="175">
        <f t="shared" ref="HJ32:IF32" si="172">HJ33+HJ34+HJ40+HJ45</f>
        <v>1</v>
      </c>
      <c r="HK32" s="175">
        <f t="shared" si="172"/>
        <v>0</v>
      </c>
      <c r="HL32" s="175">
        <f t="shared" si="172"/>
        <v>0</v>
      </c>
      <c r="HM32" s="175">
        <f t="shared" si="172"/>
        <v>0</v>
      </c>
      <c r="HN32" s="175">
        <f t="shared" si="172"/>
        <v>1</v>
      </c>
      <c r="HO32" s="175">
        <f t="shared" si="172"/>
        <v>0</v>
      </c>
      <c r="HP32" s="175">
        <f t="shared" si="172"/>
        <v>0</v>
      </c>
      <c r="HQ32" s="179">
        <f t="shared" si="172"/>
        <v>43</v>
      </c>
      <c r="HR32" s="736">
        <f t="shared" si="172"/>
        <v>355</v>
      </c>
      <c r="HS32" s="732">
        <f>SUM(HT32:HX32)/HR32*100</f>
        <v>0</v>
      </c>
      <c r="HT32" s="178">
        <f t="shared" si="172"/>
        <v>0</v>
      </c>
      <c r="HU32" s="175">
        <f t="shared" si="172"/>
        <v>0</v>
      </c>
      <c r="HV32" s="175">
        <f t="shared" si="172"/>
        <v>0</v>
      </c>
      <c r="HW32" s="175">
        <f t="shared" si="172"/>
        <v>0</v>
      </c>
      <c r="HX32" s="179">
        <f t="shared" si="172"/>
        <v>0</v>
      </c>
      <c r="HY32" s="56">
        <f t="shared" si="172"/>
        <v>0</v>
      </c>
      <c r="HZ32" s="56">
        <f t="shared" si="172"/>
        <v>0</v>
      </c>
      <c r="IA32" s="56">
        <f t="shared" si="172"/>
        <v>0</v>
      </c>
      <c r="IB32" s="56">
        <f t="shared" si="172"/>
        <v>0</v>
      </c>
      <c r="IC32" s="56">
        <f t="shared" si="172"/>
        <v>0</v>
      </c>
      <c r="ID32" s="56">
        <f t="shared" si="172"/>
        <v>0</v>
      </c>
      <c r="IE32" s="56">
        <f t="shared" si="172"/>
        <v>0</v>
      </c>
      <c r="IF32" s="393">
        <f t="shared" si="172"/>
        <v>0</v>
      </c>
      <c r="IG32" s="61"/>
      <c r="IH32" s="68" t="s">
        <v>131</v>
      </c>
      <c r="II32" s="158">
        <f t="shared" ref="II32:JH32" si="173">II33+II34+II40+II45</f>
        <v>0</v>
      </c>
      <c r="IJ32" s="158">
        <f t="shared" si="173"/>
        <v>0</v>
      </c>
      <c r="IK32" s="384">
        <f t="shared" si="173"/>
        <v>0</v>
      </c>
      <c r="IL32" s="158">
        <f t="shared" si="173"/>
        <v>21</v>
      </c>
      <c r="IM32" s="158">
        <f t="shared" si="173"/>
        <v>3</v>
      </c>
      <c r="IN32" s="244">
        <f t="shared" si="173"/>
        <v>0</v>
      </c>
      <c r="IO32" s="72">
        <f t="shared" si="173"/>
        <v>186</v>
      </c>
      <c r="IP32" s="158">
        <f t="shared" si="173"/>
        <v>64</v>
      </c>
      <c r="IQ32" s="384">
        <f t="shared" si="173"/>
        <v>21</v>
      </c>
      <c r="IR32" s="158">
        <f t="shared" si="173"/>
        <v>300</v>
      </c>
      <c r="IS32" s="158">
        <f t="shared" si="173"/>
        <v>119</v>
      </c>
      <c r="IT32" s="244">
        <f t="shared" si="173"/>
        <v>56</v>
      </c>
      <c r="IU32" s="72">
        <f t="shared" si="173"/>
        <v>49</v>
      </c>
      <c r="IV32" s="158">
        <f t="shared" si="173"/>
        <v>9</v>
      </c>
      <c r="IW32" s="244">
        <f t="shared" si="173"/>
        <v>5</v>
      </c>
      <c r="IX32" s="158">
        <f t="shared" si="173"/>
        <v>14</v>
      </c>
      <c r="IY32" s="158">
        <f t="shared" si="173"/>
        <v>5</v>
      </c>
      <c r="IZ32" s="244">
        <f t="shared" si="173"/>
        <v>4</v>
      </c>
      <c r="JA32" s="158">
        <f t="shared" si="173"/>
        <v>31</v>
      </c>
      <c r="JB32" s="158">
        <f t="shared" si="173"/>
        <v>3</v>
      </c>
      <c r="JC32" s="244">
        <f t="shared" si="173"/>
        <v>4</v>
      </c>
      <c r="JD32" s="158">
        <f t="shared" si="173"/>
        <v>1</v>
      </c>
      <c r="JE32" s="158">
        <f t="shared" si="173"/>
        <v>40</v>
      </c>
      <c r="JF32" s="158">
        <f t="shared" si="173"/>
        <v>1</v>
      </c>
      <c r="JG32" s="158">
        <f t="shared" si="173"/>
        <v>5</v>
      </c>
      <c r="JH32" s="244">
        <f t="shared" si="173"/>
        <v>0</v>
      </c>
      <c r="JI32" s="61"/>
      <c r="JJ32" s="769" t="s">
        <v>131</v>
      </c>
      <c r="JK32" s="759">
        <f t="shared" ref="JK32:KD32" si="174">JK33+JK34+JK40+JK45</f>
        <v>0</v>
      </c>
      <c r="JL32" s="762">
        <f t="shared" si="174"/>
        <v>21</v>
      </c>
      <c r="JM32" s="762">
        <f t="shared" si="174"/>
        <v>0</v>
      </c>
      <c r="JN32" s="762">
        <f t="shared" si="174"/>
        <v>0</v>
      </c>
      <c r="JO32" s="770">
        <f t="shared" si="174"/>
        <v>0</v>
      </c>
      <c r="JP32" s="759">
        <f t="shared" si="174"/>
        <v>0</v>
      </c>
      <c r="JQ32" s="762">
        <f t="shared" si="174"/>
        <v>0</v>
      </c>
      <c r="JR32" s="762">
        <f t="shared" si="174"/>
        <v>0</v>
      </c>
      <c r="JS32" s="762">
        <f t="shared" si="174"/>
        <v>0</v>
      </c>
      <c r="JT32" s="770">
        <f t="shared" si="174"/>
        <v>0</v>
      </c>
      <c r="JU32" s="759">
        <f t="shared" si="174"/>
        <v>0</v>
      </c>
      <c r="JV32" s="771">
        <f t="shared" si="174"/>
        <v>0</v>
      </c>
      <c r="JW32" s="771">
        <f t="shared" si="174"/>
        <v>1</v>
      </c>
      <c r="JX32" s="771">
        <f t="shared" si="174"/>
        <v>8</v>
      </c>
      <c r="JY32" s="772">
        <f t="shared" si="174"/>
        <v>8</v>
      </c>
      <c r="JZ32" s="759">
        <f t="shared" si="174"/>
        <v>0</v>
      </c>
      <c r="KA32" s="771">
        <f t="shared" si="174"/>
        <v>0</v>
      </c>
      <c r="KB32" s="771">
        <f t="shared" si="174"/>
        <v>24</v>
      </c>
      <c r="KC32" s="771">
        <f t="shared" si="174"/>
        <v>49</v>
      </c>
      <c r="KD32" s="772">
        <f t="shared" si="174"/>
        <v>22</v>
      </c>
      <c r="KE32" s="943">
        <f>KE34+KE40+KE45+KE33</f>
        <v>2678</v>
      </c>
      <c r="KF32" s="773">
        <f>KG32/KE32*100</f>
        <v>29.014189693801345</v>
      </c>
      <c r="KG32" s="774">
        <f t="shared" ref="KG32:KJ32" si="175">KG34+KG40+KG45+KG33</f>
        <v>777</v>
      </c>
      <c r="KH32" s="771">
        <f t="shared" si="175"/>
        <v>93</v>
      </c>
      <c r="KI32" s="771">
        <f t="shared" si="175"/>
        <v>4</v>
      </c>
      <c r="KJ32" s="772">
        <f t="shared" si="175"/>
        <v>0</v>
      </c>
      <c r="KK32" s="299"/>
      <c r="KL32" s="769" t="s">
        <v>131</v>
      </c>
      <c r="KM32" s="759">
        <f t="shared" ref="KM32:LB32" si="176">KM33+KM34+KM40+KM45</f>
        <v>0</v>
      </c>
      <c r="KN32" s="771">
        <f t="shared" si="176"/>
        <v>0</v>
      </c>
      <c r="KO32" s="771">
        <f t="shared" si="176"/>
        <v>0</v>
      </c>
      <c r="KP32" s="771">
        <f t="shared" si="176"/>
        <v>405</v>
      </c>
      <c r="KQ32" s="771">
        <f t="shared" si="176"/>
        <v>1</v>
      </c>
      <c r="KR32" s="771">
        <f t="shared" si="176"/>
        <v>446</v>
      </c>
      <c r="KS32" s="771">
        <f t="shared" si="176"/>
        <v>89</v>
      </c>
      <c r="KT32" s="771">
        <f t="shared" si="176"/>
        <v>1</v>
      </c>
      <c r="KU32" s="772">
        <f t="shared" si="176"/>
        <v>197</v>
      </c>
      <c r="KV32" s="760">
        <f t="shared" si="176"/>
        <v>0</v>
      </c>
      <c r="KW32" s="772">
        <f t="shared" si="176"/>
        <v>0</v>
      </c>
      <c r="KX32" s="781">
        <f t="shared" si="176"/>
        <v>0</v>
      </c>
      <c r="KY32" s="759">
        <f t="shared" si="176"/>
        <v>0</v>
      </c>
      <c r="KZ32" s="771">
        <f t="shared" si="176"/>
        <v>0</v>
      </c>
      <c r="LA32" s="771">
        <f t="shared" si="176"/>
        <v>0</v>
      </c>
      <c r="LB32" s="772">
        <f t="shared" si="176"/>
        <v>0</v>
      </c>
      <c r="LD32" s="807" t="s">
        <v>131</v>
      </c>
      <c r="LE32" s="806">
        <f t="shared" ref="LE32:LR32" si="177">LE33+LE34+LE40+LE45</f>
        <v>0</v>
      </c>
      <c r="LF32" s="790">
        <f t="shared" si="177"/>
        <v>0</v>
      </c>
      <c r="LG32" s="790">
        <f t="shared" si="177"/>
        <v>0</v>
      </c>
      <c r="LH32" s="790">
        <f t="shared" si="177"/>
        <v>1</v>
      </c>
      <c r="LI32" s="790">
        <f t="shared" si="177"/>
        <v>1</v>
      </c>
      <c r="LJ32" s="793">
        <f t="shared" si="177"/>
        <v>0</v>
      </c>
      <c r="LK32" s="804">
        <f t="shared" si="177"/>
        <v>2</v>
      </c>
      <c r="LL32" s="791">
        <f t="shared" si="177"/>
        <v>2</v>
      </c>
      <c r="LM32" s="791">
        <f t="shared" si="177"/>
        <v>1</v>
      </c>
      <c r="LN32" s="792">
        <f t="shared" si="177"/>
        <v>0</v>
      </c>
      <c r="LO32" s="804">
        <f t="shared" si="177"/>
        <v>624</v>
      </c>
      <c r="LP32" s="791">
        <f t="shared" si="177"/>
        <v>48</v>
      </c>
      <c r="LQ32" s="791">
        <f t="shared" si="177"/>
        <v>17</v>
      </c>
      <c r="LR32" s="907">
        <f t="shared" si="177"/>
        <v>8</v>
      </c>
      <c r="LS32" s="1003">
        <f t="shared" ref="LS32:LV32" si="178">LS33+LS34+LS40+LS45</f>
        <v>577</v>
      </c>
      <c r="LT32" s="907">
        <f t="shared" si="178"/>
        <v>231</v>
      </c>
      <c r="LU32" s="907">
        <f t="shared" si="178"/>
        <v>151</v>
      </c>
      <c r="LV32" s="792">
        <f t="shared" si="178"/>
        <v>159</v>
      </c>
      <c r="LW32" s="961"/>
    </row>
    <row r="33" spans="1:335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f>ENE!D33+MAR!D33+FEB!D33+ABR!D33+MAY!D33+JUN!D33+JUL!D33+AGO!D33+SET!D33+OCT!D33+NOV!D33+DIC!D33</f>
        <v>162</v>
      </c>
      <c r="E33" s="563">
        <f>ENE!E33+MAR!E33+FEB!E33+ABR!E33+MAY!E33+JUN!E33+JUL!E33+AGO!E33+SET!E33+OCT!E33+NOV!E33+DIC!E33</f>
        <v>0</v>
      </c>
      <c r="F33" s="563">
        <f>ENE!F33+MAR!F33+FEB!F33+ABR!F33+MAY!F33+JUN!F33+JUL!F33+AGO!F33+SET!F33+OCT!F33+NOV!F33+DIC!F33</f>
        <v>0</v>
      </c>
      <c r="G33" s="705">
        <f t="shared" si="155"/>
        <v>133.88429752066116</v>
      </c>
      <c r="H33" s="563">
        <f>ENE!H33+MAR!H33+FEB!H33+ABR!H33+MAY!H33+JUN!H33+JUL!H33+AGO!H33+SET!H33+OCT!H33+NOV!H33+DIC!H33</f>
        <v>148</v>
      </c>
      <c r="I33" s="564">
        <f>ENE!I33+MAR!I33+FEB!I33+ABR!I33+MAY!I33+JUN!I33+JUL!I33+AGO!I33+SET!I33+OCT!I33+NOV!I33+DIC!I33</f>
        <v>0</v>
      </c>
      <c r="J33" s="562">
        <f>ENE!J33+MAR!J33+FEB!J33+ABR!J33+MAY!J33+JUN!J33+JUL!J33+AGO!J33+SET!J33+OCT!J33+NOV!J33+DIC!J33</f>
        <v>157</v>
      </c>
      <c r="K33" s="563">
        <f>ENE!K33+MAR!K33+FEB!K33+ABR!K33+MAY!K33+JUN!K33+JUL!K33+AGO!K33+SET!K33+OCT!K33+NOV!K33+DIC!K33</f>
        <v>146</v>
      </c>
      <c r="L33" s="563">
        <f>ENE!L33+MAR!L33+FEB!L33+ABR!L33+MAY!L33+JUN!L33+JUL!L33+AGO!L33+SET!L33+OCT!L33+NOV!L33+DIC!L33</f>
        <v>133</v>
      </c>
      <c r="M33" s="406">
        <f t="shared" ref="M33:M50" si="179">L33/C33*100</f>
        <v>109.91735537190081</v>
      </c>
      <c r="N33" s="562">
        <f>ENE!N33+MAR!N33+FEB!N33+ABR!N33+MAY!N33+JUN!N33+JUL!N33+AGO!N33+SET!N33+OCT!N33+NOV!N33+DIC!N33</f>
        <v>160</v>
      </c>
      <c r="O33" s="563">
        <f>ENE!O33+MAR!O33+FEB!O33+ABR!O33+MAY!O33+JUN!O33+JUL!O33+AGO!O33+SET!O33+OCT!O33+NOV!O33+DIC!O33</f>
        <v>147</v>
      </c>
      <c r="P33" s="563">
        <f>ENE!P33+MAR!P33+FEB!P33+ABR!P33+MAY!P33+JUN!P33+JUL!P33+AGO!P33+SET!P33+OCT!P33+NOV!P33+DIC!P33</f>
        <v>138</v>
      </c>
      <c r="Q33" s="386">
        <f t="shared" ref="Q33:Q50" si="180">P33/C33*100</f>
        <v>114.0495867768595</v>
      </c>
      <c r="R33" s="562">
        <f>ENE!R33+MAR!R33+FEB!R33+ABR!R33+MAY!R33+JUN!R33+JUL!R33+AGO!R33+SET!R33+OCT!R33+NOV!R33+DIC!R33</f>
        <v>0</v>
      </c>
      <c r="S33" s="563">
        <f>ENE!S33+MAR!S33+FEB!S33+ABR!S33+MAY!S33+JUN!S33+JUL!S33+AGO!S33+SET!S33+OCT!S33+NOV!S33+DIC!S33</f>
        <v>0</v>
      </c>
      <c r="T33" s="563">
        <f>ENE!T33+MAR!T33+FEB!T33+ABR!T33+MAY!T33+JUN!T33+JUL!T33+AGO!T33+SET!T33+OCT!T33+NOV!T33+DIC!T33</f>
        <v>0</v>
      </c>
      <c r="U33" s="563">
        <f>ENE!U33+MAR!U33+FEB!U33+ABR!U33+MAY!U33+JUN!U33+JUL!U33+AGO!U33+SET!U33+OCT!U33+NOV!U33+DIC!U33</f>
        <v>0</v>
      </c>
      <c r="V33" s="563">
        <f>ENE!V33+MAR!V33+FEB!V33+ABR!V33+MAY!V33+JUN!V33+JUL!V33+AGO!V33+SET!V33+OCT!V33+NOV!V33+DIC!V33</f>
        <v>0</v>
      </c>
      <c r="W33" s="565">
        <f>ENE!W33+MAR!W33+FEB!W33+ABR!W33+MAY!W33+JUN!W33+JUL!W33+AGO!W33+SET!W33+OCT!W33+NOV!W33+DIC!W33</f>
        <v>0</v>
      </c>
      <c r="X33" s="563">
        <f>ENE!X33+MAR!X33+FEB!X33+ABR!X33+MAY!X33+JUN!X33+JUL!X33+AGO!X33+SET!X33+OCT!X33+NOV!X33+DIC!X33</f>
        <v>160</v>
      </c>
      <c r="Y33" s="563">
        <f>ENE!Y33+MAR!Y33+FEB!Y33+ABR!Y33+MAY!Y33+JUN!Y33+JUL!Y33+AGO!Y33+SET!Y33+OCT!Y33+NOV!Y33+DIC!Y33</f>
        <v>147</v>
      </c>
      <c r="Z33" s="563">
        <f>ENE!Z33+MAR!Z33+FEB!Z33+ABR!Z33+MAY!Z33+JUN!Z33+JUL!Z33+AGO!Z33+SET!Z33+OCT!Z33+NOV!Z33+DIC!Z33</f>
        <v>162</v>
      </c>
      <c r="AA33" s="563">
        <f>ENE!AA33+MAR!AA33+FEB!AA33+ABR!AA33+MAY!AA33+JUN!AA33+JUL!AA33+AGO!AA33+SET!AA33+OCT!AA33+NOV!AA33+DIC!AA33</f>
        <v>142</v>
      </c>
      <c r="AB33" s="563">
        <f>ENE!AB33+MAR!AB33+FEB!AB33+ABR!AB33+MAY!AB33+JUN!AB33+JUL!AB33+AGO!AB33+SET!AB33+OCT!AB33+NOV!AB33+DIC!AB33</f>
        <v>111</v>
      </c>
      <c r="AC33" s="563">
        <f>ENE!AC33+MAR!AC33+FEB!AC33+ABR!AC33+MAY!AC33+JUN!AC33+JUL!AC33+AGO!AC33+SET!AC33+OCT!AC33+NOV!AC33+DIC!AC33</f>
        <v>67</v>
      </c>
      <c r="AD33" s="563">
        <f>ENE!AD33+MAR!AD33+FEB!AD33+ABR!AD33+MAY!AD33+JUN!AD33+JUL!AD33+AGO!AD33+SET!AD33+OCT!AD33+NOV!AD33+DIC!AD33</f>
        <v>11</v>
      </c>
      <c r="AE33" s="563">
        <f>ENE!AE33+MAR!AE33+FEB!AE33+ABR!AE33+MAY!AE33+JUN!AE33+JUL!AE33+AGO!AE33+SET!AE33+OCT!AE33+NOV!AE33+DIC!AE33</f>
        <v>8</v>
      </c>
      <c r="AF33" s="565">
        <f>ENE!AF33+MAR!AF33+FEB!AF33+ABR!AF33+MAY!AF33+JUN!AF33+JUL!AF33+AGO!AF33+SET!AF33+OCT!AF33+NOV!AF33+DIC!AF33</f>
        <v>9</v>
      </c>
      <c r="AG33" s="565">
        <f>ENE!AG33+MAR!AG33+FEB!AG33+ABR!AG33+MAY!AG33+JUN!AG33+JUL!AG33+AGO!AG33+SET!AG33+OCT!AG33+NOV!AG33+DIC!AG33</f>
        <v>0</v>
      </c>
      <c r="AH33" s="548"/>
      <c r="AI33" s="549" t="s">
        <v>132</v>
      </c>
      <c r="AJ33" s="518">
        <f>ENE!AJ33</f>
        <v>134</v>
      </c>
      <c r="AK33" s="565">
        <f>ENE!AK33+FEB!AK33+MAR!AK33+ABR!AK33+MAY!AK33+JUN!AK33+JUL!AK33+AGO!AK33+SET!AK33+OCT!AK33+NOV!AK33+DIC!AK33</f>
        <v>107</v>
      </c>
      <c r="AL33" s="708">
        <f t="shared" ref="AL33:AL50" si="181">AK33/AJ33*100</f>
        <v>79.850746268656707</v>
      </c>
      <c r="AM33" s="563">
        <f>ENE!AM33+FEB!AM33+MAR!AM33+ABR!AM33+MAY!AM33+JUN!AM33+JUL!AM33+AGO!AM33+SET!AM33+OCT!AM33+NOV!AM33+DIC!AM33</f>
        <v>104</v>
      </c>
      <c r="AN33" s="563">
        <f>ENE!AN33+FEB!AN33+MAR!AN33+ABR!AN33+MAY!AN33+JUN!AN33+JUL!AN33+AGO!AN33+SET!AN33+OCT!AN33+NOV!AN33+DIC!AN33</f>
        <v>113</v>
      </c>
      <c r="AO33" s="563">
        <f>ENE!AO33+FEB!AO33+MAR!AO33+ABR!AO33+MAY!AO33+JUN!AO33+JUL!AO33+AGO!AO33+SET!AO33+OCT!AO33+NOV!AO33+DIC!AO33</f>
        <v>49</v>
      </c>
      <c r="AP33" s="563">
        <f>ENE!AP33+FEB!AP33+MAR!AP33+ABR!AP33+MAY!AP33+JUN!AP33+JUL!AP33+AGO!AP33+SET!AP33+OCT!AP33+NOV!AP33+DIC!AP33</f>
        <v>0</v>
      </c>
      <c r="AQ33" s="565">
        <f>ENE!AQ33+FEB!AQ33+MAR!AQ33+ABR!AQ33+MAY!AQ33+JUN!AQ33+JUL!AQ33+AGO!AQ33+SET!AQ33+OCT!AQ33+NOV!AQ33+DIC!AQ33</f>
        <v>53</v>
      </c>
      <c r="AR33" s="563">
        <f>ENE!AR33+FEB!AR33+MAR!AR33+ABR!AR33+MAY!AR33+JUN!AR33+JUL!AR33+AGO!AR33+SET!AR33+OCT!AR33+NOV!AR33+DIC!AR33</f>
        <v>0</v>
      </c>
      <c r="AS33" s="563">
        <f>ENE!AS33+FEB!AS33+MAR!AS33+ABR!AS33+MAY!AS33+JUN!AS33+JUL!AS33+AGO!AS33+SET!AS33+OCT!AS33+NOV!AS33+DIC!AS33</f>
        <v>0</v>
      </c>
      <c r="AT33" s="564">
        <f>ENE!AT33+FEB!AT33+MAR!AT33+ABR!AT33+MAY!AT33+JUN!AT33+JUL!AT33+AGO!AT33+SET!AT33+OCT!AT33+NOV!AT33+DIC!AT33</f>
        <v>104</v>
      </c>
      <c r="AU33" s="562">
        <f>ENE!AU33+FEB!AU33+MAR!AU33+ABR!AU33+MAY!AU33+JUN!AU33+JUL!AU33+AGO!AU33+SET!AU33+OCT!AU33+NOV!AU33+DIC!AU33</f>
        <v>82</v>
      </c>
      <c r="AV33" s="708">
        <f t="shared" ref="AV33:AV50" si="182">AU33/AJ33*100</f>
        <v>61.194029850746269</v>
      </c>
      <c r="AW33" s="563">
        <f>ENE!AW33+FEB!AW33+MAR!AW33+ABR!AW33+MAY!AW33+JUN!AW33+JUL!AW33+AGO!AW33+SET!AW33+OCT!AW33+NOV!AW33+DIC!AW33</f>
        <v>71</v>
      </c>
      <c r="AX33" s="742">
        <f>ENE!AX33+FEB!AX33+MAR!AX33+ABR!AX33+MAY!AX33+JUN!AX33+JUL!AX33+AGO!AX33+SET!AX33+OCT!AX33+NOV!AX33+DIC!AX33</f>
        <v>79</v>
      </c>
      <c r="AY33" s="563">
        <f>ENE!AY33+FEB!AY33+MAR!AY33+ABR!AY33+MAY!AY33+JUN!AY33+JUL!AY33+AGO!AY33+SET!AY33+OCT!AY33+NOV!AY33+DIC!AY33</f>
        <v>0</v>
      </c>
      <c r="AZ33" s="563">
        <f>ENE!AZ33+FEB!AZ33+MAR!AZ33+ABR!AZ33+MAY!AZ33+JUN!AZ33+JUL!AZ33+AGO!AZ33+SET!AZ33+OCT!AZ33+NOV!AZ33+DIC!AZ33</f>
        <v>0</v>
      </c>
      <c r="BA33" s="563">
        <f>ENE!BA33+FEB!BA33+MAR!BA33+ABR!BA33+MAY!BA33+JUN!BA33+JUL!BA33+AGO!BA33+SET!BA33+OCT!BA33+NOV!BA33+DIC!BA33</f>
        <v>0</v>
      </c>
      <c r="BB33" s="708">
        <f t="shared" si="159"/>
        <v>0</v>
      </c>
      <c r="BC33" s="563">
        <f>ENE!BC33+FEB!BC33+MAR!BC33+ABR!BC33+MAY!BC33+JUN!BC33+JUL!BC33+AGO!BC33+SET!BC33+OCT!BC33+NOV!BC33+DIC!BC33</f>
        <v>0</v>
      </c>
      <c r="BD33" s="563">
        <f>ENE!BD33+FEB!BD33+MAR!BD33+ABR!BD33+MAY!BD33+JUN!BD33+JUL!BD33+AGO!BD33+SET!BD33+OCT!BD33+NOV!BD33+DIC!BD33</f>
        <v>0</v>
      </c>
      <c r="BE33" s="563">
        <f>ENE!BE33+FEB!BE33+MAR!BE33+ABR!BE33+MAY!BE33+JUN!BE33+JUL!BE33+AGO!BE33+SET!BE33+OCT!BE33+NOV!BE33+DIC!BE33</f>
        <v>1</v>
      </c>
      <c r="BF33" s="708">
        <f t="shared" ref="BF33:BF50" si="183">BE33/AJ33*100</f>
        <v>0.74626865671641784</v>
      </c>
      <c r="BG33" s="563">
        <f>ENE!BG33+FEB!BG33+MAR!BG33+ABR!BG33+MAY!BG33+JUN!BG33+JUL!BG33+AGO!BG33+SET!BG33+OCT!BG33+NOV!BG33+DIC!BG33</f>
        <v>0</v>
      </c>
      <c r="BH33" s="563">
        <f>ENE!BH33+FEB!BH33+MAR!BH33+ABR!BH33+MAY!BH33+JUN!BH33+JUL!BH33+AGO!BH33+SET!BH33+OCT!BH33+NOV!BH33+DIC!BH33</f>
        <v>0</v>
      </c>
      <c r="BI33" s="563">
        <f>ENE!BI33+FEB!BI33+MAR!BI33+ABR!BI33+MAY!BI33+JUN!BI33+JUL!BI33+AGO!BI33+SET!BI33+OCT!BI33+NOV!BI33+DIC!BI33</f>
        <v>0</v>
      </c>
      <c r="BJ33" s="563">
        <f>ENE!BJ33+FEB!BJ33+MAR!BJ33+ABR!BJ33+MAY!BJ33+JUN!BJ33+JUL!BJ33+AGO!BJ33+SET!BJ33+OCT!BJ33+NOV!BJ33+DIC!BJ33</f>
        <v>0</v>
      </c>
      <c r="BK33" s="932">
        <f>ENE!BK33+FEB!BK33+MAR!BK33+ABR!BK33+MAY!BK33+JUN!BK33+JUL!BK33+AGO!BK33+SET!BK33+OCT!BK33+NOV!BK33+DIC!BK33</f>
        <v>0</v>
      </c>
      <c r="BL33" s="932">
        <f>ENE!BL33+FEB!BL33+MAR!BL33+ABR!BL33+MAY!BL33+JUN!BL33+JUL!BL33+AGO!BL33+SET!BL33+OCT!BL33+NOV!BL33+DIC!BL33</f>
        <v>0</v>
      </c>
      <c r="BM33" s="565">
        <f>ENE!BM33+FEB!BM33+MAR!BM33+ABR!BM33+MAY!BM33+JUN!BM33+JUL!BM33+AGO!BM33+SET!BM33+OCT!BM33+NOV!BM33+DIC!BM33</f>
        <v>0</v>
      </c>
      <c r="BN33" s="548"/>
      <c r="BO33" s="549" t="s">
        <v>132</v>
      </c>
      <c r="BP33" s="518">
        <v>144</v>
      </c>
      <c r="BQ33" s="562">
        <f>ENE!BQ33+FEB!BQ33+MAR!BQ33+ABR!BQ33+MAY!BQ33+JUN!BQ33+JUL!BQ33+AGO!BQ33+SET!BQ33+OCT!BQ33+NOV!BQ33+DIC!BQ33</f>
        <v>0</v>
      </c>
      <c r="BR33" s="563">
        <f>ENE!BR33+FEB!BR33+MAR!BR33+ABR!BR33+MAY!BR33+JUN!BR33+JUL!BR33+AGO!BR33+SET!BR33+OCT!BR33+NOV!BR33+DIC!BR33</f>
        <v>59</v>
      </c>
      <c r="BS33" s="563">
        <f>ENE!BS33+FEB!BS33+MAR!BS33+ABR!BS33+MAY!BS33+JUN!BS33+JUL!BS33+AGO!BS33+SET!BS33+OCT!BS33+NOV!BS33+DIC!BS33</f>
        <v>0</v>
      </c>
      <c r="BT33" s="563">
        <f>ENE!BT33+FEB!BT33+MAR!BT33+ABR!BT33+MAY!BT33+JUN!BT33+JUL!BT33+AGO!BT33+SET!BT33+OCT!BT33+NOV!BT33+DIC!BT33</f>
        <v>1</v>
      </c>
      <c r="BU33" s="563">
        <f>ENE!BU33+FEB!BU33+MAR!BU33+ABR!BU33+MAY!BU33+JUN!BU33+JUL!BU33+AGO!BU33+SET!BU33+OCT!BU33+NOV!BU33+DIC!BU33</f>
        <v>10</v>
      </c>
      <c r="BV33" s="563">
        <f>ENE!BV33+FEB!BV33+MAR!BV33+ABR!BV33+MAY!BV33+JUN!BV33+JUL!BV33+AGO!BV33+SET!BV33+OCT!BV33+NOV!BV33+DIC!BV33</f>
        <v>4</v>
      </c>
      <c r="BW33" s="563">
        <f>ENE!BW33+FEB!BW33+MAR!BW33+ABR!BW33+MAY!BW33+JUN!BW33+JUL!BW33+AGO!BW33+SET!BW33+OCT!BW33+NOV!BW33+DIC!BW33</f>
        <v>0</v>
      </c>
      <c r="BX33" s="563">
        <f>ENE!BX33+FEB!BX33+MAR!BX33+ABR!BX33+MAY!BX33+JUN!BX33+JUL!BX33+AGO!BX33+SET!BX33+OCT!BX33+NOV!BX33+DIC!BX33</f>
        <v>0</v>
      </c>
      <c r="BY33" s="708">
        <f t="shared" si="163"/>
        <v>0</v>
      </c>
      <c r="BZ33" s="563">
        <f>ENE!BZ33+FEB!BZ33+MAR!BZ33+ABR!BZ33+MAY!BZ33+JUN!BZ33+JUL!BZ33+AGO!BZ33+SET!BZ33+OCT!BZ33+NOV!BZ33+DIC!BZ33</f>
        <v>0</v>
      </c>
      <c r="CA33" s="563">
        <f>ENE!CA33+FEB!CA33+MAR!CA33+ABR!CA33+MAY!CA33+JUN!CA33+JUL!CA33+AGO!CA33+SET!CA33+OCT!CA33+NOV!CA33+DIC!CA33</f>
        <v>0</v>
      </c>
      <c r="CB33" s="563">
        <f>ENE!CB33+FEB!CB33+MAR!CB33+ABR!CB33+MAY!CB33+JUN!CB33+JUL!CB33+AGO!CB33+SET!CB33+OCT!CB33+NOV!CB33+DIC!CB33</f>
        <v>0</v>
      </c>
      <c r="CC33" s="708">
        <f t="shared" ref="CC33:CC50" si="184">CB33/BP33*100</f>
        <v>0</v>
      </c>
      <c r="CD33" s="563">
        <f>ENE!CD33+FEB!CD33+MAR!CD33+ABR!CD33+MAY!CD33+JUN!CD33+JUL!CD33+AGO!CD33+SET!CD33+OCT!CD33+NOV!CD33+DIC!CD33</f>
        <v>0</v>
      </c>
      <c r="CE33" s="563">
        <f>ENE!CE33+FEB!CE33+MAR!CE33+ABR!CE33+MAY!CE33+JUN!CE33+JUL!CE33+AGO!CE33+SET!CE33+OCT!CE33+NOV!CE33+DIC!CE33</f>
        <v>0</v>
      </c>
      <c r="CF33" s="563">
        <f>ENE!CF33+FEB!CF33+MAR!CF33+ABR!CF33+MAY!CF33+JUN!CF33+JUL!CF33+AGO!CF33+SET!CF33+OCT!CF33+NOV!CF33+DIC!CF33</f>
        <v>0</v>
      </c>
      <c r="CG33" s="563">
        <f>ENE!CG33+FEB!CG33+MAR!CG33+ABR!CG33+MAY!CG33+JUN!CG33+JUL!CG33+AGO!CG33+SET!CG33+OCT!CG33+NOV!CG33+DIC!CG33</f>
        <v>0</v>
      </c>
      <c r="CH33" s="932">
        <f>ENE!CH33+FEB!CH33+MAR!CH33+ABR!CH33+MAY!CH33+JUN!CH33+JUL!CH33+AGO!CH33+SET!CH33+OCT!CH33+NOV!CH33+DIC!CH33</f>
        <v>0</v>
      </c>
      <c r="CI33" s="938">
        <f>ENE!CI33+FEB!CI33+MAR!CI33+ABR!CI33+MAY!CI33+JUN!CI33+JUL!CI33+AGO!CI33+SET!CI33+OCT!CI33+NOV!CI33+DIC!CI33</f>
        <v>0</v>
      </c>
      <c r="CJ33" s="562">
        <f>ENE!CJ33+FEB!CJ33+MAR!CJ33+ABR!CJ33+MAY!CJ33+JUN!CJ33+JUL!CJ33+AGO!CJ33+SET!CJ33+OCT!CJ33+NOV!CJ33+DIC!CJ33</f>
        <v>38</v>
      </c>
      <c r="CK33" s="563">
        <f>ENE!CK33+FEB!CK33+MAR!CK33+ABR!CK33+MAY!CK33+JUN!CK33+JUL!CK33+AGO!CK33+SET!CK33+OCT!CK33+NOV!CK33+DIC!CK33</f>
        <v>5</v>
      </c>
      <c r="CL33" s="716">
        <f t="shared" ref="CL33:CL50" si="185">CK33/BP33*100</f>
        <v>3.4722222222222223</v>
      </c>
      <c r="CM33" s="563">
        <f>ENE!CM33+FEB!CM33+MAR!CM33+ABR!CM33+MAY!CM33+JUN!CM33+JUL!CM33+AGO!CM33+SET!CM33+OCT!CM33+NOV!CM33+DIC!CM33</f>
        <v>0</v>
      </c>
      <c r="CN33" s="563">
        <f>ENE!CN33+FEB!CN33+MAR!CN33+ABR!CN33+MAY!CN33+JUN!CN33+JUL!CN33+AGO!CN33+SET!CN33+OCT!CN33+NOV!CN33+DIC!CN33</f>
        <v>0</v>
      </c>
      <c r="CO33" s="565">
        <f>ENE!CO33+FEB!CO33+MAR!CO33+ABR!CO33+MAY!CO33+JUN!CO33+JUL!CO33+AGO!CO33+SET!CO33+OCT!CO33+NOV!CO33+DIC!CO33</f>
        <v>0</v>
      </c>
      <c r="CP33" s="548"/>
      <c r="CQ33" s="566" t="s">
        <v>132</v>
      </c>
      <c r="CR33" s="519">
        <f>ENE!CR33</f>
        <v>8</v>
      </c>
      <c r="CS33" s="562">
        <f>ENE!CS33+FEB!CS33+MAR!CS33+ABR!CS33+MAY!CS33+JUN!CS33+JUL!CS33+AGO!CS33+SET!CS33+OCT!CS33+NOV!CS33+DIC!CS33</f>
        <v>0</v>
      </c>
      <c r="CT33" s="563">
        <f>ENE!CT33+FEB!CT33+MAR!CT33+ABR!CT33+MAY!CT33+JUN!CT33+JUL!CT33+AGO!CT33+SET!CT33+OCT!CT33+NOV!CT33+DIC!CT33</f>
        <v>38</v>
      </c>
      <c r="CU33" s="563">
        <f>ENE!CU33+FEB!CU33+MAR!CU33+ABR!CU33+MAY!CU33+JUN!CU33+JUL!CU33+AGO!CU33+SET!CU33+OCT!CU33+NOV!CU33+DIC!CU33</f>
        <v>0</v>
      </c>
      <c r="CV33" s="563">
        <f>ENE!CV33+FEB!CV33+MAR!CV33+ABR!CV33+MAY!CV33+JUN!CV33+JUL!CV33+AGO!CV33+SET!CV33+OCT!CV33+NOV!CV33+DIC!CV33</f>
        <v>1</v>
      </c>
      <c r="CW33" s="563">
        <f>ENE!CW33+FEB!CW33+MAR!CW33+ABR!CW33+MAY!CW33+JUN!CW33+JUL!CW33+AGO!CW33+SET!CW33+OCT!CW33+NOV!CW33+DIC!CW33</f>
        <v>2</v>
      </c>
      <c r="CX33" s="563">
        <f>ENE!CX33+FEB!CX33+MAR!CX33+ABR!CX33+MAY!CX33+JUN!CX33+JUL!CX33+AGO!CX33+SET!CX33+OCT!CX33+NOV!CX33+DIC!CX33</f>
        <v>0</v>
      </c>
      <c r="CY33" s="563">
        <f>ENE!CY33+FEB!CY33+MAR!CY33+ABR!CY33+MAY!CY33+JUN!CY33+JUL!CY33+AGO!CY33+SET!CY33+OCT!CY33+NOV!CY33+DIC!CY33</f>
        <v>0</v>
      </c>
      <c r="CZ33" s="563">
        <f>ENE!CZ33+FEB!CZ33+MAR!CZ33+ABR!CZ33+MAY!CZ33+JUN!CZ33+JUL!CZ33+AGO!CZ33+SET!CZ33+OCT!CZ33+NOV!CZ33+DIC!CZ33</f>
        <v>0</v>
      </c>
      <c r="DA33" s="563">
        <f>ENE!DA33+FEB!DA33+MAR!DA33+ABR!DA33+MAY!DA33+JUN!DA33+JUL!DA33+AGO!DA33+SET!DA33+OCT!DA33+NOV!DA33+DIC!DA33</f>
        <v>0</v>
      </c>
      <c r="DB33" s="563">
        <f>ENE!DB33+FEB!DB33+MAR!DB33+ABR!DB33+MAY!DB33+JUN!DB33+JUL!DB33+AGO!DB33+SET!DB33+OCT!DB33+NOV!DB33+DIC!DB33</f>
        <v>0</v>
      </c>
      <c r="DC33" s="563">
        <f>ENE!DC33+FEB!DC33+MAR!DC33+ABR!DC33+MAY!DC33+JUN!DC33+JUL!DC33+AGO!DC33+SET!DC33+OCT!DC33+NOV!DC33+DIC!DC33</f>
        <v>2</v>
      </c>
      <c r="DD33" s="563">
        <f>ENE!DD33+FEB!DD33+MAR!DD33+ABR!DD33+MAY!DD33+JUN!DD33+JUL!DD33+AGO!DD33+SET!DD33+OCT!DD33+NOV!DD33+DIC!DD33</f>
        <v>0</v>
      </c>
      <c r="DE33" s="563">
        <f>ENE!DE33+FEB!DE33+MAR!DE33+ABR!DE33+MAY!DE33+JUN!DE33+JUL!DE33+AGO!DE33+SET!DE33+OCT!DE33+NOV!DE33+DIC!DE33</f>
        <v>0</v>
      </c>
      <c r="DF33" s="563">
        <f>ENE!DF33+FEB!DF33+MAR!DF33+ABR!DF33+MAY!DF33+JUN!DF33+JUL!DF33+AGO!DF33+SET!DF33+OCT!DF33+NOV!DF33+DIC!DF33</f>
        <v>0</v>
      </c>
      <c r="DG33" s="563">
        <f>ENE!DG33+FEB!DG33+MAR!DG33+ABR!DG33+MAY!DG33+JUN!DG33+JUL!DG33+AGO!DG33+SET!DG33+OCT!DG33+NOV!DG33+DIC!DG33</f>
        <v>0</v>
      </c>
      <c r="DH33" s="563">
        <f>ENE!DH33+FEB!DH33+MAR!DH33+ABR!DH33+MAY!DH33+JUN!DH33+JUL!DH33+AGO!DH33+SET!DH33+OCT!DH33+NOV!DH33+DIC!DH33</f>
        <v>0</v>
      </c>
      <c r="DI33" s="564">
        <f>ENE!DI33+FEB!DI33+MAR!DI33+ABR!DI33+MAY!DI33+JUN!DI33+JUL!DI33+AGO!DI33+SET!DI33+OCT!DI33+NOV!DI33+DIC!DI33</f>
        <v>0</v>
      </c>
      <c r="DJ33" s="562">
        <f>ENE!DJ33+FEB!DJ33+MAR!DJ33+ABR!DJ33+MAY!DJ33+JUN!DJ33+JUL!DJ33+AGO!DJ33+SET!DJ33+OCT!DJ33+NOV!DJ33+DIC!DJ33</f>
        <v>0</v>
      </c>
      <c r="DK33" s="565">
        <f>ENE!DK33+FEB!DK33+MAR!DK33+ABR!DK33+MAY!DK33+JUN!DK33+JUL!DK33+AGO!DK33+SET!DK33+OCT!DK33+NOV!DK33+DIC!DK33</f>
        <v>2</v>
      </c>
      <c r="DL33" s="562">
        <f>ENE!DL33+FEB!DL33+MAR!DL33+ABR!DL33+MAY!DL33+JUN!DL33+JUL!DL33+AGO!DL33+SET!DL33+OCT!DL33+NOV!DL33+DIC!DL33</f>
        <v>0</v>
      </c>
      <c r="DM33" s="565">
        <f>ENE!DM33+FEB!DM33+MAR!DM33+ABR!DM33+MAY!DM33+JUN!DM33+JUL!DM33+AGO!DM33+SET!DM33+OCT!DM33+NOV!DM33+DIC!DM33</f>
        <v>0</v>
      </c>
      <c r="DN33" s="548"/>
      <c r="DO33" s="566" t="s">
        <v>132</v>
      </c>
      <c r="DP33" s="518">
        <f>ENE!DP33</f>
        <v>175</v>
      </c>
      <c r="DQ33" s="562">
        <f>ENE!DQ33+FEB!DQ33+MAR!DQ33+ABR!DQ33+MAY!DQ33+JUN!DQ33+JUL!DQ33+AGO!DQ33+SET!DQ33+OCT!DQ33+NOV!DQ33+DIC!DQ33</f>
        <v>0</v>
      </c>
      <c r="DR33" s="563">
        <f>ENE!DR33+FEB!DR33+MAR!DR33+ABR!DR33+MAY!DR33+JUN!DR33+JUL!DR33+AGO!DR33+SET!DR33+OCT!DR33+NOV!DR33+DIC!DR33</f>
        <v>20</v>
      </c>
      <c r="DS33" s="563">
        <f>ENE!DS33+FEB!DS33+MAR!DS33+ABR!DS33+MAY!DS33+JUN!DS33+JUL!DS33+AGO!DS33+SET!DS33+OCT!DS33+NOV!DS33+DIC!DS33</f>
        <v>0</v>
      </c>
      <c r="DT33" s="564">
        <f>ENE!DT33+FEB!DT33+MAR!DT33+ABR!DT33+MAY!DT33+JUN!DT33+JUL!DT33+AGO!DT33+SET!DT33+OCT!DT33+NOV!DT33+DIC!DT33</f>
        <v>2</v>
      </c>
      <c r="DU33" s="562">
        <f>ENE!DU33+FEB!DU33+MAR!DU33+ABR!DU33+MAY!DU33+JUN!DU33+JUL!DU33+AGO!DU33+SET!DU33+OCT!DU33+NOV!DU33+DIC!DU33</f>
        <v>0</v>
      </c>
      <c r="DV33" s="563">
        <f>ENE!DV33+FEB!DV33+MAR!DV33+ABR!DV33+MAY!DV33+JUN!DV33+JUL!DV33+AGO!DV33+SET!DV33+OCT!DV33+NOV!DV33+DIC!DV33</f>
        <v>0</v>
      </c>
      <c r="DW33" s="563">
        <f>ENE!DW33+FEB!DW33+MAR!DW33+ABR!DW33+MAY!DW33+JUN!DW33+JUL!DW33+AGO!DW33+SET!DW33+OCT!DW33+NOV!DW33+DIC!DW33</f>
        <v>0</v>
      </c>
      <c r="DX33" s="720">
        <f t="shared" si="167"/>
        <v>0</v>
      </c>
      <c r="DY33" s="562">
        <f>ENE!DY33+FEB!DY33+MAR!DY33+ABR!DY33+MAY!DY33+JUN!DY33+JUL!DY33+AGO!DY33+SET!DY33+OCT!DY33+NOV!DY33+DIC!DY33</f>
        <v>0</v>
      </c>
      <c r="DZ33" s="563">
        <f>ENE!DZ33+FEB!DZ33+MAR!DZ33+ABR!DZ33+MAY!DZ33+JUN!DZ33+JUL!DZ33+AGO!DZ33+SET!DZ33+OCT!DZ33+NOV!DZ33+DIC!DZ33</f>
        <v>0</v>
      </c>
      <c r="EA33" s="563">
        <f>ENE!EA33+FEB!EA33+MAR!EA33+ABR!EA33+MAY!EA33+JUN!EA33+JUL!EA33+AGO!EA33+SET!EA33+OCT!EA33+NOV!EA33+DIC!EA33</f>
        <v>0</v>
      </c>
      <c r="EB33" s="716">
        <f t="shared" ref="EB33:EB50" si="186">EA33/DP33*100</f>
        <v>0</v>
      </c>
      <c r="EC33" s="563">
        <f>ENE!EC33+FEB!EC33+MAR!EC33+ABR!EC33+MAY!EC33+JUN!EC33+JUL!EC33+AGO!EC33+SET!EC33+OCT!EC33+NOV!EC33+DIC!EC33</f>
        <v>0</v>
      </c>
      <c r="ED33" s="563">
        <f>ENE!ED33+FEB!ED33+MAR!ED33+ABR!ED33+MAY!ED33+JUN!ED33+JUL!ED33+AGO!ED33+SET!ED33+OCT!ED33+NOV!ED33+DIC!ED33</f>
        <v>0</v>
      </c>
      <c r="EE33" s="563">
        <f>ENE!EE33+FEB!EE33+MAR!EE33+ABR!EE33+MAY!EE33+JUN!EE33+JUL!EE33+AGO!EE33+SET!EE33+OCT!EE33+NOV!EE33+DIC!EE33</f>
        <v>0</v>
      </c>
      <c r="EF33" s="564">
        <f>ENE!EF33+FEB!EF33+MAR!EF33+ABR!EF33+MAY!EF33+JUN!EF33+JUL!EF33+AGO!EF33+SET!EF33+OCT!EF33+NOV!EF33+DIC!EF33</f>
        <v>0</v>
      </c>
      <c r="EG33" s="562">
        <f>ENE!EG33+FEB!EG33+MAR!EG33+ABR!EG33+MAY!EG33+JUN!EG33+JUL!EG33+AGO!EG33+SET!EG33+OCT!EG33+NOV!EG33+DIC!EG33</f>
        <v>0</v>
      </c>
      <c r="EH33" s="565">
        <f>ENE!EH33+FEB!EH33+MAR!EH33+ABR!EH33+MAY!EH33+JUN!EH33+JUL!EH33+AGO!EH33+SET!EH33+OCT!EH33+NOV!EH33+DIC!EH33</f>
        <v>0</v>
      </c>
      <c r="EI33" s="563">
        <f>ENE!EI33+FEB!EI33+MAR!EI33+ABR!EI33+MAY!EI33+JUN!EI33+JUL!EI33+AGO!EI33+SET!EI33+OCT!EI33+NOV!EI33+DIC!EI33</f>
        <v>0</v>
      </c>
      <c r="EJ33" s="563">
        <f>ENE!EJ33+FEB!EJ33+MAR!EJ33+ABR!EJ33+MAY!EJ33+JUN!EJ33+JUL!EJ33+AGO!EJ33+SET!EJ33+OCT!EJ33+NOV!EJ33+DIC!EJ33</f>
        <v>0</v>
      </c>
      <c r="EK33" s="716">
        <f t="shared" ref="EK33:EK50" si="187">EJ33/DP33*100</f>
        <v>0</v>
      </c>
      <c r="EL33" s="563">
        <f>ENE!EL33+FEB!EL33+MAR!EL33+ABR!EL33+MAY!EL33+JUN!EL33+JUL!EL33+AGO!EL33+SET!EL33+OCT!EL33+NOV!EL33+DIC!EL33</f>
        <v>0</v>
      </c>
      <c r="EM33" s="563">
        <f>ENE!EM33+FEB!EM33+MAR!EM33+ABR!EM33+MAY!EM33+JUN!EM33+JUL!EM33+AGO!EM33+SET!EM33+OCT!EM33+NOV!EM33+DIC!EM33</f>
        <v>40</v>
      </c>
      <c r="EN33" s="708">
        <f t="shared" ref="EN33:EN50" si="188">EM33/DP33*100</f>
        <v>22.857142857142858</v>
      </c>
      <c r="EO33" s="563">
        <f>ENE!EO33+FEB!EO33+MAR!EO33+ABR!EO33+MAY!EO33+JUN!EO33+JUL!EO33+AGO!EO33+SET!EO33+OCT!EO33+NOV!EO33+DIC!EO33</f>
        <v>34</v>
      </c>
      <c r="EP33" s="716">
        <f t="shared" ref="EP33:EP50" si="189">EO33/DP33*100</f>
        <v>19.428571428571427</v>
      </c>
      <c r="EQ33" s="548"/>
      <c r="ER33" s="566" t="s">
        <v>188</v>
      </c>
      <c r="ES33" s="562">
        <f>ENE!ES33+FEB!ES33+MAR!ES33+ABR!ES33+MAY!ES33+JUN!ES33+JUL!ES33+AGO!ES33+SET!ES33+OCT!ES33+NOV!ES33+DIC!ES33</f>
        <v>0</v>
      </c>
      <c r="ET33" s="563">
        <f>ENE!ET33+FEB!ET33+MAR!ET33+ABR!ET33+MAY!ET33+JUN!ET33+JUL!ET33+AGO!ET33+SET!ET33+OCT!ET33+NOV!ET33+DIC!ET33</f>
        <v>0</v>
      </c>
      <c r="EU33" s="564">
        <f>ENE!EU33+FEB!EU33+MAR!EU33+ABR!EU33+MAY!EU33+JUN!EU33+JUL!EU33+AGO!EU33+SET!EU33+OCT!EU33+NOV!EU33+DIC!EU33</f>
        <v>0</v>
      </c>
      <c r="EV33" s="562">
        <f>ENE!EV33+FEB!EV33+MAR!EV33+ABR!EV33+MAY!EV33+JUN!EV33+JUL!EV33+AGO!EV33+SET!EV33+OCT!EV33+NOV!EV33+DIC!EV33</f>
        <v>0</v>
      </c>
      <c r="EW33" s="563">
        <f>ENE!EW33+FEB!EW33+MAR!EW33+ABR!EW33+MAY!EW33+JUN!EW33+JUL!EW33+AGO!EW33+SET!EW33+OCT!EW33+NOV!EW33+DIC!EW33</f>
        <v>0</v>
      </c>
      <c r="EX33" s="565">
        <f>ENE!EX33+FEB!EX33+MAR!EX33+ABR!EX33+MAY!EX33+JUN!EX33+JUL!EX33+AGO!EX33+SET!EX33+OCT!EX33+NOV!EX33+DIC!EX33</f>
        <v>0</v>
      </c>
      <c r="EY33" s="563">
        <f>ENE!EY33+FEB!EY33+MAR!EY33+ABR!EY33+MAY!EY33+JUN!EY33+JUL!EY33+AGO!EY33+SET!EY33+OCT!EY33+NOV!EY33+DIC!EY33</f>
        <v>4</v>
      </c>
      <c r="EZ33" s="563">
        <f>ENE!EZ33+FEB!EZ33+MAR!EZ33+ABR!EZ33+MAY!EZ33+JUN!EZ33+JUL!EZ33+AGO!EZ33+SET!EZ33+OCT!EZ33+NOV!EZ33+DIC!EZ33</f>
        <v>9</v>
      </c>
      <c r="FA33" s="564">
        <f>ENE!FA33+FEB!FA33+MAR!FA33+ABR!FA33+MAY!FA33+JUN!FA33+JUL!FA33+AGO!FA33+SET!FA33+OCT!FA33+NOV!FA33+DIC!FA33</f>
        <v>0</v>
      </c>
      <c r="FB33" s="562">
        <f>ENE!FB33+FEB!FB33+MAR!FB33+ABR!FB33+MAY!FB33+JUN!FB33+JUL!FB33+AGO!FB33+SET!FB33+OCT!FB33+NOV!FB33+DIC!FB33</f>
        <v>2</v>
      </c>
      <c r="FC33" s="563">
        <f>ENE!FC33+FEB!FC33+MAR!FC33+ABR!FC33+MAY!FC33+JUN!FC33+JUL!FC33+AGO!FC33+SET!FC33+OCT!FC33+NOV!FC33+DIC!FC33</f>
        <v>0</v>
      </c>
      <c r="FD33" s="565">
        <f>ENE!FD33+FEB!FD33+MAR!FD33+ABR!FD33+MAY!FD33+JUN!FD33+JUL!FD33+AGO!FD33+SET!FD33+OCT!FD33+NOV!FD33+DIC!FD33</f>
        <v>0</v>
      </c>
      <c r="FE33" s="563">
        <f>ENE!FE33+FEB!FE33+MAR!FE33+ABR!FE33+MAY!FE33+JUN!FE33+JUL!FE33+AGO!FE33+SET!FE33+OCT!FE33+NOV!FE33+DIC!FE33</f>
        <v>4</v>
      </c>
      <c r="FF33" s="563">
        <f>ENE!FF33+FEB!FF33+MAR!FF33+ABR!FF33+MAY!FF33+JUN!FF33+JUL!FF33+AGO!FF33+SET!FF33+OCT!FF33+NOV!FF33+DIC!FF33</f>
        <v>0</v>
      </c>
      <c r="FG33" s="564">
        <f>ENE!FG33+FEB!FG33+MAR!FG33+ABR!FG33+MAY!FG33+JUN!FG33+JUL!FG33+AGO!FG33+SET!FG33+OCT!FG33+NOV!FG33+DIC!FG33</f>
        <v>0</v>
      </c>
      <c r="FH33" s="562">
        <f>ENE!FH33+FEB!FH33+MAR!FH33+ABR!FH33+MAY!FH33+JUN!FH33+JUL!FH33+AGO!FH33+SET!FH33+OCT!FH33+NOV!FH33+DIC!FH33</f>
        <v>0</v>
      </c>
      <c r="FI33" s="563">
        <f>ENE!FI33+FEB!FI33+MAR!FI33+ABR!FI33+MAY!FI33+JUN!FI33+JUL!FI33+AGO!FI33+SET!FI33+OCT!FI33+NOV!FI33+DIC!FI33</f>
        <v>0</v>
      </c>
      <c r="FJ33" s="565">
        <f>ENE!FJ33+FEB!FJ33+MAR!FJ33+ABR!FJ33+MAY!FJ33+JUN!FJ33+JUL!FJ33+AGO!FJ33+SET!FJ33+OCT!FJ33+NOV!FJ33+DIC!FJ33</f>
        <v>0</v>
      </c>
      <c r="FK33" s="550">
        <f>ENE!FK33</f>
        <v>92</v>
      </c>
      <c r="FL33" s="725">
        <f t="shared" si="169"/>
        <v>34.782608695652172</v>
      </c>
      <c r="FM33" s="563">
        <f>ENE!FM33+FEB!FM33+MAR!FM33+ABR!FM33+MAY!FM33+JUN!FM33+JUL!FM33+AGO!FM33+SET!FM33+OCT!FM33+NOV!FM33+DIC!FM33</f>
        <v>0</v>
      </c>
      <c r="FN33" s="563">
        <f>ENE!FN33+FEB!FN33+MAR!FN33+ABR!FN33+MAY!FN33+JUN!FN33+JUL!FN33+AGO!FN33+SET!FN33+OCT!FN33+NOV!FN33+DIC!FN33</f>
        <v>0</v>
      </c>
      <c r="FO33" s="563">
        <f>ENE!FO33+FEB!FO33+MAR!FO33+ABR!FO33+MAY!FO33+JUN!FO33+JUL!FO33+AGO!FO33+SET!FO33+OCT!FO33+NOV!FO33+DIC!FO33</f>
        <v>13</v>
      </c>
      <c r="FP33" s="563">
        <f>ENE!FP33+FEB!FP33+MAR!FP33+ABR!FP33+MAY!FP33+JUN!FP33+JUL!FP33+AGO!FP33+SET!FP33+OCT!FP33+NOV!FP33+DIC!FP33</f>
        <v>19</v>
      </c>
      <c r="FQ33" s="565">
        <f>ENE!FQ33+FEB!FQ33+MAR!FQ33+ABR!FQ33+MAY!FQ33+JUN!FQ33+JUL!FQ33+AGO!FQ33+SET!FQ33+OCT!FQ33+NOV!FQ33+DIC!FQ33</f>
        <v>0</v>
      </c>
      <c r="FR33" s="562">
        <f>ENE!FR33+FEB!FR33+MAR!FR33+ABR!FR33+MAY!FR33+JUN!FR33+JUL!FR33+AGO!FR33+SET!FR33+OCT!FR33+NOV!FR33+DIC!FR33</f>
        <v>0</v>
      </c>
      <c r="FS33" s="563">
        <f>ENE!FS33+FEB!FS33+MAR!FS33+ABR!FS33+MAY!FS33+JUN!FS33+JUL!FS33+AGO!FS33+SET!FS33+OCT!FS33+NOV!FS33+DIC!FS33</f>
        <v>0</v>
      </c>
      <c r="FT33" s="563">
        <f>ENE!FT33+FEB!FT33+MAR!FT33+ABR!FT33+MAY!FT33+JUN!FT33+JUL!FT33+AGO!FT33+SET!FT33+OCT!FT33+NOV!FT33+DIC!FT33</f>
        <v>0</v>
      </c>
      <c r="FU33" s="563">
        <f>ENE!FU33+FEB!FU33+MAR!FU33+ABR!FU33+MAY!FU33+JUN!FU33+JUL!FU33+AGO!FU33+SET!FU33+OCT!FU33+NOV!FU33+DIC!FU33</f>
        <v>0</v>
      </c>
      <c r="FV33" s="563">
        <f>ENE!FV33+FEB!FV33+MAR!FV33+ABR!FV33+MAY!FV33+JUN!FV33+JUL!FV33+AGO!FV33+SET!FV33+OCT!FV33+NOV!FV33+DIC!FV33</f>
        <v>0</v>
      </c>
      <c r="FW33" s="563">
        <f>ENE!FW33+FEB!FW33+MAR!FW33+ABR!FW33+MAY!FW33+JUN!FW33+JUL!FW33+AGO!FW33+SET!FW33+OCT!FW33+NOV!FW33+DIC!FW33</f>
        <v>0</v>
      </c>
      <c r="FX33" s="563">
        <f>ENE!FX33+FEB!FX33+MAR!FX33+ABR!FX33+MAY!FX33+JUN!FX33+JUL!FX33+AGO!FX33+SET!FX33+OCT!FX33+NOV!FX33+DIC!FX33</f>
        <v>1</v>
      </c>
      <c r="FY33" s="563">
        <f>ENE!FY33+FEB!FY33+MAR!FY33+ABR!FY33+MAY!FY33+JUN!FY33+JUL!FY33+AGO!FY33+SET!FY33+OCT!FY33+NOV!FY33+DIC!FY33</f>
        <v>1</v>
      </c>
      <c r="FZ33" s="563">
        <f>ENE!FZ33+FEB!FZ33+MAR!FZ33+ABR!FZ33+MAY!FZ33+JUN!FZ33+JUL!FZ33+AGO!FZ33+SET!FZ33+OCT!FZ33+NOV!FZ33+DIC!FZ33</f>
        <v>0</v>
      </c>
      <c r="GA33" s="563">
        <f>ENE!GA33+FEB!GA33+MAR!GA33+ABR!GA33+MAY!GA33+JUN!GA33+JUL!GA33+AGO!GA33+SET!GA33+OCT!GA33+NOV!GA33+DIC!GA33</f>
        <v>21</v>
      </c>
      <c r="GB33" s="563">
        <f>ENE!GB33+FEB!GB33+MAR!GB33+ABR!GB33+MAY!GB33+JUN!GB33+JUL!GB33+AGO!GB33+SET!GB33+OCT!GB33+NOV!GB33+DIC!GB33</f>
        <v>2</v>
      </c>
      <c r="GC33" s="563">
        <f>ENE!GC33+FEB!GC33+MAR!GC33+ABR!GC33+MAY!GC33+JUN!GC33+JUL!GC33+AGO!GC33+SET!GC33+OCT!GC33+NOV!GC33+DIC!GC33</f>
        <v>0</v>
      </c>
      <c r="GD33" s="563">
        <f>ENE!GD33+FEB!GD33+MAR!GD33+ABR!GD33+MAY!GD33+JUN!GD33+JUL!GD33+AGO!GD33+SET!GD33+OCT!GD33+NOV!GD33+DIC!GD33</f>
        <v>10</v>
      </c>
      <c r="GE33" s="563">
        <f>ENE!GE33+FEB!GE33+MAR!GE33+ABR!GE33+MAY!GE33+JUN!GE33+JUL!GE33+AGO!GE33+SET!GE33+OCT!GE33+NOV!GE33+DIC!GE33</f>
        <v>0</v>
      </c>
      <c r="GF33" s="563">
        <f>ENE!GF33+FEB!GF33+MAR!GF33+ABR!GF33+MAY!GF33+JUN!GF33+JUL!GF33+AGO!GF33+SET!GF33+OCT!GF33+NOV!GF33+DIC!GF33</f>
        <v>6</v>
      </c>
      <c r="GG33" s="565">
        <f>ENE!GG33+FEB!GG33+MAR!GG33+ABR!GG33+MAY!GG33+JUN!GG33+JUL!GG33+AGO!GG33+SET!GG33+OCT!GG33+NOV!GG33+DIC!GG33</f>
        <v>0</v>
      </c>
      <c r="GH33" s="548"/>
      <c r="GI33" s="566" t="s">
        <v>188</v>
      </c>
      <c r="GJ33" s="567">
        <v>189</v>
      </c>
      <c r="GK33" s="728">
        <f t="shared" ref="GK33:GK50" si="190">(SUM(GL33:GU33)/GJ33)*100</f>
        <v>102.11640211640211</v>
      </c>
      <c r="GL33" s="562">
        <f>ENE!GL33+FEB!GL33+MAR!GL33+ABR!GL33+MAY!GL33+JUN!GL33+JUL!GL33+AGO!GL33+SET!GL33+OCT!GL33+NOV!GL33+DIC!GL33</f>
        <v>9</v>
      </c>
      <c r="GM33" s="563">
        <f>ENE!GM33+FEB!GM33+MAR!GM33+ABR!GM33+MAY!GM33+JUN!GM33+JUL!GM33+AGO!GM33+SET!GM33+OCT!GM33+NOV!GM33+DIC!GM33</f>
        <v>0</v>
      </c>
      <c r="GN33" s="563">
        <f>ENE!GN33+FEB!GN33+MAR!GN33+ABR!GN33+MAY!GN33+JUN!GN33+JUL!GN33+AGO!GN33+SET!GN33+OCT!GN33+NOV!GN33+DIC!GN33</f>
        <v>8</v>
      </c>
      <c r="GO33" s="563">
        <f>ENE!GO33+FEB!GO33+MAR!GO33+ABR!GO33+MAY!GO33+JUN!GO33+JUL!GO33+AGO!GO33+SET!GO33+OCT!GO33+NOV!GO33+DIC!GO33</f>
        <v>10</v>
      </c>
      <c r="GP33" s="565">
        <f>ENE!GP33+FEB!GP33+MAR!GP33+ABR!GP33+MAY!GP33+JUN!GP33+JUL!GP33+AGO!GP33+SET!GP33+OCT!GP33+NOV!GP33+DIC!GP33</f>
        <v>15</v>
      </c>
      <c r="GQ33" s="562">
        <f>ENE!GQ33+FEB!GQ33+MAR!GQ33+ABR!GQ33+MAY!GQ33+JUN!GQ33+JUL!GQ33+AGO!GQ33+SET!GQ33+OCT!GQ33+NOV!GQ33+DIC!GQ33</f>
        <v>15</v>
      </c>
      <c r="GR33" s="563">
        <f>ENE!GR33+FEB!GR33+MAR!GR33+ABR!GR33+MAY!GR33+JUN!GR33+JUL!GR33+AGO!GR33+SET!GR33+OCT!GR33+NOV!GR33+DIC!GR33</f>
        <v>2</v>
      </c>
      <c r="GS33" s="563">
        <f>ENE!GS33+FEB!GS33+MAR!GS33+ABR!GS33+MAY!GS33+JUN!GS33+JUL!GS33+AGO!GS33+SET!GS33+OCT!GS33+NOV!GS33+DIC!GS33</f>
        <v>13</v>
      </c>
      <c r="GT33" s="563">
        <f>ENE!GT33+FEB!GT33+MAR!GT33+ABR!GT33+MAY!GT33+JUN!GT33+JUL!GT33+AGO!GT33+SET!GT33+OCT!GT33+NOV!GT33+DIC!GT33</f>
        <v>65</v>
      </c>
      <c r="GU33" s="565">
        <f>ENE!GU33+FEB!GU33+MAR!GU33+ABR!GU33+MAY!GU33+JUN!GU33+JUL!GU33+AGO!GU33+SET!GU33+OCT!GU33+NOV!GU33+DIC!GU33</f>
        <v>56</v>
      </c>
      <c r="GV33" s="568">
        <f>ENE!GV33+FEB!GV33+MAR!GV33+ABR!GV33+MAY!GV33+JUN!GV33+JUL!GV33+AGO!GV33+SET!GV33+OCT!GV33+NOV!GV33+DIC!GV33</f>
        <v>349</v>
      </c>
      <c r="GW33" s="568">
        <v>34</v>
      </c>
      <c r="GX33" s="730">
        <f t="shared" ref="GX33:GX50" si="191">GV33/GW33*100</f>
        <v>1026.4705882352941</v>
      </c>
      <c r="GY33" s="562">
        <f>ENE!GY33+FEB!GY33+MAR!GY33+ABR!GY33+MAY!GY33+JUN!GY33+JUL!GY33+AGO!GY33+SET!GY33+OCT!GY33+NOV!GY33+DIC!GY33</f>
        <v>0</v>
      </c>
      <c r="GZ33" s="563">
        <f>ENE!GZ33+FEB!GZ33+MAR!GZ33+ABR!GZ33+MAY!GZ33+JUN!GZ33+JUL!GZ33+AGO!GZ33+SET!GZ33+OCT!GZ33+NOV!GZ33+DIC!GZ33</f>
        <v>0</v>
      </c>
      <c r="HA33" s="563">
        <f>ENE!HA33+FEB!HA33+MAR!HA33+ABR!HA33+MAY!HA33+JUN!HA33+JUL!HA33+AGO!HA33+SET!HA33+OCT!HA33+NOV!HA33+DIC!HA33</f>
        <v>0</v>
      </c>
      <c r="HB33" s="563">
        <f>ENE!HB33+FEB!HB33+MAR!HB33+ABR!HB33+MAY!HB33+JUN!HB33+JUL!HB33+AGO!HB33+SET!HB33+OCT!HB33+NOV!HB33+DIC!HB33</f>
        <v>0</v>
      </c>
      <c r="HC33" s="563">
        <f>ENE!HC33+FEB!HC33+MAR!HC33+ABR!HC33+MAY!HC33+JUN!HC33+JUL!HC33+AGO!HC33+SET!HC33+OCT!HC33+NOV!HC33+DIC!HC33</f>
        <v>0</v>
      </c>
      <c r="HD33" s="563">
        <f>ENE!HD33+FEB!HD33+MAR!HD33+ABR!HD33+MAY!HD33+JUN!HD33+JUL!HD33+AGO!HD33+SET!HD33+OCT!HD33+NOV!HD33+DIC!HD33</f>
        <v>0</v>
      </c>
      <c r="HE33" s="563">
        <f>ENE!HE33+FEB!HE33+MAR!HE33+ABR!HE33+MAY!HE33+JUN!HE33+JUL!HE33+AGO!HE33+SET!HE33+OCT!HE33+NOV!HE33+DIC!HE33</f>
        <v>0</v>
      </c>
      <c r="HF33" s="563">
        <f>ENE!HF33+FEB!HF33+MAR!HF33+ABR!HF33+MAY!HF33+JUN!HF33+JUL!HF33+AGO!HF33+SET!HF33+OCT!HF33+NOV!HF33+DIC!HF33</f>
        <v>0</v>
      </c>
      <c r="HG33" s="565">
        <f>ENE!HG33+FEB!HG33+MAR!HG33+ABR!HG33+MAY!HG33+JUN!HG33+JUL!HG33+AGO!HG33+SET!HG33+OCT!HG33+NOV!HG33+DIC!HG33</f>
        <v>0</v>
      </c>
      <c r="HH33" s="1024"/>
      <c r="HI33" s="549" t="s">
        <v>188</v>
      </c>
      <c r="HJ33" s="563">
        <f>ENE!HJ33+FEB!HJ33+MAR!HJ33+ABR!HJ33+MAY!HJ33+JUN!HJ33+JUL!HJ33+AGO!HJ33+SET!HJ33+OCT!HJ33+NOV!HJ33+DIC!HJ33</f>
        <v>0</v>
      </c>
      <c r="HK33" s="563">
        <f>ENE!HK33+FEB!HK33+MAR!HK33+ABR!HK33+MAY!HK33+JUN!HK33+JUL!HK33+AGO!HK33+SET!HK33+OCT!HK33+NOV!HK33+DIC!HK33</f>
        <v>0</v>
      </c>
      <c r="HL33" s="563">
        <f>ENE!HL33+FEB!HL33+MAR!HL33+ABR!HL33+MAY!HL33+JUN!HL33+JUL!HL33+AGO!HL33+SET!HL33+OCT!HL33+NOV!HL33+DIC!HL33</f>
        <v>0</v>
      </c>
      <c r="HM33" s="563">
        <f>ENE!HM33+FEB!HM33+MAR!HM33+ABR!HM33+MAY!HM33+JUN!HM33+JUL!HM33+AGO!HM33+SET!HM33+OCT!HM33+NOV!HM33+DIC!HM33</f>
        <v>0</v>
      </c>
      <c r="HN33" s="563">
        <f>ENE!HN33+FEB!HN33+MAR!HN33+ABR!HN33+MAY!HN33+JUN!HN33+JUL!HN33+AGO!HN33+SET!HN33+OCT!HN33+NOV!HN33+DIC!HN33</f>
        <v>0</v>
      </c>
      <c r="HO33" s="563">
        <f>ENE!HO33+FEB!HO33+MAR!HO33+ABR!HO33+MAY!HO33+JUN!HO33+JUL!HO33+AGO!HO33+SET!HO33+OCT!HO33+NOV!HO33+DIC!HO33</f>
        <v>0</v>
      </c>
      <c r="HP33" s="563">
        <f>ENE!HP33+FEB!HP33+MAR!HP33+ABR!HP33+MAY!HP33+JUN!HP33+JUL!HP33+AGO!HP33+SET!HP33+OCT!HP33+NOV!HP33+DIC!HP33</f>
        <v>0</v>
      </c>
      <c r="HQ33" s="565">
        <f>ENE!HQ33+FEB!HQ33+MAR!HQ33+ABR!HQ33+MAY!HQ33+JUN!HQ33+JUL!HQ33+AGO!HQ33+SET!HQ33+OCT!HQ33+NOV!HQ33+DIC!HQ33</f>
        <v>0</v>
      </c>
      <c r="HR33" s="552">
        <f>ENE!HR33</f>
        <v>80</v>
      </c>
      <c r="HS33" s="732">
        <f t="shared" ref="HS33:HS50" si="192">SUM(HT33:HX33)/HR33*100</f>
        <v>0</v>
      </c>
      <c r="HT33" s="568">
        <f>ENE!HT33+FEB!HT33+MAR!HT33+ABR!HT33+MAY!HT33+JUN!HT33+JUL!HT33+AGO!HT33+SET!HT33+OCT!HT33+NOV!HT33+DIC!HT33</f>
        <v>0</v>
      </c>
      <c r="HU33" s="569">
        <f>ENE!HU33+FEB!HU33+MAR!HU33+ABR!HU33+MAY!HU33+JUN!HU33+JUL!HU33+AGO!HU33+SET!HU33+OCT!HU33+NOV!HU33+DIC!HU33</f>
        <v>0</v>
      </c>
      <c r="HV33" s="569">
        <f>ENE!HV33+FEB!HV33+MAR!HV33+ABR!HV33+MAY!HV33+JUN!HV33+JUL!HV33+AGO!HV33+SET!HV33+OCT!HV33+NOV!HV33+DIC!HV33</f>
        <v>0</v>
      </c>
      <c r="HW33" s="569">
        <f>ENE!HW33+FEB!HW33+MAR!HW33+ABR!HW33+MAY!HW33+JUN!HW33+JUL!HW33+AGO!HW33+SET!HW33+OCT!HW33+NOV!HW33+DIC!HW33</f>
        <v>0</v>
      </c>
      <c r="HX33" s="570">
        <f>ENE!HX33+FEB!HX33+MAR!HX33+ABR!HX33+MAY!HX33+JUN!HX33+JUL!HX33+AGO!HX33+SET!HX33+OCT!HX33+NOV!HX33+DIC!HX33</f>
        <v>0</v>
      </c>
      <c r="HY33" s="563">
        <f>ENE!HY33+FEB!HY33+MAR!HY33+ABR!HY33+MAY!HY33+JUN!HY33+JUL!HY33+AGO!HY33+SET!HY33+OCT!HY33+NOV!HY33+DIC!HY33</f>
        <v>0</v>
      </c>
      <c r="HZ33" s="563">
        <f>ENE!HZ33+FEB!HZ33+MAR!HZ33+ABR!HZ33+MAY!HZ33+JUN!HZ33+JUL!HZ33+AGO!HZ33+SET!HZ33+OCT!HZ33+NOV!HZ33+DIC!HZ33</f>
        <v>0</v>
      </c>
      <c r="IA33" s="563">
        <f>ENE!IA33+FEB!IA33+MAR!IA33+ABR!IA33+MAY!IA33+JUN!IA33+JUL!IA33+AGO!IA33+SET!IA33+OCT!IA33+NOV!IA33+DIC!IA33</f>
        <v>0</v>
      </c>
      <c r="IB33" s="563">
        <f>ENE!IB33+FEB!IB33+MAR!IB33+ABR!IB33+MAY!IB33+JUN!IB33+JUL!IB33+AGO!IB33+SET!IB33+OCT!IB33+NOV!IB33+DIC!IB33</f>
        <v>0</v>
      </c>
      <c r="IC33" s="563">
        <f>ENE!IC33+FEB!IC33+MAR!IC33+ABR!IC33+MAY!IC33+JUN!IC33+JUL!IC33+AGO!IC33+SET!IC33+OCT!IC33+NOV!IC33+DIC!IC33</f>
        <v>0</v>
      </c>
      <c r="ID33" s="563">
        <f>ENE!ID33+FEB!ID33+MAR!ID33+ABR!ID33+MAY!ID33+JUN!ID33+JUL!ID33+AGO!ID33+SET!ID33+OCT!ID33+NOV!ID33+DIC!ID33</f>
        <v>0</v>
      </c>
      <c r="IE33" s="563">
        <f>ENE!IE33+FEB!IE33+MAR!IE33+ABR!IE33+MAY!IE33+JUN!IE33+JUL!IE33+AGO!IE33+SET!IE33+OCT!IE33+NOV!IE33+DIC!IE33</f>
        <v>0</v>
      </c>
      <c r="IF33" s="565">
        <f>ENE!IF33+FEB!IF33+MAR!IF33+ABR!IF33+MAY!IF33+JUN!IF33+JUL!IF33+AGO!IF33+SET!IF33+OCT!IF33+NOV!IF33+DIC!IF33</f>
        <v>0</v>
      </c>
      <c r="IG33" s="548"/>
      <c r="IH33" s="571" t="s">
        <v>132</v>
      </c>
      <c r="II33" s="562">
        <f>ENE!II33+FEB!II33+MAR!II33+ABR!II33+MAY!II33+JUN!II33+JUL!II33+AGO!II33+SET!II33+OCT!II33+NOV!II33+DIC!II33</f>
        <v>0</v>
      </c>
      <c r="IJ33" s="563">
        <f>ENE!IJ33+FEB!IJ33+MAR!IJ33+ABR!IJ33+MAY!IJ33+JUN!IJ33+JUL!IJ33+AGO!IJ33+SET!IJ33+OCT!IJ33+NOV!IJ33+DIC!IJ33</f>
        <v>0</v>
      </c>
      <c r="IK33" s="564">
        <f>ENE!IK33+FEB!IK33+MAR!IK33+ABR!IK33+MAY!IK33+JUN!IK33+JUL!IK33+AGO!IK33+SET!IK33+OCT!IK33+NOV!IK33+DIC!IK33</f>
        <v>0</v>
      </c>
      <c r="IL33" s="562">
        <f>ENE!IL33+FEB!IL33+MAR!IL33+ABR!IL33+MAY!IL33+JUN!IL33+JUL!IL33+AGO!IL33+SET!IL33+OCT!IL33+NOV!IL33+DIC!IL33</f>
        <v>0</v>
      </c>
      <c r="IM33" s="563">
        <f>ENE!IM33+FEB!IM33+MAR!IM33+ABR!IM33+MAY!IM33+JUN!IM33+JUL!IM33+AGO!IM33+SET!IM33+OCT!IM33+NOV!IM33+DIC!IM33</f>
        <v>0</v>
      </c>
      <c r="IN33" s="565">
        <f>ENE!IN33+FEB!IN33+MAR!IN33+ABR!IN33+MAY!IN33+JUN!IN33+JUL!IN33+AGO!IN33+SET!IN33+OCT!IN33+NOV!IN33+DIC!IN33</f>
        <v>0</v>
      </c>
      <c r="IO33" s="563">
        <f>ENE!IO33+FEB!IO33+MAR!IO33+ABR!IO33+MAY!IO33+JUN!IO33+JUL!IO33+AGO!IO33+SET!IO33+OCT!IO33+NOV!IO33+DIC!IO33</f>
        <v>2</v>
      </c>
      <c r="IP33" s="563">
        <f>ENE!IP33+FEB!IP33+MAR!IP33+ABR!IP33+MAY!IP33+JUN!IP33+JUL!IP33+AGO!IP33+SET!IP33+OCT!IP33+NOV!IP33+DIC!IP33</f>
        <v>0</v>
      </c>
      <c r="IQ33" s="564">
        <f>ENE!IQ33+FEB!IQ33+MAR!IQ33+ABR!IQ33+MAY!IQ33+JUN!IQ33+JUL!IQ33+AGO!IQ33+SET!IQ33+OCT!IQ33+NOV!IQ33+DIC!IQ33</f>
        <v>0</v>
      </c>
      <c r="IR33" s="562">
        <f>ENE!IR33+FEB!IR33+MAR!IR33+ABR!IR33+MAY!IR33+JUN!IR33+JUL!IR33+AGO!IR33+SET!IR33+OCT!IR33+NOV!IR33+DIC!IR33</f>
        <v>13</v>
      </c>
      <c r="IS33" s="563">
        <f>ENE!IS33+FEB!IS33+MAR!IS33+ABR!IS33+MAY!IS33+JUN!IS33+JUL!IS33+AGO!IS33+SET!IS33+OCT!IS33+NOV!IS33+DIC!IS33</f>
        <v>5</v>
      </c>
      <c r="IT33" s="565">
        <f>ENE!IT33+FEB!IT33+MAR!IT33+ABR!IT33+MAY!IT33+JUN!IT33+JUL!IT33+AGO!IT33+SET!IT33+OCT!IT33+NOV!IT33+DIC!IT33</f>
        <v>0</v>
      </c>
      <c r="IU33" s="563">
        <f>ENE!IU33+FEB!IU33+MAR!IU33+ABR!IU33+MAY!IU33+JUN!IU33+JUL!IU33+AGO!IU33+SET!IU33+OCT!IU33+NOV!IU33+DIC!IU33</f>
        <v>11</v>
      </c>
      <c r="IV33" s="563">
        <f>ENE!IV33+FEB!IV33+MAR!IV33+ABR!IV33+MAY!IV33+JUN!IV33+JUL!IV33+AGO!IV33+SET!IV33+OCT!IV33+NOV!IV33+DIC!IV33</f>
        <v>0</v>
      </c>
      <c r="IW33" s="565">
        <f>ENE!IW33+FEB!IW33+MAR!IW33+ABR!IW33+MAY!IW33+JUN!IW33+JUL!IW33+AGO!IW33+SET!IW33+OCT!IW33+NOV!IW33+DIC!IW33</f>
        <v>0</v>
      </c>
      <c r="IX33" s="562">
        <f>ENE!IX33+FEB!IX33+MAR!IX33+ABR!IX33+MAY!IX33+JUN!IX33+JUL!IX33+AGO!IX33+SET!IX33+OCT!IX33+NOV!IX33+DIC!IX33</f>
        <v>0</v>
      </c>
      <c r="IY33" s="563">
        <f>ENE!IY33+FEB!IY33+MAR!IY33+ABR!IY33+MAY!IY33+JUN!IY33+JUL!IY33+AGO!IY33+SET!IY33+OCT!IY33+NOV!IY33+DIC!IY33</f>
        <v>0</v>
      </c>
      <c r="IZ33" s="565">
        <f>ENE!IZ33+FEB!IZ33+MAR!IZ33+ABR!IZ33+MAY!IZ33+JUN!IZ33+JUL!IZ33+AGO!IZ33+SET!IZ33+OCT!IZ33+NOV!IZ33+DIC!IZ33</f>
        <v>1</v>
      </c>
      <c r="JA33" s="562">
        <f>ENE!JA33+FEB!JA33+MAR!JA33+ABR!JA33+MAY!JA33+JUN!JA33+JUL!JA33+AGO!JA33+SET!JA33+OCT!JA33+NOV!JA33+DIC!JA33</f>
        <v>13</v>
      </c>
      <c r="JB33" s="563">
        <f>ENE!JB33+FEB!JB33+MAR!JB33+ABR!JB33+MAY!JB33+JUN!JB33+JUL!JB33+AGO!JB33+SET!JB33+OCT!JB33+NOV!JB33+DIC!JB33</f>
        <v>0</v>
      </c>
      <c r="JC33" s="565">
        <f>ENE!JC33+FEB!JC33+MAR!JC33+ABR!JC33+MAY!JC33+JUN!JC33+JUL!JC33+AGO!JC33+SET!JC33+OCT!JC33+NOV!JC33+DIC!JC33</f>
        <v>0</v>
      </c>
      <c r="JD33" s="562">
        <f>ENE!JD33+FEB!JD33+MAR!JD33+ABR!JD33+MAY!JD33+JUN!JD33+JUL!JD33+AGO!JD33+SET!JD33+OCT!JD33+NOV!JD33+DIC!JD33</f>
        <v>0</v>
      </c>
      <c r="JE33" s="563">
        <f>ENE!JE33+FEB!JE33+MAR!JE33+ABR!JE33+MAY!JE33+JUN!JE33+JUL!JE33+AGO!JE33+SET!JE33+OCT!JE33+NOV!JE33+DIC!JE33</f>
        <v>0</v>
      </c>
      <c r="JF33" s="563">
        <f>ENE!JF33+FEB!JF33+MAR!JF33+ABR!JF33+MAY!JF33+JUN!JF33+JUL!JF33+AGO!JF33+SET!JF33+OCT!JF33+NOV!JF33+DIC!JF33</f>
        <v>0</v>
      </c>
      <c r="JG33" s="563">
        <f>ENE!JG33+FEB!JG33+MAR!JG33+ABR!JG33+MAY!JG33+JUN!JG33+JUL!JG33+AGO!JG33+SET!JG33+OCT!JG33+NOV!JG33+DIC!JG33</f>
        <v>0</v>
      </c>
      <c r="JH33" s="565">
        <f>ENE!JH33+FEB!JH33+MAR!JH33+ABR!JH33+MAY!JH33+JUN!JH33+JUL!JH33+AGO!JH33+SET!JH33+OCT!JH33+NOV!JH33+DIC!JH33</f>
        <v>0</v>
      </c>
      <c r="JI33" s="548"/>
      <c r="JJ33" s="571" t="s">
        <v>188</v>
      </c>
      <c r="JK33" s="562">
        <f>ENE!JK33+FEB!JK33+MAR!JK33+ABR!JK33+MAY!JK33+JUN!JK33+JUL!JK33+AGO!JK33+SET!JK33+OCT!JK33+NOV!JK33+DIC!JK33</f>
        <v>0</v>
      </c>
      <c r="JL33" s="563">
        <f>ENE!JL33+FEB!JL33+MAR!JL33+ABR!JL33+MAY!JL33+JUN!JL33+JUL!JL33+AGO!JL33+SET!JL33+OCT!JL33+NOV!JL33+DIC!JL33</f>
        <v>21</v>
      </c>
      <c r="JM33" s="563">
        <f>ENE!JM33+FEB!JM33+MAR!JM33+ABR!JM33+MAY!JM33+JUN!JM33+JUL!JM33+AGO!JM33+SET!JM33+OCT!JM33+NOV!JM33+DIC!JM33</f>
        <v>0</v>
      </c>
      <c r="JN33" s="563">
        <f>ENE!JN33+FEB!JN33+MAR!JN33+ABR!JN33+MAY!JN33+JUN!JN33+JUL!JN33+AGO!JN33+SET!JN33+OCT!JN33+NOV!JN33+DIC!JN33</f>
        <v>0</v>
      </c>
      <c r="JO33" s="565">
        <f>ENE!JO33+FEB!JO33+MAR!JO33+ABR!JO33+MAY!JO33+JUN!JO33+JUL!JO33+AGO!JO33+SET!JO33+OCT!JO33+NOV!JO33+DIC!JO33</f>
        <v>0</v>
      </c>
      <c r="JP33" s="562">
        <f>ENE!JP33+FEB!JP33+MAR!JP33+ABR!JP33+MAY!JP33+JUN!JP33+JUL!JP33+AGO!JP33+SET!JP33+OCT!JP33+NOV!JP33+DIC!JP33</f>
        <v>0</v>
      </c>
      <c r="JQ33" s="563">
        <f>ENE!JQ33+FEB!JQ33+MAR!JQ33+ABR!JQ33+MAY!JQ33+JUN!JQ33+JUL!JQ33+AGO!JQ33+SET!JQ33+OCT!JQ33+NOV!JQ33+DIC!JQ33</f>
        <v>0</v>
      </c>
      <c r="JR33" s="563">
        <f>ENE!JR33+FEB!JR33+MAR!JR33+ABR!JR33+MAY!JR33+JUN!JR33+JUL!JR33+AGO!JR33+SET!JR33+OCT!JR33+NOV!JR33+DIC!JR33</f>
        <v>0</v>
      </c>
      <c r="JS33" s="563">
        <f>ENE!JS33+FEB!JS33+MAR!JS33+ABR!JS33+MAY!JS33+JUN!JS33+JUL!JS33+AGO!JS33+SET!JS33+OCT!JS33+NOV!JS33+DIC!JS33</f>
        <v>0</v>
      </c>
      <c r="JT33" s="565">
        <f>ENE!JT33+FEB!JT33+MAR!JT33+ABR!JT33+MAY!JT33+JUN!JT33+JUL!JT33+AGO!JT33+SET!JT33+OCT!JT33+NOV!JT33+DIC!JT33</f>
        <v>0</v>
      </c>
      <c r="JU33" s="562">
        <f>ENE!JU33+FEB!JU33+MAR!JU33+ABR!JU33+MAY!JU33+JUN!JU33+JUL!JU33+AGO!JU33+SET!JU33+OCT!JU33+NOV!JU33+DIC!JU33</f>
        <v>0</v>
      </c>
      <c r="JV33" s="563">
        <f>ENE!JV33+FEB!JV33+MAR!JV33+ABR!JV33+MAY!JV33+JUN!JV33+JUL!JV33+AGO!JV33+SET!JV33+OCT!JV33+NOV!JV33+DIC!JV33</f>
        <v>0</v>
      </c>
      <c r="JW33" s="563">
        <f>ENE!JW33+FEB!JW33+MAR!JW33+ABR!JW33+MAY!JW33+JUN!JW33+JUL!JW33+AGO!JW33+SET!JW33+OCT!JW33+NOV!JW33+DIC!JW33</f>
        <v>0</v>
      </c>
      <c r="JX33" s="563">
        <f>ENE!JX33+FEB!JX33+MAR!JX33+ABR!JX33+MAY!JX33+JUN!JX33+JUL!JX33+AGO!JX33+SET!JX33+OCT!JX33+NOV!JX33+DIC!JX33</f>
        <v>4</v>
      </c>
      <c r="JY33" s="565">
        <f>ENE!JY33+FEB!JY33+MAR!JY33+ABR!JY33+MAY!JY33+JUN!JY33+JUL!JY33+AGO!JY33+SET!JY33+OCT!JY33+NOV!JY33+DIC!JY33</f>
        <v>0</v>
      </c>
      <c r="JZ33" s="562">
        <f>ENE!JZ33+FEB!JZ33+MAR!JZ33+ABR!JZ33+MAY!JZ33+JUN!JZ33+JUL!JZ33+AGO!JZ33+SET!JZ33+OCT!JZ33+NOV!JZ33+DIC!JZ33</f>
        <v>0</v>
      </c>
      <c r="KA33" s="563">
        <f>ENE!KA33+FEB!KA33+MAR!KA33+ABR!KA33+MAY!KA33+JUN!KA33+JUL!KA33+AGO!KA33+SET!KA33+OCT!KA33+NOV!KA33+DIC!KA33</f>
        <v>0</v>
      </c>
      <c r="KB33" s="563">
        <f>ENE!KB33+FEB!KB33+MAR!KB33+ABR!KB33+MAY!KB33+JUN!KB33+JUL!KB33+AGO!KB33+SET!KB33+OCT!KB33+NOV!KB33+DIC!KB33</f>
        <v>0</v>
      </c>
      <c r="KC33" s="563">
        <f>ENE!KC33+FEB!KC33+MAR!KC33+ABR!KC33+MAY!KC33+JUN!KC33+JUL!KC33+AGO!KC33+SET!KC33+OCT!KC33+NOV!KC33+DIC!KC33</f>
        <v>1</v>
      </c>
      <c r="KD33" s="565">
        <f>ENE!KD33+FEB!KD33+MAR!KD33+ABR!KD33+MAY!KD33+JUN!KD33+JUL!KD33+AGO!KD33+SET!KD33+OCT!KD33+NOV!KD33+DIC!KD33</f>
        <v>0</v>
      </c>
      <c r="KE33" s="550">
        <f>ENE!KE33</f>
        <v>649</v>
      </c>
      <c r="KF33" s="734">
        <f t="shared" ref="KF33:KF50" si="193">KG33/KE33*100</f>
        <v>19.106317411402156</v>
      </c>
      <c r="KG33" s="563">
        <f>ENE!KG33+FEB!KG33+MAR!KG33+ABR!KG33+MAY!KG33+JUN!KG33+JUL!KG33+AGO!KG33+SET!KG33+OCT!KG33+NOV!KG33+DIC!KG33</f>
        <v>124</v>
      </c>
      <c r="KH33" s="568">
        <f>ENE!KH33+FEB!KH33+MAR!KH33+ABR!KH33+MAY!KH33+JUN!KH33+JUL!KH33+AGO!KH33+SET!KH33+OCT!KH33+NOV!KH33+DIC!KH33</f>
        <v>0</v>
      </c>
      <c r="KI33" s="569">
        <f>ENE!KI33+FEB!KI33+MAR!KI33+ABR!KI33+MAY!KI33+JUN!KI33+JUL!KI33+AGO!KI33+SET!KI33+OCT!KI33+NOV!KI33+DIC!KI33</f>
        <v>0</v>
      </c>
      <c r="KJ33" s="570">
        <f>ENE!KJ33+FEB!KJ33+MAR!KJ33+ABR!KJ33+MAY!KJ33+JUN!KJ33+JUL!KJ33+AGO!KJ33+SET!KJ33+OCT!KJ33+NOV!KJ33+DIC!KJ33</f>
        <v>0</v>
      </c>
      <c r="KK33" s="553"/>
      <c r="KL33" s="571" t="s">
        <v>188</v>
      </c>
      <c r="KM33" s="568">
        <f>ENE!KM33+FEB!KM33+MAR!KM33+ABR!KM33+MAY!KM33+JUN!KM33+JUL!KM33+AGO!KM33+SET!KM33+OCT!KM33+NOV!KM33+DIC!KM33</f>
        <v>0</v>
      </c>
      <c r="KN33" s="569">
        <f>ENE!KN33+FEB!KN33+MAR!KN33+ABR!KN33+MAY!KN33+JUN!KN33+JUL!KN33+AGO!KN33+SET!KN33+OCT!KN33+NOV!KN33+DIC!KN33</f>
        <v>0</v>
      </c>
      <c r="KO33" s="569">
        <f>ENE!KO33+FEB!KO33+MAR!KO33+ABR!KO33+MAY!KO33+JUN!KO33+JUL!KO33+AGO!KO33+SET!KO33+OCT!KO33+NOV!KO33+DIC!KO33</f>
        <v>0</v>
      </c>
      <c r="KP33" s="569">
        <f>ENE!KP33+FEB!KP33+MAR!KP33+ABR!KP33+MAY!KP33+JUN!KP33+JUL!KP33+AGO!KP33+SET!KP33+OCT!KP33+NOV!KP33+DIC!KP33</f>
        <v>0</v>
      </c>
      <c r="KQ33" s="569">
        <f>ENE!KQ33+FEB!KQ33+MAR!KQ33+ABR!KQ33+MAY!KQ33+JUN!KQ33+JUL!KQ33+AGO!KQ33+SET!KQ33+OCT!KQ33+NOV!KQ33+DIC!KQ33</f>
        <v>0</v>
      </c>
      <c r="KR33" s="569">
        <f>ENE!KR33+FEB!KR33+MAR!KR33+ABR!KR33+MAY!KR33+JUN!KR33+JUL!KR33+AGO!KR33+SET!KR33+OCT!KR33+NOV!KR33+DIC!KR33</f>
        <v>0</v>
      </c>
      <c r="KS33" s="569">
        <f>ENE!KS33+FEB!KS33+MAR!KS33+ABR!KS33+MAY!KS33+JUN!KS33+JUL!KS33+AGO!KS33+SET!KS33+OCT!KS33+NOV!KS33+DIC!KS33</f>
        <v>0</v>
      </c>
      <c r="KT33" s="569">
        <f>ENE!KT33+FEB!KT33+MAR!KT33+ABR!KT33+MAY!KT33+JUN!KT33+JUL!KT33+AGO!KT33+SET!KT33+OCT!KT33+NOV!KT33+DIC!KT33</f>
        <v>0</v>
      </c>
      <c r="KU33" s="570">
        <f>ENE!KU33+FEB!KU33+MAR!KU33+ABR!KU33+MAY!KU33+JUN!KU33+JUL!KU33+AGO!KU33+SET!KU33+OCT!KU33+NOV!KU33+DIC!KU33</f>
        <v>0</v>
      </c>
      <c r="KV33" s="572">
        <f>ENE!KV33+FEB!KV33+MAR!KV33+ABR!KV33+MAY!KV33+JUN!KV33+JUL!KV33+AGO!KV33+SET!KV33+OCT!KV33+NOV!KV33+DIC!KV33</f>
        <v>0</v>
      </c>
      <c r="KW33" s="570">
        <f>ENE!KW33+FEB!KW33+MAR!KW33+ABR!KW33+MAY!KW33+JUN!KW33+JUL!KW33+AGO!KW33+SET!KW33+OCT!KW33+NOV!KW33+DIC!KW33</f>
        <v>0</v>
      </c>
      <c r="KX33" s="515">
        <f>ENE!KX33+FEB!KX33+MAR!KX33+ABR!KX33+MAY!KX33+JUN!KX33+JUL!KX33+AGO!KX33+SET!KX33+OCT!KX33+NOV!KX33+DIC!KX33</f>
        <v>0</v>
      </c>
      <c r="KY33" s="568">
        <f>ENE!KY33+FEB!KY33+MAR!KY33+ABR!KY33+MAY!KY33+JUN!KY33+JUL!KY33+AGO!KY33+SET!KY33+OCT!KY33+NOV!KY33+DIC!KY33</f>
        <v>0</v>
      </c>
      <c r="KZ33" s="569">
        <f>ENE!KZ33+FEB!KZ33+MAR!KZ33+ABR!KZ33+MAY!KZ33+JUN!KZ33+JUL!KZ33+AGO!KZ33+SET!KZ33+OCT!KZ33+NOV!KZ33+DIC!KZ33</f>
        <v>0</v>
      </c>
      <c r="LA33" s="569">
        <f>ENE!LA33+FEB!LA33+MAR!LA33+ABR!LA33+MAY!LA33+JUN!LA33+JUL!LA33+AGO!LA33+SET!LA33+OCT!LA33+NOV!LA33+DIC!LA33</f>
        <v>0</v>
      </c>
      <c r="LB33" s="570">
        <f>ENE!LB33+FEB!LB33+MAR!LB33+ABR!LB33+MAY!LB33+JUN!LB33+JUL!LB33+AGO!LB33+SET!LB33+OCT!LB33+NOV!LB33+DIC!LB33</f>
        <v>0</v>
      </c>
      <c r="LD33" s="554" t="s">
        <v>132</v>
      </c>
      <c r="LE33" s="886">
        <f>ENE!LE33+FEB!LE33+MAR!LE33+ABR!LE33+MAY!LE33+JUN!LE33+JUL!LE33+AGO!LE33+SET!LE33+OCT!LE33+NOV!LE33+DIC!LE33</f>
        <v>0</v>
      </c>
      <c r="LF33" s="887">
        <f>ENE!LF33+FEB!LF33+MAR!LF33+ABR!LF33+MAY!LF33+JUN!LF33+JUL!LF33+AGO!LF33+SET!LF33+OCT!LF33+NOV!LF33+DIC!LF33</f>
        <v>0</v>
      </c>
      <c r="LG33" s="887">
        <f>ENE!LG33+FEB!LG33+MAR!LG33+ABR!LG33+MAY!LG33+JUN!LG33+JUL!LG33+AGO!LG33+SET!LG33+OCT!LG33+NOV!LG33+DIC!LG33</f>
        <v>0</v>
      </c>
      <c r="LH33" s="887">
        <f>ENE!LH33+FEB!LH33+MAR!LH33+ABR!LH33+MAY!LH33+JUN!LH33+JUL!LH33+AGO!LH33+SET!LH33+OCT!LH33+NOV!LH33+DIC!LH33</f>
        <v>0</v>
      </c>
      <c r="LI33" s="887">
        <f>ENE!LI33+FEB!LI33+MAR!LI33+ABR!LI33+MAY!LI33+JUN!LI33+JUL!LI33+AGO!LI33+SET!LI33+OCT!LI33+NOV!LI33+DIC!LI33</f>
        <v>0</v>
      </c>
      <c r="LJ33" s="888">
        <f>ENE!LJ33+FEB!LJ33+MAR!LJ33+ABR!LJ33+MAY!LJ33+JUN!LJ33+JUL!LJ33+AGO!LJ33+SET!LJ33+OCT!LJ33+NOV!LJ33+DIC!LJ33</f>
        <v>0</v>
      </c>
      <c r="LK33" s="889">
        <f>ENE!LK33+FEB!LK33+MAR!LK33+ABR!LK33+MAY!LK33+JUN!LK33+JUL!LK33+AGO!LK33+SET!LK33+OCT!LK33+NOV!LK33+DIC!LK33</f>
        <v>0</v>
      </c>
      <c r="LL33" s="890">
        <f>ENE!LL33+FEB!LL33+MAR!LL33+ABR!LL33+MAY!LL33+JUN!LL33+JUL!LL33+AGO!LL33+SET!LL33+OCT!LL33+NOV!LL33+DIC!LL33</f>
        <v>0</v>
      </c>
      <c r="LM33" s="890">
        <f>ENE!LM33+FEB!LM33+MAR!LM33+ABR!LM33+MAY!LM33+JUN!LM33+JUL!LM33+AGO!LM33+SET!LM33+OCT!LM33+NOV!LM33+DIC!LM33</f>
        <v>0</v>
      </c>
      <c r="LN33" s="949">
        <f>ENE!LN33+FEB!LN33+MAR!LN33+ABR!LN33+MAY!LN33+JUN!LN33+JUL!LN33+AGO!LN33+SET!LN33+OCT!LN33+NOV!LN33+DIC!LN33</f>
        <v>0</v>
      </c>
      <c r="LO33" s="889">
        <f>ENE!LO33+FEB!LO33+MAR!LO33+ABR!LO33+MAY!LO33+JUN!LO33+JUL!LO33+AGO!LO33+SET!LO33+OCT!LO33+NOV!LO33+DIC!LO33</f>
        <v>123</v>
      </c>
      <c r="LP33" s="890">
        <f>ENE!LP33+FEB!LP33+MAR!LP33+ABR!LP33+MAY!LP33+JUN!LP33+JUL!LP33+AGO!LP33+SET!LP33+OCT!LP33+NOV!LP33+DIC!LP33</f>
        <v>6</v>
      </c>
      <c r="LQ33" s="890">
        <f>ENE!LQ33+FEB!LQ33+MAR!LQ33+ABR!LQ33+MAY!LQ33+JUN!LQ33+JUL!LQ33+AGO!LQ33+SET!LQ33+OCT!LQ33+NOV!LQ33+DIC!LQ33</f>
        <v>0</v>
      </c>
      <c r="LR33" s="949">
        <f>ENE!LR33+FEB!LR33+MAR!LR33+ABR!LR33+MAY!LR33+JUN!LR33+JUL!LR33+AGO!LR33+SET!LR33+OCT!LR33+NOV!LR33+DIC!LR33</f>
        <v>0</v>
      </c>
      <c r="LS33" s="1004">
        <f>ENE!LS33+FEB!LS33+MAR!LS33+ABR!LS33+MAY!LS33+JUN!LS33+JUL!LS33+AGO!LS33+SET!LS33+OCT!LS33+NOV!LS33+DIC!LS33</f>
        <v>0</v>
      </c>
      <c r="LT33" s="949">
        <f>ENE!LT33+FEB!LT33+MAR!LT33+ABR!LT33+MAY!LT33+JUN!LT33+JUL!LT33+AGO!LT33+SET!LT33+OCT!LT33+NOV!LT33+DIC!LT33</f>
        <v>0</v>
      </c>
      <c r="LU33" s="949">
        <f>ENE!LU33+FEB!LU33+MAR!LU33+ABR!LU33+MAY!LU33+JUN!LU33+JUL!LU33+AGO!LU33+SET!LU33+OCT!LU33+NOV!LU33+DIC!LU33</f>
        <v>0</v>
      </c>
      <c r="LV33" s="891">
        <f>ENE!LV33+FEB!LV33+MAR!LV33+ABR!LV33+MAY!LV33+JUN!LV33+JUL!LV33+AGO!LV33+SET!LV33+OCT!LV33+NOV!LV33+DIC!LV33</f>
        <v>0</v>
      </c>
    </row>
    <row r="34" spans="1:335" s="288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99</v>
      </c>
      <c r="E34" s="159">
        <f t="shared" ref="E34:F34" si="194">SUM(E35:E39)</f>
        <v>2</v>
      </c>
      <c r="F34" s="159">
        <f t="shared" si="194"/>
        <v>0</v>
      </c>
      <c r="G34" s="705">
        <f t="shared" si="155"/>
        <v>47.417840375586856</v>
      </c>
      <c r="H34" s="159">
        <f t="shared" ref="H34:L34" si="195">SUM(H35:H39)</f>
        <v>94</v>
      </c>
      <c r="I34" s="159">
        <f t="shared" si="195"/>
        <v>5</v>
      </c>
      <c r="J34" s="159">
        <f t="shared" si="195"/>
        <v>216</v>
      </c>
      <c r="K34" s="159">
        <f t="shared" si="195"/>
        <v>213</v>
      </c>
      <c r="L34" s="159">
        <f t="shared" si="195"/>
        <v>203</v>
      </c>
      <c r="M34" s="407">
        <f t="shared" si="179"/>
        <v>95.305164319248831</v>
      </c>
      <c r="N34" s="159">
        <f t="shared" ref="N34:P34" si="196">SUM(N35:N39)</f>
        <v>216</v>
      </c>
      <c r="O34" s="159">
        <f t="shared" si="196"/>
        <v>213</v>
      </c>
      <c r="P34" s="159">
        <f t="shared" si="196"/>
        <v>202</v>
      </c>
      <c r="Q34" s="387">
        <f t="shared" si="180"/>
        <v>94.835680751173712</v>
      </c>
      <c r="R34" s="159">
        <f t="shared" ref="R34:AF34" si="197">SUM(R35:R39)</f>
        <v>0</v>
      </c>
      <c r="S34" s="151">
        <f t="shared" si="197"/>
        <v>0</v>
      </c>
      <c r="T34" s="151">
        <f t="shared" si="197"/>
        <v>0</v>
      </c>
      <c r="U34" s="151">
        <f t="shared" si="197"/>
        <v>0</v>
      </c>
      <c r="V34" s="151">
        <f t="shared" si="197"/>
        <v>0</v>
      </c>
      <c r="W34" s="153">
        <f t="shared" si="197"/>
        <v>0</v>
      </c>
      <c r="X34" s="151">
        <f t="shared" si="197"/>
        <v>215</v>
      </c>
      <c r="Y34" s="151">
        <f t="shared" si="197"/>
        <v>211</v>
      </c>
      <c r="Z34" s="151">
        <f t="shared" si="197"/>
        <v>216</v>
      </c>
      <c r="AA34" s="151">
        <f t="shared" si="197"/>
        <v>213</v>
      </c>
      <c r="AB34" s="151">
        <f t="shared" si="197"/>
        <v>169</v>
      </c>
      <c r="AC34" s="151">
        <f t="shared" si="197"/>
        <v>147</v>
      </c>
      <c r="AD34" s="151">
        <f t="shared" si="197"/>
        <v>1</v>
      </c>
      <c r="AE34" s="151">
        <f t="shared" si="197"/>
        <v>2</v>
      </c>
      <c r="AF34" s="153">
        <f t="shared" si="197"/>
        <v>2</v>
      </c>
      <c r="AG34" s="153"/>
      <c r="AH34" s="154"/>
      <c r="AI34" s="275" t="s">
        <v>128</v>
      </c>
      <c r="AJ34" s="425">
        <f t="shared" ref="AJ34:AK34" si="198">SUM(AJ35:AJ39)</f>
        <v>209</v>
      </c>
      <c r="AK34" s="159">
        <f t="shared" si="198"/>
        <v>251</v>
      </c>
      <c r="AL34" s="708">
        <f t="shared" si="181"/>
        <v>120.09569377990429</v>
      </c>
      <c r="AM34" s="151">
        <f t="shared" ref="AM34:BM34" si="199">SUM(AM35:AM39)</f>
        <v>251</v>
      </c>
      <c r="AN34" s="151">
        <f t="shared" si="199"/>
        <v>219</v>
      </c>
      <c r="AO34" s="151">
        <f t="shared" si="199"/>
        <v>1</v>
      </c>
      <c r="AP34" s="151">
        <f t="shared" si="199"/>
        <v>0</v>
      </c>
      <c r="AQ34" s="153">
        <f t="shared" si="199"/>
        <v>155</v>
      </c>
      <c r="AR34" s="151">
        <f t="shared" si="199"/>
        <v>5</v>
      </c>
      <c r="AS34" s="151">
        <f t="shared" si="199"/>
        <v>2</v>
      </c>
      <c r="AT34" s="172">
        <f t="shared" si="199"/>
        <v>216</v>
      </c>
      <c r="AU34" s="159">
        <f t="shared" si="199"/>
        <v>251</v>
      </c>
      <c r="AV34" s="708">
        <f t="shared" si="182"/>
        <v>120.09569377990429</v>
      </c>
      <c r="AW34" s="155">
        <f t="shared" si="199"/>
        <v>250</v>
      </c>
      <c r="AX34" s="743">
        <f t="shared" si="199"/>
        <v>250</v>
      </c>
      <c r="AY34" s="151">
        <f t="shared" si="199"/>
        <v>0</v>
      </c>
      <c r="AZ34" s="155">
        <f t="shared" si="199"/>
        <v>1</v>
      </c>
      <c r="BA34" s="155">
        <f t="shared" si="199"/>
        <v>2</v>
      </c>
      <c r="BB34" s="708">
        <f t="shared" si="159"/>
        <v>0.9569377990430622</v>
      </c>
      <c r="BC34" s="155">
        <f t="shared" si="199"/>
        <v>1</v>
      </c>
      <c r="BD34" s="155">
        <f t="shared" si="199"/>
        <v>1</v>
      </c>
      <c r="BE34" s="155">
        <f t="shared" si="199"/>
        <v>1</v>
      </c>
      <c r="BF34" s="708">
        <f t="shared" si="183"/>
        <v>0.4784688995215311</v>
      </c>
      <c r="BG34" s="155">
        <f t="shared" si="199"/>
        <v>0</v>
      </c>
      <c r="BH34" s="151">
        <f t="shared" si="199"/>
        <v>0</v>
      </c>
      <c r="BI34" s="151">
        <f t="shared" si="199"/>
        <v>0</v>
      </c>
      <c r="BJ34" s="151">
        <f t="shared" si="199"/>
        <v>0</v>
      </c>
      <c r="BK34" s="151">
        <f t="shared" si="199"/>
        <v>1</v>
      </c>
      <c r="BL34" s="151">
        <f t="shared" si="199"/>
        <v>9</v>
      </c>
      <c r="BM34" s="153">
        <f t="shared" si="199"/>
        <v>0</v>
      </c>
      <c r="BN34" s="154"/>
      <c r="BO34" s="150" t="s">
        <v>128</v>
      </c>
      <c r="BP34" s="425">
        <f t="shared" ref="BP34:CO34" si="200">SUM(BP35:BP39)</f>
        <v>212</v>
      </c>
      <c r="BQ34" s="159">
        <f t="shared" si="200"/>
        <v>1</v>
      </c>
      <c r="BR34" s="151">
        <f t="shared" si="200"/>
        <v>250</v>
      </c>
      <c r="BS34" s="151">
        <f t="shared" si="200"/>
        <v>1</v>
      </c>
      <c r="BT34" s="151">
        <f t="shared" si="200"/>
        <v>28</v>
      </c>
      <c r="BU34" s="151">
        <f t="shared" si="200"/>
        <v>16</v>
      </c>
      <c r="BV34" s="151">
        <f t="shared" si="200"/>
        <v>3</v>
      </c>
      <c r="BW34" s="151">
        <f t="shared" si="200"/>
        <v>2</v>
      </c>
      <c r="BX34" s="155">
        <f t="shared" si="200"/>
        <v>9</v>
      </c>
      <c r="BY34" s="708">
        <f t="shared" si="163"/>
        <v>4.2452830188679243E-2</v>
      </c>
      <c r="BZ34" s="155">
        <f t="shared" si="200"/>
        <v>2</v>
      </c>
      <c r="CA34" s="155">
        <f t="shared" si="200"/>
        <v>3</v>
      </c>
      <c r="CB34" s="155">
        <f t="shared" si="200"/>
        <v>2</v>
      </c>
      <c r="CC34" s="708">
        <f t="shared" si="184"/>
        <v>0.94339622641509435</v>
      </c>
      <c r="CD34" s="155">
        <f t="shared" si="200"/>
        <v>0</v>
      </c>
      <c r="CE34" s="155">
        <f t="shared" si="200"/>
        <v>10</v>
      </c>
      <c r="CF34" s="155">
        <f t="shared" si="200"/>
        <v>0</v>
      </c>
      <c r="CG34" s="155">
        <f t="shared" si="200"/>
        <v>0</v>
      </c>
      <c r="CH34" s="155">
        <f t="shared" si="200"/>
        <v>2</v>
      </c>
      <c r="CI34" s="353">
        <f t="shared" si="200"/>
        <v>9</v>
      </c>
      <c r="CJ34" s="159">
        <f t="shared" si="200"/>
        <v>12</v>
      </c>
      <c r="CK34" s="155">
        <f t="shared" si="200"/>
        <v>45</v>
      </c>
      <c r="CL34" s="716">
        <f t="shared" si="185"/>
        <v>21.226415094339622</v>
      </c>
      <c r="CM34" s="151">
        <f t="shared" si="200"/>
        <v>4</v>
      </c>
      <c r="CN34" s="155">
        <f t="shared" si="200"/>
        <v>6</v>
      </c>
      <c r="CO34" s="153">
        <f t="shared" si="200"/>
        <v>0</v>
      </c>
      <c r="CP34" s="154"/>
      <c r="CQ34" s="368" t="s">
        <v>128</v>
      </c>
      <c r="CR34" s="369">
        <f t="shared" ref="CR34:DM34" si="201">SUM(CR35:CR39)</f>
        <v>35</v>
      </c>
      <c r="CS34" s="159">
        <f t="shared" si="201"/>
        <v>5</v>
      </c>
      <c r="CT34" s="159">
        <f t="shared" si="201"/>
        <v>86</v>
      </c>
      <c r="CU34" s="151">
        <f t="shared" si="201"/>
        <v>0</v>
      </c>
      <c r="CV34" s="151">
        <f t="shared" si="201"/>
        <v>2</v>
      </c>
      <c r="CW34" s="151">
        <f t="shared" si="201"/>
        <v>0</v>
      </c>
      <c r="CX34" s="151">
        <f t="shared" si="201"/>
        <v>0</v>
      </c>
      <c r="CY34" s="151">
        <f t="shared" si="201"/>
        <v>0</v>
      </c>
      <c r="CZ34" s="151">
        <f t="shared" si="201"/>
        <v>0</v>
      </c>
      <c r="DA34" s="151">
        <f t="shared" si="201"/>
        <v>0</v>
      </c>
      <c r="DB34" s="151">
        <f t="shared" si="201"/>
        <v>0</v>
      </c>
      <c r="DC34" s="151">
        <f t="shared" si="201"/>
        <v>0</v>
      </c>
      <c r="DD34" s="151">
        <f t="shared" si="201"/>
        <v>0</v>
      </c>
      <c r="DE34" s="151">
        <f t="shared" si="201"/>
        <v>0</v>
      </c>
      <c r="DF34" s="151">
        <f t="shared" si="201"/>
        <v>0</v>
      </c>
      <c r="DG34" s="151">
        <f t="shared" si="201"/>
        <v>0</v>
      </c>
      <c r="DH34" s="151">
        <f t="shared" si="201"/>
        <v>7</v>
      </c>
      <c r="DI34" s="172">
        <f t="shared" si="201"/>
        <v>0</v>
      </c>
      <c r="DJ34" s="159">
        <f t="shared" si="201"/>
        <v>1</v>
      </c>
      <c r="DK34" s="153">
        <f t="shared" si="201"/>
        <v>3</v>
      </c>
      <c r="DL34" s="159">
        <f t="shared" si="201"/>
        <v>3</v>
      </c>
      <c r="DM34" s="180">
        <f t="shared" si="201"/>
        <v>4</v>
      </c>
      <c r="DN34" s="154"/>
      <c r="DO34" s="150" t="s">
        <v>128</v>
      </c>
      <c r="DP34" s="425">
        <f t="shared" ref="DP34:EA34" si="202">SUM(DP35:DP39)</f>
        <v>319</v>
      </c>
      <c r="DQ34" s="159">
        <f t="shared" si="202"/>
        <v>10</v>
      </c>
      <c r="DR34" s="151">
        <f t="shared" si="202"/>
        <v>75</v>
      </c>
      <c r="DS34" s="151">
        <f t="shared" si="202"/>
        <v>11</v>
      </c>
      <c r="DT34" s="172">
        <f t="shared" si="202"/>
        <v>1</v>
      </c>
      <c r="DU34" s="159">
        <f t="shared" si="202"/>
        <v>1</v>
      </c>
      <c r="DV34" s="151">
        <f t="shared" si="202"/>
        <v>0</v>
      </c>
      <c r="DW34" s="155">
        <f t="shared" si="202"/>
        <v>3</v>
      </c>
      <c r="DX34" s="720">
        <f t="shared" si="167"/>
        <v>0.94043887147335425</v>
      </c>
      <c r="DY34" s="159">
        <f t="shared" si="202"/>
        <v>0</v>
      </c>
      <c r="DZ34" s="155">
        <f t="shared" si="202"/>
        <v>0</v>
      </c>
      <c r="EA34" s="155">
        <f t="shared" si="202"/>
        <v>0</v>
      </c>
      <c r="EB34" s="716">
        <f t="shared" si="186"/>
        <v>0</v>
      </c>
      <c r="EC34" s="151">
        <f>ENE!EC34+FEB!EC34+MAR!EC34+ABR!EC34+MAY!EC34+JUN!EC34+JUL!EC34+AGO!EC34+SET!EC34+OCT!EC34+NOV!EC34+DIC!EC34</f>
        <v>0</v>
      </c>
      <c r="ED34" s="155">
        <f>ENE!ED34+FEB!ED34+MAR!ED34+ABR!ED34+MAY!ED34+JUN!ED34+JUL!ED34+AGO!ED34+SET!ED34+OCT!ED34+NOV!ED34+DIC!ED34</f>
        <v>0</v>
      </c>
      <c r="EE34" s="155">
        <f>ENE!EE34+FEB!EE34+MAR!EE34+ABR!EE34+MAY!EE34+JUN!EE34+JUL!EE34+AGO!EE34+SET!EE34+OCT!EE34+NOV!EE34+DIC!EE34</f>
        <v>1</v>
      </c>
      <c r="EF34" s="353">
        <f>ENE!EF34+FEB!EF34+MAR!EF34+ABR!EF34+MAY!EF34+JUN!EF34+JUL!EF34+AGO!EF34+SET!EF34+OCT!EF34+NOV!EF34+DIC!EF34</f>
        <v>0</v>
      </c>
      <c r="EG34" s="159">
        <f>ENE!EG34+FEB!EG34+MAR!EG34+ABR!EG34+MAY!EG34+JUN!EG34+JUL!EG34+AGO!EG34+SET!EG34+OCT!EG34+NOV!EG34+DIC!EG34</f>
        <v>0</v>
      </c>
      <c r="EH34" s="180">
        <f>ENE!EH34+FEB!EH34+MAR!EH34+ABR!EH34+MAY!EH34+JUN!EH34+JUL!EH34+AGO!EH34+SET!EH34+OCT!EH34+NOV!EH34+DIC!EH34</f>
        <v>1</v>
      </c>
      <c r="EI34" s="151">
        <f>ENE!EI34+FEB!EI34+MAR!EI34+ABR!EI34+MAY!EI34+JUN!EI34+JUL!EI34+AGO!EI34+SET!EI34+OCT!EI34+NOV!EI34+DIC!EI34</f>
        <v>2</v>
      </c>
      <c r="EJ34" s="155">
        <f>ENE!EJ34+FEB!EJ34+MAR!EJ34+ABR!EJ34+MAY!EJ34+JUN!EJ34+JUL!EJ34+AGO!EJ34+SET!EJ34+OCT!EJ34+NOV!EJ34+DIC!EJ34</f>
        <v>2</v>
      </c>
      <c r="EK34" s="716">
        <f t="shared" si="187"/>
        <v>0.62695924764890276</v>
      </c>
      <c r="EL34" s="151">
        <f>ENE!EL34+FEB!EL34+MAR!EL34+ABR!EL34+MAY!EL34+JUN!EL34+JUL!EL34+AGO!EL34+SET!EL34+OCT!EL34+NOV!EL34+DIC!EL34</f>
        <v>0</v>
      </c>
      <c r="EM34" s="155">
        <f>ENE!EM34+FEB!EM34+MAR!EM34+ABR!EM34+MAY!EM34+JUN!EM34+JUL!EM34+AGO!EM34+SET!EM34+OCT!EM34+NOV!EM34+DIC!EM34</f>
        <v>305</v>
      </c>
      <c r="EN34" s="708">
        <f t="shared" si="188"/>
        <v>95.611285266457685</v>
      </c>
      <c r="EO34" s="155">
        <f>ENE!EO34+FEB!EO34+MAR!EO34+ABR!EO34+MAY!EO34+JUN!EO34+JUL!EO34+AGO!EO34+SET!EO34+OCT!EO34+NOV!EO34+DIC!EO34</f>
        <v>305</v>
      </c>
      <c r="EP34" s="716">
        <f t="shared" si="189"/>
        <v>95.611285266457685</v>
      </c>
      <c r="EQ34" s="154"/>
      <c r="ER34" s="150" t="s">
        <v>128</v>
      </c>
      <c r="ES34" s="159">
        <f>ENE!ES34+FEB!ES34+MAR!ES34+ABR!ES34+MAY!ES34+JUN!ES34+JUL!ES34+AGO!ES34+SET!ES34+OCT!ES34+NOV!ES34+DIC!ES34</f>
        <v>3</v>
      </c>
      <c r="ET34" s="151">
        <f>ENE!ET34+FEB!ET34+MAR!ET34+ABR!ET34+MAY!ET34+JUN!ET34+JUL!ET34+AGO!ET34+SET!ET34+OCT!ET34+NOV!ET34+DIC!ET34</f>
        <v>1</v>
      </c>
      <c r="EU34" s="172">
        <f>ENE!EU34+FEB!EU34+MAR!EU34+ABR!EU34+MAY!EU34+JUN!EU34+JUL!EU34+AGO!EU34+SET!EU34+OCT!EU34+NOV!EU34+DIC!EU34</f>
        <v>1</v>
      </c>
      <c r="EV34" s="159">
        <f>ENE!EV34+FEB!EV34+MAR!EV34+ABR!EV34+MAY!EV34+JUN!EV34+JUL!EV34+AGO!EV34+SET!EV34+OCT!EV34+NOV!EV34+DIC!EV34</f>
        <v>209</v>
      </c>
      <c r="EW34" s="155">
        <f>ENE!EW34+FEB!EW34+MAR!EW34+ABR!EW34+MAY!EW34+JUN!EW34+JUL!EW34+AGO!EW34+SET!EW34+OCT!EW34+NOV!EW34+DIC!EW34</f>
        <v>118</v>
      </c>
      <c r="EX34" s="180">
        <f>ENE!EX34+FEB!EX34+MAR!EX34+ABR!EX34+MAY!EX34+JUN!EX34+JUL!EX34+AGO!EX34+SET!EX34+OCT!EX34+NOV!EX34+DIC!EX34</f>
        <v>89</v>
      </c>
      <c r="EY34" s="151">
        <f>ENE!EY34+FEB!EY34+MAR!EY34+ABR!EY34+MAY!EY34+JUN!EY34+JUL!EY34+AGO!EY34+SET!EY34+OCT!EY34+NOV!EY34+DIC!EY34</f>
        <v>58</v>
      </c>
      <c r="EZ34" s="151">
        <f>ENE!EZ34+FEB!EZ34+MAR!EZ34+ABR!EZ34+MAY!EZ34+JUN!EZ34+JUL!EZ34+AGO!EZ34+SET!EZ34+OCT!EZ34+NOV!EZ34+DIC!EZ34</f>
        <v>39</v>
      </c>
      <c r="FA34" s="172">
        <f>ENE!FA34+FEB!FA34+MAR!FA34+ABR!FA34+MAY!FA34+JUN!FA34+JUL!FA34+AGO!FA34+SET!FA34+OCT!FA34+NOV!FA34+DIC!FA34</f>
        <v>41</v>
      </c>
      <c r="FB34" s="159">
        <f>ENE!FB34+FEB!FB34+MAR!FB34+ABR!FB34+MAY!FB34+JUN!FB34+JUL!FB34+AGO!FB34+SET!FB34+OCT!FB34+NOV!FB34+DIC!FB34</f>
        <v>85</v>
      </c>
      <c r="FC34" s="151">
        <f>ENE!FC34+FEB!FC34+MAR!FC34+ABR!FC34+MAY!FC34+JUN!FC34+JUL!FC34+AGO!FC34+SET!FC34+OCT!FC34+NOV!FC34+DIC!FC34</f>
        <v>42</v>
      </c>
      <c r="FD34" s="153">
        <f>ENE!FD34+FEB!FD34+MAR!FD34+ABR!FD34+MAY!FD34+JUN!FD34+JUL!FD34+AGO!FD34+SET!FD34+OCT!FD34+NOV!FD34+DIC!FD34</f>
        <v>21</v>
      </c>
      <c r="FE34" s="151">
        <f>ENE!FE34+FEB!FE34+MAR!FE34+ABR!FE34+MAY!FE34+JUN!FE34+JUL!FE34+AGO!FE34+SET!FE34+OCT!FE34+NOV!FE34+DIC!FE34</f>
        <v>20</v>
      </c>
      <c r="FF34" s="151">
        <f>ENE!FF34+FEB!FF34+MAR!FF34+ABR!FF34+MAY!FF34+JUN!FF34+JUL!FF34+AGO!FF34+SET!FF34+OCT!FF34+NOV!FF34+DIC!FF34</f>
        <v>11</v>
      </c>
      <c r="FG34" s="172">
        <f>ENE!FG34+FEB!FG34+MAR!FG34+ABR!FG34+MAY!FG34+JUN!FG34+JUL!FG34+AGO!FG34+SET!FG34+OCT!FG34+NOV!FG34+DIC!FG34</f>
        <v>7</v>
      </c>
      <c r="FH34" s="159">
        <f>ENE!FH34+FEB!FH34+MAR!FH34+ABR!FH34+MAY!FH34+JUN!FH34+JUL!FH34+AGO!FH34+SET!FH34+OCT!FH34+NOV!FH34+DIC!FH34</f>
        <v>7</v>
      </c>
      <c r="FI34" s="151">
        <f>ENE!FI34+FEB!FI34+MAR!FI34+ABR!FI34+MAY!FI34+JUN!FI34+JUL!FI34+AGO!FI34+SET!FI34+OCT!FI34+NOV!FI34+DIC!FI34</f>
        <v>2</v>
      </c>
      <c r="FJ34" s="153">
        <f>ENE!FJ34+FEB!FJ34+MAR!FJ34+ABR!FJ34+MAY!FJ34+JUN!FJ34+JUL!FJ34+AGO!FJ34+SET!FJ34+OCT!FJ34+NOV!FJ34+DIC!FJ34</f>
        <v>2</v>
      </c>
      <c r="FK34" s="427">
        <f t="shared" ref="FK34" si="203">SUM(FK35:FK39)</f>
        <v>187</v>
      </c>
      <c r="FL34" s="724">
        <f t="shared" si="169"/>
        <v>86.096256684491976</v>
      </c>
      <c r="FM34" s="151">
        <f>ENE!FM34+FEB!FM34+MAR!FM34+ABR!FM34+MAY!FM34+JUN!FM34+JUL!FM34+AGO!FM34+SET!FM34+OCT!FM34+NOV!FM34+DIC!FM34</f>
        <v>0</v>
      </c>
      <c r="FN34" s="151">
        <f>ENE!FN34+FEB!FN34+MAR!FN34+ABR!FN34+MAY!FN34+JUN!FN34+JUL!FN34+AGO!FN34+SET!FN34+OCT!FN34+NOV!FN34+DIC!FN34</f>
        <v>4</v>
      </c>
      <c r="FO34" s="151">
        <f>ENE!FO34+FEB!FO34+MAR!FO34+ABR!FO34+MAY!FO34+JUN!FO34+JUL!FO34+AGO!FO34+SET!FO34+OCT!FO34+NOV!FO34+DIC!FO34</f>
        <v>89</v>
      </c>
      <c r="FP34" s="151">
        <f>ENE!FP34+FEB!FP34+MAR!FP34+ABR!FP34+MAY!FP34+JUN!FP34+JUL!FP34+AGO!FP34+SET!FP34+OCT!FP34+NOV!FP34+DIC!FP34</f>
        <v>68</v>
      </c>
      <c r="FQ34" s="153">
        <f>ENE!FQ34+FEB!FQ34+MAR!FQ34+ABR!FQ34+MAY!FQ34+JUN!FQ34+JUL!FQ34+AGO!FQ34+SET!FQ34+OCT!FQ34+NOV!FQ34+DIC!FQ34</f>
        <v>0</v>
      </c>
      <c r="FR34" s="159">
        <f>ENE!FR34+FEB!FR34+MAR!FR34+ABR!FR34+MAY!FR34+JUN!FR34+JUL!FR34+AGO!FR34+SET!FR34+OCT!FR34+NOV!FR34+DIC!FR34</f>
        <v>2</v>
      </c>
      <c r="FS34" s="155">
        <f>ENE!FS34+FEB!FS34+MAR!FS34+ABR!FS34+MAY!FS34+JUN!FS34+JUL!FS34+AGO!FS34+SET!FS34+OCT!FS34+NOV!FS34+DIC!FS34</f>
        <v>0</v>
      </c>
      <c r="FT34" s="155">
        <f>ENE!FT34+FEB!FT34+MAR!FT34+ABR!FT34+MAY!FT34+JUN!FT34+JUL!FT34+AGO!FT34+SET!FT34+OCT!FT34+NOV!FT34+DIC!FT34</f>
        <v>0</v>
      </c>
      <c r="FU34" s="151">
        <f>ENE!FU34+FEB!FU34+MAR!FU34+ABR!FU34+MAY!FU34+JUN!FU34+JUL!FU34+AGO!FU34+SET!FU34+OCT!FU34+NOV!FU34+DIC!FU34</f>
        <v>224</v>
      </c>
      <c r="FV34" s="151">
        <f>ENE!FV34+FEB!FV34+MAR!FV34+ABR!FV34+MAY!FV34+JUN!FV34+JUL!FV34+AGO!FV34+SET!FV34+OCT!FV34+NOV!FV34+DIC!FV34</f>
        <v>91</v>
      </c>
      <c r="FW34" s="151">
        <f>ENE!FW34+FEB!FW34+MAR!FW34+ABR!FW34+MAY!FW34+JUN!FW34+JUL!FW34+AGO!FW34+SET!FW34+OCT!FW34+NOV!FW34+DIC!FW34</f>
        <v>50</v>
      </c>
      <c r="FX34" s="151">
        <f>ENE!FX34+FEB!FX34+MAR!FX34+ABR!FX34+MAY!FX34+JUN!FX34+JUL!FX34+AGO!FX34+SET!FX34+OCT!FX34+NOV!FX34+DIC!FX34</f>
        <v>78</v>
      </c>
      <c r="FY34" s="151">
        <f>ENE!FY34+FEB!FY34+MAR!FY34+ABR!FY34+MAY!FY34+JUN!FY34+JUL!FY34+AGO!FY34+SET!FY34+OCT!FY34+NOV!FY34+DIC!FY34</f>
        <v>28</v>
      </c>
      <c r="FZ34" s="151">
        <f>ENE!FZ34+FEB!FZ34+MAR!FZ34+ABR!FZ34+MAY!FZ34+JUN!FZ34+JUL!FZ34+AGO!FZ34+SET!FZ34+OCT!FZ34+NOV!FZ34+DIC!FZ34</f>
        <v>15</v>
      </c>
      <c r="GA34" s="151">
        <f>ENE!GA34+FEB!GA34+MAR!GA34+ABR!GA34+MAY!GA34+JUN!GA34+JUL!GA34+AGO!GA34+SET!GA34+OCT!GA34+NOV!GA34+DIC!GA34</f>
        <v>155</v>
      </c>
      <c r="GB34" s="151">
        <f>ENE!GB34+FEB!GB34+MAR!GB34+ABR!GB34+MAY!GB34+JUN!GB34+JUL!GB34+AGO!GB34+SET!GB34+OCT!GB34+NOV!GB34+DIC!GB34</f>
        <v>97</v>
      </c>
      <c r="GC34" s="151">
        <f>ENE!GC34+FEB!GC34+MAR!GC34+ABR!GC34+MAY!GC34+JUN!GC34+JUL!GC34+AGO!GC34+SET!GC34+OCT!GC34+NOV!GC34+DIC!GC34</f>
        <v>66</v>
      </c>
      <c r="GD34" s="151">
        <f>ENE!GD34+FEB!GD34+MAR!GD34+ABR!GD34+MAY!GD34+JUN!GD34+JUL!GD34+AGO!GD34+SET!GD34+OCT!GD34+NOV!GD34+DIC!GD34</f>
        <v>14</v>
      </c>
      <c r="GE34" s="151">
        <f>ENE!GE34+FEB!GE34+MAR!GE34+ABR!GE34+MAY!GE34+JUN!GE34+JUL!GE34+AGO!GE34+SET!GE34+OCT!GE34+NOV!GE34+DIC!GE34</f>
        <v>5</v>
      </c>
      <c r="GF34" s="151">
        <f>ENE!GF34+FEB!GF34+MAR!GF34+ABR!GF34+MAY!GF34+JUN!GF34+JUL!GF34+AGO!GF34+SET!GF34+OCT!GF34+NOV!GF34+DIC!GF34</f>
        <v>1</v>
      </c>
      <c r="GG34" s="153">
        <f>ENE!GG34+FEB!GG34+MAR!GG34+ABR!GG34+MAY!GG34+JUN!GG34+JUL!GG34+AGO!GG34+SET!GG34+OCT!GG34+NOV!GG34+DIC!GG34</f>
        <v>7</v>
      </c>
      <c r="GH34" s="154"/>
      <c r="GI34" s="150" t="s">
        <v>128</v>
      </c>
      <c r="GJ34" s="487">
        <v>1812</v>
      </c>
      <c r="GK34" s="727">
        <f t="shared" si="190"/>
        <v>119.4812362030905</v>
      </c>
      <c r="GL34" s="159">
        <f>ENE!GL34+FEB!GL34+MAR!GL34+ABR!GL34+MAY!GL34+JUN!GL34+JUL!GL34+AGO!GL34+SET!GL34+OCT!GL34+NOV!GL34+DIC!GL34</f>
        <v>5</v>
      </c>
      <c r="GM34" s="151">
        <f>ENE!GM34+FEB!GM34+MAR!GM34+ABR!GM34+MAY!GM34+JUN!GM34+JUL!GM34+AGO!GM34+SET!GM34+OCT!GM34+NOV!GM34+DIC!GM34</f>
        <v>1</v>
      </c>
      <c r="GN34" s="151">
        <f>ENE!GN34+FEB!GN34+MAR!GN34+ABR!GN34+MAY!GN34+JUN!GN34+JUL!GN34+AGO!GN34+SET!GN34+OCT!GN34+NOV!GN34+DIC!GN34</f>
        <v>3</v>
      </c>
      <c r="GO34" s="151">
        <f>ENE!GO34+FEB!GO34+MAR!GO34+ABR!GO34+MAY!GO34+JUN!GO34+JUL!GO34+AGO!GO34+SET!GO34+OCT!GO34+NOV!GO34+DIC!GO34</f>
        <v>11</v>
      </c>
      <c r="GP34" s="153">
        <f>ENE!GP34+FEB!GP34+MAR!GP34+ABR!GP34+MAY!GP34+JUN!GP34+JUL!GP34+AGO!GP34+SET!GP34+OCT!GP34+NOV!GP34+DIC!GP34</f>
        <v>8</v>
      </c>
      <c r="GQ34" s="159">
        <f>ENE!GQ34+FEB!GQ34+MAR!GQ34+ABR!GQ34+MAY!GQ34+JUN!GQ34+JUL!GQ34+AGO!GQ34+SET!GQ34+OCT!GQ34+NOV!GQ34+DIC!GQ34</f>
        <v>316</v>
      </c>
      <c r="GR34" s="151">
        <f>ENE!GR34+FEB!GR34+MAR!GR34+ABR!GR34+MAY!GR34+JUN!GR34+JUL!GR34+AGO!GR34+SET!GR34+OCT!GR34+NOV!GR34+DIC!GR34</f>
        <v>200</v>
      </c>
      <c r="GS34" s="151">
        <f>ENE!GS34+FEB!GS34+MAR!GS34+ABR!GS34+MAY!GS34+JUN!GS34+JUL!GS34+AGO!GS34+SET!GS34+OCT!GS34+NOV!GS34+DIC!GS34</f>
        <v>383</v>
      </c>
      <c r="GT34" s="151">
        <f>ENE!GT34+FEB!GT34+MAR!GT34+ABR!GT34+MAY!GT34+JUN!GT34+JUL!GT34+AGO!GT34+SET!GT34+OCT!GT34+NOV!GT34+DIC!GT34</f>
        <v>824</v>
      </c>
      <c r="GU34" s="153">
        <f>ENE!GU34+FEB!GU34+MAR!GU34+ABR!GU34+MAY!GU34+JUN!GU34+JUL!GU34+AGO!GU34+SET!GU34+OCT!GU34+NOV!GU34+DIC!GU34</f>
        <v>414</v>
      </c>
      <c r="GV34" s="159">
        <f>ENE!GV34+FEB!GV34+MAR!GV34+ABR!GV34+MAY!GV34+JUN!GV34+JUL!GV34+AGO!GV34+SET!GV34+OCT!GV34+NOV!GV34+DIC!GV34</f>
        <v>1087</v>
      </c>
      <c r="GW34" s="159">
        <f t="shared" ref="GW34" si="204">SUM(GW35:GW39)</f>
        <v>2005</v>
      </c>
      <c r="GX34" s="730">
        <f t="shared" si="191"/>
        <v>54.214463840399006</v>
      </c>
      <c r="GY34" s="159">
        <f>ENE!GY34+FEB!GY34+MAR!GY34+ABR!GY34+MAY!GY34+JUN!GY34+JUL!GY34+AGO!GY34+SET!GY34+OCT!GY34+NOV!GY34+DIC!GY34</f>
        <v>47</v>
      </c>
      <c r="GZ34" s="151">
        <f>ENE!GZ34+FEB!GZ34+MAR!GZ34+ABR!GZ34+MAY!GZ34+JUN!GZ34+JUL!GZ34+AGO!GZ34+SET!GZ34+OCT!GZ34+NOV!GZ34+DIC!GZ34</f>
        <v>0</v>
      </c>
      <c r="HA34" s="151">
        <f>ENE!HA34+FEB!HA34+MAR!HA34+ABR!HA34+MAY!HA34+JUN!HA34+JUL!HA34+AGO!HA34+SET!HA34+OCT!HA34+NOV!HA34+DIC!HA34</f>
        <v>39</v>
      </c>
      <c r="HB34" s="151">
        <f>ENE!HB34+FEB!HB34+MAR!HB34+ABR!HB34+MAY!HB34+JUN!HB34+JUL!HB34+AGO!HB34+SET!HB34+OCT!HB34+NOV!HB34+DIC!HB34</f>
        <v>0</v>
      </c>
      <c r="HC34" s="151">
        <f>ENE!HC34+FEB!HC34+MAR!HC34+ABR!HC34+MAY!HC34+JUN!HC34+JUL!HC34+AGO!HC34+SET!HC34+OCT!HC34+NOV!HC34+DIC!HC34</f>
        <v>0</v>
      </c>
      <c r="HD34" s="151">
        <f>ENE!HD34+FEB!HD34+MAR!HD34+ABR!HD34+MAY!HD34+JUN!HD34+JUL!HD34+AGO!HD34+SET!HD34+OCT!HD34+NOV!HD34+DIC!HD34</f>
        <v>0</v>
      </c>
      <c r="HE34" s="151">
        <f>ENE!HE34+FEB!HE34+MAR!HE34+ABR!HE34+MAY!HE34+JUN!HE34+JUL!HE34+AGO!HE34+SET!HE34+OCT!HE34+NOV!HE34+DIC!HE34</f>
        <v>0</v>
      </c>
      <c r="HF34" s="151">
        <f>ENE!HF34+FEB!HF34+MAR!HF34+ABR!HF34+MAY!HF34+JUN!HF34+JUL!HF34+AGO!HF34+SET!HF34+OCT!HF34+NOV!HF34+DIC!HF34</f>
        <v>0</v>
      </c>
      <c r="HG34" s="153">
        <f>ENE!HG34+FEB!HG34+MAR!HG34+ABR!HG34+MAY!HG34+JUN!HG34+JUL!HG34+AGO!HG34+SET!HG34+OCT!HG34+NOV!HG34+DIC!HG34</f>
        <v>1</v>
      </c>
      <c r="HH34" s="645"/>
      <c r="HI34" s="368" t="s">
        <v>128</v>
      </c>
      <c r="HJ34" s="155">
        <f>ENE!HJ34+FEB!HJ34+MAR!HJ34+ABR!HJ34+MAY!HJ34+JUN!HJ34+JUL!HJ34+AGO!HJ34+SET!HJ34+OCT!HJ34+NOV!HJ34+DIC!HJ34</f>
        <v>0</v>
      </c>
      <c r="HK34" s="155">
        <f>ENE!HK34+FEB!HK34+MAR!HK34+ABR!HK34+MAY!HK34+JUN!HK34+JUL!HK34+AGO!HK34+SET!HK34+OCT!HK34+NOV!HK34+DIC!HK34</f>
        <v>0</v>
      </c>
      <c r="HL34" s="155">
        <f>ENE!HL34+FEB!HL34+MAR!HL34+ABR!HL34+MAY!HL34+JUN!HL34+JUL!HL34+AGO!HL34+SET!HL34+OCT!HL34+NOV!HL34+DIC!HL34</f>
        <v>0</v>
      </c>
      <c r="HM34" s="155">
        <f>ENE!HM34+FEB!HM34+MAR!HM34+ABR!HM34+MAY!HM34+JUN!HM34+JUL!HM34+AGO!HM34+SET!HM34+OCT!HM34+NOV!HM34+DIC!HM34</f>
        <v>0</v>
      </c>
      <c r="HN34" s="155">
        <f>ENE!HN34+FEB!HN34+MAR!HN34+ABR!HN34+MAY!HN34+JUN!HN34+JUL!HN34+AGO!HN34+SET!HN34+OCT!HN34+NOV!HN34+DIC!HN34</f>
        <v>1</v>
      </c>
      <c r="HO34" s="155">
        <f>ENE!HO34+FEB!HO34+MAR!HO34+ABR!HO34+MAY!HO34+JUN!HO34+JUL!HO34+AGO!HO34+SET!HO34+OCT!HO34+NOV!HO34+DIC!HO34</f>
        <v>0</v>
      </c>
      <c r="HP34" s="155">
        <f>ENE!HP34+FEB!HP34+MAR!HP34+ABR!HP34+MAY!HP34+JUN!HP34+JUL!HP34+AGO!HP34+SET!HP34+OCT!HP34+NOV!HP34+DIC!HP34</f>
        <v>0</v>
      </c>
      <c r="HQ34" s="180">
        <f>ENE!HQ34+FEB!HQ34+MAR!HQ34+ABR!HQ34+MAY!HQ34+JUN!HQ34+JUL!HQ34+AGO!HQ34+SET!HQ34+OCT!HQ34+NOV!HQ34+DIC!HQ34</f>
        <v>22</v>
      </c>
      <c r="HR34" s="738">
        <f t="shared" ref="HR34" si="205">SUM(HR35:HR39)</f>
        <v>138</v>
      </c>
      <c r="HS34" s="732">
        <f t="shared" si="192"/>
        <v>0</v>
      </c>
      <c r="HT34" s="159">
        <f>ENE!HT34+FEB!HT34+MAR!HT34+ABR!HT34+MAY!HT34+JUN!HT34+JUL!HT34+AGO!HT34+SET!HT34+OCT!HT34+NOV!HT34+DIC!HT34</f>
        <v>0</v>
      </c>
      <c r="HU34" s="155">
        <f>ENE!HU34+FEB!HU34+MAR!HU34+ABR!HU34+MAY!HU34+JUN!HU34+JUL!HU34+AGO!HU34+SET!HU34+OCT!HU34+NOV!HU34+DIC!HU34</f>
        <v>0</v>
      </c>
      <c r="HV34" s="155">
        <f>ENE!HV34+FEB!HV34+MAR!HV34+ABR!HV34+MAY!HV34+JUN!HV34+JUL!HV34+AGO!HV34+SET!HV34+OCT!HV34+NOV!HV34+DIC!HV34</f>
        <v>0</v>
      </c>
      <c r="HW34" s="155">
        <f>ENE!HW34+FEB!HW34+MAR!HW34+ABR!HW34+MAY!HW34+JUN!HW34+JUL!HW34+AGO!HW34+SET!HW34+OCT!HW34+NOV!HW34+DIC!HW34</f>
        <v>0</v>
      </c>
      <c r="HX34" s="180">
        <f>ENE!HX34+FEB!HX34+MAR!HX34+ABR!HX34+MAY!HX34+JUN!HX34+JUL!HX34+AGO!HX34+SET!HX34+OCT!HX34+NOV!HX34+DIC!HX34</f>
        <v>0</v>
      </c>
      <c r="HY34" s="151">
        <f>ENE!HY34+FEB!HY34+MAR!HY34+ABR!HY34+MAY!HY34+JUN!HY34+JUL!HY34+AGO!HY34+SET!HY34+OCT!HY34+NOV!HY34+DIC!HY34</f>
        <v>0</v>
      </c>
      <c r="HZ34" s="151">
        <f>ENE!HZ34+FEB!HZ34+MAR!HZ34+ABR!HZ34+MAY!HZ34+JUN!HZ34+JUL!HZ34+AGO!HZ34+SET!HZ34+OCT!HZ34+NOV!HZ34+DIC!HZ34</f>
        <v>0</v>
      </c>
      <c r="IA34" s="151">
        <f>ENE!IA34+FEB!IA34+MAR!IA34+ABR!IA34+MAY!IA34+JUN!IA34+JUL!IA34+AGO!IA34+SET!IA34+OCT!IA34+NOV!IA34+DIC!IA34</f>
        <v>0</v>
      </c>
      <c r="IB34" s="151">
        <f>ENE!IB34+FEB!IB34+MAR!IB34+ABR!IB34+MAY!IB34+JUN!IB34+JUL!IB34+AGO!IB34+SET!IB34+OCT!IB34+NOV!IB34+DIC!IB34</f>
        <v>0</v>
      </c>
      <c r="IC34" s="151">
        <f>ENE!IC34+FEB!IC34+MAR!IC34+ABR!IC34+MAY!IC34+JUN!IC34+JUL!IC34+AGO!IC34+SET!IC34+OCT!IC34+NOV!IC34+DIC!IC34</f>
        <v>0</v>
      </c>
      <c r="ID34" s="151">
        <f>ENE!ID34+FEB!ID34+MAR!ID34+ABR!ID34+MAY!ID34+JUN!ID34+JUL!ID34+AGO!ID34+SET!ID34+OCT!ID34+NOV!ID34+DIC!ID34</f>
        <v>0</v>
      </c>
      <c r="IE34" s="151">
        <f>ENE!IE34+FEB!IE34+MAR!IE34+ABR!IE34+MAY!IE34+JUN!IE34+JUL!IE34+AGO!IE34+SET!IE34+OCT!IE34+NOV!IE34+DIC!IE34</f>
        <v>0</v>
      </c>
      <c r="IF34" s="153">
        <f>ENE!IF34+FEB!IF34+MAR!IF34+ABR!IF34+MAY!IF34+JUN!IF34+JUL!IF34+AGO!IF34+SET!IF34+OCT!IF34+NOV!IF34+DIC!IF34</f>
        <v>0</v>
      </c>
      <c r="IG34" s="154"/>
      <c r="IH34" s="275" t="s">
        <v>128</v>
      </c>
      <c r="II34" s="159">
        <f>ENE!II34+FEB!II34+MAR!II34+ABR!II34+MAY!II34+JUN!II34+JUL!II34+AGO!II34+SET!II34+OCT!II34+NOV!II34+DIC!II34</f>
        <v>0</v>
      </c>
      <c r="IJ34" s="151">
        <f>ENE!IJ34+FEB!IJ34+MAR!IJ34+ABR!IJ34+MAY!IJ34+JUN!IJ34+JUL!IJ34+AGO!IJ34+SET!IJ34+OCT!IJ34+NOV!IJ34+DIC!IJ34</f>
        <v>0</v>
      </c>
      <c r="IK34" s="172">
        <f>ENE!IK34+FEB!IK34+MAR!IK34+ABR!IK34+MAY!IK34+JUN!IK34+JUL!IK34+AGO!IK34+SET!IK34+OCT!IK34+NOV!IK34+DIC!IK34</f>
        <v>0</v>
      </c>
      <c r="IL34" s="159">
        <f>ENE!IL34+FEB!IL34+MAR!IL34+ABR!IL34+MAY!IL34+JUN!IL34+JUL!IL34+AGO!IL34+SET!IL34+OCT!IL34+NOV!IL34+DIC!IL34</f>
        <v>14</v>
      </c>
      <c r="IM34" s="151">
        <f>ENE!IM34+FEB!IM34+MAR!IM34+ABR!IM34+MAY!IM34+JUN!IM34+JUL!IM34+AGO!IM34+SET!IM34+OCT!IM34+NOV!IM34+DIC!IM34</f>
        <v>1</v>
      </c>
      <c r="IN34" s="153">
        <f>ENE!IN34+FEB!IN34+MAR!IN34+ABR!IN34+MAY!IN34+JUN!IN34+JUL!IN34+AGO!IN34+SET!IN34+OCT!IN34+NOV!IN34+DIC!IN34</f>
        <v>0</v>
      </c>
      <c r="IO34" s="151">
        <f>ENE!IO34+FEB!IO34+MAR!IO34+ABR!IO34+MAY!IO34+JUN!IO34+JUL!IO34+AGO!IO34+SET!IO34+OCT!IO34+NOV!IO34+DIC!IO34</f>
        <v>133</v>
      </c>
      <c r="IP34" s="151">
        <f>ENE!IP34+FEB!IP34+MAR!IP34+ABR!IP34+MAY!IP34+JUN!IP34+JUL!IP34+AGO!IP34+SET!IP34+OCT!IP34+NOV!IP34+DIC!IP34</f>
        <v>49</v>
      </c>
      <c r="IQ34" s="172">
        <f>ENE!IQ34+FEB!IQ34+MAR!IQ34+ABR!IQ34+MAY!IQ34+JUN!IQ34+JUL!IQ34+AGO!IQ34+SET!IQ34+OCT!IQ34+NOV!IQ34+DIC!IQ34</f>
        <v>16</v>
      </c>
      <c r="IR34" s="159">
        <f>ENE!IR34+FEB!IR34+MAR!IR34+ABR!IR34+MAY!IR34+JUN!IR34+JUL!IR34+AGO!IR34+SET!IR34+OCT!IR34+NOV!IR34+DIC!IR34</f>
        <v>242</v>
      </c>
      <c r="IS34" s="151">
        <f>ENE!IS34+FEB!IS34+MAR!IS34+ABR!IS34+MAY!IS34+JUN!IS34+JUL!IS34+AGO!IS34+SET!IS34+OCT!IS34+NOV!IS34+DIC!IS34</f>
        <v>100</v>
      </c>
      <c r="IT34" s="153">
        <f>ENE!IT34+FEB!IT34+MAR!IT34+ABR!IT34+MAY!IT34+JUN!IT34+JUL!IT34+AGO!IT34+SET!IT34+OCT!IT34+NOV!IT34+DIC!IT34</f>
        <v>52</v>
      </c>
      <c r="IU34" s="151">
        <f>ENE!IU34+FEB!IU34+MAR!IU34+ABR!IU34+MAY!IU34+JUN!IU34+JUL!IU34+AGO!IU34+SET!IU34+OCT!IU34+NOV!IU34+DIC!IU34</f>
        <v>32</v>
      </c>
      <c r="IV34" s="151">
        <f>ENE!IV34+FEB!IV34+MAR!IV34+ABR!IV34+MAY!IV34+JUN!IV34+JUL!IV34+AGO!IV34+SET!IV34+OCT!IV34+NOV!IV34+DIC!IV34</f>
        <v>8</v>
      </c>
      <c r="IW34" s="153">
        <f>ENE!IW34+FEB!IW34+MAR!IW34+ABR!IW34+MAY!IW34+JUN!IW34+JUL!IW34+AGO!IW34+SET!IW34+OCT!IW34+NOV!IW34+DIC!IW34</f>
        <v>3</v>
      </c>
      <c r="IX34" s="159">
        <f>ENE!IX34+FEB!IX34+MAR!IX34+ABR!IX34+MAY!IX34+JUN!IX34+JUL!IX34+AGO!IX34+SET!IX34+OCT!IX34+NOV!IX34+DIC!IX34</f>
        <v>9</v>
      </c>
      <c r="IY34" s="151">
        <f>ENE!IY34+FEB!IY34+MAR!IY34+ABR!IY34+MAY!IY34+JUN!IY34+JUL!IY34+AGO!IY34+SET!IY34+OCT!IY34+NOV!IY34+DIC!IY34</f>
        <v>4</v>
      </c>
      <c r="IZ34" s="153">
        <f>ENE!IZ34+FEB!IZ34+MAR!IZ34+ABR!IZ34+MAY!IZ34+JUN!IZ34+JUL!IZ34+AGO!IZ34+SET!IZ34+OCT!IZ34+NOV!IZ34+DIC!IZ34</f>
        <v>1</v>
      </c>
      <c r="JA34" s="159">
        <f>ENE!JA34+FEB!JA34+MAR!JA34+ABR!JA34+MAY!JA34+JUN!JA34+JUL!JA34+AGO!JA34+SET!JA34+OCT!JA34+NOV!JA34+DIC!JA34</f>
        <v>10</v>
      </c>
      <c r="JB34" s="151">
        <f>ENE!JB34+FEB!JB34+MAR!JB34+ABR!JB34+MAY!JB34+JUN!JB34+JUL!JB34+AGO!JB34+SET!JB34+OCT!JB34+NOV!JB34+DIC!JB34</f>
        <v>2</v>
      </c>
      <c r="JC34" s="153">
        <f>ENE!JC34+FEB!JC34+MAR!JC34+ABR!JC34+MAY!JC34+JUN!JC34+JUL!JC34+AGO!JC34+SET!JC34+OCT!JC34+NOV!JC34+DIC!JC34</f>
        <v>4</v>
      </c>
      <c r="JD34" s="159">
        <f>ENE!JD34+FEB!JD34+MAR!JD34+ABR!JD34+MAY!JD34+JUN!JD34+JUL!JD34+AGO!JD34+SET!JD34+OCT!JD34+NOV!JD34+DIC!JD34</f>
        <v>0</v>
      </c>
      <c r="JE34" s="151">
        <f>ENE!JE34+FEB!JE34+MAR!JE34+ABR!JE34+MAY!JE34+JUN!JE34+JUL!JE34+AGO!JE34+SET!JE34+OCT!JE34+NOV!JE34+DIC!JE34</f>
        <v>40</v>
      </c>
      <c r="JF34" s="151">
        <f>ENE!JF34+FEB!JF34+MAR!JF34+ABR!JF34+MAY!JF34+JUN!JF34+JUL!JF34+AGO!JF34+SET!JF34+OCT!JF34+NOV!JF34+DIC!JF34</f>
        <v>0</v>
      </c>
      <c r="JG34" s="172">
        <f>ENE!JG34+FEB!JG34+MAR!JG34+ABR!JG34+MAY!JG34+JUN!JG34+JUL!JG34+AGO!JG34+SET!JG34+OCT!JG34+NOV!JG34+DIC!JG34</f>
        <v>5</v>
      </c>
      <c r="JH34" s="153">
        <f>ENE!JH34+FEB!JH34+MAR!JH34+ABR!JH34+MAY!JH34+JUN!JH34+JUL!JH34+AGO!JH34+SET!JH34+OCT!JH34+NOV!JH34+DIC!JH34</f>
        <v>0</v>
      </c>
      <c r="JI34" s="154"/>
      <c r="JJ34" s="275" t="s">
        <v>128</v>
      </c>
      <c r="JK34" s="159">
        <f>ENE!JK34+FEB!JK34+MAR!JK34+ABR!JK34+MAY!JK34+JUN!JK34+JUL!JK34+AGO!JK34+SET!JK34+OCT!JK34+NOV!JK34+DIC!JK34</f>
        <v>0</v>
      </c>
      <c r="JL34" s="151">
        <f>ENE!JL34+FEB!JL34+MAR!JL34+ABR!JL34+MAY!JL34+JUN!JL34+JUL!JL34+AGO!JL34+SET!JL34+OCT!JL34+NOV!JL34+DIC!JL34</f>
        <v>0</v>
      </c>
      <c r="JM34" s="151">
        <f>ENE!JM34+FEB!JM34+MAR!JM34+ABR!JM34+MAY!JM34+JUN!JM34+JUL!JM34+AGO!JM34+SET!JM34+OCT!JM34+NOV!JM34+DIC!JM34</f>
        <v>0</v>
      </c>
      <c r="JN34" s="151">
        <f>ENE!JN34+FEB!JN34+MAR!JN34+ABR!JN34+MAY!JN34+JUN!JN34+JUL!JN34+AGO!JN34+SET!JN34+OCT!JN34+NOV!JN34+DIC!JN34</f>
        <v>0</v>
      </c>
      <c r="JO34" s="153">
        <f>ENE!JO34+FEB!JO34+MAR!JO34+ABR!JO34+MAY!JO34+JUN!JO34+JUL!JO34+AGO!JO34+SET!JO34+OCT!JO34+NOV!JO34+DIC!JO34</f>
        <v>0</v>
      </c>
      <c r="JP34" s="159">
        <f>ENE!JP34+FEB!JP34+MAR!JP34+ABR!JP34+MAY!JP34+JUN!JP34+JUL!JP34+AGO!JP34+SET!JP34+OCT!JP34+NOV!JP34+DIC!JP34</f>
        <v>0</v>
      </c>
      <c r="JQ34" s="151">
        <f>ENE!JQ34+FEB!JQ34+MAR!JQ34+ABR!JQ34+MAY!JQ34+JUN!JQ34+JUL!JQ34+AGO!JQ34+SET!JQ34+OCT!JQ34+NOV!JQ34+DIC!JQ34</f>
        <v>0</v>
      </c>
      <c r="JR34" s="151">
        <f>ENE!JR34+FEB!JR34+MAR!JR34+ABR!JR34+MAY!JR34+JUN!JR34+JUL!JR34+AGO!JR34+SET!JR34+OCT!JR34+NOV!JR34+DIC!JR34</f>
        <v>0</v>
      </c>
      <c r="JS34" s="151">
        <f>ENE!JS34+FEB!JS34+MAR!JS34+ABR!JS34+MAY!JS34+JUN!JS34+JUL!JS34+AGO!JS34+SET!JS34+OCT!JS34+NOV!JS34+DIC!JS34</f>
        <v>0</v>
      </c>
      <c r="JT34" s="153">
        <f>ENE!JT34+FEB!JT34+MAR!JT34+ABR!JT34+MAY!JT34+JUN!JT34+JUL!JT34+AGO!JT34+SET!JT34+OCT!JT34+NOV!JT34+DIC!JT34</f>
        <v>0</v>
      </c>
      <c r="JU34" s="159">
        <f>ENE!JU34+FEB!JU34+MAR!JU34+ABR!JU34+MAY!JU34+JUN!JU34+JUL!JU34+AGO!JU34+SET!JU34+OCT!JU34+NOV!JU34+DIC!JU34</f>
        <v>0</v>
      </c>
      <c r="JV34" s="155">
        <f>ENE!JV34+FEB!JV34+MAR!JV34+ABR!JV34+MAY!JV34+JUN!JV34+JUL!JV34+AGO!JV34+SET!JV34+OCT!JV34+NOV!JV34+DIC!JV34</f>
        <v>0</v>
      </c>
      <c r="JW34" s="155">
        <f>ENE!JW34+FEB!JW34+MAR!JW34+ABR!JW34+MAY!JW34+JUN!JW34+JUL!JW34+AGO!JW34+SET!JW34+OCT!JW34+NOV!JW34+DIC!JW34</f>
        <v>0</v>
      </c>
      <c r="JX34" s="155">
        <f>ENE!JX34+FEB!JX34+MAR!JX34+ABR!JX34+MAY!JX34+JUN!JX34+JUL!JX34+AGO!JX34+SET!JX34+OCT!JX34+NOV!JX34+DIC!JX34</f>
        <v>1</v>
      </c>
      <c r="JY34" s="180">
        <f>ENE!JY34+FEB!JY34+MAR!JY34+ABR!JY34+MAY!JY34+JUN!JY34+JUL!JY34+AGO!JY34+SET!JY34+OCT!JY34+NOV!JY34+DIC!JY34</f>
        <v>1</v>
      </c>
      <c r="JZ34" s="159">
        <f>ENE!JZ34+FEB!JZ34+MAR!JZ34+ABR!JZ34+MAY!JZ34+JUN!JZ34+JUL!JZ34+AGO!JZ34+SET!JZ34+OCT!JZ34+NOV!JZ34+DIC!JZ34</f>
        <v>0</v>
      </c>
      <c r="KA34" s="155">
        <f>ENE!KA34+FEB!KA34+MAR!KA34+ABR!KA34+MAY!KA34+JUN!KA34+JUL!KA34+AGO!KA34+SET!KA34+OCT!KA34+NOV!KA34+DIC!KA34</f>
        <v>0</v>
      </c>
      <c r="KB34" s="155">
        <f>ENE!KB34+FEB!KB34+MAR!KB34+ABR!KB34+MAY!KB34+JUN!KB34+JUL!KB34+AGO!KB34+SET!KB34+OCT!KB34+NOV!KB34+DIC!KB34</f>
        <v>13</v>
      </c>
      <c r="KC34" s="155">
        <f>ENE!KC34+FEB!KC34+MAR!KC34+ABR!KC34+MAY!KC34+JUN!KC34+JUL!KC34+AGO!KC34+SET!KC34+OCT!KC34+NOV!KC34+DIC!KC34</f>
        <v>44</v>
      </c>
      <c r="KD34" s="180">
        <f>ENE!KD34+FEB!KD34+MAR!KD34+ABR!KD34+MAY!KD34+JUN!KD34+JUL!KD34+AGO!KD34+SET!KD34+OCT!KD34+NOV!KD34+DIC!KD34</f>
        <v>12</v>
      </c>
      <c r="KE34" s="159">
        <f t="shared" ref="KE34:KG34" si="206">SUM(KE35:KE39)</f>
        <v>1002</v>
      </c>
      <c r="KF34" s="734">
        <f t="shared" si="193"/>
        <v>37.724550898203589</v>
      </c>
      <c r="KG34" s="180">
        <f t="shared" si="206"/>
        <v>378</v>
      </c>
      <c r="KH34" s="155">
        <f>ENE!KH34+FEB!KH34+MAR!KH34+ABR!KH34+MAY!KH34+JUN!KH34+JUL!KH34+AGO!KH34+SET!KH34+OCT!KH34+NOV!KH34+DIC!KH34</f>
        <v>75</v>
      </c>
      <c r="KI34" s="155">
        <f>ENE!KI34+FEB!KI34+MAR!KI34+ABR!KI34+MAY!KI34+JUN!KI34+JUL!KI34+AGO!KI34+SET!KI34+OCT!KI34+NOV!KI34+DIC!KI34</f>
        <v>3</v>
      </c>
      <c r="KJ34" s="180">
        <f>ENE!KJ34+FEB!KJ34+MAR!KJ34+ABR!KJ34+MAY!KJ34+JUN!KJ34+JUL!KJ34+AGO!KJ34+SET!KJ34+OCT!KJ34+NOV!KJ34+DIC!KJ34</f>
        <v>0</v>
      </c>
      <c r="KK34" s="301"/>
      <c r="KL34" s="275" t="s">
        <v>128</v>
      </c>
      <c r="KM34" s="159">
        <f t="shared" ref="KM34:LB34" si="207">SUM(KM35:KM39)</f>
        <v>0</v>
      </c>
      <c r="KN34" s="155">
        <f t="shared" si="207"/>
        <v>0</v>
      </c>
      <c r="KO34" s="155">
        <f t="shared" si="207"/>
        <v>0</v>
      </c>
      <c r="KP34" s="155">
        <f t="shared" si="207"/>
        <v>224</v>
      </c>
      <c r="KQ34" s="155">
        <f t="shared" si="207"/>
        <v>1</v>
      </c>
      <c r="KR34" s="155">
        <f t="shared" si="207"/>
        <v>281</v>
      </c>
      <c r="KS34" s="155">
        <f t="shared" si="207"/>
        <v>46</v>
      </c>
      <c r="KT34" s="155">
        <f t="shared" si="207"/>
        <v>1</v>
      </c>
      <c r="KU34" s="180">
        <f t="shared" si="207"/>
        <v>133</v>
      </c>
      <c r="KV34" s="331">
        <f t="shared" si="207"/>
        <v>0</v>
      </c>
      <c r="KW34" s="180">
        <f t="shared" si="207"/>
        <v>0</v>
      </c>
      <c r="KX34" s="288">
        <f t="shared" si="207"/>
        <v>0</v>
      </c>
      <c r="KY34" s="159">
        <f t="shared" si="207"/>
        <v>0</v>
      </c>
      <c r="KZ34" s="155">
        <f t="shared" si="207"/>
        <v>0</v>
      </c>
      <c r="LA34" s="155">
        <f t="shared" si="207"/>
        <v>0</v>
      </c>
      <c r="LB34" s="180">
        <f t="shared" si="207"/>
        <v>0</v>
      </c>
      <c r="LD34" s="275" t="s">
        <v>128</v>
      </c>
      <c r="LE34" s="417">
        <f>SUM(LE35:LE39)</f>
        <v>0</v>
      </c>
      <c r="LF34" s="417">
        <f t="shared" ref="LF34:LR34" si="208">SUM(LF35:LF39)</f>
        <v>0</v>
      </c>
      <c r="LG34" s="417">
        <f t="shared" si="208"/>
        <v>0</v>
      </c>
      <c r="LH34" s="417">
        <f t="shared" si="208"/>
        <v>1</v>
      </c>
      <c r="LI34" s="417">
        <f t="shared" si="208"/>
        <v>1</v>
      </c>
      <c r="LJ34" s="795">
        <f t="shared" si="208"/>
        <v>0</v>
      </c>
      <c r="LK34" s="454">
        <f t="shared" si="208"/>
        <v>1</v>
      </c>
      <c r="LL34" s="460">
        <f t="shared" si="208"/>
        <v>1</v>
      </c>
      <c r="LM34" s="460">
        <f t="shared" si="208"/>
        <v>1</v>
      </c>
      <c r="LN34" s="462">
        <f t="shared" si="208"/>
        <v>0</v>
      </c>
      <c r="LO34" s="503">
        <f t="shared" si="208"/>
        <v>231</v>
      </c>
      <c r="LP34" s="504">
        <f t="shared" si="208"/>
        <v>33</v>
      </c>
      <c r="LQ34" s="504">
        <f t="shared" si="208"/>
        <v>16</v>
      </c>
      <c r="LR34" s="909">
        <f t="shared" si="208"/>
        <v>8</v>
      </c>
      <c r="LS34" s="1005">
        <f t="shared" ref="LS34:LV34" si="209">SUM(LS35:LS39)</f>
        <v>222</v>
      </c>
      <c r="LT34" s="909">
        <f t="shared" si="209"/>
        <v>79</v>
      </c>
      <c r="LU34" s="909">
        <f t="shared" si="209"/>
        <v>118</v>
      </c>
      <c r="LV34" s="505">
        <f t="shared" si="209"/>
        <v>118</v>
      </c>
      <c r="LW34" s="961"/>
    </row>
    <row r="35" spans="1:335" s="288" customFormat="1" ht="18.75" x14ac:dyDescent="0.3">
      <c r="A35" s="235">
        <v>1444</v>
      </c>
      <c r="B35" s="201" t="s">
        <v>133</v>
      </c>
      <c r="C35" s="202">
        <v>110</v>
      </c>
      <c r="D35" s="380">
        <f>ENE!D35+MAR!D35+FEB!D35+ABR!D35+MAY!D35+JUN!D35+JUL!D35+AGO!D35+SET!D35+OCT!D35+NOV!D35+DIC!D35</f>
        <v>98</v>
      </c>
      <c r="E35" s="326">
        <f>ENE!E35+MAR!E35+FEB!E35+ABR!E35+MAY!E35+JUN!E35+JUL!E35+AGO!E35+SET!E35+OCT!E35+NOV!E35+DIC!E35</f>
        <v>2</v>
      </c>
      <c r="F35" s="326">
        <f>ENE!F35+MAR!F35+FEB!F35+ABR!F35+MAY!F35+JUN!F35+JUL!F35+AGO!F35+SET!F35+OCT!F35+NOV!F35+DIC!F35</f>
        <v>0</v>
      </c>
      <c r="G35" s="705">
        <f t="shared" si="155"/>
        <v>90.909090909090907</v>
      </c>
      <c r="H35" s="326">
        <f>ENE!H35+MAR!H35+FEB!H35+ABR!H35+MAY!H35+JUN!H35+JUL!H35+AGO!H35+SET!H35+OCT!H35+NOV!H35+DIC!H35</f>
        <v>93</v>
      </c>
      <c r="I35" s="379">
        <f>ENE!I35+MAR!I35+FEB!I35+ABR!I35+MAY!I35+JUN!I35+JUL!I35+AGO!I35+SET!I35+OCT!I35+NOV!I35+DIC!I35</f>
        <v>5</v>
      </c>
      <c r="J35" s="380">
        <f>ENE!J35+MAR!J35+FEB!J35+ABR!J35+MAY!J35+JUN!J35+JUL!J35+AGO!J35+SET!J35+OCT!J35+NOV!J35+DIC!J35</f>
        <v>108</v>
      </c>
      <c r="K35" s="326">
        <f>ENE!K35+MAR!K35+FEB!K35+ABR!K35+MAY!K35+JUN!K35+JUL!K35+AGO!K35+SET!K35+OCT!K35+NOV!K35+DIC!K35</f>
        <v>101</v>
      </c>
      <c r="L35" s="326">
        <f>ENE!L35+MAR!L35+FEB!L35+ABR!L35+MAY!L35+JUN!L35+JUL!L35+AGO!L35+SET!L35+OCT!L35+NOV!L35+DIC!L35</f>
        <v>103</v>
      </c>
      <c r="M35" s="406">
        <f t="shared" si="179"/>
        <v>93.63636363636364</v>
      </c>
      <c r="N35" s="380">
        <f>ENE!N35+MAR!N35+FEB!N35+ABR!N35+MAY!N35+JUN!N35+JUL!N35+AGO!N35+SET!N35+OCT!N35+NOV!N35+DIC!N35</f>
        <v>108</v>
      </c>
      <c r="O35" s="326">
        <f>ENE!O35+MAR!O35+FEB!O35+ABR!O35+MAY!O35+JUN!O35+JUL!O35+AGO!O35+SET!O35+OCT!O35+NOV!O35+DIC!O35</f>
        <v>101</v>
      </c>
      <c r="P35" s="326">
        <f>ENE!P35+MAR!P35+FEB!P35+ABR!P35+MAY!P35+JUN!P35+JUL!P35+AGO!P35+SET!P35+OCT!P35+NOV!P35+DIC!P35</f>
        <v>102</v>
      </c>
      <c r="Q35" s="386">
        <f t="shared" si="180"/>
        <v>92.72727272727272</v>
      </c>
      <c r="R35" s="380">
        <f>ENE!R35+MAR!R35+FEB!R35+ABR!R35+MAY!R35+JUN!R35+JUL!R35+AGO!R35+SET!R35+OCT!R35+NOV!R35+DIC!R35</f>
        <v>0</v>
      </c>
      <c r="S35" s="326">
        <f>ENE!S35+MAR!S35+FEB!S35+ABR!S35+MAY!S35+JUN!S35+JUL!S35+AGO!S35+SET!S35+OCT!S35+NOV!S35+DIC!S35</f>
        <v>0</v>
      </c>
      <c r="T35" s="326">
        <f>ENE!T35+MAR!T35+FEB!T35+ABR!T35+MAY!T35+JUN!T35+JUL!T35+AGO!T35+SET!T35+OCT!T35+NOV!T35+DIC!T35</f>
        <v>0</v>
      </c>
      <c r="U35" s="326">
        <f>ENE!U35+MAR!U35+FEB!U35+ABR!U35+MAY!U35+JUN!U35+JUL!U35+AGO!U35+SET!U35+OCT!U35+NOV!U35+DIC!U35</f>
        <v>0</v>
      </c>
      <c r="V35" s="326">
        <f>ENE!V35+MAR!V35+FEB!V35+ABR!V35+MAY!V35+JUN!V35+JUL!V35+AGO!V35+SET!V35+OCT!V35+NOV!V35+DIC!V35</f>
        <v>0</v>
      </c>
      <c r="W35" s="327">
        <f>ENE!W35+MAR!W35+FEB!W35+ABR!W35+MAY!W35+JUN!W35+JUL!W35+AGO!W35+SET!W35+OCT!W35+NOV!W35+DIC!W35</f>
        <v>0</v>
      </c>
      <c r="X35" s="326">
        <f>ENE!X35+MAR!X35+FEB!X35+ABR!X35+MAY!X35+JUN!X35+JUL!X35+AGO!X35+SET!X35+OCT!X35+NOV!X35+DIC!X35</f>
        <v>108</v>
      </c>
      <c r="Y35" s="326">
        <f>ENE!Y35+MAR!Y35+FEB!Y35+ABR!Y35+MAY!Y35+JUN!Y35+JUL!Y35+AGO!Y35+SET!Y35+OCT!Y35+NOV!Y35+DIC!Y35</f>
        <v>101</v>
      </c>
      <c r="Z35" s="326">
        <f>ENE!Z35+MAR!Z35+FEB!Z35+ABR!Z35+MAY!Z35+JUN!Z35+JUL!Z35+AGO!Z35+SET!Z35+OCT!Z35+NOV!Z35+DIC!Z35</f>
        <v>108</v>
      </c>
      <c r="AA35" s="326">
        <f>ENE!AA35+MAR!AA35+FEB!AA35+ABR!AA35+MAY!AA35+JUN!AA35+JUL!AA35+AGO!AA35+SET!AA35+OCT!AA35+NOV!AA35+DIC!AA35</f>
        <v>101</v>
      </c>
      <c r="AB35" s="326">
        <f>ENE!AB35+MAR!AB35+FEB!AB35+ABR!AB35+MAY!AB35+JUN!AB35+JUL!AB35+AGO!AB35+SET!AB35+OCT!AB35+NOV!AB35+DIC!AB35</f>
        <v>86</v>
      </c>
      <c r="AC35" s="326">
        <f>ENE!AC35+MAR!AC35+FEB!AC35+ABR!AC35+MAY!AC35+JUN!AC35+JUL!AC35+AGO!AC35+SET!AC35+OCT!AC35+NOV!AC35+DIC!AC35</f>
        <v>73</v>
      </c>
      <c r="AD35" s="326">
        <f>ENE!AD35+MAR!AD35+FEB!AD35+ABR!AD35+MAY!AD35+JUN!AD35+JUL!AD35+AGO!AD35+SET!AD35+OCT!AD35+NOV!AD35+DIC!AD35</f>
        <v>0</v>
      </c>
      <c r="AE35" s="326">
        <f>ENE!AE35+MAR!AE35+FEB!AE35+ABR!AE35+MAY!AE35+JUN!AE35+JUL!AE35+AGO!AE35+SET!AE35+OCT!AE35+NOV!AE35+DIC!AE35</f>
        <v>0</v>
      </c>
      <c r="AF35" s="327">
        <f>ENE!AF35+MAR!AF35+FEB!AF35+ABR!AF35+MAY!AF35+JUN!AF35+JUL!AF35+AGO!AF35+SET!AF35+OCT!AF35+NOV!AF35+DIC!AF35</f>
        <v>0</v>
      </c>
      <c r="AG35" s="204">
        <f>ENE!AG35+MAR!AG35+FEB!AG35+ABR!AG35+MAY!AG35+JUN!AG35+JUL!AG35+AGO!AG35+SET!AG35+OCT!AG35+NOV!AG35+DIC!AG35</f>
        <v>0</v>
      </c>
      <c r="AH35" s="148"/>
      <c r="AI35" s="276" t="s">
        <v>133</v>
      </c>
      <c r="AJ35" s="202">
        <v>103</v>
      </c>
      <c r="AK35" s="327">
        <f>ENE!AK35+FEB!AK35+MAR!AK35+ABR!AK35+MAY!AK35+JUN!AK35+JUL!AK35+AGO!AK35+SET!AK35+OCT!AK35+NOV!AK35+DIC!AK35</f>
        <v>128</v>
      </c>
      <c r="AL35" s="708">
        <f t="shared" si="181"/>
        <v>124.27184466019416</v>
      </c>
      <c r="AM35" s="326">
        <f>ENE!AM35+FEB!AM35+MAR!AM35+ABR!AM35+MAY!AM35+JUN!AM35+JUL!AM35+AGO!AM35+SET!AM35+OCT!AM35+NOV!AM35+DIC!AM35</f>
        <v>129</v>
      </c>
      <c r="AN35" s="326">
        <f>ENE!AN35+FEB!AN35+MAR!AN35+ABR!AN35+MAY!AN35+JUN!AN35+JUL!AN35+AGO!AN35+SET!AN35+OCT!AN35+NOV!AN35+DIC!AN35</f>
        <v>109</v>
      </c>
      <c r="AO35" s="326">
        <f>ENE!AO35+FEB!AO35+MAR!AO35+ABR!AO35+MAY!AO35+JUN!AO35+JUL!AO35+AGO!AO35+SET!AO35+OCT!AO35+NOV!AO35+DIC!AO35</f>
        <v>0</v>
      </c>
      <c r="AP35" s="326">
        <f>ENE!AP35+FEB!AP35+MAR!AP35+ABR!AP35+MAY!AP35+JUN!AP35+JUL!AP35+AGO!AP35+SET!AP35+OCT!AP35+NOV!AP35+DIC!AP35</f>
        <v>0</v>
      </c>
      <c r="AQ35" s="327">
        <f>ENE!AQ35+FEB!AQ35+MAR!AQ35+ABR!AQ35+MAY!AQ35+JUN!AQ35+JUL!AQ35+AGO!AQ35+SET!AQ35+OCT!AQ35+NOV!AQ35+DIC!AQ35</f>
        <v>69</v>
      </c>
      <c r="AR35" s="326">
        <f>ENE!AR35+FEB!AR35+MAR!AR35+ABR!AR35+MAY!AR35+JUN!AR35+JUL!AR35+AGO!AR35+SET!AR35+OCT!AR35+NOV!AR35+DIC!AR35</f>
        <v>5</v>
      </c>
      <c r="AS35" s="326">
        <f>ENE!AS35+FEB!AS35+MAR!AS35+ABR!AS35+MAY!AS35+JUN!AS35+JUL!AS35+AGO!AS35+SET!AS35+OCT!AS35+NOV!AS35+DIC!AS35</f>
        <v>1</v>
      </c>
      <c r="AT35" s="379">
        <f>ENE!AT35+FEB!AT35+MAR!AT35+ABR!AT35+MAY!AT35+JUN!AT35+JUL!AT35+AGO!AT35+SET!AT35+OCT!AT35+NOV!AT35+DIC!AT35</f>
        <v>102</v>
      </c>
      <c r="AU35" s="380">
        <f>ENE!AU35+FEB!AU35+MAR!AU35+ABR!AU35+MAY!AU35+JUN!AU35+JUL!AU35+AGO!AU35+SET!AU35+OCT!AU35+NOV!AU35+DIC!AU35</f>
        <v>120</v>
      </c>
      <c r="AV35" s="708">
        <f t="shared" si="182"/>
        <v>116.50485436893203</v>
      </c>
      <c r="AW35" s="326">
        <f>ENE!AW35+FEB!AW35+MAR!AW35+ABR!AW35+MAY!AW35+JUN!AW35+JUL!AW35+AGO!AW35+SET!AW35+OCT!AW35+NOV!AW35+DIC!AW35</f>
        <v>120</v>
      </c>
      <c r="AX35" s="744">
        <f>ENE!AX35+FEB!AX35+MAR!AX35+ABR!AX35+MAY!AX35+JUN!AX35+JUL!AX35+AGO!AX35+SET!AX35+OCT!AX35+NOV!AX35+DIC!AX35</f>
        <v>120</v>
      </c>
      <c r="AY35" s="326">
        <f>ENE!AY35+FEB!AY35+MAR!AY35+ABR!AY35+MAY!AY35+JUN!AY35+JUL!AY35+AGO!AY35+SET!AY35+OCT!AY35+NOV!AY35+DIC!AY35</f>
        <v>0</v>
      </c>
      <c r="AZ35" s="326">
        <f>ENE!AZ35+FEB!AZ35+MAR!AZ35+ABR!AZ35+MAY!AZ35+JUN!AZ35+JUL!AZ35+AGO!AZ35+SET!AZ35+OCT!AZ35+NOV!AZ35+DIC!AZ35</f>
        <v>0</v>
      </c>
      <c r="BA35" s="326">
        <f>ENE!BA35+FEB!BA35+MAR!BA35+ABR!BA35+MAY!BA35+JUN!BA35+JUL!BA35+AGO!BA35+SET!BA35+OCT!BA35+NOV!BA35+DIC!BA35</f>
        <v>1</v>
      </c>
      <c r="BB35" s="708">
        <f t="shared" si="159"/>
        <v>0.97087378640776689</v>
      </c>
      <c r="BC35" s="326">
        <f>ENE!BC35+FEB!BC35+MAR!BC35+ABR!BC35+MAY!BC35+JUN!BC35+JUL!BC35+AGO!BC35+SET!BC35+OCT!BC35+NOV!BC35+DIC!BC35</f>
        <v>1</v>
      </c>
      <c r="BD35" s="326">
        <f>ENE!BD35+FEB!BD35+MAR!BD35+ABR!BD35+MAY!BD35+JUN!BD35+JUL!BD35+AGO!BD35+SET!BD35+OCT!BD35+NOV!BD35+DIC!BD35</f>
        <v>0</v>
      </c>
      <c r="BE35" s="326">
        <f>ENE!BE35+FEB!BE35+MAR!BE35+ABR!BE35+MAY!BE35+JUN!BE35+JUL!BE35+AGO!BE35+SET!BE35+OCT!BE35+NOV!BE35+DIC!BE35</f>
        <v>1</v>
      </c>
      <c r="BF35" s="708">
        <f t="shared" si="183"/>
        <v>0.97087378640776689</v>
      </c>
      <c r="BG35" s="326">
        <f>ENE!BG35+FEB!BG35+MAR!BG35+ABR!BG35+MAY!BG35+JUN!BG35+JUL!BG35+AGO!BG35+SET!BG35+OCT!BG35+NOV!BG35+DIC!BG35</f>
        <v>0</v>
      </c>
      <c r="BH35" s="326">
        <f>ENE!BH35+FEB!BH35+MAR!BH35+ABR!BH35+MAY!BH35+JUN!BH35+JUL!BH35+AGO!BH35+SET!BH35+OCT!BH35+NOV!BH35+DIC!BH35</f>
        <v>0</v>
      </c>
      <c r="BI35" s="326">
        <f>ENE!BI35+FEB!BI35+MAR!BI35+ABR!BI35+MAY!BI35+JUN!BI35+JUL!BI35+AGO!BI35+SET!BI35+OCT!BI35+NOV!BI35+DIC!BI35</f>
        <v>0</v>
      </c>
      <c r="BJ35" s="326">
        <f>ENE!BJ35+FEB!BJ35+MAR!BJ35+ABR!BJ35+MAY!BJ35+JUN!BJ35+JUL!BJ35+AGO!BJ35+SET!BJ35+OCT!BJ35+NOV!BJ35+DIC!BJ35</f>
        <v>0</v>
      </c>
      <c r="BK35" s="934">
        <f>ENE!BK35+FEB!BK35+MAR!BK35+ABR!BK35+MAY!BK35+JUN!BK35+JUL!BK35+AGO!BK35+SET!BK35+OCT!BK35+NOV!BK35+DIC!BK35</f>
        <v>0</v>
      </c>
      <c r="BL35" s="934">
        <f>ENE!BL35+FEB!BL35+MAR!BL35+ABR!BL35+MAY!BL35+JUN!BL35+JUL!BL35+AGO!BL35+SET!BL35+OCT!BL35+NOV!BL35+DIC!BL35</f>
        <v>8</v>
      </c>
      <c r="BM35" s="327">
        <f>ENE!BM35+FEB!BM35+MAR!BM35+ABR!BM35+MAY!BM35+JUN!BM35+JUL!BM35+AGO!BM35+SET!BM35+OCT!BM35+NOV!BM35+DIC!BM35</f>
        <v>0</v>
      </c>
      <c r="BN35" s="148"/>
      <c r="BO35" s="201" t="s">
        <v>133</v>
      </c>
      <c r="BP35" s="202">
        <v>102</v>
      </c>
      <c r="BQ35" s="380">
        <f>ENE!BQ35+FEB!BQ35+MAR!BQ35+ABR!BQ35+MAY!BQ35+JUN!BQ35+JUL!BQ35+AGO!BQ35+SET!BQ35+OCT!BQ35+NOV!BQ35+DIC!BQ35</f>
        <v>0</v>
      </c>
      <c r="BR35" s="326">
        <f>ENE!BR35+FEB!BR35+MAR!BR35+ABR!BR35+MAY!BR35+JUN!BR35+JUL!BR35+AGO!BR35+SET!BR35+OCT!BR35+NOV!BR35+DIC!BR35</f>
        <v>93</v>
      </c>
      <c r="BS35" s="326">
        <f>ENE!BS35+FEB!BS35+MAR!BS35+ABR!BS35+MAY!BS35+JUN!BS35+JUL!BS35+AGO!BS35+SET!BS35+OCT!BS35+NOV!BS35+DIC!BS35</f>
        <v>1</v>
      </c>
      <c r="BT35" s="326">
        <f>ENE!BT35+FEB!BT35+MAR!BT35+ABR!BT35+MAY!BT35+JUN!BT35+JUL!BT35+AGO!BT35+SET!BT35+OCT!BT35+NOV!BT35+DIC!BT35</f>
        <v>10</v>
      </c>
      <c r="BU35" s="326">
        <f>ENE!BU35+FEB!BU35+MAR!BU35+ABR!BU35+MAY!BU35+JUN!BU35+JUL!BU35+AGO!BU35+SET!BU35+OCT!BU35+NOV!BU35+DIC!BU35</f>
        <v>10</v>
      </c>
      <c r="BV35" s="326">
        <f>ENE!BV35+FEB!BV35+MAR!BV35+ABR!BV35+MAY!BV35+JUN!BV35+JUL!BV35+AGO!BV35+SET!BV35+OCT!BV35+NOV!BV35+DIC!BV35</f>
        <v>2</v>
      </c>
      <c r="BW35" s="326">
        <f>ENE!BW35+FEB!BW35+MAR!BW35+ABR!BW35+MAY!BW35+JUN!BW35+JUL!BW35+AGO!BW35+SET!BW35+OCT!BW35+NOV!BW35+DIC!BW35</f>
        <v>2</v>
      </c>
      <c r="BX35" s="326">
        <f>ENE!BX35+FEB!BX35+MAR!BX35+ABR!BX35+MAY!BX35+JUN!BX35+JUL!BX35+AGO!BX35+SET!BX35+OCT!BX35+NOV!BX35+DIC!BX35</f>
        <v>5</v>
      </c>
      <c r="BY35" s="708">
        <f t="shared" si="163"/>
        <v>4.9019607843137254E-2</v>
      </c>
      <c r="BZ35" s="326">
        <f>ENE!BZ35+FEB!BZ35+MAR!BZ35+ABR!BZ35+MAY!BZ35+JUN!BZ35+JUL!BZ35+AGO!BZ35+SET!BZ35+OCT!BZ35+NOV!BZ35+DIC!BZ35</f>
        <v>2</v>
      </c>
      <c r="CA35" s="326">
        <f>ENE!CA35+FEB!CA35+MAR!CA35+ABR!CA35+MAY!CA35+JUN!CA35+JUL!CA35+AGO!CA35+SET!CA35+OCT!CA35+NOV!CA35+DIC!CA35</f>
        <v>2</v>
      </c>
      <c r="CB35" s="326">
        <f>ENE!CB35+FEB!CB35+MAR!CB35+ABR!CB35+MAY!CB35+JUN!CB35+JUL!CB35+AGO!CB35+SET!CB35+OCT!CB35+NOV!CB35+DIC!CB35</f>
        <v>1</v>
      </c>
      <c r="CC35" s="708">
        <f t="shared" si="184"/>
        <v>0.98039215686274506</v>
      </c>
      <c r="CD35" s="326">
        <f>ENE!CD35+FEB!CD35+MAR!CD35+ABR!CD35+MAY!CD35+JUN!CD35+JUL!CD35+AGO!CD35+SET!CD35+OCT!CD35+NOV!CD35+DIC!CD35</f>
        <v>0</v>
      </c>
      <c r="CE35" s="326">
        <f>ENE!CE35+FEB!CE35+MAR!CE35+ABR!CE35+MAY!CE35+JUN!CE35+JUL!CE35+AGO!CE35+SET!CE35+OCT!CE35+NOV!CE35+DIC!CE35</f>
        <v>7</v>
      </c>
      <c r="CF35" s="326">
        <f>ENE!CF35+FEB!CF35+MAR!CF35+ABR!CF35+MAY!CF35+JUN!CF35+JUL!CF35+AGO!CF35+SET!CF35+OCT!CF35+NOV!CF35+DIC!CF35</f>
        <v>0</v>
      </c>
      <c r="CG35" s="326">
        <f>ENE!CG35+FEB!CG35+MAR!CG35+ABR!CG35+MAY!CG35+JUN!CG35+JUL!CG35+AGO!CG35+SET!CG35+OCT!CG35+NOV!CG35+DIC!CG35</f>
        <v>0</v>
      </c>
      <c r="CH35" s="934">
        <f>ENE!CH35+FEB!CH35+MAR!CH35+ABR!CH35+MAY!CH35+JUN!CH35+JUL!CH35+AGO!CH35+SET!CH35+OCT!CH35+NOV!CH35+DIC!CH35</f>
        <v>1</v>
      </c>
      <c r="CI35" s="941">
        <f>ENE!CI35+FEB!CI35+MAR!CI35+ABR!CI35+MAY!CI35+JUN!CI35+JUL!CI35+AGO!CI35+SET!CI35+OCT!CI35+NOV!CI35+DIC!CI35</f>
        <v>6</v>
      </c>
      <c r="CJ35" s="380">
        <f>ENE!CJ35+FEB!CJ35+MAR!CJ35+ABR!CJ35+MAY!CJ35+JUN!CJ35+JUL!CJ35+AGO!CJ35+SET!CJ35+OCT!CJ35+NOV!CJ35+DIC!CJ35</f>
        <v>7</v>
      </c>
      <c r="CK35" s="326">
        <f>ENE!CK35+FEB!CK35+MAR!CK35+ABR!CK35+MAY!CK35+JUN!CK35+JUL!CK35+AGO!CK35+SET!CK35+OCT!CK35+NOV!CK35+DIC!CK35</f>
        <v>27</v>
      </c>
      <c r="CL35" s="716">
        <f t="shared" si="185"/>
        <v>26.47058823529412</v>
      </c>
      <c r="CM35" s="326">
        <f>ENE!CM35+FEB!CM35+MAR!CM35+ABR!CM35+MAY!CM35+JUN!CM35+JUL!CM35+AGO!CM35+SET!CM35+OCT!CM35+NOV!CM35+DIC!CM35</f>
        <v>3</v>
      </c>
      <c r="CN35" s="326">
        <f>ENE!CN35+FEB!CN35+MAR!CN35+ABR!CN35+MAY!CN35+JUN!CN35+JUL!CN35+AGO!CN35+SET!CN35+OCT!CN35+NOV!CN35+DIC!CN35</f>
        <v>4</v>
      </c>
      <c r="CO35" s="327">
        <f>ENE!CO35+FEB!CO35+MAR!CO35+ABR!CO35+MAY!CO35+JUN!CO35+JUL!CO35+AGO!CO35+SET!CO35+OCT!CO35+NOV!CO35+DIC!CO35</f>
        <v>0</v>
      </c>
      <c r="CP35" s="148"/>
      <c r="CQ35" s="370" t="s">
        <v>133</v>
      </c>
      <c r="CR35" s="371">
        <v>23</v>
      </c>
      <c r="CS35" s="380">
        <f>ENE!CS35+FEB!CS35+MAR!CS35+ABR!CS35+MAY!CS35+JUN!CS35+JUL!CS35+AGO!CS35+SET!CS35+OCT!CS35+NOV!CS35+DIC!CS35</f>
        <v>0</v>
      </c>
      <c r="CT35" s="326">
        <f>ENE!CT35+FEB!CT35+MAR!CT35+ABR!CT35+MAY!CT35+JUN!CT35+JUL!CT35+AGO!CT35+SET!CT35+OCT!CT35+NOV!CT35+DIC!CT35</f>
        <v>51</v>
      </c>
      <c r="CU35" s="326">
        <f>ENE!CU35+FEB!CU35+MAR!CU35+ABR!CU35+MAY!CU35+JUN!CU35+JUL!CU35+AGO!CU35+SET!CU35+OCT!CU35+NOV!CU35+DIC!CU35</f>
        <v>0</v>
      </c>
      <c r="CV35" s="326">
        <f>ENE!CV35+FEB!CV35+MAR!CV35+ABR!CV35+MAY!CV35+JUN!CV35+JUL!CV35+AGO!CV35+SET!CV35+OCT!CV35+NOV!CV35+DIC!CV35</f>
        <v>1</v>
      </c>
      <c r="CW35" s="326">
        <f>ENE!CW35+FEB!CW35+MAR!CW35+ABR!CW35+MAY!CW35+JUN!CW35+JUL!CW35+AGO!CW35+SET!CW35+OCT!CW35+NOV!CW35+DIC!CW35</f>
        <v>0</v>
      </c>
      <c r="CX35" s="326">
        <f>ENE!CX35+FEB!CX35+MAR!CX35+ABR!CX35+MAY!CX35+JUN!CX35+JUL!CX35+AGO!CX35+SET!CX35+OCT!CX35+NOV!CX35+DIC!CX35</f>
        <v>0</v>
      </c>
      <c r="CY35" s="326">
        <f>ENE!CY35+FEB!CY35+MAR!CY35+ABR!CY35+MAY!CY35+JUN!CY35+JUL!CY35+AGO!CY35+SET!CY35+OCT!CY35+NOV!CY35+DIC!CY35</f>
        <v>0</v>
      </c>
      <c r="CZ35" s="326">
        <f>ENE!CZ35+FEB!CZ35+MAR!CZ35+ABR!CZ35+MAY!CZ35+JUN!CZ35+JUL!CZ35+AGO!CZ35+SET!CZ35+OCT!CZ35+NOV!CZ35+DIC!CZ35</f>
        <v>0</v>
      </c>
      <c r="DA35" s="326">
        <f>ENE!DA35+FEB!DA35+MAR!DA35+ABR!DA35+MAY!DA35+JUN!DA35+JUL!DA35+AGO!DA35+SET!DA35+OCT!DA35+NOV!DA35+DIC!DA35</f>
        <v>0</v>
      </c>
      <c r="DB35" s="326">
        <f>ENE!DB35+FEB!DB35+MAR!DB35+ABR!DB35+MAY!DB35+JUN!DB35+JUL!DB35+AGO!DB35+SET!DB35+OCT!DB35+NOV!DB35+DIC!DB35</f>
        <v>0</v>
      </c>
      <c r="DC35" s="326">
        <f>ENE!DC35+FEB!DC35+MAR!DC35+ABR!DC35+MAY!DC35+JUN!DC35+JUL!DC35+AGO!DC35+SET!DC35+OCT!DC35+NOV!DC35+DIC!DC35</f>
        <v>0</v>
      </c>
      <c r="DD35" s="326">
        <f>ENE!DD35+FEB!DD35+MAR!DD35+ABR!DD35+MAY!DD35+JUN!DD35+JUL!DD35+AGO!DD35+SET!DD35+OCT!DD35+NOV!DD35+DIC!DD35</f>
        <v>0</v>
      </c>
      <c r="DE35" s="326">
        <f>ENE!DE35+FEB!DE35+MAR!DE35+ABR!DE35+MAY!DE35+JUN!DE35+JUL!DE35+AGO!DE35+SET!DE35+OCT!DE35+NOV!DE35+DIC!DE35</f>
        <v>0</v>
      </c>
      <c r="DF35" s="326">
        <f>ENE!DF35+FEB!DF35+MAR!DF35+ABR!DF35+MAY!DF35+JUN!DF35+JUL!DF35+AGO!DF35+SET!DF35+OCT!DF35+NOV!DF35+DIC!DF35</f>
        <v>0</v>
      </c>
      <c r="DG35" s="326">
        <f>ENE!DG35+FEB!DG35+MAR!DG35+ABR!DG35+MAY!DG35+JUN!DG35+JUL!DG35+AGO!DG35+SET!DG35+OCT!DG35+NOV!DG35+DIC!DG35</f>
        <v>0</v>
      </c>
      <c r="DH35" s="326">
        <f>ENE!DH35+FEB!DH35+MAR!DH35+ABR!DH35+MAY!DH35+JUN!DH35+JUL!DH35+AGO!DH35+SET!DH35+OCT!DH35+NOV!DH35+DIC!DH35</f>
        <v>0</v>
      </c>
      <c r="DI35" s="379">
        <f>ENE!DI35+FEB!DI35+MAR!DI35+ABR!DI35+MAY!DI35+JUN!DI35+JUL!DI35+AGO!DI35+SET!DI35+OCT!DI35+NOV!DI35+DIC!DI35</f>
        <v>0</v>
      </c>
      <c r="DJ35" s="380">
        <f>ENE!DJ35+FEB!DJ35+MAR!DJ35+ABR!DJ35+MAY!DJ35+JUN!DJ35+JUL!DJ35+AGO!DJ35+SET!DJ35+OCT!DJ35+NOV!DJ35+DIC!DJ35</f>
        <v>0</v>
      </c>
      <c r="DK35" s="327">
        <f>ENE!DK35+FEB!DK35+MAR!DK35+ABR!DK35+MAY!DK35+JUN!DK35+JUL!DK35+AGO!DK35+SET!DK35+OCT!DK35+NOV!DK35+DIC!DK35</f>
        <v>3</v>
      </c>
      <c r="DL35" s="380">
        <f>ENE!DL35+FEB!DL35+MAR!DL35+ABR!DL35+MAY!DL35+JUN!DL35+JUL!DL35+AGO!DL35+SET!DL35+OCT!DL35+NOV!DL35+DIC!DL35</f>
        <v>3</v>
      </c>
      <c r="DM35" s="327">
        <f>ENE!DM35+FEB!DM35+MAR!DM35+ABR!DM35+MAY!DM35+JUN!DM35+JUL!DM35+AGO!DM35+SET!DM35+OCT!DM35+NOV!DM35+DIC!DM35</f>
        <v>4</v>
      </c>
      <c r="DN35" s="148"/>
      <c r="DO35" s="201" t="s">
        <v>133</v>
      </c>
      <c r="DP35" s="202">
        <v>182</v>
      </c>
      <c r="DQ35" s="380">
        <f>ENE!DQ35+FEB!DQ35+MAR!DQ35+ABR!DQ35+MAY!DQ35+JUN!DQ35+JUL!DQ35+AGO!DQ35+SET!DQ35+OCT!DQ35+NOV!DQ35+DIC!DQ35</f>
        <v>2</v>
      </c>
      <c r="DR35" s="326">
        <f>ENE!DR35+FEB!DR35+MAR!DR35+ABR!DR35+MAY!DR35+JUN!DR35+JUL!DR35+AGO!DR35+SET!DR35+OCT!DR35+NOV!DR35+DIC!DR35</f>
        <v>39</v>
      </c>
      <c r="DS35" s="326">
        <f>ENE!DS35+FEB!DS35+MAR!DS35+ABR!DS35+MAY!DS35+JUN!DS35+JUL!DS35+AGO!DS35+SET!DS35+OCT!DS35+NOV!DS35+DIC!DS35</f>
        <v>4</v>
      </c>
      <c r="DT35" s="379">
        <f>ENE!DT35+FEB!DT35+MAR!DT35+ABR!DT35+MAY!DT35+JUN!DT35+JUL!DT35+AGO!DT35+SET!DT35+OCT!DT35+NOV!DT35+DIC!DT35</f>
        <v>0</v>
      </c>
      <c r="DU35" s="380">
        <f>ENE!DU35+FEB!DU35+MAR!DU35+ABR!DU35+MAY!DU35+JUN!DU35+JUL!DU35+AGO!DU35+SET!DU35+OCT!DU35+NOV!DU35+DIC!DU35</f>
        <v>0</v>
      </c>
      <c r="DV35" s="326">
        <f>ENE!DV35+FEB!DV35+MAR!DV35+ABR!DV35+MAY!DV35+JUN!DV35+JUL!DV35+AGO!DV35+SET!DV35+OCT!DV35+NOV!DV35+DIC!DV35</f>
        <v>0</v>
      </c>
      <c r="DW35" s="326">
        <f>ENE!DW35+FEB!DW35+MAR!DW35+ABR!DW35+MAY!DW35+JUN!DW35+JUL!DW35+AGO!DW35+SET!DW35+OCT!DW35+NOV!DW35+DIC!DW35</f>
        <v>2</v>
      </c>
      <c r="DX35" s="720">
        <f t="shared" si="167"/>
        <v>1.098901098901099</v>
      </c>
      <c r="DY35" s="380">
        <f>ENE!DY35+FEB!DY35+MAR!DY35+ABR!DY35+MAY!DY35+JUN!DY35+JUL!DY35+AGO!DY35+SET!DY35+OCT!DY35+NOV!DY35+DIC!DY35</f>
        <v>0</v>
      </c>
      <c r="DZ35" s="326">
        <f>ENE!DZ35+FEB!DZ35+MAR!DZ35+ABR!DZ35+MAY!DZ35+JUN!DZ35+JUL!DZ35+AGO!DZ35+SET!DZ35+OCT!DZ35+NOV!DZ35+DIC!DZ35</f>
        <v>0</v>
      </c>
      <c r="EA35" s="326">
        <f>ENE!EA35+FEB!EA35+MAR!EA35+ABR!EA35+MAY!EA35+JUN!EA35+JUL!EA35+AGO!EA35+SET!EA35+OCT!EA35+NOV!EA35+DIC!EA35</f>
        <v>0</v>
      </c>
      <c r="EB35" s="716">
        <f t="shared" si="186"/>
        <v>0</v>
      </c>
      <c r="EC35" s="326">
        <f>ENE!EC35+FEB!EC35+MAR!EC35+ABR!EC35+MAY!EC35+JUN!EC35+JUL!EC35+AGO!EC35+SET!EC35+OCT!EC35+NOV!EC35+DIC!EC35</f>
        <v>0</v>
      </c>
      <c r="ED35" s="326">
        <f>ENE!ED35+FEB!ED35+MAR!ED35+ABR!ED35+MAY!ED35+JUN!ED35+JUL!ED35+AGO!ED35+SET!ED35+OCT!ED35+NOV!ED35+DIC!ED35</f>
        <v>0</v>
      </c>
      <c r="EE35" s="326">
        <f>ENE!EE35+FEB!EE35+MAR!EE35+ABR!EE35+MAY!EE35+JUN!EE35+JUL!EE35+AGO!EE35+SET!EE35+OCT!EE35+NOV!EE35+DIC!EE35</f>
        <v>0</v>
      </c>
      <c r="EF35" s="379">
        <f>ENE!EF35+FEB!EF35+MAR!EF35+ABR!EF35+MAY!EF35+JUN!EF35+JUL!EF35+AGO!EF35+SET!EF35+OCT!EF35+NOV!EF35+DIC!EF35</f>
        <v>0</v>
      </c>
      <c r="EG35" s="380">
        <f>ENE!EG35+FEB!EG35+MAR!EG35+ABR!EG35+MAY!EG35+JUN!EG35+JUL!EG35+AGO!EG35+SET!EG35+OCT!EG35+NOV!EG35+DIC!EG35</f>
        <v>0</v>
      </c>
      <c r="EH35" s="327">
        <f>ENE!EH35+FEB!EH35+MAR!EH35+ABR!EH35+MAY!EH35+JUN!EH35+JUL!EH35+AGO!EH35+SET!EH35+OCT!EH35+NOV!EH35+DIC!EH35</f>
        <v>0</v>
      </c>
      <c r="EI35" s="326">
        <f>ENE!EI35+FEB!EI35+MAR!EI35+ABR!EI35+MAY!EI35+JUN!EI35+JUL!EI35+AGO!EI35+SET!EI35+OCT!EI35+NOV!EI35+DIC!EI35</f>
        <v>1</v>
      </c>
      <c r="EJ35" s="326">
        <f>ENE!EJ35+FEB!EJ35+MAR!EJ35+ABR!EJ35+MAY!EJ35+JUN!EJ35+JUL!EJ35+AGO!EJ35+SET!EJ35+OCT!EJ35+NOV!EJ35+DIC!EJ35</f>
        <v>0</v>
      </c>
      <c r="EK35" s="716">
        <f t="shared" si="187"/>
        <v>0</v>
      </c>
      <c r="EL35" s="326">
        <f>ENE!EL35+FEB!EL35+MAR!EL35+ABR!EL35+MAY!EL35+JUN!EL35+JUL!EL35+AGO!EL35+SET!EL35+OCT!EL35+NOV!EL35+DIC!EL35</f>
        <v>0</v>
      </c>
      <c r="EM35" s="326">
        <f>ENE!EM35+FEB!EM35+MAR!EM35+ABR!EM35+MAY!EM35+JUN!EM35+JUL!EM35+AGO!EM35+SET!EM35+OCT!EM35+NOV!EM35+DIC!EM35</f>
        <v>151</v>
      </c>
      <c r="EN35" s="708">
        <f t="shared" si="188"/>
        <v>82.967032967032978</v>
      </c>
      <c r="EO35" s="326">
        <f>ENE!EO35+FEB!EO35+MAR!EO35+ABR!EO35+MAY!EO35+JUN!EO35+JUL!EO35+AGO!EO35+SET!EO35+OCT!EO35+NOV!EO35+DIC!EO35</f>
        <v>151</v>
      </c>
      <c r="EP35" s="716">
        <f t="shared" si="189"/>
        <v>82.967032967032978</v>
      </c>
      <c r="EQ35" s="148"/>
      <c r="ER35" s="201" t="s">
        <v>133</v>
      </c>
      <c r="ES35" s="380">
        <f>ENE!ES35+FEB!ES35+MAR!ES35+ABR!ES35+MAY!ES35+JUN!ES35+JUL!ES35+AGO!ES35+SET!ES35+OCT!ES35+NOV!ES35+DIC!ES35</f>
        <v>1</v>
      </c>
      <c r="ET35" s="326">
        <f>ENE!ET35+FEB!ET35+MAR!ET35+ABR!ET35+MAY!ET35+JUN!ET35+JUL!ET35+AGO!ET35+SET!ET35+OCT!ET35+NOV!ET35+DIC!ET35</f>
        <v>0</v>
      </c>
      <c r="EU35" s="379">
        <f>ENE!EU35+FEB!EU35+MAR!EU35+ABR!EU35+MAY!EU35+JUN!EU35+JUL!EU35+AGO!EU35+SET!EU35+OCT!EU35+NOV!EU35+DIC!EU35</f>
        <v>0</v>
      </c>
      <c r="EV35" s="380">
        <f>ENE!EV35+FEB!EV35+MAR!EV35+ABR!EV35+MAY!EV35+JUN!EV35+JUL!EV35+AGO!EV35+SET!EV35+OCT!EV35+NOV!EV35+DIC!EV35</f>
        <v>85</v>
      </c>
      <c r="EW35" s="326">
        <f>ENE!EW35+FEB!EW35+MAR!EW35+ABR!EW35+MAY!EW35+JUN!EW35+JUL!EW35+AGO!EW35+SET!EW35+OCT!EW35+NOV!EW35+DIC!EW35</f>
        <v>16</v>
      </c>
      <c r="EX35" s="327">
        <f>ENE!EX35+FEB!EX35+MAR!EX35+ABR!EX35+MAY!EX35+JUN!EX35+JUL!EX35+AGO!EX35+SET!EX35+OCT!EX35+NOV!EX35+DIC!EX35</f>
        <v>10</v>
      </c>
      <c r="EY35" s="326">
        <f>ENE!EY35+FEB!EY35+MAR!EY35+ABR!EY35+MAY!EY35+JUN!EY35+JUL!EY35+AGO!EY35+SET!EY35+OCT!EY35+NOV!EY35+DIC!EY35</f>
        <v>42</v>
      </c>
      <c r="EZ35" s="326">
        <f>ENE!EZ35+FEB!EZ35+MAR!EZ35+ABR!EZ35+MAY!EZ35+JUN!EZ35+JUL!EZ35+AGO!EZ35+SET!EZ35+OCT!EZ35+NOV!EZ35+DIC!EZ35</f>
        <v>24</v>
      </c>
      <c r="FA35" s="379">
        <f>ENE!FA35+FEB!FA35+MAR!FA35+ABR!FA35+MAY!FA35+JUN!FA35+JUL!FA35+AGO!FA35+SET!FA35+OCT!FA35+NOV!FA35+DIC!FA35</f>
        <v>33</v>
      </c>
      <c r="FB35" s="380">
        <f>ENE!FB35+FEB!FB35+MAR!FB35+ABR!FB35+MAY!FB35+JUN!FB35+JUL!FB35+AGO!FB35+SET!FB35+OCT!FB35+NOV!FB35+DIC!FB35</f>
        <v>55</v>
      </c>
      <c r="FC35" s="326">
        <f>ENE!FC35+FEB!FC35+MAR!FC35+ABR!FC35+MAY!FC35+JUN!FC35+JUL!FC35+AGO!FC35+SET!FC35+OCT!FC35+NOV!FC35+DIC!FC35</f>
        <v>30</v>
      </c>
      <c r="FD35" s="327">
        <f>ENE!FD35+FEB!FD35+MAR!FD35+ABR!FD35+MAY!FD35+JUN!FD35+JUL!FD35+AGO!FD35+SET!FD35+OCT!FD35+NOV!FD35+DIC!FD35</f>
        <v>13</v>
      </c>
      <c r="FE35" s="326">
        <f>ENE!FE35+FEB!FE35+MAR!FE35+ABR!FE35+MAY!FE35+JUN!FE35+JUL!FE35+AGO!FE35+SET!FE35+OCT!FE35+NOV!FE35+DIC!FE35</f>
        <v>15</v>
      </c>
      <c r="FF35" s="326">
        <f>ENE!FF35+FEB!FF35+MAR!FF35+ABR!FF35+MAY!FF35+JUN!FF35+JUL!FF35+AGO!FF35+SET!FF35+OCT!FF35+NOV!FF35+DIC!FF35</f>
        <v>8</v>
      </c>
      <c r="FG35" s="379">
        <f>ENE!FG35+FEB!FG35+MAR!FG35+ABR!FG35+MAY!FG35+JUN!FG35+JUL!FG35+AGO!FG35+SET!FG35+OCT!FG35+NOV!FG35+DIC!FG35</f>
        <v>5</v>
      </c>
      <c r="FH35" s="380">
        <f>ENE!FH35+FEB!FH35+MAR!FH35+ABR!FH35+MAY!FH35+JUN!FH35+JUL!FH35+AGO!FH35+SET!FH35+OCT!FH35+NOV!FH35+DIC!FH35</f>
        <v>7</v>
      </c>
      <c r="FI35" s="326">
        <f>ENE!FI35+FEB!FI35+MAR!FI35+ABR!FI35+MAY!FI35+JUN!FI35+JUL!FI35+AGO!FI35+SET!FI35+OCT!FI35+NOV!FI35+DIC!FI35</f>
        <v>2</v>
      </c>
      <c r="FJ35" s="327">
        <f>ENE!FJ35+FEB!FJ35+MAR!FJ35+ABR!FJ35+MAY!FJ35+JUN!FJ35+JUL!FJ35+AGO!FJ35+SET!FJ35+OCT!FJ35+NOV!FJ35+DIC!FJ35</f>
        <v>1</v>
      </c>
      <c r="FK35" s="205">
        <f>ENE!FK35</f>
        <v>85</v>
      </c>
      <c r="FL35" s="724">
        <f t="shared" si="169"/>
        <v>83.529411764705884</v>
      </c>
      <c r="FM35" s="326">
        <f>ENE!FM35+FEB!FM35+MAR!FM35+ABR!FM35+MAY!FM35+JUN!FM35+JUL!FM35+AGO!FM35+SET!FM35+OCT!FM35+NOV!FM35+DIC!FM35</f>
        <v>0</v>
      </c>
      <c r="FN35" s="326">
        <f>ENE!FN35+FEB!FN35+MAR!FN35+ABR!FN35+MAY!FN35+JUN!FN35+JUL!FN35+AGO!FN35+SET!FN35+OCT!FN35+NOV!FN35+DIC!FN35</f>
        <v>2</v>
      </c>
      <c r="FO35" s="326">
        <f>ENE!FO35+FEB!FO35+MAR!FO35+ABR!FO35+MAY!FO35+JUN!FO35+JUL!FO35+AGO!FO35+SET!FO35+OCT!FO35+NOV!FO35+DIC!FO35</f>
        <v>43</v>
      </c>
      <c r="FP35" s="326">
        <f>ENE!FP35+FEB!FP35+MAR!FP35+ABR!FP35+MAY!FP35+JUN!FP35+JUL!FP35+AGO!FP35+SET!FP35+OCT!FP35+NOV!FP35+DIC!FP35</f>
        <v>26</v>
      </c>
      <c r="FQ35" s="327">
        <f>ENE!FQ35+FEB!FQ35+MAR!FQ35+ABR!FQ35+MAY!FQ35+JUN!FQ35+JUL!FQ35+AGO!FQ35+SET!FQ35+OCT!FQ35+NOV!FQ35+DIC!FQ35</f>
        <v>0</v>
      </c>
      <c r="FR35" s="380">
        <f>ENE!FR35+FEB!FR35+MAR!FR35+ABR!FR35+MAY!FR35+JUN!FR35+JUL!FR35+AGO!FR35+SET!FR35+OCT!FR35+NOV!FR35+DIC!FR35</f>
        <v>1</v>
      </c>
      <c r="FS35" s="326">
        <f>ENE!FS35+FEB!FS35+MAR!FS35+ABR!FS35+MAY!FS35+JUN!FS35+JUL!FS35+AGO!FS35+SET!FS35+OCT!FS35+NOV!FS35+DIC!FS35</f>
        <v>0</v>
      </c>
      <c r="FT35" s="326">
        <f>ENE!FT35+FEB!FT35+MAR!FT35+ABR!FT35+MAY!FT35+JUN!FT35+JUL!FT35+AGO!FT35+SET!FT35+OCT!FT35+NOV!FT35+DIC!FT35</f>
        <v>0</v>
      </c>
      <c r="FU35" s="326">
        <f>ENE!FU35+FEB!FU35+MAR!FU35+ABR!FU35+MAY!FU35+JUN!FU35+JUL!FU35+AGO!FU35+SET!FU35+OCT!FU35+NOV!FU35+DIC!FU35</f>
        <v>105</v>
      </c>
      <c r="FV35" s="326">
        <f>ENE!FV35+FEB!FV35+MAR!FV35+ABR!FV35+MAY!FV35+JUN!FV35+JUL!FV35+AGO!FV35+SET!FV35+OCT!FV35+NOV!FV35+DIC!FV35</f>
        <v>8</v>
      </c>
      <c r="FW35" s="326">
        <f>ENE!FW35+FEB!FW35+MAR!FW35+ABR!FW35+MAY!FW35+JUN!FW35+JUL!FW35+AGO!FW35+SET!FW35+OCT!FW35+NOV!FW35+DIC!FW35</f>
        <v>2</v>
      </c>
      <c r="FX35" s="326">
        <f>ENE!FX35+FEB!FX35+MAR!FX35+ABR!FX35+MAY!FX35+JUN!FX35+JUL!FX35+AGO!FX35+SET!FX35+OCT!FX35+NOV!FX35+DIC!FX35</f>
        <v>48</v>
      </c>
      <c r="FY35" s="326">
        <f>ENE!FY35+FEB!FY35+MAR!FY35+ABR!FY35+MAY!FY35+JUN!FY35+JUL!FY35+AGO!FY35+SET!FY35+OCT!FY35+NOV!FY35+DIC!FY35</f>
        <v>23</v>
      </c>
      <c r="FZ35" s="326">
        <f>ENE!FZ35+FEB!FZ35+MAR!FZ35+ABR!FZ35+MAY!FZ35+JUN!FZ35+JUL!FZ35+AGO!FZ35+SET!FZ35+OCT!FZ35+NOV!FZ35+DIC!FZ35</f>
        <v>13</v>
      </c>
      <c r="GA35" s="326">
        <f>ENE!GA35+FEB!GA35+MAR!GA35+ABR!GA35+MAY!GA35+JUN!GA35+JUL!GA35+AGO!GA35+SET!GA35+OCT!GA35+NOV!GA35+DIC!GA35</f>
        <v>104</v>
      </c>
      <c r="GB35" s="326">
        <f>ENE!GB35+FEB!GB35+MAR!GB35+ABR!GB35+MAY!GB35+JUN!GB35+JUL!GB35+AGO!GB35+SET!GB35+OCT!GB35+NOV!GB35+DIC!GB35</f>
        <v>72</v>
      </c>
      <c r="GC35" s="326">
        <f>ENE!GC35+FEB!GC35+MAR!GC35+ABR!GC35+MAY!GC35+JUN!GC35+JUL!GC35+AGO!GC35+SET!GC35+OCT!GC35+NOV!GC35+DIC!GC35</f>
        <v>56</v>
      </c>
      <c r="GD35" s="326">
        <f>ENE!GD35+FEB!GD35+MAR!GD35+ABR!GD35+MAY!GD35+JUN!GD35+JUL!GD35+AGO!GD35+SET!GD35+OCT!GD35+NOV!GD35+DIC!GD35</f>
        <v>14</v>
      </c>
      <c r="GE35" s="326">
        <f>ENE!GE35+FEB!GE35+MAR!GE35+ABR!GE35+MAY!GE35+JUN!GE35+JUL!GE35+AGO!GE35+SET!GE35+OCT!GE35+NOV!GE35+DIC!GE35</f>
        <v>2</v>
      </c>
      <c r="GF35" s="326">
        <f>ENE!GF35+FEB!GF35+MAR!GF35+ABR!GF35+MAY!GF35+JUN!GF35+JUL!GF35+AGO!GF35+SET!GF35+OCT!GF35+NOV!GF35+DIC!GF35</f>
        <v>1</v>
      </c>
      <c r="GG35" s="327">
        <f>ENE!GG35+FEB!GG35+MAR!GG35+ABR!GG35+MAY!GG35+JUN!GG35+JUL!GG35+AGO!GG35+SET!GG35+OCT!GG35+NOV!GG35+DIC!GG35</f>
        <v>6</v>
      </c>
      <c r="GH35" s="148"/>
      <c r="GI35" s="201" t="s">
        <v>133</v>
      </c>
      <c r="GJ35" s="486">
        <v>958</v>
      </c>
      <c r="GK35" s="727">
        <f t="shared" si="190"/>
        <v>139.24843423799581</v>
      </c>
      <c r="GL35" s="380">
        <f>ENE!GL35+FEB!GL35+MAR!GL35+ABR!GL35+MAY!GL35+JUN!GL35+JUL!GL35+AGO!GL35+SET!GL35+OCT!GL35+NOV!GL35+DIC!GL35</f>
        <v>1</v>
      </c>
      <c r="GM35" s="326">
        <f>ENE!GM35+FEB!GM35+MAR!GM35+ABR!GM35+MAY!GM35+JUN!GM35+JUL!GM35+AGO!GM35+SET!GM35+OCT!GM35+NOV!GM35+DIC!GM35</f>
        <v>0</v>
      </c>
      <c r="GN35" s="326">
        <f>ENE!GN35+FEB!GN35+MAR!GN35+ABR!GN35+MAY!GN35+JUN!GN35+JUL!GN35+AGO!GN35+SET!GN35+OCT!GN35+NOV!GN35+DIC!GN35</f>
        <v>1</v>
      </c>
      <c r="GO35" s="326">
        <f>ENE!GO35+FEB!GO35+MAR!GO35+ABR!GO35+MAY!GO35+JUN!GO35+JUL!GO35+AGO!GO35+SET!GO35+OCT!GO35+NOV!GO35+DIC!GO35</f>
        <v>2</v>
      </c>
      <c r="GP35" s="327">
        <f>ENE!GP35+FEB!GP35+MAR!GP35+ABR!GP35+MAY!GP35+JUN!GP35+JUL!GP35+AGO!GP35+SET!GP35+OCT!GP35+NOV!GP35+DIC!GP35</f>
        <v>4</v>
      </c>
      <c r="GQ35" s="380">
        <f>ENE!GQ35+FEB!GQ35+MAR!GQ35+ABR!GQ35+MAY!GQ35+JUN!GQ35+JUL!GQ35+AGO!GQ35+SET!GQ35+OCT!GQ35+NOV!GQ35+DIC!GQ35</f>
        <v>232</v>
      </c>
      <c r="GR35" s="326">
        <f>ENE!GR35+FEB!GR35+MAR!GR35+ABR!GR35+MAY!GR35+JUN!GR35+JUL!GR35+AGO!GR35+SET!GR35+OCT!GR35+NOV!GR35+DIC!GR35</f>
        <v>107</v>
      </c>
      <c r="GS35" s="326">
        <f>ENE!GS35+FEB!GS35+MAR!GS35+ABR!GS35+MAY!GS35+JUN!GS35+JUL!GS35+AGO!GS35+SET!GS35+OCT!GS35+NOV!GS35+DIC!GS35</f>
        <v>233</v>
      </c>
      <c r="GT35" s="326">
        <f>ENE!GT35+FEB!GT35+MAR!GT35+ABR!GT35+MAY!GT35+JUN!GT35+JUL!GT35+AGO!GT35+SET!GT35+OCT!GT35+NOV!GT35+DIC!GT35</f>
        <v>499</v>
      </c>
      <c r="GU35" s="327">
        <f>ENE!GU35+FEB!GU35+MAR!GU35+ABR!GU35+MAY!GU35+JUN!GU35+JUL!GU35+AGO!GU35+SET!GU35+OCT!GU35+NOV!GU35+DIC!GU35</f>
        <v>255</v>
      </c>
      <c r="GV35" s="205">
        <f>ENE!GV35+FEB!GV35+MAR!GV35+ABR!GV35+MAY!GV35+JUN!GV35+JUL!GV35+AGO!GV35+SET!GV35+OCT!GV35+NOV!GV35+DIC!GV35</f>
        <v>586</v>
      </c>
      <c r="GW35" s="205">
        <v>1184</v>
      </c>
      <c r="GX35" s="730">
        <f t="shared" si="191"/>
        <v>49.493243243243242</v>
      </c>
      <c r="GY35" s="380">
        <f>ENE!GY35+FEB!GY35+MAR!GY35+ABR!GY35+MAY!GY35+JUN!GY35+JUL!GY35+AGO!GY35+SET!GY35+OCT!GY35+NOV!GY35+DIC!GY35</f>
        <v>15</v>
      </c>
      <c r="GZ35" s="326">
        <f>ENE!GZ35+FEB!GZ35+MAR!GZ35+ABR!GZ35+MAY!GZ35+JUN!GZ35+JUL!GZ35+AGO!GZ35+SET!GZ35+OCT!GZ35+NOV!GZ35+DIC!GZ35</f>
        <v>0</v>
      </c>
      <c r="HA35" s="326">
        <f>ENE!HA35+FEB!HA35+MAR!HA35+ABR!HA35+MAY!HA35+JUN!HA35+JUL!HA35+AGO!HA35+SET!HA35+OCT!HA35+NOV!HA35+DIC!HA35</f>
        <v>6</v>
      </c>
      <c r="HB35" s="326">
        <f>ENE!HB35+FEB!HB35+MAR!HB35+ABR!HB35+MAY!HB35+JUN!HB35+JUL!HB35+AGO!HB35+SET!HB35+OCT!HB35+NOV!HB35+DIC!HB35</f>
        <v>0</v>
      </c>
      <c r="HC35" s="326">
        <f>ENE!HC35+FEB!HC35+MAR!HC35+ABR!HC35+MAY!HC35+JUN!HC35+JUL!HC35+AGO!HC35+SET!HC35+OCT!HC35+NOV!HC35+DIC!HC35</f>
        <v>0</v>
      </c>
      <c r="HD35" s="326">
        <f>ENE!HD35+FEB!HD35+MAR!HD35+ABR!HD35+MAY!HD35+JUN!HD35+JUL!HD35+AGO!HD35+SET!HD35+OCT!HD35+NOV!HD35+DIC!HD35</f>
        <v>0</v>
      </c>
      <c r="HE35" s="326">
        <f>ENE!HE35+FEB!HE35+MAR!HE35+ABR!HE35+MAY!HE35+JUN!HE35+JUL!HE35+AGO!HE35+SET!HE35+OCT!HE35+NOV!HE35+DIC!HE35</f>
        <v>0</v>
      </c>
      <c r="HF35" s="326">
        <f>ENE!HF35+FEB!HF35+MAR!HF35+ABR!HF35+MAY!HF35+JUN!HF35+JUL!HF35+AGO!HF35+SET!HF35+OCT!HF35+NOV!HF35+DIC!HF35</f>
        <v>0</v>
      </c>
      <c r="HG35" s="327">
        <f>ENE!HG35+FEB!HG35+MAR!HG35+ABR!HG35+MAY!HG35+JUN!HG35+JUL!HG35+AGO!HG35+SET!HG35+OCT!HG35+NOV!HG35+DIC!HG35</f>
        <v>1</v>
      </c>
      <c r="HH35" s="645"/>
      <c r="HI35" s="276" t="s">
        <v>133</v>
      </c>
      <c r="HJ35" s="326">
        <f>ENE!HJ35+FEB!HJ35+MAR!HJ35+ABR!HJ35+MAY!HJ35+JUN!HJ35+JUL!HJ35+AGO!HJ35+SET!HJ35+OCT!HJ35+NOV!HJ35+DIC!HJ35</f>
        <v>0</v>
      </c>
      <c r="HK35" s="326">
        <f>ENE!HK35+FEB!HK35+MAR!HK35+ABR!HK35+MAY!HK35+JUN!HK35+JUL!HK35+AGO!HK35+SET!HK35+OCT!HK35+NOV!HK35+DIC!HK35</f>
        <v>0</v>
      </c>
      <c r="HL35" s="326">
        <f>ENE!HL35+FEB!HL35+MAR!HL35+ABR!HL35+MAY!HL35+JUN!HL35+JUL!HL35+AGO!HL35+SET!HL35+OCT!HL35+NOV!HL35+DIC!HL35</f>
        <v>0</v>
      </c>
      <c r="HM35" s="326">
        <f>ENE!HM35+FEB!HM35+MAR!HM35+ABR!HM35+MAY!HM35+JUN!HM35+JUL!HM35+AGO!HM35+SET!HM35+OCT!HM35+NOV!HM35+DIC!HM35</f>
        <v>0</v>
      </c>
      <c r="HN35" s="326">
        <f>ENE!HN35+FEB!HN35+MAR!HN35+ABR!HN35+MAY!HN35+JUN!HN35+JUL!HN35+AGO!HN35+SET!HN35+OCT!HN35+NOV!HN35+DIC!HN35</f>
        <v>0</v>
      </c>
      <c r="HO35" s="326">
        <f>ENE!HO35+FEB!HO35+MAR!HO35+ABR!HO35+MAY!HO35+JUN!HO35+JUL!HO35+AGO!HO35+SET!HO35+OCT!HO35+NOV!HO35+DIC!HO35</f>
        <v>0</v>
      </c>
      <c r="HP35" s="326">
        <f>ENE!HP35+FEB!HP35+MAR!HP35+ABR!HP35+MAY!HP35+JUN!HP35+JUL!HP35+AGO!HP35+SET!HP35+OCT!HP35+NOV!HP35+DIC!HP35</f>
        <v>0</v>
      </c>
      <c r="HQ35" s="327">
        <f>ENE!HQ35+FEB!HQ35+MAR!HQ35+ABR!HQ35+MAY!HQ35+JUN!HQ35+JUL!HQ35+AGO!HQ35+SET!HQ35+OCT!HQ35+NOV!HQ35+DIC!HQ35</f>
        <v>6</v>
      </c>
      <c r="HR35" s="184">
        <f>ENE!HR35</f>
        <v>73</v>
      </c>
      <c r="HS35" s="732">
        <f t="shared" si="192"/>
        <v>0</v>
      </c>
      <c r="HT35" s="205">
        <f>ENE!HT35+FEB!HT35+MAR!HT35+ABR!HT35+MAY!HT35+JUN!HT35+JUL!HT35+AGO!HT35+SET!HT35+OCT!HT35+NOV!HT35+DIC!HT35</f>
        <v>0</v>
      </c>
      <c r="HU35" s="203">
        <f>ENE!HU35+FEB!HU35+MAR!HU35+ABR!HU35+MAY!HU35+JUN!HU35+JUL!HU35+AGO!HU35+SET!HU35+OCT!HU35+NOV!HU35+DIC!HU35</f>
        <v>0</v>
      </c>
      <c r="HV35" s="203">
        <f>ENE!HV35+FEB!HV35+MAR!HV35+ABR!HV35+MAY!HV35+JUN!HV35+JUL!HV35+AGO!HV35+SET!HV35+OCT!HV35+NOV!HV35+DIC!HV35</f>
        <v>0</v>
      </c>
      <c r="HW35" s="203">
        <f>ENE!HW35+FEB!HW35+MAR!HW35+ABR!HW35+MAY!HW35+JUN!HW35+JUL!HW35+AGO!HW35+SET!HW35+OCT!HW35+NOV!HW35+DIC!HW35</f>
        <v>0</v>
      </c>
      <c r="HX35" s="173">
        <f>ENE!HX35+FEB!HX35+MAR!HX35+ABR!HX35+MAY!HX35+JUN!HX35+JUL!HX35+AGO!HX35+SET!HX35+OCT!HX35+NOV!HX35+DIC!HX35</f>
        <v>0</v>
      </c>
      <c r="HY35" s="326">
        <f>ENE!HY35+FEB!HY35+MAR!HY35+ABR!HY35+MAY!HY35+JUN!HY35+JUL!HY35+AGO!HY35+SET!HY35+OCT!HY35+NOV!HY35+DIC!HY35</f>
        <v>0</v>
      </c>
      <c r="HZ35" s="326">
        <f>ENE!HZ35+FEB!HZ35+MAR!HZ35+ABR!HZ35+MAY!HZ35+JUN!HZ35+JUL!HZ35+AGO!HZ35+SET!HZ35+OCT!HZ35+NOV!HZ35+DIC!HZ35</f>
        <v>0</v>
      </c>
      <c r="IA35" s="326">
        <f>ENE!IA35+FEB!IA35+MAR!IA35+ABR!IA35+MAY!IA35+JUN!IA35+JUL!IA35+AGO!IA35+SET!IA35+OCT!IA35+NOV!IA35+DIC!IA35</f>
        <v>0</v>
      </c>
      <c r="IB35" s="326">
        <f>ENE!IB35+FEB!IB35+MAR!IB35+ABR!IB35+MAY!IB35+JUN!IB35+JUL!IB35+AGO!IB35+SET!IB35+OCT!IB35+NOV!IB35+DIC!IB35</f>
        <v>0</v>
      </c>
      <c r="IC35" s="326">
        <f>ENE!IC35+FEB!IC35+MAR!IC35+ABR!IC35+MAY!IC35+JUN!IC35+JUL!IC35+AGO!IC35+SET!IC35+OCT!IC35+NOV!IC35+DIC!IC35</f>
        <v>0</v>
      </c>
      <c r="ID35" s="326">
        <f>ENE!ID35+FEB!ID35+MAR!ID35+ABR!ID35+MAY!ID35+JUN!ID35+JUL!ID35+AGO!ID35+SET!ID35+OCT!ID35+NOV!ID35+DIC!ID35</f>
        <v>0</v>
      </c>
      <c r="IE35" s="326">
        <f>ENE!IE35+FEB!IE35+MAR!IE35+ABR!IE35+MAY!IE35+JUN!IE35+JUL!IE35+AGO!IE35+SET!IE35+OCT!IE35+NOV!IE35+DIC!IE35</f>
        <v>0</v>
      </c>
      <c r="IF35" s="327">
        <f>ENE!IF35+FEB!IF35+MAR!IF35+ABR!IF35+MAY!IF35+JUN!IF35+JUL!IF35+AGO!IF35+SET!IF35+OCT!IF35+NOV!IF35+DIC!IF35</f>
        <v>0</v>
      </c>
      <c r="IG35" s="148"/>
      <c r="IH35" s="276" t="s">
        <v>133</v>
      </c>
      <c r="II35" s="380">
        <f>ENE!II35+FEB!II35+MAR!II35+ABR!II35+MAY!II35+JUN!II35+JUL!II35+AGO!II35+SET!II35+OCT!II35+NOV!II35+DIC!II35</f>
        <v>0</v>
      </c>
      <c r="IJ35" s="326">
        <f>ENE!IJ35+FEB!IJ35+MAR!IJ35+ABR!IJ35+MAY!IJ35+JUN!IJ35+JUL!IJ35+AGO!IJ35+SET!IJ35+OCT!IJ35+NOV!IJ35+DIC!IJ35</f>
        <v>0</v>
      </c>
      <c r="IK35" s="379">
        <f>ENE!IK35+FEB!IK35+MAR!IK35+ABR!IK35+MAY!IK35+JUN!IK35+JUL!IK35+AGO!IK35+SET!IK35+OCT!IK35+NOV!IK35+DIC!IK35</f>
        <v>0</v>
      </c>
      <c r="IL35" s="380">
        <f>ENE!IL35+FEB!IL35+MAR!IL35+ABR!IL35+MAY!IL35+JUN!IL35+JUL!IL35+AGO!IL35+SET!IL35+OCT!IL35+NOV!IL35+DIC!IL35</f>
        <v>14</v>
      </c>
      <c r="IM35" s="326">
        <f>ENE!IM35+FEB!IM35+MAR!IM35+ABR!IM35+MAY!IM35+JUN!IM35+JUL!IM35+AGO!IM35+SET!IM35+OCT!IM35+NOV!IM35+DIC!IM35</f>
        <v>1</v>
      </c>
      <c r="IN35" s="327">
        <f>ENE!IN35+FEB!IN35+MAR!IN35+ABR!IN35+MAY!IN35+JUN!IN35+JUL!IN35+AGO!IN35+SET!IN35+OCT!IN35+NOV!IN35+DIC!IN35</f>
        <v>0</v>
      </c>
      <c r="IO35" s="326">
        <f>ENE!IO35+FEB!IO35+MAR!IO35+ABR!IO35+MAY!IO35+JUN!IO35+JUL!IO35+AGO!IO35+SET!IO35+OCT!IO35+NOV!IO35+DIC!IO35</f>
        <v>112</v>
      </c>
      <c r="IP35" s="326">
        <f>ENE!IP35+FEB!IP35+MAR!IP35+ABR!IP35+MAY!IP35+JUN!IP35+JUL!IP35+AGO!IP35+SET!IP35+OCT!IP35+NOV!IP35+DIC!IP35</f>
        <v>41</v>
      </c>
      <c r="IQ35" s="379">
        <f>ENE!IQ35+FEB!IQ35+MAR!IQ35+ABR!IQ35+MAY!IQ35+JUN!IQ35+JUL!IQ35+AGO!IQ35+SET!IQ35+OCT!IQ35+NOV!IQ35+DIC!IQ35</f>
        <v>16</v>
      </c>
      <c r="IR35" s="380">
        <f>ENE!IR35+FEB!IR35+MAR!IR35+ABR!IR35+MAY!IR35+JUN!IR35+JUL!IR35+AGO!IR35+SET!IR35+OCT!IR35+NOV!IR35+DIC!IR35</f>
        <v>219</v>
      </c>
      <c r="IS35" s="326">
        <f>ENE!IS35+FEB!IS35+MAR!IS35+ABR!IS35+MAY!IS35+JUN!IS35+JUL!IS35+AGO!IS35+SET!IS35+OCT!IS35+NOV!IS35+DIC!IS35</f>
        <v>85</v>
      </c>
      <c r="IT35" s="327">
        <f>ENE!IT35+FEB!IT35+MAR!IT35+ABR!IT35+MAY!IT35+JUN!IT35+JUL!IT35+AGO!IT35+SET!IT35+OCT!IT35+NOV!IT35+DIC!IT35</f>
        <v>45</v>
      </c>
      <c r="IU35" s="326">
        <f>ENE!IU35+FEB!IU35+MAR!IU35+ABR!IU35+MAY!IU35+JUN!IU35+JUL!IU35+AGO!IU35+SET!IU35+OCT!IU35+NOV!IU35+DIC!IU35</f>
        <v>32</v>
      </c>
      <c r="IV35" s="326">
        <f>ENE!IV35+FEB!IV35+MAR!IV35+ABR!IV35+MAY!IV35+JUN!IV35+JUL!IV35+AGO!IV35+SET!IV35+OCT!IV35+NOV!IV35+DIC!IV35</f>
        <v>7</v>
      </c>
      <c r="IW35" s="327">
        <f>ENE!IW35+FEB!IW35+MAR!IW35+ABR!IW35+MAY!IW35+JUN!IW35+JUL!IW35+AGO!IW35+SET!IW35+OCT!IW35+NOV!IW35+DIC!IW35</f>
        <v>2</v>
      </c>
      <c r="IX35" s="380">
        <f>ENE!IX35+FEB!IX35+MAR!IX35+ABR!IX35+MAY!IX35+JUN!IX35+JUL!IX35+AGO!IX35+SET!IX35+OCT!IX35+NOV!IX35+DIC!IX35</f>
        <v>1</v>
      </c>
      <c r="IY35" s="326">
        <f>ENE!IY35+FEB!IY35+MAR!IY35+ABR!IY35+MAY!IY35+JUN!IY35+JUL!IY35+AGO!IY35+SET!IY35+OCT!IY35+NOV!IY35+DIC!IY35</f>
        <v>1</v>
      </c>
      <c r="IZ35" s="327">
        <f>ENE!IZ35+FEB!IZ35+MAR!IZ35+ABR!IZ35+MAY!IZ35+JUN!IZ35+JUL!IZ35+AGO!IZ35+SET!IZ35+OCT!IZ35+NOV!IZ35+DIC!IZ35</f>
        <v>1</v>
      </c>
      <c r="JA35" s="380">
        <f>ENE!JA35+FEB!JA35+MAR!JA35+ABR!JA35+MAY!JA35+JUN!JA35+JUL!JA35+AGO!JA35+SET!JA35+OCT!JA35+NOV!JA35+DIC!JA35</f>
        <v>5</v>
      </c>
      <c r="JB35" s="326">
        <f>ENE!JB35+FEB!JB35+MAR!JB35+ABR!JB35+MAY!JB35+JUN!JB35+JUL!JB35+AGO!JB35+SET!JB35+OCT!JB35+NOV!JB35+DIC!JB35</f>
        <v>1</v>
      </c>
      <c r="JC35" s="327">
        <f>ENE!JC35+FEB!JC35+MAR!JC35+ABR!JC35+MAY!JC35+JUN!JC35+JUL!JC35+AGO!JC35+SET!JC35+OCT!JC35+NOV!JC35+DIC!JC35</f>
        <v>2</v>
      </c>
      <c r="JD35" s="380">
        <f>ENE!JD35+FEB!JD35+MAR!JD35+ABR!JD35+MAY!JD35+JUN!JD35+JUL!JD35+AGO!JD35+SET!JD35+OCT!JD35+NOV!JD35+DIC!JD35</f>
        <v>0</v>
      </c>
      <c r="JE35" s="326">
        <f>ENE!JE35+FEB!JE35+MAR!JE35+ABR!JE35+MAY!JE35+JUN!JE35+JUL!JE35+AGO!JE35+SET!JE35+OCT!JE35+NOV!JE35+DIC!JE35</f>
        <v>40</v>
      </c>
      <c r="JF35" s="326">
        <f>ENE!JF35+FEB!JF35+MAR!JF35+ABR!JF35+MAY!JF35+JUN!JF35+JUL!JF35+AGO!JF35+SET!JF35+OCT!JF35+NOV!JF35+DIC!JF35</f>
        <v>0</v>
      </c>
      <c r="JG35" s="326">
        <f>ENE!JG35+FEB!JG35+MAR!JG35+ABR!JG35+MAY!JG35+JUN!JG35+JUL!JG35+AGO!JG35+SET!JG35+OCT!JG35+NOV!JG35+DIC!JG35</f>
        <v>5</v>
      </c>
      <c r="JH35" s="327">
        <f>ENE!JH35+FEB!JH35+MAR!JH35+ABR!JH35+MAY!JH35+JUN!JH35+JUL!JH35+AGO!JH35+SET!JH35+OCT!JH35+NOV!JH35+DIC!JH35</f>
        <v>0</v>
      </c>
      <c r="JI35" s="148"/>
      <c r="JJ35" s="276" t="s">
        <v>133</v>
      </c>
      <c r="JK35" s="380">
        <f>ENE!JK35+FEB!JK35+MAR!JK35+ABR!JK35+MAY!JK35+JUN!JK35+JUL!JK35+AGO!JK35+SET!JK35+OCT!JK35+NOV!JK35+DIC!JK35</f>
        <v>0</v>
      </c>
      <c r="JL35" s="326">
        <f>ENE!JL35+FEB!JL35+MAR!JL35+ABR!JL35+MAY!JL35+JUN!JL35+JUL!JL35+AGO!JL35+SET!JL35+OCT!JL35+NOV!JL35+DIC!JL35</f>
        <v>0</v>
      </c>
      <c r="JM35" s="326">
        <f>ENE!JM35+FEB!JM35+MAR!JM35+ABR!JM35+MAY!JM35+JUN!JM35+JUL!JM35+AGO!JM35+SET!JM35+OCT!JM35+NOV!JM35+DIC!JM35</f>
        <v>0</v>
      </c>
      <c r="JN35" s="326">
        <f>ENE!JN35+FEB!JN35+MAR!JN35+ABR!JN35+MAY!JN35+JUN!JN35+JUL!JN35+AGO!JN35+SET!JN35+OCT!JN35+NOV!JN35+DIC!JN35</f>
        <v>0</v>
      </c>
      <c r="JO35" s="327">
        <f>ENE!JO35+FEB!JO35+MAR!JO35+ABR!JO35+MAY!JO35+JUN!JO35+JUL!JO35+AGO!JO35+SET!JO35+OCT!JO35+NOV!JO35+DIC!JO35</f>
        <v>0</v>
      </c>
      <c r="JP35" s="380">
        <f>ENE!JP35+FEB!JP35+MAR!JP35+ABR!JP35+MAY!JP35+JUN!JP35+JUL!JP35+AGO!JP35+SET!JP35+OCT!JP35+NOV!JP35+DIC!JP35</f>
        <v>0</v>
      </c>
      <c r="JQ35" s="326">
        <f>ENE!JQ35+FEB!JQ35+MAR!JQ35+ABR!JQ35+MAY!JQ35+JUN!JQ35+JUL!JQ35+AGO!JQ35+SET!JQ35+OCT!JQ35+NOV!JQ35+DIC!JQ35</f>
        <v>0</v>
      </c>
      <c r="JR35" s="326">
        <f>ENE!JR35+FEB!JR35+MAR!JR35+ABR!JR35+MAY!JR35+JUN!JR35+JUL!JR35+AGO!JR35+SET!JR35+OCT!JR35+NOV!JR35+DIC!JR35</f>
        <v>0</v>
      </c>
      <c r="JS35" s="326">
        <f>ENE!JS35+FEB!JS35+MAR!JS35+ABR!JS35+MAY!JS35+JUN!JS35+JUL!JS35+AGO!JS35+SET!JS35+OCT!JS35+NOV!JS35+DIC!JS35</f>
        <v>0</v>
      </c>
      <c r="JT35" s="327">
        <f>ENE!JT35+FEB!JT35+MAR!JT35+ABR!JT35+MAY!JT35+JUN!JT35+JUL!JT35+AGO!JT35+SET!JT35+OCT!JT35+NOV!JT35+DIC!JT35</f>
        <v>0</v>
      </c>
      <c r="JU35" s="380">
        <f>ENE!JU35+FEB!JU35+MAR!JU35+ABR!JU35+MAY!JU35+JUN!JU35+JUL!JU35+AGO!JU35+SET!JU35+OCT!JU35+NOV!JU35+DIC!JU35</f>
        <v>0</v>
      </c>
      <c r="JV35" s="326">
        <f>ENE!JV35+FEB!JV35+MAR!JV35+ABR!JV35+MAY!JV35+JUN!JV35+JUL!JV35+AGO!JV35+SET!JV35+OCT!JV35+NOV!JV35+DIC!JV35</f>
        <v>0</v>
      </c>
      <c r="JW35" s="326">
        <f>ENE!JW35+FEB!JW35+MAR!JW35+ABR!JW35+MAY!JW35+JUN!JW35+JUL!JW35+AGO!JW35+SET!JW35+OCT!JW35+NOV!JW35+DIC!JW35</f>
        <v>0</v>
      </c>
      <c r="JX35" s="326">
        <f>ENE!JX35+FEB!JX35+MAR!JX35+ABR!JX35+MAY!JX35+JUN!JX35+JUL!JX35+AGO!JX35+SET!JX35+OCT!JX35+NOV!JX35+DIC!JX35</f>
        <v>0</v>
      </c>
      <c r="JY35" s="327">
        <f>ENE!JY35+FEB!JY35+MAR!JY35+ABR!JY35+MAY!JY35+JUN!JY35+JUL!JY35+AGO!JY35+SET!JY35+OCT!JY35+NOV!JY35+DIC!JY35</f>
        <v>1</v>
      </c>
      <c r="JZ35" s="380">
        <f>ENE!JZ35+FEB!JZ35+MAR!JZ35+ABR!JZ35+MAY!JZ35+JUN!JZ35+JUL!JZ35+AGO!JZ35+SET!JZ35+OCT!JZ35+NOV!JZ35+DIC!JZ35</f>
        <v>0</v>
      </c>
      <c r="KA35" s="326">
        <f>ENE!KA35+FEB!KA35+MAR!KA35+ABR!KA35+MAY!KA35+JUN!KA35+JUL!KA35+AGO!KA35+SET!KA35+OCT!KA35+NOV!KA35+DIC!KA35</f>
        <v>0</v>
      </c>
      <c r="KB35" s="326">
        <f>ENE!KB35+FEB!KB35+MAR!KB35+ABR!KB35+MAY!KB35+JUN!KB35+JUL!KB35+AGO!KB35+SET!KB35+OCT!KB35+NOV!KB35+DIC!KB35</f>
        <v>5</v>
      </c>
      <c r="KC35" s="326">
        <f>ENE!KC35+FEB!KC35+MAR!KC35+ABR!KC35+MAY!KC35+JUN!KC35+JUL!KC35+AGO!KC35+SET!KC35+OCT!KC35+NOV!KC35+DIC!KC35</f>
        <v>32</v>
      </c>
      <c r="KD35" s="327">
        <f>ENE!KD35+FEB!KD35+MAR!KD35+ABR!KD35+MAY!KD35+JUN!KD35+JUL!KD35+AGO!KD35+SET!KD35+OCT!KD35+NOV!KD35+DIC!KD35</f>
        <v>8</v>
      </c>
      <c r="KE35" s="205">
        <f>ENE!KE35</f>
        <v>592</v>
      </c>
      <c r="KF35" s="734">
        <f t="shared" si="193"/>
        <v>39.189189189189186</v>
      </c>
      <c r="KG35" s="173">
        <f>ENE!KG35+FEB!KG35+MAR!KG35+ABR!KG35+MAY!KG35+JUN!KG35+JUL!KG35+AGO!KG35+SET!KG35+OCT!KG35+NOV!KG35+DIC!KG35</f>
        <v>232</v>
      </c>
      <c r="KH35" s="205">
        <f>ENE!KH35+FEB!KH35+MAR!KH35+ABR!KH35+MAY!KH35+JUN!KH35+JUL!KH35+AGO!KH35+SET!KH35+OCT!KH35+NOV!KH35+DIC!KH35</f>
        <v>47</v>
      </c>
      <c r="KI35" s="203">
        <f>ENE!KI35+FEB!KI35+MAR!KI35+ABR!KI35+MAY!KI35+JUN!KI35+JUL!KI35+AGO!KI35+SET!KI35+OCT!KI35+NOV!KI35+DIC!KI35</f>
        <v>2</v>
      </c>
      <c r="KJ35" s="173">
        <f>ENE!KJ35+FEB!KJ35+MAR!KJ35+ABR!KJ35+MAY!KJ35+JUN!KJ35+JUL!KJ35+AGO!KJ35+SET!KJ35+OCT!KJ35+NOV!KJ35+DIC!KJ35</f>
        <v>0</v>
      </c>
      <c r="KK35" s="301"/>
      <c r="KL35" s="276" t="s">
        <v>133</v>
      </c>
      <c r="KM35" s="205">
        <f>ENE!KM35+FEB!KM35+MAR!KM35+ABR!KM35+MAY!KM35+JUN!KM35+JUL!KM35+AGO!KM35+SET!KM35+OCT!KM35+NOV!KM35+DIC!KM35</f>
        <v>0</v>
      </c>
      <c r="KN35" s="203">
        <f>ENE!KN35+FEB!KN35+MAR!KN35+ABR!KN35+MAY!KN35+JUN!KN35+JUL!KN35+AGO!KN35+SET!KN35+OCT!KN35+NOV!KN35+DIC!KN35</f>
        <v>0</v>
      </c>
      <c r="KO35" s="203">
        <f>ENE!KO35+FEB!KO35+MAR!KO35+ABR!KO35+MAY!KO35+JUN!KO35+JUL!KO35+AGO!KO35+SET!KO35+OCT!KO35+NOV!KO35+DIC!KO35</f>
        <v>0</v>
      </c>
      <c r="KP35" s="203">
        <f>ENE!KP35+FEB!KP35+MAR!KP35+ABR!KP35+MAY!KP35+JUN!KP35+JUL!KP35+AGO!KP35+SET!KP35+OCT!KP35+NOV!KP35+DIC!KP35</f>
        <v>117</v>
      </c>
      <c r="KQ35" s="203">
        <f>ENE!KQ35+FEB!KQ35+MAR!KQ35+ABR!KQ35+MAY!KQ35+JUN!KQ35+JUL!KQ35+AGO!KQ35+SET!KQ35+OCT!KQ35+NOV!KQ35+DIC!KQ35</f>
        <v>0</v>
      </c>
      <c r="KR35" s="203">
        <f>ENE!KR35+FEB!KR35+MAR!KR35+ABR!KR35+MAY!KR35+JUN!KR35+JUL!KR35+AGO!KR35+SET!KR35+OCT!KR35+NOV!KR35+DIC!KR35</f>
        <v>149</v>
      </c>
      <c r="KS35" s="203">
        <f>ENE!KS35+FEB!KS35+MAR!KS35+ABR!KS35+MAY!KS35+JUN!KS35+JUL!KS35+AGO!KS35+SET!KS35+OCT!KS35+NOV!KS35+DIC!KS35</f>
        <v>30</v>
      </c>
      <c r="KT35" s="203">
        <f>ENE!KT35+FEB!KT35+MAR!KT35+ABR!KT35+MAY!KT35+JUN!KT35+JUL!KT35+AGO!KT35+SET!KT35+OCT!KT35+NOV!KT35+DIC!KT35</f>
        <v>0</v>
      </c>
      <c r="KU35" s="173">
        <f>ENE!KU35+FEB!KU35+MAR!KU35+ABR!KU35+MAY!KU35+JUN!KU35+JUL!KU35+AGO!KU35+SET!KU35+OCT!KU35+NOV!KU35+DIC!KU35</f>
        <v>111</v>
      </c>
      <c r="KV35" s="332">
        <f>ENE!KV35+FEB!KV35+MAR!KV35+ABR!KV35+MAY!KV35+JUN!KV35+JUL!KV35+AGO!KV35+SET!KV35+OCT!KV35+NOV!KV35+DIC!KV35</f>
        <v>0</v>
      </c>
      <c r="KW35" s="173">
        <f>ENE!KW35+FEB!KW35+MAR!KW35+ABR!KW35+MAY!KW35+JUN!KW35+JUL!KW35+AGO!KW35+SET!KW35+OCT!KW35+NOV!KW35+DIC!KW35</f>
        <v>0</v>
      </c>
      <c r="KX35" s="288">
        <f>ENE!KX35+FEB!KX35+MAR!KX35+ABR!KX35+MAY!KX35+JUN!KX35+JUL!KX35+AGO!KX35+SET!KX35+OCT!KX35+NOV!KX35+DIC!KX35</f>
        <v>0</v>
      </c>
      <c r="KY35" s="205">
        <f>ENE!KY35+FEB!KY35+MAR!KY35+ABR!KY35+MAY!KY35+JUN!KY35+JUL!KY35+AGO!KY35+SET!KY35+OCT!KY35+NOV!KY35+DIC!KY35</f>
        <v>0</v>
      </c>
      <c r="KZ35" s="203">
        <f>ENE!KZ35+FEB!KZ35+MAR!KZ35+ABR!KZ35+MAY!KZ35+JUN!KZ35+JUL!KZ35+AGO!KZ35+SET!KZ35+OCT!KZ35+NOV!KZ35+DIC!KZ35</f>
        <v>0</v>
      </c>
      <c r="LA35" s="203">
        <f>ENE!LA35+FEB!LA35+MAR!LA35+ABR!LA35+MAY!LA35+JUN!LA35+JUL!LA35+AGO!LA35+SET!LA35+OCT!LA35+NOV!LA35+DIC!LA35</f>
        <v>0</v>
      </c>
      <c r="LB35" s="173">
        <f>ENE!LB35+FEB!LB35+MAR!LB35+ABR!LB35+MAY!LB35+JUN!LB35+JUL!LB35+AGO!LB35+SET!LB35+OCT!LB35+NOV!LB35+DIC!LB35</f>
        <v>0</v>
      </c>
      <c r="LD35" s="370" t="s">
        <v>133</v>
      </c>
      <c r="LE35" s="483">
        <f>ENE!LE35+FEB!LE35+MAR!LE35+ABR!LE35+MAY!LE35+JUN!LE35+JUL!LE35+AGO!LE35+SET!LE35+OCT!LE35+NOV!LE35+DIC!LE35</f>
        <v>0</v>
      </c>
      <c r="LF35" s="419">
        <f>ENE!LF35+FEB!LF35+MAR!LF35+ABR!LF35+MAY!LF35+JUN!LF35+JUL!LF35+AGO!LF35+SET!LF35+OCT!LF35+NOV!LF35+DIC!LF35</f>
        <v>0</v>
      </c>
      <c r="LG35" s="419">
        <f>ENE!LG35+FEB!LG35+MAR!LG35+ABR!LG35+MAY!LG35+JUN!LG35+JUL!LG35+AGO!LG35+SET!LG35+OCT!LG35+NOV!LG35+DIC!LG35</f>
        <v>0</v>
      </c>
      <c r="LH35" s="419">
        <f>ENE!LH35+FEB!LH35+MAR!LH35+ABR!LH35+MAY!LH35+JUN!LH35+JUL!LH35+AGO!LH35+SET!LH35+OCT!LH35+NOV!LH35+DIC!LH35</f>
        <v>1</v>
      </c>
      <c r="LI35" s="419">
        <f>ENE!LI35+FEB!LI35+MAR!LI35+ABR!LI35+MAY!LI35+JUN!LI35+JUL!LI35+AGO!LI35+SET!LI35+OCT!LI35+NOV!LI35+DIC!LI35</f>
        <v>1</v>
      </c>
      <c r="LJ35" s="420">
        <f>ENE!LJ35+FEB!LJ35+MAR!LJ35+ABR!LJ35+MAY!LJ35+JUN!LJ35+JUL!LJ35+AGO!LJ35+SET!LJ35+OCT!LJ35+NOV!LJ35+DIC!LJ35</f>
        <v>0</v>
      </c>
      <c r="LK35" s="480">
        <f>ENE!LK35+FEB!LK35+MAR!LK35+ABR!LK35+MAY!LK35+JUN!LK35+JUL!LK35+AGO!LK35+SET!LK35+OCT!LK35+NOV!LK35+DIC!LK35</f>
        <v>1</v>
      </c>
      <c r="LL35" s="452">
        <f>ENE!LL35+FEB!LL35+MAR!LL35+ABR!LL35+MAY!LL35+JUN!LL35+JUL!LL35+AGO!LL35+SET!LL35+OCT!LL35+NOV!LL35+DIC!LL35</f>
        <v>0</v>
      </c>
      <c r="LM35" s="452">
        <f>ENE!LM35+FEB!LM35+MAR!LM35+ABR!LM35+MAY!LM35+JUN!LM35+JUL!LM35+AGO!LM35+SET!LM35+OCT!LM35+NOV!LM35+DIC!LM35</f>
        <v>1</v>
      </c>
      <c r="LN35" s="910">
        <f>ENE!LN35+FEB!LN35+MAR!LN35+ABR!LN35+MAY!LN35+JUN!LN35+JUL!LN35+AGO!LN35+SET!LN35+OCT!LN35+NOV!LN35+DIC!LN35</f>
        <v>0</v>
      </c>
      <c r="LO35" s="480">
        <f>ENE!LO35+FEB!LO35+MAR!LO35+ABR!LO35+MAY!LO35+JUN!LO35+JUL!LO35+AGO!LO35+SET!LO35+OCT!LO35+NOV!LO35+DIC!LO35</f>
        <v>103</v>
      </c>
      <c r="LP35" s="452">
        <f>ENE!LP35+FEB!LP35+MAR!LP35+ABR!LP35+MAY!LP35+JUN!LP35+JUL!LP35+AGO!LP35+SET!LP35+OCT!LP35+NOV!LP35+DIC!LP35</f>
        <v>4</v>
      </c>
      <c r="LQ35" s="452">
        <f>ENE!LQ35+FEB!LQ35+MAR!LQ35+ABR!LQ35+MAY!LQ35+JUN!LQ35+JUL!LQ35+AGO!LQ35+SET!LQ35+OCT!LQ35+NOV!LQ35+DIC!LQ35</f>
        <v>2</v>
      </c>
      <c r="LR35" s="910">
        <f>ENE!LR35+FEB!LR35+MAR!LR35+ABR!LR35+MAY!LR35+JUN!LR35+JUL!LR35+AGO!LR35+SET!LR35+OCT!LR35+NOV!LR35+DIC!LR35</f>
        <v>1</v>
      </c>
      <c r="LS35" s="1006">
        <f>ENE!LS35+FEB!LS35+MAR!LS35+ABR!LS35+MAY!LS35+JUN!LS35+JUL!LS35+AGO!LS35+SET!LS35+OCT!LS35+NOV!LS35+DIC!LS35</f>
        <v>145</v>
      </c>
      <c r="LT35" s="910">
        <f>ENE!LT35+FEB!LT35+MAR!LT35+ABR!LT35+MAY!LT35+JUN!LT35+JUL!LT35+AGO!LT35+SET!LT35+OCT!LT35+NOV!LT35+DIC!LT35</f>
        <v>31</v>
      </c>
      <c r="LU35" s="910">
        <f>ENE!LU35+FEB!LU35+MAR!LU35+ABR!LU35+MAY!LU35+JUN!LU35+JUL!LU35+AGO!LU35+SET!LU35+OCT!LU35+NOV!LU35+DIC!LU35</f>
        <v>37</v>
      </c>
      <c r="LV35" s="453">
        <f>ENE!LV35+FEB!LV35+MAR!LV35+ABR!LV35+MAY!LV35+JUN!LV35+JUL!LV35+AGO!LV35+SET!LV35+OCT!LV35+NOV!LV35+DIC!LV35</f>
        <v>28</v>
      </c>
    </row>
    <row r="36" spans="1:335" s="288" customFormat="1" ht="18.75" x14ac:dyDescent="0.3">
      <c r="A36" s="235">
        <v>1443</v>
      </c>
      <c r="B36" s="201" t="s">
        <v>134</v>
      </c>
      <c r="C36" s="202">
        <v>58</v>
      </c>
      <c r="D36" s="380">
        <f>ENE!D36+MAR!D36+FEB!D36+ABR!D36+MAY!D36+JUN!D36+JUL!D36+AGO!D36+SET!D36+OCT!D36+NOV!D36+DIC!D36</f>
        <v>1</v>
      </c>
      <c r="E36" s="326">
        <f>ENE!E36+MAR!E36+FEB!E36+ABR!E36+MAY!E36+JUN!E36+JUL!E36+AGO!E36+SET!E36+OCT!E36+NOV!E36+DIC!E36</f>
        <v>0</v>
      </c>
      <c r="F36" s="326">
        <f>ENE!F36+MAR!F36+FEB!F36+ABR!F36+MAY!F36+JUN!F36+JUL!F36+AGO!F36+SET!F36+OCT!F36+NOV!F36+DIC!F36</f>
        <v>0</v>
      </c>
      <c r="G36" s="705">
        <f t="shared" si="155"/>
        <v>1.7241379310344827</v>
      </c>
      <c r="H36" s="326">
        <f>ENE!H36+MAR!H36+FEB!H36+ABR!H36+MAY!H36+JUN!H36+JUL!H36+AGO!H36+SET!H36+OCT!H36+NOV!H36+DIC!H36</f>
        <v>1</v>
      </c>
      <c r="I36" s="379">
        <f>ENE!I36+MAR!I36+FEB!I36+ABR!I36+MAY!I36+JUN!I36+JUL!I36+AGO!I36+SET!I36+OCT!I36+NOV!I36+DIC!I36</f>
        <v>0</v>
      </c>
      <c r="J36" s="380">
        <f>ENE!J36+MAR!J36+FEB!J36+ABR!J36+MAY!J36+JUN!J36+JUL!J36+AGO!J36+SET!J36+OCT!J36+NOV!J36+DIC!J36</f>
        <v>65</v>
      </c>
      <c r="K36" s="326">
        <f>ENE!K36+MAR!K36+FEB!K36+ABR!K36+MAY!K36+JUN!K36+JUL!K36+AGO!K36+SET!K36+OCT!K36+NOV!K36+DIC!K36</f>
        <v>64</v>
      </c>
      <c r="L36" s="326">
        <f>ENE!L36+MAR!L36+FEB!L36+ABR!L36+MAY!L36+JUN!L36+JUL!L36+AGO!L36+SET!L36+OCT!L36+NOV!L36+DIC!L36</f>
        <v>57</v>
      </c>
      <c r="M36" s="406">
        <f t="shared" si="179"/>
        <v>98.275862068965509</v>
      </c>
      <c r="N36" s="380">
        <f>ENE!N36+MAR!N36+FEB!N36+ABR!N36+MAY!N36+JUN!N36+JUL!N36+AGO!N36+SET!N36+OCT!N36+NOV!N36+DIC!N36</f>
        <v>65</v>
      </c>
      <c r="O36" s="326">
        <f>ENE!O36+MAR!O36+FEB!O36+ABR!O36+MAY!O36+JUN!O36+JUL!O36+AGO!O36+SET!O36+OCT!O36+NOV!O36+DIC!O36</f>
        <v>64</v>
      </c>
      <c r="P36" s="326">
        <f>ENE!P36+MAR!P36+FEB!P36+ABR!P36+MAY!P36+JUN!P36+JUL!P36+AGO!P36+SET!P36+OCT!P36+NOV!P36+DIC!P36</f>
        <v>57</v>
      </c>
      <c r="Q36" s="386">
        <f t="shared" si="180"/>
        <v>98.275862068965509</v>
      </c>
      <c r="R36" s="380">
        <f>ENE!R36+MAR!R36+FEB!R36+ABR!R36+MAY!R36+JUN!R36+JUL!R36+AGO!R36+SET!R36+OCT!R36+NOV!R36+DIC!R36</f>
        <v>0</v>
      </c>
      <c r="S36" s="326">
        <f>ENE!S36+MAR!S36+FEB!S36+ABR!S36+MAY!S36+JUN!S36+JUL!S36+AGO!S36+SET!S36+OCT!S36+NOV!S36+DIC!S36</f>
        <v>0</v>
      </c>
      <c r="T36" s="326">
        <f>ENE!T36+MAR!T36+FEB!T36+ABR!T36+MAY!T36+JUN!T36+JUL!T36+AGO!T36+SET!T36+OCT!T36+NOV!T36+DIC!T36</f>
        <v>0</v>
      </c>
      <c r="U36" s="326">
        <f>ENE!U36+MAR!U36+FEB!U36+ABR!U36+MAY!U36+JUN!U36+JUL!U36+AGO!U36+SET!U36+OCT!U36+NOV!U36+DIC!U36</f>
        <v>0</v>
      </c>
      <c r="V36" s="326">
        <f>ENE!V36+MAR!V36+FEB!V36+ABR!V36+MAY!V36+JUN!V36+JUL!V36+AGO!V36+SET!V36+OCT!V36+NOV!V36+DIC!V36</f>
        <v>0</v>
      </c>
      <c r="W36" s="327">
        <f>ENE!W36+MAR!W36+FEB!W36+ABR!W36+MAY!W36+JUN!W36+JUL!W36+AGO!W36+SET!W36+OCT!W36+NOV!W36+DIC!W36</f>
        <v>0</v>
      </c>
      <c r="X36" s="326">
        <f>ENE!X36+MAR!X36+FEB!X36+ABR!X36+MAY!X36+JUN!X36+JUL!X36+AGO!X36+SET!X36+OCT!X36+NOV!X36+DIC!X36</f>
        <v>64</v>
      </c>
      <c r="Y36" s="326">
        <f>ENE!Y36+MAR!Y36+FEB!Y36+ABR!Y36+MAY!Y36+JUN!Y36+JUL!Y36+AGO!Y36+SET!Y36+OCT!Y36+NOV!Y36+DIC!Y36</f>
        <v>63</v>
      </c>
      <c r="Z36" s="326">
        <f>ENE!Z36+MAR!Z36+FEB!Z36+ABR!Z36+MAY!Z36+JUN!Z36+JUL!Z36+AGO!Z36+SET!Z36+OCT!Z36+NOV!Z36+DIC!Z36</f>
        <v>65</v>
      </c>
      <c r="AA36" s="326">
        <f>ENE!AA36+MAR!AA36+FEB!AA36+ABR!AA36+MAY!AA36+JUN!AA36+JUL!AA36+AGO!AA36+SET!AA36+OCT!AA36+NOV!AA36+DIC!AA36</f>
        <v>64</v>
      </c>
      <c r="AB36" s="326">
        <f>ENE!AB36+MAR!AB36+FEB!AB36+ABR!AB36+MAY!AB36+JUN!AB36+JUL!AB36+AGO!AB36+SET!AB36+OCT!AB36+NOV!AB36+DIC!AB36</f>
        <v>51</v>
      </c>
      <c r="AC36" s="326">
        <f>ENE!AC36+MAR!AC36+FEB!AC36+ABR!AC36+MAY!AC36+JUN!AC36+JUL!AC36+AGO!AC36+SET!AC36+OCT!AC36+NOV!AC36+DIC!AC36</f>
        <v>42</v>
      </c>
      <c r="AD36" s="326">
        <f>ENE!AD36+MAR!AD36+FEB!AD36+ABR!AD36+MAY!AD36+JUN!AD36+JUL!AD36+AGO!AD36+SET!AD36+OCT!AD36+NOV!AD36+DIC!AD36</f>
        <v>0</v>
      </c>
      <c r="AE36" s="326">
        <f>ENE!AE36+MAR!AE36+FEB!AE36+ABR!AE36+MAY!AE36+JUN!AE36+JUL!AE36+AGO!AE36+SET!AE36+OCT!AE36+NOV!AE36+DIC!AE36</f>
        <v>0</v>
      </c>
      <c r="AF36" s="327">
        <f>ENE!AF36+MAR!AF36+FEB!AF36+ABR!AF36+MAY!AF36+JUN!AF36+JUL!AF36+AGO!AF36+SET!AF36+OCT!AF36+NOV!AF36+DIC!AF36</f>
        <v>0</v>
      </c>
      <c r="AG36" s="204">
        <f>ENE!AG36+MAR!AG36+FEB!AG36+ABR!AG36+MAY!AG36+JUN!AG36+JUL!AG36+AGO!AG36+SET!AG36+OCT!AG36+NOV!AG36+DIC!AG36</f>
        <v>0</v>
      </c>
      <c r="AH36" s="148"/>
      <c r="AI36" s="276" t="s">
        <v>134</v>
      </c>
      <c r="AJ36" s="202">
        <v>64</v>
      </c>
      <c r="AK36" s="327">
        <f>ENE!AK36+FEB!AK36+MAR!AK36+ABR!AK36+MAY!AK36+JUN!AK36+JUL!AK36+AGO!AK36+SET!AK36+OCT!AK36+NOV!AK36+DIC!AK36</f>
        <v>66</v>
      </c>
      <c r="AL36" s="708">
        <f t="shared" si="181"/>
        <v>103.125</v>
      </c>
      <c r="AM36" s="326">
        <f>ENE!AM36+FEB!AM36+MAR!AM36+ABR!AM36+MAY!AM36+JUN!AM36+JUL!AM36+AGO!AM36+SET!AM36+OCT!AM36+NOV!AM36+DIC!AM36</f>
        <v>65</v>
      </c>
      <c r="AN36" s="326">
        <f>ENE!AN36+FEB!AN36+MAR!AN36+ABR!AN36+MAY!AN36+JUN!AN36+JUL!AN36+AGO!AN36+SET!AN36+OCT!AN36+NOV!AN36+DIC!AN36</f>
        <v>59</v>
      </c>
      <c r="AO36" s="326">
        <f>ENE!AO36+FEB!AO36+MAR!AO36+ABR!AO36+MAY!AO36+JUN!AO36+JUL!AO36+AGO!AO36+SET!AO36+OCT!AO36+NOV!AO36+DIC!AO36</f>
        <v>1</v>
      </c>
      <c r="AP36" s="326">
        <f>ENE!AP36+FEB!AP36+MAR!AP36+ABR!AP36+MAY!AP36+JUN!AP36+JUL!AP36+AGO!AP36+SET!AP36+OCT!AP36+NOV!AP36+DIC!AP36</f>
        <v>0</v>
      </c>
      <c r="AQ36" s="327">
        <f>ENE!AQ36+FEB!AQ36+MAR!AQ36+ABR!AQ36+MAY!AQ36+JUN!AQ36+JUL!AQ36+AGO!AQ36+SET!AQ36+OCT!AQ36+NOV!AQ36+DIC!AQ36</f>
        <v>52</v>
      </c>
      <c r="AR36" s="326">
        <f>ENE!AR36+FEB!AR36+MAR!AR36+ABR!AR36+MAY!AR36+JUN!AR36+JUL!AR36+AGO!AR36+SET!AR36+OCT!AR36+NOV!AR36+DIC!AR36</f>
        <v>0</v>
      </c>
      <c r="AS36" s="326">
        <f>ENE!AS36+FEB!AS36+MAR!AS36+ABR!AS36+MAY!AS36+JUN!AS36+JUL!AS36+AGO!AS36+SET!AS36+OCT!AS36+NOV!AS36+DIC!AS36</f>
        <v>1</v>
      </c>
      <c r="AT36" s="379">
        <f>ENE!AT36+FEB!AT36+MAR!AT36+ABR!AT36+MAY!AT36+JUN!AT36+JUL!AT36+AGO!AT36+SET!AT36+OCT!AT36+NOV!AT36+DIC!AT36</f>
        <v>71</v>
      </c>
      <c r="AU36" s="380">
        <f>ENE!AU36+FEB!AU36+MAR!AU36+ABR!AU36+MAY!AU36+JUN!AU36+JUL!AU36+AGO!AU36+SET!AU36+OCT!AU36+NOV!AU36+DIC!AU36</f>
        <v>77</v>
      </c>
      <c r="AV36" s="708">
        <f t="shared" si="182"/>
        <v>120.3125</v>
      </c>
      <c r="AW36" s="326">
        <f>ENE!AW36+FEB!AW36+MAR!AW36+ABR!AW36+MAY!AW36+JUN!AW36+JUL!AW36+AGO!AW36+SET!AW36+OCT!AW36+NOV!AW36+DIC!AW36</f>
        <v>77</v>
      </c>
      <c r="AX36" s="744">
        <f>ENE!AX36+FEB!AX36+MAR!AX36+ABR!AX36+MAY!AX36+JUN!AX36+JUL!AX36+AGO!AX36+SET!AX36+OCT!AX36+NOV!AX36+DIC!AX36</f>
        <v>77</v>
      </c>
      <c r="AY36" s="326">
        <f>ENE!AY36+FEB!AY36+MAR!AY36+ABR!AY36+MAY!AY36+JUN!AY36+JUL!AY36+AGO!AY36+SET!AY36+OCT!AY36+NOV!AY36+DIC!AY36</f>
        <v>0</v>
      </c>
      <c r="AZ36" s="326">
        <f>ENE!AZ36+FEB!AZ36+MAR!AZ36+ABR!AZ36+MAY!AZ36+JUN!AZ36+JUL!AZ36+AGO!AZ36+SET!AZ36+OCT!AZ36+NOV!AZ36+DIC!AZ36</f>
        <v>1</v>
      </c>
      <c r="BA36" s="326">
        <f>ENE!BA36+FEB!BA36+MAR!BA36+ABR!BA36+MAY!BA36+JUN!BA36+JUL!BA36+AGO!BA36+SET!BA36+OCT!BA36+NOV!BA36+DIC!BA36</f>
        <v>0</v>
      </c>
      <c r="BB36" s="708">
        <f t="shared" si="159"/>
        <v>0</v>
      </c>
      <c r="BC36" s="326">
        <f>ENE!BC36+FEB!BC36+MAR!BC36+ABR!BC36+MAY!BC36+JUN!BC36+JUL!BC36+AGO!BC36+SET!BC36+OCT!BC36+NOV!BC36+DIC!BC36</f>
        <v>0</v>
      </c>
      <c r="BD36" s="326">
        <f>ENE!BD36+FEB!BD36+MAR!BD36+ABR!BD36+MAY!BD36+JUN!BD36+JUL!BD36+AGO!BD36+SET!BD36+OCT!BD36+NOV!BD36+DIC!BD36</f>
        <v>1</v>
      </c>
      <c r="BE36" s="326">
        <f>ENE!BE36+FEB!BE36+MAR!BE36+ABR!BE36+MAY!BE36+JUN!BE36+JUL!BE36+AGO!BE36+SET!BE36+OCT!BE36+NOV!BE36+DIC!BE36</f>
        <v>0</v>
      </c>
      <c r="BF36" s="708">
        <f t="shared" si="183"/>
        <v>0</v>
      </c>
      <c r="BG36" s="326">
        <f>ENE!BG36+FEB!BG36+MAR!BG36+ABR!BG36+MAY!BG36+JUN!BG36+JUL!BG36+AGO!BG36+SET!BG36+OCT!BG36+NOV!BG36+DIC!BG36</f>
        <v>0</v>
      </c>
      <c r="BH36" s="326">
        <f>ENE!BH36+FEB!BH36+MAR!BH36+ABR!BH36+MAY!BH36+JUN!BH36+JUL!BH36+AGO!BH36+SET!BH36+OCT!BH36+NOV!BH36+DIC!BH36</f>
        <v>0</v>
      </c>
      <c r="BI36" s="326">
        <f>ENE!BI36+FEB!BI36+MAR!BI36+ABR!BI36+MAY!BI36+JUN!BI36+JUL!BI36+AGO!BI36+SET!BI36+OCT!BI36+NOV!BI36+DIC!BI36</f>
        <v>0</v>
      </c>
      <c r="BJ36" s="326">
        <f>ENE!BJ36+FEB!BJ36+MAR!BJ36+ABR!BJ36+MAY!BJ36+JUN!BJ36+JUL!BJ36+AGO!BJ36+SET!BJ36+OCT!BJ36+NOV!BJ36+DIC!BJ36</f>
        <v>0</v>
      </c>
      <c r="BK36" s="934">
        <f>ENE!BK36+FEB!BK36+MAR!BK36+ABR!BK36+MAY!BK36+JUN!BK36+JUL!BK36+AGO!BK36+SET!BK36+OCT!BK36+NOV!BK36+DIC!BK36</f>
        <v>1</v>
      </c>
      <c r="BL36" s="934">
        <f>ENE!BL36+FEB!BL36+MAR!BL36+ABR!BL36+MAY!BL36+JUN!BL36+JUL!BL36+AGO!BL36+SET!BL36+OCT!BL36+NOV!BL36+DIC!BL36</f>
        <v>0</v>
      </c>
      <c r="BM36" s="327">
        <f>ENE!BM36+FEB!BM36+MAR!BM36+ABR!BM36+MAY!BM36+JUN!BM36+JUL!BM36+AGO!BM36+SET!BM36+OCT!BM36+NOV!BM36+DIC!BM36</f>
        <v>0</v>
      </c>
      <c r="BN36" s="148"/>
      <c r="BO36" s="201" t="s">
        <v>134</v>
      </c>
      <c r="BP36" s="202">
        <v>70</v>
      </c>
      <c r="BQ36" s="380">
        <f>ENE!BQ36+FEB!BQ36+MAR!BQ36+ABR!BQ36+MAY!BQ36+JUN!BQ36+JUL!BQ36+AGO!BQ36+SET!BQ36+OCT!BQ36+NOV!BQ36+DIC!BQ36</f>
        <v>0</v>
      </c>
      <c r="BR36" s="326">
        <f>ENE!BR36+FEB!BR36+MAR!BR36+ABR!BR36+MAY!BR36+JUN!BR36+JUL!BR36+AGO!BR36+SET!BR36+OCT!BR36+NOV!BR36+DIC!BR36</f>
        <v>99</v>
      </c>
      <c r="BS36" s="326">
        <f>ENE!BS36+FEB!BS36+MAR!BS36+ABR!BS36+MAY!BS36+JUN!BS36+JUL!BS36+AGO!BS36+SET!BS36+OCT!BS36+NOV!BS36+DIC!BS36</f>
        <v>0</v>
      </c>
      <c r="BT36" s="326">
        <f>ENE!BT36+FEB!BT36+MAR!BT36+ABR!BT36+MAY!BT36+JUN!BT36+JUL!BT36+AGO!BT36+SET!BT36+OCT!BT36+NOV!BT36+DIC!BT36</f>
        <v>7</v>
      </c>
      <c r="BU36" s="326">
        <f>ENE!BU36+FEB!BU36+MAR!BU36+ABR!BU36+MAY!BU36+JUN!BU36+JUL!BU36+AGO!BU36+SET!BU36+OCT!BU36+NOV!BU36+DIC!BU36</f>
        <v>1</v>
      </c>
      <c r="BV36" s="326">
        <f>ENE!BV36+FEB!BV36+MAR!BV36+ABR!BV36+MAY!BV36+JUN!BV36+JUL!BV36+AGO!BV36+SET!BV36+OCT!BV36+NOV!BV36+DIC!BV36</f>
        <v>1</v>
      </c>
      <c r="BW36" s="326">
        <f>ENE!BW36+FEB!BW36+MAR!BW36+ABR!BW36+MAY!BW36+JUN!BW36+JUL!BW36+AGO!BW36+SET!BW36+OCT!BW36+NOV!BW36+DIC!BW36</f>
        <v>0</v>
      </c>
      <c r="BX36" s="326">
        <f>ENE!BX36+FEB!BX36+MAR!BX36+ABR!BX36+MAY!BX36+JUN!BX36+JUL!BX36+AGO!BX36+SET!BX36+OCT!BX36+NOV!BX36+DIC!BX36</f>
        <v>4</v>
      </c>
      <c r="BY36" s="708">
        <f t="shared" si="163"/>
        <v>5.7142857142857141E-2</v>
      </c>
      <c r="BZ36" s="326">
        <f>ENE!BZ36+FEB!BZ36+MAR!BZ36+ABR!BZ36+MAY!BZ36+JUN!BZ36+JUL!BZ36+AGO!BZ36+SET!BZ36+OCT!BZ36+NOV!BZ36+DIC!BZ36</f>
        <v>0</v>
      </c>
      <c r="CA36" s="326">
        <f>ENE!CA36+FEB!CA36+MAR!CA36+ABR!CA36+MAY!CA36+JUN!CA36+JUL!CA36+AGO!CA36+SET!CA36+OCT!CA36+NOV!CA36+DIC!CA36</f>
        <v>1</v>
      </c>
      <c r="CB36" s="326">
        <f>ENE!CB36+FEB!CB36+MAR!CB36+ABR!CB36+MAY!CB36+JUN!CB36+JUL!CB36+AGO!CB36+SET!CB36+OCT!CB36+NOV!CB36+DIC!CB36</f>
        <v>1</v>
      </c>
      <c r="CC36" s="708">
        <f t="shared" si="184"/>
        <v>1.4285714285714286</v>
      </c>
      <c r="CD36" s="326">
        <f>ENE!CD36+FEB!CD36+MAR!CD36+ABR!CD36+MAY!CD36+JUN!CD36+JUL!CD36+AGO!CD36+SET!CD36+OCT!CD36+NOV!CD36+DIC!CD36</f>
        <v>0</v>
      </c>
      <c r="CE36" s="326">
        <f>ENE!CE36+FEB!CE36+MAR!CE36+ABR!CE36+MAY!CE36+JUN!CE36+JUL!CE36+AGO!CE36+SET!CE36+OCT!CE36+NOV!CE36+DIC!CE36</f>
        <v>3</v>
      </c>
      <c r="CF36" s="326">
        <f>ENE!CF36+FEB!CF36+MAR!CF36+ABR!CF36+MAY!CF36+JUN!CF36+JUL!CF36+AGO!CF36+SET!CF36+OCT!CF36+NOV!CF36+DIC!CF36</f>
        <v>0</v>
      </c>
      <c r="CG36" s="326">
        <f>ENE!CG36+FEB!CG36+MAR!CG36+ABR!CG36+MAY!CG36+JUN!CG36+JUL!CG36+AGO!CG36+SET!CG36+OCT!CG36+NOV!CG36+DIC!CG36</f>
        <v>0</v>
      </c>
      <c r="CH36" s="934">
        <f>ENE!CH36+FEB!CH36+MAR!CH36+ABR!CH36+MAY!CH36+JUN!CH36+JUL!CH36+AGO!CH36+SET!CH36+OCT!CH36+NOV!CH36+DIC!CH36</f>
        <v>1</v>
      </c>
      <c r="CI36" s="941">
        <f>ENE!CI36+FEB!CI36+MAR!CI36+ABR!CI36+MAY!CI36+JUN!CI36+JUL!CI36+AGO!CI36+SET!CI36+OCT!CI36+NOV!CI36+DIC!CI36</f>
        <v>0</v>
      </c>
      <c r="CJ36" s="380">
        <f>ENE!CJ36+FEB!CJ36+MAR!CJ36+ABR!CJ36+MAY!CJ36+JUN!CJ36+JUL!CJ36+AGO!CJ36+SET!CJ36+OCT!CJ36+NOV!CJ36+DIC!CJ36</f>
        <v>4</v>
      </c>
      <c r="CK36" s="326">
        <f>ENE!CK36+FEB!CK36+MAR!CK36+ABR!CK36+MAY!CK36+JUN!CK36+JUL!CK36+AGO!CK36+SET!CK36+OCT!CK36+NOV!CK36+DIC!CK36</f>
        <v>11</v>
      </c>
      <c r="CL36" s="716">
        <f t="shared" si="185"/>
        <v>15.714285714285714</v>
      </c>
      <c r="CM36" s="326">
        <f>ENE!CM36+FEB!CM36+MAR!CM36+ABR!CM36+MAY!CM36+JUN!CM36+JUL!CM36+AGO!CM36+SET!CM36+OCT!CM36+NOV!CM36+DIC!CM36</f>
        <v>0</v>
      </c>
      <c r="CN36" s="326">
        <f>ENE!CN36+FEB!CN36+MAR!CN36+ABR!CN36+MAY!CN36+JUN!CN36+JUL!CN36+AGO!CN36+SET!CN36+OCT!CN36+NOV!CN36+DIC!CN36</f>
        <v>1</v>
      </c>
      <c r="CO36" s="327">
        <f>ENE!CO36+FEB!CO36+MAR!CO36+ABR!CO36+MAY!CO36+JUN!CO36+JUL!CO36+AGO!CO36+SET!CO36+OCT!CO36+NOV!CO36+DIC!CO36</f>
        <v>0</v>
      </c>
      <c r="CP36" s="148"/>
      <c r="CQ36" s="370" t="s">
        <v>134</v>
      </c>
      <c r="CR36" s="371">
        <v>6</v>
      </c>
      <c r="CS36" s="380">
        <f>ENE!CS36+FEB!CS36+MAR!CS36+ABR!CS36+MAY!CS36+JUN!CS36+JUL!CS36+AGO!CS36+SET!CS36+OCT!CS36+NOV!CS36+DIC!CS36</f>
        <v>2</v>
      </c>
      <c r="CT36" s="326">
        <f>ENE!CT36+FEB!CT36+MAR!CT36+ABR!CT36+MAY!CT36+JUN!CT36+JUL!CT36+AGO!CT36+SET!CT36+OCT!CT36+NOV!CT36+DIC!CT36</f>
        <v>13</v>
      </c>
      <c r="CU36" s="326">
        <f>ENE!CU36+FEB!CU36+MAR!CU36+ABR!CU36+MAY!CU36+JUN!CU36+JUL!CU36+AGO!CU36+SET!CU36+OCT!CU36+NOV!CU36+DIC!CU36</f>
        <v>0</v>
      </c>
      <c r="CV36" s="326">
        <f>ENE!CV36+FEB!CV36+MAR!CV36+ABR!CV36+MAY!CV36+JUN!CV36+JUL!CV36+AGO!CV36+SET!CV36+OCT!CV36+NOV!CV36+DIC!CV36</f>
        <v>0</v>
      </c>
      <c r="CW36" s="326">
        <f>ENE!CW36+FEB!CW36+MAR!CW36+ABR!CW36+MAY!CW36+JUN!CW36+JUL!CW36+AGO!CW36+SET!CW36+OCT!CW36+NOV!CW36+DIC!CW36</f>
        <v>0</v>
      </c>
      <c r="CX36" s="326">
        <f>ENE!CX36+FEB!CX36+MAR!CX36+ABR!CX36+MAY!CX36+JUN!CX36+JUL!CX36+AGO!CX36+SET!CX36+OCT!CX36+NOV!CX36+DIC!CX36</f>
        <v>0</v>
      </c>
      <c r="CY36" s="326">
        <f>ENE!CY36+FEB!CY36+MAR!CY36+ABR!CY36+MAY!CY36+JUN!CY36+JUL!CY36+AGO!CY36+SET!CY36+OCT!CY36+NOV!CY36+DIC!CY36</f>
        <v>0</v>
      </c>
      <c r="CZ36" s="326">
        <f>ENE!CZ36+FEB!CZ36+MAR!CZ36+ABR!CZ36+MAY!CZ36+JUN!CZ36+JUL!CZ36+AGO!CZ36+SET!CZ36+OCT!CZ36+NOV!CZ36+DIC!CZ36</f>
        <v>0</v>
      </c>
      <c r="DA36" s="326">
        <f>ENE!DA36+FEB!DA36+MAR!DA36+ABR!DA36+MAY!DA36+JUN!DA36+JUL!DA36+AGO!DA36+SET!DA36+OCT!DA36+NOV!DA36+DIC!DA36</f>
        <v>0</v>
      </c>
      <c r="DB36" s="326">
        <f>ENE!DB36+FEB!DB36+MAR!DB36+ABR!DB36+MAY!DB36+JUN!DB36+JUL!DB36+AGO!DB36+SET!DB36+OCT!DB36+NOV!DB36+DIC!DB36</f>
        <v>0</v>
      </c>
      <c r="DC36" s="326">
        <f>ENE!DC36+FEB!DC36+MAR!DC36+ABR!DC36+MAY!DC36+JUN!DC36+JUL!DC36+AGO!DC36+SET!DC36+OCT!DC36+NOV!DC36+DIC!DC36</f>
        <v>0</v>
      </c>
      <c r="DD36" s="326">
        <f>ENE!DD36+FEB!DD36+MAR!DD36+ABR!DD36+MAY!DD36+JUN!DD36+JUL!DD36+AGO!DD36+SET!DD36+OCT!DD36+NOV!DD36+DIC!DD36</f>
        <v>0</v>
      </c>
      <c r="DE36" s="326">
        <f>ENE!DE36+FEB!DE36+MAR!DE36+ABR!DE36+MAY!DE36+JUN!DE36+JUL!DE36+AGO!DE36+SET!DE36+OCT!DE36+NOV!DE36+DIC!DE36</f>
        <v>0</v>
      </c>
      <c r="DF36" s="326">
        <f>ENE!DF36+FEB!DF36+MAR!DF36+ABR!DF36+MAY!DF36+JUN!DF36+JUL!DF36+AGO!DF36+SET!DF36+OCT!DF36+NOV!DF36+DIC!DF36</f>
        <v>0</v>
      </c>
      <c r="DG36" s="326">
        <f>ENE!DG36+FEB!DG36+MAR!DG36+ABR!DG36+MAY!DG36+JUN!DG36+JUL!DG36+AGO!DG36+SET!DG36+OCT!DG36+NOV!DG36+DIC!DG36</f>
        <v>0</v>
      </c>
      <c r="DH36" s="326">
        <f>ENE!DH36+FEB!DH36+MAR!DH36+ABR!DH36+MAY!DH36+JUN!DH36+JUL!DH36+AGO!DH36+SET!DH36+OCT!DH36+NOV!DH36+DIC!DH36</f>
        <v>0</v>
      </c>
      <c r="DI36" s="379">
        <f>ENE!DI36+FEB!DI36+MAR!DI36+ABR!DI36+MAY!DI36+JUN!DI36+JUL!DI36+AGO!DI36+SET!DI36+OCT!DI36+NOV!DI36+DIC!DI36</f>
        <v>0</v>
      </c>
      <c r="DJ36" s="380">
        <f>ENE!DJ36+FEB!DJ36+MAR!DJ36+ABR!DJ36+MAY!DJ36+JUN!DJ36+JUL!DJ36+AGO!DJ36+SET!DJ36+OCT!DJ36+NOV!DJ36+DIC!DJ36</f>
        <v>0</v>
      </c>
      <c r="DK36" s="327">
        <f>ENE!DK36+FEB!DK36+MAR!DK36+ABR!DK36+MAY!DK36+JUN!DK36+JUL!DK36+AGO!DK36+SET!DK36+OCT!DK36+NOV!DK36+DIC!DK36</f>
        <v>0</v>
      </c>
      <c r="DL36" s="380">
        <f>ENE!DL36+FEB!DL36+MAR!DL36+ABR!DL36+MAY!DL36+JUN!DL36+JUL!DL36+AGO!DL36+SET!DL36+OCT!DL36+NOV!DL36+DIC!DL36</f>
        <v>0</v>
      </c>
      <c r="DM36" s="327">
        <f>ENE!DM36+FEB!DM36+MAR!DM36+ABR!DM36+MAY!DM36+JUN!DM36+JUL!DM36+AGO!DM36+SET!DM36+OCT!DM36+NOV!DM36+DIC!DM36</f>
        <v>0</v>
      </c>
      <c r="DN36" s="148"/>
      <c r="DO36" s="201" t="s">
        <v>134</v>
      </c>
      <c r="DP36" s="202">
        <v>78</v>
      </c>
      <c r="DQ36" s="380">
        <f>ENE!DQ36+FEB!DQ36+MAR!DQ36+ABR!DQ36+MAY!DQ36+JUN!DQ36+JUL!DQ36+AGO!DQ36+SET!DQ36+OCT!DQ36+NOV!DQ36+DIC!DQ36</f>
        <v>1</v>
      </c>
      <c r="DR36" s="326">
        <f>ENE!DR36+FEB!DR36+MAR!DR36+ABR!DR36+MAY!DR36+JUN!DR36+JUL!DR36+AGO!DR36+SET!DR36+OCT!DR36+NOV!DR36+DIC!DR36</f>
        <v>23</v>
      </c>
      <c r="DS36" s="326">
        <f>ENE!DS36+FEB!DS36+MAR!DS36+ABR!DS36+MAY!DS36+JUN!DS36+JUL!DS36+AGO!DS36+SET!DS36+OCT!DS36+NOV!DS36+DIC!DS36</f>
        <v>4</v>
      </c>
      <c r="DT36" s="379">
        <f>ENE!DT36+FEB!DT36+MAR!DT36+ABR!DT36+MAY!DT36+JUN!DT36+JUL!DT36+AGO!DT36+SET!DT36+OCT!DT36+NOV!DT36+DIC!DT36</f>
        <v>0</v>
      </c>
      <c r="DU36" s="380">
        <f>ENE!DU36+FEB!DU36+MAR!DU36+ABR!DU36+MAY!DU36+JUN!DU36+JUL!DU36+AGO!DU36+SET!DU36+OCT!DU36+NOV!DU36+DIC!DU36</f>
        <v>1</v>
      </c>
      <c r="DV36" s="326">
        <f>ENE!DV36+FEB!DV36+MAR!DV36+ABR!DV36+MAY!DV36+JUN!DV36+JUL!DV36+AGO!DV36+SET!DV36+OCT!DV36+NOV!DV36+DIC!DV36</f>
        <v>0</v>
      </c>
      <c r="DW36" s="326">
        <f>ENE!DW36+FEB!DW36+MAR!DW36+ABR!DW36+MAY!DW36+JUN!DW36+JUL!DW36+AGO!DW36+SET!DW36+OCT!DW36+NOV!DW36+DIC!DW36</f>
        <v>1</v>
      </c>
      <c r="DX36" s="720">
        <f t="shared" si="167"/>
        <v>1.2820512820512819</v>
      </c>
      <c r="DY36" s="380">
        <f>ENE!DY36+FEB!DY36+MAR!DY36+ABR!DY36+MAY!DY36+JUN!DY36+JUL!DY36+AGO!DY36+SET!DY36+OCT!DY36+NOV!DY36+DIC!DY36</f>
        <v>0</v>
      </c>
      <c r="DZ36" s="326">
        <f>ENE!DZ36+FEB!DZ36+MAR!DZ36+ABR!DZ36+MAY!DZ36+JUN!DZ36+JUL!DZ36+AGO!DZ36+SET!DZ36+OCT!DZ36+NOV!DZ36+DIC!DZ36</f>
        <v>0</v>
      </c>
      <c r="EA36" s="326">
        <f>ENE!EA36+FEB!EA36+MAR!EA36+ABR!EA36+MAY!EA36+JUN!EA36+JUL!EA36+AGO!EA36+SET!EA36+OCT!EA36+NOV!EA36+DIC!EA36</f>
        <v>0</v>
      </c>
      <c r="EB36" s="716">
        <f t="shared" si="186"/>
        <v>0</v>
      </c>
      <c r="EC36" s="326">
        <f>ENE!EC36+FEB!EC36+MAR!EC36+ABR!EC36+MAY!EC36+JUN!EC36+JUL!EC36+AGO!EC36+SET!EC36+OCT!EC36+NOV!EC36+DIC!EC36</f>
        <v>0</v>
      </c>
      <c r="ED36" s="326">
        <f>ENE!ED36+FEB!ED36+MAR!ED36+ABR!ED36+MAY!ED36+JUN!ED36+JUL!ED36+AGO!ED36+SET!ED36+OCT!ED36+NOV!ED36+DIC!ED36</f>
        <v>0</v>
      </c>
      <c r="EE36" s="326">
        <f>ENE!EE36+FEB!EE36+MAR!EE36+ABR!EE36+MAY!EE36+JUN!EE36+JUL!EE36+AGO!EE36+SET!EE36+OCT!EE36+NOV!EE36+DIC!EE36</f>
        <v>0</v>
      </c>
      <c r="EF36" s="379">
        <f>ENE!EF36+FEB!EF36+MAR!EF36+ABR!EF36+MAY!EF36+JUN!EF36+JUL!EF36+AGO!EF36+SET!EF36+OCT!EF36+NOV!EF36+DIC!EF36</f>
        <v>0</v>
      </c>
      <c r="EG36" s="380">
        <f>ENE!EG36+FEB!EG36+MAR!EG36+ABR!EG36+MAY!EG36+JUN!EG36+JUL!EG36+AGO!EG36+SET!EG36+OCT!EG36+NOV!EG36+DIC!EG36</f>
        <v>0</v>
      </c>
      <c r="EH36" s="327">
        <f>ENE!EH36+FEB!EH36+MAR!EH36+ABR!EH36+MAY!EH36+JUN!EH36+JUL!EH36+AGO!EH36+SET!EH36+OCT!EH36+NOV!EH36+DIC!EH36</f>
        <v>1</v>
      </c>
      <c r="EI36" s="326">
        <f>ENE!EI36+FEB!EI36+MAR!EI36+ABR!EI36+MAY!EI36+JUN!EI36+JUL!EI36+AGO!EI36+SET!EI36+OCT!EI36+NOV!EI36+DIC!EI36</f>
        <v>1</v>
      </c>
      <c r="EJ36" s="326">
        <f>ENE!EJ36+FEB!EJ36+MAR!EJ36+ABR!EJ36+MAY!EJ36+JUN!EJ36+JUL!EJ36+AGO!EJ36+SET!EJ36+OCT!EJ36+NOV!EJ36+DIC!EJ36</f>
        <v>0</v>
      </c>
      <c r="EK36" s="716">
        <f t="shared" si="187"/>
        <v>0</v>
      </c>
      <c r="EL36" s="326">
        <f>ENE!EL36+FEB!EL36+MAR!EL36+ABR!EL36+MAY!EL36+JUN!EL36+JUL!EL36+AGO!EL36+SET!EL36+OCT!EL36+NOV!EL36+DIC!EL36</f>
        <v>0</v>
      </c>
      <c r="EM36" s="326">
        <f>ENE!EM36+FEB!EM36+MAR!EM36+ABR!EM36+MAY!EM36+JUN!EM36+JUL!EM36+AGO!EM36+SET!EM36+OCT!EM36+NOV!EM36+DIC!EM36</f>
        <v>66</v>
      </c>
      <c r="EN36" s="708">
        <f t="shared" si="188"/>
        <v>84.615384615384613</v>
      </c>
      <c r="EO36" s="326">
        <f>ENE!EO36+FEB!EO36+MAR!EO36+ABR!EO36+MAY!EO36+JUN!EO36+JUL!EO36+AGO!EO36+SET!EO36+OCT!EO36+NOV!EO36+DIC!EO36</f>
        <v>66</v>
      </c>
      <c r="EP36" s="716">
        <f t="shared" si="189"/>
        <v>84.615384615384613</v>
      </c>
      <c r="EQ36" s="148"/>
      <c r="ER36" s="201" t="s">
        <v>134</v>
      </c>
      <c r="ES36" s="380">
        <f>ENE!ES36+FEB!ES36+MAR!ES36+ABR!ES36+MAY!ES36+JUN!ES36+JUL!ES36+AGO!ES36+SET!ES36+OCT!ES36+NOV!ES36+DIC!ES36</f>
        <v>0</v>
      </c>
      <c r="ET36" s="326">
        <f>ENE!ET36+FEB!ET36+MAR!ET36+ABR!ET36+MAY!ET36+JUN!ET36+JUL!ET36+AGO!ET36+SET!ET36+OCT!ET36+NOV!ET36+DIC!ET36</f>
        <v>0</v>
      </c>
      <c r="EU36" s="379">
        <f>ENE!EU36+FEB!EU36+MAR!EU36+ABR!EU36+MAY!EU36+JUN!EU36+JUL!EU36+AGO!EU36+SET!EU36+OCT!EU36+NOV!EU36+DIC!EU36</f>
        <v>0</v>
      </c>
      <c r="EV36" s="380">
        <f>ENE!EV36+FEB!EV36+MAR!EV36+ABR!EV36+MAY!EV36+JUN!EV36+JUL!EV36+AGO!EV36+SET!EV36+OCT!EV36+NOV!EV36+DIC!EV36</f>
        <v>83</v>
      </c>
      <c r="EW36" s="326">
        <f>ENE!EW36+FEB!EW36+MAR!EW36+ABR!EW36+MAY!EW36+JUN!EW36+JUL!EW36+AGO!EW36+SET!EW36+OCT!EW36+NOV!EW36+DIC!EW36</f>
        <v>72</v>
      </c>
      <c r="EX36" s="327">
        <f>ENE!EX36+FEB!EX36+MAR!EX36+ABR!EX36+MAY!EX36+JUN!EX36+JUL!EX36+AGO!EX36+SET!EX36+OCT!EX36+NOV!EX36+DIC!EX36</f>
        <v>55</v>
      </c>
      <c r="EY36" s="326">
        <f>ENE!EY36+FEB!EY36+MAR!EY36+ABR!EY36+MAY!EY36+JUN!EY36+JUL!EY36+AGO!EY36+SET!EY36+OCT!EY36+NOV!EY36+DIC!EY36</f>
        <v>5</v>
      </c>
      <c r="EZ36" s="326">
        <f>ENE!EZ36+FEB!EZ36+MAR!EZ36+ABR!EZ36+MAY!EZ36+JUN!EZ36+JUL!EZ36+AGO!EZ36+SET!EZ36+OCT!EZ36+NOV!EZ36+DIC!EZ36</f>
        <v>5</v>
      </c>
      <c r="FA36" s="379">
        <f>ENE!FA36+FEB!FA36+MAR!FA36+ABR!FA36+MAY!FA36+JUN!FA36+JUL!FA36+AGO!FA36+SET!FA36+OCT!FA36+NOV!FA36+DIC!FA36</f>
        <v>3</v>
      </c>
      <c r="FB36" s="380">
        <f>ENE!FB36+FEB!FB36+MAR!FB36+ABR!FB36+MAY!FB36+JUN!FB36+JUL!FB36+AGO!FB36+SET!FB36+OCT!FB36+NOV!FB36+DIC!FB36</f>
        <v>10</v>
      </c>
      <c r="FC36" s="326">
        <f>ENE!FC36+FEB!FC36+MAR!FC36+ABR!FC36+MAY!FC36+JUN!FC36+JUL!FC36+AGO!FC36+SET!FC36+OCT!FC36+NOV!FC36+DIC!FC36</f>
        <v>6</v>
      </c>
      <c r="FD36" s="327">
        <f>ENE!FD36+FEB!FD36+MAR!FD36+ABR!FD36+MAY!FD36+JUN!FD36+JUL!FD36+AGO!FD36+SET!FD36+OCT!FD36+NOV!FD36+DIC!FD36</f>
        <v>2</v>
      </c>
      <c r="FE36" s="326">
        <f>ENE!FE36+FEB!FE36+MAR!FE36+ABR!FE36+MAY!FE36+JUN!FE36+JUL!FE36+AGO!FE36+SET!FE36+OCT!FE36+NOV!FE36+DIC!FE36</f>
        <v>2</v>
      </c>
      <c r="FF36" s="326">
        <f>ENE!FF36+FEB!FF36+MAR!FF36+ABR!FF36+MAY!FF36+JUN!FF36+JUL!FF36+AGO!FF36+SET!FF36+OCT!FF36+NOV!FF36+DIC!FF36</f>
        <v>1</v>
      </c>
      <c r="FG36" s="379">
        <f>ENE!FG36+FEB!FG36+MAR!FG36+ABR!FG36+MAY!FG36+JUN!FG36+JUL!FG36+AGO!FG36+SET!FG36+OCT!FG36+NOV!FG36+DIC!FG36</f>
        <v>1</v>
      </c>
      <c r="FH36" s="380">
        <f>ENE!FH36+FEB!FH36+MAR!FH36+ABR!FH36+MAY!FH36+JUN!FH36+JUL!FH36+AGO!FH36+SET!FH36+OCT!FH36+NOV!FH36+DIC!FH36</f>
        <v>0</v>
      </c>
      <c r="FI36" s="326">
        <f>ENE!FI36+FEB!FI36+MAR!FI36+ABR!FI36+MAY!FI36+JUN!FI36+JUL!FI36+AGO!FI36+SET!FI36+OCT!FI36+NOV!FI36+DIC!FI36</f>
        <v>0</v>
      </c>
      <c r="FJ36" s="327">
        <f>ENE!FJ36+FEB!FJ36+MAR!FJ36+ABR!FJ36+MAY!FJ36+JUN!FJ36+JUL!FJ36+AGO!FJ36+SET!FJ36+OCT!FJ36+NOV!FJ36+DIC!FJ36</f>
        <v>1</v>
      </c>
      <c r="FK36" s="205">
        <f>ENE!FK36</f>
        <v>66</v>
      </c>
      <c r="FL36" s="724">
        <f t="shared" si="169"/>
        <v>78.787878787878782</v>
      </c>
      <c r="FM36" s="326">
        <f>ENE!FM36+FEB!FM36+MAR!FM36+ABR!FM36+MAY!FM36+JUN!FM36+JUL!FM36+AGO!FM36+SET!FM36+OCT!FM36+NOV!FM36+DIC!FM36</f>
        <v>0</v>
      </c>
      <c r="FN36" s="326">
        <f>ENE!FN36+FEB!FN36+MAR!FN36+ABR!FN36+MAY!FN36+JUN!FN36+JUL!FN36+AGO!FN36+SET!FN36+OCT!FN36+NOV!FN36+DIC!FN36</f>
        <v>0</v>
      </c>
      <c r="FO36" s="326">
        <f>ENE!FO36+FEB!FO36+MAR!FO36+ABR!FO36+MAY!FO36+JUN!FO36+JUL!FO36+AGO!FO36+SET!FO36+OCT!FO36+NOV!FO36+DIC!FO36</f>
        <v>26</v>
      </c>
      <c r="FP36" s="326">
        <f>ENE!FP36+FEB!FP36+MAR!FP36+ABR!FP36+MAY!FP36+JUN!FP36+JUL!FP36+AGO!FP36+SET!FP36+OCT!FP36+NOV!FP36+DIC!FP36</f>
        <v>26</v>
      </c>
      <c r="FQ36" s="327">
        <f>ENE!FQ36+FEB!FQ36+MAR!FQ36+ABR!FQ36+MAY!FQ36+JUN!FQ36+JUL!FQ36+AGO!FQ36+SET!FQ36+OCT!FQ36+NOV!FQ36+DIC!FQ36</f>
        <v>0</v>
      </c>
      <c r="FR36" s="380">
        <f>ENE!FR36+FEB!FR36+MAR!FR36+ABR!FR36+MAY!FR36+JUN!FR36+JUL!FR36+AGO!FR36+SET!FR36+OCT!FR36+NOV!FR36+DIC!FR36</f>
        <v>1</v>
      </c>
      <c r="FS36" s="326">
        <f>ENE!FS36+FEB!FS36+MAR!FS36+ABR!FS36+MAY!FS36+JUN!FS36+JUL!FS36+AGO!FS36+SET!FS36+OCT!FS36+NOV!FS36+DIC!FS36</f>
        <v>0</v>
      </c>
      <c r="FT36" s="326">
        <f>ENE!FT36+FEB!FT36+MAR!FT36+ABR!FT36+MAY!FT36+JUN!FT36+JUL!FT36+AGO!FT36+SET!FT36+OCT!FT36+NOV!FT36+DIC!FT36</f>
        <v>0</v>
      </c>
      <c r="FU36" s="326">
        <f>ENE!FU36+FEB!FU36+MAR!FU36+ABR!FU36+MAY!FU36+JUN!FU36+JUL!FU36+AGO!FU36+SET!FU36+OCT!FU36+NOV!FU36+DIC!FU36</f>
        <v>95</v>
      </c>
      <c r="FV36" s="326">
        <f>ENE!FV36+FEB!FV36+MAR!FV36+ABR!FV36+MAY!FV36+JUN!FV36+JUL!FV36+AGO!FV36+SET!FV36+OCT!FV36+NOV!FV36+DIC!FV36</f>
        <v>61</v>
      </c>
      <c r="FW36" s="326">
        <f>ENE!FW36+FEB!FW36+MAR!FW36+ABR!FW36+MAY!FW36+JUN!FW36+JUL!FW36+AGO!FW36+SET!FW36+OCT!FW36+NOV!FW36+DIC!FW36</f>
        <v>32</v>
      </c>
      <c r="FX36" s="326">
        <f>ENE!FX36+FEB!FX36+MAR!FX36+ABR!FX36+MAY!FX36+JUN!FX36+JUL!FX36+AGO!FX36+SET!FX36+OCT!FX36+NOV!FX36+DIC!FX36</f>
        <v>10</v>
      </c>
      <c r="FY36" s="326">
        <f>ENE!FY36+FEB!FY36+MAR!FY36+ABR!FY36+MAY!FY36+JUN!FY36+JUL!FY36+AGO!FY36+SET!FY36+OCT!FY36+NOV!FY36+DIC!FY36</f>
        <v>0</v>
      </c>
      <c r="FZ36" s="326">
        <f>ENE!FZ36+FEB!FZ36+MAR!FZ36+ABR!FZ36+MAY!FZ36+JUN!FZ36+JUL!FZ36+AGO!FZ36+SET!FZ36+OCT!FZ36+NOV!FZ36+DIC!FZ36</f>
        <v>0</v>
      </c>
      <c r="GA36" s="326">
        <f>ENE!GA36+FEB!GA36+MAR!GA36+ABR!GA36+MAY!GA36+JUN!GA36+JUL!GA36+AGO!GA36+SET!GA36+OCT!GA36+NOV!GA36+DIC!GA36</f>
        <v>16</v>
      </c>
      <c r="GB36" s="326">
        <f>ENE!GB36+FEB!GB36+MAR!GB36+ABR!GB36+MAY!GB36+JUN!GB36+JUL!GB36+AGO!GB36+SET!GB36+OCT!GB36+NOV!GB36+DIC!GB36</f>
        <v>12</v>
      </c>
      <c r="GC36" s="326">
        <f>ENE!GC36+FEB!GC36+MAR!GC36+ABR!GC36+MAY!GC36+JUN!GC36+JUL!GC36+AGO!GC36+SET!GC36+OCT!GC36+NOV!GC36+DIC!GC36</f>
        <v>3</v>
      </c>
      <c r="GD36" s="326">
        <f>ENE!GD36+FEB!GD36+MAR!GD36+ABR!GD36+MAY!GD36+JUN!GD36+JUL!GD36+AGO!GD36+SET!GD36+OCT!GD36+NOV!GD36+DIC!GD36</f>
        <v>0</v>
      </c>
      <c r="GE36" s="326">
        <f>ENE!GE36+FEB!GE36+MAR!GE36+ABR!GE36+MAY!GE36+JUN!GE36+JUL!GE36+AGO!GE36+SET!GE36+OCT!GE36+NOV!GE36+DIC!GE36</f>
        <v>1</v>
      </c>
      <c r="GF36" s="326">
        <f>ENE!GF36+FEB!GF36+MAR!GF36+ABR!GF36+MAY!GF36+JUN!GF36+JUL!GF36+AGO!GF36+SET!GF36+OCT!GF36+NOV!GF36+DIC!GF36</f>
        <v>0</v>
      </c>
      <c r="GG36" s="327">
        <f>ENE!GG36+FEB!GG36+MAR!GG36+ABR!GG36+MAY!GG36+JUN!GG36+JUL!GG36+AGO!GG36+SET!GG36+OCT!GG36+NOV!GG36+DIC!GG36</f>
        <v>0</v>
      </c>
      <c r="GH36" s="148"/>
      <c r="GI36" s="201" t="s">
        <v>134</v>
      </c>
      <c r="GJ36" s="486">
        <v>474</v>
      </c>
      <c r="GK36" s="727">
        <f t="shared" si="190"/>
        <v>86.286919831223628</v>
      </c>
      <c r="GL36" s="380">
        <f>ENE!GL36+FEB!GL36+MAR!GL36+ABR!GL36+MAY!GL36+JUN!GL36+JUL!GL36+AGO!GL36+SET!GL36+OCT!GL36+NOV!GL36+DIC!GL36</f>
        <v>0</v>
      </c>
      <c r="GM36" s="326">
        <f>ENE!GM36+FEB!GM36+MAR!GM36+ABR!GM36+MAY!GM36+JUN!GM36+JUL!GM36+AGO!GM36+SET!GM36+OCT!GM36+NOV!GM36+DIC!GM36</f>
        <v>0</v>
      </c>
      <c r="GN36" s="326">
        <f>ENE!GN36+FEB!GN36+MAR!GN36+ABR!GN36+MAY!GN36+JUN!GN36+JUL!GN36+AGO!GN36+SET!GN36+OCT!GN36+NOV!GN36+DIC!GN36</f>
        <v>1</v>
      </c>
      <c r="GO36" s="326">
        <f>ENE!GO36+FEB!GO36+MAR!GO36+ABR!GO36+MAY!GO36+JUN!GO36+JUL!GO36+AGO!GO36+SET!GO36+OCT!GO36+NOV!GO36+DIC!GO36</f>
        <v>0</v>
      </c>
      <c r="GP36" s="327">
        <f>ENE!GP36+FEB!GP36+MAR!GP36+ABR!GP36+MAY!GP36+JUN!GP36+JUL!GP36+AGO!GP36+SET!GP36+OCT!GP36+NOV!GP36+DIC!GP36</f>
        <v>0</v>
      </c>
      <c r="GQ36" s="380">
        <f>ENE!GQ36+FEB!GQ36+MAR!GQ36+ABR!GQ36+MAY!GQ36+JUN!GQ36+JUL!GQ36+AGO!GQ36+SET!GQ36+OCT!GQ36+NOV!GQ36+DIC!GQ36</f>
        <v>35</v>
      </c>
      <c r="GR36" s="326">
        <f>ENE!GR36+FEB!GR36+MAR!GR36+ABR!GR36+MAY!GR36+JUN!GR36+JUL!GR36+AGO!GR36+SET!GR36+OCT!GR36+NOV!GR36+DIC!GR36</f>
        <v>14</v>
      </c>
      <c r="GS36" s="326">
        <f>ENE!GS36+FEB!GS36+MAR!GS36+ABR!GS36+MAY!GS36+JUN!GS36+JUL!GS36+AGO!GS36+SET!GS36+OCT!GS36+NOV!GS36+DIC!GS36</f>
        <v>100</v>
      </c>
      <c r="GT36" s="326">
        <f>ENE!GT36+FEB!GT36+MAR!GT36+ABR!GT36+MAY!GT36+JUN!GT36+JUL!GT36+AGO!GT36+SET!GT36+OCT!GT36+NOV!GT36+DIC!GT36</f>
        <v>181</v>
      </c>
      <c r="GU36" s="327">
        <f>ENE!GU36+FEB!GU36+MAR!GU36+ABR!GU36+MAY!GU36+JUN!GU36+JUL!GU36+AGO!GU36+SET!GU36+OCT!GU36+NOV!GU36+DIC!GU36</f>
        <v>78</v>
      </c>
      <c r="GV36" s="205">
        <f>ENE!GV36+FEB!GV36+MAR!GV36+ABR!GV36+MAY!GV36+JUN!GV36+JUL!GV36+AGO!GV36+SET!GV36+OCT!GV36+NOV!GV36+DIC!GV36</f>
        <v>182</v>
      </c>
      <c r="GW36" s="205">
        <v>317</v>
      </c>
      <c r="GX36" s="730">
        <f t="shared" si="191"/>
        <v>57.413249211356465</v>
      </c>
      <c r="GY36" s="380">
        <f>ENE!GY36+FEB!GY36+MAR!GY36+ABR!GY36+MAY!GY36+JUN!GY36+JUL!GY36+AGO!GY36+SET!GY36+OCT!GY36+NOV!GY36+DIC!GY36</f>
        <v>27</v>
      </c>
      <c r="GZ36" s="326">
        <f>ENE!GZ36+FEB!GZ36+MAR!GZ36+ABR!GZ36+MAY!GZ36+JUN!GZ36+JUL!GZ36+AGO!GZ36+SET!GZ36+OCT!GZ36+NOV!GZ36+DIC!GZ36</f>
        <v>0</v>
      </c>
      <c r="HA36" s="326">
        <f>ENE!HA36+FEB!HA36+MAR!HA36+ABR!HA36+MAY!HA36+JUN!HA36+JUL!HA36+AGO!HA36+SET!HA36+OCT!HA36+NOV!HA36+DIC!HA36</f>
        <v>18</v>
      </c>
      <c r="HB36" s="326">
        <f>ENE!HB36+FEB!HB36+MAR!HB36+ABR!HB36+MAY!HB36+JUN!HB36+JUL!HB36+AGO!HB36+SET!HB36+OCT!HB36+NOV!HB36+DIC!HB36</f>
        <v>0</v>
      </c>
      <c r="HC36" s="326">
        <f>ENE!HC36+FEB!HC36+MAR!HC36+ABR!HC36+MAY!HC36+JUN!HC36+JUL!HC36+AGO!HC36+SET!HC36+OCT!HC36+NOV!HC36+DIC!HC36</f>
        <v>0</v>
      </c>
      <c r="HD36" s="326">
        <f>ENE!HD36+FEB!HD36+MAR!HD36+ABR!HD36+MAY!HD36+JUN!HD36+JUL!HD36+AGO!HD36+SET!HD36+OCT!HD36+NOV!HD36+DIC!HD36</f>
        <v>0</v>
      </c>
      <c r="HE36" s="326">
        <f>ENE!HE36+FEB!HE36+MAR!HE36+ABR!HE36+MAY!HE36+JUN!HE36+JUL!HE36+AGO!HE36+SET!HE36+OCT!HE36+NOV!HE36+DIC!HE36</f>
        <v>0</v>
      </c>
      <c r="HF36" s="326">
        <f>ENE!HF36+FEB!HF36+MAR!HF36+ABR!HF36+MAY!HF36+JUN!HF36+JUL!HF36+AGO!HF36+SET!HF36+OCT!HF36+NOV!HF36+DIC!HF36</f>
        <v>0</v>
      </c>
      <c r="HG36" s="327">
        <f>ENE!HG36+FEB!HG36+MAR!HG36+ABR!HG36+MAY!HG36+JUN!HG36+JUL!HG36+AGO!HG36+SET!HG36+OCT!HG36+NOV!HG36+DIC!HG36</f>
        <v>0</v>
      </c>
      <c r="HH36" s="645"/>
      <c r="HI36" s="276" t="s">
        <v>134</v>
      </c>
      <c r="HJ36" s="326">
        <f>ENE!HJ36+FEB!HJ36+MAR!HJ36+ABR!HJ36+MAY!HJ36+JUN!HJ36+JUL!HJ36+AGO!HJ36+SET!HJ36+OCT!HJ36+NOV!HJ36+DIC!HJ36</f>
        <v>0</v>
      </c>
      <c r="HK36" s="326">
        <f>ENE!HK36+FEB!HK36+MAR!HK36+ABR!HK36+MAY!HK36+JUN!HK36+JUL!HK36+AGO!HK36+SET!HK36+OCT!HK36+NOV!HK36+DIC!HK36</f>
        <v>0</v>
      </c>
      <c r="HL36" s="326">
        <f>ENE!HL36+FEB!HL36+MAR!HL36+ABR!HL36+MAY!HL36+JUN!HL36+JUL!HL36+AGO!HL36+SET!HL36+OCT!HL36+NOV!HL36+DIC!HL36</f>
        <v>0</v>
      </c>
      <c r="HM36" s="326">
        <f>ENE!HM36+FEB!HM36+MAR!HM36+ABR!HM36+MAY!HM36+JUN!HM36+JUL!HM36+AGO!HM36+SET!HM36+OCT!HM36+NOV!HM36+DIC!HM36</f>
        <v>0</v>
      </c>
      <c r="HN36" s="326">
        <f>ENE!HN36+FEB!HN36+MAR!HN36+ABR!HN36+MAY!HN36+JUN!HN36+JUL!HN36+AGO!HN36+SET!HN36+OCT!HN36+NOV!HN36+DIC!HN36</f>
        <v>1</v>
      </c>
      <c r="HO36" s="326">
        <f>ENE!HO36+FEB!HO36+MAR!HO36+ABR!HO36+MAY!HO36+JUN!HO36+JUL!HO36+AGO!HO36+SET!HO36+OCT!HO36+NOV!HO36+DIC!HO36</f>
        <v>0</v>
      </c>
      <c r="HP36" s="326">
        <f>ENE!HP36+FEB!HP36+MAR!HP36+ABR!HP36+MAY!HP36+JUN!HP36+JUL!HP36+AGO!HP36+SET!HP36+OCT!HP36+NOV!HP36+DIC!HP36</f>
        <v>0</v>
      </c>
      <c r="HQ36" s="327">
        <f>ENE!HQ36+FEB!HQ36+MAR!HQ36+ABR!HQ36+MAY!HQ36+JUN!HQ36+JUL!HQ36+AGO!HQ36+SET!HQ36+OCT!HQ36+NOV!HQ36+DIC!HQ36</f>
        <v>0</v>
      </c>
      <c r="HR36" s="184">
        <f>ENE!HR36</f>
        <v>37</v>
      </c>
      <c r="HS36" s="732">
        <f t="shared" si="192"/>
        <v>0</v>
      </c>
      <c r="HT36" s="205">
        <f>ENE!HT36+FEB!HT36+MAR!HT36+ABR!HT36+MAY!HT36+JUN!HT36+JUL!HT36+AGO!HT36+SET!HT36+OCT!HT36+NOV!HT36+DIC!HT36</f>
        <v>0</v>
      </c>
      <c r="HU36" s="203">
        <f>ENE!HU36+FEB!HU36+MAR!HU36+ABR!HU36+MAY!HU36+JUN!HU36+JUL!HU36+AGO!HU36+SET!HU36+OCT!HU36+NOV!HU36+DIC!HU36</f>
        <v>0</v>
      </c>
      <c r="HV36" s="203">
        <f>ENE!HV36+FEB!HV36+MAR!HV36+ABR!HV36+MAY!HV36+JUN!HV36+JUL!HV36+AGO!HV36+SET!HV36+OCT!HV36+NOV!HV36+DIC!HV36</f>
        <v>0</v>
      </c>
      <c r="HW36" s="203">
        <f>ENE!HW36+FEB!HW36+MAR!HW36+ABR!HW36+MAY!HW36+JUN!HW36+JUL!HW36+AGO!HW36+SET!HW36+OCT!HW36+NOV!HW36+DIC!HW36</f>
        <v>0</v>
      </c>
      <c r="HX36" s="173">
        <f>ENE!HX36+FEB!HX36+MAR!HX36+ABR!HX36+MAY!HX36+JUN!HX36+JUL!HX36+AGO!HX36+SET!HX36+OCT!HX36+NOV!HX36+DIC!HX36</f>
        <v>0</v>
      </c>
      <c r="HY36" s="326">
        <f>ENE!HY36+FEB!HY36+MAR!HY36+ABR!HY36+MAY!HY36+JUN!HY36+JUL!HY36+AGO!HY36+SET!HY36+OCT!HY36+NOV!HY36+DIC!HY36</f>
        <v>0</v>
      </c>
      <c r="HZ36" s="326">
        <f>ENE!HZ36+FEB!HZ36+MAR!HZ36+ABR!HZ36+MAY!HZ36+JUN!HZ36+JUL!HZ36+AGO!HZ36+SET!HZ36+OCT!HZ36+NOV!HZ36+DIC!HZ36</f>
        <v>0</v>
      </c>
      <c r="IA36" s="326">
        <f>ENE!IA36+FEB!IA36+MAR!IA36+ABR!IA36+MAY!IA36+JUN!IA36+JUL!IA36+AGO!IA36+SET!IA36+OCT!IA36+NOV!IA36+DIC!IA36</f>
        <v>0</v>
      </c>
      <c r="IB36" s="326">
        <f>ENE!IB36+FEB!IB36+MAR!IB36+ABR!IB36+MAY!IB36+JUN!IB36+JUL!IB36+AGO!IB36+SET!IB36+OCT!IB36+NOV!IB36+DIC!IB36</f>
        <v>0</v>
      </c>
      <c r="IC36" s="326">
        <f>ENE!IC36+FEB!IC36+MAR!IC36+ABR!IC36+MAY!IC36+JUN!IC36+JUL!IC36+AGO!IC36+SET!IC36+OCT!IC36+NOV!IC36+DIC!IC36</f>
        <v>0</v>
      </c>
      <c r="ID36" s="326">
        <f>ENE!ID36+FEB!ID36+MAR!ID36+ABR!ID36+MAY!ID36+JUN!ID36+JUL!ID36+AGO!ID36+SET!ID36+OCT!ID36+NOV!ID36+DIC!ID36</f>
        <v>0</v>
      </c>
      <c r="IE36" s="326">
        <f>ENE!IE36+FEB!IE36+MAR!IE36+ABR!IE36+MAY!IE36+JUN!IE36+JUL!IE36+AGO!IE36+SET!IE36+OCT!IE36+NOV!IE36+DIC!IE36</f>
        <v>0</v>
      </c>
      <c r="IF36" s="327">
        <f>ENE!IF36+FEB!IF36+MAR!IF36+ABR!IF36+MAY!IF36+JUN!IF36+JUL!IF36+AGO!IF36+SET!IF36+OCT!IF36+NOV!IF36+DIC!IF36</f>
        <v>0</v>
      </c>
      <c r="IG36" s="148"/>
      <c r="IH36" s="276" t="s">
        <v>134</v>
      </c>
      <c r="II36" s="380">
        <f>ENE!II36+FEB!II36+MAR!II36+ABR!II36+MAY!II36+JUN!II36+JUL!II36+AGO!II36+SET!II36+OCT!II36+NOV!II36+DIC!II36</f>
        <v>0</v>
      </c>
      <c r="IJ36" s="326">
        <f>ENE!IJ36+FEB!IJ36+MAR!IJ36+ABR!IJ36+MAY!IJ36+JUN!IJ36+JUL!IJ36+AGO!IJ36+SET!IJ36+OCT!IJ36+NOV!IJ36+DIC!IJ36</f>
        <v>0</v>
      </c>
      <c r="IK36" s="379">
        <f>ENE!IK36+FEB!IK36+MAR!IK36+ABR!IK36+MAY!IK36+JUN!IK36+JUL!IK36+AGO!IK36+SET!IK36+OCT!IK36+NOV!IK36+DIC!IK36</f>
        <v>0</v>
      </c>
      <c r="IL36" s="380">
        <f>ENE!IL36+FEB!IL36+MAR!IL36+ABR!IL36+MAY!IL36+JUN!IL36+JUL!IL36+AGO!IL36+SET!IL36+OCT!IL36+NOV!IL36+DIC!IL36</f>
        <v>0</v>
      </c>
      <c r="IM36" s="326">
        <f>ENE!IM36+FEB!IM36+MAR!IM36+ABR!IM36+MAY!IM36+JUN!IM36+JUL!IM36+AGO!IM36+SET!IM36+OCT!IM36+NOV!IM36+DIC!IM36</f>
        <v>0</v>
      </c>
      <c r="IN36" s="327">
        <f>ENE!IN36+FEB!IN36+MAR!IN36+ABR!IN36+MAY!IN36+JUN!IN36+JUL!IN36+AGO!IN36+SET!IN36+OCT!IN36+NOV!IN36+DIC!IN36</f>
        <v>0</v>
      </c>
      <c r="IO36" s="326">
        <f>ENE!IO36+FEB!IO36+MAR!IO36+ABR!IO36+MAY!IO36+JUN!IO36+JUL!IO36+AGO!IO36+SET!IO36+OCT!IO36+NOV!IO36+DIC!IO36</f>
        <v>5</v>
      </c>
      <c r="IP36" s="326">
        <f>ENE!IP36+FEB!IP36+MAR!IP36+ABR!IP36+MAY!IP36+JUN!IP36+JUL!IP36+AGO!IP36+SET!IP36+OCT!IP36+NOV!IP36+DIC!IP36</f>
        <v>2</v>
      </c>
      <c r="IQ36" s="379">
        <f>ENE!IQ36+FEB!IQ36+MAR!IQ36+ABR!IQ36+MAY!IQ36+JUN!IQ36+JUL!IQ36+AGO!IQ36+SET!IQ36+OCT!IQ36+NOV!IQ36+DIC!IQ36</f>
        <v>0</v>
      </c>
      <c r="IR36" s="380">
        <f>ENE!IR36+FEB!IR36+MAR!IR36+ABR!IR36+MAY!IR36+JUN!IR36+JUL!IR36+AGO!IR36+SET!IR36+OCT!IR36+NOV!IR36+DIC!IR36</f>
        <v>14</v>
      </c>
      <c r="IS36" s="326">
        <f>ENE!IS36+FEB!IS36+MAR!IS36+ABR!IS36+MAY!IS36+JUN!IS36+JUL!IS36+AGO!IS36+SET!IS36+OCT!IS36+NOV!IS36+DIC!IS36</f>
        <v>6</v>
      </c>
      <c r="IT36" s="327">
        <f>ENE!IT36+FEB!IT36+MAR!IT36+ABR!IT36+MAY!IT36+JUN!IT36+JUL!IT36+AGO!IT36+SET!IT36+OCT!IT36+NOV!IT36+DIC!IT36</f>
        <v>2</v>
      </c>
      <c r="IU36" s="326">
        <f>ENE!IU36+FEB!IU36+MAR!IU36+ABR!IU36+MAY!IU36+JUN!IU36+JUL!IU36+AGO!IU36+SET!IU36+OCT!IU36+NOV!IU36+DIC!IU36</f>
        <v>0</v>
      </c>
      <c r="IV36" s="326">
        <f>ENE!IV36+FEB!IV36+MAR!IV36+ABR!IV36+MAY!IV36+JUN!IV36+JUL!IV36+AGO!IV36+SET!IV36+OCT!IV36+NOV!IV36+DIC!IV36</f>
        <v>1</v>
      </c>
      <c r="IW36" s="327">
        <f>ENE!IW36+FEB!IW36+MAR!IW36+ABR!IW36+MAY!IW36+JUN!IW36+JUL!IW36+AGO!IW36+SET!IW36+OCT!IW36+NOV!IW36+DIC!IW36</f>
        <v>1</v>
      </c>
      <c r="IX36" s="380">
        <f>ENE!IX36+FEB!IX36+MAR!IX36+ABR!IX36+MAY!IX36+JUN!IX36+JUL!IX36+AGO!IX36+SET!IX36+OCT!IX36+NOV!IX36+DIC!IX36</f>
        <v>4</v>
      </c>
      <c r="IY36" s="326">
        <f>ENE!IY36+FEB!IY36+MAR!IY36+ABR!IY36+MAY!IY36+JUN!IY36+JUL!IY36+AGO!IY36+SET!IY36+OCT!IY36+NOV!IY36+DIC!IY36</f>
        <v>1</v>
      </c>
      <c r="IZ36" s="327">
        <f>ENE!IZ36+FEB!IZ36+MAR!IZ36+ABR!IZ36+MAY!IZ36+JUN!IZ36+JUL!IZ36+AGO!IZ36+SET!IZ36+OCT!IZ36+NOV!IZ36+DIC!IZ36</f>
        <v>0</v>
      </c>
      <c r="JA36" s="380">
        <f>ENE!JA36+FEB!JA36+MAR!JA36+ABR!JA36+MAY!JA36+JUN!JA36+JUL!JA36+AGO!JA36+SET!JA36+OCT!JA36+NOV!JA36+DIC!JA36</f>
        <v>0</v>
      </c>
      <c r="JB36" s="326">
        <f>ENE!JB36+FEB!JB36+MAR!JB36+ABR!JB36+MAY!JB36+JUN!JB36+JUL!JB36+AGO!JB36+SET!JB36+OCT!JB36+NOV!JB36+DIC!JB36</f>
        <v>0</v>
      </c>
      <c r="JC36" s="327">
        <f>ENE!JC36+FEB!JC36+MAR!JC36+ABR!JC36+MAY!JC36+JUN!JC36+JUL!JC36+AGO!JC36+SET!JC36+OCT!JC36+NOV!JC36+DIC!JC36</f>
        <v>0</v>
      </c>
      <c r="JD36" s="380">
        <f>ENE!JD36+FEB!JD36+MAR!JD36+ABR!JD36+MAY!JD36+JUN!JD36+JUL!JD36+AGO!JD36+SET!JD36+OCT!JD36+NOV!JD36+DIC!JD36</f>
        <v>0</v>
      </c>
      <c r="JE36" s="326">
        <f>ENE!JE36+FEB!JE36+MAR!JE36+ABR!JE36+MAY!JE36+JUN!JE36+JUL!JE36+AGO!JE36+SET!JE36+OCT!JE36+NOV!JE36+DIC!JE36</f>
        <v>0</v>
      </c>
      <c r="JF36" s="326">
        <f>ENE!JF36+FEB!JF36+MAR!JF36+ABR!JF36+MAY!JF36+JUN!JF36+JUL!JF36+AGO!JF36+SET!JF36+OCT!JF36+NOV!JF36+DIC!JF36</f>
        <v>0</v>
      </c>
      <c r="JG36" s="326">
        <f>ENE!JG36+FEB!JG36+MAR!JG36+ABR!JG36+MAY!JG36+JUN!JG36+JUL!JG36+AGO!JG36+SET!JG36+OCT!JG36+NOV!JG36+DIC!JG36</f>
        <v>0</v>
      </c>
      <c r="JH36" s="327">
        <f>ENE!JH36+FEB!JH36+MAR!JH36+ABR!JH36+MAY!JH36+JUN!JH36+JUL!JH36+AGO!JH36+SET!JH36+OCT!JH36+NOV!JH36+DIC!JH36</f>
        <v>0</v>
      </c>
      <c r="JI36" s="148"/>
      <c r="JJ36" s="276" t="s">
        <v>134</v>
      </c>
      <c r="JK36" s="380">
        <f>ENE!JK36+FEB!JK36+MAR!JK36+ABR!JK36+MAY!JK36+JUN!JK36+JUL!JK36+AGO!JK36+SET!JK36+OCT!JK36+NOV!JK36+DIC!JK36</f>
        <v>0</v>
      </c>
      <c r="JL36" s="326">
        <f>ENE!JL36+FEB!JL36+MAR!JL36+ABR!JL36+MAY!JL36+JUN!JL36+JUL!JL36+AGO!JL36+SET!JL36+OCT!JL36+NOV!JL36+DIC!JL36</f>
        <v>0</v>
      </c>
      <c r="JM36" s="326">
        <f>ENE!JM36+FEB!JM36+MAR!JM36+ABR!JM36+MAY!JM36+JUN!JM36+JUL!JM36+AGO!JM36+SET!JM36+OCT!JM36+NOV!JM36+DIC!JM36</f>
        <v>0</v>
      </c>
      <c r="JN36" s="326">
        <f>ENE!JN36+FEB!JN36+MAR!JN36+ABR!JN36+MAY!JN36+JUN!JN36+JUL!JN36+AGO!JN36+SET!JN36+OCT!JN36+NOV!JN36+DIC!JN36</f>
        <v>0</v>
      </c>
      <c r="JO36" s="327">
        <f>ENE!JO36+FEB!JO36+MAR!JO36+ABR!JO36+MAY!JO36+JUN!JO36+JUL!JO36+AGO!JO36+SET!JO36+OCT!JO36+NOV!JO36+DIC!JO36</f>
        <v>0</v>
      </c>
      <c r="JP36" s="380">
        <f>ENE!JP36+FEB!JP36+MAR!JP36+ABR!JP36+MAY!JP36+JUN!JP36+JUL!JP36+AGO!JP36+SET!JP36+OCT!JP36+NOV!JP36+DIC!JP36</f>
        <v>0</v>
      </c>
      <c r="JQ36" s="326">
        <f>ENE!JQ36+FEB!JQ36+MAR!JQ36+ABR!JQ36+MAY!JQ36+JUN!JQ36+JUL!JQ36+AGO!JQ36+SET!JQ36+OCT!JQ36+NOV!JQ36+DIC!JQ36</f>
        <v>0</v>
      </c>
      <c r="JR36" s="326">
        <f>ENE!JR36+FEB!JR36+MAR!JR36+ABR!JR36+MAY!JR36+JUN!JR36+JUL!JR36+AGO!JR36+SET!JR36+OCT!JR36+NOV!JR36+DIC!JR36</f>
        <v>0</v>
      </c>
      <c r="JS36" s="326">
        <f>ENE!JS36+FEB!JS36+MAR!JS36+ABR!JS36+MAY!JS36+JUN!JS36+JUL!JS36+AGO!JS36+SET!JS36+OCT!JS36+NOV!JS36+DIC!JS36</f>
        <v>0</v>
      </c>
      <c r="JT36" s="327">
        <f>ENE!JT36+FEB!JT36+MAR!JT36+ABR!JT36+MAY!JT36+JUN!JT36+JUL!JT36+AGO!JT36+SET!JT36+OCT!JT36+NOV!JT36+DIC!JT36</f>
        <v>0</v>
      </c>
      <c r="JU36" s="380">
        <f>ENE!JU36+FEB!JU36+MAR!JU36+ABR!JU36+MAY!JU36+JUN!JU36+JUL!JU36+AGO!JU36+SET!JU36+OCT!JU36+NOV!JU36+DIC!JU36</f>
        <v>0</v>
      </c>
      <c r="JV36" s="326">
        <f>ENE!JV36+FEB!JV36+MAR!JV36+ABR!JV36+MAY!JV36+JUN!JV36+JUL!JV36+AGO!JV36+SET!JV36+OCT!JV36+NOV!JV36+DIC!JV36</f>
        <v>0</v>
      </c>
      <c r="JW36" s="326">
        <f>ENE!JW36+FEB!JW36+MAR!JW36+ABR!JW36+MAY!JW36+JUN!JW36+JUL!JW36+AGO!JW36+SET!JW36+OCT!JW36+NOV!JW36+DIC!JW36</f>
        <v>0</v>
      </c>
      <c r="JX36" s="326">
        <f>ENE!JX36+FEB!JX36+MAR!JX36+ABR!JX36+MAY!JX36+JUN!JX36+JUL!JX36+AGO!JX36+SET!JX36+OCT!JX36+NOV!JX36+DIC!JX36</f>
        <v>0</v>
      </c>
      <c r="JY36" s="327">
        <f>ENE!JY36+FEB!JY36+MAR!JY36+ABR!JY36+MAY!JY36+JUN!JY36+JUL!JY36+AGO!JY36+SET!JY36+OCT!JY36+NOV!JY36+DIC!JY36</f>
        <v>0</v>
      </c>
      <c r="JZ36" s="380">
        <f>ENE!JZ36+FEB!JZ36+MAR!JZ36+ABR!JZ36+MAY!JZ36+JUN!JZ36+JUL!JZ36+AGO!JZ36+SET!JZ36+OCT!JZ36+NOV!JZ36+DIC!JZ36</f>
        <v>0</v>
      </c>
      <c r="KA36" s="326">
        <f>ENE!KA36+FEB!KA36+MAR!KA36+ABR!KA36+MAY!KA36+JUN!KA36+JUL!KA36+AGO!KA36+SET!KA36+OCT!KA36+NOV!KA36+DIC!KA36</f>
        <v>0</v>
      </c>
      <c r="KB36" s="326">
        <f>ENE!KB36+FEB!KB36+MAR!KB36+ABR!KB36+MAY!KB36+JUN!KB36+JUL!KB36+AGO!KB36+SET!KB36+OCT!KB36+NOV!KB36+DIC!KB36</f>
        <v>6</v>
      </c>
      <c r="KC36" s="326">
        <f>ENE!KC36+FEB!KC36+MAR!KC36+ABR!KC36+MAY!KC36+JUN!KC36+JUL!KC36+AGO!KC36+SET!KC36+OCT!KC36+NOV!KC36+DIC!KC36</f>
        <v>8</v>
      </c>
      <c r="KD36" s="327">
        <f>ENE!KD36+FEB!KD36+MAR!KD36+ABR!KD36+MAY!KD36+JUN!KD36+JUL!KD36+AGO!KD36+SET!KD36+OCT!KD36+NOV!KD36+DIC!KD36</f>
        <v>3</v>
      </c>
      <c r="KE36" s="205">
        <f>ENE!KE36</f>
        <v>158</v>
      </c>
      <c r="KF36" s="734">
        <f t="shared" si="193"/>
        <v>27.848101265822784</v>
      </c>
      <c r="KG36" s="173">
        <f>ENE!KG36+FEB!KG36+MAR!KG36+ABR!KG36+MAY!KG36+JUN!KG36+JUL!KG36+AGO!KG36+SET!KG36+OCT!KG36+NOV!KG36+DIC!KG36</f>
        <v>44</v>
      </c>
      <c r="KH36" s="205">
        <f>ENE!KH36+FEB!KH36+MAR!KH36+ABR!KH36+MAY!KH36+JUN!KH36+JUL!KH36+AGO!KH36+SET!KH36+OCT!KH36+NOV!KH36+DIC!KH36</f>
        <v>21</v>
      </c>
      <c r="KI36" s="203">
        <f>ENE!KI36+FEB!KI36+MAR!KI36+ABR!KI36+MAY!KI36+JUN!KI36+JUL!KI36+AGO!KI36+SET!KI36+OCT!KI36+NOV!KI36+DIC!KI36</f>
        <v>1</v>
      </c>
      <c r="KJ36" s="173">
        <f>ENE!KJ36+FEB!KJ36+MAR!KJ36+ABR!KJ36+MAY!KJ36+JUN!KJ36+JUL!KJ36+AGO!KJ36+SET!KJ36+OCT!KJ36+NOV!KJ36+DIC!KJ36</f>
        <v>0</v>
      </c>
      <c r="KK36" s="301"/>
      <c r="KL36" s="276" t="s">
        <v>134</v>
      </c>
      <c r="KM36" s="205">
        <f>ENE!KM36+FEB!KM36+MAR!KM36+ABR!KM36+MAY!KM36+JUN!KM36+JUL!KM36+AGO!KM36+SET!KM36+OCT!KM36+NOV!KM36+DIC!KM36</f>
        <v>0</v>
      </c>
      <c r="KN36" s="203">
        <f>ENE!KN36+FEB!KN36+MAR!KN36+ABR!KN36+MAY!KN36+JUN!KN36+JUL!KN36+AGO!KN36+SET!KN36+OCT!KN36+NOV!KN36+DIC!KN36</f>
        <v>0</v>
      </c>
      <c r="KO36" s="203">
        <f>ENE!KO36+FEB!KO36+MAR!KO36+ABR!KO36+MAY!KO36+JUN!KO36+JUL!KO36+AGO!KO36+SET!KO36+OCT!KO36+NOV!KO36+DIC!KO36</f>
        <v>0</v>
      </c>
      <c r="KP36" s="203">
        <f>ENE!KP36+FEB!KP36+MAR!KP36+ABR!KP36+MAY!KP36+JUN!KP36+JUL!KP36+AGO!KP36+SET!KP36+OCT!KP36+NOV!KP36+DIC!KP36</f>
        <v>34</v>
      </c>
      <c r="KQ36" s="203">
        <f>ENE!KQ36+FEB!KQ36+MAR!KQ36+ABR!KQ36+MAY!KQ36+JUN!KQ36+JUL!KQ36+AGO!KQ36+SET!KQ36+OCT!KQ36+NOV!KQ36+DIC!KQ36</f>
        <v>0</v>
      </c>
      <c r="KR36" s="203">
        <f>ENE!KR36+FEB!KR36+MAR!KR36+ABR!KR36+MAY!KR36+JUN!KR36+JUL!KR36+AGO!KR36+SET!KR36+OCT!KR36+NOV!KR36+DIC!KR36</f>
        <v>33</v>
      </c>
      <c r="KS36" s="203">
        <f>ENE!KS36+FEB!KS36+MAR!KS36+ABR!KS36+MAY!KS36+JUN!KS36+JUL!KS36+AGO!KS36+SET!KS36+OCT!KS36+NOV!KS36+DIC!KS36</f>
        <v>2</v>
      </c>
      <c r="KT36" s="203">
        <f>ENE!KT36+FEB!KT36+MAR!KT36+ABR!KT36+MAY!KT36+JUN!KT36+JUL!KT36+AGO!KT36+SET!KT36+OCT!KT36+NOV!KT36+DIC!KT36</f>
        <v>0</v>
      </c>
      <c r="KU36" s="173">
        <f>ENE!KU36+FEB!KU36+MAR!KU36+ABR!KU36+MAY!KU36+JUN!KU36+JUL!KU36+AGO!KU36+SET!KU36+OCT!KU36+NOV!KU36+DIC!KU36</f>
        <v>0</v>
      </c>
      <c r="KV36" s="332">
        <f>ENE!KV36+FEB!KV36+MAR!KV36+ABR!KV36+MAY!KV36+JUN!KV36+JUL!KV36+AGO!KV36+SET!KV36+OCT!KV36+NOV!KV36+DIC!KV36</f>
        <v>0</v>
      </c>
      <c r="KW36" s="173">
        <f>ENE!KW36+FEB!KW36+MAR!KW36+ABR!KW36+MAY!KW36+JUN!KW36+JUL!KW36+AGO!KW36+SET!KW36+OCT!KW36+NOV!KW36+DIC!KW36</f>
        <v>0</v>
      </c>
      <c r="KX36" s="288">
        <f>ENE!KX36+FEB!KX36+MAR!KX36+ABR!KX36+MAY!KX36+JUN!KX36+JUL!KX36+AGO!KX36+SET!KX36+OCT!KX36+NOV!KX36+DIC!KX36</f>
        <v>0</v>
      </c>
      <c r="KY36" s="205">
        <f>ENE!KY36+FEB!KY36+MAR!KY36+ABR!KY36+MAY!KY36+JUN!KY36+JUL!KY36+AGO!KY36+SET!KY36+OCT!KY36+NOV!KY36+DIC!KY36</f>
        <v>0</v>
      </c>
      <c r="KZ36" s="203">
        <f>ENE!KZ36+FEB!KZ36+MAR!KZ36+ABR!KZ36+MAY!KZ36+JUN!KZ36+JUL!KZ36+AGO!KZ36+SET!KZ36+OCT!KZ36+NOV!KZ36+DIC!KZ36</f>
        <v>0</v>
      </c>
      <c r="LA36" s="203">
        <f>ENE!LA36+FEB!LA36+MAR!LA36+ABR!LA36+MAY!LA36+JUN!LA36+JUL!LA36+AGO!LA36+SET!LA36+OCT!LA36+NOV!LA36+DIC!LA36</f>
        <v>0</v>
      </c>
      <c r="LB36" s="173">
        <f>ENE!LB36+FEB!LB36+MAR!LB36+ABR!LB36+MAY!LB36+JUN!LB36+JUL!LB36+AGO!LB36+SET!LB36+OCT!LB36+NOV!LB36+DIC!LB36</f>
        <v>0</v>
      </c>
      <c r="LD36" s="370" t="s">
        <v>134</v>
      </c>
      <c r="LE36" s="483">
        <f>ENE!LE36+FEB!LE36+MAR!LE36+ABR!LE36+MAY!LE36+JUN!LE36+JUL!LE36+AGO!LE36+SET!LE36+OCT!LE36+NOV!LE36+DIC!LE36</f>
        <v>0</v>
      </c>
      <c r="LF36" s="419">
        <f>ENE!LF36+FEB!LF36+MAR!LF36+ABR!LF36+MAY!LF36+JUN!LF36+JUL!LF36+AGO!LF36+SET!LF36+OCT!LF36+NOV!LF36+DIC!LF36</f>
        <v>0</v>
      </c>
      <c r="LG36" s="419">
        <f>ENE!LG36+FEB!LG36+MAR!LG36+ABR!LG36+MAY!LG36+JUN!LG36+JUL!LG36+AGO!LG36+SET!LG36+OCT!LG36+NOV!LG36+DIC!LG36</f>
        <v>0</v>
      </c>
      <c r="LH36" s="419">
        <f>ENE!LH36+FEB!LH36+MAR!LH36+ABR!LH36+MAY!LH36+JUN!LH36+JUL!LH36+AGO!LH36+SET!LH36+OCT!LH36+NOV!LH36+DIC!LH36</f>
        <v>0</v>
      </c>
      <c r="LI36" s="419">
        <f>ENE!LI36+FEB!LI36+MAR!LI36+ABR!LI36+MAY!LI36+JUN!LI36+JUL!LI36+AGO!LI36+SET!LI36+OCT!LI36+NOV!LI36+DIC!LI36</f>
        <v>0</v>
      </c>
      <c r="LJ36" s="420">
        <f>ENE!LJ36+FEB!LJ36+MAR!LJ36+ABR!LJ36+MAY!LJ36+JUN!LJ36+JUL!LJ36+AGO!LJ36+SET!LJ36+OCT!LJ36+NOV!LJ36+DIC!LJ36</f>
        <v>0</v>
      </c>
      <c r="LK36" s="480">
        <f>ENE!LK36+FEB!LK36+MAR!LK36+ABR!LK36+MAY!LK36+JUN!LK36+JUL!LK36+AGO!LK36+SET!LK36+OCT!LK36+NOV!LK36+DIC!LK36</f>
        <v>0</v>
      </c>
      <c r="LL36" s="452">
        <f>ENE!LL36+FEB!LL36+MAR!LL36+ABR!LL36+MAY!LL36+JUN!LL36+JUL!LL36+AGO!LL36+SET!LL36+OCT!LL36+NOV!LL36+DIC!LL36</f>
        <v>1</v>
      </c>
      <c r="LM36" s="452">
        <f>ENE!LM36+FEB!LM36+MAR!LM36+ABR!LM36+MAY!LM36+JUN!LM36+JUL!LM36+AGO!LM36+SET!LM36+OCT!LM36+NOV!LM36+DIC!LM36</f>
        <v>0</v>
      </c>
      <c r="LN36" s="910">
        <f>ENE!LN36+FEB!LN36+MAR!LN36+ABR!LN36+MAY!LN36+JUN!LN36+JUL!LN36+AGO!LN36+SET!LN36+OCT!LN36+NOV!LN36+DIC!LN36</f>
        <v>0</v>
      </c>
      <c r="LO36" s="480">
        <f>ENE!LO36+FEB!LO36+MAR!LO36+ABR!LO36+MAY!LO36+JUN!LO36+JUL!LO36+AGO!LO36+SET!LO36+OCT!LO36+NOV!LO36+DIC!LO36</f>
        <v>79</v>
      </c>
      <c r="LP36" s="452">
        <f>ENE!LP36+FEB!LP36+MAR!LP36+ABR!LP36+MAY!LP36+JUN!LP36+JUL!LP36+AGO!LP36+SET!LP36+OCT!LP36+NOV!LP36+DIC!LP36</f>
        <v>5</v>
      </c>
      <c r="LQ36" s="452">
        <f>ENE!LQ36+FEB!LQ36+MAR!LQ36+ABR!LQ36+MAY!LQ36+JUN!LQ36+JUL!LQ36+AGO!LQ36+SET!LQ36+OCT!LQ36+NOV!LQ36+DIC!LQ36</f>
        <v>0</v>
      </c>
      <c r="LR36" s="910">
        <f>ENE!LR36+FEB!LR36+MAR!LR36+ABR!LR36+MAY!LR36+JUN!LR36+JUL!LR36+AGO!LR36+SET!LR36+OCT!LR36+NOV!LR36+DIC!LR36</f>
        <v>0</v>
      </c>
      <c r="LS36" s="1006">
        <f>ENE!LS36+FEB!LS36+MAR!LS36+ABR!LS36+MAY!LS36+JUN!LS36+JUL!LS36+AGO!LS36+SET!LS36+OCT!LS36+NOV!LS36+DIC!LS36</f>
        <v>35</v>
      </c>
      <c r="LT36" s="910">
        <f>ENE!LT36+FEB!LT36+MAR!LT36+ABR!LT36+MAY!LT36+JUN!LT36+JUL!LT36+AGO!LT36+SET!LT36+OCT!LT36+NOV!LT36+DIC!LT36</f>
        <v>7</v>
      </c>
      <c r="LU36" s="910">
        <f>ENE!LU36+FEB!LU36+MAR!LU36+ABR!LU36+MAY!LU36+JUN!LU36+JUL!LU36+AGO!LU36+SET!LU36+OCT!LU36+NOV!LU36+DIC!LU36</f>
        <v>37</v>
      </c>
      <c r="LV36" s="453">
        <f>ENE!LV36+FEB!LV36+MAR!LV36+ABR!LV36+MAY!LV36+JUN!LV36+JUL!LV36+AGO!LV36+SET!LV36+OCT!LV36+NOV!LV36+DIC!LV36</f>
        <v>53</v>
      </c>
    </row>
    <row r="37" spans="1:335" s="288" customFormat="1" ht="18.75" x14ac:dyDescent="0.3">
      <c r="A37" s="200">
        <v>12192</v>
      </c>
      <c r="B37" s="201" t="s">
        <v>145</v>
      </c>
      <c r="C37" s="202">
        <v>0</v>
      </c>
      <c r="D37" s="380">
        <f>ENE!D37+MAR!D37+FEB!D37+ABR!D37+MAY!D37+JUN!D37+JUL!D37+AGO!D37+SET!D37+OCT!D37+NOV!D37+DIC!D37</f>
        <v>0</v>
      </c>
      <c r="E37" s="326">
        <f>ENE!E37+MAR!E37+FEB!E37+ABR!E37+MAY!E37+JUN!E37+JUL!E37+AGO!E37+SET!E37+OCT!E37+NOV!E37+DIC!E37</f>
        <v>0</v>
      </c>
      <c r="F37" s="326">
        <f>ENE!F37+MAR!F37+FEB!F37+ABR!F37+MAY!F37+JUN!F37+JUL!F37+AGO!F37+SET!F37+OCT!F37+NOV!F37+DIC!F37</f>
        <v>0</v>
      </c>
      <c r="G37" s="705" t="e">
        <f t="shared" si="155"/>
        <v>#DIV/0!</v>
      </c>
      <c r="H37" s="326">
        <f>ENE!H37+MAR!H37+FEB!H37+ABR!H37+MAY!H37+JUN!H37+JUL!H37+AGO!H37+SET!H37+OCT!H37+NOV!H37+DIC!H37</f>
        <v>0</v>
      </c>
      <c r="I37" s="379">
        <f>ENE!I37+MAR!I37+FEB!I37+ABR!I37+MAY!I37+JUN!I37+JUL!I37+AGO!I37+SET!I37+OCT!I37+NOV!I37+DIC!I37</f>
        <v>0</v>
      </c>
      <c r="J37" s="380">
        <f>ENE!J37+MAR!J37+FEB!J37+ABR!J37+MAY!J37+JUN!J37+JUL!J37+AGO!J37+SET!J37+OCT!J37+NOV!J37+DIC!J37</f>
        <v>12</v>
      </c>
      <c r="K37" s="326">
        <f>ENE!K37+MAR!K37+FEB!K37+ABR!K37+MAY!K37+JUN!K37+JUL!K37+AGO!K37+SET!K37+OCT!K37+NOV!K37+DIC!K37</f>
        <v>17</v>
      </c>
      <c r="L37" s="326">
        <f>ENE!L37+MAR!L37+FEB!L37+ABR!L37+MAY!L37+JUN!L37+JUL!L37+AGO!L37+SET!L37+OCT!L37+NOV!L37+DIC!L37</f>
        <v>16</v>
      </c>
      <c r="M37" s="406" t="e">
        <f t="shared" si="179"/>
        <v>#DIV/0!</v>
      </c>
      <c r="N37" s="380">
        <f>ENE!N37+MAR!N37+FEB!N37+ABR!N37+MAY!N37+JUN!N37+JUL!N37+AGO!N37+SET!N37+OCT!N37+NOV!N37+DIC!N37</f>
        <v>12</v>
      </c>
      <c r="O37" s="326">
        <f>ENE!O37+MAR!O37+FEB!O37+ABR!O37+MAY!O37+JUN!O37+JUL!O37+AGO!O37+SET!O37+OCT!O37+NOV!O37+DIC!O37</f>
        <v>17</v>
      </c>
      <c r="P37" s="326">
        <f>ENE!P37+MAR!P37+FEB!P37+ABR!P37+MAY!P37+JUN!P37+JUL!P37+AGO!P37+SET!P37+OCT!P37+NOV!P37+DIC!P37</f>
        <v>16</v>
      </c>
      <c r="Q37" s="386" t="e">
        <f t="shared" si="180"/>
        <v>#DIV/0!</v>
      </c>
      <c r="R37" s="380">
        <f>ENE!R37+MAR!R37+FEB!R37+ABR!R37+MAY!R37+JUN!R37+JUL!R37+AGO!R37+SET!R37+OCT!R37+NOV!R37+DIC!R37</f>
        <v>0</v>
      </c>
      <c r="S37" s="326">
        <f>ENE!S37+MAR!S37+FEB!S37+ABR!S37+MAY!S37+JUN!S37+JUL!S37+AGO!S37+SET!S37+OCT!S37+NOV!S37+DIC!S37</f>
        <v>0</v>
      </c>
      <c r="T37" s="326">
        <f>ENE!T37+MAR!T37+FEB!T37+ABR!T37+MAY!T37+JUN!T37+JUL!T37+AGO!T37+SET!T37+OCT!T37+NOV!T37+DIC!T37</f>
        <v>0</v>
      </c>
      <c r="U37" s="326">
        <f>ENE!U37+MAR!U37+FEB!U37+ABR!U37+MAY!U37+JUN!U37+JUL!U37+AGO!U37+SET!U37+OCT!U37+NOV!U37+DIC!U37</f>
        <v>0</v>
      </c>
      <c r="V37" s="326">
        <f>ENE!V37+MAR!V37+FEB!V37+ABR!V37+MAY!V37+JUN!V37+JUL!V37+AGO!V37+SET!V37+OCT!V37+NOV!V37+DIC!V37</f>
        <v>0</v>
      </c>
      <c r="W37" s="327">
        <f>ENE!W37+MAR!W37+FEB!W37+ABR!W37+MAY!W37+JUN!W37+JUL!W37+AGO!W37+SET!W37+OCT!W37+NOV!W37+DIC!W37</f>
        <v>0</v>
      </c>
      <c r="X37" s="326">
        <f>ENE!X37+MAR!X37+FEB!X37+ABR!X37+MAY!X37+JUN!X37+JUL!X37+AGO!X37+SET!X37+OCT!X37+NOV!X37+DIC!X37</f>
        <v>12</v>
      </c>
      <c r="Y37" s="326">
        <f>ENE!Y37+MAR!Y37+FEB!Y37+ABR!Y37+MAY!Y37+JUN!Y37+JUL!Y37+AGO!Y37+SET!Y37+OCT!Y37+NOV!Y37+DIC!Y37</f>
        <v>17</v>
      </c>
      <c r="Z37" s="326">
        <f>ENE!Z37+MAR!Z37+FEB!Z37+ABR!Z37+MAY!Z37+JUN!Z37+JUL!Z37+AGO!Z37+SET!Z37+OCT!Z37+NOV!Z37+DIC!Z37</f>
        <v>12</v>
      </c>
      <c r="AA37" s="326">
        <f>ENE!AA37+MAR!AA37+FEB!AA37+ABR!AA37+MAY!AA37+JUN!AA37+JUL!AA37+AGO!AA37+SET!AA37+OCT!AA37+NOV!AA37+DIC!AA37</f>
        <v>17</v>
      </c>
      <c r="AB37" s="326">
        <f>ENE!AB37+MAR!AB37+FEB!AB37+ABR!AB37+MAY!AB37+JUN!AB37+JUL!AB37+AGO!AB37+SET!AB37+OCT!AB37+NOV!AB37+DIC!AB37</f>
        <v>6</v>
      </c>
      <c r="AC37" s="326">
        <f>ENE!AC37+MAR!AC37+FEB!AC37+ABR!AC37+MAY!AC37+JUN!AC37+JUL!AC37+AGO!AC37+SET!AC37+OCT!AC37+NOV!AC37+DIC!AC37</f>
        <v>6</v>
      </c>
      <c r="AD37" s="326">
        <f>ENE!AD37+MAR!AD37+FEB!AD37+ABR!AD37+MAY!AD37+JUN!AD37+JUL!AD37+AGO!AD37+SET!AD37+OCT!AD37+NOV!AD37+DIC!AD37</f>
        <v>1</v>
      </c>
      <c r="AE37" s="326">
        <f>ENE!AE37+MAR!AE37+FEB!AE37+ABR!AE37+MAY!AE37+JUN!AE37+JUL!AE37+AGO!AE37+SET!AE37+OCT!AE37+NOV!AE37+DIC!AE37</f>
        <v>2</v>
      </c>
      <c r="AF37" s="327">
        <f>ENE!AF37+MAR!AF37+FEB!AF37+ABR!AF37+MAY!AF37+JUN!AF37+JUL!AF37+AGO!AF37+SET!AF37+OCT!AF37+NOV!AF37+DIC!AF37</f>
        <v>2</v>
      </c>
      <c r="AG37" s="204">
        <f>ENE!AG37+MAR!AG37+FEB!AG37+ABR!AG37+MAY!AG37+JUN!AG37+JUL!AG37+AGO!AG37+SET!AG37+OCT!AG37+NOV!AG37+DIC!AG37</f>
        <v>0</v>
      </c>
      <c r="AH37" s="148"/>
      <c r="AI37" s="276" t="s">
        <v>145</v>
      </c>
      <c r="AJ37" s="202">
        <v>0</v>
      </c>
      <c r="AK37" s="327">
        <f>ENE!AK37+FEB!AK37+MAR!AK37+ABR!AK37+MAY!AK37+JUN!AK37+JUL!AK37+AGO!AK37+SET!AK37+OCT!AK37+NOV!AK37+DIC!AK37</f>
        <v>16</v>
      </c>
      <c r="AL37" s="708" t="e">
        <f t="shared" si="181"/>
        <v>#DIV/0!</v>
      </c>
      <c r="AM37" s="326">
        <f>ENE!AM37+FEB!AM37+MAR!AM37+ABR!AM37+MAY!AM37+JUN!AM37+JUL!AM37+AGO!AM37+SET!AM37+OCT!AM37+NOV!AM37+DIC!AM37</f>
        <v>16</v>
      </c>
      <c r="AN37" s="326">
        <f>ENE!AN37+FEB!AN37+MAR!AN37+ABR!AN37+MAY!AN37+JUN!AN37+JUL!AN37+AGO!AN37+SET!AN37+OCT!AN37+NOV!AN37+DIC!AN37</f>
        <v>10</v>
      </c>
      <c r="AO37" s="326">
        <f>ENE!AO37+FEB!AO37+MAR!AO37+ABR!AO37+MAY!AO37+JUN!AO37+JUL!AO37+AGO!AO37+SET!AO37+OCT!AO37+NOV!AO37+DIC!AO37</f>
        <v>0</v>
      </c>
      <c r="AP37" s="326">
        <f>ENE!AP37+FEB!AP37+MAR!AP37+ABR!AP37+MAY!AP37+JUN!AP37+JUL!AP37+AGO!AP37+SET!AP37+OCT!AP37+NOV!AP37+DIC!AP37</f>
        <v>0</v>
      </c>
      <c r="AQ37" s="327">
        <f>ENE!AQ37+FEB!AQ37+MAR!AQ37+ABR!AQ37+MAY!AQ37+JUN!AQ37+JUL!AQ37+AGO!AQ37+SET!AQ37+OCT!AQ37+NOV!AQ37+DIC!AQ37</f>
        <v>10</v>
      </c>
      <c r="AR37" s="326">
        <f>ENE!AR37+FEB!AR37+MAR!AR37+ABR!AR37+MAY!AR37+JUN!AR37+JUL!AR37+AGO!AR37+SET!AR37+OCT!AR37+NOV!AR37+DIC!AR37</f>
        <v>0</v>
      </c>
      <c r="AS37" s="326">
        <f>ENE!AS37+FEB!AS37+MAR!AS37+ABR!AS37+MAY!AS37+JUN!AS37+JUL!AS37+AGO!AS37+SET!AS37+OCT!AS37+NOV!AS37+DIC!AS37</f>
        <v>0</v>
      </c>
      <c r="AT37" s="379">
        <f>ENE!AT37+FEB!AT37+MAR!AT37+ABR!AT37+MAY!AT37+JUN!AT37+JUL!AT37+AGO!AT37+SET!AT37+OCT!AT37+NOV!AT37+DIC!AT37</f>
        <v>4</v>
      </c>
      <c r="AU37" s="380">
        <f>ENE!AU37+FEB!AU37+MAR!AU37+ABR!AU37+MAY!AU37+JUN!AU37+JUL!AU37+AGO!AU37+SET!AU37+OCT!AU37+NOV!AU37+DIC!AU37</f>
        <v>9</v>
      </c>
      <c r="AV37" s="708" t="e">
        <f t="shared" si="182"/>
        <v>#DIV/0!</v>
      </c>
      <c r="AW37" s="326">
        <f>ENE!AW37+FEB!AW37+MAR!AW37+ABR!AW37+MAY!AW37+JUN!AW37+JUL!AW37+AGO!AW37+SET!AW37+OCT!AW37+NOV!AW37+DIC!AW37</f>
        <v>9</v>
      </c>
      <c r="AX37" s="744">
        <f>ENE!AX37+FEB!AX37+MAR!AX37+ABR!AX37+MAY!AX37+JUN!AX37+JUL!AX37+AGO!AX37+SET!AX37+OCT!AX37+NOV!AX37+DIC!AX37</f>
        <v>9</v>
      </c>
      <c r="AY37" s="326">
        <f>ENE!AY37+FEB!AY37+MAR!AY37+ABR!AY37+MAY!AY37+JUN!AY37+JUL!AY37+AGO!AY37+SET!AY37+OCT!AY37+NOV!AY37+DIC!AY37</f>
        <v>0</v>
      </c>
      <c r="AZ37" s="326">
        <f>ENE!AZ37+FEB!AZ37+MAR!AZ37+ABR!AZ37+MAY!AZ37+JUN!AZ37+JUL!AZ37+AGO!AZ37+SET!AZ37+OCT!AZ37+NOV!AZ37+DIC!AZ37</f>
        <v>0</v>
      </c>
      <c r="BA37" s="326">
        <f>ENE!BA37+FEB!BA37+MAR!BA37+ABR!BA37+MAY!BA37+JUN!BA37+JUL!BA37+AGO!BA37+SET!BA37+OCT!BA37+NOV!BA37+DIC!BA37</f>
        <v>0</v>
      </c>
      <c r="BB37" s="708" t="e">
        <f t="shared" si="159"/>
        <v>#DIV/0!</v>
      </c>
      <c r="BC37" s="326">
        <f>ENE!BC37+FEB!BC37+MAR!BC37+ABR!BC37+MAY!BC37+JUN!BC37+JUL!BC37+AGO!BC37+SET!BC37+OCT!BC37+NOV!BC37+DIC!BC37</f>
        <v>0</v>
      </c>
      <c r="BD37" s="326">
        <f>ENE!BD37+FEB!BD37+MAR!BD37+ABR!BD37+MAY!BD37+JUN!BD37+JUL!BD37+AGO!BD37+SET!BD37+OCT!BD37+NOV!BD37+DIC!BD37</f>
        <v>0</v>
      </c>
      <c r="BE37" s="326">
        <f>ENE!BE37+FEB!BE37+MAR!BE37+ABR!BE37+MAY!BE37+JUN!BE37+JUL!BE37+AGO!BE37+SET!BE37+OCT!BE37+NOV!BE37+DIC!BE37</f>
        <v>0</v>
      </c>
      <c r="BF37" s="708" t="e">
        <f t="shared" si="183"/>
        <v>#DIV/0!</v>
      </c>
      <c r="BG37" s="326">
        <f>ENE!BG37+FEB!BG37+MAR!BG37+ABR!BG37+MAY!BG37+JUN!BG37+JUL!BG37+AGO!BG37+SET!BG37+OCT!BG37+NOV!BG37+DIC!BG37</f>
        <v>0</v>
      </c>
      <c r="BH37" s="326">
        <f>ENE!BH37+FEB!BH37+MAR!BH37+ABR!BH37+MAY!BH37+JUN!BH37+JUL!BH37+AGO!BH37+SET!BH37+OCT!BH37+NOV!BH37+DIC!BH37</f>
        <v>0</v>
      </c>
      <c r="BI37" s="326">
        <f>ENE!BI37+FEB!BI37+MAR!BI37+ABR!BI37+MAY!BI37+JUN!BI37+JUL!BI37+AGO!BI37+SET!BI37+OCT!BI37+NOV!BI37+DIC!BI37</f>
        <v>0</v>
      </c>
      <c r="BJ37" s="326">
        <f>ENE!BJ37+FEB!BJ37+MAR!BJ37+ABR!BJ37+MAY!BJ37+JUN!BJ37+JUL!BJ37+AGO!BJ37+SET!BJ37+OCT!BJ37+NOV!BJ37+DIC!BJ37</f>
        <v>0</v>
      </c>
      <c r="BK37" s="934">
        <f>ENE!BK37+FEB!BK37+MAR!BK37+ABR!BK37+MAY!BK37+JUN!BK37+JUL!BK37+AGO!BK37+SET!BK37+OCT!BK37+NOV!BK37+DIC!BK37</f>
        <v>0</v>
      </c>
      <c r="BL37" s="934">
        <f>ENE!BL37+FEB!BL37+MAR!BL37+ABR!BL37+MAY!BL37+JUN!BL37+JUL!BL37+AGO!BL37+SET!BL37+OCT!BL37+NOV!BL37+DIC!BL37</f>
        <v>0</v>
      </c>
      <c r="BM37" s="327">
        <f>ENE!BM37+FEB!BM37+MAR!BM37+ABR!BM37+MAY!BM37+JUN!BM37+JUL!BM37+AGO!BM37+SET!BM37+OCT!BM37+NOV!BM37+DIC!BM37</f>
        <v>0</v>
      </c>
      <c r="BN37" s="148"/>
      <c r="BO37" s="201" t="s">
        <v>145</v>
      </c>
      <c r="BP37" s="202">
        <v>0</v>
      </c>
      <c r="BQ37" s="380">
        <f>ENE!BQ37+FEB!BQ37+MAR!BQ37+ABR!BQ37+MAY!BQ37+JUN!BQ37+JUL!BQ37+AGO!BQ37+SET!BQ37+OCT!BQ37+NOV!BQ37+DIC!BQ37</f>
        <v>0</v>
      </c>
      <c r="BR37" s="326">
        <f>ENE!BR37+FEB!BR37+MAR!BR37+ABR!BR37+MAY!BR37+JUN!BR37+JUL!BR37+AGO!BR37+SET!BR37+OCT!BR37+NOV!BR37+DIC!BR37</f>
        <v>5</v>
      </c>
      <c r="BS37" s="326">
        <f>ENE!BS37+FEB!BS37+MAR!BS37+ABR!BS37+MAY!BS37+JUN!BS37+JUL!BS37+AGO!BS37+SET!BS37+OCT!BS37+NOV!BS37+DIC!BS37</f>
        <v>0</v>
      </c>
      <c r="BT37" s="326">
        <f>ENE!BT37+FEB!BT37+MAR!BT37+ABR!BT37+MAY!BT37+JUN!BT37+JUL!BT37+AGO!BT37+SET!BT37+OCT!BT37+NOV!BT37+DIC!BT37</f>
        <v>0</v>
      </c>
      <c r="BU37" s="326">
        <f>ENE!BU37+FEB!BU37+MAR!BU37+ABR!BU37+MAY!BU37+JUN!BU37+JUL!BU37+AGO!BU37+SET!BU37+OCT!BU37+NOV!BU37+DIC!BU37</f>
        <v>0</v>
      </c>
      <c r="BV37" s="326">
        <f>ENE!BV37+FEB!BV37+MAR!BV37+ABR!BV37+MAY!BV37+JUN!BV37+JUL!BV37+AGO!BV37+SET!BV37+OCT!BV37+NOV!BV37+DIC!BV37</f>
        <v>0</v>
      </c>
      <c r="BW37" s="326">
        <f>ENE!BW37+FEB!BW37+MAR!BW37+ABR!BW37+MAY!BW37+JUN!BW37+JUL!BW37+AGO!BW37+SET!BW37+OCT!BW37+NOV!BW37+DIC!BW37</f>
        <v>0</v>
      </c>
      <c r="BX37" s="326">
        <f>ENE!BX37+FEB!BX37+MAR!BX37+ABR!BX37+MAY!BX37+JUN!BX37+JUL!BX37+AGO!BX37+SET!BX37+OCT!BX37+NOV!BX37+DIC!BX37</f>
        <v>0</v>
      </c>
      <c r="BY37" s="708" t="e">
        <f t="shared" si="163"/>
        <v>#DIV/0!</v>
      </c>
      <c r="BZ37" s="326">
        <f>ENE!BZ37+FEB!BZ37+MAR!BZ37+ABR!BZ37+MAY!BZ37+JUN!BZ37+JUL!BZ37+AGO!BZ37+SET!BZ37+OCT!BZ37+NOV!BZ37+DIC!BZ37</f>
        <v>0</v>
      </c>
      <c r="CA37" s="326">
        <f>ENE!CA37+FEB!CA37+MAR!CA37+ABR!CA37+MAY!CA37+JUN!CA37+JUL!CA37+AGO!CA37+SET!CA37+OCT!CA37+NOV!CA37+DIC!CA37</f>
        <v>0</v>
      </c>
      <c r="CB37" s="326">
        <f>ENE!CB37+FEB!CB37+MAR!CB37+ABR!CB37+MAY!CB37+JUN!CB37+JUL!CB37+AGO!CB37+SET!CB37+OCT!CB37+NOV!CB37+DIC!CB37</f>
        <v>0</v>
      </c>
      <c r="CC37" s="708" t="e">
        <f t="shared" si="184"/>
        <v>#DIV/0!</v>
      </c>
      <c r="CD37" s="326">
        <f>ENE!CD37+FEB!CD37+MAR!CD37+ABR!CD37+MAY!CD37+JUN!CD37+JUL!CD37+AGO!CD37+SET!CD37+OCT!CD37+NOV!CD37+DIC!CD37</f>
        <v>0</v>
      </c>
      <c r="CE37" s="326">
        <f>ENE!CE37+FEB!CE37+MAR!CE37+ABR!CE37+MAY!CE37+JUN!CE37+JUL!CE37+AGO!CE37+SET!CE37+OCT!CE37+NOV!CE37+DIC!CE37</f>
        <v>0</v>
      </c>
      <c r="CF37" s="326">
        <f>ENE!CF37+FEB!CF37+MAR!CF37+ABR!CF37+MAY!CF37+JUN!CF37+JUL!CF37+AGO!CF37+SET!CF37+OCT!CF37+NOV!CF37+DIC!CF37</f>
        <v>0</v>
      </c>
      <c r="CG37" s="326">
        <f>ENE!CG37+FEB!CG37+MAR!CG37+ABR!CG37+MAY!CG37+JUN!CG37+JUL!CG37+AGO!CG37+SET!CG37+OCT!CG37+NOV!CG37+DIC!CG37</f>
        <v>0</v>
      </c>
      <c r="CH37" s="934">
        <f>ENE!CH37+FEB!CH37+MAR!CH37+ABR!CH37+MAY!CH37+JUN!CH37+JUL!CH37+AGO!CH37+SET!CH37+OCT!CH37+NOV!CH37+DIC!CH37</f>
        <v>0</v>
      </c>
      <c r="CI37" s="941">
        <f>ENE!CI37+FEB!CI37+MAR!CI37+ABR!CI37+MAY!CI37+JUN!CI37+JUL!CI37+AGO!CI37+SET!CI37+OCT!CI37+NOV!CI37+DIC!CI37</f>
        <v>0</v>
      </c>
      <c r="CJ37" s="380">
        <f>ENE!CJ37+FEB!CJ37+MAR!CJ37+ABR!CJ37+MAY!CJ37+JUN!CJ37+JUL!CJ37+AGO!CJ37+SET!CJ37+OCT!CJ37+NOV!CJ37+DIC!CJ37</f>
        <v>0</v>
      </c>
      <c r="CK37" s="326">
        <f>ENE!CK37+FEB!CK37+MAR!CK37+ABR!CK37+MAY!CK37+JUN!CK37+JUL!CK37+AGO!CK37+SET!CK37+OCT!CK37+NOV!CK37+DIC!CK37</f>
        <v>0</v>
      </c>
      <c r="CL37" s="716" t="e">
        <f t="shared" si="185"/>
        <v>#DIV/0!</v>
      </c>
      <c r="CM37" s="326">
        <f>ENE!CM37+FEB!CM37+MAR!CM37+ABR!CM37+MAY!CM37+JUN!CM37+JUL!CM37+AGO!CM37+SET!CM37+OCT!CM37+NOV!CM37+DIC!CM37</f>
        <v>1</v>
      </c>
      <c r="CN37" s="326">
        <f>ENE!CN37+FEB!CN37+MAR!CN37+ABR!CN37+MAY!CN37+JUN!CN37+JUL!CN37+AGO!CN37+SET!CN37+OCT!CN37+NOV!CN37+DIC!CN37</f>
        <v>1</v>
      </c>
      <c r="CO37" s="327">
        <f>ENE!CO37+FEB!CO37+MAR!CO37+ABR!CO37+MAY!CO37+JUN!CO37+JUL!CO37+AGO!CO37+SET!CO37+OCT!CO37+NOV!CO37+DIC!CO37</f>
        <v>0</v>
      </c>
      <c r="CP37" s="148"/>
      <c r="CQ37" s="370" t="s">
        <v>145</v>
      </c>
      <c r="CR37" s="371">
        <v>0</v>
      </c>
      <c r="CS37" s="380">
        <f>ENE!CS37+FEB!CS37+MAR!CS37+ABR!CS37+MAY!CS37+JUN!CS37+JUL!CS37+AGO!CS37+SET!CS37+OCT!CS37+NOV!CS37+DIC!CS37</f>
        <v>0</v>
      </c>
      <c r="CT37" s="326">
        <f>ENE!CT37+FEB!CT37+MAR!CT37+ABR!CT37+MAY!CT37+JUN!CT37+JUL!CT37+AGO!CT37+SET!CT37+OCT!CT37+NOV!CT37+DIC!CT37</f>
        <v>8</v>
      </c>
      <c r="CU37" s="326">
        <f>ENE!CU37+FEB!CU37+MAR!CU37+ABR!CU37+MAY!CU37+JUN!CU37+JUL!CU37+AGO!CU37+SET!CU37+OCT!CU37+NOV!CU37+DIC!CU37</f>
        <v>0</v>
      </c>
      <c r="CV37" s="326">
        <f>ENE!CV37+FEB!CV37+MAR!CV37+ABR!CV37+MAY!CV37+JUN!CV37+JUL!CV37+AGO!CV37+SET!CV37+OCT!CV37+NOV!CV37+DIC!CV37</f>
        <v>0</v>
      </c>
      <c r="CW37" s="326">
        <f>ENE!CW37+FEB!CW37+MAR!CW37+ABR!CW37+MAY!CW37+JUN!CW37+JUL!CW37+AGO!CW37+SET!CW37+OCT!CW37+NOV!CW37+DIC!CW37</f>
        <v>0</v>
      </c>
      <c r="CX37" s="326">
        <f>ENE!CX37+FEB!CX37+MAR!CX37+ABR!CX37+MAY!CX37+JUN!CX37+JUL!CX37+AGO!CX37+SET!CX37+OCT!CX37+NOV!CX37+DIC!CX37</f>
        <v>0</v>
      </c>
      <c r="CY37" s="326">
        <f>ENE!CY37+FEB!CY37+MAR!CY37+ABR!CY37+MAY!CY37+JUN!CY37+JUL!CY37+AGO!CY37+SET!CY37+OCT!CY37+NOV!CY37+DIC!CY37</f>
        <v>0</v>
      </c>
      <c r="CZ37" s="326">
        <f>ENE!CZ37+FEB!CZ37+MAR!CZ37+ABR!CZ37+MAY!CZ37+JUN!CZ37+JUL!CZ37+AGO!CZ37+SET!CZ37+OCT!CZ37+NOV!CZ37+DIC!CZ37</f>
        <v>0</v>
      </c>
      <c r="DA37" s="326">
        <f>ENE!DA37+FEB!DA37+MAR!DA37+ABR!DA37+MAY!DA37+JUN!DA37+JUL!DA37+AGO!DA37+SET!DA37+OCT!DA37+NOV!DA37+DIC!DA37</f>
        <v>0</v>
      </c>
      <c r="DB37" s="326">
        <f>ENE!DB37+FEB!DB37+MAR!DB37+ABR!DB37+MAY!DB37+JUN!DB37+JUL!DB37+AGO!DB37+SET!DB37+OCT!DB37+NOV!DB37+DIC!DB37</f>
        <v>0</v>
      </c>
      <c r="DC37" s="326">
        <f>ENE!DC37+FEB!DC37+MAR!DC37+ABR!DC37+MAY!DC37+JUN!DC37+JUL!DC37+AGO!DC37+SET!DC37+OCT!DC37+NOV!DC37+DIC!DC37</f>
        <v>0</v>
      </c>
      <c r="DD37" s="326">
        <f>ENE!DD37+FEB!DD37+MAR!DD37+ABR!DD37+MAY!DD37+JUN!DD37+JUL!DD37+AGO!DD37+SET!DD37+OCT!DD37+NOV!DD37+DIC!DD37</f>
        <v>0</v>
      </c>
      <c r="DE37" s="326">
        <f>ENE!DE37+FEB!DE37+MAR!DE37+ABR!DE37+MAY!DE37+JUN!DE37+JUL!DE37+AGO!DE37+SET!DE37+OCT!DE37+NOV!DE37+DIC!DE37</f>
        <v>0</v>
      </c>
      <c r="DF37" s="326">
        <f>ENE!DF37+FEB!DF37+MAR!DF37+ABR!DF37+MAY!DF37+JUN!DF37+JUL!DF37+AGO!DF37+SET!DF37+OCT!DF37+NOV!DF37+DIC!DF37</f>
        <v>0</v>
      </c>
      <c r="DG37" s="326">
        <f>ENE!DG37+FEB!DG37+MAR!DG37+ABR!DG37+MAY!DG37+JUN!DG37+JUL!DG37+AGO!DG37+SET!DG37+OCT!DG37+NOV!DG37+DIC!DG37</f>
        <v>0</v>
      </c>
      <c r="DH37" s="326">
        <f>ENE!DH37+FEB!DH37+MAR!DH37+ABR!DH37+MAY!DH37+JUN!DH37+JUL!DH37+AGO!DH37+SET!DH37+OCT!DH37+NOV!DH37+DIC!DH37</f>
        <v>0</v>
      </c>
      <c r="DI37" s="379">
        <f>ENE!DI37+FEB!DI37+MAR!DI37+ABR!DI37+MAY!DI37+JUN!DI37+JUL!DI37+AGO!DI37+SET!DI37+OCT!DI37+NOV!DI37+DIC!DI37</f>
        <v>0</v>
      </c>
      <c r="DJ37" s="380">
        <f>ENE!DJ37+FEB!DJ37+MAR!DJ37+ABR!DJ37+MAY!DJ37+JUN!DJ37+JUL!DJ37+AGO!DJ37+SET!DJ37+OCT!DJ37+NOV!DJ37+DIC!DJ37</f>
        <v>0</v>
      </c>
      <c r="DK37" s="327">
        <f>ENE!DK37+FEB!DK37+MAR!DK37+ABR!DK37+MAY!DK37+JUN!DK37+JUL!DK37+AGO!DK37+SET!DK37+OCT!DK37+NOV!DK37+DIC!DK37</f>
        <v>0</v>
      </c>
      <c r="DL37" s="380">
        <f>ENE!DL37+FEB!DL37+MAR!DL37+ABR!DL37+MAY!DL37+JUN!DL37+JUL!DL37+AGO!DL37+SET!DL37+OCT!DL37+NOV!DL37+DIC!DL37</f>
        <v>0</v>
      </c>
      <c r="DM37" s="327">
        <f>ENE!DM37+FEB!DM37+MAR!DM37+ABR!DM37+MAY!DM37+JUN!DM37+JUL!DM37+AGO!DM37+SET!DM37+OCT!DM37+NOV!DM37+DIC!DM37</f>
        <v>0</v>
      </c>
      <c r="DN37" s="148"/>
      <c r="DO37" s="201" t="s">
        <v>145</v>
      </c>
      <c r="DP37" s="202">
        <v>0</v>
      </c>
      <c r="DQ37" s="380">
        <f>ENE!DQ37+FEB!DQ37+MAR!DQ37+ABR!DQ37+MAY!DQ37+JUN!DQ37+JUL!DQ37+AGO!DQ37+SET!DQ37+OCT!DQ37+NOV!DQ37+DIC!DQ37</f>
        <v>0</v>
      </c>
      <c r="DR37" s="326">
        <f>ENE!DR37+FEB!DR37+MAR!DR37+ABR!DR37+MAY!DR37+JUN!DR37+JUL!DR37+AGO!DR37+SET!DR37+OCT!DR37+NOV!DR37+DIC!DR37</f>
        <v>3</v>
      </c>
      <c r="DS37" s="326">
        <f>ENE!DS37+FEB!DS37+MAR!DS37+ABR!DS37+MAY!DS37+JUN!DS37+JUL!DS37+AGO!DS37+SET!DS37+OCT!DS37+NOV!DS37+DIC!DS37</f>
        <v>0</v>
      </c>
      <c r="DT37" s="379">
        <f>ENE!DT37+FEB!DT37+MAR!DT37+ABR!DT37+MAY!DT37+JUN!DT37+JUL!DT37+AGO!DT37+SET!DT37+OCT!DT37+NOV!DT37+DIC!DT37</f>
        <v>0</v>
      </c>
      <c r="DU37" s="380">
        <f>ENE!DU37+FEB!DU37+MAR!DU37+ABR!DU37+MAY!DU37+JUN!DU37+JUL!DU37+AGO!DU37+SET!DU37+OCT!DU37+NOV!DU37+DIC!DU37</f>
        <v>0</v>
      </c>
      <c r="DV37" s="326">
        <f>ENE!DV37+FEB!DV37+MAR!DV37+ABR!DV37+MAY!DV37+JUN!DV37+JUL!DV37+AGO!DV37+SET!DV37+OCT!DV37+NOV!DV37+DIC!DV37</f>
        <v>0</v>
      </c>
      <c r="DW37" s="326">
        <f>ENE!DW37+FEB!DW37+MAR!DW37+ABR!DW37+MAY!DW37+JUN!DW37+JUL!DW37+AGO!DW37+SET!DW37+OCT!DW37+NOV!DW37+DIC!DW37</f>
        <v>0</v>
      </c>
      <c r="DX37" s="720" t="e">
        <f t="shared" si="167"/>
        <v>#DIV/0!</v>
      </c>
      <c r="DY37" s="380">
        <f>ENE!DY37+FEB!DY37+MAR!DY37+ABR!DY37+MAY!DY37+JUN!DY37+JUL!DY37+AGO!DY37+SET!DY37+OCT!DY37+NOV!DY37+DIC!DY37</f>
        <v>0</v>
      </c>
      <c r="DZ37" s="326">
        <f>ENE!DZ37+FEB!DZ37+MAR!DZ37+ABR!DZ37+MAY!DZ37+JUN!DZ37+JUL!DZ37+AGO!DZ37+SET!DZ37+OCT!DZ37+NOV!DZ37+DIC!DZ37</f>
        <v>0</v>
      </c>
      <c r="EA37" s="326">
        <f>ENE!EA37+FEB!EA37+MAR!EA37+ABR!EA37+MAY!EA37+JUN!EA37+JUL!EA37+AGO!EA37+SET!EA37+OCT!EA37+NOV!EA37+DIC!EA37</f>
        <v>0</v>
      </c>
      <c r="EB37" s="716" t="e">
        <f t="shared" si="186"/>
        <v>#DIV/0!</v>
      </c>
      <c r="EC37" s="326">
        <f>ENE!EC37+FEB!EC37+MAR!EC37+ABR!EC37+MAY!EC37+JUN!EC37+JUL!EC37+AGO!EC37+SET!EC37+OCT!EC37+NOV!EC37+DIC!EC37</f>
        <v>0</v>
      </c>
      <c r="ED37" s="326">
        <f>ENE!ED37+FEB!ED37+MAR!ED37+ABR!ED37+MAY!ED37+JUN!ED37+JUL!ED37+AGO!ED37+SET!ED37+OCT!ED37+NOV!ED37+DIC!ED37</f>
        <v>0</v>
      </c>
      <c r="EE37" s="326">
        <f>ENE!EE37+FEB!EE37+MAR!EE37+ABR!EE37+MAY!EE37+JUN!EE37+JUL!EE37+AGO!EE37+SET!EE37+OCT!EE37+NOV!EE37+DIC!EE37</f>
        <v>0</v>
      </c>
      <c r="EF37" s="379">
        <f>ENE!EF37+FEB!EF37+MAR!EF37+ABR!EF37+MAY!EF37+JUN!EF37+JUL!EF37+AGO!EF37+SET!EF37+OCT!EF37+NOV!EF37+DIC!EF37</f>
        <v>0</v>
      </c>
      <c r="EG37" s="380">
        <f>ENE!EG37+FEB!EG37+MAR!EG37+ABR!EG37+MAY!EG37+JUN!EG37+JUL!EG37+AGO!EG37+SET!EG37+OCT!EG37+NOV!EG37+DIC!EG37</f>
        <v>0</v>
      </c>
      <c r="EH37" s="327">
        <f>ENE!EH37+FEB!EH37+MAR!EH37+ABR!EH37+MAY!EH37+JUN!EH37+JUL!EH37+AGO!EH37+SET!EH37+OCT!EH37+NOV!EH37+DIC!EH37</f>
        <v>0</v>
      </c>
      <c r="EI37" s="326">
        <f>ENE!EI37+FEB!EI37+MAR!EI37+ABR!EI37+MAY!EI37+JUN!EI37+JUL!EI37+AGO!EI37+SET!EI37+OCT!EI37+NOV!EI37+DIC!EI37</f>
        <v>0</v>
      </c>
      <c r="EJ37" s="326">
        <f>ENE!EJ37+FEB!EJ37+MAR!EJ37+ABR!EJ37+MAY!EJ37+JUN!EJ37+JUL!EJ37+AGO!EJ37+SET!EJ37+OCT!EJ37+NOV!EJ37+DIC!EJ37</f>
        <v>0</v>
      </c>
      <c r="EK37" s="716" t="e">
        <f t="shared" si="187"/>
        <v>#DIV/0!</v>
      </c>
      <c r="EL37" s="326">
        <f>ENE!EL37+FEB!EL37+MAR!EL37+ABR!EL37+MAY!EL37+JUN!EL37+JUL!EL37+AGO!EL37+SET!EL37+OCT!EL37+NOV!EL37+DIC!EL37</f>
        <v>0</v>
      </c>
      <c r="EM37" s="326">
        <f>ENE!EM37+FEB!EM37+MAR!EM37+ABR!EM37+MAY!EM37+JUN!EM37+JUL!EM37+AGO!EM37+SET!EM37+OCT!EM37+NOV!EM37+DIC!EM37</f>
        <v>7</v>
      </c>
      <c r="EN37" s="708" t="e">
        <f t="shared" si="188"/>
        <v>#DIV/0!</v>
      </c>
      <c r="EO37" s="326">
        <f>ENE!EO37+FEB!EO37+MAR!EO37+ABR!EO37+MAY!EO37+JUN!EO37+JUL!EO37+AGO!EO37+SET!EO37+OCT!EO37+NOV!EO37+DIC!EO37</f>
        <v>7</v>
      </c>
      <c r="EP37" s="716" t="e">
        <f t="shared" si="189"/>
        <v>#DIV/0!</v>
      </c>
      <c r="EQ37" s="148"/>
      <c r="ER37" s="201" t="s">
        <v>145</v>
      </c>
      <c r="ES37" s="380">
        <f>ENE!ES37+FEB!ES37+MAR!ES37+ABR!ES37+MAY!ES37+JUN!ES37+JUL!ES37+AGO!ES37+SET!ES37+OCT!ES37+NOV!ES37+DIC!ES37</f>
        <v>0</v>
      </c>
      <c r="ET37" s="326">
        <f>ENE!ET37+FEB!ET37+MAR!ET37+ABR!ET37+MAY!ET37+JUN!ET37+JUL!ET37+AGO!ET37+SET!ET37+OCT!ET37+NOV!ET37+DIC!ET37</f>
        <v>0</v>
      </c>
      <c r="EU37" s="379">
        <f>ENE!EU37+FEB!EU37+MAR!EU37+ABR!EU37+MAY!EU37+JUN!EU37+JUL!EU37+AGO!EU37+SET!EU37+OCT!EU37+NOV!EU37+DIC!EU37</f>
        <v>0</v>
      </c>
      <c r="EV37" s="380">
        <f>ENE!EV37+FEB!EV37+MAR!EV37+ABR!EV37+MAY!EV37+JUN!EV37+JUL!EV37+AGO!EV37+SET!EV37+OCT!EV37+NOV!EV37+DIC!EV37</f>
        <v>1</v>
      </c>
      <c r="EW37" s="326">
        <f>ENE!EW37+FEB!EW37+MAR!EW37+ABR!EW37+MAY!EW37+JUN!EW37+JUL!EW37+AGO!EW37+SET!EW37+OCT!EW37+NOV!EW37+DIC!EW37</f>
        <v>0</v>
      </c>
      <c r="EX37" s="327">
        <f>ENE!EX37+FEB!EX37+MAR!EX37+ABR!EX37+MAY!EX37+JUN!EX37+JUL!EX37+AGO!EX37+SET!EX37+OCT!EX37+NOV!EX37+DIC!EX37</f>
        <v>1</v>
      </c>
      <c r="EY37" s="326">
        <f>ENE!EY37+FEB!EY37+MAR!EY37+ABR!EY37+MAY!EY37+JUN!EY37+JUL!EY37+AGO!EY37+SET!EY37+OCT!EY37+NOV!EY37+DIC!EY37</f>
        <v>0</v>
      </c>
      <c r="EZ37" s="326">
        <f>ENE!EZ37+FEB!EZ37+MAR!EZ37+ABR!EZ37+MAY!EZ37+JUN!EZ37+JUL!EZ37+AGO!EZ37+SET!EZ37+OCT!EZ37+NOV!EZ37+DIC!EZ37</f>
        <v>0</v>
      </c>
      <c r="FA37" s="379">
        <f>ENE!FA37+FEB!FA37+MAR!FA37+ABR!FA37+MAY!FA37+JUN!FA37+JUL!FA37+AGO!FA37+SET!FA37+OCT!FA37+NOV!FA37+DIC!FA37</f>
        <v>0</v>
      </c>
      <c r="FB37" s="380">
        <f>ENE!FB37+FEB!FB37+MAR!FB37+ABR!FB37+MAY!FB37+JUN!FB37+JUL!FB37+AGO!FB37+SET!FB37+OCT!FB37+NOV!FB37+DIC!FB37</f>
        <v>0</v>
      </c>
      <c r="FC37" s="326">
        <f>ENE!FC37+FEB!FC37+MAR!FC37+ABR!FC37+MAY!FC37+JUN!FC37+JUL!FC37+AGO!FC37+SET!FC37+OCT!FC37+NOV!FC37+DIC!FC37</f>
        <v>0</v>
      </c>
      <c r="FD37" s="327">
        <f>ENE!FD37+FEB!FD37+MAR!FD37+ABR!FD37+MAY!FD37+JUN!FD37+JUL!FD37+AGO!FD37+SET!FD37+OCT!FD37+NOV!FD37+DIC!FD37</f>
        <v>1</v>
      </c>
      <c r="FE37" s="326">
        <f>ENE!FE37+FEB!FE37+MAR!FE37+ABR!FE37+MAY!FE37+JUN!FE37+JUL!FE37+AGO!FE37+SET!FE37+OCT!FE37+NOV!FE37+DIC!FE37</f>
        <v>0</v>
      </c>
      <c r="FF37" s="326">
        <f>ENE!FF37+FEB!FF37+MAR!FF37+ABR!FF37+MAY!FF37+JUN!FF37+JUL!FF37+AGO!FF37+SET!FF37+OCT!FF37+NOV!FF37+DIC!FF37</f>
        <v>0</v>
      </c>
      <c r="FG37" s="379">
        <f>ENE!FG37+FEB!FG37+MAR!FG37+ABR!FG37+MAY!FG37+JUN!FG37+JUL!FG37+AGO!FG37+SET!FG37+OCT!FG37+NOV!FG37+DIC!FG37</f>
        <v>1</v>
      </c>
      <c r="FH37" s="380">
        <f>ENE!FH37+FEB!FH37+MAR!FH37+ABR!FH37+MAY!FH37+JUN!FH37+JUL!FH37+AGO!FH37+SET!FH37+OCT!FH37+NOV!FH37+DIC!FH37</f>
        <v>0</v>
      </c>
      <c r="FI37" s="326">
        <f>ENE!FI37+FEB!FI37+MAR!FI37+ABR!FI37+MAY!FI37+JUN!FI37+JUL!FI37+AGO!FI37+SET!FI37+OCT!FI37+NOV!FI37+DIC!FI37</f>
        <v>0</v>
      </c>
      <c r="FJ37" s="327">
        <f>ENE!FJ37+FEB!FJ37+MAR!FJ37+ABR!FJ37+MAY!FJ37+JUN!FJ37+JUL!FJ37+AGO!FJ37+SET!FJ37+OCT!FJ37+NOV!FJ37+DIC!FJ37</f>
        <v>0</v>
      </c>
      <c r="FK37" s="205">
        <f>ENE!FK37</f>
        <v>0</v>
      </c>
      <c r="FL37" s="724" t="e">
        <f t="shared" si="169"/>
        <v>#DIV/0!</v>
      </c>
      <c r="FM37" s="326">
        <f>ENE!FM37+FEB!FM37+MAR!FM37+ABR!FM37+MAY!FM37+JUN!FM37+JUL!FM37+AGO!FM37+SET!FM37+OCT!FM37+NOV!FM37+DIC!FM37</f>
        <v>0</v>
      </c>
      <c r="FN37" s="326">
        <f>ENE!FN37+FEB!FN37+MAR!FN37+ABR!FN37+MAY!FN37+JUN!FN37+JUL!FN37+AGO!FN37+SET!FN37+OCT!FN37+NOV!FN37+DIC!FN37</f>
        <v>0</v>
      </c>
      <c r="FO37" s="326">
        <f>ENE!FO37+FEB!FO37+MAR!FO37+ABR!FO37+MAY!FO37+JUN!FO37+JUL!FO37+AGO!FO37+SET!FO37+OCT!FO37+NOV!FO37+DIC!FO37</f>
        <v>14</v>
      </c>
      <c r="FP37" s="326">
        <f>ENE!FP37+FEB!FP37+MAR!FP37+ABR!FP37+MAY!FP37+JUN!FP37+JUL!FP37+AGO!FP37+SET!FP37+OCT!FP37+NOV!FP37+DIC!FP37</f>
        <v>7</v>
      </c>
      <c r="FQ37" s="327">
        <f>ENE!FQ37+FEB!FQ37+MAR!FQ37+ABR!FQ37+MAY!FQ37+JUN!FQ37+JUL!FQ37+AGO!FQ37+SET!FQ37+OCT!FQ37+NOV!FQ37+DIC!FQ37</f>
        <v>0</v>
      </c>
      <c r="FR37" s="380">
        <f>ENE!FR37+FEB!FR37+MAR!FR37+ABR!FR37+MAY!FR37+JUN!FR37+JUL!FR37+AGO!FR37+SET!FR37+OCT!FR37+NOV!FR37+DIC!FR37</f>
        <v>0</v>
      </c>
      <c r="FS37" s="326">
        <f>ENE!FS37+FEB!FS37+MAR!FS37+ABR!FS37+MAY!FS37+JUN!FS37+JUL!FS37+AGO!FS37+SET!FS37+OCT!FS37+NOV!FS37+DIC!FS37</f>
        <v>0</v>
      </c>
      <c r="FT37" s="326">
        <f>ENE!FT37+FEB!FT37+MAR!FT37+ABR!FT37+MAY!FT37+JUN!FT37+JUL!FT37+AGO!FT37+SET!FT37+OCT!FT37+NOV!FT37+DIC!FT37</f>
        <v>0</v>
      </c>
      <c r="FU37" s="326">
        <f>ENE!FU37+FEB!FU37+MAR!FU37+ABR!FU37+MAY!FU37+JUN!FU37+JUL!FU37+AGO!FU37+SET!FU37+OCT!FU37+NOV!FU37+DIC!FU37</f>
        <v>1</v>
      </c>
      <c r="FV37" s="326">
        <f>ENE!FV37+FEB!FV37+MAR!FV37+ABR!FV37+MAY!FV37+JUN!FV37+JUL!FV37+AGO!FV37+SET!FV37+OCT!FV37+NOV!FV37+DIC!FV37</f>
        <v>0</v>
      </c>
      <c r="FW37" s="326">
        <f>ENE!FW37+FEB!FW37+MAR!FW37+ABR!FW37+MAY!FW37+JUN!FW37+JUL!FW37+AGO!FW37+SET!FW37+OCT!FW37+NOV!FW37+DIC!FW37</f>
        <v>0</v>
      </c>
      <c r="FX37" s="326">
        <f>ENE!FX37+FEB!FX37+MAR!FX37+ABR!FX37+MAY!FX37+JUN!FX37+JUL!FX37+AGO!FX37+SET!FX37+OCT!FX37+NOV!FX37+DIC!FX37</f>
        <v>1</v>
      </c>
      <c r="FY37" s="326">
        <f>ENE!FY37+FEB!FY37+MAR!FY37+ABR!FY37+MAY!FY37+JUN!FY37+JUL!FY37+AGO!FY37+SET!FY37+OCT!FY37+NOV!FY37+DIC!FY37</f>
        <v>0</v>
      </c>
      <c r="FZ37" s="326">
        <f>ENE!FZ37+FEB!FZ37+MAR!FZ37+ABR!FZ37+MAY!FZ37+JUN!FZ37+JUL!FZ37+AGO!FZ37+SET!FZ37+OCT!FZ37+NOV!FZ37+DIC!FZ37</f>
        <v>0</v>
      </c>
      <c r="GA37" s="326">
        <f>ENE!GA37+FEB!GA37+MAR!GA37+ABR!GA37+MAY!GA37+JUN!GA37+JUL!GA37+AGO!GA37+SET!GA37+OCT!GA37+NOV!GA37+DIC!GA37</f>
        <v>6</v>
      </c>
      <c r="GB37" s="326">
        <f>ENE!GB37+FEB!GB37+MAR!GB37+ABR!GB37+MAY!GB37+JUN!GB37+JUL!GB37+AGO!GB37+SET!GB37+OCT!GB37+NOV!GB37+DIC!GB37</f>
        <v>4</v>
      </c>
      <c r="GC37" s="326">
        <f>ENE!GC37+FEB!GC37+MAR!GC37+ABR!GC37+MAY!GC37+JUN!GC37+JUL!GC37+AGO!GC37+SET!GC37+OCT!GC37+NOV!GC37+DIC!GC37</f>
        <v>0</v>
      </c>
      <c r="GD37" s="326">
        <f>ENE!GD37+FEB!GD37+MAR!GD37+ABR!GD37+MAY!GD37+JUN!GD37+JUL!GD37+AGO!GD37+SET!GD37+OCT!GD37+NOV!GD37+DIC!GD37</f>
        <v>0</v>
      </c>
      <c r="GE37" s="326">
        <f>ENE!GE37+FEB!GE37+MAR!GE37+ABR!GE37+MAY!GE37+JUN!GE37+JUL!GE37+AGO!GE37+SET!GE37+OCT!GE37+NOV!GE37+DIC!GE37</f>
        <v>2</v>
      </c>
      <c r="GF37" s="326">
        <f>ENE!GF37+FEB!GF37+MAR!GF37+ABR!GF37+MAY!GF37+JUN!GF37+JUL!GF37+AGO!GF37+SET!GF37+OCT!GF37+NOV!GF37+DIC!GF37</f>
        <v>0</v>
      </c>
      <c r="GG37" s="327">
        <f>ENE!GG37+FEB!GG37+MAR!GG37+ABR!GG37+MAY!GG37+JUN!GG37+JUL!GG37+AGO!GG37+SET!GG37+OCT!GG37+NOV!GG37+DIC!GG37</f>
        <v>0</v>
      </c>
      <c r="GH37" s="148"/>
      <c r="GI37" s="201" t="s">
        <v>145</v>
      </c>
      <c r="GJ37" s="486">
        <v>0</v>
      </c>
      <c r="GK37" s="727" t="e">
        <f t="shared" si="190"/>
        <v>#DIV/0!</v>
      </c>
      <c r="GL37" s="380">
        <f>ENE!GL37+FEB!GL37+MAR!GL37+ABR!GL37+MAY!GL37+JUN!GL37+JUL!GL37+AGO!GL37+SET!GL37+OCT!GL37+NOV!GL37+DIC!GL37</f>
        <v>1</v>
      </c>
      <c r="GM37" s="326">
        <f>ENE!GM37+FEB!GM37+MAR!GM37+ABR!GM37+MAY!GM37+JUN!GM37+JUL!GM37+AGO!GM37+SET!GM37+OCT!GM37+NOV!GM37+DIC!GM37</f>
        <v>0</v>
      </c>
      <c r="GN37" s="326">
        <f>ENE!GN37+FEB!GN37+MAR!GN37+ABR!GN37+MAY!GN37+JUN!GN37+JUL!GN37+AGO!GN37+SET!GN37+OCT!GN37+NOV!GN37+DIC!GN37</f>
        <v>0</v>
      </c>
      <c r="GO37" s="326">
        <f>ENE!GO37+FEB!GO37+MAR!GO37+ABR!GO37+MAY!GO37+JUN!GO37+JUL!GO37+AGO!GO37+SET!GO37+OCT!GO37+NOV!GO37+DIC!GO37</f>
        <v>3</v>
      </c>
      <c r="GP37" s="327">
        <f>ENE!GP37+FEB!GP37+MAR!GP37+ABR!GP37+MAY!GP37+JUN!GP37+JUL!GP37+AGO!GP37+SET!GP37+OCT!GP37+NOV!GP37+DIC!GP37</f>
        <v>3</v>
      </c>
      <c r="GQ37" s="380">
        <f>ENE!GQ37+FEB!GQ37+MAR!GQ37+ABR!GQ37+MAY!GQ37+JUN!GQ37+JUL!GQ37+AGO!GQ37+SET!GQ37+OCT!GQ37+NOV!GQ37+DIC!GQ37</f>
        <v>4</v>
      </c>
      <c r="GR37" s="326">
        <f>ENE!GR37+FEB!GR37+MAR!GR37+ABR!GR37+MAY!GR37+JUN!GR37+JUL!GR37+AGO!GR37+SET!GR37+OCT!GR37+NOV!GR37+DIC!GR37</f>
        <v>5</v>
      </c>
      <c r="GS37" s="326">
        <f>ENE!GS37+FEB!GS37+MAR!GS37+ABR!GS37+MAY!GS37+JUN!GS37+JUL!GS37+AGO!GS37+SET!GS37+OCT!GS37+NOV!GS37+DIC!GS37</f>
        <v>6</v>
      </c>
      <c r="GT37" s="326">
        <f>ENE!GT37+FEB!GT37+MAR!GT37+ABR!GT37+MAY!GT37+JUN!GT37+JUL!GT37+AGO!GT37+SET!GT37+OCT!GT37+NOV!GT37+DIC!GT37</f>
        <v>21</v>
      </c>
      <c r="GU37" s="327">
        <f>ENE!GU37+FEB!GU37+MAR!GU37+ABR!GU37+MAY!GU37+JUN!GU37+JUL!GU37+AGO!GU37+SET!GU37+OCT!GU37+NOV!GU37+DIC!GU37</f>
        <v>17</v>
      </c>
      <c r="GV37" s="205">
        <f>ENE!GV37+FEB!GV37+MAR!GV37+ABR!GV37+MAY!GV37+JUN!GV37+JUL!GV37+AGO!GV37+SET!GV37+OCT!GV37+NOV!GV37+DIC!GV37</f>
        <v>17</v>
      </c>
      <c r="GW37" s="205">
        <v>0</v>
      </c>
      <c r="GX37" s="730" t="e">
        <f t="shared" si="191"/>
        <v>#DIV/0!</v>
      </c>
      <c r="GY37" s="380">
        <f>ENE!GY37+FEB!GY37+MAR!GY37+ABR!GY37+MAY!GY37+JUN!GY37+JUL!GY37+AGO!GY37+SET!GY37+OCT!GY37+NOV!GY37+DIC!GY37</f>
        <v>3</v>
      </c>
      <c r="GZ37" s="326">
        <f>ENE!GZ37+FEB!GZ37+MAR!GZ37+ABR!GZ37+MAY!GZ37+JUN!GZ37+JUL!GZ37+AGO!GZ37+SET!GZ37+OCT!GZ37+NOV!GZ37+DIC!GZ37</f>
        <v>0</v>
      </c>
      <c r="HA37" s="326">
        <f>ENE!HA37+FEB!HA37+MAR!HA37+ABR!HA37+MAY!HA37+JUN!HA37+JUL!HA37+AGO!HA37+SET!HA37+OCT!HA37+NOV!HA37+DIC!HA37</f>
        <v>1</v>
      </c>
      <c r="HB37" s="326">
        <f>ENE!HB37+FEB!HB37+MAR!HB37+ABR!HB37+MAY!HB37+JUN!HB37+JUL!HB37+AGO!HB37+SET!HB37+OCT!HB37+NOV!HB37+DIC!HB37</f>
        <v>0</v>
      </c>
      <c r="HC37" s="326">
        <f>ENE!HC37+FEB!HC37+MAR!HC37+ABR!HC37+MAY!HC37+JUN!HC37+JUL!HC37+AGO!HC37+SET!HC37+OCT!HC37+NOV!HC37+DIC!HC37</f>
        <v>0</v>
      </c>
      <c r="HD37" s="326">
        <f>ENE!HD37+FEB!HD37+MAR!HD37+ABR!HD37+MAY!HD37+JUN!HD37+JUL!HD37+AGO!HD37+SET!HD37+OCT!HD37+NOV!HD37+DIC!HD37</f>
        <v>0</v>
      </c>
      <c r="HE37" s="326">
        <f>ENE!HE37+FEB!HE37+MAR!HE37+ABR!HE37+MAY!HE37+JUN!HE37+JUL!HE37+AGO!HE37+SET!HE37+OCT!HE37+NOV!HE37+DIC!HE37</f>
        <v>0</v>
      </c>
      <c r="HF37" s="326">
        <f>ENE!HF37+FEB!HF37+MAR!HF37+ABR!HF37+MAY!HF37+JUN!HF37+JUL!HF37+AGO!HF37+SET!HF37+OCT!HF37+NOV!HF37+DIC!HF37</f>
        <v>0</v>
      </c>
      <c r="HG37" s="327">
        <f>ENE!HG37+FEB!HG37+MAR!HG37+ABR!HG37+MAY!HG37+JUN!HG37+JUL!HG37+AGO!HG37+SET!HG37+OCT!HG37+NOV!HG37+DIC!HG37</f>
        <v>0</v>
      </c>
      <c r="HH37" s="645"/>
      <c r="HI37" s="276" t="s">
        <v>145</v>
      </c>
      <c r="HJ37" s="326">
        <f>ENE!HJ37+FEB!HJ37+MAR!HJ37+ABR!HJ37+MAY!HJ37+JUN!HJ37+JUL!HJ37+AGO!HJ37+SET!HJ37+OCT!HJ37+NOV!HJ37+DIC!HJ37</f>
        <v>0</v>
      </c>
      <c r="HK37" s="326">
        <f>ENE!HK37+FEB!HK37+MAR!HK37+ABR!HK37+MAY!HK37+JUN!HK37+JUL!HK37+AGO!HK37+SET!HK37+OCT!HK37+NOV!HK37+DIC!HK37</f>
        <v>0</v>
      </c>
      <c r="HL37" s="326">
        <f>ENE!HL37+FEB!HL37+MAR!HL37+ABR!HL37+MAY!HL37+JUN!HL37+JUL!HL37+AGO!HL37+SET!HL37+OCT!HL37+NOV!HL37+DIC!HL37</f>
        <v>0</v>
      </c>
      <c r="HM37" s="326">
        <f>ENE!HM37+FEB!HM37+MAR!HM37+ABR!HM37+MAY!HM37+JUN!HM37+JUL!HM37+AGO!HM37+SET!HM37+OCT!HM37+NOV!HM37+DIC!HM37</f>
        <v>0</v>
      </c>
      <c r="HN37" s="326">
        <f>ENE!HN37+FEB!HN37+MAR!HN37+ABR!HN37+MAY!HN37+JUN!HN37+JUL!HN37+AGO!HN37+SET!HN37+OCT!HN37+NOV!HN37+DIC!HN37</f>
        <v>0</v>
      </c>
      <c r="HO37" s="326">
        <f>ENE!HO37+FEB!HO37+MAR!HO37+ABR!HO37+MAY!HO37+JUN!HO37+JUL!HO37+AGO!HO37+SET!HO37+OCT!HO37+NOV!HO37+DIC!HO37</f>
        <v>0</v>
      </c>
      <c r="HP37" s="326">
        <f>ENE!HP37+FEB!HP37+MAR!HP37+ABR!HP37+MAY!HP37+JUN!HP37+JUL!HP37+AGO!HP37+SET!HP37+OCT!HP37+NOV!HP37+DIC!HP37</f>
        <v>0</v>
      </c>
      <c r="HQ37" s="327">
        <f>ENE!HQ37+FEB!HQ37+MAR!HQ37+ABR!HQ37+MAY!HQ37+JUN!HQ37+JUL!HQ37+AGO!HQ37+SET!HQ37+OCT!HQ37+NOV!HQ37+DIC!HQ37</f>
        <v>0</v>
      </c>
      <c r="HR37" s="184">
        <f>ENE!HR37</f>
        <v>0</v>
      </c>
      <c r="HS37" s="732" t="e">
        <f t="shared" si="192"/>
        <v>#DIV/0!</v>
      </c>
      <c r="HT37" s="205">
        <f>ENE!HT37+FEB!HT37+MAR!HT37+ABR!HT37+MAY!HT37+JUN!HT37+JUL!HT37+AGO!HT37+SET!HT37+OCT!HT37+NOV!HT37+DIC!HT37</f>
        <v>0</v>
      </c>
      <c r="HU37" s="203">
        <f>ENE!HU37+FEB!HU37+MAR!HU37+ABR!HU37+MAY!HU37+JUN!HU37+JUL!HU37+AGO!HU37+SET!HU37+OCT!HU37+NOV!HU37+DIC!HU37</f>
        <v>0</v>
      </c>
      <c r="HV37" s="203">
        <f>ENE!HV37+FEB!HV37+MAR!HV37+ABR!HV37+MAY!HV37+JUN!HV37+JUL!HV37+AGO!HV37+SET!HV37+OCT!HV37+NOV!HV37+DIC!HV37</f>
        <v>0</v>
      </c>
      <c r="HW37" s="203">
        <f>ENE!HW37+FEB!HW37+MAR!HW37+ABR!HW37+MAY!HW37+JUN!HW37+JUL!HW37+AGO!HW37+SET!HW37+OCT!HW37+NOV!HW37+DIC!HW37</f>
        <v>0</v>
      </c>
      <c r="HX37" s="173">
        <f>ENE!HX37+FEB!HX37+MAR!HX37+ABR!HX37+MAY!HX37+JUN!HX37+JUL!HX37+AGO!HX37+SET!HX37+OCT!HX37+NOV!HX37+DIC!HX37</f>
        <v>0</v>
      </c>
      <c r="HY37" s="326">
        <f>ENE!HY37+FEB!HY37+MAR!HY37+ABR!HY37+MAY!HY37+JUN!HY37+JUL!HY37+AGO!HY37+SET!HY37+OCT!HY37+NOV!HY37+DIC!HY37</f>
        <v>0</v>
      </c>
      <c r="HZ37" s="326">
        <f>ENE!HZ37+FEB!HZ37+MAR!HZ37+ABR!HZ37+MAY!HZ37+JUN!HZ37+JUL!HZ37+AGO!HZ37+SET!HZ37+OCT!HZ37+NOV!HZ37+DIC!HZ37</f>
        <v>0</v>
      </c>
      <c r="IA37" s="326">
        <f>ENE!IA37+FEB!IA37+MAR!IA37+ABR!IA37+MAY!IA37+JUN!IA37+JUL!IA37+AGO!IA37+SET!IA37+OCT!IA37+NOV!IA37+DIC!IA37</f>
        <v>0</v>
      </c>
      <c r="IB37" s="326">
        <f>ENE!IB37+FEB!IB37+MAR!IB37+ABR!IB37+MAY!IB37+JUN!IB37+JUL!IB37+AGO!IB37+SET!IB37+OCT!IB37+NOV!IB37+DIC!IB37</f>
        <v>0</v>
      </c>
      <c r="IC37" s="326">
        <f>ENE!IC37+FEB!IC37+MAR!IC37+ABR!IC37+MAY!IC37+JUN!IC37+JUL!IC37+AGO!IC37+SET!IC37+OCT!IC37+NOV!IC37+DIC!IC37</f>
        <v>0</v>
      </c>
      <c r="ID37" s="326">
        <f>ENE!ID37+FEB!ID37+MAR!ID37+ABR!ID37+MAY!ID37+JUN!ID37+JUL!ID37+AGO!ID37+SET!ID37+OCT!ID37+NOV!ID37+DIC!ID37</f>
        <v>0</v>
      </c>
      <c r="IE37" s="326">
        <f>ENE!IE37+FEB!IE37+MAR!IE37+ABR!IE37+MAY!IE37+JUN!IE37+JUL!IE37+AGO!IE37+SET!IE37+OCT!IE37+NOV!IE37+DIC!IE37</f>
        <v>0</v>
      </c>
      <c r="IF37" s="327">
        <f>ENE!IF37+FEB!IF37+MAR!IF37+ABR!IF37+MAY!IF37+JUN!IF37+JUL!IF37+AGO!IF37+SET!IF37+OCT!IF37+NOV!IF37+DIC!IF37</f>
        <v>0</v>
      </c>
      <c r="IG37" s="148"/>
      <c r="IH37" s="276" t="s">
        <v>145</v>
      </c>
      <c r="II37" s="380">
        <f>ENE!II37+FEB!II37+MAR!II37+ABR!II37+MAY!II37+JUN!II37+JUL!II37+AGO!II37+SET!II37+OCT!II37+NOV!II37+DIC!II37</f>
        <v>0</v>
      </c>
      <c r="IJ37" s="326">
        <f>ENE!IJ37+FEB!IJ37+MAR!IJ37+ABR!IJ37+MAY!IJ37+JUN!IJ37+JUL!IJ37+AGO!IJ37+SET!IJ37+OCT!IJ37+NOV!IJ37+DIC!IJ37</f>
        <v>0</v>
      </c>
      <c r="IK37" s="379">
        <f>ENE!IK37+FEB!IK37+MAR!IK37+ABR!IK37+MAY!IK37+JUN!IK37+JUL!IK37+AGO!IK37+SET!IK37+OCT!IK37+NOV!IK37+DIC!IK37</f>
        <v>0</v>
      </c>
      <c r="IL37" s="380">
        <f>ENE!IL37+FEB!IL37+MAR!IL37+ABR!IL37+MAY!IL37+JUN!IL37+JUL!IL37+AGO!IL37+SET!IL37+OCT!IL37+NOV!IL37+DIC!IL37</f>
        <v>0</v>
      </c>
      <c r="IM37" s="326">
        <f>ENE!IM37+FEB!IM37+MAR!IM37+ABR!IM37+MAY!IM37+JUN!IM37+JUL!IM37+AGO!IM37+SET!IM37+OCT!IM37+NOV!IM37+DIC!IM37</f>
        <v>0</v>
      </c>
      <c r="IN37" s="327">
        <f>ENE!IN37+FEB!IN37+MAR!IN37+ABR!IN37+MAY!IN37+JUN!IN37+JUL!IN37+AGO!IN37+SET!IN37+OCT!IN37+NOV!IN37+DIC!IN37</f>
        <v>0</v>
      </c>
      <c r="IO37" s="326">
        <f>ENE!IO37+FEB!IO37+MAR!IO37+ABR!IO37+MAY!IO37+JUN!IO37+JUL!IO37+AGO!IO37+SET!IO37+OCT!IO37+NOV!IO37+DIC!IO37</f>
        <v>3</v>
      </c>
      <c r="IP37" s="326">
        <f>ENE!IP37+FEB!IP37+MAR!IP37+ABR!IP37+MAY!IP37+JUN!IP37+JUL!IP37+AGO!IP37+SET!IP37+OCT!IP37+NOV!IP37+DIC!IP37</f>
        <v>2</v>
      </c>
      <c r="IQ37" s="379">
        <f>ENE!IQ37+FEB!IQ37+MAR!IQ37+ABR!IQ37+MAY!IQ37+JUN!IQ37+JUL!IQ37+AGO!IQ37+SET!IQ37+OCT!IQ37+NOV!IQ37+DIC!IQ37</f>
        <v>0</v>
      </c>
      <c r="IR37" s="380">
        <f>ENE!IR37+FEB!IR37+MAR!IR37+ABR!IR37+MAY!IR37+JUN!IR37+JUL!IR37+AGO!IR37+SET!IR37+OCT!IR37+NOV!IR37+DIC!IR37</f>
        <v>1</v>
      </c>
      <c r="IS37" s="326">
        <f>ENE!IS37+FEB!IS37+MAR!IS37+ABR!IS37+MAY!IS37+JUN!IS37+JUL!IS37+AGO!IS37+SET!IS37+OCT!IS37+NOV!IS37+DIC!IS37</f>
        <v>1</v>
      </c>
      <c r="IT37" s="327">
        <f>ENE!IT37+FEB!IT37+MAR!IT37+ABR!IT37+MAY!IT37+JUN!IT37+JUL!IT37+AGO!IT37+SET!IT37+OCT!IT37+NOV!IT37+DIC!IT37</f>
        <v>0</v>
      </c>
      <c r="IU37" s="326">
        <f>ENE!IU37+FEB!IU37+MAR!IU37+ABR!IU37+MAY!IU37+JUN!IU37+JUL!IU37+AGO!IU37+SET!IU37+OCT!IU37+NOV!IU37+DIC!IU37</f>
        <v>0</v>
      </c>
      <c r="IV37" s="326">
        <f>ENE!IV37+FEB!IV37+MAR!IV37+ABR!IV37+MAY!IV37+JUN!IV37+JUL!IV37+AGO!IV37+SET!IV37+OCT!IV37+NOV!IV37+DIC!IV37</f>
        <v>0</v>
      </c>
      <c r="IW37" s="327">
        <f>ENE!IW37+FEB!IW37+MAR!IW37+ABR!IW37+MAY!IW37+JUN!IW37+JUL!IW37+AGO!IW37+SET!IW37+OCT!IW37+NOV!IW37+DIC!IW37</f>
        <v>0</v>
      </c>
      <c r="IX37" s="380">
        <f>ENE!IX37+FEB!IX37+MAR!IX37+ABR!IX37+MAY!IX37+JUN!IX37+JUL!IX37+AGO!IX37+SET!IX37+OCT!IX37+NOV!IX37+DIC!IX37</f>
        <v>0</v>
      </c>
      <c r="IY37" s="326">
        <f>ENE!IY37+FEB!IY37+MAR!IY37+ABR!IY37+MAY!IY37+JUN!IY37+JUL!IY37+AGO!IY37+SET!IY37+OCT!IY37+NOV!IY37+DIC!IY37</f>
        <v>0</v>
      </c>
      <c r="IZ37" s="327">
        <f>ENE!IZ37+FEB!IZ37+MAR!IZ37+ABR!IZ37+MAY!IZ37+JUN!IZ37+JUL!IZ37+AGO!IZ37+SET!IZ37+OCT!IZ37+NOV!IZ37+DIC!IZ37</f>
        <v>0</v>
      </c>
      <c r="JA37" s="380">
        <f>ENE!JA37+FEB!JA37+MAR!JA37+ABR!JA37+MAY!JA37+JUN!JA37+JUL!JA37+AGO!JA37+SET!JA37+OCT!JA37+NOV!JA37+DIC!JA37</f>
        <v>3</v>
      </c>
      <c r="JB37" s="326">
        <f>ENE!JB37+FEB!JB37+MAR!JB37+ABR!JB37+MAY!JB37+JUN!JB37+JUL!JB37+AGO!JB37+SET!JB37+OCT!JB37+NOV!JB37+DIC!JB37</f>
        <v>0</v>
      </c>
      <c r="JC37" s="327">
        <f>ENE!JC37+FEB!JC37+MAR!JC37+ABR!JC37+MAY!JC37+JUN!JC37+JUL!JC37+AGO!JC37+SET!JC37+OCT!JC37+NOV!JC37+DIC!JC37</f>
        <v>0</v>
      </c>
      <c r="JD37" s="380">
        <f>ENE!JD37+FEB!JD37+MAR!JD37+ABR!JD37+MAY!JD37+JUN!JD37+JUL!JD37+AGO!JD37+SET!JD37+OCT!JD37+NOV!JD37+DIC!JD37</f>
        <v>0</v>
      </c>
      <c r="JE37" s="326">
        <f>ENE!JE37+FEB!JE37+MAR!JE37+ABR!JE37+MAY!JE37+JUN!JE37+JUL!JE37+AGO!JE37+SET!JE37+OCT!JE37+NOV!JE37+DIC!JE37</f>
        <v>0</v>
      </c>
      <c r="JF37" s="326">
        <f>ENE!JF37+FEB!JF37+MAR!JF37+ABR!JF37+MAY!JF37+JUN!JF37+JUL!JF37+AGO!JF37+SET!JF37+OCT!JF37+NOV!JF37+DIC!JF37</f>
        <v>0</v>
      </c>
      <c r="JG37" s="326">
        <f>ENE!JG37+FEB!JG37+MAR!JG37+ABR!JG37+MAY!JG37+JUN!JG37+JUL!JG37+AGO!JG37+SET!JG37+OCT!JG37+NOV!JG37+DIC!JG37</f>
        <v>0</v>
      </c>
      <c r="JH37" s="327">
        <f>ENE!JH37+FEB!JH37+MAR!JH37+ABR!JH37+MAY!JH37+JUN!JH37+JUL!JH37+AGO!JH37+SET!JH37+OCT!JH37+NOV!JH37+DIC!JH37</f>
        <v>0</v>
      </c>
      <c r="JI37" s="148"/>
      <c r="JJ37" s="276" t="s">
        <v>145</v>
      </c>
      <c r="JK37" s="380">
        <f>ENE!JK37+FEB!JK37+MAR!JK37+ABR!JK37+MAY!JK37+JUN!JK37+JUL!JK37+AGO!JK37+SET!JK37+OCT!JK37+NOV!JK37+DIC!JK37</f>
        <v>0</v>
      </c>
      <c r="JL37" s="326">
        <f>ENE!JL37+FEB!JL37+MAR!JL37+ABR!JL37+MAY!JL37+JUN!JL37+JUL!JL37+AGO!JL37+SET!JL37+OCT!JL37+NOV!JL37+DIC!JL37</f>
        <v>0</v>
      </c>
      <c r="JM37" s="326">
        <f>ENE!JM37+FEB!JM37+MAR!JM37+ABR!JM37+MAY!JM37+JUN!JM37+JUL!JM37+AGO!JM37+SET!JM37+OCT!JM37+NOV!JM37+DIC!JM37</f>
        <v>0</v>
      </c>
      <c r="JN37" s="326">
        <f>ENE!JN37+FEB!JN37+MAR!JN37+ABR!JN37+MAY!JN37+JUN!JN37+JUL!JN37+AGO!JN37+SET!JN37+OCT!JN37+NOV!JN37+DIC!JN37</f>
        <v>0</v>
      </c>
      <c r="JO37" s="327">
        <f>ENE!JO37+FEB!JO37+MAR!JO37+ABR!JO37+MAY!JO37+JUN!JO37+JUL!JO37+AGO!JO37+SET!JO37+OCT!JO37+NOV!JO37+DIC!JO37</f>
        <v>0</v>
      </c>
      <c r="JP37" s="380">
        <f>ENE!JP37+FEB!JP37+MAR!JP37+ABR!JP37+MAY!JP37+JUN!JP37+JUL!JP37+AGO!JP37+SET!JP37+OCT!JP37+NOV!JP37+DIC!JP37</f>
        <v>0</v>
      </c>
      <c r="JQ37" s="326">
        <f>ENE!JQ37+FEB!JQ37+MAR!JQ37+ABR!JQ37+MAY!JQ37+JUN!JQ37+JUL!JQ37+AGO!JQ37+SET!JQ37+OCT!JQ37+NOV!JQ37+DIC!JQ37</f>
        <v>0</v>
      </c>
      <c r="JR37" s="326">
        <f>ENE!JR37+FEB!JR37+MAR!JR37+ABR!JR37+MAY!JR37+JUN!JR37+JUL!JR37+AGO!JR37+SET!JR37+OCT!JR37+NOV!JR37+DIC!JR37</f>
        <v>0</v>
      </c>
      <c r="JS37" s="326">
        <f>ENE!JS37+FEB!JS37+MAR!JS37+ABR!JS37+MAY!JS37+JUN!JS37+JUL!JS37+AGO!JS37+SET!JS37+OCT!JS37+NOV!JS37+DIC!JS37</f>
        <v>0</v>
      </c>
      <c r="JT37" s="327">
        <f>ENE!JT37+FEB!JT37+MAR!JT37+ABR!JT37+MAY!JT37+JUN!JT37+JUL!JT37+AGO!JT37+SET!JT37+OCT!JT37+NOV!JT37+DIC!JT37</f>
        <v>0</v>
      </c>
      <c r="JU37" s="380">
        <f>ENE!JU37+FEB!JU37+MAR!JU37+ABR!JU37+MAY!JU37+JUN!JU37+JUL!JU37+AGO!JU37+SET!JU37+OCT!JU37+NOV!JU37+DIC!JU37</f>
        <v>0</v>
      </c>
      <c r="JV37" s="326">
        <f>ENE!JV37+FEB!JV37+MAR!JV37+ABR!JV37+MAY!JV37+JUN!JV37+JUL!JV37+AGO!JV37+SET!JV37+OCT!JV37+NOV!JV37+DIC!JV37</f>
        <v>0</v>
      </c>
      <c r="JW37" s="326">
        <f>ENE!JW37+FEB!JW37+MAR!JW37+ABR!JW37+MAY!JW37+JUN!JW37+JUL!JW37+AGO!JW37+SET!JW37+OCT!JW37+NOV!JW37+DIC!JW37</f>
        <v>0</v>
      </c>
      <c r="JX37" s="326">
        <f>ENE!JX37+FEB!JX37+MAR!JX37+ABR!JX37+MAY!JX37+JUN!JX37+JUL!JX37+AGO!JX37+SET!JX37+OCT!JX37+NOV!JX37+DIC!JX37</f>
        <v>0</v>
      </c>
      <c r="JY37" s="327">
        <f>ENE!JY37+FEB!JY37+MAR!JY37+ABR!JY37+MAY!JY37+JUN!JY37+JUL!JY37+AGO!JY37+SET!JY37+OCT!JY37+NOV!JY37+DIC!JY37</f>
        <v>0</v>
      </c>
      <c r="JZ37" s="380">
        <f>ENE!JZ37+FEB!JZ37+MAR!JZ37+ABR!JZ37+MAY!JZ37+JUN!JZ37+JUL!JZ37+AGO!JZ37+SET!JZ37+OCT!JZ37+NOV!JZ37+DIC!JZ37</f>
        <v>0</v>
      </c>
      <c r="KA37" s="326">
        <f>ENE!KA37+FEB!KA37+MAR!KA37+ABR!KA37+MAY!KA37+JUN!KA37+JUL!KA37+AGO!KA37+SET!KA37+OCT!KA37+NOV!KA37+DIC!KA37</f>
        <v>0</v>
      </c>
      <c r="KB37" s="326">
        <f>ENE!KB37+FEB!KB37+MAR!KB37+ABR!KB37+MAY!KB37+JUN!KB37+JUL!KB37+AGO!KB37+SET!KB37+OCT!KB37+NOV!KB37+DIC!KB37</f>
        <v>0</v>
      </c>
      <c r="KC37" s="326">
        <f>ENE!KC37+FEB!KC37+MAR!KC37+ABR!KC37+MAY!KC37+JUN!KC37+JUL!KC37+AGO!KC37+SET!KC37+OCT!KC37+NOV!KC37+DIC!KC37</f>
        <v>0</v>
      </c>
      <c r="KD37" s="327">
        <f>ENE!KD37+FEB!KD37+MAR!KD37+ABR!KD37+MAY!KD37+JUN!KD37+JUL!KD37+AGO!KD37+SET!KD37+OCT!KD37+NOV!KD37+DIC!KD37</f>
        <v>0</v>
      </c>
      <c r="KE37" s="205">
        <f>ENE!KE37</f>
        <v>0</v>
      </c>
      <c r="KF37" s="734" t="e">
        <f t="shared" si="193"/>
        <v>#DIV/0!</v>
      </c>
      <c r="KG37" s="173">
        <f>ENE!KG37+FEB!KG37+MAR!KG37+ABR!KG37+MAY!KG37+JUN!KG37+JUL!KG37+AGO!KG37+SET!KG37+OCT!KG37+NOV!KG37+DIC!KG37</f>
        <v>8</v>
      </c>
      <c r="KH37" s="205">
        <f>ENE!KH37+FEB!KH37+MAR!KH37+ABR!KH37+MAY!KH37+JUN!KH37+JUL!KH37+AGO!KH37+SET!KH37+OCT!KH37+NOV!KH37+DIC!KH37</f>
        <v>1</v>
      </c>
      <c r="KI37" s="203">
        <f>ENE!KI37+FEB!KI37+MAR!KI37+ABR!KI37+MAY!KI37+JUN!KI37+JUL!KI37+AGO!KI37+SET!KI37+OCT!KI37+NOV!KI37+DIC!KI37</f>
        <v>0</v>
      </c>
      <c r="KJ37" s="173">
        <f>ENE!KJ37+FEB!KJ37+MAR!KJ37+ABR!KJ37+MAY!KJ37+JUN!KJ37+JUL!KJ37+AGO!KJ37+SET!KJ37+OCT!KJ37+NOV!KJ37+DIC!KJ37</f>
        <v>0</v>
      </c>
      <c r="KK37" s="301"/>
      <c r="KL37" s="276" t="s">
        <v>145</v>
      </c>
      <c r="KM37" s="205">
        <f>ENE!KM37+FEB!KM37+MAR!KM37+ABR!KM37+MAY!KM37+JUN!KM37+JUL!KM37+AGO!KM37+SET!KM37+OCT!KM37+NOV!KM37+DIC!KM37</f>
        <v>0</v>
      </c>
      <c r="KN37" s="203">
        <f>ENE!KN37+FEB!KN37+MAR!KN37+ABR!KN37+MAY!KN37+JUN!KN37+JUL!KN37+AGO!KN37+SET!KN37+OCT!KN37+NOV!KN37+DIC!KN37</f>
        <v>0</v>
      </c>
      <c r="KO37" s="203">
        <f>ENE!KO37+FEB!KO37+MAR!KO37+ABR!KO37+MAY!KO37+JUN!KO37+JUL!KO37+AGO!KO37+SET!KO37+OCT!KO37+NOV!KO37+DIC!KO37</f>
        <v>0</v>
      </c>
      <c r="KP37" s="203">
        <f>ENE!KP37+FEB!KP37+MAR!KP37+ABR!KP37+MAY!KP37+JUN!KP37+JUL!KP37+AGO!KP37+SET!KP37+OCT!KP37+NOV!KP37+DIC!KP37</f>
        <v>0</v>
      </c>
      <c r="KQ37" s="203">
        <f>ENE!KQ37+FEB!KQ37+MAR!KQ37+ABR!KQ37+MAY!KQ37+JUN!KQ37+JUL!KQ37+AGO!KQ37+SET!KQ37+OCT!KQ37+NOV!KQ37+DIC!KQ37</f>
        <v>0</v>
      </c>
      <c r="KR37" s="203">
        <f>ENE!KR37+FEB!KR37+MAR!KR37+ABR!KR37+MAY!KR37+JUN!KR37+JUL!KR37+AGO!KR37+SET!KR37+OCT!KR37+NOV!KR37+DIC!KR37</f>
        <v>0</v>
      </c>
      <c r="KS37" s="203">
        <f>ENE!KS37+FEB!KS37+MAR!KS37+ABR!KS37+MAY!KS37+JUN!KS37+JUL!KS37+AGO!KS37+SET!KS37+OCT!KS37+NOV!KS37+DIC!KS37</f>
        <v>0</v>
      </c>
      <c r="KT37" s="203">
        <f>ENE!KT37+FEB!KT37+MAR!KT37+ABR!KT37+MAY!KT37+JUN!KT37+JUL!KT37+AGO!KT37+SET!KT37+OCT!KT37+NOV!KT37+DIC!KT37</f>
        <v>0</v>
      </c>
      <c r="KU37" s="173">
        <f>ENE!KU37+FEB!KU37+MAR!KU37+ABR!KU37+MAY!KU37+JUN!KU37+JUL!KU37+AGO!KU37+SET!KU37+OCT!KU37+NOV!KU37+DIC!KU37</f>
        <v>0</v>
      </c>
      <c r="KV37" s="332">
        <f>ENE!KV37+FEB!KV37+MAR!KV37+ABR!KV37+MAY!KV37+JUN!KV37+JUL!KV37+AGO!KV37+SET!KV37+OCT!KV37+NOV!KV37+DIC!KV37</f>
        <v>0</v>
      </c>
      <c r="KW37" s="173">
        <f>ENE!KW37+FEB!KW37+MAR!KW37+ABR!KW37+MAY!KW37+JUN!KW37+JUL!KW37+AGO!KW37+SET!KW37+OCT!KW37+NOV!KW37+DIC!KW37</f>
        <v>0</v>
      </c>
      <c r="KX37" s="288">
        <f>ENE!KX37+FEB!KX37+MAR!KX37+ABR!KX37+MAY!KX37+JUN!KX37+JUL!KX37+AGO!KX37+SET!KX37+OCT!KX37+NOV!KX37+DIC!KX37</f>
        <v>0</v>
      </c>
      <c r="KY37" s="205">
        <f>ENE!KY37+FEB!KY37+MAR!KY37+ABR!KY37+MAY!KY37+JUN!KY37+JUL!KY37+AGO!KY37+SET!KY37+OCT!KY37+NOV!KY37+DIC!KY37</f>
        <v>0</v>
      </c>
      <c r="KZ37" s="203">
        <f>ENE!KZ37+FEB!KZ37+MAR!KZ37+ABR!KZ37+MAY!KZ37+JUN!KZ37+JUL!KZ37+AGO!KZ37+SET!KZ37+OCT!KZ37+NOV!KZ37+DIC!KZ37</f>
        <v>0</v>
      </c>
      <c r="LA37" s="203">
        <f>ENE!LA37+FEB!LA37+MAR!LA37+ABR!LA37+MAY!LA37+JUN!LA37+JUL!LA37+AGO!LA37+SET!LA37+OCT!LA37+NOV!LA37+DIC!LA37</f>
        <v>0</v>
      </c>
      <c r="LB37" s="173">
        <f>ENE!LB37+FEB!LB37+MAR!LB37+ABR!LB37+MAY!LB37+JUN!LB37+JUL!LB37+AGO!LB37+SET!LB37+OCT!LB37+NOV!LB37+DIC!LB37</f>
        <v>0</v>
      </c>
      <c r="LD37" s="516" t="s">
        <v>145</v>
      </c>
      <c r="LE37" s="483">
        <f>ENE!LE37+FEB!LE37+MAR!LE37+ABR!LE37+MAY!LE37+JUN!LE37+JUL!LE37+AGO!LE37+SET!LE37+OCT!LE37+NOV!LE37+DIC!LE37</f>
        <v>0</v>
      </c>
      <c r="LF37" s="419">
        <f>ENE!LF37+FEB!LF37+MAR!LF37+ABR!LF37+MAY!LF37+JUN!LF37+JUL!LF37+AGO!LF37+SET!LF37+OCT!LF37+NOV!LF37+DIC!LF37</f>
        <v>0</v>
      </c>
      <c r="LG37" s="419">
        <f>ENE!LG37+FEB!LG37+MAR!LG37+ABR!LG37+MAY!LG37+JUN!LG37+JUL!LG37+AGO!LG37+SET!LG37+OCT!LG37+NOV!LG37+DIC!LG37</f>
        <v>0</v>
      </c>
      <c r="LH37" s="419">
        <f>ENE!LH37+FEB!LH37+MAR!LH37+ABR!LH37+MAY!LH37+JUN!LH37+JUL!LH37+AGO!LH37+SET!LH37+OCT!LH37+NOV!LH37+DIC!LH37</f>
        <v>0</v>
      </c>
      <c r="LI37" s="419">
        <f>ENE!LI37+FEB!LI37+MAR!LI37+ABR!LI37+MAY!LI37+JUN!LI37+JUL!LI37+AGO!LI37+SET!LI37+OCT!LI37+NOV!LI37+DIC!LI37</f>
        <v>0</v>
      </c>
      <c r="LJ37" s="420">
        <f>ENE!LJ37+FEB!LJ37+MAR!LJ37+ABR!LJ37+MAY!LJ37+JUN!LJ37+JUL!LJ37+AGO!LJ37+SET!LJ37+OCT!LJ37+NOV!LJ37+DIC!LJ37</f>
        <v>0</v>
      </c>
      <c r="LK37" s="480">
        <f>ENE!LK37+FEB!LK37+MAR!LK37+ABR!LK37+MAY!LK37+JUN!LK37+JUL!LK37+AGO!LK37+SET!LK37+OCT!LK37+NOV!LK37+DIC!LK37</f>
        <v>0</v>
      </c>
      <c r="LL37" s="452">
        <f>ENE!LL37+FEB!LL37+MAR!LL37+ABR!LL37+MAY!LL37+JUN!LL37+JUL!LL37+AGO!LL37+SET!LL37+OCT!LL37+NOV!LL37+DIC!LL37</f>
        <v>0</v>
      </c>
      <c r="LM37" s="452">
        <f>ENE!LM37+FEB!LM37+MAR!LM37+ABR!LM37+MAY!LM37+JUN!LM37+JUL!LM37+AGO!LM37+SET!LM37+OCT!LM37+NOV!LM37+DIC!LM37</f>
        <v>0</v>
      </c>
      <c r="LN37" s="910">
        <f>ENE!LN37+FEB!LN37+MAR!LN37+ABR!LN37+MAY!LN37+JUN!LN37+JUL!LN37+AGO!LN37+SET!LN37+OCT!LN37+NOV!LN37+DIC!LN37</f>
        <v>0</v>
      </c>
      <c r="LO37" s="480">
        <f>ENE!LO37+FEB!LO37+MAR!LO37+ABR!LO37+MAY!LO37+JUN!LO37+JUL!LO37+AGO!LO37+SET!LO37+OCT!LO37+NOV!LO37+DIC!LO37</f>
        <v>6</v>
      </c>
      <c r="LP37" s="452">
        <f>ENE!LP37+FEB!LP37+MAR!LP37+ABR!LP37+MAY!LP37+JUN!LP37+JUL!LP37+AGO!LP37+SET!LP37+OCT!LP37+NOV!LP37+DIC!LP37</f>
        <v>0</v>
      </c>
      <c r="LQ37" s="452">
        <f>ENE!LQ37+FEB!LQ37+MAR!LQ37+ABR!LQ37+MAY!LQ37+JUN!LQ37+JUL!LQ37+AGO!LQ37+SET!LQ37+OCT!LQ37+NOV!LQ37+DIC!LQ37</f>
        <v>0</v>
      </c>
      <c r="LR37" s="910">
        <f>ENE!LR37+FEB!LR37+MAR!LR37+ABR!LR37+MAY!LR37+JUN!LR37+JUL!LR37+AGO!LR37+SET!LR37+OCT!LR37+NOV!LR37+DIC!LR37</f>
        <v>0</v>
      </c>
      <c r="LS37" s="1006">
        <f>ENE!LS37+FEB!LS37+MAR!LS37+ABR!LS37+MAY!LS37+JUN!LS37+JUL!LS37+AGO!LS37+SET!LS37+OCT!LS37+NOV!LS37+DIC!LS37</f>
        <v>0</v>
      </c>
      <c r="LT37" s="910">
        <f>ENE!LT37+FEB!LT37+MAR!LT37+ABR!LT37+MAY!LT37+JUN!LT37+JUL!LT37+AGO!LT37+SET!LT37+OCT!LT37+NOV!LT37+DIC!LT37</f>
        <v>0</v>
      </c>
      <c r="LU37" s="910">
        <f>ENE!LU37+FEB!LU37+MAR!LU37+ABR!LU37+MAY!LU37+JUN!LU37+JUL!LU37+AGO!LU37+SET!LU37+OCT!LU37+NOV!LU37+DIC!LU37</f>
        <v>0</v>
      </c>
      <c r="LV37" s="453">
        <f>ENE!LV37+FEB!LV37+MAR!LV37+ABR!LV37+MAY!LV37+JUN!LV37+JUL!LV37+AGO!LV37+SET!LV37+OCT!LV37+NOV!LV37+DIC!LV37</f>
        <v>0</v>
      </c>
    </row>
    <row r="38" spans="1:335" s="288" customFormat="1" ht="18.75" x14ac:dyDescent="0.3">
      <c r="A38" s="235">
        <v>1447</v>
      </c>
      <c r="B38" s="201" t="s">
        <v>138</v>
      </c>
      <c r="C38" s="202">
        <v>32</v>
      </c>
      <c r="D38" s="380">
        <f>ENE!D38+MAR!D38+FEB!D38+ABR!D38+MAY!D38+JUN!D38+JUL!D38+AGO!D38+SET!D38+OCT!D38+NOV!D38+DIC!D38</f>
        <v>0</v>
      </c>
      <c r="E38" s="326">
        <f>ENE!E38+MAR!E38+FEB!E38+ABR!E38+MAY!E38+JUN!E38+JUL!E38+AGO!E38+SET!E38+OCT!E38+NOV!E38+DIC!E38</f>
        <v>0</v>
      </c>
      <c r="F38" s="326">
        <f>ENE!F38+MAR!F38+FEB!F38+ABR!F38+MAY!F38+JUN!F38+JUL!F38+AGO!F38+SET!F38+OCT!F38+NOV!F38+DIC!F38</f>
        <v>0</v>
      </c>
      <c r="G38" s="705">
        <f t="shared" si="155"/>
        <v>0</v>
      </c>
      <c r="H38" s="326">
        <f>ENE!H38+MAR!H38+FEB!H38+ABR!H38+MAY!H38+JUN!H38+JUL!H38+AGO!H38+SET!H38+OCT!H38+NOV!H38+DIC!H38</f>
        <v>0</v>
      </c>
      <c r="I38" s="379">
        <f>ENE!I38+MAR!I38+FEB!I38+ABR!I38+MAY!I38+JUN!I38+JUL!I38+AGO!I38+SET!I38+OCT!I38+NOV!I38+DIC!I38</f>
        <v>0</v>
      </c>
      <c r="J38" s="380">
        <f>ENE!J38+MAR!J38+FEB!J38+ABR!J38+MAY!J38+JUN!J38+JUL!J38+AGO!J38+SET!J38+OCT!J38+NOV!J38+DIC!J38</f>
        <v>23</v>
      </c>
      <c r="K38" s="326">
        <f>ENE!K38+MAR!K38+FEB!K38+ABR!K38+MAY!K38+JUN!K38+JUL!K38+AGO!K38+SET!K38+OCT!K38+NOV!K38+DIC!K38</f>
        <v>23</v>
      </c>
      <c r="L38" s="326">
        <f>ENE!L38+MAR!L38+FEB!L38+ABR!L38+MAY!L38+JUN!L38+JUL!L38+AGO!L38+SET!L38+OCT!L38+NOV!L38+DIC!L38</f>
        <v>21</v>
      </c>
      <c r="M38" s="406">
        <f t="shared" si="179"/>
        <v>65.625</v>
      </c>
      <c r="N38" s="380">
        <f>ENE!N38+MAR!N38+FEB!N38+ABR!N38+MAY!N38+JUN!N38+JUL!N38+AGO!N38+SET!N38+OCT!N38+NOV!N38+DIC!N38</f>
        <v>23</v>
      </c>
      <c r="O38" s="326">
        <f>ENE!O38+MAR!O38+FEB!O38+ABR!O38+MAY!O38+JUN!O38+JUL!O38+AGO!O38+SET!O38+OCT!O38+NOV!O38+DIC!O38</f>
        <v>23</v>
      </c>
      <c r="P38" s="326">
        <f>ENE!P38+MAR!P38+FEB!P38+ABR!P38+MAY!P38+JUN!P38+JUL!P38+AGO!P38+SET!P38+OCT!P38+NOV!P38+DIC!P38</f>
        <v>21</v>
      </c>
      <c r="Q38" s="386">
        <f t="shared" si="180"/>
        <v>65.625</v>
      </c>
      <c r="R38" s="380">
        <f>ENE!R38+MAR!R38+FEB!R38+ABR!R38+MAY!R38+JUN!R38+JUL!R38+AGO!R38+SET!R38+OCT!R38+NOV!R38+DIC!R38</f>
        <v>0</v>
      </c>
      <c r="S38" s="326">
        <f>ENE!S38+MAR!S38+FEB!S38+ABR!S38+MAY!S38+JUN!S38+JUL!S38+AGO!S38+SET!S38+OCT!S38+NOV!S38+DIC!S38</f>
        <v>0</v>
      </c>
      <c r="T38" s="326">
        <f>ENE!T38+MAR!T38+FEB!T38+ABR!T38+MAY!T38+JUN!T38+JUL!T38+AGO!T38+SET!T38+OCT!T38+NOV!T38+DIC!T38</f>
        <v>0</v>
      </c>
      <c r="U38" s="326">
        <f>ENE!U38+MAR!U38+FEB!U38+ABR!U38+MAY!U38+JUN!U38+JUL!U38+AGO!U38+SET!U38+OCT!U38+NOV!U38+DIC!U38</f>
        <v>0</v>
      </c>
      <c r="V38" s="326">
        <f>ENE!V38+MAR!V38+FEB!V38+ABR!V38+MAY!V38+JUN!V38+JUL!V38+AGO!V38+SET!V38+OCT!V38+NOV!V38+DIC!V38</f>
        <v>0</v>
      </c>
      <c r="W38" s="327">
        <f>ENE!W38+MAR!W38+FEB!W38+ABR!W38+MAY!W38+JUN!W38+JUL!W38+AGO!W38+SET!W38+OCT!W38+NOV!W38+DIC!W38</f>
        <v>0</v>
      </c>
      <c r="X38" s="326">
        <f>ENE!X38+MAR!X38+FEB!X38+ABR!X38+MAY!X38+JUN!X38+JUL!X38+AGO!X38+SET!X38+OCT!X38+NOV!X38+DIC!X38</f>
        <v>23</v>
      </c>
      <c r="Y38" s="326">
        <f>ENE!Y38+MAR!Y38+FEB!Y38+ABR!Y38+MAY!Y38+JUN!Y38+JUL!Y38+AGO!Y38+SET!Y38+OCT!Y38+NOV!Y38+DIC!Y38</f>
        <v>22</v>
      </c>
      <c r="Z38" s="326">
        <f>ENE!Z38+MAR!Z38+FEB!Z38+ABR!Z38+MAY!Z38+JUN!Z38+JUL!Z38+AGO!Z38+SET!Z38+OCT!Z38+NOV!Z38+DIC!Z38</f>
        <v>23</v>
      </c>
      <c r="AA38" s="326">
        <f>ENE!AA38+MAR!AA38+FEB!AA38+ABR!AA38+MAY!AA38+JUN!AA38+JUL!AA38+AGO!AA38+SET!AA38+OCT!AA38+NOV!AA38+DIC!AA38</f>
        <v>23</v>
      </c>
      <c r="AB38" s="326">
        <f>ENE!AB38+MAR!AB38+FEB!AB38+ABR!AB38+MAY!AB38+JUN!AB38+JUL!AB38+AGO!AB38+SET!AB38+OCT!AB38+NOV!AB38+DIC!AB38</f>
        <v>20</v>
      </c>
      <c r="AC38" s="326">
        <f>ENE!AC38+MAR!AC38+FEB!AC38+ABR!AC38+MAY!AC38+JUN!AC38+JUL!AC38+AGO!AC38+SET!AC38+OCT!AC38+NOV!AC38+DIC!AC38</f>
        <v>20</v>
      </c>
      <c r="AD38" s="326">
        <f>ENE!AD38+MAR!AD38+FEB!AD38+ABR!AD38+MAY!AD38+JUN!AD38+JUL!AD38+AGO!AD38+SET!AD38+OCT!AD38+NOV!AD38+DIC!AD38</f>
        <v>0</v>
      </c>
      <c r="AE38" s="326">
        <f>ENE!AE38+MAR!AE38+FEB!AE38+ABR!AE38+MAY!AE38+JUN!AE38+JUL!AE38+AGO!AE38+SET!AE38+OCT!AE38+NOV!AE38+DIC!AE38</f>
        <v>0</v>
      </c>
      <c r="AF38" s="327">
        <f>ENE!AF38+MAR!AF38+FEB!AF38+ABR!AF38+MAY!AF38+JUN!AF38+JUL!AF38+AGO!AF38+SET!AF38+OCT!AF38+NOV!AF38+DIC!AF38</f>
        <v>0</v>
      </c>
      <c r="AG38" s="204">
        <f>ENE!AG38+MAR!AG38+FEB!AG38+ABR!AG38+MAY!AG38+JUN!AG38+JUL!AG38+AGO!AG38+SET!AG38+OCT!AG38+NOV!AG38+DIC!AG38</f>
        <v>0</v>
      </c>
      <c r="AH38" s="148"/>
      <c r="AI38" s="276" t="s">
        <v>138</v>
      </c>
      <c r="AJ38" s="202">
        <v>30</v>
      </c>
      <c r="AK38" s="327">
        <f>ENE!AK38+FEB!AK38+MAR!AK38+ABR!AK38+MAY!AK38+JUN!AK38+JUL!AK38+AGO!AK38+SET!AK38+OCT!AK38+NOV!AK38+DIC!AK38</f>
        <v>32</v>
      </c>
      <c r="AL38" s="708">
        <f t="shared" si="181"/>
        <v>106.66666666666667</v>
      </c>
      <c r="AM38" s="326">
        <f>ENE!AM38+FEB!AM38+MAR!AM38+ABR!AM38+MAY!AM38+JUN!AM38+JUL!AM38+AGO!AM38+SET!AM38+OCT!AM38+NOV!AM38+DIC!AM38</f>
        <v>32</v>
      </c>
      <c r="AN38" s="326">
        <f>ENE!AN38+FEB!AN38+MAR!AN38+ABR!AN38+MAY!AN38+JUN!AN38+JUL!AN38+AGO!AN38+SET!AN38+OCT!AN38+NOV!AN38+DIC!AN38</f>
        <v>32</v>
      </c>
      <c r="AO38" s="326">
        <f>ENE!AO38+FEB!AO38+MAR!AO38+ABR!AO38+MAY!AO38+JUN!AO38+JUL!AO38+AGO!AO38+SET!AO38+OCT!AO38+NOV!AO38+DIC!AO38</f>
        <v>0</v>
      </c>
      <c r="AP38" s="326">
        <f>ENE!AP38+FEB!AP38+MAR!AP38+ABR!AP38+MAY!AP38+JUN!AP38+JUL!AP38+AGO!AP38+SET!AP38+OCT!AP38+NOV!AP38+DIC!AP38</f>
        <v>0</v>
      </c>
      <c r="AQ38" s="327">
        <f>ENE!AQ38+FEB!AQ38+MAR!AQ38+ABR!AQ38+MAY!AQ38+JUN!AQ38+JUL!AQ38+AGO!AQ38+SET!AQ38+OCT!AQ38+NOV!AQ38+DIC!AQ38</f>
        <v>17</v>
      </c>
      <c r="AR38" s="326">
        <f>ENE!AR38+FEB!AR38+MAR!AR38+ABR!AR38+MAY!AR38+JUN!AR38+JUL!AR38+AGO!AR38+SET!AR38+OCT!AR38+NOV!AR38+DIC!AR38</f>
        <v>0</v>
      </c>
      <c r="AS38" s="326">
        <f>ENE!AS38+FEB!AS38+MAR!AS38+ABR!AS38+MAY!AS38+JUN!AS38+JUL!AS38+AGO!AS38+SET!AS38+OCT!AS38+NOV!AS38+DIC!AS38</f>
        <v>0</v>
      </c>
      <c r="AT38" s="379">
        <f>ENE!AT38+FEB!AT38+MAR!AT38+ABR!AT38+MAY!AT38+JUN!AT38+JUL!AT38+AGO!AT38+SET!AT38+OCT!AT38+NOV!AT38+DIC!AT38</f>
        <v>30</v>
      </c>
      <c r="AU38" s="380">
        <f>ENE!AU38+FEB!AU38+MAR!AU38+ABR!AU38+MAY!AU38+JUN!AU38+JUL!AU38+AGO!AU38+SET!AU38+OCT!AU38+NOV!AU38+DIC!AU38</f>
        <v>36</v>
      </c>
      <c r="AV38" s="708">
        <f t="shared" si="182"/>
        <v>120</v>
      </c>
      <c r="AW38" s="326">
        <f>ENE!AW38+FEB!AW38+MAR!AW38+ABR!AW38+MAY!AW38+JUN!AW38+JUL!AW38+AGO!AW38+SET!AW38+OCT!AW38+NOV!AW38+DIC!AW38</f>
        <v>35</v>
      </c>
      <c r="AX38" s="744">
        <f>ENE!AX38+FEB!AX38+MAR!AX38+ABR!AX38+MAY!AX38+JUN!AX38+JUL!AX38+AGO!AX38+SET!AX38+OCT!AX38+NOV!AX38+DIC!AX38</f>
        <v>35</v>
      </c>
      <c r="AY38" s="326">
        <f>ENE!AY38+FEB!AY38+MAR!AY38+ABR!AY38+MAY!AY38+JUN!AY38+JUL!AY38+AGO!AY38+SET!AY38+OCT!AY38+NOV!AY38+DIC!AY38</f>
        <v>0</v>
      </c>
      <c r="AZ38" s="326">
        <f>ENE!AZ38+FEB!AZ38+MAR!AZ38+ABR!AZ38+MAY!AZ38+JUN!AZ38+JUL!AZ38+AGO!AZ38+SET!AZ38+OCT!AZ38+NOV!AZ38+DIC!AZ38</f>
        <v>0</v>
      </c>
      <c r="BA38" s="326">
        <f>ENE!BA38+FEB!BA38+MAR!BA38+ABR!BA38+MAY!BA38+JUN!BA38+JUL!BA38+AGO!BA38+SET!BA38+OCT!BA38+NOV!BA38+DIC!BA38</f>
        <v>1</v>
      </c>
      <c r="BB38" s="708">
        <f t="shared" si="159"/>
        <v>3.3333333333333335</v>
      </c>
      <c r="BC38" s="326">
        <f>ENE!BC38+FEB!BC38+MAR!BC38+ABR!BC38+MAY!BC38+JUN!BC38+JUL!BC38+AGO!BC38+SET!BC38+OCT!BC38+NOV!BC38+DIC!BC38</f>
        <v>0</v>
      </c>
      <c r="BD38" s="326">
        <f>ENE!BD38+FEB!BD38+MAR!BD38+ABR!BD38+MAY!BD38+JUN!BD38+JUL!BD38+AGO!BD38+SET!BD38+OCT!BD38+NOV!BD38+DIC!BD38</f>
        <v>0</v>
      </c>
      <c r="BE38" s="326">
        <f>ENE!BE38+FEB!BE38+MAR!BE38+ABR!BE38+MAY!BE38+JUN!BE38+JUL!BE38+AGO!BE38+SET!BE38+OCT!BE38+NOV!BE38+DIC!BE38</f>
        <v>0</v>
      </c>
      <c r="BF38" s="708">
        <f t="shared" si="183"/>
        <v>0</v>
      </c>
      <c r="BG38" s="326">
        <f>ENE!BG38+FEB!BG38+MAR!BG38+ABR!BG38+MAY!BG38+JUN!BG38+JUL!BG38+AGO!BG38+SET!BG38+OCT!BG38+NOV!BG38+DIC!BG38</f>
        <v>0</v>
      </c>
      <c r="BH38" s="326">
        <f>ENE!BH38+FEB!BH38+MAR!BH38+ABR!BH38+MAY!BH38+JUN!BH38+JUL!BH38+AGO!BH38+SET!BH38+OCT!BH38+NOV!BH38+DIC!BH38</f>
        <v>0</v>
      </c>
      <c r="BI38" s="326">
        <f>ENE!BI38+FEB!BI38+MAR!BI38+ABR!BI38+MAY!BI38+JUN!BI38+JUL!BI38+AGO!BI38+SET!BI38+OCT!BI38+NOV!BI38+DIC!BI38</f>
        <v>0</v>
      </c>
      <c r="BJ38" s="326">
        <f>ENE!BJ38+FEB!BJ38+MAR!BJ38+ABR!BJ38+MAY!BJ38+JUN!BJ38+JUL!BJ38+AGO!BJ38+SET!BJ38+OCT!BJ38+NOV!BJ38+DIC!BJ38</f>
        <v>0</v>
      </c>
      <c r="BK38" s="934">
        <f>ENE!BK38+FEB!BK38+MAR!BK38+ABR!BK38+MAY!BK38+JUN!BK38+JUL!BK38+AGO!BK38+SET!BK38+OCT!BK38+NOV!BK38+DIC!BK38</f>
        <v>0</v>
      </c>
      <c r="BL38" s="934">
        <f>ENE!BL38+FEB!BL38+MAR!BL38+ABR!BL38+MAY!BL38+JUN!BL38+JUL!BL38+AGO!BL38+SET!BL38+OCT!BL38+NOV!BL38+DIC!BL38</f>
        <v>0</v>
      </c>
      <c r="BM38" s="327">
        <f>ENE!BM38+FEB!BM38+MAR!BM38+ABR!BM38+MAY!BM38+JUN!BM38+JUL!BM38+AGO!BM38+SET!BM38+OCT!BM38+NOV!BM38+DIC!BM38</f>
        <v>0</v>
      </c>
      <c r="BN38" s="148"/>
      <c r="BO38" s="201" t="s">
        <v>138</v>
      </c>
      <c r="BP38" s="202">
        <v>29</v>
      </c>
      <c r="BQ38" s="380">
        <f>ENE!BQ38+FEB!BQ38+MAR!BQ38+ABR!BQ38+MAY!BQ38+JUN!BQ38+JUL!BQ38+AGO!BQ38+SET!BQ38+OCT!BQ38+NOV!BQ38+DIC!BQ38</f>
        <v>1</v>
      </c>
      <c r="BR38" s="326">
        <f>ENE!BR38+FEB!BR38+MAR!BR38+ABR!BR38+MAY!BR38+JUN!BR38+JUL!BR38+AGO!BR38+SET!BR38+OCT!BR38+NOV!BR38+DIC!BR38</f>
        <v>38</v>
      </c>
      <c r="BS38" s="326">
        <f>ENE!BS38+FEB!BS38+MAR!BS38+ABR!BS38+MAY!BS38+JUN!BS38+JUL!BS38+AGO!BS38+SET!BS38+OCT!BS38+NOV!BS38+DIC!BS38</f>
        <v>0</v>
      </c>
      <c r="BT38" s="326">
        <f>ENE!BT38+FEB!BT38+MAR!BT38+ABR!BT38+MAY!BT38+JUN!BT38+JUL!BT38+AGO!BT38+SET!BT38+OCT!BT38+NOV!BT38+DIC!BT38</f>
        <v>9</v>
      </c>
      <c r="BU38" s="326">
        <f>ENE!BU38+FEB!BU38+MAR!BU38+ABR!BU38+MAY!BU38+JUN!BU38+JUL!BU38+AGO!BU38+SET!BU38+OCT!BU38+NOV!BU38+DIC!BU38</f>
        <v>5</v>
      </c>
      <c r="BV38" s="326">
        <f>ENE!BV38+FEB!BV38+MAR!BV38+ABR!BV38+MAY!BV38+JUN!BV38+JUL!BV38+AGO!BV38+SET!BV38+OCT!BV38+NOV!BV38+DIC!BV38</f>
        <v>0</v>
      </c>
      <c r="BW38" s="326">
        <f>ENE!BW38+FEB!BW38+MAR!BW38+ABR!BW38+MAY!BW38+JUN!BW38+JUL!BW38+AGO!BW38+SET!BW38+OCT!BW38+NOV!BW38+DIC!BW38</f>
        <v>0</v>
      </c>
      <c r="BX38" s="326">
        <f>ENE!BX38+FEB!BX38+MAR!BX38+ABR!BX38+MAY!BX38+JUN!BX38+JUL!BX38+AGO!BX38+SET!BX38+OCT!BX38+NOV!BX38+DIC!BX38</f>
        <v>0</v>
      </c>
      <c r="BY38" s="708">
        <f t="shared" si="163"/>
        <v>0</v>
      </c>
      <c r="BZ38" s="326">
        <f>ENE!BZ38+FEB!BZ38+MAR!BZ38+ABR!BZ38+MAY!BZ38+JUN!BZ38+JUL!BZ38+AGO!BZ38+SET!BZ38+OCT!BZ38+NOV!BZ38+DIC!BZ38</f>
        <v>0</v>
      </c>
      <c r="CA38" s="326">
        <f>ENE!CA38+FEB!CA38+MAR!CA38+ABR!CA38+MAY!CA38+JUN!CA38+JUL!CA38+AGO!CA38+SET!CA38+OCT!CA38+NOV!CA38+DIC!CA38</f>
        <v>0</v>
      </c>
      <c r="CB38" s="326">
        <f>ENE!CB38+FEB!CB38+MAR!CB38+ABR!CB38+MAY!CB38+JUN!CB38+JUL!CB38+AGO!CB38+SET!CB38+OCT!CB38+NOV!CB38+DIC!CB38</f>
        <v>0</v>
      </c>
      <c r="CC38" s="708">
        <f t="shared" si="184"/>
        <v>0</v>
      </c>
      <c r="CD38" s="326">
        <f>ENE!CD38+FEB!CD38+MAR!CD38+ABR!CD38+MAY!CD38+JUN!CD38+JUL!CD38+AGO!CD38+SET!CD38+OCT!CD38+NOV!CD38+DIC!CD38</f>
        <v>0</v>
      </c>
      <c r="CE38" s="326">
        <f>ENE!CE38+FEB!CE38+MAR!CE38+ABR!CE38+MAY!CE38+JUN!CE38+JUL!CE38+AGO!CE38+SET!CE38+OCT!CE38+NOV!CE38+DIC!CE38</f>
        <v>0</v>
      </c>
      <c r="CF38" s="326">
        <f>ENE!CF38+FEB!CF38+MAR!CF38+ABR!CF38+MAY!CF38+JUN!CF38+JUL!CF38+AGO!CF38+SET!CF38+OCT!CF38+NOV!CF38+DIC!CF38</f>
        <v>0</v>
      </c>
      <c r="CG38" s="326">
        <f>ENE!CG38+FEB!CG38+MAR!CG38+ABR!CG38+MAY!CG38+JUN!CG38+JUL!CG38+AGO!CG38+SET!CG38+OCT!CG38+NOV!CG38+DIC!CG38</f>
        <v>0</v>
      </c>
      <c r="CH38" s="934">
        <f>ENE!CH38+FEB!CH38+MAR!CH38+ABR!CH38+MAY!CH38+JUN!CH38+JUL!CH38+AGO!CH38+SET!CH38+OCT!CH38+NOV!CH38+DIC!CH38</f>
        <v>0</v>
      </c>
      <c r="CI38" s="941">
        <f>ENE!CI38+FEB!CI38+MAR!CI38+ABR!CI38+MAY!CI38+JUN!CI38+JUL!CI38+AGO!CI38+SET!CI38+OCT!CI38+NOV!CI38+DIC!CI38</f>
        <v>3</v>
      </c>
      <c r="CJ38" s="380">
        <f>ENE!CJ38+FEB!CJ38+MAR!CJ38+ABR!CJ38+MAY!CJ38+JUN!CJ38+JUL!CJ38+AGO!CJ38+SET!CJ38+OCT!CJ38+NOV!CJ38+DIC!CJ38</f>
        <v>0</v>
      </c>
      <c r="CK38" s="326">
        <f>ENE!CK38+FEB!CK38+MAR!CK38+ABR!CK38+MAY!CK38+JUN!CK38+JUL!CK38+AGO!CK38+SET!CK38+OCT!CK38+NOV!CK38+DIC!CK38</f>
        <v>7</v>
      </c>
      <c r="CL38" s="716">
        <f t="shared" si="185"/>
        <v>24.137931034482758</v>
      </c>
      <c r="CM38" s="326">
        <f>ENE!CM38+FEB!CM38+MAR!CM38+ABR!CM38+MAY!CM38+JUN!CM38+JUL!CM38+AGO!CM38+SET!CM38+OCT!CM38+NOV!CM38+DIC!CM38</f>
        <v>0</v>
      </c>
      <c r="CN38" s="326">
        <f>ENE!CN38+FEB!CN38+MAR!CN38+ABR!CN38+MAY!CN38+JUN!CN38+JUL!CN38+AGO!CN38+SET!CN38+OCT!CN38+NOV!CN38+DIC!CN38</f>
        <v>0</v>
      </c>
      <c r="CO38" s="327">
        <f>ENE!CO38+FEB!CO38+MAR!CO38+ABR!CO38+MAY!CO38+JUN!CO38+JUL!CO38+AGO!CO38+SET!CO38+OCT!CO38+NOV!CO38+DIC!CO38</f>
        <v>0</v>
      </c>
      <c r="CP38" s="148"/>
      <c r="CQ38" s="370" t="s">
        <v>138</v>
      </c>
      <c r="CR38" s="371">
        <v>5</v>
      </c>
      <c r="CS38" s="380">
        <f>ENE!CS38+FEB!CS38+MAR!CS38+ABR!CS38+MAY!CS38+JUN!CS38+JUL!CS38+AGO!CS38+SET!CS38+OCT!CS38+NOV!CS38+DIC!CS38</f>
        <v>2</v>
      </c>
      <c r="CT38" s="326">
        <f>ENE!CT38+FEB!CT38+MAR!CT38+ABR!CT38+MAY!CT38+JUN!CT38+JUL!CT38+AGO!CT38+SET!CT38+OCT!CT38+NOV!CT38+DIC!CT38</f>
        <v>13</v>
      </c>
      <c r="CU38" s="326">
        <f>ENE!CU38+FEB!CU38+MAR!CU38+ABR!CU38+MAY!CU38+JUN!CU38+JUL!CU38+AGO!CU38+SET!CU38+OCT!CU38+NOV!CU38+DIC!CU38</f>
        <v>0</v>
      </c>
      <c r="CV38" s="326">
        <f>ENE!CV38+FEB!CV38+MAR!CV38+ABR!CV38+MAY!CV38+JUN!CV38+JUL!CV38+AGO!CV38+SET!CV38+OCT!CV38+NOV!CV38+DIC!CV38</f>
        <v>1</v>
      </c>
      <c r="CW38" s="326">
        <f>ENE!CW38+FEB!CW38+MAR!CW38+ABR!CW38+MAY!CW38+JUN!CW38+JUL!CW38+AGO!CW38+SET!CW38+OCT!CW38+NOV!CW38+DIC!CW38</f>
        <v>0</v>
      </c>
      <c r="CX38" s="326">
        <f>ENE!CX38+FEB!CX38+MAR!CX38+ABR!CX38+MAY!CX38+JUN!CX38+JUL!CX38+AGO!CX38+SET!CX38+OCT!CX38+NOV!CX38+DIC!CX38</f>
        <v>0</v>
      </c>
      <c r="CY38" s="326">
        <f>ENE!CY38+FEB!CY38+MAR!CY38+ABR!CY38+MAY!CY38+JUN!CY38+JUL!CY38+AGO!CY38+SET!CY38+OCT!CY38+NOV!CY38+DIC!CY38</f>
        <v>0</v>
      </c>
      <c r="CZ38" s="326">
        <f>ENE!CZ38+FEB!CZ38+MAR!CZ38+ABR!CZ38+MAY!CZ38+JUN!CZ38+JUL!CZ38+AGO!CZ38+SET!CZ38+OCT!CZ38+NOV!CZ38+DIC!CZ38</f>
        <v>0</v>
      </c>
      <c r="DA38" s="326">
        <f>ENE!DA38+FEB!DA38+MAR!DA38+ABR!DA38+MAY!DA38+JUN!DA38+JUL!DA38+AGO!DA38+SET!DA38+OCT!DA38+NOV!DA38+DIC!DA38</f>
        <v>0</v>
      </c>
      <c r="DB38" s="326">
        <f>ENE!DB38+FEB!DB38+MAR!DB38+ABR!DB38+MAY!DB38+JUN!DB38+JUL!DB38+AGO!DB38+SET!DB38+OCT!DB38+NOV!DB38+DIC!DB38</f>
        <v>0</v>
      </c>
      <c r="DC38" s="326">
        <f>ENE!DC38+FEB!DC38+MAR!DC38+ABR!DC38+MAY!DC38+JUN!DC38+JUL!DC38+AGO!DC38+SET!DC38+OCT!DC38+NOV!DC38+DIC!DC38</f>
        <v>0</v>
      </c>
      <c r="DD38" s="326">
        <f>ENE!DD38+FEB!DD38+MAR!DD38+ABR!DD38+MAY!DD38+JUN!DD38+JUL!DD38+AGO!DD38+SET!DD38+OCT!DD38+NOV!DD38+DIC!DD38</f>
        <v>0</v>
      </c>
      <c r="DE38" s="326">
        <f>ENE!DE38+FEB!DE38+MAR!DE38+ABR!DE38+MAY!DE38+JUN!DE38+JUL!DE38+AGO!DE38+SET!DE38+OCT!DE38+NOV!DE38+DIC!DE38</f>
        <v>0</v>
      </c>
      <c r="DF38" s="326">
        <f>ENE!DF38+FEB!DF38+MAR!DF38+ABR!DF38+MAY!DF38+JUN!DF38+JUL!DF38+AGO!DF38+SET!DF38+OCT!DF38+NOV!DF38+DIC!DF38</f>
        <v>0</v>
      </c>
      <c r="DG38" s="326">
        <f>ENE!DG38+FEB!DG38+MAR!DG38+ABR!DG38+MAY!DG38+JUN!DG38+JUL!DG38+AGO!DG38+SET!DG38+OCT!DG38+NOV!DG38+DIC!DG38</f>
        <v>0</v>
      </c>
      <c r="DH38" s="326">
        <f>ENE!DH38+FEB!DH38+MAR!DH38+ABR!DH38+MAY!DH38+JUN!DH38+JUL!DH38+AGO!DH38+SET!DH38+OCT!DH38+NOV!DH38+DIC!DH38</f>
        <v>7</v>
      </c>
      <c r="DI38" s="379">
        <f>ENE!DI38+FEB!DI38+MAR!DI38+ABR!DI38+MAY!DI38+JUN!DI38+JUL!DI38+AGO!DI38+SET!DI38+OCT!DI38+NOV!DI38+DIC!DI38</f>
        <v>0</v>
      </c>
      <c r="DJ38" s="380">
        <f>ENE!DJ38+FEB!DJ38+MAR!DJ38+ABR!DJ38+MAY!DJ38+JUN!DJ38+JUL!DJ38+AGO!DJ38+SET!DJ38+OCT!DJ38+NOV!DJ38+DIC!DJ38</f>
        <v>0</v>
      </c>
      <c r="DK38" s="327">
        <f>ENE!DK38+FEB!DK38+MAR!DK38+ABR!DK38+MAY!DK38+JUN!DK38+JUL!DK38+AGO!DK38+SET!DK38+OCT!DK38+NOV!DK38+DIC!DK38</f>
        <v>0</v>
      </c>
      <c r="DL38" s="380">
        <f>ENE!DL38+FEB!DL38+MAR!DL38+ABR!DL38+MAY!DL38+JUN!DL38+JUL!DL38+AGO!DL38+SET!DL38+OCT!DL38+NOV!DL38+DIC!DL38</f>
        <v>0</v>
      </c>
      <c r="DM38" s="327">
        <f>ENE!DM38+FEB!DM38+MAR!DM38+ABR!DM38+MAY!DM38+JUN!DM38+JUL!DM38+AGO!DM38+SET!DM38+OCT!DM38+NOV!DM38+DIC!DM38</f>
        <v>0</v>
      </c>
      <c r="DN38" s="148"/>
      <c r="DO38" s="201" t="s">
        <v>138</v>
      </c>
      <c r="DP38" s="202">
        <v>45</v>
      </c>
      <c r="DQ38" s="380">
        <f>ENE!DQ38+FEB!DQ38+MAR!DQ38+ABR!DQ38+MAY!DQ38+JUN!DQ38+JUL!DQ38+AGO!DQ38+SET!DQ38+OCT!DQ38+NOV!DQ38+DIC!DQ38</f>
        <v>7</v>
      </c>
      <c r="DR38" s="326">
        <f>ENE!DR38+FEB!DR38+MAR!DR38+ABR!DR38+MAY!DR38+JUN!DR38+JUL!DR38+AGO!DR38+SET!DR38+OCT!DR38+NOV!DR38+DIC!DR38</f>
        <v>8</v>
      </c>
      <c r="DS38" s="326">
        <f>ENE!DS38+FEB!DS38+MAR!DS38+ABR!DS38+MAY!DS38+JUN!DS38+JUL!DS38+AGO!DS38+SET!DS38+OCT!DS38+NOV!DS38+DIC!DS38</f>
        <v>3</v>
      </c>
      <c r="DT38" s="379">
        <f>ENE!DT38+FEB!DT38+MAR!DT38+ABR!DT38+MAY!DT38+JUN!DT38+JUL!DT38+AGO!DT38+SET!DT38+OCT!DT38+NOV!DT38+DIC!DT38</f>
        <v>0</v>
      </c>
      <c r="DU38" s="380">
        <f>ENE!DU38+FEB!DU38+MAR!DU38+ABR!DU38+MAY!DU38+JUN!DU38+JUL!DU38+AGO!DU38+SET!DU38+OCT!DU38+NOV!DU38+DIC!DU38</f>
        <v>0</v>
      </c>
      <c r="DV38" s="326">
        <f>ENE!DV38+FEB!DV38+MAR!DV38+ABR!DV38+MAY!DV38+JUN!DV38+JUL!DV38+AGO!DV38+SET!DV38+OCT!DV38+NOV!DV38+DIC!DV38</f>
        <v>0</v>
      </c>
      <c r="DW38" s="326">
        <f>ENE!DW38+FEB!DW38+MAR!DW38+ABR!DW38+MAY!DW38+JUN!DW38+JUL!DW38+AGO!DW38+SET!DW38+OCT!DW38+NOV!DW38+DIC!DW38</f>
        <v>0</v>
      </c>
      <c r="DX38" s="720">
        <f t="shared" si="167"/>
        <v>0</v>
      </c>
      <c r="DY38" s="380">
        <f>ENE!DY38+FEB!DY38+MAR!DY38+ABR!DY38+MAY!DY38+JUN!DY38+JUL!DY38+AGO!DY38+SET!DY38+OCT!DY38+NOV!DY38+DIC!DY38</f>
        <v>0</v>
      </c>
      <c r="DZ38" s="326">
        <f>ENE!DZ38+FEB!DZ38+MAR!DZ38+ABR!DZ38+MAY!DZ38+JUN!DZ38+JUL!DZ38+AGO!DZ38+SET!DZ38+OCT!DZ38+NOV!DZ38+DIC!DZ38</f>
        <v>0</v>
      </c>
      <c r="EA38" s="326">
        <f>ENE!EA38+FEB!EA38+MAR!EA38+ABR!EA38+MAY!EA38+JUN!EA38+JUL!EA38+AGO!EA38+SET!EA38+OCT!EA38+NOV!EA38+DIC!EA38</f>
        <v>0</v>
      </c>
      <c r="EB38" s="716">
        <f t="shared" si="186"/>
        <v>0</v>
      </c>
      <c r="EC38" s="326">
        <f>ENE!EC38+FEB!EC38+MAR!EC38+ABR!EC38+MAY!EC38+JUN!EC38+JUL!EC38+AGO!EC38+SET!EC38+OCT!EC38+NOV!EC38+DIC!EC38</f>
        <v>0</v>
      </c>
      <c r="ED38" s="326">
        <f>ENE!ED38+FEB!ED38+MAR!ED38+ABR!ED38+MAY!ED38+JUN!ED38+JUL!ED38+AGO!ED38+SET!ED38+OCT!ED38+NOV!ED38+DIC!ED38</f>
        <v>0</v>
      </c>
      <c r="EE38" s="326">
        <f>ENE!EE38+FEB!EE38+MAR!EE38+ABR!EE38+MAY!EE38+JUN!EE38+JUL!EE38+AGO!EE38+SET!EE38+OCT!EE38+NOV!EE38+DIC!EE38</f>
        <v>1</v>
      </c>
      <c r="EF38" s="379">
        <f>ENE!EF38+FEB!EF38+MAR!EF38+ABR!EF38+MAY!EF38+JUN!EF38+JUL!EF38+AGO!EF38+SET!EF38+OCT!EF38+NOV!EF38+DIC!EF38</f>
        <v>0</v>
      </c>
      <c r="EG38" s="380">
        <f>ENE!EG38+FEB!EG38+MAR!EG38+ABR!EG38+MAY!EG38+JUN!EG38+JUL!EG38+AGO!EG38+SET!EG38+OCT!EG38+NOV!EG38+DIC!EG38</f>
        <v>0</v>
      </c>
      <c r="EH38" s="327">
        <f>ENE!EH38+FEB!EH38+MAR!EH38+ABR!EH38+MAY!EH38+JUN!EH38+JUL!EH38+AGO!EH38+SET!EH38+OCT!EH38+NOV!EH38+DIC!EH38</f>
        <v>0</v>
      </c>
      <c r="EI38" s="326">
        <f>ENE!EI38+FEB!EI38+MAR!EI38+ABR!EI38+MAY!EI38+JUN!EI38+JUL!EI38+AGO!EI38+SET!EI38+OCT!EI38+NOV!EI38+DIC!EI38</f>
        <v>0</v>
      </c>
      <c r="EJ38" s="326">
        <f>ENE!EJ38+FEB!EJ38+MAR!EJ38+ABR!EJ38+MAY!EJ38+JUN!EJ38+JUL!EJ38+AGO!EJ38+SET!EJ38+OCT!EJ38+NOV!EJ38+DIC!EJ38</f>
        <v>0</v>
      </c>
      <c r="EK38" s="716">
        <f t="shared" si="187"/>
        <v>0</v>
      </c>
      <c r="EL38" s="326">
        <f>ENE!EL38+FEB!EL38+MAR!EL38+ABR!EL38+MAY!EL38+JUN!EL38+JUL!EL38+AGO!EL38+SET!EL38+OCT!EL38+NOV!EL38+DIC!EL38</f>
        <v>0</v>
      </c>
      <c r="EM38" s="326">
        <f>ENE!EM38+FEB!EM38+MAR!EM38+ABR!EM38+MAY!EM38+JUN!EM38+JUL!EM38+AGO!EM38+SET!EM38+OCT!EM38+NOV!EM38+DIC!EM38</f>
        <v>66</v>
      </c>
      <c r="EN38" s="708">
        <f t="shared" si="188"/>
        <v>146.66666666666666</v>
      </c>
      <c r="EO38" s="326">
        <f>ENE!EO38+FEB!EO38+MAR!EO38+ABR!EO38+MAY!EO38+JUN!EO38+JUL!EO38+AGO!EO38+SET!EO38+OCT!EO38+NOV!EO38+DIC!EO38</f>
        <v>66</v>
      </c>
      <c r="EP38" s="716">
        <f t="shared" si="189"/>
        <v>146.66666666666666</v>
      </c>
      <c r="EQ38" s="148"/>
      <c r="ER38" s="201" t="s">
        <v>138</v>
      </c>
      <c r="ES38" s="380">
        <f>ENE!ES38+FEB!ES38+MAR!ES38+ABR!ES38+MAY!ES38+JUN!ES38+JUL!ES38+AGO!ES38+SET!ES38+OCT!ES38+NOV!ES38+DIC!ES38</f>
        <v>2</v>
      </c>
      <c r="ET38" s="326">
        <f>ENE!ET38+FEB!ET38+MAR!ET38+ABR!ET38+MAY!ET38+JUN!ET38+JUL!ET38+AGO!ET38+SET!ET38+OCT!ET38+NOV!ET38+DIC!ET38</f>
        <v>1</v>
      </c>
      <c r="EU38" s="379">
        <f>ENE!EU38+FEB!EU38+MAR!EU38+ABR!EU38+MAY!EU38+JUN!EU38+JUL!EU38+AGO!EU38+SET!EU38+OCT!EU38+NOV!EU38+DIC!EU38</f>
        <v>1</v>
      </c>
      <c r="EV38" s="380">
        <f>ENE!EV38+FEB!EV38+MAR!EV38+ABR!EV38+MAY!EV38+JUN!EV38+JUL!EV38+AGO!EV38+SET!EV38+OCT!EV38+NOV!EV38+DIC!EV38</f>
        <v>26</v>
      </c>
      <c r="EW38" s="326">
        <f>ENE!EW38+FEB!EW38+MAR!EW38+ABR!EW38+MAY!EW38+JUN!EW38+JUL!EW38+AGO!EW38+SET!EW38+OCT!EW38+NOV!EW38+DIC!EW38</f>
        <v>15</v>
      </c>
      <c r="EX38" s="327">
        <f>ENE!EX38+FEB!EX38+MAR!EX38+ABR!EX38+MAY!EX38+JUN!EX38+JUL!EX38+AGO!EX38+SET!EX38+OCT!EX38+NOV!EX38+DIC!EX38</f>
        <v>13</v>
      </c>
      <c r="EY38" s="326">
        <f>ENE!EY38+FEB!EY38+MAR!EY38+ABR!EY38+MAY!EY38+JUN!EY38+JUL!EY38+AGO!EY38+SET!EY38+OCT!EY38+NOV!EY38+DIC!EY38</f>
        <v>4</v>
      </c>
      <c r="EZ38" s="326">
        <f>ENE!EZ38+FEB!EZ38+MAR!EZ38+ABR!EZ38+MAY!EZ38+JUN!EZ38+JUL!EZ38+AGO!EZ38+SET!EZ38+OCT!EZ38+NOV!EZ38+DIC!EZ38</f>
        <v>3</v>
      </c>
      <c r="FA38" s="379">
        <f>ENE!FA38+FEB!FA38+MAR!FA38+ABR!FA38+MAY!FA38+JUN!FA38+JUL!FA38+AGO!FA38+SET!FA38+OCT!FA38+NOV!FA38+DIC!FA38</f>
        <v>5</v>
      </c>
      <c r="FB38" s="380">
        <f>ENE!FB38+FEB!FB38+MAR!FB38+ABR!FB38+MAY!FB38+JUN!FB38+JUL!FB38+AGO!FB38+SET!FB38+OCT!FB38+NOV!FB38+DIC!FB38</f>
        <v>6</v>
      </c>
      <c r="FC38" s="326">
        <f>ENE!FC38+FEB!FC38+MAR!FC38+ABR!FC38+MAY!FC38+JUN!FC38+JUL!FC38+AGO!FC38+SET!FC38+OCT!FC38+NOV!FC38+DIC!FC38</f>
        <v>4</v>
      </c>
      <c r="FD38" s="327">
        <f>ENE!FD38+FEB!FD38+MAR!FD38+ABR!FD38+MAY!FD38+JUN!FD38+JUL!FD38+AGO!FD38+SET!FD38+OCT!FD38+NOV!FD38+DIC!FD38</f>
        <v>3</v>
      </c>
      <c r="FE38" s="326">
        <f>ENE!FE38+FEB!FE38+MAR!FE38+ABR!FE38+MAY!FE38+JUN!FE38+JUL!FE38+AGO!FE38+SET!FE38+OCT!FE38+NOV!FE38+DIC!FE38</f>
        <v>0</v>
      </c>
      <c r="FF38" s="326">
        <f>ENE!FF38+FEB!FF38+MAR!FF38+ABR!FF38+MAY!FF38+JUN!FF38+JUL!FF38+AGO!FF38+SET!FF38+OCT!FF38+NOV!FF38+DIC!FF38</f>
        <v>1</v>
      </c>
      <c r="FG38" s="379">
        <f>ENE!FG38+FEB!FG38+MAR!FG38+ABR!FG38+MAY!FG38+JUN!FG38+JUL!FG38+AGO!FG38+SET!FG38+OCT!FG38+NOV!FG38+DIC!FG38</f>
        <v>0</v>
      </c>
      <c r="FH38" s="380">
        <f>ENE!FH38+FEB!FH38+MAR!FH38+ABR!FH38+MAY!FH38+JUN!FH38+JUL!FH38+AGO!FH38+SET!FH38+OCT!FH38+NOV!FH38+DIC!FH38</f>
        <v>0</v>
      </c>
      <c r="FI38" s="326">
        <f>ENE!FI38+FEB!FI38+MAR!FI38+ABR!FI38+MAY!FI38+JUN!FI38+JUL!FI38+AGO!FI38+SET!FI38+OCT!FI38+NOV!FI38+DIC!FI38</f>
        <v>0</v>
      </c>
      <c r="FJ38" s="327">
        <f>ENE!FJ38+FEB!FJ38+MAR!FJ38+ABR!FJ38+MAY!FJ38+JUN!FJ38+JUL!FJ38+AGO!FJ38+SET!FJ38+OCT!FJ38+NOV!FJ38+DIC!FJ38</f>
        <v>0</v>
      </c>
      <c r="FK38" s="205">
        <f>ENE!FK38</f>
        <v>24</v>
      </c>
      <c r="FL38" s="724">
        <f t="shared" si="169"/>
        <v>45.833333333333329</v>
      </c>
      <c r="FM38" s="326">
        <f>ENE!FM38+FEB!FM38+MAR!FM38+ABR!FM38+MAY!FM38+JUN!FM38+JUL!FM38+AGO!FM38+SET!FM38+OCT!FM38+NOV!FM38+DIC!FM38</f>
        <v>0</v>
      </c>
      <c r="FN38" s="326">
        <f>ENE!FN38+FEB!FN38+MAR!FN38+ABR!FN38+MAY!FN38+JUN!FN38+JUL!FN38+AGO!FN38+SET!FN38+OCT!FN38+NOV!FN38+DIC!FN38</f>
        <v>2</v>
      </c>
      <c r="FO38" s="326">
        <f>ENE!FO38+FEB!FO38+MAR!FO38+ABR!FO38+MAY!FO38+JUN!FO38+JUL!FO38+AGO!FO38+SET!FO38+OCT!FO38+NOV!FO38+DIC!FO38</f>
        <v>4</v>
      </c>
      <c r="FP38" s="326">
        <f>ENE!FP38+FEB!FP38+MAR!FP38+ABR!FP38+MAY!FP38+JUN!FP38+JUL!FP38+AGO!FP38+SET!FP38+OCT!FP38+NOV!FP38+DIC!FP38</f>
        <v>5</v>
      </c>
      <c r="FQ38" s="327">
        <f>ENE!FQ38+FEB!FQ38+MAR!FQ38+ABR!FQ38+MAY!FQ38+JUN!FQ38+JUL!FQ38+AGO!FQ38+SET!FQ38+OCT!FQ38+NOV!FQ38+DIC!FQ38</f>
        <v>0</v>
      </c>
      <c r="FR38" s="380">
        <f>ENE!FR38+FEB!FR38+MAR!FR38+ABR!FR38+MAY!FR38+JUN!FR38+JUL!FR38+AGO!FR38+SET!FR38+OCT!FR38+NOV!FR38+DIC!FR38</f>
        <v>0</v>
      </c>
      <c r="FS38" s="326">
        <f>ENE!FS38+FEB!FS38+MAR!FS38+ABR!FS38+MAY!FS38+JUN!FS38+JUL!FS38+AGO!FS38+SET!FS38+OCT!FS38+NOV!FS38+DIC!FS38</f>
        <v>0</v>
      </c>
      <c r="FT38" s="326">
        <f>ENE!FT38+FEB!FT38+MAR!FT38+ABR!FT38+MAY!FT38+JUN!FT38+JUL!FT38+AGO!FT38+SET!FT38+OCT!FT38+NOV!FT38+DIC!FT38</f>
        <v>0</v>
      </c>
      <c r="FU38" s="326">
        <f>ENE!FU38+FEB!FU38+MAR!FU38+ABR!FU38+MAY!FU38+JUN!FU38+JUL!FU38+AGO!FU38+SET!FU38+OCT!FU38+NOV!FU38+DIC!FU38</f>
        <v>13</v>
      </c>
      <c r="FV38" s="326">
        <f>ENE!FV38+FEB!FV38+MAR!FV38+ABR!FV38+MAY!FV38+JUN!FV38+JUL!FV38+AGO!FV38+SET!FV38+OCT!FV38+NOV!FV38+DIC!FV38</f>
        <v>7</v>
      </c>
      <c r="FW38" s="326">
        <f>ENE!FW38+FEB!FW38+MAR!FW38+ABR!FW38+MAY!FW38+JUN!FW38+JUL!FW38+AGO!FW38+SET!FW38+OCT!FW38+NOV!FW38+DIC!FW38</f>
        <v>4</v>
      </c>
      <c r="FX38" s="326">
        <f>ENE!FX38+FEB!FX38+MAR!FX38+ABR!FX38+MAY!FX38+JUN!FX38+JUL!FX38+AGO!FX38+SET!FX38+OCT!FX38+NOV!FX38+DIC!FX38</f>
        <v>17</v>
      </c>
      <c r="FY38" s="326">
        <f>ENE!FY38+FEB!FY38+MAR!FY38+ABR!FY38+MAY!FY38+JUN!FY38+JUL!FY38+AGO!FY38+SET!FY38+OCT!FY38+NOV!FY38+DIC!FY38</f>
        <v>4</v>
      </c>
      <c r="FZ38" s="326">
        <f>ENE!FZ38+FEB!FZ38+MAR!FZ38+ABR!FZ38+MAY!FZ38+JUN!FZ38+JUL!FZ38+AGO!FZ38+SET!FZ38+OCT!FZ38+NOV!FZ38+DIC!FZ38</f>
        <v>2</v>
      </c>
      <c r="GA38" s="326">
        <f>ENE!GA38+FEB!GA38+MAR!GA38+ABR!GA38+MAY!GA38+JUN!GA38+JUL!GA38+AGO!GA38+SET!GA38+OCT!GA38+NOV!GA38+DIC!GA38</f>
        <v>14</v>
      </c>
      <c r="GB38" s="326">
        <f>ENE!GB38+FEB!GB38+MAR!GB38+ABR!GB38+MAY!GB38+JUN!GB38+JUL!GB38+AGO!GB38+SET!GB38+OCT!GB38+NOV!GB38+DIC!GB38</f>
        <v>5</v>
      </c>
      <c r="GC38" s="326">
        <f>ENE!GC38+FEB!GC38+MAR!GC38+ABR!GC38+MAY!GC38+JUN!GC38+JUL!GC38+AGO!GC38+SET!GC38+OCT!GC38+NOV!GC38+DIC!GC38</f>
        <v>5</v>
      </c>
      <c r="GD38" s="326">
        <f>ENE!GD38+FEB!GD38+MAR!GD38+ABR!GD38+MAY!GD38+JUN!GD38+JUL!GD38+AGO!GD38+SET!GD38+OCT!GD38+NOV!GD38+DIC!GD38</f>
        <v>0</v>
      </c>
      <c r="GE38" s="326">
        <f>ENE!GE38+FEB!GE38+MAR!GE38+ABR!GE38+MAY!GE38+JUN!GE38+JUL!GE38+AGO!GE38+SET!GE38+OCT!GE38+NOV!GE38+DIC!GE38</f>
        <v>0</v>
      </c>
      <c r="GF38" s="326">
        <f>ENE!GF38+FEB!GF38+MAR!GF38+ABR!GF38+MAY!GF38+JUN!GF38+JUL!GF38+AGO!GF38+SET!GF38+OCT!GF38+NOV!GF38+DIC!GF38</f>
        <v>0</v>
      </c>
      <c r="GG38" s="327">
        <f>ENE!GG38+FEB!GG38+MAR!GG38+ABR!GG38+MAY!GG38+JUN!GG38+JUL!GG38+AGO!GG38+SET!GG38+OCT!GG38+NOV!GG38+DIC!GG38</f>
        <v>1</v>
      </c>
      <c r="GH38" s="148"/>
      <c r="GI38" s="201" t="s">
        <v>138</v>
      </c>
      <c r="GJ38" s="486">
        <v>274</v>
      </c>
      <c r="GK38" s="727">
        <f t="shared" si="190"/>
        <v>57.664233576642332</v>
      </c>
      <c r="GL38" s="380">
        <f>ENE!GL38+FEB!GL38+MAR!GL38+ABR!GL38+MAY!GL38+JUN!GL38+JUL!GL38+AGO!GL38+SET!GL38+OCT!GL38+NOV!GL38+DIC!GL38</f>
        <v>3</v>
      </c>
      <c r="GM38" s="326">
        <f>ENE!GM38+FEB!GM38+MAR!GM38+ABR!GM38+MAY!GM38+JUN!GM38+JUL!GM38+AGO!GM38+SET!GM38+OCT!GM38+NOV!GM38+DIC!GM38</f>
        <v>1</v>
      </c>
      <c r="GN38" s="326">
        <f>ENE!GN38+FEB!GN38+MAR!GN38+ABR!GN38+MAY!GN38+JUN!GN38+JUL!GN38+AGO!GN38+SET!GN38+OCT!GN38+NOV!GN38+DIC!GN38</f>
        <v>1</v>
      </c>
      <c r="GO38" s="326">
        <f>ENE!GO38+FEB!GO38+MAR!GO38+ABR!GO38+MAY!GO38+JUN!GO38+JUL!GO38+AGO!GO38+SET!GO38+OCT!GO38+NOV!GO38+DIC!GO38</f>
        <v>6</v>
      </c>
      <c r="GP38" s="327">
        <f>ENE!GP38+FEB!GP38+MAR!GP38+ABR!GP38+MAY!GP38+JUN!GP38+JUL!GP38+AGO!GP38+SET!GP38+OCT!GP38+NOV!GP38+DIC!GP38</f>
        <v>1</v>
      </c>
      <c r="GQ38" s="380">
        <f>ENE!GQ38+FEB!GQ38+MAR!GQ38+ABR!GQ38+MAY!GQ38+JUN!GQ38+JUL!GQ38+AGO!GQ38+SET!GQ38+OCT!GQ38+NOV!GQ38+DIC!GQ38</f>
        <v>13</v>
      </c>
      <c r="GR38" s="326">
        <f>ENE!GR38+FEB!GR38+MAR!GR38+ABR!GR38+MAY!GR38+JUN!GR38+JUL!GR38+AGO!GR38+SET!GR38+OCT!GR38+NOV!GR38+DIC!GR38</f>
        <v>35</v>
      </c>
      <c r="GS38" s="326">
        <f>ENE!GS38+FEB!GS38+MAR!GS38+ABR!GS38+MAY!GS38+JUN!GS38+JUL!GS38+AGO!GS38+SET!GS38+OCT!GS38+NOV!GS38+DIC!GS38</f>
        <v>13</v>
      </c>
      <c r="GT38" s="326">
        <f>ENE!GT38+FEB!GT38+MAR!GT38+ABR!GT38+MAY!GT38+JUN!GT38+JUL!GT38+AGO!GT38+SET!GT38+OCT!GT38+NOV!GT38+DIC!GT38</f>
        <v>56</v>
      </c>
      <c r="GU38" s="327">
        <f>ENE!GU38+FEB!GU38+MAR!GU38+ABR!GU38+MAY!GU38+JUN!GU38+JUL!GU38+AGO!GU38+SET!GU38+OCT!GU38+NOV!GU38+DIC!GU38</f>
        <v>29</v>
      </c>
      <c r="GV38" s="205">
        <f>ENE!GV38+FEB!GV38+MAR!GV38+ABR!GV38+MAY!GV38+JUN!GV38+JUL!GV38+AGO!GV38+SET!GV38+OCT!GV38+NOV!GV38+DIC!GV38</f>
        <v>226</v>
      </c>
      <c r="GW38" s="205">
        <v>338</v>
      </c>
      <c r="GX38" s="730">
        <f t="shared" si="191"/>
        <v>66.863905325443781</v>
      </c>
      <c r="GY38" s="380">
        <f>ENE!GY38+FEB!GY38+MAR!GY38+ABR!GY38+MAY!GY38+JUN!GY38+JUL!GY38+AGO!GY38+SET!GY38+OCT!GY38+NOV!GY38+DIC!GY38</f>
        <v>0</v>
      </c>
      <c r="GZ38" s="326">
        <f>ENE!GZ38+FEB!GZ38+MAR!GZ38+ABR!GZ38+MAY!GZ38+JUN!GZ38+JUL!GZ38+AGO!GZ38+SET!GZ38+OCT!GZ38+NOV!GZ38+DIC!GZ38</f>
        <v>0</v>
      </c>
      <c r="HA38" s="326">
        <f>ENE!HA38+FEB!HA38+MAR!HA38+ABR!HA38+MAY!HA38+JUN!HA38+JUL!HA38+AGO!HA38+SET!HA38+OCT!HA38+NOV!HA38+DIC!HA38</f>
        <v>12</v>
      </c>
      <c r="HB38" s="326">
        <f>ENE!HB38+FEB!HB38+MAR!HB38+ABR!HB38+MAY!HB38+JUN!HB38+JUL!HB38+AGO!HB38+SET!HB38+OCT!HB38+NOV!HB38+DIC!HB38</f>
        <v>0</v>
      </c>
      <c r="HC38" s="326">
        <f>ENE!HC38+FEB!HC38+MAR!HC38+ABR!HC38+MAY!HC38+JUN!HC38+JUL!HC38+AGO!HC38+SET!HC38+OCT!HC38+NOV!HC38+DIC!HC38</f>
        <v>0</v>
      </c>
      <c r="HD38" s="326">
        <f>ENE!HD38+FEB!HD38+MAR!HD38+ABR!HD38+MAY!HD38+JUN!HD38+JUL!HD38+AGO!HD38+SET!HD38+OCT!HD38+NOV!HD38+DIC!HD38</f>
        <v>0</v>
      </c>
      <c r="HE38" s="326">
        <f>ENE!HE38+FEB!HE38+MAR!HE38+ABR!HE38+MAY!HE38+JUN!HE38+JUL!HE38+AGO!HE38+SET!HE38+OCT!HE38+NOV!HE38+DIC!HE38</f>
        <v>0</v>
      </c>
      <c r="HF38" s="326">
        <f>ENE!HF38+FEB!HF38+MAR!HF38+ABR!HF38+MAY!HF38+JUN!HF38+JUL!HF38+AGO!HF38+SET!HF38+OCT!HF38+NOV!HF38+DIC!HF38</f>
        <v>0</v>
      </c>
      <c r="HG38" s="327">
        <f>ENE!HG38+FEB!HG38+MAR!HG38+ABR!HG38+MAY!HG38+JUN!HG38+JUL!HG38+AGO!HG38+SET!HG38+OCT!HG38+NOV!HG38+DIC!HG38</f>
        <v>0</v>
      </c>
      <c r="HH38" s="645"/>
      <c r="HI38" s="276" t="s">
        <v>138</v>
      </c>
      <c r="HJ38" s="326">
        <f>ENE!HJ38+FEB!HJ38+MAR!HJ38+ABR!HJ38+MAY!HJ38+JUN!HJ38+JUL!HJ38+AGO!HJ38+SET!HJ38+OCT!HJ38+NOV!HJ38+DIC!HJ38</f>
        <v>0</v>
      </c>
      <c r="HK38" s="326">
        <f>ENE!HK38+FEB!HK38+MAR!HK38+ABR!HK38+MAY!HK38+JUN!HK38+JUL!HK38+AGO!HK38+SET!HK38+OCT!HK38+NOV!HK38+DIC!HK38</f>
        <v>0</v>
      </c>
      <c r="HL38" s="326">
        <f>ENE!HL38+FEB!HL38+MAR!HL38+ABR!HL38+MAY!HL38+JUN!HL38+JUL!HL38+AGO!HL38+SET!HL38+OCT!HL38+NOV!HL38+DIC!HL38</f>
        <v>0</v>
      </c>
      <c r="HM38" s="326">
        <f>ENE!HM38+FEB!HM38+MAR!HM38+ABR!HM38+MAY!HM38+JUN!HM38+JUL!HM38+AGO!HM38+SET!HM38+OCT!HM38+NOV!HM38+DIC!HM38</f>
        <v>0</v>
      </c>
      <c r="HN38" s="326">
        <f>ENE!HN38+FEB!HN38+MAR!HN38+ABR!HN38+MAY!HN38+JUN!HN38+JUL!HN38+AGO!HN38+SET!HN38+OCT!HN38+NOV!HN38+DIC!HN38</f>
        <v>0</v>
      </c>
      <c r="HO38" s="326">
        <f>ENE!HO38+FEB!HO38+MAR!HO38+ABR!HO38+MAY!HO38+JUN!HO38+JUL!HO38+AGO!HO38+SET!HO38+OCT!HO38+NOV!HO38+DIC!HO38</f>
        <v>0</v>
      </c>
      <c r="HP38" s="326">
        <f>ENE!HP38+FEB!HP38+MAR!HP38+ABR!HP38+MAY!HP38+JUN!HP38+JUL!HP38+AGO!HP38+SET!HP38+OCT!HP38+NOV!HP38+DIC!HP38</f>
        <v>0</v>
      </c>
      <c r="HQ38" s="327">
        <f>ENE!HQ38+FEB!HQ38+MAR!HQ38+ABR!HQ38+MAY!HQ38+JUN!HQ38+JUL!HQ38+AGO!HQ38+SET!HQ38+OCT!HQ38+NOV!HQ38+DIC!HQ38</f>
        <v>16</v>
      </c>
      <c r="HR38" s="184">
        <f>ENE!HR38</f>
        <v>21</v>
      </c>
      <c r="HS38" s="732">
        <f t="shared" si="192"/>
        <v>0</v>
      </c>
      <c r="HT38" s="205">
        <f>ENE!HT38+FEB!HT38+MAR!HT38+ABR!HT38+MAY!HT38+JUN!HT38+JUL!HT38+AGO!HT38+SET!HT38+OCT!HT38+NOV!HT38+DIC!HT38</f>
        <v>0</v>
      </c>
      <c r="HU38" s="203">
        <f>ENE!HU38+FEB!HU38+MAR!HU38+ABR!HU38+MAY!HU38+JUN!HU38+JUL!HU38+AGO!HU38+SET!HU38+OCT!HU38+NOV!HU38+DIC!HU38</f>
        <v>0</v>
      </c>
      <c r="HV38" s="203">
        <f>ENE!HV38+FEB!HV38+MAR!HV38+ABR!HV38+MAY!HV38+JUN!HV38+JUL!HV38+AGO!HV38+SET!HV38+OCT!HV38+NOV!HV38+DIC!HV38</f>
        <v>0</v>
      </c>
      <c r="HW38" s="203">
        <f>ENE!HW38+FEB!HW38+MAR!HW38+ABR!HW38+MAY!HW38+JUN!HW38+JUL!HW38+AGO!HW38+SET!HW38+OCT!HW38+NOV!HW38+DIC!HW38</f>
        <v>0</v>
      </c>
      <c r="HX38" s="173">
        <f>ENE!HX38+FEB!HX38+MAR!HX38+ABR!HX38+MAY!HX38+JUN!HX38+JUL!HX38+AGO!HX38+SET!HX38+OCT!HX38+NOV!HX38+DIC!HX38</f>
        <v>0</v>
      </c>
      <c r="HY38" s="326">
        <f>ENE!HY38+FEB!HY38+MAR!HY38+ABR!HY38+MAY!HY38+JUN!HY38+JUL!HY38+AGO!HY38+SET!HY38+OCT!HY38+NOV!HY38+DIC!HY38</f>
        <v>0</v>
      </c>
      <c r="HZ38" s="326">
        <f>ENE!HZ38+FEB!HZ38+MAR!HZ38+ABR!HZ38+MAY!HZ38+JUN!HZ38+JUL!HZ38+AGO!HZ38+SET!HZ38+OCT!HZ38+NOV!HZ38+DIC!HZ38</f>
        <v>0</v>
      </c>
      <c r="IA38" s="326">
        <f>ENE!IA38+FEB!IA38+MAR!IA38+ABR!IA38+MAY!IA38+JUN!IA38+JUL!IA38+AGO!IA38+SET!IA38+OCT!IA38+NOV!IA38+DIC!IA38</f>
        <v>0</v>
      </c>
      <c r="IB38" s="326">
        <f>ENE!IB38+FEB!IB38+MAR!IB38+ABR!IB38+MAY!IB38+JUN!IB38+JUL!IB38+AGO!IB38+SET!IB38+OCT!IB38+NOV!IB38+DIC!IB38</f>
        <v>0</v>
      </c>
      <c r="IC38" s="326">
        <f>ENE!IC38+FEB!IC38+MAR!IC38+ABR!IC38+MAY!IC38+JUN!IC38+JUL!IC38+AGO!IC38+SET!IC38+OCT!IC38+NOV!IC38+DIC!IC38</f>
        <v>0</v>
      </c>
      <c r="ID38" s="326">
        <f>ENE!ID38+FEB!ID38+MAR!ID38+ABR!ID38+MAY!ID38+JUN!ID38+JUL!ID38+AGO!ID38+SET!ID38+OCT!ID38+NOV!ID38+DIC!ID38</f>
        <v>0</v>
      </c>
      <c r="IE38" s="326">
        <f>ENE!IE38+FEB!IE38+MAR!IE38+ABR!IE38+MAY!IE38+JUN!IE38+JUL!IE38+AGO!IE38+SET!IE38+OCT!IE38+NOV!IE38+DIC!IE38</f>
        <v>0</v>
      </c>
      <c r="IF38" s="327">
        <f>ENE!IF38+FEB!IF38+MAR!IF38+ABR!IF38+MAY!IF38+JUN!IF38+JUL!IF38+AGO!IF38+SET!IF38+OCT!IF38+NOV!IF38+DIC!IF38</f>
        <v>0</v>
      </c>
      <c r="IG38" s="148"/>
      <c r="IH38" s="276" t="s">
        <v>138</v>
      </c>
      <c r="II38" s="380">
        <f>ENE!II38+FEB!II38+MAR!II38+ABR!II38+MAY!II38+JUN!II38+JUL!II38+AGO!II38+SET!II38+OCT!II38+NOV!II38+DIC!II38</f>
        <v>0</v>
      </c>
      <c r="IJ38" s="326">
        <f>ENE!IJ38+FEB!IJ38+MAR!IJ38+ABR!IJ38+MAY!IJ38+JUN!IJ38+JUL!IJ38+AGO!IJ38+SET!IJ38+OCT!IJ38+NOV!IJ38+DIC!IJ38</f>
        <v>0</v>
      </c>
      <c r="IK38" s="379">
        <f>ENE!IK38+FEB!IK38+MAR!IK38+ABR!IK38+MAY!IK38+JUN!IK38+JUL!IK38+AGO!IK38+SET!IK38+OCT!IK38+NOV!IK38+DIC!IK38</f>
        <v>0</v>
      </c>
      <c r="IL38" s="380">
        <f>ENE!IL38+FEB!IL38+MAR!IL38+ABR!IL38+MAY!IL38+JUN!IL38+JUL!IL38+AGO!IL38+SET!IL38+OCT!IL38+NOV!IL38+DIC!IL38</f>
        <v>0</v>
      </c>
      <c r="IM38" s="326">
        <f>ENE!IM38+FEB!IM38+MAR!IM38+ABR!IM38+MAY!IM38+JUN!IM38+JUL!IM38+AGO!IM38+SET!IM38+OCT!IM38+NOV!IM38+DIC!IM38</f>
        <v>0</v>
      </c>
      <c r="IN38" s="327">
        <f>ENE!IN38+FEB!IN38+MAR!IN38+ABR!IN38+MAY!IN38+JUN!IN38+JUL!IN38+AGO!IN38+SET!IN38+OCT!IN38+NOV!IN38+DIC!IN38</f>
        <v>0</v>
      </c>
      <c r="IO38" s="326">
        <f>ENE!IO38+FEB!IO38+MAR!IO38+ABR!IO38+MAY!IO38+JUN!IO38+JUL!IO38+AGO!IO38+SET!IO38+OCT!IO38+NOV!IO38+DIC!IO38</f>
        <v>12</v>
      </c>
      <c r="IP38" s="326">
        <f>ENE!IP38+FEB!IP38+MAR!IP38+ABR!IP38+MAY!IP38+JUN!IP38+JUL!IP38+AGO!IP38+SET!IP38+OCT!IP38+NOV!IP38+DIC!IP38</f>
        <v>4</v>
      </c>
      <c r="IQ38" s="379">
        <f>ENE!IQ38+FEB!IQ38+MAR!IQ38+ABR!IQ38+MAY!IQ38+JUN!IQ38+JUL!IQ38+AGO!IQ38+SET!IQ38+OCT!IQ38+NOV!IQ38+DIC!IQ38</f>
        <v>0</v>
      </c>
      <c r="IR38" s="380">
        <f>ENE!IR38+FEB!IR38+MAR!IR38+ABR!IR38+MAY!IR38+JUN!IR38+JUL!IR38+AGO!IR38+SET!IR38+OCT!IR38+NOV!IR38+DIC!IR38</f>
        <v>8</v>
      </c>
      <c r="IS38" s="326">
        <f>ENE!IS38+FEB!IS38+MAR!IS38+ABR!IS38+MAY!IS38+JUN!IS38+JUL!IS38+AGO!IS38+SET!IS38+OCT!IS38+NOV!IS38+DIC!IS38</f>
        <v>8</v>
      </c>
      <c r="IT38" s="327">
        <f>ENE!IT38+FEB!IT38+MAR!IT38+ABR!IT38+MAY!IT38+JUN!IT38+JUL!IT38+AGO!IT38+SET!IT38+OCT!IT38+NOV!IT38+DIC!IT38</f>
        <v>5</v>
      </c>
      <c r="IU38" s="326">
        <f>ENE!IU38+FEB!IU38+MAR!IU38+ABR!IU38+MAY!IU38+JUN!IU38+JUL!IU38+AGO!IU38+SET!IU38+OCT!IU38+NOV!IU38+DIC!IU38</f>
        <v>0</v>
      </c>
      <c r="IV38" s="326">
        <f>ENE!IV38+FEB!IV38+MAR!IV38+ABR!IV38+MAY!IV38+JUN!IV38+JUL!IV38+AGO!IV38+SET!IV38+OCT!IV38+NOV!IV38+DIC!IV38</f>
        <v>0</v>
      </c>
      <c r="IW38" s="327">
        <f>ENE!IW38+FEB!IW38+MAR!IW38+ABR!IW38+MAY!IW38+JUN!IW38+JUL!IW38+AGO!IW38+SET!IW38+OCT!IW38+NOV!IW38+DIC!IW38</f>
        <v>0</v>
      </c>
      <c r="IX38" s="380">
        <f>ENE!IX38+FEB!IX38+MAR!IX38+ABR!IX38+MAY!IX38+JUN!IX38+JUL!IX38+AGO!IX38+SET!IX38+OCT!IX38+NOV!IX38+DIC!IX38</f>
        <v>3</v>
      </c>
      <c r="IY38" s="326">
        <f>ENE!IY38+FEB!IY38+MAR!IY38+ABR!IY38+MAY!IY38+JUN!IY38+JUL!IY38+AGO!IY38+SET!IY38+OCT!IY38+NOV!IY38+DIC!IY38</f>
        <v>2</v>
      </c>
      <c r="IZ38" s="327">
        <f>ENE!IZ38+FEB!IZ38+MAR!IZ38+ABR!IZ38+MAY!IZ38+JUN!IZ38+JUL!IZ38+AGO!IZ38+SET!IZ38+OCT!IZ38+NOV!IZ38+DIC!IZ38</f>
        <v>0</v>
      </c>
      <c r="JA38" s="380">
        <f>ENE!JA38+FEB!JA38+MAR!JA38+ABR!JA38+MAY!JA38+JUN!JA38+JUL!JA38+AGO!JA38+SET!JA38+OCT!JA38+NOV!JA38+DIC!JA38</f>
        <v>1</v>
      </c>
      <c r="JB38" s="326">
        <f>ENE!JB38+FEB!JB38+MAR!JB38+ABR!JB38+MAY!JB38+JUN!JB38+JUL!JB38+AGO!JB38+SET!JB38+OCT!JB38+NOV!JB38+DIC!JB38</f>
        <v>1</v>
      </c>
      <c r="JC38" s="327">
        <f>ENE!JC38+FEB!JC38+MAR!JC38+ABR!JC38+MAY!JC38+JUN!JC38+JUL!JC38+AGO!JC38+SET!JC38+OCT!JC38+NOV!JC38+DIC!JC38</f>
        <v>2</v>
      </c>
      <c r="JD38" s="380">
        <f>ENE!JD38+FEB!JD38+MAR!JD38+ABR!JD38+MAY!JD38+JUN!JD38+JUL!JD38+AGO!JD38+SET!JD38+OCT!JD38+NOV!JD38+DIC!JD38</f>
        <v>0</v>
      </c>
      <c r="JE38" s="326">
        <f>ENE!JE38+FEB!JE38+MAR!JE38+ABR!JE38+MAY!JE38+JUN!JE38+JUL!JE38+AGO!JE38+SET!JE38+OCT!JE38+NOV!JE38+DIC!JE38</f>
        <v>0</v>
      </c>
      <c r="JF38" s="326">
        <f>ENE!JF38+FEB!JF38+MAR!JF38+ABR!JF38+MAY!JF38+JUN!JF38+JUL!JF38+AGO!JF38+SET!JF38+OCT!JF38+NOV!JF38+DIC!JF38</f>
        <v>0</v>
      </c>
      <c r="JG38" s="326">
        <f>ENE!JG38+FEB!JG38+MAR!JG38+ABR!JG38+MAY!JG38+JUN!JG38+JUL!JG38+AGO!JG38+SET!JG38+OCT!JG38+NOV!JG38+DIC!JG38</f>
        <v>0</v>
      </c>
      <c r="JH38" s="327">
        <f>ENE!JH38+FEB!JH38+MAR!JH38+ABR!JH38+MAY!JH38+JUN!JH38+JUL!JH38+AGO!JH38+SET!JH38+OCT!JH38+NOV!JH38+DIC!JH38</f>
        <v>0</v>
      </c>
      <c r="JI38" s="148"/>
      <c r="JJ38" s="276" t="s">
        <v>138</v>
      </c>
      <c r="JK38" s="380">
        <f>ENE!JK38+FEB!JK38+MAR!JK38+ABR!JK38+MAY!JK38+JUN!JK38+JUL!JK38+AGO!JK38+SET!JK38+OCT!JK38+NOV!JK38+DIC!JK38</f>
        <v>0</v>
      </c>
      <c r="JL38" s="326">
        <f>ENE!JL38+FEB!JL38+MAR!JL38+ABR!JL38+MAY!JL38+JUN!JL38+JUL!JL38+AGO!JL38+SET!JL38+OCT!JL38+NOV!JL38+DIC!JL38</f>
        <v>0</v>
      </c>
      <c r="JM38" s="326">
        <f>ENE!JM38+FEB!JM38+MAR!JM38+ABR!JM38+MAY!JM38+JUN!JM38+JUL!JM38+AGO!JM38+SET!JM38+OCT!JM38+NOV!JM38+DIC!JM38</f>
        <v>0</v>
      </c>
      <c r="JN38" s="326">
        <f>ENE!JN38+FEB!JN38+MAR!JN38+ABR!JN38+MAY!JN38+JUN!JN38+JUL!JN38+AGO!JN38+SET!JN38+OCT!JN38+NOV!JN38+DIC!JN38</f>
        <v>0</v>
      </c>
      <c r="JO38" s="327">
        <f>ENE!JO38+FEB!JO38+MAR!JO38+ABR!JO38+MAY!JO38+JUN!JO38+JUL!JO38+AGO!JO38+SET!JO38+OCT!JO38+NOV!JO38+DIC!JO38</f>
        <v>0</v>
      </c>
      <c r="JP38" s="380">
        <f>ENE!JP38+FEB!JP38+MAR!JP38+ABR!JP38+MAY!JP38+JUN!JP38+JUL!JP38+AGO!JP38+SET!JP38+OCT!JP38+NOV!JP38+DIC!JP38</f>
        <v>0</v>
      </c>
      <c r="JQ38" s="326">
        <f>ENE!JQ38+FEB!JQ38+MAR!JQ38+ABR!JQ38+MAY!JQ38+JUN!JQ38+JUL!JQ38+AGO!JQ38+SET!JQ38+OCT!JQ38+NOV!JQ38+DIC!JQ38</f>
        <v>0</v>
      </c>
      <c r="JR38" s="326">
        <f>ENE!JR38+FEB!JR38+MAR!JR38+ABR!JR38+MAY!JR38+JUN!JR38+JUL!JR38+AGO!JR38+SET!JR38+OCT!JR38+NOV!JR38+DIC!JR38</f>
        <v>0</v>
      </c>
      <c r="JS38" s="326">
        <f>ENE!JS38+FEB!JS38+MAR!JS38+ABR!JS38+MAY!JS38+JUN!JS38+JUL!JS38+AGO!JS38+SET!JS38+OCT!JS38+NOV!JS38+DIC!JS38</f>
        <v>0</v>
      </c>
      <c r="JT38" s="327">
        <f>ENE!JT38+FEB!JT38+MAR!JT38+ABR!JT38+MAY!JT38+JUN!JT38+JUL!JT38+AGO!JT38+SET!JT38+OCT!JT38+NOV!JT38+DIC!JT38</f>
        <v>0</v>
      </c>
      <c r="JU38" s="380">
        <f>ENE!JU38+FEB!JU38+MAR!JU38+ABR!JU38+MAY!JU38+JUN!JU38+JUL!JU38+AGO!JU38+SET!JU38+OCT!JU38+NOV!JU38+DIC!JU38</f>
        <v>0</v>
      </c>
      <c r="JV38" s="326">
        <f>ENE!JV38+FEB!JV38+MAR!JV38+ABR!JV38+MAY!JV38+JUN!JV38+JUL!JV38+AGO!JV38+SET!JV38+OCT!JV38+NOV!JV38+DIC!JV38</f>
        <v>0</v>
      </c>
      <c r="JW38" s="326">
        <f>ENE!JW38+FEB!JW38+MAR!JW38+ABR!JW38+MAY!JW38+JUN!JW38+JUL!JW38+AGO!JW38+SET!JW38+OCT!JW38+NOV!JW38+DIC!JW38</f>
        <v>0</v>
      </c>
      <c r="JX38" s="326">
        <f>ENE!JX38+FEB!JX38+MAR!JX38+ABR!JX38+MAY!JX38+JUN!JX38+JUL!JX38+AGO!JX38+SET!JX38+OCT!JX38+NOV!JX38+DIC!JX38</f>
        <v>1</v>
      </c>
      <c r="JY38" s="327">
        <f>ENE!JY38+FEB!JY38+MAR!JY38+ABR!JY38+MAY!JY38+JUN!JY38+JUL!JY38+AGO!JY38+SET!JY38+OCT!JY38+NOV!JY38+DIC!JY38</f>
        <v>0</v>
      </c>
      <c r="JZ38" s="380">
        <f>ENE!JZ38+FEB!JZ38+MAR!JZ38+ABR!JZ38+MAY!JZ38+JUN!JZ38+JUL!JZ38+AGO!JZ38+SET!JZ38+OCT!JZ38+NOV!JZ38+DIC!JZ38</f>
        <v>0</v>
      </c>
      <c r="KA38" s="326">
        <f>ENE!KA38+FEB!KA38+MAR!KA38+ABR!KA38+MAY!KA38+JUN!KA38+JUL!KA38+AGO!KA38+SET!KA38+OCT!KA38+NOV!KA38+DIC!KA38</f>
        <v>0</v>
      </c>
      <c r="KB38" s="326">
        <f>ENE!KB38+FEB!KB38+MAR!KB38+ABR!KB38+MAY!KB38+JUN!KB38+JUL!KB38+AGO!KB38+SET!KB38+OCT!KB38+NOV!KB38+DIC!KB38</f>
        <v>0</v>
      </c>
      <c r="KC38" s="326">
        <f>ENE!KC38+FEB!KC38+MAR!KC38+ABR!KC38+MAY!KC38+JUN!KC38+JUL!KC38+AGO!KC38+SET!KC38+OCT!KC38+NOV!KC38+DIC!KC38</f>
        <v>3</v>
      </c>
      <c r="KD38" s="327">
        <f>ENE!KD38+FEB!KD38+MAR!KD38+ABR!KD38+MAY!KD38+JUN!KD38+JUL!KD38+AGO!KD38+SET!KD38+OCT!KD38+NOV!KD38+DIC!KD38</f>
        <v>1</v>
      </c>
      <c r="KE38" s="205">
        <f>ENE!KE38</f>
        <v>169</v>
      </c>
      <c r="KF38" s="734">
        <f t="shared" si="193"/>
        <v>40.828402366863905</v>
      </c>
      <c r="KG38" s="173">
        <f>ENE!KG38+FEB!KG38+MAR!KG38+ABR!KG38+MAY!KG38+JUN!KG38+JUL!KG38+AGO!KG38+SET!KG38+OCT!KG38+NOV!KG38+DIC!KG38</f>
        <v>69</v>
      </c>
      <c r="KH38" s="205">
        <f>ENE!KH38+FEB!KH38+MAR!KH38+ABR!KH38+MAY!KH38+JUN!KH38+JUL!KH38+AGO!KH38+SET!KH38+OCT!KH38+NOV!KH38+DIC!KH38</f>
        <v>6</v>
      </c>
      <c r="KI38" s="203">
        <f>ENE!KI38+FEB!KI38+MAR!KI38+ABR!KI38+MAY!KI38+JUN!KI38+JUL!KI38+AGO!KI38+SET!KI38+OCT!KI38+NOV!KI38+DIC!KI38</f>
        <v>0</v>
      </c>
      <c r="KJ38" s="173">
        <f>ENE!KJ38+FEB!KJ38+MAR!KJ38+ABR!KJ38+MAY!KJ38+JUN!KJ38+JUL!KJ38+AGO!KJ38+SET!KJ38+OCT!KJ38+NOV!KJ38+DIC!KJ38</f>
        <v>0</v>
      </c>
      <c r="KK38" s="301"/>
      <c r="KL38" s="276" t="s">
        <v>138</v>
      </c>
      <c r="KM38" s="205">
        <f>ENE!KM38+FEB!KM38+MAR!KM38+ABR!KM38+MAY!KM38+JUN!KM38+JUL!KM38+AGO!KM38+SET!KM38+OCT!KM38+NOV!KM38+DIC!KM38</f>
        <v>0</v>
      </c>
      <c r="KN38" s="203">
        <f>ENE!KN38+FEB!KN38+MAR!KN38+ABR!KN38+MAY!KN38+JUN!KN38+JUL!KN38+AGO!KN38+SET!KN38+OCT!KN38+NOV!KN38+DIC!KN38</f>
        <v>0</v>
      </c>
      <c r="KO38" s="203">
        <f>ENE!KO38+FEB!KO38+MAR!KO38+ABR!KO38+MAY!KO38+JUN!KO38+JUL!KO38+AGO!KO38+SET!KO38+OCT!KO38+NOV!KO38+DIC!KO38</f>
        <v>0</v>
      </c>
      <c r="KP38" s="203">
        <f>ENE!KP38+FEB!KP38+MAR!KP38+ABR!KP38+MAY!KP38+JUN!KP38+JUL!KP38+AGO!KP38+SET!KP38+OCT!KP38+NOV!KP38+DIC!KP38</f>
        <v>66</v>
      </c>
      <c r="KQ38" s="203">
        <f>ENE!KQ38+FEB!KQ38+MAR!KQ38+ABR!KQ38+MAY!KQ38+JUN!KQ38+JUL!KQ38+AGO!KQ38+SET!KQ38+OCT!KQ38+NOV!KQ38+DIC!KQ38</f>
        <v>1</v>
      </c>
      <c r="KR38" s="203">
        <f>ENE!KR38+FEB!KR38+MAR!KR38+ABR!KR38+MAY!KR38+JUN!KR38+JUL!KR38+AGO!KR38+SET!KR38+OCT!KR38+NOV!KR38+DIC!KR38</f>
        <v>85</v>
      </c>
      <c r="KS38" s="203">
        <f>ENE!KS38+FEB!KS38+MAR!KS38+ABR!KS38+MAY!KS38+JUN!KS38+JUL!KS38+AGO!KS38+SET!KS38+OCT!KS38+NOV!KS38+DIC!KS38</f>
        <v>8</v>
      </c>
      <c r="KT38" s="203">
        <f>ENE!KT38+FEB!KT38+MAR!KT38+ABR!KT38+MAY!KT38+JUN!KT38+JUL!KT38+AGO!KT38+SET!KT38+OCT!KT38+NOV!KT38+DIC!KT38</f>
        <v>1</v>
      </c>
      <c r="KU38" s="173">
        <f>ENE!KU38+FEB!KU38+MAR!KU38+ABR!KU38+MAY!KU38+JUN!KU38+JUL!KU38+AGO!KU38+SET!KU38+OCT!KU38+NOV!KU38+DIC!KU38</f>
        <v>14</v>
      </c>
      <c r="KV38" s="332">
        <f>ENE!KV38+FEB!KV38+MAR!KV38+ABR!KV38+MAY!KV38+JUN!KV38+JUL!KV38+AGO!KV38+SET!KV38+OCT!KV38+NOV!KV38+DIC!KV38</f>
        <v>0</v>
      </c>
      <c r="KW38" s="173">
        <f>ENE!KW38+FEB!KW38+MAR!KW38+ABR!KW38+MAY!KW38+JUN!KW38+JUL!KW38+AGO!KW38+SET!KW38+OCT!KW38+NOV!KW38+DIC!KW38</f>
        <v>0</v>
      </c>
      <c r="KX38" s="288">
        <f>ENE!KX38+FEB!KX38+MAR!KX38+ABR!KX38+MAY!KX38+JUN!KX38+JUL!KX38+AGO!KX38+SET!KX38+OCT!KX38+NOV!KX38+DIC!KX38</f>
        <v>0</v>
      </c>
      <c r="KY38" s="205">
        <f>ENE!KY38+FEB!KY38+MAR!KY38+ABR!KY38+MAY!KY38+JUN!KY38+JUL!KY38+AGO!KY38+SET!KY38+OCT!KY38+NOV!KY38+DIC!KY38</f>
        <v>0</v>
      </c>
      <c r="KZ38" s="203">
        <f>ENE!KZ38+FEB!KZ38+MAR!KZ38+ABR!KZ38+MAY!KZ38+JUN!KZ38+JUL!KZ38+AGO!KZ38+SET!KZ38+OCT!KZ38+NOV!KZ38+DIC!KZ38</f>
        <v>0</v>
      </c>
      <c r="LA38" s="203">
        <f>ENE!LA38+FEB!LA38+MAR!LA38+ABR!LA38+MAY!LA38+JUN!LA38+JUL!LA38+AGO!LA38+SET!LA38+OCT!LA38+NOV!LA38+DIC!LA38</f>
        <v>0</v>
      </c>
      <c r="LB38" s="173">
        <f>ENE!LB38+FEB!LB38+MAR!LB38+ABR!LB38+MAY!LB38+JUN!LB38+JUL!LB38+AGO!LB38+SET!LB38+OCT!LB38+NOV!LB38+DIC!LB38</f>
        <v>0</v>
      </c>
      <c r="LD38" s="370" t="s">
        <v>138</v>
      </c>
      <c r="LE38" s="483">
        <f>ENE!LE38+FEB!LE38+MAR!LE38+ABR!LE38+MAY!LE38+JUN!LE38+JUL!LE38+AGO!LE38+SET!LE38+OCT!LE38+NOV!LE38+DIC!LE38</f>
        <v>0</v>
      </c>
      <c r="LF38" s="419">
        <f>ENE!LF38+FEB!LF38+MAR!LF38+ABR!LF38+MAY!LF38+JUN!LF38+JUL!LF38+AGO!LF38+SET!LF38+OCT!LF38+NOV!LF38+DIC!LF38</f>
        <v>0</v>
      </c>
      <c r="LG38" s="419">
        <f>ENE!LG38+FEB!LG38+MAR!LG38+ABR!LG38+MAY!LG38+JUN!LG38+JUL!LG38+AGO!LG38+SET!LG38+OCT!LG38+NOV!LG38+DIC!LG38</f>
        <v>0</v>
      </c>
      <c r="LH38" s="419">
        <f>ENE!LH38+FEB!LH38+MAR!LH38+ABR!LH38+MAY!LH38+JUN!LH38+JUL!LH38+AGO!LH38+SET!LH38+OCT!LH38+NOV!LH38+DIC!LH38</f>
        <v>0</v>
      </c>
      <c r="LI38" s="419">
        <f>ENE!LI38+FEB!LI38+MAR!LI38+ABR!LI38+MAY!LI38+JUN!LI38+JUL!LI38+AGO!LI38+SET!LI38+OCT!LI38+NOV!LI38+DIC!LI38</f>
        <v>0</v>
      </c>
      <c r="LJ38" s="420">
        <f>ENE!LJ38+FEB!LJ38+MAR!LJ38+ABR!LJ38+MAY!LJ38+JUN!LJ38+JUL!LJ38+AGO!LJ38+SET!LJ38+OCT!LJ38+NOV!LJ38+DIC!LJ38</f>
        <v>0</v>
      </c>
      <c r="LK38" s="480">
        <f>ENE!LK38+FEB!LK38+MAR!LK38+ABR!LK38+MAY!LK38+JUN!LK38+JUL!LK38+AGO!LK38+SET!LK38+OCT!LK38+NOV!LK38+DIC!LK38</f>
        <v>0</v>
      </c>
      <c r="LL38" s="452">
        <f>ENE!LL38+FEB!LL38+MAR!LL38+ABR!LL38+MAY!LL38+JUN!LL38+JUL!LL38+AGO!LL38+SET!LL38+OCT!LL38+NOV!LL38+DIC!LL38</f>
        <v>0</v>
      </c>
      <c r="LM38" s="452">
        <f>ENE!LM38+FEB!LM38+MAR!LM38+ABR!LM38+MAY!LM38+JUN!LM38+JUL!LM38+AGO!LM38+SET!LM38+OCT!LM38+NOV!LM38+DIC!LM38</f>
        <v>0</v>
      </c>
      <c r="LN38" s="910">
        <f>ENE!LN38+FEB!LN38+MAR!LN38+ABR!LN38+MAY!LN38+JUN!LN38+JUL!LN38+AGO!LN38+SET!LN38+OCT!LN38+NOV!LN38+DIC!LN38</f>
        <v>0</v>
      </c>
      <c r="LO38" s="480">
        <f>ENE!LO38+FEB!LO38+MAR!LO38+ABR!LO38+MAY!LO38+JUN!LO38+JUL!LO38+AGO!LO38+SET!LO38+OCT!LO38+NOV!LO38+DIC!LO38</f>
        <v>32</v>
      </c>
      <c r="LP38" s="452">
        <f>ENE!LP38+FEB!LP38+MAR!LP38+ABR!LP38+MAY!LP38+JUN!LP38+JUL!LP38+AGO!LP38+SET!LP38+OCT!LP38+NOV!LP38+DIC!LP38</f>
        <v>19</v>
      </c>
      <c r="LQ38" s="452">
        <f>ENE!LQ38+FEB!LQ38+MAR!LQ38+ABR!LQ38+MAY!LQ38+JUN!LQ38+JUL!LQ38+AGO!LQ38+SET!LQ38+OCT!LQ38+NOV!LQ38+DIC!LQ38</f>
        <v>14</v>
      </c>
      <c r="LR38" s="910">
        <f>ENE!LR38+FEB!LR38+MAR!LR38+ABR!LR38+MAY!LR38+JUN!LR38+JUL!LR38+AGO!LR38+SET!LR38+OCT!LR38+NOV!LR38+DIC!LR38</f>
        <v>7</v>
      </c>
      <c r="LS38" s="1006">
        <f>ENE!LS38+FEB!LS38+MAR!LS38+ABR!LS38+MAY!LS38+JUN!LS38+JUL!LS38+AGO!LS38+SET!LS38+OCT!LS38+NOV!LS38+DIC!LS38</f>
        <v>24</v>
      </c>
      <c r="LT38" s="910">
        <f>ENE!LT38+FEB!LT38+MAR!LT38+ABR!LT38+MAY!LT38+JUN!LT38+JUL!LT38+AGO!LT38+SET!LT38+OCT!LT38+NOV!LT38+DIC!LT38</f>
        <v>13</v>
      </c>
      <c r="LU38" s="910">
        <f>ENE!LU38+FEB!LU38+MAR!LU38+ABR!LU38+MAY!LU38+JUN!LU38+JUL!LU38+AGO!LU38+SET!LU38+OCT!LU38+NOV!LU38+DIC!LU38</f>
        <v>27</v>
      </c>
      <c r="LV38" s="453">
        <f>ENE!LV38+FEB!LV38+MAR!LV38+ABR!LV38+MAY!LV38+JUN!LV38+JUL!LV38+AGO!LV38+SET!LV38+OCT!LV38+NOV!LV38+DIC!LV38</f>
        <v>27</v>
      </c>
    </row>
    <row r="39" spans="1:335" s="288" customFormat="1" ht="18.75" x14ac:dyDescent="0.3">
      <c r="A39" s="235">
        <v>1448</v>
      </c>
      <c r="B39" s="201" t="s">
        <v>139</v>
      </c>
      <c r="C39" s="202">
        <v>13</v>
      </c>
      <c r="D39" s="380">
        <f>ENE!D39+MAR!D39+FEB!D39+ABR!D39+MAY!D39+JUN!D39+JUL!D39+AGO!D39+SET!D39+OCT!D39+NOV!D39+DIC!D39</f>
        <v>0</v>
      </c>
      <c r="E39" s="326">
        <f>ENE!E39+MAR!E39+FEB!E39+ABR!E39+MAY!E39+JUN!E39+JUL!E39+AGO!E39+SET!E39+OCT!E39+NOV!E39+DIC!E39</f>
        <v>0</v>
      </c>
      <c r="F39" s="326">
        <f>ENE!F39+MAR!F39+FEB!F39+ABR!F39+MAY!F39+JUN!F39+JUL!F39+AGO!F39+SET!F39+OCT!F39+NOV!F39+DIC!F39</f>
        <v>0</v>
      </c>
      <c r="G39" s="705">
        <f t="shared" si="155"/>
        <v>0</v>
      </c>
      <c r="H39" s="326">
        <f>ENE!H39+MAR!H39+FEB!H39+ABR!H39+MAY!H39+JUN!H39+JUL!H39+AGO!H39+SET!H39+OCT!H39+NOV!H39+DIC!H39</f>
        <v>0</v>
      </c>
      <c r="I39" s="379">
        <f>ENE!I39+MAR!I39+FEB!I39+ABR!I39+MAY!I39+JUN!I39+JUL!I39+AGO!I39+SET!I39+OCT!I39+NOV!I39+DIC!I39</f>
        <v>0</v>
      </c>
      <c r="J39" s="380">
        <f>ENE!J39+MAR!J39+FEB!J39+ABR!J39+MAY!J39+JUN!J39+JUL!J39+AGO!J39+SET!J39+OCT!J39+NOV!J39+DIC!J39</f>
        <v>8</v>
      </c>
      <c r="K39" s="326">
        <f>ENE!K39+MAR!K39+FEB!K39+ABR!K39+MAY!K39+JUN!K39+JUL!K39+AGO!K39+SET!K39+OCT!K39+NOV!K39+DIC!K39</f>
        <v>8</v>
      </c>
      <c r="L39" s="326">
        <f>ENE!L39+MAR!L39+FEB!L39+ABR!L39+MAY!L39+JUN!L39+JUL!L39+AGO!L39+SET!L39+OCT!L39+NOV!L39+DIC!L39</f>
        <v>6</v>
      </c>
      <c r="M39" s="406">
        <f t="shared" si="179"/>
        <v>46.153846153846153</v>
      </c>
      <c r="N39" s="380">
        <f>ENE!N39+MAR!N39+FEB!N39+ABR!N39+MAY!N39+JUN!N39+JUL!N39+AGO!N39+SET!N39+OCT!N39+NOV!N39+DIC!N39</f>
        <v>8</v>
      </c>
      <c r="O39" s="326">
        <f>ENE!O39+MAR!O39+FEB!O39+ABR!O39+MAY!O39+JUN!O39+JUL!O39+AGO!O39+SET!O39+OCT!O39+NOV!O39+DIC!O39</f>
        <v>8</v>
      </c>
      <c r="P39" s="326">
        <f>ENE!P39+MAR!P39+FEB!P39+ABR!P39+MAY!P39+JUN!P39+JUL!P39+AGO!P39+SET!P39+OCT!P39+NOV!P39+DIC!P39</f>
        <v>6</v>
      </c>
      <c r="Q39" s="386">
        <f t="shared" si="180"/>
        <v>46.153846153846153</v>
      </c>
      <c r="R39" s="380">
        <f>ENE!R39+MAR!R39+FEB!R39+ABR!R39+MAY!R39+JUN!R39+JUL!R39+AGO!R39+SET!R39+OCT!R39+NOV!R39+DIC!R39</f>
        <v>0</v>
      </c>
      <c r="S39" s="326">
        <f>ENE!S39+MAR!S39+FEB!S39+ABR!S39+MAY!S39+JUN!S39+JUL!S39+AGO!S39+SET!S39+OCT!S39+NOV!S39+DIC!S39</f>
        <v>0</v>
      </c>
      <c r="T39" s="326">
        <f>ENE!T39+MAR!T39+FEB!T39+ABR!T39+MAY!T39+JUN!T39+JUL!T39+AGO!T39+SET!T39+OCT!T39+NOV!T39+DIC!T39</f>
        <v>0</v>
      </c>
      <c r="U39" s="326">
        <f>ENE!U39+MAR!U39+FEB!U39+ABR!U39+MAY!U39+JUN!U39+JUL!U39+AGO!U39+SET!U39+OCT!U39+NOV!U39+DIC!U39</f>
        <v>0</v>
      </c>
      <c r="V39" s="326">
        <f>ENE!V39+MAR!V39+FEB!V39+ABR!V39+MAY!V39+JUN!V39+JUL!V39+AGO!V39+SET!V39+OCT!V39+NOV!V39+DIC!V39</f>
        <v>0</v>
      </c>
      <c r="W39" s="327">
        <f>ENE!W39+MAR!W39+FEB!W39+ABR!W39+MAY!W39+JUN!W39+JUL!W39+AGO!W39+SET!W39+OCT!W39+NOV!W39+DIC!W39</f>
        <v>0</v>
      </c>
      <c r="X39" s="326">
        <f>ENE!X39+MAR!X39+FEB!X39+ABR!X39+MAY!X39+JUN!X39+JUL!X39+AGO!X39+SET!X39+OCT!X39+NOV!X39+DIC!X39</f>
        <v>8</v>
      </c>
      <c r="Y39" s="326">
        <f>ENE!Y39+MAR!Y39+FEB!Y39+ABR!Y39+MAY!Y39+JUN!Y39+JUL!Y39+AGO!Y39+SET!Y39+OCT!Y39+NOV!Y39+DIC!Y39</f>
        <v>8</v>
      </c>
      <c r="Z39" s="326">
        <f>ENE!Z39+MAR!Z39+FEB!Z39+ABR!Z39+MAY!Z39+JUN!Z39+JUL!Z39+AGO!Z39+SET!Z39+OCT!Z39+NOV!Z39+DIC!Z39</f>
        <v>8</v>
      </c>
      <c r="AA39" s="326">
        <f>ENE!AA39+MAR!AA39+FEB!AA39+ABR!AA39+MAY!AA39+JUN!AA39+JUL!AA39+AGO!AA39+SET!AA39+OCT!AA39+NOV!AA39+DIC!AA39</f>
        <v>8</v>
      </c>
      <c r="AB39" s="326">
        <f>ENE!AB39+MAR!AB39+FEB!AB39+ABR!AB39+MAY!AB39+JUN!AB39+JUL!AB39+AGO!AB39+SET!AB39+OCT!AB39+NOV!AB39+DIC!AB39</f>
        <v>6</v>
      </c>
      <c r="AC39" s="326">
        <f>ENE!AC39+MAR!AC39+FEB!AC39+ABR!AC39+MAY!AC39+JUN!AC39+JUL!AC39+AGO!AC39+SET!AC39+OCT!AC39+NOV!AC39+DIC!AC39</f>
        <v>6</v>
      </c>
      <c r="AD39" s="326">
        <f>ENE!AD39+MAR!AD39+FEB!AD39+ABR!AD39+MAY!AD39+JUN!AD39+JUL!AD39+AGO!AD39+SET!AD39+OCT!AD39+NOV!AD39+DIC!AD39</f>
        <v>0</v>
      </c>
      <c r="AE39" s="326">
        <f>ENE!AE39+MAR!AE39+FEB!AE39+ABR!AE39+MAY!AE39+JUN!AE39+JUL!AE39+AGO!AE39+SET!AE39+OCT!AE39+NOV!AE39+DIC!AE39</f>
        <v>0</v>
      </c>
      <c r="AF39" s="327">
        <f>ENE!AF39+MAR!AF39+FEB!AF39+ABR!AF39+MAY!AF39+JUN!AF39+JUL!AF39+AGO!AF39+SET!AF39+OCT!AF39+NOV!AF39+DIC!AF39</f>
        <v>0</v>
      </c>
      <c r="AG39" s="204">
        <f>ENE!AG39+MAR!AG39+FEB!AG39+ABR!AG39+MAY!AG39+JUN!AG39+JUL!AG39+AGO!AG39+SET!AG39+OCT!AG39+NOV!AG39+DIC!AG39</f>
        <v>0</v>
      </c>
      <c r="AH39" s="148"/>
      <c r="AI39" s="276" t="s">
        <v>139</v>
      </c>
      <c r="AJ39" s="202">
        <v>12</v>
      </c>
      <c r="AK39" s="327">
        <f>ENE!AK39+FEB!AK39+MAR!AK39+ABR!AK39+MAY!AK39+JUN!AK39+JUL!AK39+AGO!AK39+SET!AK39+OCT!AK39+NOV!AK39+DIC!AK39</f>
        <v>9</v>
      </c>
      <c r="AL39" s="708">
        <f t="shared" si="181"/>
        <v>75</v>
      </c>
      <c r="AM39" s="326">
        <f>ENE!AM39+FEB!AM39+MAR!AM39+ABR!AM39+MAY!AM39+JUN!AM39+JUL!AM39+AGO!AM39+SET!AM39+OCT!AM39+NOV!AM39+DIC!AM39</f>
        <v>9</v>
      </c>
      <c r="AN39" s="326">
        <f>ENE!AN39+FEB!AN39+MAR!AN39+ABR!AN39+MAY!AN39+JUN!AN39+JUL!AN39+AGO!AN39+SET!AN39+OCT!AN39+NOV!AN39+DIC!AN39</f>
        <v>9</v>
      </c>
      <c r="AO39" s="326">
        <f>ENE!AO39+FEB!AO39+MAR!AO39+ABR!AO39+MAY!AO39+JUN!AO39+JUL!AO39+AGO!AO39+SET!AO39+OCT!AO39+NOV!AO39+DIC!AO39</f>
        <v>0</v>
      </c>
      <c r="AP39" s="326">
        <f>ENE!AP39+FEB!AP39+MAR!AP39+ABR!AP39+MAY!AP39+JUN!AP39+JUL!AP39+AGO!AP39+SET!AP39+OCT!AP39+NOV!AP39+DIC!AP39</f>
        <v>0</v>
      </c>
      <c r="AQ39" s="327">
        <f>ENE!AQ39+FEB!AQ39+MAR!AQ39+ABR!AQ39+MAY!AQ39+JUN!AQ39+JUL!AQ39+AGO!AQ39+SET!AQ39+OCT!AQ39+NOV!AQ39+DIC!AQ39</f>
        <v>7</v>
      </c>
      <c r="AR39" s="326">
        <f>ENE!AR39+FEB!AR39+MAR!AR39+ABR!AR39+MAY!AR39+JUN!AR39+JUL!AR39+AGO!AR39+SET!AR39+OCT!AR39+NOV!AR39+DIC!AR39</f>
        <v>0</v>
      </c>
      <c r="AS39" s="326">
        <f>ENE!AS39+FEB!AS39+MAR!AS39+ABR!AS39+MAY!AS39+JUN!AS39+JUL!AS39+AGO!AS39+SET!AS39+OCT!AS39+NOV!AS39+DIC!AS39</f>
        <v>0</v>
      </c>
      <c r="AT39" s="379">
        <f>ENE!AT39+FEB!AT39+MAR!AT39+ABR!AT39+MAY!AT39+JUN!AT39+JUL!AT39+AGO!AT39+SET!AT39+OCT!AT39+NOV!AT39+DIC!AT39</f>
        <v>9</v>
      </c>
      <c r="AU39" s="380">
        <f>ENE!AU39+FEB!AU39+MAR!AU39+ABR!AU39+MAY!AU39+JUN!AU39+JUL!AU39+AGO!AU39+SET!AU39+OCT!AU39+NOV!AU39+DIC!AU39</f>
        <v>9</v>
      </c>
      <c r="AV39" s="708">
        <f t="shared" si="182"/>
        <v>75</v>
      </c>
      <c r="AW39" s="326">
        <f>ENE!AW39+FEB!AW39+MAR!AW39+ABR!AW39+MAY!AW39+JUN!AW39+JUL!AW39+AGO!AW39+SET!AW39+OCT!AW39+NOV!AW39+DIC!AW39</f>
        <v>9</v>
      </c>
      <c r="AX39" s="744">
        <f>ENE!AX39+FEB!AX39+MAR!AX39+ABR!AX39+MAY!AX39+JUN!AX39+JUL!AX39+AGO!AX39+SET!AX39+OCT!AX39+NOV!AX39+DIC!AX39</f>
        <v>9</v>
      </c>
      <c r="AY39" s="326">
        <f>ENE!AY39+FEB!AY39+MAR!AY39+ABR!AY39+MAY!AY39+JUN!AY39+JUL!AY39+AGO!AY39+SET!AY39+OCT!AY39+NOV!AY39+DIC!AY39</f>
        <v>0</v>
      </c>
      <c r="AZ39" s="326">
        <f>ENE!AZ39+FEB!AZ39+MAR!AZ39+ABR!AZ39+MAY!AZ39+JUN!AZ39+JUL!AZ39+AGO!AZ39+SET!AZ39+OCT!AZ39+NOV!AZ39+DIC!AZ39</f>
        <v>0</v>
      </c>
      <c r="BA39" s="326">
        <f>ENE!BA39+FEB!BA39+MAR!BA39+ABR!BA39+MAY!BA39+JUN!BA39+JUL!BA39+AGO!BA39+SET!BA39+OCT!BA39+NOV!BA39+DIC!BA39</f>
        <v>0</v>
      </c>
      <c r="BB39" s="708">
        <f t="shared" si="159"/>
        <v>0</v>
      </c>
      <c r="BC39" s="326">
        <f>ENE!BC39+FEB!BC39+MAR!BC39+ABR!BC39+MAY!BC39+JUN!BC39+JUL!BC39+AGO!BC39+SET!BC39+OCT!BC39+NOV!BC39+DIC!BC39</f>
        <v>0</v>
      </c>
      <c r="BD39" s="326">
        <f>ENE!BD39+FEB!BD39+MAR!BD39+ABR!BD39+MAY!BD39+JUN!BD39+JUL!BD39+AGO!BD39+SET!BD39+OCT!BD39+NOV!BD39+DIC!BD39</f>
        <v>0</v>
      </c>
      <c r="BE39" s="326">
        <f>ENE!BE39+FEB!BE39+MAR!BE39+ABR!BE39+MAY!BE39+JUN!BE39+JUL!BE39+AGO!BE39+SET!BE39+OCT!BE39+NOV!BE39+DIC!BE39</f>
        <v>0</v>
      </c>
      <c r="BF39" s="708">
        <f t="shared" si="183"/>
        <v>0</v>
      </c>
      <c r="BG39" s="326">
        <f>ENE!BG39+FEB!BG39+MAR!BG39+ABR!BG39+MAY!BG39+JUN!BG39+JUL!BG39+AGO!BG39+SET!BG39+OCT!BG39+NOV!BG39+DIC!BG39</f>
        <v>0</v>
      </c>
      <c r="BH39" s="326">
        <f>ENE!BH39+FEB!BH39+MAR!BH39+ABR!BH39+MAY!BH39+JUN!BH39+JUL!BH39+AGO!BH39+SET!BH39+OCT!BH39+NOV!BH39+DIC!BH39</f>
        <v>0</v>
      </c>
      <c r="BI39" s="326">
        <f>ENE!BI39+FEB!BI39+MAR!BI39+ABR!BI39+MAY!BI39+JUN!BI39+JUL!BI39+AGO!BI39+SET!BI39+OCT!BI39+NOV!BI39+DIC!BI39</f>
        <v>0</v>
      </c>
      <c r="BJ39" s="326">
        <f>ENE!BJ39+FEB!BJ39+MAR!BJ39+ABR!BJ39+MAY!BJ39+JUN!BJ39+JUL!BJ39+AGO!BJ39+SET!BJ39+OCT!BJ39+NOV!BJ39+DIC!BJ39</f>
        <v>0</v>
      </c>
      <c r="BK39" s="934">
        <f>ENE!BK39+FEB!BK39+MAR!BK39+ABR!BK39+MAY!BK39+JUN!BK39+JUL!BK39+AGO!BK39+SET!BK39+OCT!BK39+NOV!BK39+DIC!BK39</f>
        <v>0</v>
      </c>
      <c r="BL39" s="934">
        <f>ENE!BL39+FEB!BL39+MAR!BL39+ABR!BL39+MAY!BL39+JUN!BL39+JUL!BL39+AGO!BL39+SET!BL39+OCT!BL39+NOV!BL39+DIC!BL39</f>
        <v>1</v>
      </c>
      <c r="BM39" s="327">
        <f>ENE!BM39+FEB!BM39+MAR!BM39+ABR!BM39+MAY!BM39+JUN!BM39+JUL!BM39+AGO!BM39+SET!BM39+OCT!BM39+NOV!BM39+DIC!BM39</f>
        <v>0</v>
      </c>
      <c r="BN39" s="148"/>
      <c r="BO39" s="201" t="s">
        <v>139</v>
      </c>
      <c r="BP39" s="202">
        <v>11</v>
      </c>
      <c r="BQ39" s="380">
        <f>ENE!BQ39+FEB!BQ39+MAR!BQ39+ABR!BQ39+MAY!BQ39+JUN!BQ39+JUL!BQ39+AGO!BQ39+SET!BQ39+OCT!BQ39+NOV!BQ39+DIC!BQ39</f>
        <v>0</v>
      </c>
      <c r="BR39" s="326">
        <f>ENE!BR39+FEB!BR39+MAR!BR39+ABR!BR39+MAY!BR39+JUN!BR39+JUL!BR39+AGO!BR39+SET!BR39+OCT!BR39+NOV!BR39+DIC!BR39</f>
        <v>15</v>
      </c>
      <c r="BS39" s="326">
        <f>ENE!BS39+FEB!BS39+MAR!BS39+ABR!BS39+MAY!BS39+JUN!BS39+JUL!BS39+AGO!BS39+SET!BS39+OCT!BS39+NOV!BS39+DIC!BS39</f>
        <v>0</v>
      </c>
      <c r="BT39" s="326">
        <f>ENE!BT39+FEB!BT39+MAR!BT39+ABR!BT39+MAY!BT39+JUN!BT39+JUL!BT39+AGO!BT39+SET!BT39+OCT!BT39+NOV!BT39+DIC!BT39</f>
        <v>2</v>
      </c>
      <c r="BU39" s="326">
        <f>ENE!BU39+FEB!BU39+MAR!BU39+ABR!BU39+MAY!BU39+JUN!BU39+JUL!BU39+AGO!BU39+SET!BU39+OCT!BU39+NOV!BU39+DIC!BU39</f>
        <v>0</v>
      </c>
      <c r="BV39" s="326">
        <f>ENE!BV39+FEB!BV39+MAR!BV39+ABR!BV39+MAY!BV39+JUN!BV39+JUL!BV39+AGO!BV39+SET!BV39+OCT!BV39+NOV!BV39+DIC!BV39</f>
        <v>0</v>
      </c>
      <c r="BW39" s="326">
        <f>ENE!BW39+FEB!BW39+MAR!BW39+ABR!BW39+MAY!BW39+JUN!BW39+JUL!BW39+AGO!BW39+SET!BW39+OCT!BW39+NOV!BW39+DIC!BW39</f>
        <v>0</v>
      </c>
      <c r="BX39" s="326">
        <f>ENE!BX39+FEB!BX39+MAR!BX39+ABR!BX39+MAY!BX39+JUN!BX39+JUL!BX39+AGO!BX39+SET!BX39+OCT!BX39+NOV!BX39+DIC!BX39</f>
        <v>0</v>
      </c>
      <c r="BY39" s="708">
        <f t="shared" si="163"/>
        <v>0</v>
      </c>
      <c r="BZ39" s="326">
        <f>ENE!BZ39+FEB!BZ39+MAR!BZ39+ABR!BZ39+MAY!BZ39+JUN!BZ39+JUL!BZ39+AGO!BZ39+SET!BZ39+OCT!BZ39+NOV!BZ39+DIC!BZ39</f>
        <v>0</v>
      </c>
      <c r="CA39" s="326">
        <f>ENE!CA39+FEB!CA39+MAR!CA39+ABR!CA39+MAY!CA39+JUN!CA39+JUL!CA39+AGO!CA39+SET!CA39+OCT!CA39+NOV!CA39+DIC!CA39</f>
        <v>0</v>
      </c>
      <c r="CB39" s="326">
        <f>ENE!CB39+FEB!CB39+MAR!CB39+ABR!CB39+MAY!CB39+JUN!CB39+JUL!CB39+AGO!CB39+SET!CB39+OCT!CB39+NOV!CB39+DIC!CB39</f>
        <v>0</v>
      </c>
      <c r="CC39" s="708">
        <f t="shared" si="184"/>
        <v>0</v>
      </c>
      <c r="CD39" s="326">
        <f>ENE!CD39+FEB!CD39+MAR!CD39+ABR!CD39+MAY!CD39+JUN!CD39+JUL!CD39+AGO!CD39+SET!CD39+OCT!CD39+NOV!CD39+DIC!CD39</f>
        <v>0</v>
      </c>
      <c r="CE39" s="326">
        <f>ENE!CE39+FEB!CE39+MAR!CE39+ABR!CE39+MAY!CE39+JUN!CE39+JUL!CE39+AGO!CE39+SET!CE39+OCT!CE39+NOV!CE39+DIC!CE39</f>
        <v>0</v>
      </c>
      <c r="CF39" s="326">
        <f>ENE!CF39+FEB!CF39+MAR!CF39+ABR!CF39+MAY!CF39+JUN!CF39+JUL!CF39+AGO!CF39+SET!CF39+OCT!CF39+NOV!CF39+DIC!CF39</f>
        <v>0</v>
      </c>
      <c r="CG39" s="326">
        <f>ENE!CG39+FEB!CG39+MAR!CG39+ABR!CG39+MAY!CG39+JUN!CG39+JUL!CG39+AGO!CG39+SET!CG39+OCT!CG39+NOV!CG39+DIC!CG39</f>
        <v>0</v>
      </c>
      <c r="CH39" s="934">
        <f>ENE!CH39+FEB!CH39+MAR!CH39+ABR!CH39+MAY!CH39+JUN!CH39+JUL!CH39+AGO!CH39+SET!CH39+OCT!CH39+NOV!CH39+DIC!CH39</f>
        <v>0</v>
      </c>
      <c r="CI39" s="941">
        <f>ENE!CI39+FEB!CI39+MAR!CI39+ABR!CI39+MAY!CI39+JUN!CI39+JUL!CI39+AGO!CI39+SET!CI39+OCT!CI39+NOV!CI39+DIC!CI39</f>
        <v>0</v>
      </c>
      <c r="CJ39" s="380">
        <f>ENE!CJ39+FEB!CJ39+MAR!CJ39+ABR!CJ39+MAY!CJ39+JUN!CJ39+JUL!CJ39+AGO!CJ39+SET!CJ39+OCT!CJ39+NOV!CJ39+DIC!CJ39</f>
        <v>1</v>
      </c>
      <c r="CK39" s="326">
        <f>ENE!CK39+FEB!CK39+MAR!CK39+ABR!CK39+MAY!CK39+JUN!CK39+JUL!CK39+AGO!CK39+SET!CK39+OCT!CK39+NOV!CK39+DIC!CK39</f>
        <v>0</v>
      </c>
      <c r="CL39" s="716">
        <f t="shared" si="185"/>
        <v>0</v>
      </c>
      <c r="CM39" s="326">
        <f>ENE!CM39+FEB!CM39+MAR!CM39+ABR!CM39+MAY!CM39+JUN!CM39+JUL!CM39+AGO!CM39+SET!CM39+OCT!CM39+NOV!CM39+DIC!CM39</f>
        <v>0</v>
      </c>
      <c r="CN39" s="326">
        <f>ENE!CN39+FEB!CN39+MAR!CN39+ABR!CN39+MAY!CN39+JUN!CN39+JUL!CN39+AGO!CN39+SET!CN39+OCT!CN39+NOV!CN39+DIC!CN39</f>
        <v>0</v>
      </c>
      <c r="CO39" s="327">
        <f>ENE!CO39+FEB!CO39+MAR!CO39+ABR!CO39+MAY!CO39+JUN!CO39+JUL!CO39+AGO!CO39+SET!CO39+OCT!CO39+NOV!CO39+DIC!CO39</f>
        <v>0</v>
      </c>
      <c r="CP39" s="148"/>
      <c r="CQ39" s="370" t="s">
        <v>139</v>
      </c>
      <c r="CR39" s="371">
        <v>1</v>
      </c>
      <c r="CS39" s="380">
        <f>ENE!CS39+FEB!CS39+MAR!CS39+ABR!CS39+MAY!CS39+JUN!CS39+JUL!CS39+AGO!CS39+SET!CS39+OCT!CS39+NOV!CS39+DIC!CS39</f>
        <v>1</v>
      </c>
      <c r="CT39" s="326">
        <f>ENE!CT39+FEB!CT39+MAR!CT39+ABR!CT39+MAY!CT39+JUN!CT39+JUL!CT39+AGO!CT39+SET!CT39+OCT!CT39+NOV!CT39+DIC!CT39</f>
        <v>1</v>
      </c>
      <c r="CU39" s="326">
        <f>ENE!CU39+FEB!CU39+MAR!CU39+ABR!CU39+MAY!CU39+JUN!CU39+JUL!CU39+AGO!CU39+SET!CU39+OCT!CU39+NOV!CU39+DIC!CU39</f>
        <v>0</v>
      </c>
      <c r="CV39" s="326">
        <f>ENE!CV39+FEB!CV39+MAR!CV39+ABR!CV39+MAY!CV39+JUN!CV39+JUL!CV39+AGO!CV39+SET!CV39+OCT!CV39+NOV!CV39+DIC!CV39</f>
        <v>0</v>
      </c>
      <c r="CW39" s="326">
        <f>ENE!CW39+FEB!CW39+MAR!CW39+ABR!CW39+MAY!CW39+JUN!CW39+JUL!CW39+AGO!CW39+SET!CW39+OCT!CW39+NOV!CW39+DIC!CW39</f>
        <v>0</v>
      </c>
      <c r="CX39" s="326">
        <f>ENE!CX39+FEB!CX39+MAR!CX39+ABR!CX39+MAY!CX39+JUN!CX39+JUL!CX39+AGO!CX39+SET!CX39+OCT!CX39+NOV!CX39+DIC!CX39</f>
        <v>0</v>
      </c>
      <c r="CY39" s="326">
        <f>ENE!CY39+FEB!CY39+MAR!CY39+ABR!CY39+MAY!CY39+JUN!CY39+JUL!CY39+AGO!CY39+SET!CY39+OCT!CY39+NOV!CY39+DIC!CY39</f>
        <v>0</v>
      </c>
      <c r="CZ39" s="326">
        <f>ENE!CZ39+FEB!CZ39+MAR!CZ39+ABR!CZ39+MAY!CZ39+JUN!CZ39+JUL!CZ39+AGO!CZ39+SET!CZ39+OCT!CZ39+NOV!CZ39+DIC!CZ39</f>
        <v>0</v>
      </c>
      <c r="DA39" s="326">
        <f>ENE!DA39+FEB!DA39+MAR!DA39+ABR!DA39+MAY!DA39+JUN!DA39+JUL!DA39+AGO!DA39+SET!DA39+OCT!DA39+NOV!DA39+DIC!DA39</f>
        <v>0</v>
      </c>
      <c r="DB39" s="326">
        <f>ENE!DB39+FEB!DB39+MAR!DB39+ABR!DB39+MAY!DB39+JUN!DB39+JUL!DB39+AGO!DB39+SET!DB39+OCT!DB39+NOV!DB39+DIC!DB39</f>
        <v>0</v>
      </c>
      <c r="DC39" s="326">
        <f>ENE!DC39+FEB!DC39+MAR!DC39+ABR!DC39+MAY!DC39+JUN!DC39+JUL!DC39+AGO!DC39+SET!DC39+OCT!DC39+NOV!DC39+DIC!DC39</f>
        <v>0</v>
      </c>
      <c r="DD39" s="326">
        <f>ENE!DD39+FEB!DD39+MAR!DD39+ABR!DD39+MAY!DD39+JUN!DD39+JUL!DD39+AGO!DD39+SET!DD39+OCT!DD39+NOV!DD39+DIC!DD39</f>
        <v>0</v>
      </c>
      <c r="DE39" s="326">
        <f>ENE!DE39+FEB!DE39+MAR!DE39+ABR!DE39+MAY!DE39+JUN!DE39+JUL!DE39+AGO!DE39+SET!DE39+OCT!DE39+NOV!DE39+DIC!DE39</f>
        <v>0</v>
      </c>
      <c r="DF39" s="326">
        <f>ENE!DF39+FEB!DF39+MAR!DF39+ABR!DF39+MAY!DF39+JUN!DF39+JUL!DF39+AGO!DF39+SET!DF39+OCT!DF39+NOV!DF39+DIC!DF39</f>
        <v>0</v>
      </c>
      <c r="DG39" s="326">
        <f>ENE!DG39+FEB!DG39+MAR!DG39+ABR!DG39+MAY!DG39+JUN!DG39+JUL!DG39+AGO!DG39+SET!DG39+OCT!DG39+NOV!DG39+DIC!DG39</f>
        <v>0</v>
      </c>
      <c r="DH39" s="326">
        <f>ENE!DH39+FEB!DH39+MAR!DH39+ABR!DH39+MAY!DH39+JUN!DH39+JUL!DH39+AGO!DH39+SET!DH39+OCT!DH39+NOV!DH39+DIC!DH39</f>
        <v>0</v>
      </c>
      <c r="DI39" s="379">
        <f>ENE!DI39+FEB!DI39+MAR!DI39+ABR!DI39+MAY!DI39+JUN!DI39+JUL!DI39+AGO!DI39+SET!DI39+OCT!DI39+NOV!DI39+DIC!DI39</f>
        <v>0</v>
      </c>
      <c r="DJ39" s="380">
        <f>ENE!DJ39+FEB!DJ39+MAR!DJ39+ABR!DJ39+MAY!DJ39+JUN!DJ39+JUL!DJ39+AGO!DJ39+SET!DJ39+OCT!DJ39+NOV!DJ39+DIC!DJ39</f>
        <v>1</v>
      </c>
      <c r="DK39" s="327">
        <f>ENE!DK39+FEB!DK39+MAR!DK39+ABR!DK39+MAY!DK39+JUN!DK39+JUL!DK39+AGO!DK39+SET!DK39+OCT!DK39+NOV!DK39+DIC!DK39</f>
        <v>0</v>
      </c>
      <c r="DL39" s="380">
        <f>ENE!DL39+FEB!DL39+MAR!DL39+ABR!DL39+MAY!DL39+JUN!DL39+JUL!DL39+AGO!DL39+SET!DL39+OCT!DL39+NOV!DL39+DIC!DL39</f>
        <v>0</v>
      </c>
      <c r="DM39" s="327">
        <f>ENE!DM39+FEB!DM39+MAR!DM39+ABR!DM39+MAY!DM39+JUN!DM39+JUL!DM39+AGO!DM39+SET!DM39+OCT!DM39+NOV!DM39+DIC!DM39</f>
        <v>0</v>
      </c>
      <c r="DN39" s="148"/>
      <c r="DO39" s="201" t="s">
        <v>139</v>
      </c>
      <c r="DP39" s="202">
        <v>14</v>
      </c>
      <c r="DQ39" s="380">
        <f>ENE!DQ39+FEB!DQ39+MAR!DQ39+ABR!DQ39+MAY!DQ39+JUN!DQ39+JUL!DQ39+AGO!DQ39+SET!DQ39+OCT!DQ39+NOV!DQ39+DIC!DQ39</f>
        <v>0</v>
      </c>
      <c r="DR39" s="326">
        <f>ENE!DR39+FEB!DR39+MAR!DR39+ABR!DR39+MAY!DR39+JUN!DR39+JUL!DR39+AGO!DR39+SET!DR39+OCT!DR39+NOV!DR39+DIC!DR39</f>
        <v>2</v>
      </c>
      <c r="DS39" s="326">
        <f>ENE!DS39+FEB!DS39+MAR!DS39+ABR!DS39+MAY!DS39+JUN!DS39+JUL!DS39+AGO!DS39+SET!DS39+OCT!DS39+NOV!DS39+DIC!DS39</f>
        <v>0</v>
      </c>
      <c r="DT39" s="379">
        <f>ENE!DT39+FEB!DT39+MAR!DT39+ABR!DT39+MAY!DT39+JUN!DT39+JUL!DT39+AGO!DT39+SET!DT39+OCT!DT39+NOV!DT39+DIC!DT39</f>
        <v>1</v>
      </c>
      <c r="DU39" s="380">
        <f>ENE!DU39+FEB!DU39+MAR!DU39+ABR!DU39+MAY!DU39+JUN!DU39+JUL!DU39+AGO!DU39+SET!DU39+OCT!DU39+NOV!DU39+DIC!DU39</f>
        <v>0</v>
      </c>
      <c r="DV39" s="326">
        <f>ENE!DV39+FEB!DV39+MAR!DV39+ABR!DV39+MAY!DV39+JUN!DV39+JUL!DV39+AGO!DV39+SET!DV39+OCT!DV39+NOV!DV39+DIC!DV39</f>
        <v>0</v>
      </c>
      <c r="DW39" s="326">
        <f>ENE!DW39+FEB!DW39+MAR!DW39+ABR!DW39+MAY!DW39+JUN!DW39+JUL!DW39+AGO!DW39+SET!DW39+OCT!DW39+NOV!DW39+DIC!DW39</f>
        <v>0</v>
      </c>
      <c r="DX39" s="720">
        <f t="shared" si="167"/>
        <v>0</v>
      </c>
      <c r="DY39" s="380">
        <f>ENE!DY39+FEB!DY39+MAR!DY39+ABR!DY39+MAY!DY39+JUN!DY39+JUL!DY39+AGO!DY39+SET!DY39+OCT!DY39+NOV!DY39+DIC!DY39</f>
        <v>0</v>
      </c>
      <c r="DZ39" s="326">
        <f>ENE!DZ39+FEB!DZ39+MAR!DZ39+ABR!DZ39+MAY!DZ39+JUN!DZ39+JUL!DZ39+AGO!DZ39+SET!DZ39+OCT!DZ39+NOV!DZ39+DIC!DZ39</f>
        <v>0</v>
      </c>
      <c r="EA39" s="326">
        <f>ENE!EA39+FEB!EA39+MAR!EA39+ABR!EA39+MAY!EA39+JUN!EA39+JUL!EA39+AGO!EA39+SET!EA39+OCT!EA39+NOV!EA39+DIC!EA39</f>
        <v>0</v>
      </c>
      <c r="EB39" s="716">
        <f t="shared" si="186"/>
        <v>0</v>
      </c>
      <c r="EC39" s="326">
        <f>ENE!EC39+FEB!EC39+MAR!EC39+ABR!EC39+MAY!EC39+JUN!EC39+JUL!EC39+AGO!EC39+SET!EC39+OCT!EC39+NOV!EC39+DIC!EC39</f>
        <v>0</v>
      </c>
      <c r="ED39" s="326">
        <f>ENE!ED39+FEB!ED39+MAR!ED39+ABR!ED39+MAY!ED39+JUN!ED39+JUL!ED39+AGO!ED39+SET!ED39+OCT!ED39+NOV!ED39+DIC!ED39</f>
        <v>0</v>
      </c>
      <c r="EE39" s="326">
        <f>ENE!EE39+FEB!EE39+MAR!EE39+ABR!EE39+MAY!EE39+JUN!EE39+JUL!EE39+AGO!EE39+SET!EE39+OCT!EE39+NOV!EE39+DIC!EE39</f>
        <v>0</v>
      </c>
      <c r="EF39" s="379">
        <f>ENE!EF39+FEB!EF39+MAR!EF39+ABR!EF39+MAY!EF39+JUN!EF39+JUL!EF39+AGO!EF39+SET!EF39+OCT!EF39+NOV!EF39+DIC!EF39</f>
        <v>0</v>
      </c>
      <c r="EG39" s="380">
        <f>ENE!EG39+FEB!EG39+MAR!EG39+ABR!EG39+MAY!EG39+JUN!EG39+JUL!EG39+AGO!EG39+SET!EG39+OCT!EG39+NOV!EG39+DIC!EG39</f>
        <v>0</v>
      </c>
      <c r="EH39" s="327">
        <f>ENE!EH39+FEB!EH39+MAR!EH39+ABR!EH39+MAY!EH39+JUN!EH39+JUL!EH39+AGO!EH39+SET!EH39+OCT!EH39+NOV!EH39+DIC!EH39</f>
        <v>0</v>
      </c>
      <c r="EI39" s="326">
        <f>ENE!EI39+FEB!EI39+MAR!EI39+ABR!EI39+MAY!EI39+JUN!EI39+JUL!EI39+AGO!EI39+SET!EI39+OCT!EI39+NOV!EI39+DIC!EI39</f>
        <v>0</v>
      </c>
      <c r="EJ39" s="326">
        <f>ENE!EJ39+FEB!EJ39+MAR!EJ39+ABR!EJ39+MAY!EJ39+JUN!EJ39+JUL!EJ39+AGO!EJ39+SET!EJ39+OCT!EJ39+NOV!EJ39+DIC!EJ39</f>
        <v>2</v>
      </c>
      <c r="EK39" s="716">
        <f t="shared" si="187"/>
        <v>14.285714285714285</v>
      </c>
      <c r="EL39" s="326">
        <f>ENE!EL39+FEB!EL39+MAR!EL39+ABR!EL39+MAY!EL39+JUN!EL39+JUL!EL39+AGO!EL39+SET!EL39+OCT!EL39+NOV!EL39+DIC!EL39</f>
        <v>0</v>
      </c>
      <c r="EM39" s="326">
        <f>ENE!EM39+FEB!EM39+MAR!EM39+ABR!EM39+MAY!EM39+JUN!EM39+JUL!EM39+AGO!EM39+SET!EM39+OCT!EM39+NOV!EM39+DIC!EM39</f>
        <v>15</v>
      </c>
      <c r="EN39" s="708">
        <f t="shared" si="188"/>
        <v>107.14285714285714</v>
      </c>
      <c r="EO39" s="326">
        <f>ENE!EO39+FEB!EO39+MAR!EO39+ABR!EO39+MAY!EO39+JUN!EO39+JUL!EO39+AGO!EO39+SET!EO39+OCT!EO39+NOV!EO39+DIC!EO39</f>
        <v>15</v>
      </c>
      <c r="EP39" s="716">
        <f t="shared" si="189"/>
        <v>107.14285714285714</v>
      </c>
      <c r="EQ39" s="148"/>
      <c r="ER39" s="201" t="s">
        <v>139</v>
      </c>
      <c r="ES39" s="380">
        <f>ENE!ES39+FEB!ES39+MAR!ES39+ABR!ES39+MAY!ES39+JUN!ES39+JUL!ES39+AGO!ES39+SET!ES39+OCT!ES39+NOV!ES39+DIC!ES39</f>
        <v>0</v>
      </c>
      <c r="ET39" s="326">
        <f>ENE!ET39+FEB!ET39+MAR!ET39+ABR!ET39+MAY!ET39+JUN!ET39+JUL!ET39+AGO!ET39+SET!ET39+OCT!ET39+NOV!ET39+DIC!ET39</f>
        <v>0</v>
      </c>
      <c r="EU39" s="379">
        <f>ENE!EU39+FEB!EU39+MAR!EU39+ABR!EU39+MAY!EU39+JUN!EU39+JUL!EU39+AGO!EU39+SET!EU39+OCT!EU39+NOV!EU39+DIC!EU39</f>
        <v>0</v>
      </c>
      <c r="EV39" s="380">
        <f>ENE!EV39+FEB!EV39+MAR!EV39+ABR!EV39+MAY!EV39+JUN!EV39+JUL!EV39+AGO!EV39+SET!EV39+OCT!EV39+NOV!EV39+DIC!EV39</f>
        <v>14</v>
      </c>
      <c r="EW39" s="326">
        <f>ENE!EW39+FEB!EW39+MAR!EW39+ABR!EW39+MAY!EW39+JUN!EW39+JUL!EW39+AGO!EW39+SET!EW39+OCT!EW39+NOV!EW39+DIC!EW39</f>
        <v>15</v>
      </c>
      <c r="EX39" s="327">
        <f>ENE!EX39+FEB!EX39+MAR!EX39+ABR!EX39+MAY!EX39+JUN!EX39+JUL!EX39+AGO!EX39+SET!EX39+OCT!EX39+NOV!EX39+DIC!EX39</f>
        <v>10</v>
      </c>
      <c r="EY39" s="326">
        <f>ENE!EY39+FEB!EY39+MAR!EY39+ABR!EY39+MAY!EY39+JUN!EY39+JUL!EY39+AGO!EY39+SET!EY39+OCT!EY39+NOV!EY39+DIC!EY39</f>
        <v>7</v>
      </c>
      <c r="EZ39" s="326">
        <f>ENE!EZ39+FEB!EZ39+MAR!EZ39+ABR!EZ39+MAY!EZ39+JUN!EZ39+JUL!EZ39+AGO!EZ39+SET!EZ39+OCT!EZ39+NOV!EZ39+DIC!EZ39</f>
        <v>7</v>
      </c>
      <c r="FA39" s="379">
        <f>ENE!FA39+FEB!FA39+MAR!FA39+ABR!FA39+MAY!FA39+JUN!FA39+JUL!FA39+AGO!FA39+SET!FA39+OCT!FA39+NOV!FA39+DIC!FA39</f>
        <v>0</v>
      </c>
      <c r="FB39" s="380">
        <f>ENE!FB39+FEB!FB39+MAR!FB39+ABR!FB39+MAY!FB39+JUN!FB39+JUL!FB39+AGO!FB39+SET!FB39+OCT!FB39+NOV!FB39+DIC!FB39</f>
        <v>14</v>
      </c>
      <c r="FC39" s="326">
        <f>ENE!FC39+FEB!FC39+MAR!FC39+ABR!FC39+MAY!FC39+JUN!FC39+JUL!FC39+AGO!FC39+SET!FC39+OCT!FC39+NOV!FC39+DIC!FC39</f>
        <v>2</v>
      </c>
      <c r="FD39" s="327">
        <f>ENE!FD39+FEB!FD39+MAR!FD39+ABR!FD39+MAY!FD39+JUN!FD39+JUL!FD39+AGO!FD39+SET!FD39+OCT!FD39+NOV!FD39+DIC!FD39</f>
        <v>2</v>
      </c>
      <c r="FE39" s="326">
        <f>ENE!FE39+FEB!FE39+MAR!FE39+ABR!FE39+MAY!FE39+JUN!FE39+JUL!FE39+AGO!FE39+SET!FE39+OCT!FE39+NOV!FE39+DIC!FE39</f>
        <v>3</v>
      </c>
      <c r="FF39" s="326">
        <f>ENE!FF39+FEB!FF39+MAR!FF39+ABR!FF39+MAY!FF39+JUN!FF39+JUL!FF39+AGO!FF39+SET!FF39+OCT!FF39+NOV!FF39+DIC!FF39</f>
        <v>1</v>
      </c>
      <c r="FG39" s="379">
        <f>ENE!FG39+FEB!FG39+MAR!FG39+ABR!FG39+MAY!FG39+JUN!FG39+JUL!FG39+AGO!FG39+SET!FG39+OCT!FG39+NOV!FG39+DIC!FG39</f>
        <v>0</v>
      </c>
      <c r="FH39" s="380">
        <f>ENE!FH39+FEB!FH39+MAR!FH39+ABR!FH39+MAY!FH39+JUN!FH39+JUL!FH39+AGO!FH39+SET!FH39+OCT!FH39+NOV!FH39+DIC!FH39</f>
        <v>0</v>
      </c>
      <c r="FI39" s="326">
        <f>ENE!FI39+FEB!FI39+MAR!FI39+ABR!FI39+MAY!FI39+JUN!FI39+JUL!FI39+AGO!FI39+SET!FI39+OCT!FI39+NOV!FI39+DIC!FI39</f>
        <v>0</v>
      </c>
      <c r="FJ39" s="327">
        <f>ENE!FJ39+FEB!FJ39+MAR!FJ39+ABR!FJ39+MAY!FJ39+JUN!FJ39+JUL!FJ39+AGO!FJ39+SET!FJ39+OCT!FJ39+NOV!FJ39+DIC!FJ39</f>
        <v>0</v>
      </c>
      <c r="FK39" s="205">
        <f>ENE!FK39</f>
        <v>12</v>
      </c>
      <c r="FL39" s="724">
        <f t="shared" si="169"/>
        <v>50</v>
      </c>
      <c r="FM39" s="326">
        <f>ENE!FM39+FEB!FM39+MAR!FM39+ABR!FM39+MAY!FM39+JUN!FM39+JUL!FM39+AGO!FM39+SET!FM39+OCT!FM39+NOV!FM39+DIC!FM39</f>
        <v>0</v>
      </c>
      <c r="FN39" s="326">
        <f>ENE!FN39+FEB!FN39+MAR!FN39+ABR!FN39+MAY!FN39+JUN!FN39+JUL!FN39+AGO!FN39+SET!FN39+OCT!FN39+NOV!FN39+DIC!FN39</f>
        <v>0</v>
      </c>
      <c r="FO39" s="326">
        <f>ENE!FO39+FEB!FO39+MAR!FO39+ABR!FO39+MAY!FO39+JUN!FO39+JUL!FO39+AGO!FO39+SET!FO39+OCT!FO39+NOV!FO39+DIC!FO39</f>
        <v>2</v>
      </c>
      <c r="FP39" s="326">
        <f>ENE!FP39+FEB!FP39+MAR!FP39+ABR!FP39+MAY!FP39+JUN!FP39+JUL!FP39+AGO!FP39+SET!FP39+OCT!FP39+NOV!FP39+DIC!FP39</f>
        <v>4</v>
      </c>
      <c r="FQ39" s="327">
        <f>ENE!FQ39+FEB!FQ39+MAR!FQ39+ABR!FQ39+MAY!FQ39+JUN!FQ39+JUL!FQ39+AGO!FQ39+SET!FQ39+OCT!FQ39+NOV!FQ39+DIC!FQ39</f>
        <v>0</v>
      </c>
      <c r="FR39" s="380">
        <f>ENE!FR39+FEB!FR39+MAR!FR39+ABR!FR39+MAY!FR39+JUN!FR39+JUL!FR39+AGO!FR39+SET!FR39+OCT!FR39+NOV!FR39+DIC!FR39</f>
        <v>0</v>
      </c>
      <c r="FS39" s="326">
        <f>ENE!FS39+FEB!FS39+MAR!FS39+ABR!FS39+MAY!FS39+JUN!FS39+JUL!FS39+AGO!FS39+SET!FS39+OCT!FS39+NOV!FS39+DIC!FS39</f>
        <v>0</v>
      </c>
      <c r="FT39" s="326">
        <f>ENE!FT39+FEB!FT39+MAR!FT39+ABR!FT39+MAY!FT39+JUN!FT39+JUL!FT39+AGO!FT39+SET!FT39+OCT!FT39+NOV!FT39+DIC!FT39</f>
        <v>0</v>
      </c>
      <c r="FU39" s="326">
        <f>ENE!FU39+FEB!FU39+MAR!FU39+ABR!FU39+MAY!FU39+JUN!FU39+JUL!FU39+AGO!FU39+SET!FU39+OCT!FU39+NOV!FU39+DIC!FU39</f>
        <v>10</v>
      </c>
      <c r="FV39" s="326">
        <f>ENE!FV39+FEB!FV39+MAR!FV39+ABR!FV39+MAY!FV39+JUN!FV39+JUL!FV39+AGO!FV39+SET!FV39+OCT!FV39+NOV!FV39+DIC!FV39</f>
        <v>15</v>
      </c>
      <c r="FW39" s="326">
        <f>ENE!FW39+FEB!FW39+MAR!FW39+ABR!FW39+MAY!FW39+JUN!FW39+JUL!FW39+AGO!FW39+SET!FW39+OCT!FW39+NOV!FW39+DIC!FW39</f>
        <v>12</v>
      </c>
      <c r="FX39" s="326">
        <f>ENE!FX39+FEB!FX39+MAR!FX39+ABR!FX39+MAY!FX39+JUN!FX39+JUL!FX39+AGO!FX39+SET!FX39+OCT!FX39+NOV!FX39+DIC!FX39</f>
        <v>2</v>
      </c>
      <c r="FY39" s="326">
        <f>ENE!FY39+FEB!FY39+MAR!FY39+ABR!FY39+MAY!FY39+JUN!FY39+JUL!FY39+AGO!FY39+SET!FY39+OCT!FY39+NOV!FY39+DIC!FY39</f>
        <v>1</v>
      </c>
      <c r="FZ39" s="326">
        <f>ENE!FZ39+FEB!FZ39+MAR!FZ39+ABR!FZ39+MAY!FZ39+JUN!FZ39+JUL!FZ39+AGO!FZ39+SET!FZ39+OCT!FZ39+NOV!FZ39+DIC!FZ39</f>
        <v>0</v>
      </c>
      <c r="GA39" s="326">
        <f>ENE!GA39+FEB!GA39+MAR!GA39+ABR!GA39+MAY!GA39+JUN!GA39+JUL!GA39+AGO!GA39+SET!GA39+OCT!GA39+NOV!GA39+DIC!GA39</f>
        <v>15</v>
      </c>
      <c r="GB39" s="326">
        <f>ENE!GB39+FEB!GB39+MAR!GB39+ABR!GB39+MAY!GB39+JUN!GB39+JUL!GB39+AGO!GB39+SET!GB39+OCT!GB39+NOV!GB39+DIC!GB39</f>
        <v>4</v>
      </c>
      <c r="GC39" s="326">
        <f>ENE!GC39+FEB!GC39+MAR!GC39+ABR!GC39+MAY!GC39+JUN!GC39+JUL!GC39+AGO!GC39+SET!GC39+OCT!GC39+NOV!GC39+DIC!GC39</f>
        <v>2</v>
      </c>
      <c r="GD39" s="326">
        <f>ENE!GD39+FEB!GD39+MAR!GD39+ABR!GD39+MAY!GD39+JUN!GD39+JUL!GD39+AGO!GD39+SET!GD39+OCT!GD39+NOV!GD39+DIC!GD39</f>
        <v>0</v>
      </c>
      <c r="GE39" s="326">
        <f>ENE!GE39+FEB!GE39+MAR!GE39+ABR!GE39+MAY!GE39+JUN!GE39+JUL!GE39+AGO!GE39+SET!GE39+OCT!GE39+NOV!GE39+DIC!GE39</f>
        <v>0</v>
      </c>
      <c r="GF39" s="326">
        <f>ENE!GF39+FEB!GF39+MAR!GF39+ABR!GF39+MAY!GF39+JUN!GF39+JUL!GF39+AGO!GF39+SET!GF39+OCT!GF39+NOV!GF39+DIC!GF39</f>
        <v>0</v>
      </c>
      <c r="GG39" s="327">
        <f>ENE!GG39+FEB!GG39+MAR!GG39+ABR!GG39+MAY!GG39+JUN!GG39+JUL!GG39+AGO!GG39+SET!GG39+OCT!GG39+NOV!GG39+DIC!GG39</f>
        <v>0</v>
      </c>
      <c r="GH39" s="148"/>
      <c r="GI39" s="201" t="s">
        <v>139</v>
      </c>
      <c r="GJ39" s="486">
        <v>106</v>
      </c>
      <c r="GK39" s="727">
        <f t="shared" si="190"/>
        <v>192.45283018867926</v>
      </c>
      <c r="GL39" s="380">
        <f>ENE!GL39+FEB!GL39+MAR!GL39+ABR!GL39+MAY!GL39+JUN!GL39+JUL!GL39+AGO!GL39+SET!GL39+OCT!GL39+NOV!GL39+DIC!GL39</f>
        <v>0</v>
      </c>
      <c r="GM39" s="326">
        <f>ENE!GM39+FEB!GM39+MAR!GM39+ABR!GM39+MAY!GM39+JUN!GM39+JUL!GM39+AGO!GM39+SET!GM39+OCT!GM39+NOV!GM39+DIC!GM39</f>
        <v>0</v>
      </c>
      <c r="GN39" s="326">
        <f>ENE!GN39+FEB!GN39+MAR!GN39+ABR!GN39+MAY!GN39+JUN!GN39+JUL!GN39+AGO!GN39+SET!GN39+OCT!GN39+NOV!GN39+DIC!GN39</f>
        <v>0</v>
      </c>
      <c r="GO39" s="326">
        <f>ENE!GO39+FEB!GO39+MAR!GO39+ABR!GO39+MAY!GO39+JUN!GO39+JUL!GO39+AGO!GO39+SET!GO39+OCT!GO39+NOV!GO39+DIC!GO39</f>
        <v>0</v>
      </c>
      <c r="GP39" s="327">
        <f>ENE!GP39+FEB!GP39+MAR!GP39+ABR!GP39+MAY!GP39+JUN!GP39+JUL!GP39+AGO!GP39+SET!GP39+OCT!GP39+NOV!GP39+DIC!GP39</f>
        <v>0</v>
      </c>
      <c r="GQ39" s="380">
        <f>ENE!GQ39+FEB!GQ39+MAR!GQ39+ABR!GQ39+MAY!GQ39+JUN!GQ39+JUL!GQ39+AGO!GQ39+SET!GQ39+OCT!GQ39+NOV!GQ39+DIC!GQ39</f>
        <v>32</v>
      </c>
      <c r="GR39" s="326">
        <f>ENE!GR39+FEB!GR39+MAR!GR39+ABR!GR39+MAY!GR39+JUN!GR39+JUL!GR39+AGO!GR39+SET!GR39+OCT!GR39+NOV!GR39+DIC!GR39</f>
        <v>39</v>
      </c>
      <c r="GS39" s="326">
        <f>ENE!GS39+FEB!GS39+MAR!GS39+ABR!GS39+MAY!GS39+JUN!GS39+JUL!GS39+AGO!GS39+SET!GS39+OCT!GS39+NOV!GS39+DIC!GS39</f>
        <v>31</v>
      </c>
      <c r="GT39" s="326">
        <f>ENE!GT39+FEB!GT39+MAR!GT39+ABR!GT39+MAY!GT39+JUN!GT39+JUL!GT39+AGO!GT39+SET!GT39+OCT!GT39+NOV!GT39+DIC!GT39</f>
        <v>67</v>
      </c>
      <c r="GU39" s="327">
        <f>ENE!GU39+FEB!GU39+MAR!GU39+ABR!GU39+MAY!GU39+JUN!GU39+JUL!GU39+AGO!GU39+SET!GU39+OCT!GU39+NOV!GU39+DIC!GU39</f>
        <v>35</v>
      </c>
      <c r="GV39" s="205">
        <f>ENE!GV39+FEB!GV39+MAR!GV39+ABR!GV39+MAY!GV39+JUN!GV39+JUL!GV39+AGO!GV39+SET!GV39+OCT!GV39+NOV!GV39+DIC!GV39</f>
        <v>76</v>
      </c>
      <c r="GW39" s="205">
        <v>166</v>
      </c>
      <c r="GX39" s="730">
        <f t="shared" si="191"/>
        <v>45.783132530120483</v>
      </c>
      <c r="GY39" s="380">
        <f>ENE!GY39+FEB!GY39+MAR!GY39+ABR!GY39+MAY!GY39+JUN!GY39+JUL!GY39+AGO!GY39+SET!GY39+OCT!GY39+NOV!GY39+DIC!GY39</f>
        <v>2</v>
      </c>
      <c r="GZ39" s="326">
        <f>ENE!GZ39+FEB!GZ39+MAR!GZ39+ABR!GZ39+MAY!GZ39+JUN!GZ39+JUL!GZ39+AGO!GZ39+SET!GZ39+OCT!GZ39+NOV!GZ39+DIC!GZ39</f>
        <v>0</v>
      </c>
      <c r="HA39" s="326">
        <f>ENE!HA39+FEB!HA39+MAR!HA39+ABR!HA39+MAY!HA39+JUN!HA39+JUL!HA39+AGO!HA39+SET!HA39+OCT!HA39+NOV!HA39+DIC!HA39</f>
        <v>2</v>
      </c>
      <c r="HB39" s="326">
        <f>ENE!HB39+FEB!HB39+MAR!HB39+ABR!HB39+MAY!HB39+JUN!HB39+JUL!HB39+AGO!HB39+SET!HB39+OCT!HB39+NOV!HB39+DIC!HB39</f>
        <v>0</v>
      </c>
      <c r="HC39" s="326">
        <f>ENE!HC39+FEB!HC39+MAR!HC39+ABR!HC39+MAY!HC39+JUN!HC39+JUL!HC39+AGO!HC39+SET!HC39+OCT!HC39+NOV!HC39+DIC!HC39</f>
        <v>0</v>
      </c>
      <c r="HD39" s="326">
        <f>ENE!HD39+FEB!HD39+MAR!HD39+ABR!HD39+MAY!HD39+JUN!HD39+JUL!HD39+AGO!HD39+SET!HD39+OCT!HD39+NOV!HD39+DIC!HD39</f>
        <v>0</v>
      </c>
      <c r="HE39" s="326">
        <f>ENE!HE39+FEB!HE39+MAR!HE39+ABR!HE39+MAY!HE39+JUN!HE39+JUL!HE39+AGO!HE39+SET!HE39+OCT!HE39+NOV!HE39+DIC!HE39</f>
        <v>0</v>
      </c>
      <c r="HF39" s="326">
        <f>ENE!HF39+FEB!HF39+MAR!HF39+ABR!HF39+MAY!HF39+JUN!HF39+JUL!HF39+AGO!HF39+SET!HF39+OCT!HF39+NOV!HF39+DIC!HF39</f>
        <v>0</v>
      </c>
      <c r="HG39" s="327">
        <f>ENE!HG39+FEB!HG39+MAR!HG39+ABR!HG39+MAY!HG39+JUN!HG39+JUL!HG39+AGO!HG39+SET!HG39+OCT!HG39+NOV!HG39+DIC!HG39</f>
        <v>0</v>
      </c>
      <c r="HH39" s="645"/>
      <c r="HI39" s="276" t="s">
        <v>139</v>
      </c>
      <c r="HJ39" s="326">
        <f>ENE!HJ39+FEB!HJ39+MAR!HJ39+ABR!HJ39+MAY!HJ39+JUN!HJ39+JUL!HJ39+AGO!HJ39+SET!HJ39+OCT!HJ39+NOV!HJ39+DIC!HJ39</f>
        <v>0</v>
      </c>
      <c r="HK39" s="326">
        <f>ENE!HK39+FEB!HK39+MAR!HK39+ABR!HK39+MAY!HK39+JUN!HK39+JUL!HK39+AGO!HK39+SET!HK39+OCT!HK39+NOV!HK39+DIC!HK39</f>
        <v>0</v>
      </c>
      <c r="HL39" s="326">
        <f>ENE!HL39+FEB!HL39+MAR!HL39+ABR!HL39+MAY!HL39+JUN!HL39+JUL!HL39+AGO!HL39+SET!HL39+OCT!HL39+NOV!HL39+DIC!HL39</f>
        <v>0</v>
      </c>
      <c r="HM39" s="326">
        <f>ENE!HM39+FEB!HM39+MAR!HM39+ABR!HM39+MAY!HM39+JUN!HM39+JUL!HM39+AGO!HM39+SET!HM39+OCT!HM39+NOV!HM39+DIC!HM39</f>
        <v>0</v>
      </c>
      <c r="HN39" s="326">
        <f>ENE!HN39+FEB!HN39+MAR!HN39+ABR!HN39+MAY!HN39+JUN!HN39+JUL!HN39+AGO!HN39+SET!HN39+OCT!HN39+NOV!HN39+DIC!HN39</f>
        <v>0</v>
      </c>
      <c r="HO39" s="326">
        <f>ENE!HO39+FEB!HO39+MAR!HO39+ABR!HO39+MAY!HO39+JUN!HO39+JUL!HO39+AGO!HO39+SET!HO39+OCT!HO39+NOV!HO39+DIC!HO39</f>
        <v>0</v>
      </c>
      <c r="HP39" s="326">
        <f>ENE!HP39+FEB!HP39+MAR!HP39+ABR!HP39+MAY!HP39+JUN!HP39+JUL!HP39+AGO!HP39+SET!HP39+OCT!HP39+NOV!HP39+DIC!HP39</f>
        <v>0</v>
      </c>
      <c r="HQ39" s="327">
        <f>ENE!HQ39+FEB!HQ39+MAR!HQ39+ABR!HQ39+MAY!HQ39+JUN!HQ39+JUL!HQ39+AGO!HQ39+SET!HQ39+OCT!HQ39+NOV!HQ39+DIC!HQ39</f>
        <v>0</v>
      </c>
      <c r="HR39" s="184">
        <f>ENE!HR39</f>
        <v>7</v>
      </c>
      <c r="HS39" s="732">
        <f t="shared" si="192"/>
        <v>0</v>
      </c>
      <c r="HT39" s="205">
        <f>ENE!HT39+FEB!HT39+MAR!HT39+ABR!HT39+MAY!HT39+JUN!HT39+JUL!HT39+AGO!HT39+SET!HT39+OCT!HT39+NOV!HT39+DIC!HT39</f>
        <v>0</v>
      </c>
      <c r="HU39" s="203">
        <f>ENE!HU39+FEB!HU39+MAR!HU39+ABR!HU39+MAY!HU39+JUN!HU39+JUL!HU39+AGO!HU39+SET!HU39+OCT!HU39+NOV!HU39+DIC!HU39</f>
        <v>0</v>
      </c>
      <c r="HV39" s="203">
        <f>ENE!HV39+FEB!HV39+MAR!HV39+ABR!HV39+MAY!HV39+JUN!HV39+JUL!HV39+AGO!HV39+SET!HV39+OCT!HV39+NOV!HV39+DIC!HV39</f>
        <v>0</v>
      </c>
      <c r="HW39" s="203">
        <f>ENE!HW39+FEB!HW39+MAR!HW39+ABR!HW39+MAY!HW39+JUN!HW39+JUL!HW39+AGO!HW39+SET!HW39+OCT!HW39+NOV!HW39+DIC!HW39</f>
        <v>0</v>
      </c>
      <c r="HX39" s="173">
        <f>ENE!HX39+FEB!HX39+MAR!HX39+ABR!HX39+MAY!HX39+JUN!HX39+JUL!HX39+AGO!HX39+SET!HX39+OCT!HX39+NOV!HX39+DIC!HX39</f>
        <v>0</v>
      </c>
      <c r="HY39" s="326">
        <f>ENE!HY39+FEB!HY39+MAR!HY39+ABR!HY39+MAY!HY39+JUN!HY39+JUL!HY39+AGO!HY39+SET!HY39+OCT!HY39+NOV!HY39+DIC!HY39</f>
        <v>0</v>
      </c>
      <c r="HZ39" s="326">
        <f>ENE!HZ39+FEB!HZ39+MAR!HZ39+ABR!HZ39+MAY!HZ39+JUN!HZ39+JUL!HZ39+AGO!HZ39+SET!HZ39+OCT!HZ39+NOV!HZ39+DIC!HZ39</f>
        <v>0</v>
      </c>
      <c r="IA39" s="326">
        <f>ENE!IA39+FEB!IA39+MAR!IA39+ABR!IA39+MAY!IA39+JUN!IA39+JUL!IA39+AGO!IA39+SET!IA39+OCT!IA39+NOV!IA39+DIC!IA39</f>
        <v>0</v>
      </c>
      <c r="IB39" s="326">
        <f>ENE!IB39+FEB!IB39+MAR!IB39+ABR!IB39+MAY!IB39+JUN!IB39+JUL!IB39+AGO!IB39+SET!IB39+OCT!IB39+NOV!IB39+DIC!IB39</f>
        <v>0</v>
      </c>
      <c r="IC39" s="326">
        <f>ENE!IC39+FEB!IC39+MAR!IC39+ABR!IC39+MAY!IC39+JUN!IC39+JUL!IC39+AGO!IC39+SET!IC39+OCT!IC39+NOV!IC39+DIC!IC39</f>
        <v>0</v>
      </c>
      <c r="ID39" s="326">
        <f>ENE!ID39+FEB!ID39+MAR!ID39+ABR!ID39+MAY!ID39+JUN!ID39+JUL!ID39+AGO!ID39+SET!ID39+OCT!ID39+NOV!ID39+DIC!ID39</f>
        <v>0</v>
      </c>
      <c r="IE39" s="326">
        <f>ENE!IE39+FEB!IE39+MAR!IE39+ABR!IE39+MAY!IE39+JUN!IE39+JUL!IE39+AGO!IE39+SET!IE39+OCT!IE39+NOV!IE39+DIC!IE39</f>
        <v>0</v>
      </c>
      <c r="IF39" s="327">
        <f>ENE!IF39+FEB!IF39+MAR!IF39+ABR!IF39+MAY!IF39+JUN!IF39+JUL!IF39+AGO!IF39+SET!IF39+OCT!IF39+NOV!IF39+DIC!IF39</f>
        <v>0</v>
      </c>
      <c r="IG39" s="148"/>
      <c r="IH39" s="276" t="s">
        <v>139</v>
      </c>
      <c r="II39" s="380">
        <f>ENE!II39+FEB!II39+MAR!II39+ABR!II39+MAY!II39+JUN!II39+JUL!II39+AGO!II39+SET!II39+OCT!II39+NOV!II39+DIC!II39</f>
        <v>0</v>
      </c>
      <c r="IJ39" s="326">
        <f>ENE!IJ39+FEB!IJ39+MAR!IJ39+ABR!IJ39+MAY!IJ39+JUN!IJ39+JUL!IJ39+AGO!IJ39+SET!IJ39+OCT!IJ39+NOV!IJ39+DIC!IJ39</f>
        <v>0</v>
      </c>
      <c r="IK39" s="379">
        <f>ENE!IK39+FEB!IK39+MAR!IK39+ABR!IK39+MAY!IK39+JUN!IK39+JUL!IK39+AGO!IK39+SET!IK39+OCT!IK39+NOV!IK39+DIC!IK39</f>
        <v>0</v>
      </c>
      <c r="IL39" s="380">
        <f>ENE!IL39+FEB!IL39+MAR!IL39+ABR!IL39+MAY!IL39+JUN!IL39+JUL!IL39+AGO!IL39+SET!IL39+OCT!IL39+NOV!IL39+DIC!IL39</f>
        <v>0</v>
      </c>
      <c r="IM39" s="326">
        <f>ENE!IM39+FEB!IM39+MAR!IM39+ABR!IM39+MAY!IM39+JUN!IM39+JUL!IM39+AGO!IM39+SET!IM39+OCT!IM39+NOV!IM39+DIC!IM39</f>
        <v>0</v>
      </c>
      <c r="IN39" s="327">
        <f>ENE!IN39+FEB!IN39+MAR!IN39+ABR!IN39+MAY!IN39+JUN!IN39+JUL!IN39+AGO!IN39+SET!IN39+OCT!IN39+NOV!IN39+DIC!IN39</f>
        <v>0</v>
      </c>
      <c r="IO39" s="326">
        <f>ENE!IO39+FEB!IO39+MAR!IO39+ABR!IO39+MAY!IO39+JUN!IO39+JUL!IO39+AGO!IO39+SET!IO39+OCT!IO39+NOV!IO39+DIC!IO39</f>
        <v>1</v>
      </c>
      <c r="IP39" s="326">
        <f>ENE!IP39+FEB!IP39+MAR!IP39+ABR!IP39+MAY!IP39+JUN!IP39+JUL!IP39+AGO!IP39+SET!IP39+OCT!IP39+NOV!IP39+DIC!IP39</f>
        <v>0</v>
      </c>
      <c r="IQ39" s="379">
        <f>ENE!IQ39+FEB!IQ39+MAR!IQ39+ABR!IQ39+MAY!IQ39+JUN!IQ39+JUL!IQ39+AGO!IQ39+SET!IQ39+OCT!IQ39+NOV!IQ39+DIC!IQ39</f>
        <v>0</v>
      </c>
      <c r="IR39" s="380">
        <f>ENE!IR39+FEB!IR39+MAR!IR39+ABR!IR39+MAY!IR39+JUN!IR39+JUL!IR39+AGO!IR39+SET!IR39+OCT!IR39+NOV!IR39+DIC!IR39</f>
        <v>0</v>
      </c>
      <c r="IS39" s="326">
        <f>ENE!IS39+FEB!IS39+MAR!IS39+ABR!IS39+MAY!IS39+JUN!IS39+JUL!IS39+AGO!IS39+SET!IS39+OCT!IS39+NOV!IS39+DIC!IS39</f>
        <v>0</v>
      </c>
      <c r="IT39" s="327">
        <f>ENE!IT39+FEB!IT39+MAR!IT39+ABR!IT39+MAY!IT39+JUN!IT39+JUL!IT39+AGO!IT39+SET!IT39+OCT!IT39+NOV!IT39+DIC!IT39</f>
        <v>0</v>
      </c>
      <c r="IU39" s="326">
        <f>ENE!IU39+FEB!IU39+MAR!IU39+ABR!IU39+MAY!IU39+JUN!IU39+JUL!IU39+AGO!IU39+SET!IU39+OCT!IU39+NOV!IU39+DIC!IU39</f>
        <v>0</v>
      </c>
      <c r="IV39" s="326">
        <f>ENE!IV39+FEB!IV39+MAR!IV39+ABR!IV39+MAY!IV39+JUN!IV39+JUL!IV39+AGO!IV39+SET!IV39+OCT!IV39+NOV!IV39+DIC!IV39</f>
        <v>0</v>
      </c>
      <c r="IW39" s="327">
        <f>ENE!IW39+FEB!IW39+MAR!IW39+ABR!IW39+MAY!IW39+JUN!IW39+JUL!IW39+AGO!IW39+SET!IW39+OCT!IW39+NOV!IW39+DIC!IW39</f>
        <v>0</v>
      </c>
      <c r="IX39" s="380">
        <f>ENE!IX39+FEB!IX39+MAR!IX39+ABR!IX39+MAY!IX39+JUN!IX39+JUL!IX39+AGO!IX39+SET!IX39+OCT!IX39+NOV!IX39+DIC!IX39</f>
        <v>1</v>
      </c>
      <c r="IY39" s="326">
        <f>ENE!IY39+FEB!IY39+MAR!IY39+ABR!IY39+MAY!IY39+JUN!IY39+JUL!IY39+AGO!IY39+SET!IY39+OCT!IY39+NOV!IY39+DIC!IY39</f>
        <v>0</v>
      </c>
      <c r="IZ39" s="327">
        <f>ENE!IZ39+FEB!IZ39+MAR!IZ39+ABR!IZ39+MAY!IZ39+JUN!IZ39+JUL!IZ39+AGO!IZ39+SET!IZ39+OCT!IZ39+NOV!IZ39+DIC!IZ39</f>
        <v>0</v>
      </c>
      <c r="JA39" s="380">
        <f>ENE!JA39+FEB!JA39+MAR!JA39+ABR!JA39+MAY!JA39+JUN!JA39+JUL!JA39+AGO!JA39+SET!JA39+OCT!JA39+NOV!JA39+DIC!JA39</f>
        <v>1</v>
      </c>
      <c r="JB39" s="326">
        <f>ENE!JB39+FEB!JB39+MAR!JB39+ABR!JB39+MAY!JB39+JUN!JB39+JUL!JB39+AGO!JB39+SET!JB39+OCT!JB39+NOV!JB39+DIC!JB39</f>
        <v>0</v>
      </c>
      <c r="JC39" s="327">
        <f>ENE!JC39+FEB!JC39+MAR!JC39+ABR!JC39+MAY!JC39+JUN!JC39+JUL!JC39+AGO!JC39+SET!JC39+OCT!JC39+NOV!JC39+DIC!JC39</f>
        <v>0</v>
      </c>
      <c r="JD39" s="380">
        <f>ENE!JD39+FEB!JD39+MAR!JD39+ABR!JD39+MAY!JD39+JUN!JD39+JUL!JD39+AGO!JD39+SET!JD39+OCT!JD39+NOV!JD39+DIC!JD39</f>
        <v>0</v>
      </c>
      <c r="JE39" s="326">
        <f>ENE!JE39+FEB!JE39+MAR!JE39+ABR!JE39+MAY!JE39+JUN!JE39+JUL!JE39+AGO!JE39+SET!JE39+OCT!JE39+NOV!JE39+DIC!JE39</f>
        <v>0</v>
      </c>
      <c r="JF39" s="326">
        <f>ENE!JF39+FEB!JF39+MAR!JF39+ABR!JF39+MAY!JF39+JUN!JF39+JUL!JF39+AGO!JF39+SET!JF39+OCT!JF39+NOV!JF39+DIC!JF39</f>
        <v>0</v>
      </c>
      <c r="JG39" s="326">
        <f>ENE!JG39+FEB!JG39+MAR!JG39+ABR!JG39+MAY!JG39+JUN!JG39+JUL!JG39+AGO!JG39+SET!JG39+OCT!JG39+NOV!JG39+DIC!JG39</f>
        <v>0</v>
      </c>
      <c r="JH39" s="327">
        <f>ENE!JH39+FEB!JH39+MAR!JH39+ABR!JH39+MAY!JH39+JUN!JH39+JUL!JH39+AGO!JH39+SET!JH39+OCT!JH39+NOV!JH39+DIC!JH39</f>
        <v>0</v>
      </c>
      <c r="JI39" s="148"/>
      <c r="JJ39" s="276" t="s">
        <v>139</v>
      </c>
      <c r="JK39" s="380">
        <f>ENE!JK39+FEB!JK39+MAR!JK39+ABR!JK39+MAY!JK39+JUN!JK39+JUL!JK39+AGO!JK39+SET!JK39+OCT!JK39+NOV!JK39+DIC!JK39</f>
        <v>0</v>
      </c>
      <c r="JL39" s="326">
        <f>ENE!JL39+FEB!JL39+MAR!JL39+ABR!JL39+MAY!JL39+JUN!JL39+JUL!JL39+AGO!JL39+SET!JL39+OCT!JL39+NOV!JL39+DIC!JL39</f>
        <v>0</v>
      </c>
      <c r="JM39" s="326">
        <f>ENE!JM39+FEB!JM39+MAR!JM39+ABR!JM39+MAY!JM39+JUN!JM39+JUL!JM39+AGO!JM39+SET!JM39+OCT!JM39+NOV!JM39+DIC!JM39</f>
        <v>0</v>
      </c>
      <c r="JN39" s="326">
        <f>ENE!JN39+FEB!JN39+MAR!JN39+ABR!JN39+MAY!JN39+JUN!JN39+JUL!JN39+AGO!JN39+SET!JN39+OCT!JN39+NOV!JN39+DIC!JN39</f>
        <v>0</v>
      </c>
      <c r="JO39" s="327">
        <f>ENE!JO39+FEB!JO39+MAR!JO39+ABR!JO39+MAY!JO39+JUN!JO39+JUL!JO39+AGO!JO39+SET!JO39+OCT!JO39+NOV!JO39+DIC!JO39</f>
        <v>0</v>
      </c>
      <c r="JP39" s="380">
        <f>ENE!JP39+FEB!JP39+MAR!JP39+ABR!JP39+MAY!JP39+JUN!JP39+JUL!JP39+AGO!JP39+SET!JP39+OCT!JP39+NOV!JP39+DIC!JP39</f>
        <v>0</v>
      </c>
      <c r="JQ39" s="326">
        <f>ENE!JQ39+FEB!JQ39+MAR!JQ39+ABR!JQ39+MAY!JQ39+JUN!JQ39+JUL!JQ39+AGO!JQ39+SET!JQ39+OCT!JQ39+NOV!JQ39+DIC!JQ39</f>
        <v>0</v>
      </c>
      <c r="JR39" s="326">
        <f>ENE!JR39+FEB!JR39+MAR!JR39+ABR!JR39+MAY!JR39+JUN!JR39+JUL!JR39+AGO!JR39+SET!JR39+OCT!JR39+NOV!JR39+DIC!JR39</f>
        <v>0</v>
      </c>
      <c r="JS39" s="326">
        <f>ENE!JS39+FEB!JS39+MAR!JS39+ABR!JS39+MAY!JS39+JUN!JS39+JUL!JS39+AGO!JS39+SET!JS39+OCT!JS39+NOV!JS39+DIC!JS39</f>
        <v>0</v>
      </c>
      <c r="JT39" s="327">
        <f>ENE!JT39+FEB!JT39+MAR!JT39+ABR!JT39+MAY!JT39+JUN!JT39+JUL!JT39+AGO!JT39+SET!JT39+OCT!JT39+NOV!JT39+DIC!JT39</f>
        <v>0</v>
      </c>
      <c r="JU39" s="380">
        <f>ENE!JU39+FEB!JU39+MAR!JU39+ABR!JU39+MAY!JU39+JUN!JU39+JUL!JU39+AGO!JU39+SET!JU39+OCT!JU39+NOV!JU39+DIC!JU39</f>
        <v>0</v>
      </c>
      <c r="JV39" s="326">
        <f>ENE!JV39+FEB!JV39+MAR!JV39+ABR!JV39+MAY!JV39+JUN!JV39+JUL!JV39+AGO!JV39+SET!JV39+OCT!JV39+NOV!JV39+DIC!JV39</f>
        <v>0</v>
      </c>
      <c r="JW39" s="326">
        <f>ENE!JW39+FEB!JW39+MAR!JW39+ABR!JW39+MAY!JW39+JUN!JW39+JUL!JW39+AGO!JW39+SET!JW39+OCT!JW39+NOV!JW39+DIC!JW39</f>
        <v>0</v>
      </c>
      <c r="JX39" s="326">
        <f>ENE!JX39+FEB!JX39+MAR!JX39+ABR!JX39+MAY!JX39+JUN!JX39+JUL!JX39+AGO!JX39+SET!JX39+OCT!JX39+NOV!JX39+DIC!JX39</f>
        <v>0</v>
      </c>
      <c r="JY39" s="327">
        <f>ENE!JY39+FEB!JY39+MAR!JY39+ABR!JY39+MAY!JY39+JUN!JY39+JUL!JY39+AGO!JY39+SET!JY39+OCT!JY39+NOV!JY39+DIC!JY39</f>
        <v>0</v>
      </c>
      <c r="JZ39" s="380">
        <f>ENE!JZ39+FEB!JZ39+MAR!JZ39+ABR!JZ39+MAY!JZ39+JUN!JZ39+JUL!JZ39+AGO!JZ39+SET!JZ39+OCT!JZ39+NOV!JZ39+DIC!JZ39</f>
        <v>0</v>
      </c>
      <c r="KA39" s="326">
        <f>ENE!KA39+FEB!KA39+MAR!KA39+ABR!KA39+MAY!KA39+JUN!KA39+JUL!KA39+AGO!KA39+SET!KA39+OCT!KA39+NOV!KA39+DIC!KA39</f>
        <v>0</v>
      </c>
      <c r="KB39" s="326">
        <f>ENE!KB39+FEB!KB39+MAR!KB39+ABR!KB39+MAY!KB39+JUN!KB39+JUL!KB39+AGO!KB39+SET!KB39+OCT!KB39+NOV!KB39+DIC!KB39</f>
        <v>2</v>
      </c>
      <c r="KC39" s="326">
        <f>ENE!KC39+FEB!KC39+MAR!KC39+ABR!KC39+MAY!KC39+JUN!KC39+JUL!KC39+AGO!KC39+SET!KC39+OCT!KC39+NOV!KC39+DIC!KC39</f>
        <v>1</v>
      </c>
      <c r="KD39" s="327">
        <f>ENE!KD39+FEB!KD39+MAR!KD39+ABR!KD39+MAY!KD39+JUN!KD39+JUL!KD39+AGO!KD39+SET!KD39+OCT!KD39+NOV!KD39+DIC!KD39</f>
        <v>0</v>
      </c>
      <c r="KE39" s="205">
        <f>ENE!KE39</f>
        <v>83</v>
      </c>
      <c r="KF39" s="734">
        <f t="shared" si="193"/>
        <v>30.120481927710845</v>
      </c>
      <c r="KG39" s="173">
        <f>ENE!KG39+FEB!KG39+MAR!KG39+ABR!KG39+MAY!KG39+JUN!KG39+JUL!KG39+AGO!KG39+SET!KG39+OCT!KG39+NOV!KG39+DIC!KG39</f>
        <v>25</v>
      </c>
      <c r="KH39" s="205">
        <f>ENE!KH39+FEB!KH39+MAR!KH39+ABR!KH39+MAY!KH39+JUN!KH39+JUL!KH39+AGO!KH39+SET!KH39+OCT!KH39+NOV!KH39+DIC!KH39</f>
        <v>6</v>
      </c>
      <c r="KI39" s="203">
        <f>ENE!KI39+FEB!KI39+MAR!KI39+ABR!KI39+MAY!KI39+JUN!KI39+JUL!KI39+AGO!KI39+SET!KI39+OCT!KI39+NOV!KI39+DIC!KI39</f>
        <v>0</v>
      </c>
      <c r="KJ39" s="173">
        <f>ENE!KJ39+FEB!KJ39+MAR!KJ39+ABR!KJ39+MAY!KJ39+JUN!KJ39+JUL!KJ39+AGO!KJ39+SET!KJ39+OCT!KJ39+NOV!KJ39+DIC!KJ39</f>
        <v>0</v>
      </c>
      <c r="KK39" s="301"/>
      <c r="KL39" s="276" t="s">
        <v>139</v>
      </c>
      <c r="KM39" s="205">
        <f>ENE!KM39+FEB!KM39+MAR!KM39+ABR!KM39+MAY!KM39+JUN!KM39+JUL!KM39+AGO!KM39+SET!KM39+OCT!KM39+NOV!KM39+DIC!KM39</f>
        <v>0</v>
      </c>
      <c r="KN39" s="203">
        <f>ENE!KN39+FEB!KN39+MAR!KN39+ABR!KN39+MAY!KN39+JUN!KN39+JUL!KN39+AGO!KN39+SET!KN39+OCT!KN39+NOV!KN39+DIC!KN39</f>
        <v>0</v>
      </c>
      <c r="KO39" s="203">
        <f>ENE!KO39+FEB!KO39+MAR!KO39+ABR!KO39+MAY!KO39+JUN!KO39+JUL!KO39+AGO!KO39+SET!KO39+OCT!KO39+NOV!KO39+DIC!KO39</f>
        <v>0</v>
      </c>
      <c r="KP39" s="203">
        <f>ENE!KP39+FEB!KP39+MAR!KP39+ABR!KP39+MAY!KP39+JUN!KP39+JUL!KP39+AGO!KP39+SET!KP39+OCT!KP39+NOV!KP39+DIC!KP39</f>
        <v>7</v>
      </c>
      <c r="KQ39" s="203">
        <f>ENE!KQ39+FEB!KQ39+MAR!KQ39+ABR!KQ39+MAY!KQ39+JUN!KQ39+JUL!KQ39+AGO!KQ39+SET!KQ39+OCT!KQ39+NOV!KQ39+DIC!KQ39</f>
        <v>0</v>
      </c>
      <c r="KR39" s="203">
        <f>ENE!KR39+FEB!KR39+MAR!KR39+ABR!KR39+MAY!KR39+JUN!KR39+JUL!KR39+AGO!KR39+SET!KR39+OCT!KR39+NOV!KR39+DIC!KR39</f>
        <v>14</v>
      </c>
      <c r="KS39" s="203">
        <f>ENE!KS39+FEB!KS39+MAR!KS39+ABR!KS39+MAY!KS39+JUN!KS39+JUL!KS39+AGO!KS39+SET!KS39+OCT!KS39+NOV!KS39+DIC!KS39</f>
        <v>6</v>
      </c>
      <c r="KT39" s="203">
        <f>ENE!KT39+FEB!KT39+MAR!KT39+ABR!KT39+MAY!KT39+JUN!KT39+JUL!KT39+AGO!KT39+SET!KT39+OCT!KT39+NOV!KT39+DIC!KT39</f>
        <v>0</v>
      </c>
      <c r="KU39" s="173">
        <f>ENE!KU39+FEB!KU39+MAR!KU39+ABR!KU39+MAY!KU39+JUN!KU39+JUL!KU39+AGO!KU39+SET!KU39+OCT!KU39+NOV!KU39+DIC!KU39</f>
        <v>8</v>
      </c>
      <c r="KV39" s="332">
        <f>ENE!KV39+FEB!KV39+MAR!KV39+ABR!KV39+MAY!KV39+JUN!KV39+JUL!KV39+AGO!KV39+SET!KV39+OCT!KV39+NOV!KV39+DIC!KV39</f>
        <v>0</v>
      </c>
      <c r="KW39" s="173">
        <f>ENE!KW39+FEB!KW39+MAR!KW39+ABR!KW39+MAY!KW39+JUN!KW39+JUL!KW39+AGO!KW39+SET!KW39+OCT!KW39+NOV!KW39+DIC!KW39</f>
        <v>0</v>
      </c>
      <c r="KX39" s="288">
        <f>ENE!KX39+FEB!KX39+MAR!KX39+ABR!KX39+MAY!KX39+JUN!KX39+JUL!KX39+AGO!KX39+SET!KX39+OCT!KX39+NOV!KX39+DIC!KX39</f>
        <v>0</v>
      </c>
      <c r="KY39" s="205">
        <f>ENE!KY39+FEB!KY39+MAR!KY39+ABR!KY39+MAY!KY39+JUN!KY39+JUL!KY39+AGO!KY39+SET!KY39+OCT!KY39+NOV!KY39+DIC!KY39</f>
        <v>0</v>
      </c>
      <c r="KZ39" s="203">
        <f>ENE!KZ39+FEB!KZ39+MAR!KZ39+ABR!KZ39+MAY!KZ39+JUN!KZ39+JUL!KZ39+AGO!KZ39+SET!KZ39+OCT!KZ39+NOV!KZ39+DIC!KZ39</f>
        <v>0</v>
      </c>
      <c r="LA39" s="203">
        <f>ENE!LA39+FEB!LA39+MAR!LA39+ABR!LA39+MAY!LA39+JUN!LA39+JUL!LA39+AGO!LA39+SET!LA39+OCT!LA39+NOV!LA39+DIC!LA39</f>
        <v>0</v>
      </c>
      <c r="LB39" s="173">
        <f>ENE!LB39+FEB!LB39+MAR!LB39+ABR!LB39+MAY!LB39+JUN!LB39+JUL!LB39+AGO!LB39+SET!LB39+OCT!LB39+NOV!LB39+DIC!LB39</f>
        <v>0</v>
      </c>
      <c r="LD39" s="370" t="s">
        <v>139</v>
      </c>
      <c r="LE39" s="483">
        <f>ENE!LE39+FEB!LE39+MAR!LE39+ABR!LE39+MAY!LE39+JUN!LE39+JUL!LE39+AGO!LE39+SET!LE39+OCT!LE39+NOV!LE39+DIC!LE39</f>
        <v>0</v>
      </c>
      <c r="LF39" s="419">
        <f>ENE!LF39+FEB!LF39+MAR!LF39+ABR!LF39+MAY!LF39+JUN!LF39+JUL!LF39+AGO!LF39+SET!LF39+OCT!LF39+NOV!LF39+DIC!LF39</f>
        <v>0</v>
      </c>
      <c r="LG39" s="419">
        <f>ENE!LG39+FEB!LG39+MAR!LG39+ABR!LG39+MAY!LG39+JUN!LG39+JUL!LG39+AGO!LG39+SET!LG39+OCT!LG39+NOV!LG39+DIC!LG39</f>
        <v>0</v>
      </c>
      <c r="LH39" s="419">
        <f>ENE!LH39+FEB!LH39+MAR!LH39+ABR!LH39+MAY!LH39+JUN!LH39+JUL!LH39+AGO!LH39+SET!LH39+OCT!LH39+NOV!LH39+DIC!LH39</f>
        <v>0</v>
      </c>
      <c r="LI39" s="419">
        <f>ENE!LI39+FEB!LI39+MAR!LI39+ABR!LI39+MAY!LI39+JUN!LI39+JUL!LI39+AGO!LI39+SET!LI39+OCT!LI39+NOV!LI39+DIC!LI39</f>
        <v>0</v>
      </c>
      <c r="LJ39" s="420">
        <f>ENE!LJ39+FEB!LJ39+MAR!LJ39+ABR!LJ39+MAY!LJ39+JUN!LJ39+JUL!LJ39+AGO!LJ39+SET!LJ39+OCT!LJ39+NOV!LJ39+DIC!LJ39</f>
        <v>0</v>
      </c>
      <c r="LK39" s="480">
        <f>ENE!LK39+FEB!LK39+MAR!LK39+ABR!LK39+MAY!LK39+JUN!LK39+JUL!LK39+AGO!LK39+SET!LK39+OCT!LK39+NOV!LK39+DIC!LK39</f>
        <v>0</v>
      </c>
      <c r="LL39" s="452">
        <f>ENE!LL39+FEB!LL39+MAR!LL39+ABR!LL39+MAY!LL39+JUN!LL39+JUL!LL39+AGO!LL39+SET!LL39+OCT!LL39+NOV!LL39+DIC!LL39</f>
        <v>0</v>
      </c>
      <c r="LM39" s="452">
        <f>ENE!LM39+FEB!LM39+MAR!LM39+ABR!LM39+MAY!LM39+JUN!LM39+JUL!LM39+AGO!LM39+SET!LM39+OCT!LM39+NOV!LM39+DIC!LM39</f>
        <v>0</v>
      </c>
      <c r="LN39" s="910">
        <f>ENE!LN39+FEB!LN39+MAR!LN39+ABR!LN39+MAY!LN39+JUN!LN39+JUL!LN39+AGO!LN39+SET!LN39+OCT!LN39+NOV!LN39+DIC!LN39</f>
        <v>0</v>
      </c>
      <c r="LO39" s="480">
        <f>ENE!LO39+FEB!LO39+MAR!LO39+ABR!LO39+MAY!LO39+JUN!LO39+JUL!LO39+AGO!LO39+SET!LO39+OCT!LO39+NOV!LO39+DIC!LO39</f>
        <v>11</v>
      </c>
      <c r="LP39" s="452">
        <f>ENE!LP39+FEB!LP39+MAR!LP39+ABR!LP39+MAY!LP39+JUN!LP39+JUL!LP39+AGO!LP39+SET!LP39+OCT!LP39+NOV!LP39+DIC!LP39</f>
        <v>5</v>
      </c>
      <c r="LQ39" s="452">
        <f>ENE!LQ39+FEB!LQ39+MAR!LQ39+ABR!LQ39+MAY!LQ39+JUN!LQ39+JUL!LQ39+AGO!LQ39+SET!LQ39+OCT!LQ39+NOV!LQ39+DIC!LQ39</f>
        <v>0</v>
      </c>
      <c r="LR39" s="910">
        <f>ENE!LR39+FEB!LR39+MAR!LR39+ABR!LR39+MAY!LR39+JUN!LR39+JUL!LR39+AGO!LR39+SET!LR39+OCT!LR39+NOV!LR39+DIC!LR39</f>
        <v>0</v>
      </c>
      <c r="LS39" s="1006">
        <f>ENE!LS39+FEB!LS39+MAR!LS39+ABR!LS39+MAY!LS39+JUN!LS39+JUL!LS39+AGO!LS39+SET!LS39+OCT!LS39+NOV!LS39+DIC!LS39</f>
        <v>18</v>
      </c>
      <c r="LT39" s="910">
        <f>ENE!LT39+FEB!LT39+MAR!LT39+ABR!LT39+MAY!LT39+JUN!LT39+JUL!LT39+AGO!LT39+SET!LT39+OCT!LT39+NOV!LT39+DIC!LT39</f>
        <v>28</v>
      </c>
      <c r="LU39" s="910">
        <f>ENE!LU39+FEB!LU39+MAR!LU39+ABR!LU39+MAY!LU39+JUN!LU39+JUL!LU39+AGO!LU39+SET!LU39+OCT!LU39+NOV!LU39+DIC!LU39</f>
        <v>17</v>
      </c>
      <c r="LV39" s="453">
        <f>ENE!LV39+FEB!LV39+MAR!LV39+ABR!LV39+MAY!LV39+JUN!LV39+JUL!LV39+AGO!LV39+SET!LV39+OCT!LV39+NOV!LV39+DIC!LV39</f>
        <v>10</v>
      </c>
    </row>
    <row r="40" spans="1:335" s="288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1</v>
      </c>
      <c r="E40" s="151">
        <f t="shared" ref="E40:F40" si="210">SUM(E41:E44)</f>
        <v>0</v>
      </c>
      <c r="F40" s="151">
        <f t="shared" si="210"/>
        <v>0</v>
      </c>
      <c r="G40" s="705">
        <f t="shared" si="155"/>
        <v>0.76923076923076927</v>
      </c>
      <c r="H40" s="151">
        <f t="shared" ref="H40:L40" si="211">SUM(H41:H44)</f>
        <v>1</v>
      </c>
      <c r="I40" s="172">
        <f t="shared" si="211"/>
        <v>0</v>
      </c>
      <c r="J40" s="159">
        <f t="shared" si="211"/>
        <v>128</v>
      </c>
      <c r="K40" s="151">
        <f t="shared" si="211"/>
        <v>141</v>
      </c>
      <c r="L40" s="151">
        <f t="shared" si="211"/>
        <v>146</v>
      </c>
      <c r="M40" s="407">
        <f t="shared" si="179"/>
        <v>112.30769230769231</v>
      </c>
      <c r="N40" s="159">
        <f t="shared" ref="N40:P40" si="212">SUM(N41:N44)</f>
        <v>128</v>
      </c>
      <c r="O40" s="151">
        <f t="shared" si="212"/>
        <v>141</v>
      </c>
      <c r="P40" s="151">
        <f t="shared" si="212"/>
        <v>146</v>
      </c>
      <c r="Q40" s="387">
        <f t="shared" si="180"/>
        <v>112.30769230769231</v>
      </c>
      <c r="R40" s="159">
        <f t="shared" ref="R40:AF40" si="213">SUM(R41:R44)</f>
        <v>0</v>
      </c>
      <c r="S40" s="151">
        <f t="shared" si="213"/>
        <v>0</v>
      </c>
      <c r="T40" s="151">
        <f t="shared" si="213"/>
        <v>0</v>
      </c>
      <c r="U40" s="151">
        <f t="shared" si="213"/>
        <v>0</v>
      </c>
      <c r="V40" s="151">
        <f t="shared" si="213"/>
        <v>0</v>
      </c>
      <c r="W40" s="153">
        <f t="shared" si="213"/>
        <v>0</v>
      </c>
      <c r="X40" s="151">
        <f t="shared" si="213"/>
        <v>128</v>
      </c>
      <c r="Y40" s="151">
        <f t="shared" si="213"/>
        <v>141</v>
      </c>
      <c r="Z40" s="151">
        <f t="shared" si="213"/>
        <v>128</v>
      </c>
      <c r="AA40" s="151">
        <f t="shared" si="213"/>
        <v>141</v>
      </c>
      <c r="AB40" s="151">
        <f t="shared" si="213"/>
        <v>128</v>
      </c>
      <c r="AC40" s="151">
        <f t="shared" si="213"/>
        <v>107</v>
      </c>
      <c r="AD40" s="151">
        <f t="shared" si="213"/>
        <v>0</v>
      </c>
      <c r="AE40" s="151">
        <f t="shared" si="213"/>
        <v>0</v>
      </c>
      <c r="AF40" s="153">
        <f t="shared" si="213"/>
        <v>0</v>
      </c>
      <c r="AG40" s="153"/>
      <c r="AH40" s="154"/>
      <c r="AI40" s="275" t="s">
        <v>129</v>
      </c>
      <c r="AJ40" s="425">
        <f t="shared" ref="AJ40:AK40" si="214">SUM(AJ41:AJ44)</f>
        <v>165</v>
      </c>
      <c r="AK40" s="159">
        <f t="shared" si="214"/>
        <v>170</v>
      </c>
      <c r="AL40" s="708">
        <f t="shared" si="181"/>
        <v>103.03030303030303</v>
      </c>
      <c r="AM40" s="151">
        <f t="shared" ref="AM40:BM40" si="215">SUM(AM41:AM44)</f>
        <v>171</v>
      </c>
      <c r="AN40" s="151">
        <f t="shared" si="215"/>
        <v>168</v>
      </c>
      <c r="AO40" s="151">
        <f t="shared" si="215"/>
        <v>0</v>
      </c>
      <c r="AP40" s="151">
        <f t="shared" si="215"/>
        <v>0</v>
      </c>
      <c r="AQ40" s="153">
        <f t="shared" si="215"/>
        <v>125</v>
      </c>
      <c r="AR40" s="151">
        <f t="shared" si="215"/>
        <v>2</v>
      </c>
      <c r="AS40" s="151">
        <f t="shared" si="215"/>
        <v>2</v>
      </c>
      <c r="AT40" s="172">
        <f t="shared" si="215"/>
        <v>174</v>
      </c>
      <c r="AU40" s="159">
        <f t="shared" si="215"/>
        <v>173</v>
      </c>
      <c r="AV40" s="708">
        <f t="shared" si="182"/>
        <v>104.84848484848486</v>
      </c>
      <c r="AW40" s="155">
        <f t="shared" si="215"/>
        <v>172</v>
      </c>
      <c r="AX40" s="743">
        <f t="shared" si="215"/>
        <v>169</v>
      </c>
      <c r="AY40" s="151">
        <f t="shared" si="215"/>
        <v>1</v>
      </c>
      <c r="AZ40" s="155">
        <f t="shared" si="215"/>
        <v>1</v>
      </c>
      <c r="BA40" s="155">
        <f t="shared" si="215"/>
        <v>5</v>
      </c>
      <c r="BB40" s="708">
        <f t="shared" si="159"/>
        <v>3.0303030303030303</v>
      </c>
      <c r="BC40" s="155">
        <f t="shared" si="215"/>
        <v>0</v>
      </c>
      <c r="BD40" s="155">
        <f t="shared" si="215"/>
        <v>1</v>
      </c>
      <c r="BE40" s="155">
        <f t="shared" si="215"/>
        <v>2</v>
      </c>
      <c r="BF40" s="708">
        <f t="shared" si="183"/>
        <v>1.2121212121212122</v>
      </c>
      <c r="BG40" s="155">
        <f t="shared" si="215"/>
        <v>0</v>
      </c>
      <c r="BH40" s="151">
        <f t="shared" si="215"/>
        <v>0</v>
      </c>
      <c r="BI40" s="151">
        <f t="shared" si="215"/>
        <v>0</v>
      </c>
      <c r="BJ40" s="151">
        <f t="shared" si="215"/>
        <v>0</v>
      </c>
      <c r="BK40" s="151">
        <f t="shared" si="215"/>
        <v>0</v>
      </c>
      <c r="BL40" s="151">
        <f t="shared" si="215"/>
        <v>4</v>
      </c>
      <c r="BM40" s="153">
        <f t="shared" si="215"/>
        <v>0</v>
      </c>
      <c r="BN40" s="154"/>
      <c r="BO40" s="150" t="s">
        <v>129</v>
      </c>
      <c r="BP40" s="425">
        <f t="shared" ref="BP40:BX40" si="216">SUM(BP41:BP44)</f>
        <v>177</v>
      </c>
      <c r="BQ40" s="159">
        <f t="shared" si="216"/>
        <v>0</v>
      </c>
      <c r="BR40" s="151">
        <f t="shared" si="216"/>
        <v>174</v>
      </c>
      <c r="BS40" s="151">
        <f t="shared" si="216"/>
        <v>0</v>
      </c>
      <c r="BT40" s="151">
        <f t="shared" si="216"/>
        <v>25</v>
      </c>
      <c r="BU40" s="151">
        <f t="shared" si="216"/>
        <v>3</v>
      </c>
      <c r="BV40" s="151">
        <f t="shared" si="216"/>
        <v>3</v>
      </c>
      <c r="BW40" s="151">
        <f t="shared" si="216"/>
        <v>0</v>
      </c>
      <c r="BX40" s="155">
        <f t="shared" si="216"/>
        <v>2</v>
      </c>
      <c r="BY40" s="708">
        <f t="shared" si="163"/>
        <v>1.1299435028248588E-2</v>
      </c>
      <c r="BZ40" s="155">
        <f t="shared" ref="BZ40:CK40" si="217">SUM(BZ41:BZ44)</f>
        <v>2</v>
      </c>
      <c r="CA40" s="155">
        <f t="shared" si="217"/>
        <v>1</v>
      </c>
      <c r="CB40" s="155">
        <f t="shared" si="217"/>
        <v>1</v>
      </c>
      <c r="CC40" s="708">
        <f t="shared" si="184"/>
        <v>0.56497175141242939</v>
      </c>
      <c r="CD40" s="155">
        <f t="shared" si="217"/>
        <v>0</v>
      </c>
      <c r="CE40" s="155">
        <f t="shared" si="217"/>
        <v>2</v>
      </c>
      <c r="CF40" s="155">
        <f t="shared" si="217"/>
        <v>0</v>
      </c>
      <c r="CG40" s="155">
        <f t="shared" si="217"/>
        <v>0</v>
      </c>
      <c r="CH40" s="155">
        <f t="shared" si="217"/>
        <v>0</v>
      </c>
      <c r="CI40" s="353">
        <f t="shared" si="217"/>
        <v>2</v>
      </c>
      <c r="CJ40" s="159">
        <f t="shared" si="217"/>
        <v>4</v>
      </c>
      <c r="CK40" s="155">
        <f t="shared" si="217"/>
        <v>10</v>
      </c>
      <c r="CL40" s="716">
        <f t="shared" si="185"/>
        <v>5.6497175141242941</v>
      </c>
      <c r="CM40" s="151">
        <f t="shared" ref="CM40:CO40" si="218">SUM(CM41:CM44)</f>
        <v>1</v>
      </c>
      <c r="CN40" s="155">
        <f t="shared" si="218"/>
        <v>0</v>
      </c>
      <c r="CO40" s="153">
        <f t="shared" si="218"/>
        <v>0</v>
      </c>
      <c r="CP40" s="154"/>
      <c r="CQ40" s="368" t="s">
        <v>129</v>
      </c>
      <c r="CR40" s="369">
        <f t="shared" ref="CR40:DM40" si="219">SUM(CR41:CR44)</f>
        <v>18</v>
      </c>
      <c r="CS40" s="159">
        <f t="shared" si="219"/>
        <v>7</v>
      </c>
      <c r="CT40" s="159">
        <f t="shared" si="219"/>
        <v>48</v>
      </c>
      <c r="CU40" s="151">
        <f t="shared" si="219"/>
        <v>0</v>
      </c>
      <c r="CV40" s="151">
        <f t="shared" si="219"/>
        <v>4</v>
      </c>
      <c r="CW40" s="151">
        <f t="shared" si="219"/>
        <v>0</v>
      </c>
      <c r="CX40" s="151">
        <f t="shared" si="219"/>
        <v>0</v>
      </c>
      <c r="CY40" s="151">
        <f t="shared" si="219"/>
        <v>0</v>
      </c>
      <c r="CZ40" s="151">
        <f t="shared" si="219"/>
        <v>0</v>
      </c>
      <c r="DA40" s="151">
        <f t="shared" si="219"/>
        <v>0</v>
      </c>
      <c r="DB40" s="151">
        <f t="shared" si="219"/>
        <v>0</v>
      </c>
      <c r="DC40" s="151">
        <f t="shared" si="219"/>
        <v>0</v>
      </c>
      <c r="DD40" s="151">
        <f t="shared" si="219"/>
        <v>0</v>
      </c>
      <c r="DE40" s="151">
        <f t="shared" si="219"/>
        <v>0</v>
      </c>
      <c r="DF40" s="151">
        <f t="shared" si="219"/>
        <v>0</v>
      </c>
      <c r="DG40" s="151">
        <f t="shared" si="219"/>
        <v>0</v>
      </c>
      <c r="DH40" s="151">
        <f t="shared" si="219"/>
        <v>0</v>
      </c>
      <c r="DI40" s="172">
        <f t="shared" si="219"/>
        <v>0</v>
      </c>
      <c r="DJ40" s="159">
        <f t="shared" si="219"/>
        <v>0</v>
      </c>
      <c r="DK40" s="153">
        <f t="shared" si="219"/>
        <v>2</v>
      </c>
      <c r="DL40" s="159">
        <f t="shared" si="219"/>
        <v>0</v>
      </c>
      <c r="DM40" s="180">
        <f t="shared" si="219"/>
        <v>2</v>
      </c>
      <c r="DN40" s="154"/>
      <c r="DO40" s="150" t="s">
        <v>129</v>
      </c>
      <c r="DP40" s="425">
        <f t="shared" ref="DP40:EA40" si="220">SUM(DP41:DP44)</f>
        <v>169</v>
      </c>
      <c r="DQ40" s="159">
        <f t="shared" si="220"/>
        <v>10</v>
      </c>
      <c r="DR40" s="151">
        <f t="shared" si="220"/>
        <v>16</v>
      </c>
      <c r="DS40" s="151">
        <f t="shared" si="220"/>
        <v>27</v>
      </c>
      <c r="DT40" s="172">
        <f t="shared" si="220"/>
        <v>0</v>
      </c>
      <c r="DU40" s="159">
        <f t="shared" si="220"/>
        <v>0</v>
      </c>
      <c r="DV40" s="151">
        <f t="shared" si="220"/>
        <v>1</v>
      </c>
      <c r="DW40" s="155">
        <f t="shared" si="220"/>
        <v>0</v>
      </c>
      <c r="DX40" s="720">
        <f t="shared" si="167"/>
        <v>0</v>
      </c>
      <c r="DY40" s="159">
        <f t="shared" si="220"/>
        <v>0</v>
      </c>
      <c r="DZ40" s="155">
        <f t="shared" si="220"/>
        <v>0</v>
      </c>
      <c r="EA40" s="155">
        <f t="shared" si="220"/>
        <v>0</v>
      </c>
      <c r="EB40" s="716">
        <f t="shared" si="186"/>
        <v>0</v>
      </c>
      <c r="EC40" s="151">
        <f>ENE!EC40+FEB!EC40+MAR!EC40+ABR!EC40+MAY!EC40+JUN!EC40+JUL!EC40+AGO!EC40+SET!EC40+OCT!EC40+NOV!EC40+DIC!EC40</f>
        <v>0</v>
      </c>
      <c r="ED40" s="155">
        <f>ENE!ED40+FEB!ED40+MAR!ED40+ABR!ED40+MAY!ED40+JUN!ED40+JUL!ED40+AGO!ED40+SET!ED40+OCT!ED40+NOV!ED40+DIC!ED40</f>
        <v>0</v>
      </c>
      <c r="EE40" s="155">
        <f>ENE!EE40+FEB!EE40+MAR!EE40+ABR!EE40+MAY!EE40+JUN!EE40+JUL!EE40+AGO!EE40+SET!EE40+OCT!EE40+NOV!EE40+DIC!EE40</f>
        <v>0</v>
      </c>
      <c r="EF40" s="353">
        <f>ENE!EF40+FEB!EF40+MAR!EF40+ABR!EF40+MAY!EF40+JUN!EF40+JUL!EF40+AGO!EF40+SET!EF40+OCT!EF40+NOV!EF40+DIC!EF40</f>
        <v>0</v>
      </c>
      <c r="EG40" s="159">
        <f>ENE!EG40+FEB!EG40+MAR!EG40+ABR!EG40+MAY!EG40+JUN!EG40+JUL!EG40+AGO!EG40+SET!EG40+OCT!EG40+NOV!EG40+DIC!EG40</f>
        <v>0</v>
      </c>
      <c r="EH40" s="180">
        <f>ENE!EH40+FEB!EH40+MAR!EH40+ABR!EH40+MAY!EH40+JUN!EH40+JUL!EH40+AGO!EH40+SET!EH40+OCT!EH40+NOV!EH40+DIC!EH40</f>
        <v>0</v>
      </c>
      <c r="EI40" s="151">
        <f>ENE!EI40+FEB!EI40+MAR!EI40+ABR!EI40+MAY!EI40+JUN!EI40+JUL!EI40+AGO!EI40+SET!EI40+OCT!EI40+NOV!EI40+DIC!EI40</f>
        <v>0</v>
      </c>
      <c r="EJ40" s="155">
        <f>ENE!EJ40+FEB!EJ40+MAR!EJ40+ABR!EJ40+MAY!EJ40+JUN!EJ40+JUL!EJ40+AGO!EJ40+SET!EJ40+OCT!EJ40+NOV!EJ40+DIC!EJ40</f>
        <v>0</v>
      </c>
      <c r="EK40" s="716">
        <f t="shared" si="187"/>
        <v>0</v>
      </c>
      <c r="EL40" s="151">
        <f>ENE!EL40+FEB!EL40+MAR!EL40+ABR!EL40+MAY!EL40+JUN!EL40+JUL!EL40+AGO!EL40+SET!EL40+OCT!EL40+NOV!EL40+DIC!EL40</f>
        <v>0</v>
      </c>
      <c r="EM40" s="155">
        <f>ENE!EM40+FEB!EM40+MAR!EM40+ABR!EM40+MAY!EM40+JUN!EM40+JUL!EM40+AGO!EM40+SET!EM40+OCT!EM40+NOV!EM40+DIC!EM40</f>
        <v>175</v>
      </c>
      <c r="EN40" s="708">
        <f t="shared" si="188"/>
        <v>103.55029585798816</v>
      </c>
      <c r="EO40" s="155">
        <f>ENE!EO40+FEB!EO40+MAR!EO40+ABR!EO40+MAY!EO40+JUN!EO40+JUL!EO40+AGO!EO40+SET!EO40+OCT!EO40+NOV!EO40+DIC!EO40</f>
        <v>173</v>
      </c>
      <c r="EP40" s="716">
        <f t="shared" si="189"/>
        <v>102.36686390532543</v>
      </c>
      <c r="EQ40" s="154"/>
      <c r="ER40" s="150" t="s">
        <v>129</v>
      </c>
      <c r="ES40" s="159">
        <f>ENE!ES40+FEB!ES40+MAR!ES40+ABR!ES40+MAY!ES40+JUN!ES40+JUL!ES40+AGO!ES40+SET!ES40+OCT!ES40+NOV!ES40+DIC!ES40</f>
        <v>0</v>
      </c>
      <c r="ET40" s="151">
        <f>ENE!ET40+FEB!ET40+MAR!ET40+ABR!ET40+MAY!ET40+JUN!ET40+JUL!ET40+AGO!ET40+SET!ET40+OCT!ET40+NOV!ET40+DIC!ET40</f>
        <v>0</v>
      </c>
      <c r="EU40" s="172">
        <f>ENE!EU40+FEB!EU40+MAR!EU40+ABR!EU40+MAY!EU40+JUN!EU40+JUL!EU40+AGO!EU40+SET!EU40+OCT!EU40+NOV!EU40+DIC!EU40</f>
        <v>0</v>
      </c>
      <c r="EV40" s="159">
        <f>ENE!EV40+FEB!EV40+MAR!EV40+ABR!EV40+MAY!EV40+JUN!EV40+JUL!EV40+AGO!EV40+SET!EV40+OCT!EV40+NOV!EV40+DIC!EV40</f>
        <v>15</v>
      </c>
      <c r="EW40" s="155">
        <f>ENE!EW40+FEB!EW40+MAR!EW40+ABR!EW40+MAY!EW40+JUN!EW40+JUL!EW40+AGO!EW40+SET!EW40+OCT!EW40+NOV!EW40+DIC!EW40</f>
        <v>1</v>
      </c>
      <c r="EX40" s="180">
        <f>ENE!EX40+FEB!EX40+MAR!EX40+ABR!EX40+MAY!EX40+JUN!EX40+JUL!EX40+AGO!EX40+SET!EX40+OCT!EX40+NOV!EX40+DIC!EX40</f>
        <v>0</v>
      </c>
      <c r="EY40" s="151">
        <f>ENE!EY40+FEB!EY40+MAR!EY40+ABR!EY40+MAY!EY40+JUN!EY40+JUL!EY40+AGO!EY40+SET!EY40+OCT!EY40+NOV!EY40+DIC!EY40</f>
        <v>13</v>
      </c>
      <c r="EZ40" s="151">
        <f>ENE!EZ40+FEB!EZ40+MAR!EZ40+ABR!EZ40+MAY!EZ40+JUN!EZ40+JUL!EZ40+AGO!EZ40+SET!EZ40+OCT!EZ40+NOV!EZ40+DIC!EZ40</f>
        <v>3</v>
      </c>
      <c r="FA40" s="172">
        <f>ENE!FA40+FEB!FA40+MAR!FA40+ABR!FA40+MAY!FA40+JUN!FA40+JUL!FA40+AGO!FA40+SET!FA40+OCT!FA40+NOV!FA40+DIC!FA40</f>
        <v>3</v>
      </c>
      <c r="FB40" s="159">
        <f>ENE!FB40+FEB!FB40+MAR!FB40+ABR!FB40+MAY!FB40+JUN!FB40+JUL!FB40+AGO!FB40+SET!FB40+OCT!FB40+NOV!FB40+DIC!FB40</f>
        <v>13</v>
      </c>
      <c r="FC40" s="151">
        <f>ENE!FC40+FEB!FC40+MAR!FC40+ABR!FC40+MAY!FC40+JUN!FC40+JUL!FC40+AGO!FC40+SET!FC40+OCT!FC40+NOV!FC40+DIC!FC40</f>
        <v>7</v>
      </c>
      <c r="FD40" s="153">
        <f>ENE!FD40+FEB!FD40+MAR!FD40+ABR!FD40+MAY!FD40+JUN!FD40+JUL!FD40+AGO!FD40+SET!FD40+OCT!FD40+NOV!FD40+DIC!FD40</f>
        <v>2</v>
      </c>
      <c r="FE40" s="151">
        <f>ENE!FE40+FEB!FE40+MAR!FE40+ABR!FE40+MAY!FE40+JUN!FE40+JUL!FE40+AGO!FE40+SET!FE40+OCT!FE40+NOV!FE40+DIC!FE40</f>
        <v>2</v>
      </c>
      <c r="FF40" s="151">
        <f>ENE!FF40+FEB!FF40+MAR!FF40+ABR!FF40+MAY!FF40+JUN!FF40+JUL!FF40+AGO!FF40+SET!FF40+OCT!FF40+NOV!FF40+DIC!FF40</f>
        <v>1</v>
      </c>
      <c r="FG40" s="172">
        <f>ENE!FG40+FEB!FG40+MAR!FG40+ABR!FG40+MAY!FG40+JUN!FG40+JUL!FG40+AGO!FG40+SET!FG40+OCT!FG40+NOV!FG40+DIC!FG40</f>
        <v>0</v>
      </c>
      <c r="FH40" s="159">
        <f>ENE!FH40+FEB!FH40+MAR!FH40+ABR!FH40+MAY!FH40+JUN!FH40+JUL!FH40+AGO!FH40+SET!FH40+OCT!FH40+NOV!FH40+DIC!FH40</f>
        <v>3</v>
      </c>
      <c r="FI40" s="151">
        <f>ENE!FI40+FEB!FI40+MAR!FI40+ABR!FI40+MAY!FI40+JUN!FI40+JUL!FI40+AGO!FI40+SET!FI40+OCT!FI40+NOV!FI40+DIC!FI40</f>
        <v>0</v>
      </c>
      <c r="FJ40" s="153">
        <f>ENE!FJ40+FEB!FJ40+MAR!FJ40+ABR!FJ40+MAY!FJ40+JUN!FJ40+JUL!FJ40+AGO!FJ40+SET!FJ40+OCT!FJ40+NOV!FJ40+DIC!FJ40</f>
        <v>0</v>
      </c>
      <c r="FK40" s="427">
        <f t="shared" ref="FK40" si="221">SUM(FK41:FK44)</f>
        <v>125</v>
      </c>
      <c r="FL40" s="724">
        <f t="shared" si="169"/>
        <v>28.799999999999997</v>
      </c>
      <c r="FM40" s="151">
        <f>ENE!FM40+FEB!FM40+MAR!FM40+ABR!FM40+MAY!FM40+JUN!FM40+JUL!FM40+AGO!FM40+SET!FM40+OCT!FM40+NOV!FM40+DIC!FM40</f>
        <v>0</v>
      </c>
      <c r="FN40" s="151">
        <f>ENE!FN40+FEB!FN40+MAR!FN40+ABR!FN40+MAY!FN40+JUN!FN40+JUL!FN40+AGO!FN40+SET!FN40+OCT!FN40+NOV!FN40+DIC!FN40</f>
        <v>2</v>
      </c>
      <c r="FO40" s="151">
        <f>ENE!FO40+FEB!FO40+MAR!FO40+ABR!FO40+MAY!FO40+JUN!FO40+JUL!FO40+AGO!FO40+SET!FO40+OCT!FO40+NOV!FO40+DIC!FO40</f>
        <v>16</v>
      </c>
      <c r="FP40" s="151">
        <f>ENE!FP40+FEB!FP40+MAR!FP40+ABR!FP40+MAY!FP40+JUN!FP40+JUL!FP40+AGO!FP40+SET!FP40+OCT!FP40+NOV!FP40+DIC!FP40</f>
        <v>18</v>
      </c>
      <c r="FQ40" s="153">
        <f>ENE!FQ40+FEB!FQ40+MAR!FQ40+ABR!FQ40+MAY!FQ40+JUN!FQ40+JUL!FQ40+AGO!FQ40+SET!FQ40+OCT!FQ40+NOV!FQ40+DIC!FQ40</f>
        <v>0</v>
      </c>
      <c r="FR40" s="159">
        <f>ENE!FR40+FEB!FR40+MAR!FR40+ABR!FR40+MAY!FR40+JUN!FR40+JUL!FR40+AGO!FR40+SET!FR40+OCT!FR40+NOV!FR40+DIC!FR40</f>
        <v>0</v>
      </c>
      <c r="FS40" s="155">
        <f>ENE!FS40+FEB!FS40+MAR!FS40+ABR!FS40+MAY!FS40+JUN!FS40+JUL!FS40+AGO!FS40+SET!FS40+OCT!FS40+NOV!FS40+DIC!FS40</f>
        <v>0</v>
      </c>
      <c r="FT40" s="155">
        <f>ENE!FT40+FEB!FT40+MAR!FT40+ABR!FT40+MAY!FT40+JUN!FT40+JUL!FT40+AGO!FT40+SET!FT40+OCT!FT40+NOV!FT40+DIC!FT40</f>
        <v>0</v>
      </c>
      <c r="FU40" s="151">
        <f>ENE!FU40+FEB!FU40+MAR!FU40+ABR!FU40+MAY!FU40+JUN!FU40+JUL!FU40+AGO!FU40+SET!FU40+OCT!FU40+NOV!FU40+DIC!FU40</f>
        <v>13</v>
      </c>
      <c r="FV40" s="151">
        <f>ENE!FV40+FEB!FV40+MAR!FV40+ABR!FV40+MAY!FV40+JUN!FV40+JUL!FV40+AGO!FV40+SET!FV40+OCT!FV40+NOV!FV40+DIC!FV40</f>
        <v>3</v>
      </c>
      <c r="FW40" s="151">
        <f>ENE!FW40+FEB!FW40+MAR!FW40+ABR!FW40+MAY!FW40+JUN!FW40+JUL!FW40+AGO!FW40+SET!FW40+OCT!FW40+NOV!FW40+DIC!FW40</f>
        <v>2</v>
      </c>
      <c r="FX40" s="151">
        <f>ENE!FX40+FEB!FX40+MAR!FX40+ABR!FX40+MAY!FX40+JUN!FX40+JUL!FX40+AGO!FX40+SET!FX40+OCT!FX40+NOV!FX40+DIC!FX40</f>
        <v>8</v>
      </c>
      <c r="FY40" s="151">
        <f>ENE!FY40+FEB!FY40+MAR!FY40+ABR!FY40+MAY!FY40+JUN!FY40+JUL!FY40+AGO!FY40+SET!FY40+OCT!FY40+NOV!FY40+DIC!FY40</f>
        <v>0</v>
      </c>
      <c r="FZ40" s="151">
        <f>ENE!FZ40+FEB!FZ40+MAR!FZ40+ABR!FZ40+MAY!FZ40+JUN!FZ40+JUL!FZ40+AGO!FZ40+SET!FZ40+OCT!FZ40+NOV!FZ40+DIC!FZ40</f>
        <v>0</v>
      </c>
      <c r="GA40" s="151">
        <f>ENE!GA40+FEB!GA40+MAR!GA40+ABR!GA40+MAY!GA40+JUN!GA40+JUL!GA40+AGO!GA40+SET!GA40+OCT!GA40+NOV!GA40+DIC!GA40</f>
        <v>18</v>
      </c>
      <c r="GB40" s="151">
        <f>ENE!GB40+FEB!GB40+MAR!GB40+ABR!GB40+MAY!GB40+JUN!GB40+JUL!GB40+AGO!GB40+SET!GB40+OCT!GB40+NOV!GB40+DIC!GB40</f>
        <v>4</v>
      </c>
      <c r="GC40" s="151">
        <f>ENE!GC40+FEB!GC40+MAR!GC40+ABR!GC40+MAY!GC40+JUN!GC40+JUL!GC40+AGO!GC40+SET!GC40+OCT!GC40+NOV!GC40+DIC!GC40</f>
        <v>0</v>
      </c>
      <c r="GD40" s="151">
        <f>ENE!GD40+FEB!GD40+MAR!GD40+ABR!GD40+MAY!GD40+JUN!GD40+JUL!GD40+AGO!GD40+SET!GD40+OCT!GD40+NOV!GD40+DIC!GD40</f>
        <v>9</v>
      </c>
      <c r="GE40" s="151">
        <f>ENE!GE40+FEB!GE40+MAR!GE40+ABR!GE40+MAY!GE40+JUN!GE40+JUL!GE40+AGO!GE40+SET!GE40+OCT!GE40+NOV!GE40+DIC!GE40</f>
        <v>0</v>
      </c>
      <c r="GF40" s="151">
        <f>ENE!GF40+FEB!GF40+MAR!GF40+ABR!GF40+MAY!GF40+JUN!GF40+JUL!GF40+AGO!GF40+SET!GF40+OCT!GF40+NOV!GF40+DIC!GF40</f>
        <v>0</v>
      </c>
      <c r="GG40" s="153">
        <f>ENE!GG40+FEB!GG40+MAR!GG40+ABR!GG40+MAY!GG40+JUN!GG40+JUL!GG40+AGO!GG40+SET!GG40+OCT!GG40+NOV!GG40+DIC!GG40</f>
        <v>3</v>
      </c>
      <c r="GH40" s="154"/>
      <c r="GI40" s="150" t="s">
        <v>129</v>
      </c>
      <c r="GJ40" s="487">
        <v>1071</v>
      </c>
      <c r="GK40" s="727">
        <f t="shared" si="190"/>
        <v>55.929038281979459</v>
      </c>
      <c r="GL40" s="159">
        <f>ENE!GL40+FEB!GL40+MAR!GL40+ABR!GL40+MAY!GL40+JUN!GL40+JUL!GL40+AGO!GL40+SET!GL40+OCT!GL40+NOV!GL40+DIC!GL40</f>
        <v>1</v>
      </c>
      <c r="GM40" s="151">
        <f>ENE!GM40+FEB!GM40+MAR!GM40+ABR!GM40+MAY!GM40+JUN!GM40+JUL!GM40+AGO!GM40+SET!GM40+OCT!GM40+NOV!GM40+DIC!GM40</f>
        <v>1</v>
      </c>
      <c r="GN40" s="151">
        <f>ENE!GN40+FEB!GN40+MAR!GN40+ABR!GN40+MAY!GN40+JUN!GN40+JUL!GN40+AGO!GN40+SET!GN40+OCT!GN40+NOV!GN40+DIC!GN40</f>
        <v>5</v>
      </c>
      <c r="GO40" s="151">
        <f>ENE!GO40+FEB!GO40+MAR!GO40+ABR!GO40+MAY!GO40+JUN!GO40+JUL!GO40+AGO!GO40+SET!GO40+OCT!GO40+NOV!GO40+DIC!GO40</f>
        <v>10</v>
      </c>
      <c r="GP40" s="153">
        <f>ENE!GP40+FEB!GP40+MAR!GP40+ABR!GP40+MAY!GP40+JUN!GP40+JUL!GP40+AGO!GP40+SET!GP40+OCT!GP40+NOV!GP40+DIC!GP40</f>
        <v>5</v>
      </c>
      <c r="GQ40" s="159">
        <f>ENE!GQ40+FEB!GQ40+MAR!GQ40+ABR!GQ40+MAY!GQ40+JUN!GQ40+JUL!GQ40+AGO!GQ40+SET!GQ40+OCT!GQ40+NOV!GQ40+DIC!GQ40</f>
        <v>70</v>
      </c>
      <c r="GR40" s="151">
        <f>ENE!GR40+FEB!GR40+MAR!GR40+ABR!GR40+MAY!GR40+JUN!GR40+JUL!GR40+AGO!GR40+SET!GR40+OCT!GR40+NOV!GR40+DIC!GR40</f>
        <v>35</v>
      </c>
      <c r="GS40" s="151">
        <f>ENE!GS40+FEB!GS40+MAR!GS40+ABR!GS40+MAY!GS40+JUN!GS40+JUL!GS40+AGO!GS40+SET!GS40+OCT!GS40+NOV!GS40+DIC!GS40</f>
        <v>106</v>
      </c>
      <c r="GT40" s="151">
        <f>ENE!GT40+FEB!GT40+MAR!GT40+ABR!GT40+MAY!GT40+JUN!GT40+JUL!GT40+AGO!GT40+SET!GT40+OCT!GT40+NOV!GT40+DIC!GT40</f>
        <v>212</v>
      </c>
      <c r="GU40" s="153">
        <f>ENE!GU40+FEB!GU40+MAR!GU40+ABR!GU40+MAY!GU40+JUN!GU40+JUL!GU40+AGO!GU40+SET!GU40+OCT!GU40+NOV!GU40+DIC!GU40</f>
        <v>154</v>
      </c>
      <c r="GV40" s="159">
        <f>ENE!GV40+FEB!GV40+MAR!GV40+ABR!GV40+MAY!GV40+JUN!GV40+JUL!GV40+AGO!GV40+SET!GV40+OCT!GV40+NOV!GV40+DIC!GV40</f>
        <v>570</v>
      </c>
      <c r="GW40" s="159">
        <f t="shared" ref="GW40" si="222">SUM(GW41:GW44)</f>
        <v>1338</v>
      </c>
      <c r="GX40" s="730">
        <f t="shared" si="191"/>
        <v>42.600896860986545</v>
      </c>
      <c r="GY40" s="159">
        <f>ENE!GY40+FEB!GY40+MAR!GY40+ABR!GY40+MAY!GY40+JUN!GY40+JUL!GY40+AGO!GY40+SET!GY40+OCT!GY40+NOV!GY40+DIC!GY40</f>
        <v>15</v>
      </c>
      <c r="GZ40" s="151">
        <f>ENE!GZ40+FEB!GZ40+MAR!GZ40+ABR!GZ40+MAY!GZ40+JUN!GZ40+JUL!GZ40+AGO!GZ40+SET!GZ40+OCT!GZ40+NOV!GZ40+DIC!GZ40</f>
        <v>0</v>
      </c>
      <c r="HA40" s="151">
        <f>ENE!HA40+FEB!HA40+MAR!HA40+ABR!HA40+MAY!HA40+JUN!HA40+JUL!HA40+AGO!HA40+SET!HA40+OCT!HA40+NOV!HA40+DIC!HA40</f>
        <v>14</v>
      </c>
      <c r="HB40" s="151">
        <f>ENE!HB40+FEB!HB40+MAR!HB40+ABR!HB40+MAY!HB40+JUN!HB40+JUL!HB40+AGO!HB40+SET!HB40+OCT!HB40+NOV!HB40+DIC!HB40</f>
        <v>0</v>
      </c>
      <c r="HC40" s="151">
        <f>ENE!HC40+FEB!HC40+MAR!HC40+ABR!HC40+MAY!HC40+JUN!HC40+JUL!HC40+AGO!HC40+SET!HC40+OCT!HC40+NOV!HC40+DIC!HC40</f>
        <v>2</v>
      </c>
      <c r="HD40" s="151">
        <f>ENE!HD40+FEB!HD40+MAR!HD40+ABR!HD40+MAY!HD40+JUN!HD40+JUL!HD40+AGO!HD40+SET!HD40+OCT!HD40+NOV!HD40+DIC!HD40</f>
        <v>1</v>
      </c>
      <c r="HE40" s="151">
        <f>ENE!HE40+FEB!HE40+MAR!HE40+ABR!HE40+MAY!HE40+JUN!HE40+JUL!HE40+AGO!HE40+SET!HE40+OCT!HE40+NOV!HE40+DIC!HE40</f>
        <v>1</v>
      </c>
      <c r="HF40" s="151">
        <f>ENE!HF40+FEB!HF40+MAR!HF40+ABR!HF40+MAY!HF40+JUN!HF40+JUL!HF40+AGO!HF40+SET!HF40+OCT!HF40+NOV!HF40+DIC!HF40</f>
        <v>0</v>
      </c>
      <c r="HG40" s="153">
        <f>ENE!HG40+FEB!HG40+MAR!HG40+ABR!HG40+MAY!HG40+JUN!HG40+JUL!HG40+AGO!HG40+SET!HG40+OCT!HG40+NOV!HG40+DIC!HG40</f>
        <v>0</v>
      </c>
      <c r="HH40" s="645"/>
      <c r="HI40" s="368" t="s">
        <v>129</v>
      </c>
      <c r="HJ40" s="155">
        <f>ENE!HJ40+FEB!HJ40+MAR!HJ40+ABR!HJ40+MAY!HJ40+JUN!HJ40+JUL!HJ40+AGO!HJ40+SET!HJ40+OCT!HJ40+NOV!HJ40+DIC!HJ40</f>
        <v>1</v>
      </c>
      <c r="HK40" s="155">
        <f>ENE!HK40+FEB!HK40+MAR!HK40+ABR!HK40+MAY!HK40+JUN!HK40+JUL!HK40+AGO!HK40+SET!HK40+OCT!HK40+NOV!HK40+DIC!HK40</f>
        <v>0</v>
      </c>
      <c r="HL40" s="155">
        <f>ENE!HL40+FEB!HL40+MAR!HL40+ABR!HL40+MAY!HL40+JUN!HL40+JUL!HL40+AGO!HL40+SET!HL40+OCT!HL40+NOV!HL40+DIC!HL40</f>
        <v>0</v>
      </c>
      <c r="HM40" s="155">
        <f>ENE!HM40+FEB!HM40+MAR!HM40+ABR!HM40+MAY!HM40+JUN!HM40+JUL!HM40+AGO!HM40+SET!HM40+OCT!HM40+NOV!HM40+DIC!HM40</f>
        <v>0</v>
      </c>
      <c r="HN40" s="155">
        <f>ENE!HN40+FEB!HN40+MAR!HN40+ABR!HN40+MAY!HN40+JUN!HN40+JUL!HN40+AGO!HN40+SET!HN40+OCT!HN40+NOV!HN40+DIC!HN40</f>
        <v>0</v>
      </c>
      <c r="HO40" s="155">
        <f>ENE!HO40+FEB!HO40+MAR!HO40+ABR!HO40+MAY!HO40+JUN!HO40+JUL!HO40+AGO!HO40+SET!HO40+OCT!HO40+NOV!HO40+DIC!HO40</f>
        <v>0</v>
      </c>
      <c r="HP40" s="155">
        <f>ENE!HP40+FEB!HP40+MAR!HP40+ABR!HP40+MAY!HP40+JUN!HP40+JUL!HP40+AGO!HP40+SET!HP40+OCT!HP40+NOV!HP40+DIC!HP40</f>
        <v>0</v>
      </c>
      <c r="HQ40" s="180">
        <f>ENE!HQ40+FEB!HQ40+MAR!HQ40+ABR!HQ40+MAY!HQ40+JUN!HQ40+JUL!HQ40+AGO!HQ40+SET!HQ40+OCT!HQ40+NOV!HQ40+DIC!HQ40</f>
        <v>21</v>
      </c>
      <c r="HR40" s="738">
        <f t="shared" ref="HR40" si="223">SUM(HR41:HR44)</f>
        <v>91</v>
      </c>
      <c r="HS40" s="732">
        <f t="shared" si="192"/>
        <v>0</v>
      </c>
      <c r="HT40" s="159">
        <f>ENE!HT40+FEB!HT40+MAR!HT40+ABR!HT40+MAY!HT40+JUN!HT40+JUL!HT40+AGO!HT40+SET!HT40+OCT!HT40+NOV!HT40+DIC!HT40</f>
        <v>0</v>
      </c>
      <c r="HU40" s="155">
        <f>ENE!HU40+FEB!HU40+MAR!HU40+ABR!HU40+MAY!HU40+JUN!HU40+JUL!HU40+AGO!HU40+SET!HU40+OCT!HU40+NOV!HU40+DIC!HU40</f>
        <v>0</v>
      </c>
      <c r="HV40" s="155">
        <f>ENE!HV40+FEB!HV40+MAR!HV40+ABR!HV40+MAY!HV40+JUN!HV40+JUL!HV40+AGO!HV40+SET!HV40+OCT!HV40+NOV!HV40+DIC!HV40</f>
        <v>0</v>
      </c>
      <c r="HW40" s="155">
        <f>ENE!HW40+FEB!HW40+MAR!HW40+ABR!HW40+MAY!HW40+JUN!HW40+JUL!HW40+AGO!HW40+SET!HW40+OCT!HW40+NOV!HW40+DIC!HW40</f>
        <v>0</v>
      </c>
      <c r="HX40" s="180">
        <f>ENE!HX40+FEB!HX40+MAR!HX40+ABR!HX40+MAY!HX40+JUN!HX40+JUL!HX40+AGO!HX40+SET!HX40+OCT!HX40+NOV!HX40+DIC!HX40</f>
        <v>0</v>
      </c>
      <c r="HY40" s="151">
        <f>ENE!HY40+FEB!HY40+MAR!HY40+ABR!HY40+MAY!HY40+JUN!HY40+JUL!HY40+AGO!HY40+SET!HY40+OCT!HY40+NOV!HY40+DIC!HY40</f>
        <v>0</v>
      </c>
      <c r="HZ40" s="151">
        <f>ENE!HZ40+FEB!HZ40+MAR!HZ40+ABR!HZ40+MAY!HZ40+JUN!HZ40+JUL!HZ40+AGO!HZ40+SET!HZ40+OCT!HZ40+NOV!HZ40+DIC!HZ40</f>
        <v>0</v>
      </c>
      <c r="IA40" s="151">
        <f>ENE!IA40+FEB!IA40+MAR!IA40+ABR!IA40+MAY!IA40+JUN!IA40+JUL!IA40+AGO!IA40+SET!IA40+OCT!IA40+NOV!IA40+DIC!IA40</f>
        <v>0</v>
      </c>
      <c r="IB40" s="151">
        <f>ENE!IB40+FEB!IB40+MAR!IB40+ABR!IB40+MAY!IB40+JUN!IB40+JUL!IB40+AGO!IB40+SET!IB40+OCT!IB40+NOV!IB40+DIC!IB40</f>
        <v>0</v>
      </c>
      <c r="IC40" s="151">
        <f>ENE!IC40+FEB!IC40+MAR!IC40+ABR!IC40+MAY!IC40+JUN!IC40+JUL!IC40+AGO!IC40+SET!IC40+OCT!IC40+NOV!IC40+DIC!IC40</f>
        <v>0</v>
      </c>
      <c r="ID40" s="151">
        <f>ENE!ID40+FEB!ID40+MAR!ID40+ABR!ID40+MAY!ID40+JUN!ID40+JUL!ID40+AGO!ID40+SET!ID40+OCT!ID40+NOV!ID40+DIC!ID40</f>
        <v>0</v>
      </c>
      <c r="IE40" s="151">
        <f>ENE!IE40+FEB!IE40+MAR!IE40+ABR!IE40+MAY!IE40+JUN!IE40+JUL!IE40+AGO!IE40+SET!IE40+OCT!IE40+NOV!IE40+DIC!IE40</f>
        <v>0</v>
      </c>
      <c r="IF40" s="153">
        <f>ENE!IF40+FEB!IF40+MAR!IF40+ABR!IF40+MAY!IF40+JUN!IF40+JUL!IF40+AGO!IF40+SET!IF40+OCT!IF40+NOV!IF40+DIC!IF40</f>
        <v>0</v>
      </c>
      <c r="IG40" s="154"/>
      <c r="IH40" s="275" t="s">
        <v>129</v>
      </c>
      <c r="II40" s="159">
        <f>ENE!II40+FEB!II40+MAR!II40+ABR!II40+MAY!II40+JUN!II40+JUL!II40+AGO!II40+SET!II40+OCT!II40+NOV!II40+DIC!II40</f>
        <v>0</v>
      </c>
      <c r="IJ40" s="151">
        <f>ENE!IJ40+FEB!IJ40+MAR!IJ40+ABR!IJ40+MAY!IJ40+JUN!IJ40+JUL!IJ40+AGO!IJ40+SET!IJ40+OCT!IJ40+NOV!IJ40+DIC!IJ40</f>
        <v>0</v>
      </c>
      <c r="IK40" s="172">
        <f>ENE!IK40+FEB!IK40+MAR!IK40+ABR!IK40+MAY!IK40+JUN!IK40+JUL!IK40+AGO!IK40+SET!IK40+OCT!IK40+NOV!IK40+DIC!IK40</f>
        <v>0</v>
      </c>
      <c r="IL40" s="159">
        <f>ENE!IL40+FEB!IL40+MAR!IL40+ABR!IL40+MAY!IL40+JUN!IL40+JUL!IL40+AGO!IL40+SET!IL40+OCT!IL40+NOV!IL40+DIC!IL40</f>
        <v>7</v>
      </c>
      <c r="IM40" s="151">
        <f>ENE!IM40+FEB!IM40+MAR!IM40+ABR!IM40+MAY!IM40+JUN!IM40+JUL!IM40+AGO!IM40+SET!IM40+OCT!IM40+NOV!IM40+DIC!IM40</f>
        <v>2</v>
      </c>
      <c r="IN40" s="153">
        <f>ENE!IN40+FEB!IN40+MAR!IN40+ABR!IN40+MAY!IN40+JUN!IN40+JUL!IN40+AGO!IN40+SET!IN40+OCT!IN40+NOV!IN40+DIC!IN40</f>
        <v>0</v>
      </c>
      <c r="IO40" s="151">
        <f>ENE!IO40+FEB!IO40+MAR!IO40+ABR!IO40+MAY!IO40+JUN!IO40+JUL!IO40+AGO!IO40+SET!IO40+OCT!IO40+NOV!IO40+DIC!IO40</f>
        <v>25</v>
      </c>
      <c r="IP40" s="151">
        <f>ENE!IP40+FEB!IP40+MAR!IP40+ABR!IP40+MAY!IP40+JUN!IP40+JUL!IP40+AGO!IP40+SET!IP40+OCT!IP40+NOV!IP40+DIC!IP40</f>
        <v>7</v>
      </c>
      <c r="IQ40" s="172">
        <f>ENE!IQ40+FEB!IQ40+MAR!IQ40+ABR!IQ40+MAY!IQ40+JUN!IQ40+JUL!IQ40+AGO!IQ40+SET!IQ40+OCT!IQ40+NOV!IQ40+DIC!IQ40</f>
        <v>3</v>
      </c>
      <c r="IR40" s="159">
        <f>ENE!IR40+FEB!IR40+MAR!IR40+ABR!IR40+MAY!IR40+JUN!IR40+JUL!IR40+AGO!IR40+SET!IR40+OCT!IR40+NOV!IR40+DIC!IR40</f>
        <v>19</v>
      </c>
      <c r="IS40" s="151">
        <f>ENE!IS40+FEB!IS40+MAR!IS40+ABR!IS40+MAY!IS40+JUN!IS40+JUL!IS40+AGO!IS40+SET!IS40+OCT!IS40+NOV!IS40+DIC!IS40</f>
        <v>4</v>
      </c>
      <c r="IT40" s="153">
        <f>ENE!IT40+FEB!IT40+MAR!IT40+ABR!IT40+MAY!IT40+JUN!IT40+JUL!IT40+AGO!IT40+SET!IT40+OCT!IT40+NOV!IT40+DIC!IT40</f>
        <v>0</v>
      </c>
      <c r="IU40" s="151">
        <f>ENE!IU40+FEB!IU40+MAR!IU40+ABR!IU40+MAY!IU40+JUN!IU40+JUL!IU40+AGO!IU40+SET!IU40+OCT!IU40+NOV!IU40+DIC!IU40</f>
        <v>2</v>
      </c>
      <c r="IV40" s="151">
        <f>ENE!IV40+FEB!IV40+MAR!IV40+ABR!IV40+MAY!IV40+JUN!IV40+JUL!IV40+AGO!IV40+SET!IV40+OCT!IV40+NOV!IV40+DIC!IV40</f>
        <v>0</v>
      </c>
      <c r="IW40" s="153">
        <f>ENE!IW40+FEB!IW40+MAR!IW40+ABR!IW40+MAY!IW40+JUN!IW40+JUL!IW40+AGO!IW40+SET!IW40+OCT!IW40+NOV!IW40+DIC!IW40</f>
        <v>0</v>
      </c>
      <c r="IX40" s="159">
        <f>ENE!IX40+FEB!IX40+MAR!IX40+ABR!IX40+MAY!IX40+JUN!IX40+JUL!IX40+AGO!IX40+SET!IX40+OCT!IX40+NOV!IX40+DIC!IX40</f>
        <v>5</v>
      </c>
      <c r="IY40" s="151">
        <f>ENE!IY40+FEB!IY40+MAR!IY40+ABR!IY40+MAY!IY40+JUN!IY40+JUL!IY40+AGO!IY40+SET!IY40+OCT!IY40+NOV!IY40+DIC!IY40</f>
        <v>1</v>
      </c>
      <c r="IZ40" s="153">
        <f>ENE!IZ40+FEB!IZ40+MAR!IZ40+ABR!IZ40+MAY!IZ40+JUN!IZ40+JUL!IZ40+AGO!IZ40+SET!IZ40+OCT!IZ40+NOV!IZ40+DIC!IZ40</f>
        <v>1</v>
      </c>
      <c r="JA40" s="159">
        <f>ENE!JA40+FEB!JA40+MAR!JA40+ABR!JA40+MAY!JA40+JUN!JA40+JUL!JA40+AGO!JA40+SET!JA40+OCT!JA40+NOV!JA40+DIC!JA40</f>
        <v>7</v>
      </c>
      <c r="JB40" s="151">
        <f>ENE!JB40+FEB!JB40+MAR!JB40+ABR!JB40+MAY!JB40+JUN!JB40+JUL!JB40+AGO!JB40+SET!JB40+OCT!JB40+NOV!JB40+DIC!JB40</f>
        <v>1</v>
      </c>
      <c r="JC40" s="153">
        <f>ENE!JC40+FEB!JC40+MAR!JC40+ABR!JC40+MAY!JC40+JUN!JC40+JUL!JC40+AGO!JC40+SET!JC40+OCT!JC40+NOV!JC40+DIC!JC40</f>
        <v>0</v>
      </c>
      <c r="JD40" s="159">
        <f>ENE!JD40+FEB!JD40+MAR!JD40+ABR!JD40+MAY!JD40+JUN!JD40+JUL!JD40+AGO!JD40+SET!JD40+OCT!JD40+NOV!JD40+DIC!JD40</f>
        <v>0</v>
      </c>
      <c r="JE40" s="151">
        <f>ENE!JE40+FEB!JE40+MAR!JE40+ABR!JE40+MAY!JE40+JUN!JE40+JUL!JE40+AGO!JE40+SET!JE40+OCT!JE40+NOV!JE40+DIC!JE40</f>
        <v>0</v>
      </c>
      <c r="JF40" s="151">
        <f>ENE!JF40+FEB!JF40+MAR!JF40+ABR!JF40+MAY!JF40+JUN!JF40+JUL!JF40+AGO!JF40+SET!JF40+OCT!JF40+NOV!JF40+DIC!JF40</f>
        <v>0</v>
      </c>
      <c r="JG40" s="172">
        <f>ENE!JG40+FEB!JG40+MAR!JG40+ABR!JG40+MAY!JG40+JUN!JG40+JUL!JG40+AGO!JG40+SET!JG40+OCT!JG40+NOV!JG40+DIC!JG40</f>
        <v>0</v>
      </c>
      <c r="JH40" s="153">
        <f>ENE!JH40+FEB!JH40+MAR!JH40+ABR!JH40+MAY!JH40+JUN!JH40+JUL!JH40+AGO!JH40+SET!JH40+OCT!JH40+NOV!JH40+DIC!JH40</f>
        <v>0</v>
      </c>
      <c r="JI40" s="154"/>
      <c r="JJ40" s="275" t="s">
        <v>129</v>
      </c>
      <c r="JK40" s="159">
        <f>ENE!JK40+FEB!JK40+MAR!JK40+ABR!JK40+MAY!JK40+JUN!JK40+JUL!JK40+AGO!JK40+SET!JK40+OCT!JK40+NOV!JK40+DIC!JK40</f>
        <v>0</v>
      </c>
      <c r="JL40" s="151">
        <f>ENE!JL40+FEB!JL40+MAR!JL40+ABR!JL40+MAY!JL40+JUN!JL40+JUL!JL40+AGO!JL40+SET!JL40+OCT!JL40+NOV!JL40+DIC!JL40</f>
        <v>0</v>
      </c>
      <c r="JM40" s="151">
        <f>ENE!JM40+FEB!JM40+MAR!JM40+ABR!JM40+MAY!JM40+JUN!JM40+JUL!JM40+AGO!JM40+SET!JM40+OCT!JM40+NOV!JM40+DIC!JM40</f>
        <v>0</v>
      </c>
      <c r="JN40" s="151">
        <f>ENE!JN40+FEB!JN40+MAR!JN40+ABR!JN40+MAY!JN40+JUN!JN40+JUL!JN40+AGO!JN40+SET!JN40+OCT!JN40+NOV!JN40+DIC!JN40</f>
        <v>0</v>
      </c>
      <c r="JO40" s="153">
        <f>ENE!JO40+FEB!JO40+MAR!JO40+ABR!JO40+MAY!JO40+JUN!JO40+JUL!JO40+AGO!JO40+SET!JO40+OCT!JO40+NOV!JO40+DIC!JO40</f>
        <v>0</v>
      </c>
      <c r="JP40" s="159">
        <f>ENE!JP40+FEB!JP40+MAR!JP40+ABR!JP40+MAY!JP40+JUN!JP40+JUL!JP40+AGO!JP40+SET!JP40+OCT!JP40+NOV!JP40+DIC!JP40</f>
        <v>0</v>
      </c>
      <c r="JQ40" s="151">
        <f>ENE!JQ40+FEB!JQ40+MAR!JQ40+ABR!JQ40+MAY!JQ40+JUN!JQ40+JUL!JQ40+AGO!JQ40+SET!JQ40+OCT!JQ40+NOV!JQ40+DIC!JQ40</f>
        <v>0</v>
      </c>
      <c r="JR40" s="151">
        <f>ENE!JR40+FEB!JR40+MAR!JR40+ABR!JR40+MAY!JR40+JUN!JR40+JUL!JR40+AGO!JR40+SET!JR40+OCT!JR40+NOV!JR40+DIC!JR40</f>
        <v>0</v>
      </c>
      <c r="JS40" s="151">
        <f>ENE!JS40+FEB!JS40+MAR!JS40+ABR!JS40+MAY!JS40+JUN!JS40+JUL!JS40+AGO!JS40+SET!JS40+OCT!JS40+NOV!JS40+DIC!JS40</f>
        <v>0</v>
      </c>
      <c r="JT40" s="153">
        <f>ENE!JT40+FEB!JT40+MAR!JT40+ABR!JT40+MAY!JT40+JUN!JT40+JUL!JT40+AGO!JT40+SET!JT40+OCT!JT40+NOV!JT40+DIC!JT40</f>
        <v>0</v>
      </c>
      <c r="JU40" s="159">
        <f>ENE!JU40+FEB!JU40+MAR!JU40+ABR!JU40+MAY!JU40+JUN!JU40+JUL!JU40+AGO!JU40+SET!JU40+OCT!JU40+NOV!JU40+DIC!JU40</f>
        <v>0</v>
      </c>
      <c r="JV40" s="155">
        <f>ENE!JV40+FEB!JV40+MAR!JV40+ABR!JV40+MAY!JV40+JUN!JV40+JUL!JV40+AGO!JV40+SET!JV40+OCT!JV40+NOV!JV40+DIC!JV40</f>
        <v>0</v>
      </c>
      <c r="JW40" s="155">
        <f>ENE!JW40+FEB!JW40+MAR!JW40+ABR!JW40+MAY!JW40+JUN!JW40+JUL!JW40+AGO!JW40+SET!JW40+OCT!JW40+NOV!JW40+DIC!JW40</f>
        <v>1</v>
      </c>
      <c r="JX40" s="155">
        <f>ENE!JX40+FEB!JX40+MAR!JX40+ABR!JX40+MAY!JX40+JUN!JX40+JUL!JX40+AGO!JX40+SET!JX40+OCT!JX40+NOV!JX40+DIC!JX40</f>
        <v>3</v>
      </c>
      <c r="JY40" s="180">
        <f>ENE!JY40+FEB!JY40+MAR!JY40+ABR!JY40+MAY!JY40+JUN!JY40+JUL!JY40+AGO!JY40+SET!JY40+OCT!JY40+NOV!JY40+DIC!JY40</f>
        <v>3</v>
      </c>
      <c r="JZ40" s="159">
        <f>ENE!JZ40+FEB!JZ40+MAR!JZ40+ABR!JZ40+MAY!JZ40+JUN!JZ40+JUL!JZ40+AGO!JZ40+SET!JZ40+OCT!JZ40+NOV!JZ40+DIC!JZ40</f>
        <v>0</v>
      </c>
      <c r="KA40" s="155">
        <f>ENE!KA40+FEB!KA40+MAR!KA40+ABR!KA40+MAY!KA40+JUN!KA40+JUL!KA40+AGO!KA40+SET!KA40+OCT!KA40+NOV!KA40+DIC!KA40</f>
        <v>0</v>
      </c>
      <c r="KB40" s="155">
        <f>ENE!KB40+FEB!KB40+MAR!KB40+ABR!KB40+MAY!KB40+JUN!KB40+JUL!KB40+AGO!KB40+SET!KB40+OCT!KB40+NOV!KB40+DIC!KB40</f>
        <v>10</v>
      </c>
      <c r="KC40" s="155">
        <f>ENE!KC40+FEB!KC40+MAR!KC40+ABR!KC40+MAY!KC40+JUN!KC40+JUL!KC40+AGO!KC40+SET!KC40+OCT!KC40+NOV!KC40+DIC!KC40</f>
        <v>2</v>
      </c>
      <c r="KD40" s="180">
        <f>ENE!KD40+FEB!KD40+MAR!KD40+ABR!KD40+MAY!KD40+JUN!KD40+JUL!KD40+AGO!KD40+SET!KD40+OCT!KD40+NOV!KD40+DIC!KD40</f>
        <v>4</v>
      </c>
      <c r="KE40" s="159">
        <f t="shared" ref="KE40:KG40" si="224">SUM(KE41:KE44)</f>
        <v>670</v>
      </c>
      <c r="KF40" s="734">
        <f t="shared" si="193"/>
        <v>16.119402985074625</v>
      </c>
      <c r="KG40" s="180">
        <f t="shared" si="224"/>
        <v>108</v>
      </c>
      <c r="KH40" s="155">
        <f>ENE!KH40+FEB!KH40+MAR!KH40+ABR!KH40+MAY!KH40+JUN!KH40+JUL!KH40+AGO!KH40+SET!KH40+OCT!KH40+NOV!KH40+DIC!KH40</f>
        <v>16</v>
      </c>
      <c r="KI40" s="155">
        <f>ENE!KI40+FEB!KI40+MAR!KI40+ABR!KI40+MAY!KI40+JUN!KI40+JUL!KI40+AGO!KI40+SET!KI40+OCT!KI40+NOV!KI40+DIC!KI40</f>
        <v>1</v>
      </c>
      <c r="KJ40" s="180">
        <f>ENE!KJ40+FEB!KJ40+MAR!KJ40+ABR!KJ40+MAY!KJ40+JUN!KJ40+JUL!KJ40+AGO!KJ40+SET!KJ40+OCT!KJ40+NOV!KJ40+DIC!KJ40</f>
        <v>0</v>
      </c>
      <c r="KK40" s="301"/>
      <c r="KL40" s="275" t="s">
        <v>129</v>
      </c>
      <c r="KM40" s="159">
        <f t="shared" ref="KM40:LB40" si="225">SUM(KM41:KM44)</f>
        <v>0</v>
      </c>
      <c r="KN40" s="155">
        <f t="shared" si="225"/>
        <v>0</v>
      </c>
      <c r="KO40" s="155">
        <f t="shared" si="225"/>
        <v>0</v>
      </c>
      <c r="KP40" s="155">
        <f t="shared" si="225"/>
        <v>104</v>
      </c>
      <c r="KQ40" s="155">
        <f t="shared" si="225"/>
        <v>0</v>
      </c>
      <c r="KR40" s="155">
        <f t="shared" si="225"/>
        <v>85</v>
      </c>
      <c r="KS40" s="155">
        <f t="shared" si="225"/>
        <v>27</v>
      </c>
      <c r="KT40" s="155">
        <f t="shared" si="225"/>
        <v>0</v>
      </c>
      <c r="KU40" s="180">
        <f t="shared" si="225"/>
        <v>32</v>
      </c>
      <c r="KV40" s="331">
        <f t="shared" si="225"/>
        <v>0</v>
      </c>
      <c r="KW40" s="180">
        <f t="shared" si="225"/>
        <v>0</v>
      </c>
      <c r="KX40" s="288">
        <f t="shared" si="225"/>
        <v>0</v>
      </c>
      <c r="KY40" s="159">
        <f t="shared" si="225"/>
        <v>0</v>
      </c>
      <c r="KZ40" s="155">
        <f t="shared" si="225"/>
        <v>0</v>
      </c>
      <c r="LA40" s="155">
        <f t="shared" si="225"/>
        <v>0</v>
      </c>
      <c r="LB40" s="180">
        <f t="shared" si="225"/>
        <v>0</v>
      </c>
      <c r="LD40" s="275" t="s">
        <v>129</v>
      </c>
      <c r="LE40" s="417">
        <f>SUM(LE41:LE44)</f>
        <v>0</v>
      </c>
      <c r="LF40" s="417">
        <f t="shared" ref="LF40:LR40" si="226">SUM(LF41:LF44)</f>
        <v>0</v>
      </c>
      <c r="LG40" s="417">
        <f t="shared" si="226"/>
        <v>0</v>
      </c>
      <c r="LH40" s="417">
        <f t="shared" si="226"/>
        <v>0</v>
      </c>
      <c r="LI40" s="417">
        <f t="shared" si="226"/>
        <v>0</v>
      </c>
      <c r="LJ40" s="795">
        <f t="shared" si="226"/>
        <v>0</v>
      </c>
      <c r="LK40" s="454">
        <f t="shared" si="226"/>
        <v>1</v>
      </c>
      <c r="LL40" s="460">
        <f t="shared" si="226"/>
        <v>1</v>
      </c>
      <c r="LM40" s="460">
        <f t="shared" si="226"/>
        <v>0</v>
      </c>
      <c r="LN40" s="462">
        <f t="shared" si="226"/>
        <v>0</v>
      </c>
      <c r="LO40" s="503">
        <f t="shared" si="226"/>
        <v>180</v>
      </c>
      <c r="LP40" s="504">
        <f t="shared" si="226"/>
        <v>4</v>
      </c>
      <c r="LQ40" s="504">
        <f t="shared" si="226"/>
        <v>1</v>
      </c>
      <c r="LR40" s="909">
        <f t="shared" si="226"/>
        <v>0</v>
      </c>
      <c r="LS40" s="1005">
        <f t="shared" ref="LS40:LV40" si="227">SUM(LS41:LS44)</f>
        <v>128</v>
      </c>
      <c r="LT40" s="909">
        <f t="shared" si="227"/>
        <v>130</v>
      </c>
      <c r="LU40" s="909">
        <f t="shared" si="227"/>
        <v>18</v>
      </c>
      <c r="LV40" s="505">
        <f t="shared" si="227"/>
        <v>15</v>
      </c>
      <c r="LW40" s="961"/>
    </row>
    <row r="41" spans="1:335" s="288" customFormat="1" ht="18.75" x14ac:dyDescent="0.3">
      <c r="A41" s="235">
        <v>1446</v>
      </c>
      <c r="B41" s="201" t="s">
        <v>135</v>
      </c>
      <c r="C41" s="202">
        <v>57</v>
      </c>
      <c r="D41" s="380">
        <f>ENE!D41+MAR!D41+FEB!D41+ABR!D41+MAY!D41+JUN!D41+JUL!D41+AGO!D41+SET!D41+OCT!D41+NOV!D41+DIC!D41</f>
        <v>1</v>
      </c>
      <c r="E41" s="326">
        <f>ENE!E41+MAR!E41+FEB!E41+ABR!E41+MAY!E41+JUN!E41+JUL!E41+AGO!E41+SET!E41+OCT!E41+NOV!E41+DIC!E41</f>
        <v>0</v>
      </c>
      <c r="F41" s="326">
        <f>ENE!F41+MAR!F41+FEB!F41+ABR!F41+MAY!F41+JUN!F41+JUL!F41+AGO!F41+SET!F41+OCT!F41+NOV!F41+DIC!F41</f>
        <v>0</v>
      </c>
      <c r="G41" s="705">
        <f t="shared" si="155"/>
        <v>1.7543859649122806</v>
      </c>
      <c r="H41" s="326">
        <f>ENE!H41+MAR!H41+FEB!H41+ABR!H41+MAY!H41+JUN!H41+JUL!H41+AGO!H41+SET!H41+OCT!H41+NOV!H41+DIC!H41</f>
        <v>1</v>
      </c>
      <c r="I41" s="379">
        <f>ENE!I41+MAR!I41+FEB!I41+ABR!I41+MAY!I41+JUN!I41+JUL!I41+AGO!I41+SET!I41+OCT!I41+NOV!I41+DIC!I41</f>
        <v>0</v>
      </c>
      <c r="J41" s="380">
        <f>ENE!J41+MAR!J41+FEB!J41+ABR!J41+MAY!J41+JUN!J41+JUL!J41+AGO!J41+SET!J41+OCT!J41+NOV!J41+DIC!J41</f>
        <v>60</v>
      </c>
      <c r="K41" s="326">
        <f>ENE!K41+MAR!K41+FEB!K41+ABR!K41+MAY!K41+JUN!K41+JUL!K41+AGO!K41+SET!K41+OCT!K41+NOV!K41+DIC!K41</f>
        <v>67</v>
      </c>
      <c r="L41" s="326">
        <f>ENE!L41+MAR!L41+FEB!L41+ABR!L41+MAY!L41+JUN!L41+JUL!L41+AGO!L41+SET!L41+OCT!L41+NOV!L41+DIC!L41</f>
        <v>63</v>
      </c>
      <c r="M41" s="406">
        <f t="shared" si="179"/>
        <v>110.5263157894737</v>
      </c>
      <c r="N41" s="380">
        <f>ENE!N41+MAR!N41+FEB!N41+ABR!N41+MAY!N41+JUN!N41+JUL!N41+AGO!N41+SET!N41+OCT!N41+NOV!N41+DIC!N41</f>
        <v>60</v>
      </c>
      <c r="O41" s="326">
        <f>ENE!O41+MAR!O41+FEB!O41+ABR!O41+MAY!O41+JUN!O41+JUL!O41+AGO!O41+SET!O41+OCT!O41+NOV!O41+DIC!O41</f>
        <v>67</v>
      </c>
      <c r="P41" s="326">
        <f>ENE!P41+MAR!P41+FEB!P41+ABR!P41+MAY!P41+JUN!P41+JUL!P41+AGO!P41+SET!P41+OCT!P41+NOV!P41+DIC!P41</f>
        <v>63</v>
      </c>
      <c r="Q41" s="386">
        <f t="shared" si="180"/>
        <v>110.5263157894737</v>
      </c>
      <c r="R41" s="380">
        <f>ENE!R41+MAR!R41+FEB!R41+ABR!R41+MAY!R41+JUN!R41+JUL!R41+AGO!R41+SET!R41+OCT!R41+NOV!R41+DIC!R41</f>
        <v>0</v>
      </c>
      <c r="S41" s="326">
        <f>ENE!S41+MAR!S41+FEB!S41+ABR!S41+MAY!S41+JUN!S41+JUL!S41+AGO!S41+SET!S41+OCT!S41+NOV!S41+DIC!S41</f>
        <v>0</v>
      </c>
      <c r="T41" s="326">
        <f>ENE!T41+MAR!T41+FEB!T41+ABR!T41+MAY!T41+JUN!T41+JUL!T41+AGO!T41+SET!T41+OCT!T41+NOV!T41+DIC!T41</f>
        <v>0</v>
      </c>
      <c r="U41" s="326">
        <f>ENE!U41+MAR!U41+FEB!U41+ABR!U41+MAY!U41+JUN!U41+JUL!U41+AGO!U41+SET!U41+OCT!U41+NOV!U41+DIC!U41</f>
        <v>0</v>
      </c>
      <c r="V41" s="326">
        <f>ENE!V41+MAR!V41+FEB!V41+ABR!V41+MAY!V41+JUN!V41+JUL!V41+AGO!V41+SET!V41+OCT!V41+NOV!V41+DIC!V41</f>
        <v>0</v>
      </c>
      <c r="W41" s="327">
        <f>ENE!W41+MAR!W41+FEB!W41+ABR!W41+MAY!W41+JUN!W41+JUL!W41+AGO!W41+SET!W41+OCT!W41+NOV!W41+DIC!W41</f>
        <v>0</v>
      </c>
      <c r="X41" s="326">
        <f>ENE!X41+MAR!X41+FEB!X41+ABR!X41+MAY!X41+JUN!X41+JUL!X41+AGO!X41+SET!X41+OCT!X41+NOV!X41+DIC!X41</f>
        <v>60</v>
      </c>
      <c r="Y41" s="326">
        <f>ENE!Y41+MAR!Y41+FEB!Y41+ABR!Y41+MAY!Y41+JUN!Y41+JUL!Y41+AGO!Y41+SET!Y41+OCT!Y41+NOV!Y41+DIC!Y41</f>
        <v>67</v>
      </c>
      <c r="Z41" s="326">
        <f>ENE!Z41+MAR!Z41+FEB!Z41+ABR!Z41+MAY!Z41+JUN!Z41+JUL!Z41+AGO!Z41+SET!Z41+OCT!Z41+NOV!Z41+DIC!Z41</f>
        <v>60</v>
      </c>
      <c r="AA41" s="326">
        <f>ENE!AA41+MAR!AA41+FEB!AA41+ABR!AA41+MAY!AA41+JUN!AA41+JUL!AA41+AGO!AA41+SET!AA41+OCT!AA41+NOV!AA41+DIC!AA41</f>
        <v>67</v>
      </c>
      <c r="AB41" s="326">
        <f>ENE!AB41+MAR!AB41+FEB!AB41+ABR!AB41+MAY!AB41+JUN!AB41+JUL!AB41+AGO!AB41+SET!AB41+OCT!AB41+NOV!AB41+DIC!AB41</f>
        <v>51</v>
      </c>
      <c r="AC41" s="326">
        <f>ENE!AC41+MAR!AC41+FEB!AC41+ABR!AC41+MAY!AC41+JUN!AC41+JUL!AC41+AGO!AC41+SET!AC41+OCT!AC41+NOV!AC41+DIC!AC41</f>
        <v>42</v>
      </c>
      <c r="AD41" s="326">
        <f>ENE!AD41+MAR!AD41+FEB!AD41+ABR!AD41+MAY!AD41+JUN!AD41+JUL!AD41+AGO!AD41+SET!AD41+OCT!AD41+NOV!AD41+DIC!AD41</f>
        <v>0</v>
      </c>
      <c r="AE41" s="326">
        <f>ENE!AE41+MAR!AE41+FEB!AE41+ABR!AE41+MAY!AE41+JUN!AE41+JUL!AE41+AGO!AE41+SET!AE41+OCT!AE41+NOV!AE41+DIC!AE41</f>
        <v>0</v>
      </c>
      <c r="AF41" s="327">
        <f>ENE!AF41+MAR!AF41+FEB!AF41+ABR!AF41+MAY!AF41+JUN!AF41+JUL!AF41+AGO!AF41+SET!AF41+OCT!AF41+NOV!AF41+DIC!AF41</f>
        <v>0</v>
      </c>
      <c r="AG41" s="204">
        <f>ENE!AG41+MAR!AG41+FEB!AG41+ABR!AG41+MAY!AG41+JUN!AG41+JUL!AG41+AGO!AG41+SET!AG41+OCT!AG41+NOV!AG41+DIC!AG41</f>
        <v>0</v>
      </c>
      <c r="AH41" s="148"/>
      <c r="AI41" s="276" t="s">
        <v>135</v>
      </c>
      <c r="AJ41" s="202">
        <v>69</v>
      </c>
      <c r="AK41" s="327">
        <f>ENE!AK41+FEB!AK41+MAR!AK41+ABR!AK41+MAY!AK41+JUN!AK41+JUL!AK41+AGO!AK41+SET!AK41+OCT!AK41+NOV!AK41+DIC!AK41</f>
        <v>80</v>
      </c>
      <c r="AL41" s="708">
        <f t="shared" si="181"/>
        <v>115.94202898550725</v>
      </c>
      <c r="AM41" s="326">
        <f>ENE!AM41+FEB!AM41+MAR!AM41+ABR!AM41+MAY!AM41+JUN!AM41+JUL!AM41+AGO!AM41+SET!AM41+OCT!AM41+NOV!AM41+DIC!AM41</f>
        <v>80</v>
      </c>
      <c r="AN41" s="326">
        <f>ENE!AN41+FEB!AN41+MAR!AN41+ABR!AN41+MAY!AN41+JUN!AN41+JUL!AN41+AGO!AN41+SET!AN41+OCT!AN41+NOV!AN41+DIC!AN41</f>
        <v>78</v>
      </c>
      <c r="AO41" s="326">
        <f>ENE!AO41+FEB!AO41+MAR!AO41+ABR!AO41+MAY!AO41+JUN!AO41+JUL!AO41+AGO!AO41+SET!AO41+OCT!AO41+NOV!AO41+DIC!AO41</f>
        <v>0</v>
      </c>
      <c r="AP41" s="326">
        <f>ENE!AP41+FEB!AP41+MAR!AP41+ABR!AP41+MAY!AP41+JUN!AP41+JUL!AP41+AGO!AP41+SET!AP41+OCT!AP41+NOV!AP41+DIC!AP41</f>
        <v>0</v>
      </c>
      <c r="AQ41" s="327">
        <f>ENE!AQ41+FEB!AQ41+MAR!AQ41+ABR!AQ41+MAY!AQ41+JUN!AQ41+JUL!AQ41+AGO!AQ41+SET!AQ41+OCT!AQ41+NOV!AQ41+DIC!AQ41</f>
        <v>46</v>
      </c>
      <c r="AR41" s="326">
        <f>ENE!AR41+FEB!AR41+MAR!AR41+ABR!AR41+MAY!AR41+JUN!AR41+JUL!AR41+AGO!AR41+SET!AR41+OCT!AR41+NOV!AR41+DIC!AR41</f>
        <v>0</v>
      </c>
      <c r="AS41" s="326">
        <f>ENE!AS41+FEB!AS41+MAR!AS41+ABR!AS41+MAY!AS41+JUN!AS41+JUL!AS41+AGO!AS41+SET!AS41+OCT!AS41+NOV!AS41+DIC!AS41</f>
        <v>0</v>
      </c>
      <c r="AT41" s="379">
        <f>ENE!AT41+FEB!AT41+MAR!AT41+ABR!AT41+MAY!AT41+JUN!AT41+JUL!AT41+AGO!AT41+SET!AT41+OCT!AT41+NOV!AT41+DIC!AT41</f>
        <v>86</v>
      </c>
      <c r="AU41" s="380">
        <f>ENE!AU41+FEB!AU41+MAR!AU41+ABR!AU41+MAY!AU41+JUN!AU41+JUL!AU41+AGO!AU41+SET!AU41+OCT!AU41+NOV!AU41+DIC!AU41</f>
        <v>88</v>
      </c>
      <c r="AV41" s="708">
        <f t="shared" si="182"/>
        <v>127.53623188405795</v>
      </c>
      <c r="AW41" s="326">
        <f>ENE!AW41+FEB!AW41+MAR!AW41+ABR!AW41+MAY!AW41+JUN!AW41+JUL!AW41+AGO!AW41+SET!AW41+OCT!AW41+NOV!AW41+DIC!AW41</f>
        <v>88</v>
      </c>
      <c r="AX41" s="744">
        <f>ENE!AX41+FEB!AX41+MAR!AX41+ABR!AX41+MAY!AX41+JUN!AX41+JUL!AX41+AGO!AX41+SET!AX41+OCT!AX41+NOV!AX41+DIC!AX41</f>
        <v>86</v>
      </c>
      <c r="AY41" s="326">
        <f>ENE!AY41+FEB!AY41+MAR!AY41+ABR!AY41+MAY!AY41+JUN!AY41+JUL!AY41+AGO!AY41+SET!AY41+OCT!AY41+NOV!AY41+DIC!AY41</f>
        <v>1</v>
      </c>
      <c r="AZ41" s="326">
        <f>ENE!AZ41+FEB!AZ41+MAR!AZ41+ABR!AZ41+MAY!AZ41+JUN!AZ41+JUL!AZ41+AGO!AZ41+SET!AZ41+OCT!AZ41+NOV!AZ41+DIC!AZ41</f>
        <v>0</v>
      </c>
      <c r="BA41" s="326">
        <f>ENE!BA41+FEB!BA41+MAR!BA41+ABR!BA41+MAY!BA41+JUN!BA41+JUL!BA41+AGO!BA41+SET!BA41+OCT!BA41+NOV!BA41+DIC!BA41</f>
        <v>2</v>
      </c>
      <c r="BB41" s="708">
        <f t="shared" si="159"/>
        <v>2.8985507246376812</v>
      </c>
      <c r="BC41" s="326">
        <f>ENE!BC41+FEB!BC41+MAR!BC41+ABR!BC41+MAY!BC41+JUN!BC41+JUL!BC41+AGO!BC41+SET!BC41+OCT!BC41+NOV!BC41+DIC!BC41</f>
        <v>0</v>
      </c>
      <c r="BD41" s="326">
        <f>ENE!BD41+FEB!BD41+MAR!BD41+ABR!BD41+MAY!BD41+JUN!BD41+JUL!BD41+AGO!BD41+SET!BD41+OCT!BD41+NOV!BD41+DIC!BD41</f>
        <v>1</v>
      </c>
      <c r="BE41" s="326">
        <f>ENE!BE41+FEB!BE41+MAR!BE41+ABR!BE41+MAY!BE41+JUN!BE41+JUL!BE41+AGO!BE41+SET!BE41+OCT!BE41+NOV!BE41+DIC!BE41</f>
        <v>1</v>
      </c>
      <c r="BF41" s="708">
        <f t="shared" si="183"/>
        <v>1.4492753623188406</v>
      </c>
      <c r="BG41" s="326">
        <f>ENE!BG41+FEB!BG41+MAR!BG41+ABR!BG41+MAY!BG41+JUN!BG41+JUL!BG41+AGO!BG41+SET!BG41+OCT!BG41+NOV!BG41+DIC!BG41</f>
        <v>0</v>
      </c>
      <c r="BH41" s="326">
        <f>ENE!BH41+FEB!BH41+MAR!BH41+ABR!BH41+MAY!BH41+JUN!BH41+JUL!BH41+AGO!BH41+SET!BH41+OCT!BH41+NOV!BH41+DIC!BH41</f>
        <v>0</v>
      </c>
      <c r="BI41" s="326">
        <f>ENE!BI41+FEB!BI41+MAR!BI41+ABR!BI41+MAY!BI41+JUN!BI41+JUL!BI41+AGO!BI41+SET!BI41+OCT!BI41+NOV!BI41+DIC!BI41</f>
        <v>0</v>
      </c>
      <c r="BJ41" s="326">
        <f>ENE!BJ41+FEB!BJ41+MAR!BJ41+ABR!BJ41+MAY!BJ41+JUN!BJ41+JUL!BJ41+AGO!BJ41+SET!BJ41+OCT!BJ41+NOV!BJ41+DIC!BJ41</f>
        <v>0</v>
      </c>
      <c r="BK41" s="934">
        <f>ENE!BK41+FEB!BK41+MAR!BK41+ABR!BK41+MAY!BK41+JUN!BK41+JUL!BK41+AGO!BK41+SET!BK41+OCT!BK41+NOV!BK41+DIC!BK41</f>
        <v>0</v>
      </c>
      <c r="BL41" s="934">
        <f>ENE!BL41+FEB!BL41+MAR!BL41+ABR!BL41+MAY!BL41+JUN!BL41+JUL!BL41+AGO!BL41+SET!BL41+OCT!BL41+NOV!BL41+DIC!BL41</f>
        <v>4</v>
      </c>
      <c r="BM41" s="327">
        <f>ENE!BM41+FEB!BM41+MAR!BM41+ABR!BM41+MAY!BM41+JUN!BM41+JUL!BM41+AGO!BM41+SET!BM41+OCT!BM41+NOV!BM41+DIC!BM41</f>
        <v>0</v>
      </c>
      <c r="BN41" s="148"/>
      <c r="BO41" s="201" t="s">
        <v>135</v>
      </c>
      <c r="BP41" s="202">
        <v>76</v>
      </c>
      <c r="BQ41" s="380">
        <f>ENE!BQ41+FEB!BQ41+MAR!BQ41+ABR!BQ41+MAY!BQ41+JUN!BQ41+JUL!BQ41+AGO!BQ41+SET!BQ41+OCT!BQ41+NOV!BQ41+DIC!BQ41</f>
        <v>0</v>
      </c>
      <c r="BR41" s="326">
        <f>ENE!BR41+FEB!BR41+MAR!BR41+ABR!BR41+MAY!BR41+JUN!BR41+JUL!BR41+AGO!BR41+SET!BR41+OCT!BR41+NOV!BR41+DIC!BR41</f>
        <v>68</v>
      </c>
      <c r="BS41" s="326">
        <f>ENE!BS41+FEB!BS41+MAR!BS41+ABR!BS41+MAY!BS41+JUN!BS41+JUL!BS41+AGO!BS41+SET!BS41+OCT!BS41+NOV!BS41+DIC!BS41</f>
        <v>0</v>
      </c>
      <c r="BT41" s="326">
        <f>ENE!BT41+FEB!BT41+MAR!BT41+ABR!BT41+MAY!BT41+JUN!BT41+JUL!BT41+AGO!BT41+SET!BT41+OCT!BT41+NOV!BT41+DIC!BT41</f>
        <v>6</v>
      </c>
      <c r="BU41" s="326">
        <f>ENE!BU41+FEB!BU41+MAR!BU41+ABR!BU41+MAY!BU41+JUN!BU41+JUL!BU41+AGO!BU41+SET!BU41+OCT!BU41+NOV!BU41+DIC!BU41</f>
        <v>1</v>
      </c>
      <c r="BV41" s="326">
        <f>ENE!BV41+FEB!BV41+MAR!BV41+ABR!BV41+MAY!BV41+JUN!BV41+JUL!BV41+AGO!BV41+SET!BV41+OCT!BV41+NOV!BV41+DIC!BV41</f>
        <v>2</v>
      </c>
      <c r="BW41" s="326">
        <f>ENE!BW41+FEB!BW41+MAR!BW41+ABR!BW41+MAY!BW41+JUN!BW41+JUL!BW41+AGO!BW41+SET!BW41+OCT!BW41+NOV!BW41+DIC!BW41</f>
        <v>0</v>
      </c>
      <c r="BX41" s="326">
        <f>ENE!BX41+FEB!BX41+MAR!BX41+ABR!BX41+MAY!BX41+JUN!BX41+JUL!BX41+AGO!BX41+SET!BX41+OCT!BX41+NOV!BX41+DIC!BX41</f>
        <v>1</v>
      </c>
      <c r="BY41" s="708">
        <f t="shared" si="163"/>
        <v>1.3157894736842105E-2</v>
      </c>
      <c r="BZ41" s="326">
        <f>ENE!BZ41+FEB!BZ41+MAR!BZ41+ABR!BZ41+MAY!BZ41+JUN!BZ41+JUL!BZ41+AGO!BZ41+SET!BZ41+OCT!BZ41+NOV!BZ41+DIC!BZ41</f>
        <v>0</v>
      </c>
      <c r="CA41" s="326">
        <f>ENE!CA41+FEB!CA41+MAR!CA41+ABR!CA41+MAY!CA41+JUN!CA41+JUL!CA41+AGO!CA41+SET!CA41+OCT!CA41+NOV!CA41+DIC!CA41</f>
        <v>1</v>
      </c>
      <c r="CB41" s="326">
        <f>ENE!CB41+FEB!CB41+MAR!CB41+ABR!CB41+MAY!CB41+JUN!CB41+JUL!CB41+AGO!CB41+SET!CB41+OCT!CB41+NOV!CB41+DIC!CB41</f>
        <v>0</v>
      </c>
      <c r="CC41" s="708">
        <f t="shared" si="184"/>
        <v>0</v>
      </c>
      <c r="CD41" s="326">
        <f>ENE!CD41+FEB!CD41+MAR!CD41+ABR!CD41+MAY!CD41+JUN!CD41+JUL!CD41+AGO!CD41+SET!CD41+OCT!CD41+NOV!CD41+DIC!CD41</f>
        <v>0</v>
      </c>
      <c r="CE41" s="326">
        <f>ENE!CE41+FEB!CE41+MAR!CE41+ABR!CE41+MAY!CE41+JUN!CE41+JUL!CE41+AGO!CE41+SET!CE41+OCT!CE41+NOV!CE41+DIC!CE41</f>
        <v>0</v>
      </c>
      <c r="CF41" s="326">
        <f>ENE!CF41+FEB!CF41+MAR!CF41+ABR!CF41+MAY!CF41+JUN!CF41+JUL!CF41+AGO!CF41+SET!CF41+OCT!CF41+NOV!CF41+DIC!CF41</f>
        <v>0</v>
      </c>
      <c r="CG41" s="326">
        <f>ENE!CG41+FEB!CG41+MAR!CG41+ABR!CG41+MAY!CG41+JUN!CG41+JUL!CG41+AGO!CG41+SET!CG41+OCT!CG41+NOV!CG41+DIC!CG41</f>
        <v>0</v>
      </c>
      <c r="CH41" s="934">
        <f>ENE!CH41+FEB!CH41+MAR!CH41+ABR!CH41+MAY!CH41+JUN!CH41+JUL!CH41+AGO!CH41+SET!CH41+OCT!CH41+NOV!CH41+DIC!CH41</f>
        <v>0</v>
      </c>
      <c r="CI41" s="941">
        <f>ENE!CI41+FEB!CI41+MAR!CI41+ABR!CI41+MAY!CI41+JUN!CI41+JUL!CI41+AGO!CI41+SET!CI41+OCT!CI41+NOV!CI41+DIC!CI41</f>
        <v>2</v>
      </c>
      <c r="CJ41" s="380">
        <f>ENE!CJ41+FEB!CJ41+MAR!CJ41+ABR!CJ41+MAY!CJ41+JUN!CJ41+JUL!CJ41+AGO!CJ41+SET!CJ41+OCT!CJ41+NOV!CJ41+DIC!CJ41</f>
        <v>1</v>
      </c>
      <c r="CK41" s="326">
        <f>ENE!CK41+FEB!CK41+MAR!CK41+ABR!CK41+MAY!CK41+JUN!CK41+JUL!CK41+AGO!CK41+SET!CK41+OCT!CK41+NOV!CK41+DIC!CK41</f>
        <v>4</v>
      </c>
      <c r="CL41" s="716">
        <f t="shared" si="185"/>
        <v>5.2631578947368416</v>
      </c>
      <c r="CM41" s="326">
        <f>ENE!CM41+FEB!CM41+MAR!CM41+ABR!CM41+MAY!CM41+JUN!CM41+JUL!CM41+AGO!CM41+SET!CM41+OCT!CM41+NOV!CM41+DIC!CM41</f>
        <v>1</v>
      </c>
      <c r="CN41" s="326">
        <f>ENE!CN41+FEB!CN41+MAR!CN41+ABR!CN41+MAY!CN41+JUN!CN41+JUL!CN41+AGO!CN41+SET!CN41+OCT!CN41+NOV!CN41+DIC!CN41</f>
        <v>0</v>
      </c>
      <c r="CO41" s="327">
        <f>ENE!CO41+FEB!CO41+MAR!CO41+ABR!CO41+MAY!CO41+JUN!CO41+JUL!CO41+AGO!CO41+SET!CO41+OCT!CO41+NOV!CO41+DIC!CO41</f>
        <v>0</v>
      </c>
      <c r="CP41" s="148"/>
      <c r="CQ41" s="370" t="s">
        <v>135</v>
      </c>
      <c r="CR41" s="371">
        <v>9</v>
      </c>
      <c r="CS41" s="380">
        <f>ENE!CS41+FEB!CS41+MAR!CS41+ABR!CS41+MAY!CS41+JUN!CS41+JUL!CS41+AGO!CS41+SET!CS41+OCT!CS41+NOV!CS41+DIC!CS41</f>
        <v>0</v>
      </c>
      <c r="CT41" s="326">
        <f>ENE!CT41+FEB!CT41+MAR!CT41+ABR!CT41+MAY!CT41+JUN!CT41+JUL!CT41+AGO!CT41+SET!CT41+OCT!CT41+NOV!CT41+DIC!CT41</f>
        <v>11</v>
      </c>
      <c r="CU41" s="326">
        <f>ENE!CU41+FEB!CU41+MAR!CU41+ABR!CU41+MAY!CU41+JUN!CU41+JUL!CU41+AGO!CU41+SET!CU41+OCT!CU41+NOV!CU41+DIC!CU41</f>
        <v>0</v>
      </c>
      <c r="CV41" s="326">
        <f>ENE!CV41+FEB!CV41+MAR!CV41+ABR!CV41+MAY!CV41+JUN!CV41+JUL!CV41+AGO!CV41+SET!CV41+OCT!CV41+NOV!CV41+DIC!CV41</f>
        <v>2</v>
      </c>
      <c r="CW41" s="326">
        <f>ENE!CW41+FEB!CW41+MAR!CW41+ABR!CW41+MAY!CW41+JUN!CW41+JUL!CW41+AGO!CW41+SET!CW41+OCT!CW41+NOV!CW41+DIC!CW41</f>
        <v>0</v>
      </c>
      <c r="CX41" s="326">
        <f>ENE!CX41+FEB!CX41+MAR!CX41+ABR!CX41+MAY!CX41+JUN!CX41+JUL!CX41+AGO!CX41+SET!CX41+OCT!CX41+NOV!CX41+DIC!CX41</f>
        <v>0</v>
      </c>
      <c r="CY41" s="326">
        <f>ENE!CY41+FEB!CY41+MAR!CY41+ABR!CY41+MAY!CY41+JUN!CY41+JUL!CY41+AGO!CY41+SET!CY41+OCT!CY41+NOV!CY41+DIC!CY41</f>
        <v>0</v>
      </c>
      <c r="CZ41" s="326">
        <f>ENE!CZ41+FEB!CZ41+MAR!CZ41+ABR!CZ41+MAY!CZ41+JUN!CZ41+JUL!CZ41+AGO!CZ41+SET!CZ41+OCT!CZ41+NOV!CZ41+DIC!CZ41</f>
        <v>0</v>
      </c>
      <c r="DA41" s="326">
        <f>ENE!DA41+FEB!DA41+MAR!DA41+ABR!DA41+MAY!DA41+JUN!DA41+JUL!DA41+AGO!DA41+SET!DA41+OCT!DA41+NOV!DA41+DIC!DA41</f>
        <v>0</v>
      </c>
      <c r="DB41" s="326">
        <f>ENE!DB41+FEB!DB41+MAR!DB41+ABR!DB41+MAY!DB41+JUN!DB41+JUL!DB41+AGO!DB41+SET!DB41+OCT!DB41+NOV!DB41+DIC!DB41</f>
        <v>0</v>
      </c>
      <c r="DC41" s="326">
        <f>ENE!DC41+FEB!DC41+MAR!DC41+ABR!DC41+MAY!DC41+JUN!DC41+JUL!DC41+AGO!DC41+SET!DC41+OCT!DC41+NOV!DC41+DIC!DC41</f>
        <v>0</v>
      </c>
      <c r="DD41" s="326">
        <f>ENE!DD41+FEB!DD41+MAR!DD41+ABR!DD41+MAY!DD41+JUN!DD41+JUL!DD41+AGO!DD41+SET!DD41+OCT!DD41+NOV!DD41+DIC!DD41</f>
        <v>0</v>
      </c>
      <c r="DE41" s="326">
        <f>ENE!DE41+FEB!DE41+MAR!DE41+ABR!DE41+MAY!DE41+JUN!DE41+JUL!DE41+AGO!DE41+SET!DE41+OCT!DE41+NOV!DE41+DIC!DE41</f>
        <v>0</v>
      </c>
      <c r="DF41" s="326">
        <f>ENE!DF41+FEB!DF41+MAR!DF41+ABR!DF41+MAY!DF41+JUN!DF41+JUL!DF41+AGO!DF41+SET!DF41+OCT!DF41+NOV!DF41+DIC!DF41</f>
        <v>0</v>
      </c>
      <c r="DG41" s="326">
        <f>ENE!DG41+FEB!DG41+MAR!DG41+ABR!DG41+MAY!DG41+JUN!DG41+JUL!DG41+AGO!DG41+SET!DG41+OCT!DG41+NOV!DG41+DIC!DG41</f>
        <v>0</v>
      </c>
      <c r="DH41" s="326">
        <f>ENE!DH41+FEB!DH41+MAR!DH41+ABR!DH41+MAY!DH41+JUN!DH41+JUL!DH41+AGO!DH41+SET!DH41+OCT!DH41+NOV!DH41+DIC!DH41</f>
        <v>0</v>
      </c>
      <c r="DI41" s="379">
        <f>ENE!DI41+FEB!DI41+MAR!DI41+ABR!DI41+MAY!DI41+JUN!DI41+JUL!DI41+AGO!DI41+SET!DI41+OCT!DI41+NOV!DI41+DIC!DI41</f>
        <v>0</v>
      </c>
      <c r="DJ41" s="380">
        <f>ENE!DJ41+FEB!DJ41+MAR!DJ41+ABR!DJ41+MAY!DJ41+JUN!DJ41+JUL!DJ41+AGO!DJ41+SET!DJ41+OCT!DJ41+NOV!DJ41+DIC!DJ41</f>
        <v>0</v>
      </c>
      <c r="DK41" s="327">
        <f>ENE!DK41+FEB!DK41+MAR!DK41+ABR!DK41+MAY!DK41+JUN!DK41+JUL!DK41+AGO!DK41+SET!DK41+OCT!DK41+NOV!DK41+DIC!DK41</f>
        <v>2</v>
      </c>
      <c r="DL41" s="380">
        <f>ENE!DL41+FEB!DL41+MAR!DL41+ABR!DL41+MAY!DL41+JUN!DL41+JUL!DL41+AGO!DL41+SET!DL41+OCT!DL41+NOV!DL41+DIC!DL41</f>
        <v>0</v>
      </c>
      <c r="DM41" s="327">
        <f>ENE!DM41+FEB!DM41+MAR!DM41+ABR!DM41+MAY!DM41+JUN!DM41+JUL!DM41+AGO!DM41+SET!DM41+OCT!DM41+NOV!DM41+DIC!DM41</f>
        <v>2</v>
      </c>
      <c r="DN41" s="148"/>
      <c r="DO41" s="201" t="s">
        <v>135</v>
      </c>
      <c r="DP41" s="202">
        <v>79</v>
      </c>
      <c r="DQ41" s="380">
        <f>ENE!DQ41+FEB!DQ41+MAR!DQ41+ABR!DQ41+MAY!DQ41+JUN!DQ41+JUL!DQ41+AGO!DQ41+SET!DQ41+OCT!DQ41+NOV!DQ41+DIC!DQ41</f>
        <v>4</v>
      </c>
      <c r="DR41" s="326">
        <f>ENE!DR41+FEB!DR41+MAR!DR41+ABR!DR41+MAY!DR41+JUN!DR41+JUL!DR41+AGO!DR41+SET!DR41+OCT!DR41+NOV!DR41+DIC!DR41</f>
        <v>8</v>
      </c>
      <c r="DS41" s="326">
        <f>ENE!DS41+FEB!DS41+MAR!DS41+ABR!DS41+MAY!DS41+JUN!DS41+JUL!DS41+AGO!DS41+SET!DS41+OCT!DS41+NOV!DS41+DIC!DS41</f>
        <v>3</v>
      </c>
      <c r="DT41" s="379">
        <f>ENE!DT41+FEB!DT41+MAR!DT41+ABR!DT41+MAY!DT41+JUN!DT41+JUL!DT41+AGO!DT41+SET!DT41+OCT!DT41+NOV!DT41+DIC!DT41</f>
        <v>0</v>
      </c>
      <c r="DU41" s="380">
        <f>ENE!DU41+FEB!DU41+MAR!DU41+ABR!DU41+MAY!DU41+JUN!DU41+JUL!DU41+AGO!DU41+SET!DU41+OCT!DU41+NOV!DU41+DIC!DU41</f>
        <v>0</v>
      </c>
      <c r="DV41" s="326">
        <f>ENE!DV41+FEB!DV41+MAR!DV41+ABR!DV41+MAY!DV41+JUN!DV41+JUL!DV41+AGO!DV41+SET!DV41+OCT!DV41+NOV!DV41+DIC!DV41</f>
        <v>1</v>
      </c>
      <c r="DW41" s="326">
        <f>ENE!DW41+FEB!DW41+MAR!DW41+ABR!DW41+MAY!DW41+JUN!DW41+JUL!DW41+AGO!DW41+SET!DW41+OCT!DW41+NOV!DW41+DIC!DW41</f>
        <v>0</v>
      </c>
      <c r="DX41" s="720">
        <f t="shared" si="167"/>
        <v>0</v>
      </c>
      <c r="DY41" s="380">
        <f>ENE!DY41+FEB!DY41+MAR!DY41+ABR!DY41+MAY!DY41+JUN!DY41+JUL!DY41+AGO!DY41+SET!DY41+OCT!DY41+NOV!DY41+DIC!DY41</f>
        <v>0</v>
      </c>
      <c r="DZ41" s="326">
        <f>ENE!DZ41+FEB!DZ41+MAR!DZ41+ABR!DZ41+MAY!DZ41+JUN!DZ41+JUL!DZ41+AGO!DZ41+SET!DZ41+OCT!DZ41+NOV!DZ41+DIC!DZ41</f>
        <v>0</v>
      </c>
      <c r="EA41" s="326">
        <f>ENE!EA41+FEB!EA41+MAR!EA41+ABR!EA41+MAY!EA41+JUN!EA41+JUL!EA41+AGO!EA41+SET!EA41+OCT!EA41+NOV!EA41+DIC!EA41</f>
        <v>0</v>
      </c>
      <c r="EB41" s="716">
        <f t="shared" si="186"/>
        <v>0</v>
      </c>
      <c r="EC41" s="326">
        <f>ENE!EC41+FEB!EC41+MAR!EC41+ABR!EC41+MAY!EC41+JUN!EC41+JUL!EC41+AGO!EC41+SET!EC41+OCT!EC41+NOV!EC41+DIC!EC41</f>
        <v>0</v>
      </c>
      <c r="ED41" s="326">
        <f>ENE!ED41+FEB!ED41+MAR!ED41+ABR!ED41+MAY!ED41+JUN!ED41+JUL!ED41+AGO!ED41+SET!ED41+OCT!ED41+NOV!ED41+DIC!ED41</f>
        <v>0</v>
      </c>
      <c r="EE41" s="326">
        <f>ENE!EE41+FEB!EE41+MAR!EE41+ABR!EE41+MAY!EE41+JUN!EE41+JUL!EE41+AGO!EE41+SET!EE41+OCT!EE41+NOV!EE41+DIC!EE41</f>
        <v>0</v>
      </c>
      <c r="EF41" s="379">
        <f>ENE!EF41+FEB!EF41+MAR!EF41+ABR!EF41+MAY!EF41+JUN!EF41+JUL!EF41+AGO!EF41+SET!EF41+OCT!EF41+NOV!EF41+DIC!EF41</f>
        <v>0</v>
      </c>
      <c r="EG41" s="380">
        <f>ENE!EG41+FEB!EG41+MAR!EG41+ABR!EG41+MAY!EG41+JUN!EG41+JUL!EG41+AGO!EG41+SET!EG41+OCT!EG41+NOV!EG41+DIC!EG41</f>
        <v>0</v>
      </c>
      <c r="EH41" s="327">
        <f>ENE!EH41+FEB!EH41+MAR!EH41+ABR!EH41+MAY!EH41+JUN!EH41+JUL!EH41+AGO!EH41+SET!EH41+OCT!EH41+NOV!EH41+DIC!EH41</f>
        <v>0</v>
      </c>
      <c r="EI41" s="326">
        <f>ENE!EI41+FEB!EI41+MAR!EI41+ABR!EI41+MAY!EI41+JUN!EI41+JUL!EI41+AGO!EI41+SET!EI41+OCT!EI41+NOV!EI41+DIC!EI41</f>
        <v>0</v>
      </c>
      <c r="EJ41" s="326">
        <f>ENE!EJ41+FEB!EJ41+MAR!EJ41+ABR!EJ41+MAY!EJ41+JUN!EJ41+JUL!EJ41+AGO!EJ41+SET!EJ41+OCT!EJ41+NOV!EJ41+DIC!EJ41</f>
        <v>0</v>
      </c>
      <c r="EK41" s="716">
        <f t="shared" si="187"/>
        <v>0</v>
      </c>
      <c r="EL41" s="326">
        <f>ENE!EL41+FEB!EL41+MAR!EL41+ABR!EL41+MAY!EL41+JUN!EL41+JUL!EL41+AGO!EL41+SET!EL41+OCT!EL41+NOV!EL41+DIC!EL41</f>
        <v>0</v>
      </c>
      <c r="EM41" s="326">
        <f>ENE!EM41+FEB!EM41+MAR!EM41+ABR!EM41+MAY!EM41+JUN!EM41+JUL!EM41+AGO!EM41+SET!EM41+OCT!EM41+NOV!EM41+DIC!EM41</f>
        <v>81</v>
      </c>
      <c r="EN41" s="708">
        <f t="shared" si="188"/>
        <v>102.53164556962024</v>
      </c>
      <c r="EO41" s="326">
        <f>ENE!EO41+FEB!EO41+MAR!EO41+ABR!EO41+MAY!EO41+JUN!EO41+JUL!EO41+AGO!EO41+SET!EO41+OCT!EO41+NOV!EO41+DIC!EO41</f>
        <v>80</v>
      </c>
      <c r="EP41" s="716">
        <f t="shared" si="189"/>
        <v>101.26582278481013</v>
      </c>
      <c r="EQ41" s="148"/>
      <c r="ER41" s="201" t="s">
        <v>135</v>
      </c>
      <c r="ES41" s="380">
        <f>ENE!ES41+FEB!ES41+MAR!ES41+ABR!ES41+MAY!ES41+JUN!ES41+JUL!ES41+AGO!ES41+SET!ES41+OCT!ES41+NOV!ES41+DIC!ES41</f>
        <v>0</v>
      </c>
      <c r="ET41" s="326">
        <f>ENE!ET41+FEB!ET41+MAR!ET41+ABR!ET41+MAY!ET41+JUN!ET41+JUL!ET41+AGO!ET41+SET!ET41+OCT!ET41+NOV!ET41+DIC!ET41</f>
        <v>0</v>
      </c>
      <c r="EU41" s="379">
        <f>ENE!EU41+FEB!EU41+MAR!EU41+ABR!EU41+MAY!EU41+JUN!EU41+JUL!EU41+AGO!EU41+SET!EU41+OCT!EU41+NOV!EU41+DIC!EU41</f>
        <v>0</v>
      </c>
      <c r="EV41" s="380">
        <f>ENE!EV41+FEB!EV41+MAR!EV41+ABR!EV41+MAY!EV41+JUN!EV41+JUL!EV41+AGO!EV41+SET!EV41+OCT!EV41+NOV!EV41+DIC!EV41</f>
        <v>1</v>
      </c>
      <c r="EW41" s="326">
        <f>ENE!EW41+FEB!EW41+MAR!EW41+ABR!EW41+MAY!EW41+JUN!EW41+JUL!EW41+AGO!EW41+SET!EW41+OCT!EW41+NOV!EW41+DIC!EW41</f>
        <v>0</v>
      </c>
      <c r="EX41" s="327">
        <f>ENE!EX41+FEB!EX41+MAR!EX41+ABR!EX41+MAY!EX41+JUN!EX41+JUL!EX41+AGO!EX41+SET!EX41+OCT!EX41+NOV!EX41+DIC!EX41</f>
        <v>0</v>
      </c>
      <c r="EY41" s="326">
        <f>ENE!EY41+FEB!EY41+MAR!EY41+ABR!EY41+MAY!EY41+JUN!EY41+JUL!EY41+AGO!EY41+SET!EY41+OCT!EY41+NOV!EY41+DIC!EY41</f>
        <v>4</v>
      </c>
      <c r="EZ41" s="326">
        <f>ENE!EZ41+FEB!EZ41+MAR!EZ41+ABR!EZ41+MAY!EZ41+JUN!EZ41+JUL!EZ41+AGO!EZ41+SET!EZ41+OCT!EZ41+NOV!EZ41+DIC!EZ41</f>
        <v>1</v>
      </c>
      <c r="FA41" s="379">
        <f>ENE!FA41+FEB!FA41+MAR!FA41+ABR!FA41+MAY!FA41+JUN!FA41+JUL!FA41+AGO!FA41+SET!FA41+OCT!FA41+NOV!FA41+DIC!FA41</f>
        <v>0</v>
      </c>
      <c r="FB41" s="380">
        <f>ENE!FB41+FEB!FB41+MAR!FB41+ABR!FB41+MAY!FB41+JUN!FB41+JUL!FB41+AGO!FB41+SET!FB41+OCT!FB41+NOV!FB41+DIC!FB41</f>
        <v>2</v>
      </c>
      <c r="FC41" s="326">
        <f>ENE!FC41+FEB!FC41+MAR!FC41+ABR!FC41+MAY!FC41+JUN!FC41+JUL!FC41+AGO!FC41+SET!FC41+OCT!FC41+NOV!FC41+DIC!FC41</f>
        <v>0</v>
      </c>
      <c r="FD41" s="327">
        <f>ENE!FD41+FEB!FD41+MAR!FD41+ABR!FD41+MAY!FD41+JUN!FD41+JUL!FD41+AGO!FD41+SET!FD41+OCT!FD41+NOV!FD41+DIC!FD41</f>
        <v>0</v>
      </c>
      <c r="FE41" s="326">
        <f>ENE!FE41+FEB!FE41+MAR!FE41+ABR!FE41+MAY!FE41+JUN!FE41+JUL!FE41+AGO!FE41+SET!FE41+OCT!FE41+NOV!FE41+DIC!FE41</f>
        <v>1</v>
      </c>
      <c r="FF41" s="326">
        <f>ENE!FF41+FEB!FF41+MAR!FF41+ABR!FF41+MAY!FF41+JUN!FF41+JUL!FF41+AGO!FF41+SET!FF41+OCT!FF41+NOV!FF41+DIC!FF41</f>
        <v>0</v>
      </c>
      <c r="FG41" s="379">
        <f>ENE!FG41+FEB!FG41+MAR!FG41+ABR!FG41+MAY!FG41+JUN!FG41+JUL!FG41+AGO!FG41+SET!FG41+OCT!FG41+NOV!FG41+DIC!FG41</f>
        <v>0</v>
      </c>
      <c r="FH41" s="380">
        <f>ENE!FH41+FEB!FH41+MAR!FH41+ABR!FH41+MAY!FH41+JUN!FH41+JUL!FH41+AGO!FH41+SET!FH41+OCT!FH41+NOV!FH41+DIC!FH41</f>
        <v>2</v>
      </c>
      <c r="FI41" s="326">
        <f>ENE!FI41+FEB!FI41+MAR!FI41+ABR!FI41+MAY!FI41+JUN!FI41+JUL!FI41+AGO!FI41+SET!FI41+OCT!FI41+NOV!FI41+DIC!FI41</f>
        <v>0</v>
      </c>
      <c r="FJ41" s="327">
        <f>ENE!FJ41+FEB!FJ41+MAR!FJ41+ABR!FJ41+MAY!FJ41+JUN!FJ41+JUL!FJ41+AGO!FJ41+SET!FJ41+OCT!FJ41+NOV!FJ41+DIC!FJ41</f>
        <v>0</v>
      </c>
      <c r="FK41" s="205">
        <f>ENE!FK41</f>
        <v>56</v>
      </c>
      <c r="FL41" s="724">
        <f t="shared" si="169"/>
        <v>28.571428571428569</v>
      </c>
      <c r="FM41" s="326">
        <f>ENE!FM41+FEB!FM41+MAR!FM41+ABR!FM41+MAY!FM41+JUN!FM41+JUL!FM41+AGO!FM41+SET!FM41+OCT!FM41+NOV!FM41+DIC!FM41</f>
        <v>0</v>
      </c>
      <c r="FN41" s="326">
        <f>ENE!FN41+FEB!FN41+MAR!FN41+ABR!FN41+MAY!FN41+JUN!FN41+JUL!FN41+AGO!FN41+SET!FN41+OCT!FN41+NOV!FN41+DIC!FN41</f>
        <v>1</v>
      </c>
      <c r="FO41" s="326">
        <f>ENE!FO41+FEB!FO41+MAR!FO41+ABR!FO41+MAY!FO41+JUN!FO41+JUL!FO41+AGO!FO41+SET!FO41+OCT!FO41+NOV!FO41+DIC!FO41</f>
        <v>5</v>
      </c>
      <c r="FP41" s="326">
        <f>ENE!FP41+FEB!FP41+MAR!FP41+ABR!FP41+MAY!FP41+JUN!FP41+JUL!FP41+AGO!FP41+SET!FP41+OCT!FP41+NOV!FP41+DIC!FP41</f>
        <v>10</v>
      </c>
      <c r="FQ41" s="327">
        <f>ENE!FQ41+FEB!FQ41+MAR!FQ41+ABR!FQ41+MAY!FQ41+JUN!FQ41+JUL!FQ41+AGO!FQ41+SET!FQ41+OCT!FQ41+NOV!FQ41+DIC!FQ41</f>
        <v>0</v>
      </c>
      <c r="FR41" s="380">
        <f>ENE!FR41+FEB!FR41+MAR!FR41+ABR!FR41+MAY!FR41+JUN!FR41+JUL!FR41+AGO!FR41+SET!FR41+OCT!FR41+NOV!FR41+DIC!FR41</f>
        <v>0</v>
      </c>
      <c r="FS41" s="326">
        <f>ENE!FS41+FEB!FS41+MAR!FS41+ABR!FS41+MAY!FS41+JUN!FS41+JUL!FS41+AGO!FS41+SET!FS41+OCT!FS41+NOV!FS41+DIC!FS41</f>
        <v>0</v>
      </c>
      <c r="FT41" s="326">
        <f>ENE!FT41+FEB!FT41+MAR!FT41+ABR!FT41+MAY!FT41+JUN!FT41+JUL!FT41+AGO!FT41+SET!FT41+OCT!FT41+NOV!FT41+DIC!FT41</f>
        <v>0</v>
      </c>
      <c r="FU41" s="326">
        <f>ENE!FU41+FEB!FU41+MAR!FU41+ABR!FU41+MAY!FU41+JUN!FU41+JUL!FU41+AGO!FU41+SET!FU41+OCT!FU41+NOV!FU41+DIC!FU41</f>
        <v>0</v>
      </c>
      <c r="FV41" s="326">
        <f>ENE!FV41+FEB!FV41+MAR!FV41+ABR!FV41+MAY!FV41+JUN!FV41+JUL!FV41+AGO!FV41+SET!FV41+OCT!FV41+NOV!FV41+DIC!FV41</f>
        <v>0</v>
      </c>
      <c r="FW41" s="326">
        <f>ENE!FW41+FEB!FW41+MAR!FW41+ABR!FW41+MAY!FW41+JUN!FW41+JUL!FW41+AGO!FW41+SET!FW41+OCT!FW41+NOV!FW41+DIC!FW41</f>
        <v>0</v>
      </c>
      <c r="FX41" s="326">
        <f>ENE!FX41+FEB!FX41+MAR!FX41+ABR!FX41+MAY!FX41+JUN!FX41+JUL!FX41+AGO!FX41+SET!FX41+OCT!FX41+NOV!FX41+DIC!FX41</f>
        <v>0</v>
      </c>
      <c r="FY41" s="326">
        <f>ENE!FY41+FEB!FY41+MAR!FY41+ABR!FY41+MAY!FY41+JUN!FY41+JUL!FY41+AGO!FY41+SET!FY41+OCT!FY41+NOV!FY41+DIC!FY41</f>
        <v>0</v>
      </c>
      <c r="FZ41" s="326">
        <f>ENE!FZ41+FEB!FZ41+MAR!FZ41+ABR!FZ41+MAY!FZ41+JUN!FZ41+JUL!FZ41+AGO!FZ41+SET!FZ41+OCT!FZ41+NOV!FZ41+DIC!FZ41</f>
        <v>0</v>
      </c>
      <c r="GA41" s="326">
        <f>ENE!GA41+FEB!GA41+MAR!GA41+ABR!GA41+MAY!GA41+JUN!GA41+JUL!GA41+AGO!GA41+SET!GA41+OCT!GA41+NOV!GA41+DIC!GA41</f>
        <v>8</v>
      </c>
      <c r="GB41" s="326">
        <f>ENE!GB41+FEB!GB41+MAR!GB41+ABR!GB41+MAY!GB41+JUN!GB41+JUL!GB41+AGO!GB41+SET!GB41+OCT!GB41+NOV!GB41+DIC!GB41</f>
        <v>1</v>
      </c>
      <c r="GC41" s="326">
        <f>ENE!GC41+FEB!GC41+MAR!GC41+ABR!GC41+MAY!GC41+JUN!GC41+JUL!GC41+AGO!GC41+SET!GC41+OCT!GC41+NOV!GC41+DIC!GC41</f>
        <v>0</v>
      </c>
      <c r="GD41" s="326">
        <f>ENE!GD41+FEB!GD41+MAR!GD41+ABR!GD41+MAY!GD41+JUN!GD41+JUL!GD41+AGO!GD41+SET!GD41+OCT!GD41+NOV!GD41+DIC!GD41</f>
        <v>2</v>
      </c>
      <c r="GE41" s="326">
        <f>ENE!GE41+FEB!GE41+MAR!GE41+ABR!GE41+MAY!GE41+JUN!GE41+JUL!GE41+AGO!GE41+SET!GE41+OCT!GE41+NOV!GE41+DIC!GE41</f>
        <v>0</v>
      </c>
      <c r="GF41" s="326">
        <f>ENE!GF41+FEB!GF41+MAR!GF41+ABR!GF41+MAY!GF41+JUN!GF41+JUL!GF41+AGO!GF41+SET!GF41+OCT!GF41+NOV!GF41+DIC!GF41</f>
        <v>0</v>
      </c>
      <c r="GG41" s="327">
        <f>ENE!GG41+FEB!GG41+MAR!GG41+ABR!GG41+MAY!GG41+JUN!GG41+JUL!GG41+AGO!GG41+SET!GG41+OCT!GG41+NOV!GG41+DIC!GG41</f>
        <v>3</v>
      </c>
      <c r="GH41" s="148"/>
      <c r="GI41" s="201" t="s">
        <v>135</v>
      </c>
      <c r="GJ41" s="486">
        <v>421</v>
      </c>
      <c r="GK41" s="727">
        <f t="shared" si="190"/>
        <v>64.370546318289783</v>
      </c>
      <c r="GL41" s="380">
        <f>ENE!GL41+FEB!GL41+MAR!GL41+ABR!GL41+MAY!GL41+JUN!GL41+JUL!GL41+AGO!GL41+SET!GL41+OCT!GL41+NOV!GL41+DIC!GL41</f>
        <v>1</v>
      </c>
      <c r="GM41" s="326">
        <f>ENE!GM41+FEB!GM41+MAR!GM41+ABR!GM41+MAY!GM41+JUN!GM41+JUL!GM41+AGO!GM41+SET!GM41+OCT!GM41+NOV!GM41+DIC!GM41</f>
        <v>0</v>
      </c>
      <c r="GN41" s="326">
        <f>ENE!GN41+FEB!GN41+MAR!GN41+ABR!GN41+MAY!GN41+JUN!GN41+JUL!GN41+AGO!GN41+SET!GN41+OCT!GN41+NOV!GN41+DIC!GN41</f>
        <v>0</v>
      </c>
      <c r="GO41" s="326">
        <f>ENE!GO41+FEB!GO41+MAR!GO41+ABR!GO41+MAY!GO41+JUN!GO41+JUL!GO41+AGO!GO41+SET!GO41+OCT!GO41+NOV!GO41+DIC!GO41</f>
        <v>0</v>
      </c>
      <c r="GP41" s="327">
        <f>ENE!GP41+FEB!GP41+MAR!GP41+ABR!GP41+MAY!GP41+JUN!GP41+JUL!GP41+AGO!GP41+SET!GP41+OCT!GP41+NOV!GP41+DIC!GP41</f>
        <v>0</v>
      </c>
      <c r="GQ41" s="380">
        <f>ENE!GQ41+FEB!GQ41+MAR!GQ41+ABR!GQ41+MAY!GQ41+JUN!GQ41+JUL!GQ41+AGO!GQ41+SET!GQ41+OCT!GQ41+NOV!GQ41+DIC!GQ41</f>
        <v>34</v>
      </c>
      <c r="GR41" s="326">
        <f>ENE!GR41+FEB!GR41+MAR!GR41+ABR!GR41+MAY!GR41+JUN!GR41+JUL!GR41+AGO!GR41+SET!GR41+OCT!GR41+NOV!GR41+DIC!GR41</f>
        <v>15</v>
      </c>
      <c r="GS41" s="326">
        <f>ENE!GS41+FEB!GS41+MAR!GS41+ABR!GS41+MAY!GS41+JUN!GS41+JUL!GS41+AGO!GS41+SET!GS41+OCT!GS41+NOV!GS41+DIC!GS41</f>
        <v>38</v>
      </c>
      <c r="GT41" s="326">
        <f>ENE!GT41+FEB!GT41+MAR!GT41+ABR!GT41+MAY!GT41+JUN!GT41+JUL!GT41+AGO!GT41+SET!GT41+OCT!GT41+NOV!GT41+DIC!GT41</f>
        <v>95</v>
      </c>
      <c r="GU41" s="327">
        <f>ENE!GU41+FEB!GU41+MAR!GU41+ABR!GU41+MAY!GU41+JUN!GU41+JUL!GU41+AGO!GU41+SET!GU41+OCT!GU41+NOV!GU41+DIC!GU41</f>
        <v>88</v>
      </c>
      <c r="GV41" s="205">
        <f>ENE!GV41+FEB!GV41+MAR!GV41+ABR!GV41+MAY!GV41+JUN!GV41+JUL!GV41+AGO!GV41+SET!GV41+OCT!GV41+NOV!GV41+DIC!GV41</f>
        <v>337</v>
      </c>
      <c r="GW41" s="205">
        <v>702</v>
      </c>
      <c r="GX41" s="730">
        <f t="shared" si="191"/>
        <v>48.005698005698008</v>
      </c>
      <c r="GY41" s="380">
        <f>ENE!GY41+FEB!GY41+MAR!GY41+ABR!GY41+MAY!GY41+JUN!GY41+JUL!GY41+AGO!GY41+SET!GY41+OCT!GY41+NOV!GY41+DIC!GY41</f>
        <v>8</v>
      </c>
      <c r="GZ41" s="326">
        <f>ENE!GZ41+FEB!GZ41+MAR!GZ41+ABR!GZ41+MAY!GZ41+JUN!GZ41+JUL!GZ41+AGO!GZ41+SET!GZ41+OCT!GZ41+NOV!GZ41+DIC!GZ41</f>
        <v>0</v>
      </c>
      <c r="HA41" s="326">
        <f>ENE!HA41+FEB!HA41+MAR!HA41+ABR!HA41+MAY!HA41+JUN!HA41+JUL!HA41+AGO!HA41+SET!HA41+OCT!HA41+NOV!HA41+DIC!HA41</f>
        <v>8</v>
      </c>
      <c r="HB41" s="326">
        <f>ENE!HB41+FEB!HB41+MAR!HB41+ABR!HB41+MAY!HB41+JUN!HB41+JUL!HB41+AGO!HB41+SET!HB41+OCT!HB41+NOV!HB41+DIC!HB41</f>
        <v>0</v>
      </c>
      <c r="HC41" s="326">
        <f>ENE!HC41+FEB!HC41+MAR!HC41+ABR!HC41+MAY!HC41+JUN!HC41+JUL!HC41+AGO!HC41+SET!HC41+OCT!HC41+NOV!HC41+DIC!HC41</f>
        <v>2</v>
      </c>
      <c r="HD41" s="326">
        <f>ENE!HD41+FEB!HD41+MAR!HD41+ABR!HD41+MAY!HD41+JUN!HD41+JUL!HD41+AGO!HD41+SET!HD41+OCT!HD41+NOV!HD41+DIC!HD41</f>
        <v>0</v>
      </c>
      <c r="HE41" s="326">
        <f>ENE!HE41+FEB!HE41+MAR!HE41+ABR!HE41+MAY!HE41+JUN!HE41+JUL!HE41+AGO!HE41+SET!HE41+OCT!HE41+NOV!HE41+DIC!HE41</f>
        <v>0</v>
      </c>
      <c r="HF41" s="326">
        <f>ENE!HF41+FEB!HF41+MAR!HF41+ABR!HF41+MAY!HF41+JUN!HF41+JUL!HF41+AGO!HF41+SET!HF41+OCT!HF41+NOV!HF41+DIC!HF41</f>
        <v>0</v>
      </c>
      <c r="HG41" s="327">
        <f>ENE!HG41+FEB!HG41+MAR!HG41+ABR!HG41+MAY!HG41+JUN!HG41+JUL!HG41+AGO!HG41+SET!HG41+OCT!HG41+NOV!HG41+DIC!HG41</f>
        <v>0</v>
      </c>
      <c r="HH41" s="645"/>
      <c r="HI41" s="276" t="s">
        <v>135</v>
      </c>
      <c r="HJ41" s="326">
        <f>ENE!HJ41+FEB!HJ41+MAR!HJ41+ABR!HJ41+MAY!HJ41+JUN!HJ41+JUL!HJ41+AGO!HJ41+SET!HJ41+OCT!HJ41+NOV!HJ41+DIC!HJ41</f>
        <v>1</v>
      </c>
      <c r="HK41" s="326">
        <f>ENE!HK41+FEB!HK41+MAR!HK41+ABR!HK41+MAY!HK41+JUN!HK41+JUL!HK41+AGO!HK41+SET!HK41+OCT!HK41+NOV!HK41+DIC!HK41</f>
        <v>0</v>
      </c>
      <c r="HL41" s="326">
        <f>ENE!HL41+FEB!HL41+MAR!HL41+ABR!HL41+MAY!HL41+JUN!HL41+JUL!HL41+AGO!HL41+SET!HL41+OCT!HL41+NOV!HL41+DIC!HL41</f>
        <v>0</v>
      </c>
      <c r="HM41" s="326">
        <f>ENE!HM41+FEB!HM41+MAR!HM41+ABR!HM41+MAY!HM41+JUN!HM41+JUL!HM41+AGO!HM41+SET!HM41+OCT!HM41+NOV!HM41+DIC!HM41</f>
        <v>0</v>
      </c>
      <c r="HN41" s="326">
        <f>ENE!HN41+FEB!HN41+MAR!HN41+ABR!HN41+MAY!HN41+JUN!HN41+JUL!HN41+AGO!HN41+SET!HN41+OCT!HN41+NOV!HN41+DIC!HN41</f>
        <v>0</v>
      </c>
      <c r="HO41" s="326">
        <f>ENE!HO41+FEB!HO41+MAR!HO41+ABR!HO41+MAY!HO41+JUN!HO41+JUL!HO41+AGO!HO41+SET!HO41+OCT!HO41+NOV!HO41+DIC!HO41</f>
        <v>0</v>
      </c>
      <c r="HP41" s="326">
        <f>ENE!HP41+FEB!HP41+MAR!HP41+ABR!HP41+MAY!HP41+JUN!HP41+JUL!HP41+AGO!HP41+SET!HP41+OCT!HP41+NOV!HP41+DIC!HP41</f>
        <v>0</v>
      </c>
      <c r="HQ41" s="327">
        <f>ENE!HQ41+FEB!HQ41+MAR!HQ41+ABR!HQ41+MAY!HQ41+JUN!HQ41+JUL!HQ41+AGO!HQ41+SET!HQ41+OCT!HQ41+NOV!HQ41+DIC!HQ41</f>
        <v>19</v>
      </c>
      <c r="HR41" s="184">
        <f>ENE!HR41</f>
        <v>42</v>
      </c>
      <c r="HS41" s="732">
        <f t="shared" si="192"/>
        <v>0</v>
      </c>
      <c r="HT41" s="205">
        <f>ENE!HT41+FEB!HT41+MAR!HT41+ABR!HT41+MAY!HT41+JUN!HT41+JUL!HT41+AGO!HT41+SET!HT41+OCT!HT41+NOV!HT41+DIC!HT41</f>
        <v>0</v>
      </c>
      <c r="HU41" s="203">
        <f>ENE!HU41+FEB!HU41+MAR!HU41+ABR!HU41+MAY!HU41+JUN!HU41+JUL!HU41+AGO!HU41+SET!HU41+OCT!HU41+NOV!HU41+DIC!HU41</f>
        <v>0</v>
      </c>
      <c r="HV41" s="203">
        <f>ENE!HV41+FEB!HV41+MAR!HV41+ABR!HV41+MAY!HV41+JUN!HV41+JUL!HV41+AGO!HV41+SET!HV41+OCT!HV41+NOV!HV41+DIC!HV41</f>
        <v>0</v>
      </c>
      <c r="HW41" s="203">
        <f>ENE!HW41+FEB!HW41+MAR!HW41+ABR!HW41+MAY!HW41+JUN!HW41+JUL!HW41+AGO!HW41+SET!HW41+OCT!HW41+NOV!HW41+DIC!HW41</f>
        <v>0</v>
      </c>
      <c r="HX41" s="173">
        <f>ENE!HX41+FEB!HX41+MAR!HX41+ABR!HX41+MAY!HX41+JUN!HX41+JUL!HX41+AGO!HX41+SET!HX41+OCT!HX41+NOV!HX41+DIC!HX41</f>
        <v>0</v>
      </c>
      <c r="HY41" s="326">
        <f>ENE!HY41+FEB!HY41+MAR!HY41+ABR!HY41+MAY!HY41+JUN!HY41+JUL!HY41+AGO!HY41+SET!HY41+OCT!HY41+NOV!HY41+DIC!HY41</f>
        <v>0</v>
      </c>
      <c r="HZ41" s="326">
        <f>ENE!HZ41+FEB!HZ41+MAR!HZ41+ABR!HZ41+MAY!HZ41+JUN!HZ41+JUL!HZ41+AGO!HZ41+SET!HZ41+OCT!HZ41+NOV!HZ41+DIC!HZ41</f>
        <v>0</v>
      </c>
      <c r="IA41" s="326">
        <f>ENE!IA41+FEB!IA41+MAR!IA41+ABR!IA41+MAY!IA41+JUN!IA41+JUL!IA41+AGO!IA41+SET!IA41+OCT!IA41+NOV!IA41+DIC!IA41</f>
        <v>0</v>
      </c>
      <c r="IB41" s="326">
        <f>ENE!IB41+FEB!IB41+MAR!IB41+ABR!IB41+MAY!IB41+JUN!IB41+JUL!IB41+AGO!IB41+SET!IB41+OCT!IB41+NOV!IB41+DIC!IB41</f>
        <v>0</v>
      </c>
      <c r="IC41" s="326">
        <f>ENE!IC41+FEB!IC41+MAR!IC41+ABR!IC41+MAY!IC41+JUN!IC41+JUL!IC41+AGO!IC41+SET!IC41+OCT!IC41+NOV!IC41+DIC!IC41</f>
        <v>0</v>
      </c>
      <c r="ID41" s="326">
        <f>ENE!ID41+FEB!ID41+MAR!ID41+ABR!ID41+MAY!ID41+JUN!ID41+JUL!ID41+AGO!ID41+SET!ID41+OCT!ID41+NOV!ID41+DIC!ID41</f>
        <v>0</v>
      </c>
      <c r="IE41" s="326">
        <f>ENE!IE41+FEB!IE41+MAR!IE41+ABR!IE41+MAY!IE41+JUN!IE41+JUL!IE41+AGO!IE41+SET!IE41+OCT!IE41+NOV!IE41+DIC!IE41</f>
        <v>0</v>
      </c>
      <c r="IF41" s="327">
        <f>ENE!IF41+FEB!IF41+MAR!IF41+ABR!IF41+MAY!IF41+JUN!IF41+JUL!IF41+AGO!IF41+SET!IF41+OCT!IF41+NOV!IF41+DIC!IF41</f>
        <v>0</v>
      </c>
      <c r="IG41" s="148"/>
      <c r="IH41" s="276" t="s">
        <v>135</v>
      </c>
      <c r="II41" s="380">
        <f>ENE!II41+FEB!II41+MAR!II41+ABR!II41+MAY!II41+JUN!II41+JUL!II41+AGO!II41+SET!II41+OCT!II41+NOV!II41+DIC!II41</f>
        <v>0</v>
      </c>
      <c r="IJ41" s="326">
        <f>ENE!IJ41+FEB!IJ41+MAR!IJ41+ABR!IJ41+MAY!IJ41+JUN!IJ41+JUL!IJ41+AGO!IJ41+SET!IJ41+OCT!IJ41+NOV!IJ41+DIC!IJ41</f>
        <v>0</v>
      </c>
      <c r="IK41" s="379">
        <f>ENE!IK41+FEB!IK41+MAR!IK41+ABR!IK41+MAY!IK41+JUN!IK41+JUL!IK41+AGO!IK41+SET!IK41+OCT!IK41+NOV!IK41+DIC!IK41</f>
        <v>0</v>
      </c>
      <c r="IL41" s="380">
        <f>ENE!IL41+FEB!IL41+MAR!IL41+ABR!IL41+MAY!IL41+JUN!IL41+JUL!IL41+AGO!IL41+SET!IL41+OCT!IL41+NOV!IL41+DIC!IL41</f>
        <v>0</v>
      </c>
      <c r="IM41" s="326">
        <f>ENE!IM41+FEB!IM41+MAR!IM41+ABR!IM41+MAY!IM41+JUN!IM41+JUL!IM41+AGO!IM41+SET!IM41+OCT!IM41+NOV!IM41+DIC!IM41</f>
        <v>0</v>
      </c>
      <c r="IN41" s="327">
        <f>ENE!IN41+FEB!IN41+MAR!IN41+ABR!IN41+MAY!IN41+JUN!IN41+JUL!IN41+AGO!IN41+SET!IN41+OCT!IN41+NOV!IN41+DIC!IN41</f>
        <v>0</v>
      </c>
      <c r="IO41" s="326">
        <f>ENE!IO41+FEB!IO41+MAR!IO41+ABR!IO41+MAY!IO41+JUN!IO41+JUL!IO41+AGO!IO41+SET!IO41+OCT!IO41+NOV!IO41+DIC!IO41</f>
        <v>3</v>
      </c>
      <c r="IP41" s="326">
        <f>ENE!IP41+FEB!IP41+MAR!IP41+ABR!IP41+MAY!IP41+JUN!IP41+JUL!IP41+AGO!IP41+SET!IP41+OCT!IP41+NOV!IP41+DIC!IP41</f>
        <v>1</v>
      </c>
      <c r="IQ41" s="379">
        <f>ENE!IQ41+FEB!IQ41+MAR!IQ41+ABR!IQ41+MAY!IQ41+JUN!IQ41+JUL!IQ41+AGO!IQ41+SET!IQ41+OCT!IQ41+NOV!IQ41+DIC!IQ41</f>
        <v>0</v>
      </c>
      <c r="IR41" s="380">
        <f>ENE!IR41+FEB!IR41+MAR!IR41+ABR!IR41+MAY!IR41+JUN!IR41+JUL!IR41+AGO!IR41+SET!IR41+OCT!IR41+NOV!IR41+DIC!IR41</f>
        <v>0</v>
      </c>
      <c r="IS41" s="326">
        <f>ENE!IS41+FEB!IS41+MAR!IS41+ABR!IS41+MAY!IS41+JUN!IS41+JUL!IS41+AGO!IS41+SET!IS41+OCT!IS41+NOV!IS41+DIC!IS41</f>
        <v>0</v>
      </c>
      <c r="IT41" s="327">
        <f>ENE!IT41+FEB!IT41+MAR!IT41+ABR!IT41+MAY!IT41+JUN!IT41+JUL!IT41+AGO!IT41+SET!IT41+OCT!IT41+NOV!IT41+DIC!IT41</f>
        <v>0</v>
      </c>
      <c r="IU41" s="326">
        <f>ENE!IU41+FEB!IU41+MAR!IU41+ABR!IU41+MAY!IU41+JUN!IU41+JUL!IU41+AGO!IU41+SET!IU41+OCT!IU41+NOV!IU41+DIC!IU41</f>
        <v>1</v>
      </c>
      <c r="IV41" s="326">
        <f>ENE!IV41+FEB!IV41+MAR!IV41+ABR!IV41+MAY!IV41+JUN!IV41+JUL!IV41+AGO!IV41+SET!IV41+OCT!IV41+NOV!IV41+DIC!IV41</f>
        <v>0</v>
      </c>
      <c r="IW41" s="327">
        <f>ENE!IW41+FEB!IW41+MAR!IW41+ABR!IW41+MAY!IW41+JUN!IW41+JUL!IW41+AGO!IW41+SET!IW41+OCT!IW41+NOV!IW41+DIC!IW41</f>
        <v>0</v>
      </c>
      <c r="IX41" s="380">
        <f>ENE!IX41+FEB!IX41+MAR!IX41+ABR!IX41+MAY!IX41+JUN!IX41+JUL!IX41+AGO!IX41+SET!IX41+OCT!IX41+NOV!IX41+DIC!IX41</f>
        <v>0</v>
      </c>
      <c r="IY41" s="326">
        <f>ENE!IY41+FEB!IY41+MAR!IY41+ABR!IY41+MAY!IY41+JUN!IY41+JUL!IY41+AGO!IY41+SET!IY41+OCT!IY41+NOV!IY41+DIC!IY41</f>
        <v>0</v>
      </c>
      <c r="IZ41" s="327">
        <f>ENE!IZ41+FEB!IZ41+MAR!IZ41+ABR!IZ41+MAY!IZ41+JUN!IZ41+JUL!IZ41+AGO!IZ41+SET!IZ41+OCT!IZ41+NOV!IZ41+DIC!IZ41</f>
        <v>0</v>
      </c>
      <c r="JA41" s="380">
        <f>ENE!JA41+FEB!JA41+MAR!JA41+ABR!JA41+MAY!JA41+JUN!JA41+JUL!JA41+AGO!JA41+SET!JA41+OCT!JA41+NOV!JA41+DIC!JA41</f>
        <v>0</v>
      </c>
      <c r="JB41" s="326">
        <f>ENE!JB41+FEB!JB41+MAR!JB41+ABR!JB41+MAY!JB41+JUN!JB41+JUL!JB41+AGO!JB41+SET!JB41+OCT!JB41+NOV!JB41+DIC!JB41</f>
        <v>0</v>
      </c>
      <c r="JC41" s="327">
        <f>ENE!JC41+FEB!JC41+MAR!JC41+ABR!JC41+MAY!JC41+JUN!JC41+JUL!JC41+AGO!JC41+SET!JC41+OCT!JC41+NOV!JC41+DIC!JC41</f>
        <v>0</v>
      </c>
      <c r="JD41" s="380">
        <f>ENE!JD41+FEB!JD41+MAR!JD41+ABR!JD41+MAY!JD41+JUN!JD41+JUL!JD41+AGO!JD41+SET!JD41+OCT!JD41+NOV!JD41+DIC!JD41</f>
        <v>0</v>
      </c>
      <c r="JE41" s="326">
        <f>ENE!JE41+FEB!JE41+MAR!JE41+ABR!JE41+MAY!JE41+JUN!JE41+JUL!JE41+AGO!JE41+SET!JE41+OCT!JE41+NOV!JE41+DIC!JE41</f>
        <v>0</v>
      </c>
      <c r="JF41" s="326">
        <f>ENE!JF41+FEB!JF41+MAR!JF41+ABR!JF41+MAY!JF41+JUN!JF41+JUL!JF41+AGO!JF41+SET!JF41+OCT!JF41+NOV!JF41+DIC!JF41</f>
        <v>0</v>
      </c>
      <c r="JG41" s="326">
        <f>ENE!JG41+FEB!JG41+MAR!JG41+ABR!JG41+MAY!JG41+JUN!JG41+JUL!JG41+AGO!JG41+SET!JG41+OCT!JG41+NOV!JG41+DIC!JG41</f>
        <v>0</v>
      </c>
      <c r="JH41" s="327">
        <f>ENE!JH41+FEB!JH41+MAR!JH41+ABR!JH41+MAY!JH41+JUN!JH41+JUL!JH41+AGO!JH41+SET!JH41+OCT!JH41+NOV!JH41+DIC!JH41</f>
        <v>0</v>
      </c>
      <c r="JI41" s="148"/>
      <c r="JJ41" s="276" t="s">
        <v>135</v>
      </c>
      <c r="JK41" s="380">
        <f>ENE!JK41+FEB!JK41+MAR!JK41+ABR!JK41+MAY!JK41+JUN!JK41+JUL!JK41+AGO!JK41+SET!JK41+OCT!JK41+NOV!JK41+DIC!JK41</f>
        <v>0</v>
      </c>
      <c r="JL41" s="326">
        <f>ENE!JL41+FEB!JL41+MAR!JL41+ABR!JL41+MAY!JL41+JUN!JL41+JUL!JL41+AGO!JL41+SET!JL41+OCT!JL41+NOV!JL41+DIC!JL41</f>
        <v>0</v>
      </c>
      <c r="JM41" s="326">
        <f>ENE!JM41+FEB!JM41+MAR!JM41+ABR!JM41+MAY!JM41+JUN!JM41+JUL!JM41+AGO!JM41+SET!JM41+OCT!JM41+NOV!JM41+DIC!JM41</f>
        <v>0</v>
      </c>
      <c r="JN41" s="326">
        <f>ENE!JN41+FEB!JN41+MAR!JN41+ABR!JN41+MAY!JN41+JUN!JN41+JUL!JN41+AGO!JN41+SET!JN41+OCT!JN41+NOV!JN41+DIC!JN41</f>
        <v>0</v>
      </c>
      <c r="JO41" s="327">
        <f>ENE!JO41+FEB!JO41+MAR!JO41+ABR!JO41+MAY!JO41+JUN!JO41+JUL!JO41+AGO!JO41+SET!JO41+OCT!JO41+NOV!JO41+DIC!JO41</f>
        <v>0</v>
      </c>
      <c r="JP41" s="380">
        <f>ENE!JP41+FEB!JP41+MAR!JP41+ABR!JP41+MAY!JP41+JUN!JP41+JUL!JP41+AGO!JP41+SET!JP41+OCT!JP41+NOV!JP41+DIC!JP41</f>
        <v>0</v>
      </c>
      <c r="JQ41" s="326">
        <f>ENE!JQ41+FEB!JQ41+MAR!JQ41+ABR!JQ41+MAY!JQ41+JUN!JQ41+JUL!JQ41+AGO!JQ41+SET!JQ41+OCT!JQ41+NOV!JQ41+DIC!JQ41</f>
        <v>0</v>
      </c>
      <c r="JR41" s="326">
        <f>ENE!JR41+FEB!JR41+MAR!JR41+ABR!JR41+MAY!JR41+JUN!JR41+JUL!JR41+AGO!JR41+SET!JR41+OCT!JR41+NOV!JR41+DIC!JR41</f>
        <v>0</v>
      </c>
      <c r="JS41" s="326">
        <f>ENE!JS41+FEB!JS41+MAR!JS41+ABR!JS41+MAY!JS41+JUN!JS41+JUL!JS41+AGO!JS41+SET!JS41+OCT!JS41+NOV!JS41+DIC!JS41</f>
        <v>0</v>
      </c>
      <c r="JT41" s="327">
        <f>ENE!JT41+FEB!JT41+MAR!JT41+ABR!JT41+MAY!JT41+JUN!JT41+JUL!JT41+AGO!JT41+SET!JT41+OCT!JT41+NOV!JT41+DIC!JT41</f>
        <v>0</v>
      </c>
      <c r="JU41" s="380">
        <f>ENE!JU41+FEB!JU41+MAR!JU41+ABR!JU41+MAY!JU41+JUN!JU41+JUL!JU41+AGO!JU41+SET!JU41+OCT!JU41+NOV!JU41+DIC!JU41</f>
        <v>0</v>
      </c>
      <c r="JV41" s="326">
        <f>ENE!JV41+FEB!JV41+MAR!JV41+ABR!JV41+MAY!JV41+JUN!JV41+JUL!JV41+AGO!JV41+SET!JV41+OCT!JV41+NOV!JV41+DIC!JV41</f>
        <v>0</v>
      </c>
      <c r="JW41" s="326">
        <f>ENE!JW41+FEB!JW41+MAR!JW41+ABR!JW41+MAY!JW41+JUN!JW41+JUL!JW41+AGO!JW41+SET!JW41+OCT!JW41+NOV!JW41+DIC!JW41</f>
        <v>0</v>
      </c>
      <c r="JX41" s="326">
        <f>ENE!JX41+FEB!JX41+MAR!JX41+ABR!JX41+MAY!JX41+JUN!JX41+JUL!JX41+AGO!JX41+SET!JX41+OCT!JX41+NOV!JX41+DIC!JX41</f>
        <v>0</v>
      </c>
      <c r="JY41" s="327">
        <f>ENE!JY41+FEB!JY41+MAR!JY41+ABR!JY41+MAY!JY41+JUN!JY41+JUL!JY41+AGO!JY41+SET!JY41+OCT!JY41+NOV!JY41+DIC!JY41</f>
        <v>0</v>
      </c>
      <c r="JZ41" s="380">
        <f>ENE!JZ41+FEB!JZ41+MAR!JZ41+ABR!JZ41+MAY!JZ41+JUN!JZ41+JUL!JZ41+AGO!JZ41+SET!JZ41+OCT!JZ41+NOV!JZ41+DIC!JZ41</f>
        <v>0</v>
      </c>
      <c r="KA41" s="326">
        <f>ENE!KA41+FEB!KA41+MAR!KA41+ABR!KA41+MAY!KA41+JUN!KA41+JUL!KA41+AGO!KA41+SET!KA41+OCT!KA41+NOV!KA41+DIC!KA41</f>
        <v>0</v>
      </c>
      <c r="KB41" s="326">
        <f>ENE!KB41+FEB!KB41+MAR!KB41+ABR!KB41+MAY!KB41+JUN!KB41+JUL!KB41+AGO!KB41+SET!KB41+OCT!KB41+NOV!KB41+DIC!KB41</f>
        <v>0</v>
      </c>
      <c r="KC41" s="326">
        <f>ENE!KC41+FEB!KC41+MAR!KC41+ABR!KC41+MAY!KC41+JUN!KC41+JUL!KC41+AGO!KC41+SET!KC41+OCT!KC41+NOV!KC41+DIC!KC41</f>
        <v>0</v>
      </c>
      <c r="KD41" s="327">
        <f>ENE!KD41+FEB!KD41+MAR!KD41+ABR!KD41+MAY!KD41+JUN!KD41+JUL!KD41+AGO!KD41+SET!KD41+OCT!KD41+NOV!KD41+DIC!KD41</f>
        <v>0</v>
      </c>
      <c r="KE41" s="205">
        <f>ENE!KE41</f>
        <v>351</v>
      </c>
      <c r="KF41" s="734">
        <f t="shared" si="193"/>
        <v>15.954415954415953</v>
      </c>
      <c r="KG41" s="173">
        <f>ENE!KG41+FEB!KG41+MAR!KG41+ABR!KG41+MAY!KG41+JUN!KG41+JUL!KG41+AGO!KG41+SET!KG41+OCT!KG41+NOV!KG41+DIC!KG41</f>
        <v>56</v>
      </c>
      <c r="KH41" s="205">
        <f>ENE!KH41+FEB!KH41+MAR!KH41+ABR!KH41+MAY!KH41+JUN!KH41+JUL!KH41+AGO!KH41+SET!KH41+OCT!KH41+NOV!KH41+DIC!KH41</f>
        <v>0</v>
      </c>
      <c r="KI41" s="203">
        <f>ENE!KI41+FEB!KI41+MAR!KI41+ABR!KI41+MAY!KI41+JUN!KI41+JUL!KI41+AGO!KI41+SET!KI41+OCT!KI41+NOV!KI41+DIC!KI41</f>
        <v>0</v>
      </c>
      <c r="KJ41" s="173">
        <f>ENE!KJ41+FEB!KJ41+MAR!KJ41+ABR!KJ41+MAY!KJ41+JUN!KJ41+JUL!KJ41+AGO!KJ41+SET!KJ41+OCT!KJ41+NOV!KJ41+DIC!KJ41</f>
        <v>0</v>
      </c>
      <c r="KK41" s="301"/>
      <c r="KL41" s="276" t="s">
        <v>135</v>
      </c>
      <c r="KM41" s="205">
        <f>ENE!KM41+FEB!KM41+MAR!KM41+ABR!KM41+MAY!KM41+JUN!KM41+JUL!KM41+AGO!KM41+SET!KM41+OCT!KM41+NOV!KM41+DIC!KM41</f>
        <v>0</v>
      </c>
      <c r="KN41" s="203">
        <f>ENE!KN41+FEB!KN41+MAR!KN41+ABR!KN41+MAY!KN41+JUN!KN41+JUL!KN41+AGO!KN41+SET!KN41+OCT!KN41+NOV!KN41+DIC!KN41</f>
        <v>0</v>
      </c>
      <c r="KO41" s="203">
        <f>ENE!KO41+FEB!KO41+MAR!KO41+ABR!KO41+MAY!KO41+JUN!KO41+JUL!KO41+AGO!KO41+SET!KO41+OCT!KO41+NOV!KO41+DIC!KO41</f>
        <v>0</v>
      </c>
      <c r="KP41" s="203">
        <f>ENE!KP41+FEB!KP41+MAR!KP41+ABR!KP41+MAY!KP41+JUN!KP41+JUL!KP41+AGO!KP41+SET!KP41+OCT!KP41+NOV!KP41+DIC!KP41</f>
        <v>51</v>
      </c>
      <c r="KQ41" s="203">
        <f>ENE!KQ41+FEB!KQ41+MAR!KQ41+ABR!KQ41+MAY!KQ41+JUN!KQ41+JUL!KQ41+AGO!KQ41+SET!KQ41+OCT!KQ41+NOV!KQ41+DIC!KQ41</f>
        <v>0</v>
      </c>
      <c r="KR41" s="203">
        <f>ENE!KR41+FEB!KR41+MAR!KR41+ABR!KR41+MAY!KR41+JUN!KR41+JUL!KR41+AGO!KR41+SET!KR41+OCT!KR41+NOV!KR41+DIC!KR41</f>
        <v>32</v>
      </c>
      <c r="KS41" s="203">
        <f>ENE!KS41+FEB!KS41+MAR!KS41+ABR!KS41+MAY!KS41+JUN!KS41+JUL!KS41+AGO!KS41+SET!KS41+OCT!KS41+NOV!KS41+DIC!KS41</f>
        <v>23</v>
      </c>
      <c r="KT41" s="203">
        <f>ENE!KT41+FEB!KT41+MAR!KT41+ABR!KT41+MAY!KT41+JUN!KT41+JUL!KT41+AGO!KT41+SET!KT41+OCT!KT41+NOV!KT41+DIC!KT41</f>
        <v>0</v>
      </c>
      <c r="KU41" s="173">
        <f>ENE!KU41+FEB!KU41+MAR!KU41+ABR!KU41+MAY!KU41+JUN!KU41+JUL!KU41+AGO!KU41+SET!KU41+OCT!KU41+NOV!KU41+DIC!KU41</f>
        <v>22</v>
      </c>
      <c r="KV41" s="332">
        <f>ENE!KV41+FEB!KV41+MAR!KV41+ABR!KV41+MAY!KV41+JUN!KV41+JUL!KV41+AGO!KV41+SET!KV41+OCT!KV41+NOV!KV41+DIC!KV41</f>
        <v>0</v>
      </c>
      <c r="KW41" s="173">
        <f>ENE!KW41+FEB!KW41+MAR!KW41+ABR!KW41+MAY!KW41+JUN!KW41+JUL!KW41+AGO!KW41+SET!KW41+OCT!KW41+NOV!KW41+DIC!KW41</f>
        <v>0</v>
      </c>
      <c r="KX41" s="288">
        <f>ENE!KX41+FEB!KX41+MAR!KX41+ABR!KX41+MAY!KX41+JUN!KX41+JUL!KX41+AGO!KX41+SET!KX41+OCT!KX41+NOV!KX41+DIC!KX41</f>
        <v>0</v>
      </c>
      <c r="KY41" s="205">
        <f>ENE!KY41+FEB!KY41+MAR!KY41+ABR!KY41+MAY!KY41+JUN!KY41+JUL!KY41+AGO!KY41+SET!KY41+OCT!KY41+NOV!KY41+DIC!KY41</f>
        <v>0</v>
      </c>
      <c r="KZ41" s="203">
        <f>ENE!KZ41+FEB!KZ41+MAR!KZ41+ABR!KZ41+MAY!KZ41+JUN!KZ41+JUL!KZ41+AGO!KZ41+SET!KZ41+OCT!KZ41+NOV!KZ41+DIC!KZ41</f>
        <v>0</v>
      </c>
      <c r="LA41" s="203">
        <f>ENE!LA41+FEB!LA41+MAR!LA41+ABR!LA41+MAY!LA41+JUN!LA41+JUL!LA41+AGO!LA41+SET!LA41+OCT!LA41+NOV!LA41+DIC!LA41</f>
        <v>0</v>
      </c>
      <c r="LB41" s="173">
        <f>ENE!LB41+FEB!LB41+MAR!LB41+ABR!LB41+MAY!LB41+JUN!LB41+JUL!LB41+AGO!LB41+SET!LB41+OCT!LB41+NOV!LB41+DIC!LB41</f>
        <v>0</v>
      </c>
      <c r="LD41" s="370" t="s">
        <v>135</v>
      </c>
      <c r="LE41" s="483">
        <f>ENE!LE41+FEB!LE41+MAR!LE41+ABR!LE41+MAY!LE41+JUN!LE41+JUL!LE41+AGO!LE41+SET!LE41+OCT!LE41+NOV!LE41+DIC!LE41</f>
        <v>0</v>
      </c>
      <c r="LF41" s="419">
        <f>ENE!LF41+FEB!LF41+MAR!LF41+ABR!LF41+MAY!LF41+JUN!LF41+JUL!LF41+AGO!LF41+SET!LF41+OCT!LF41+NOV!LF41+DIC!LF41</f>
        <v>0</v>
      </c>
      <c r="LG41" s="419">
        <f>ENE!LG41+FEB!LG41+MAR!LG41+ABR!LG41+MAY!LG41+JUN!LG41+JUL!LG41+AGO!LG41+SET!LG41+OCT!LG41+NOV!LG41+DIC!LG41</f>
        <v>0</v>
      </c>
      <c r="LH41" s="419">
        <f>ENE!LH41+FEB!LH41+MAR!LH41+ABR!LH41+MAY!LH41+JUN!LH41+JUL!LH41+AGO!LH41+SET!LH41+OCT!LH41+NOV!LH41+DIC!LH41</f>
        <v>0</v>
      </c>
      <c r="LI41" s="419">
        <f>ENE!LI41+FEB!LI41+MAR!LI41+ABR!LI41+MAY!LI41+JUN!LI41+JUL!LI41+AGO!LI41+SET!LI41+OCT!LI41+NOV!LI41+DIC!LI41</f>
        <v>0</v>
      </c>
      <c r="LJ41" s="420">
        <f>ENE!LJ41+FEB!LJ41+MAR!LJ41+ABR!LJ41+MAY!LJ41+JUN!LJ41+JUL!LJ41+AGO!LJ41+SET!LJ41+OCT!LJ41+NOV!LJ41+DIC!LJ41</f>
        <v>0</v>
      </c>
      <c r="LK41" s="480">
        <f>ENE!LK41+FEB!LK41+MAR!LK41+ABR!LK41+MAY!LK41+JUN!LK41+JUL!LK41+AGO!LK41+SET!LK41+OCT!LK41+NOV!LK41+DIC!LK41</f>
        <v>1</v>
      </c>
      <c r="LL41" s="452">
        <f>ENE!LL41+FEB!LL41+MAR!LL41+ABR!LL41+MAY!LL41+JUN!LL41+JUL!LL41+AGO!LL41+SET!LL41+OCT!LL41+NOV!LL41+DIC!LL41</f>
        <v>0</v>
      </c>
      <c r="LM41" s="452">
        <f>ENE!LM41+FEB!LM41+MAR!LM41+ABR!LM41+MAY!LM41+JUN!LM41+JUL!LM41+AGO!LM41+SET!LM41+OCT!LM41+NOV!LM41+DIC!LM41</f>
        <v>0</v>
      </c>
      <c r="LN41" s="910">
        <f>ENE!LN41+FEB!LN41+MAR!LN41+ABR!LN41+MAY!LN41+JUN!LN41+JUL!LN41+AGO!LN41+SET!LN41+OCT!LN41+NOV!LN41+DIC!LN41</f>
        <v>0</v>
      </c>
      <c r="LO41" s="480">
        <f>ENE!LO41+FEB!LO41+MAR!LO41+ABR!LO41+MAY!LO41+JUN!LO41+JUL!LO41+AGO!LO41+SET!LO41+OCT!LO41+NOV!LO41+DIC!LO41</f>
        <v>86</v>
      </c>
      <c r="LP41" s="452">
        <f>ENE!LP41+FEB!LP41+MAR!LP41+ABR!LP41+MAY!LP41+JUN!LP41+JUL!LP41+AGO!LP41+SET!LP41+OCT!LP41+NOV!LP41+DIC!LP41</f>
        <v>4</v>
      </c>
      <c r="LQ41" s="452">
        <f>ENE!LQ41+FEB!LQ41+MAR!LQ41+ABR!LQ41+MAY!LQ41+JUN!LQ41+JUL!LQ41+AGO!LQ41+SET!LQ41+OCT!LQ41+NOV!LQ41+DIC!LQ41</f>
        <v>0</v>
      </c>
      <c r="LR41" s="910">
        <f>ENE!LR41+FEB!LR41+MAR!LR41+ABR!LR41+MAY!LR41+JUN!LR41+JUL!LR41+AGO!LR41+SET!LR41+OCT!LR41+NOV!LR41+DIC!LR41</f>
        <v>0</v>
      </c>
      <c r="LS41" s="1006">
        <f>ENE!LS41+FEB!LS41+MAR!LS41+ABR!LS41+MAY!LS41+JUN!LS41+JUL!LS41+AGO!LS41+SET!LS41+OCT!LS41+NOV!LS41+DIC!LS41</f>
        <v>6</v>
      </c>
      <c r="LT41" s="910">
        <f>ENE!LT41+FEB!LT41+MAR!LT41+ABR!LT41+MAY!LT41+JUN!LT41+JUL!LT41+AGO!LT41+SET!LT41+OCT!LT41+NOV!LT41+DIC!LT41</f>
        <v>113</v>
      </c>
      <c r="LU41" s="910">
        <f>ENE!LU41+FEB!LU41+MAR!LU41+ABR!LU41+MAY!LU41+JUN!LU41+JUL!LU41+AGO!LU41+SET!LU41+OCT!LU41+NOV!LU41+DIC!LU41</f>
        <v>11</v>
      </c>
      <c r="LV41" s="453">
        <f>ENE!LV41+FEB!LV41+MAR!LV41+ABR!LV41+MAY!LV41+JUN!LV41+JUL!LV41+AGO!LV41+SET!LV41+OCT!LV41+NOV!LV41+DIC!LV41</f>
        <v>10</v>
      </c>
    </row>
    <row r="42" spans="1:335" s="288" customFormat="1" ht="18.75" x14ac:dyDescent="0.3">
      <c r="A42" s="235">
        <v>1449</v>
      </c>
      <c r="B42" s="201" t="s">
        <v>136</v>
      </c>
      <c r="C42" s="202">
        <v>39</v>
      </c>
      <c r="D42" s="380">
        <f>ENE!D42+MAR!D42+FEB!D42+ABR!D42+MAY!D42+JUN!D42+JUL!D42+AGO!D42+SET!D42+OCT!D42+NOV!D42+DIC!D42</f>
        <v>0</v>
      </c>
      <c r="E42" s="326">
        <f>ENE!E42+MAR!E42+FEB!E42+ABR!E42+MAY!E42+JUN!E42+JUL!E42+AGO!E42+SET!E42+OCT!E42+NOV!E42+DIC!E42</f>
        <v>0</v>
      </c>
      <c r="F42" s="326">
        <f>ENE!F42+MAR!F42+FEB!F42+ABR!F42+MAY!F42+JUN!F42+JUL!F42+AGO!F42+SET!F42+OCT!F42+NOV!F42+DIC!F42</f>
        <v>0</v>
      </c>
      <c r="G42" s="705">
        <f t="shared" si="155"/>
        <v>0</v>
      </c>
      <c r="H42" s="326">
        <f>ENE!H42+MAR!H42+FEB!H42+ABR!H42+MAY!H42+JUN!H42+JUL!H42+AGO!H42+SET!H42+OCT!H42+NOV!H42+DIC!H42</f>
        <v>0</v>
      </c>
      <c r="I42" s="379">
        <f>ENE!I42+MAR!I42+FEB!I42+ABR!I42+MAY!I42+JUN!I42+JUL!I42+AGO!I42+SET!I42+OCT!I42+NOV!I42+DIC!I42</f>
        <v>0</v>
      </c>
      <c r="J42" s="380">
        <f>ENE!J42+MAR!J42+FEB!J42+ABR!J42+MAY!J42+JUN!J42+JUL!J42+AGO!J42+SET!J42+OCT!J42+NOV!J42+DIC!J42</f>
        <v>34</v>
      </c>
      <c r="K42" s="326">
        <f>ENE!K42+MAR!K42+FEB!K42+ABR!K42+MAY!K42+JUN!K42+JUL!K42+AGO!K42+SET!K42+OCT!K42+NOV!K42+DIC!K42</f>
        <v>39</v>
      </c>
      <c r="L42" s="326">
        <f>ENE!L42+MAR!L42+FEB!L42+ABR!L42+MAY!L42+JUN!L42+JUL!L42+AGO!L42+SET!L42+OCT!L42+NOV!L42+DIC!L42</f>
        <v>48</v>
      </c>
      <c r="M42" s="406">
        <f t="shared" si="179"/>
        <v>123.07692307692308</v>
      </c>
      <c r="N42" s="380">
        <f>ENE!N42+MAR!N42+FEB!N42+ABR!N42+MAY!N42+JUN!N42+JUL!N42+AGO!N42+SET!N42+OCT!N42+NOV!N42+DIC!N42</f>
        <v>34</v>
      </c>
      <c r="O42" s="326">
        <f>ENE!O42+MAR!O42+FEB!O42+ABR!O42+MAY!O42+JUN!O42+JUL!O42+AGO!O42+SET!O42+OCT!O42+NOV!O42+DIC!O42</f>
        <v>39</v>
      </c>
      <c r="P42" s="326">
        <f>ENE!P42+MAR!P42+FEB!P42+ABR!P42+MAY!P42+JUN!P42+JUL!P42+AGO!P42+SET!P42+OCT!P42+NOV!P42+DIC!P42</f>
        <v>48</v>
      </c>
      <c r="Q42" s="386">
        <f t="shared" si="180"/>
        <v>123.07692307692308</v>
      </c>
      <c r="R42" s="380">
        <f>ENE!R42+MAR!R42+FEB!R42+ABR!R42+MAY!R42+JUN!R42+JUL!R42+AGO!R42+SET!R42+OCT!R42+NOV!R42+DIC!R42</f>
        <v>0</v>
      </c>
      <c r="S42" s="326">
        <f>ENE!S42+MAR!S42+FEB!S42+ABR!S42+MAY!S42+JUN!S42+JUL!S42+AGO!S42+SET!S42+OCT!S42+NOV!S42+DIC!S42</f>
        <v>0</v>
      </c>
      <c r="T42" s="326">
        <f>ENE!T42+MAR!T42+FEB!T42+ABR!T42+MAY!T42+JUN!T42+JUL!T42+AGO!T42+SET!T42+OCT!T42+NOV!T42+DIC!T42</f>
        <v>0</v>
      </c>
      <c r="U42" s="326">
        <f>ENE!U42+MAR!U42+FEB!U42+ABR!U42+MAY!U42+JUN!U42+JUL!U42+AGO!U42+SET!U42+OCT!U42+NOV!U42+DIC!U42</f>
        <v>0</v>
      </c>
      <c r="V42" s="326">
        <f>ENE!V42+MAR!V42+FEB!V42+ABR!V42+MAY!V42+JUN!V42+JUL!V42+AGO!V42+SET!V42+OCT!V42+NOV!V42+DIC!V42</f>
        <v>0</v>
      </c>
      <c r="W42" s="327">
        <f>ENE!W42+MAR!W42+FEB!W42+ABR!W42+MAY!W42+JUN!W42+JUL!W42+AGO!W42+SET!W42+OCT!W42+NOV!W42+DIC!W42</f>
        <v>0</v>
      </c>
      <c r="X42" s="326">
        <f>ENE!X42+MAR!X42+FEB!X42+ABR!X42+MAY!X42+JUN!X42+JUL!X42+AGO!X42+SET!X42+OCT!X42+NOV!X42+DIC!X42</f>
        <v>34</v>
      </c>
      <c r="Y42" s="326">
        <f>ENE!Y42+MAR!Y42+FEB!Y42+ABR!Y42+MAY!Y42+JUN!Y42+JUL!Y42+AGO!Y42+SET!Y42+OCT!Y42+NOV!Y42+DIC!Y42</f>
        <v>39</v>
      </c>
      <c r="Z42" s="326">
        <f>ENE!Z42+MAR!Z42+FEB!Z42+ABR!Z42+MAY!Z42+JUN!Z42+JUL!Z42+AGO!Z42+SET!Z42+OCT!Z42+NOV!Z42+DIC!Z42</f>
        <v>34</v>
      </c>
      <c r="AA42" s="326">
        <f>ENE!AA42+MAR!AA42+FEB!AA42+ABR!AA42+MAY!AA42+JUN!AA42+JUL!AA42+AGO!AA42+SET!AA42+OCT!AA42+NOV!AA42+DIC!AA42</f>
        <v>39</v>
      </c>
      <c r="AB42" s="326">
        <f>ENE!AB42+MAR!AB42+FEB!AB42+ABR!AB42+MAY!AB42+JUN!AB42+JUL!AB42+AGO!AB42+SET!AB42+OCT!AB42+NOV!AB42+DIC!AB42</f>
        <v>37</v>
      </c>
      <c r="AC42" s="326">
        <f>ENE!AC42+MAR!AC42+FEB!AC42+ABR!AC42+MAY!AC42+JUN!AC42+JUL!AC42+AGO!AC42+SET!AC42+OCT!AC42+NOV!AC42+DIC!AC42</f>
        <v>31</v>
      </c>
      <c r="AD42" s="326">
        <f>ENE!AD42+MAR!AD42+FEB!AD42+ABR!AD42+MAY!AD42+JUN!AD42+JUL!AD42+AGO!AD42+SET!AD42+OCT!AD42+NOV!AD42+DIC!AD42</f>
        <v>0</v>
      </c>
      <c r="AE42" s="326">
        <f>ENE!AE42+MAR!AE42+FEB!AE42+ABR!AE42+MAY!AE42+JUN!AE42+JUL!AE42+AGO!AE42+SET!AE42+OCT!AE42+NOV!AE42+DIC!AE42</f>
        <v>0</v>
      </c>
      <c r="AF42" s="327">
        <f>ENE!AF42+MAR!AF42+FEB!AF42+ABR!AF42+MAY!AF42+JUN!AF42+JUL!AF42+AGO!AF42+SET!AF42+OCT!AF42+NOV!AF42+DIC!AF42</f>
        <v>0</v>
      </c>
      <c r="AG42" s="204">
        <f>ENE!AG42+MAR!AG42+FEB!AG42+ABR!AG42+MAY!AG42+JUN!AG42+JUL!AG42+AGO!AG42+SET!AG42+OCT!AG42+NOV!AG42+DIC!AG42</f>
        <v>0</v>
      </c>
      <c r="AH42" s="148"/>
      <c r="AI42" s="276" t="s">
        <v>136</v>
      </c>
      <c r="AJ42" s="202">
        <v>51</v>
      </c>
      <c r="AK42" s="327">
        <f>ENE!AK42+FEB!AK42+MAR!AK42+ABR!AK42+MAY!AK42+JUN!AK42+JUL!AK42+AGO!AK42+SET!AK42+OCT!AK42+NOV!AK42+DIC!AK42</f>
        <v>51</v>
      </c>
      <c r="AL42" s="708">
        <f t="shared" si="181"/>
        <v>100</v>
      </c>
      <c r="AM42" s="326">
        <f>ENE!AM42+FEB!AM42+MAR!AM42+ABR!AM42+MAY!AM42+JUN!AM42+JUL!AM42+AGO!AM42+SET!AM42+OCT!AM42+NOV!AM42+DIC!AM42</f>
        <v>51</v>
      </c>
      <c r="AN42" s="326">
        <f>ENE!AN42+FEB!AN42+MAR!AN42+ABR!AN42+MAY!AN42+JUN!AN42+JUL!AN42+AGO!AN42+SET!AN42+OCT!AN42+NOV!AN42+DIC!AN42</f>
        <v>49</v>
      </c>
      <c r="AO42" s="326">
        <f>ENE!AO42+FEB!AO42+MAR!AO42+ABR!AO42+MAY!AO42+JUN!AO42+JUL!AO42+AGO!AO42+SET!AO42+OCT!AO42+NOV!AO42+DIC!AO42</f>
        <v>0</v>
      </c>
      <c r="AP42" s="326">
        <f>ENE!AP42+FEB!AP42+MAR!AP42+ABR!AP42+MAY!AP42+JUN!AP42+JUL!AP42+AGO!AP42+SET!AP42+OCT!AP42+NOV!AP42+DIC!AP42</f>
        <v>0</v>
      </c>
      <c r="AQ42" s="327">
        <f>ENE!AQ42+FEB!AQ42+MAR!AQ42+ABR!AQ42+MAY!AQ42+JUN!AQ42+JUL!AQ42+AGO!AQ42+SET!AQ42+OCT!AQ42+NOV!AQ42+DIC!AQ42</f>
        <v>39</v>
      </c>
      <c r="AR42" s="326">
        <f>ENE!AR42+FEB!AR42+MAR!AR42+ABR!AR42+MAY!AR42+JUN!AR42+JUL!AR42+AGO!AR42+SET!AR42+OCT!AR42+NOV!AR42+DIC!AR42</f>
        <v>1</v>
      </c>
      <c r="AS42" s="326">
        <f>ENE!AS42+FEB!AS42+MAR!AS42+ABR!AS42+MAY!AS42+JUN!AS42+JUL!AS42+AGO!AS42+SET!AS42+OCT!AS42+NOV!AS42+DIC!AS42</f>
        <v>0</v>
      </c>
      <c r="AT42" s="379">
        <f>ENE!AT42+FEB!AT42+MAR!AT42+ABR!AT42+MAY!AT42+JUN!AT42+JUL!AT42+AGO!AT42+SET!AT42+OCT!AT42+NOV!AT42+DIC!AT42</f>
        <v>45</v>
      </c>
      <c r="AU42" s="380">
        <f>ENE!AU42+FEB!AU42+MAR!AU42+ABR!AU42+MAY!AU42+JUN!AU42+JUL!AU42+AGO!AU42+SET!AU42+OCT!AU42+NOV!AU42+DIC!AU42</f>
        <v>49</v>
      </c>
      <c r="AV42" s="708">
        <f t="shared" si="182"/>
        <v>96.078431372549019</v>
      </c>
      <c r="AW42" s="326">
        <f>ENE!AW42+FEB!AW42+MAR!AW42+ABR!AW42+MAY!AW42+JUN!AW42+JUL!AW42+AGO!AW42+SET!AW42+OCT!AW42+NOV!AW42+DIC!AW42</f>
        <v>48</v>
      </c>
      <c r="AX42" s="744">
        <f>ENE!AX42+FEB!AX42+MAR!AX42+ABR!AX42+MAY!AX42+JUN!AX42+JUL!AX42+AGO!AX42+SET!AX42+OCT!AX42+NOV!AX42+DIC!AX42</f>
        <v>47</v>
      </c>
      <c r="AY42" s="326">
        <f>ENE!AY42+FEB!AY42+MAR!AY42+ABR!AY42+MAY!AY42+JUN!AY42+JUL!AY42+AGO!AY42+SET!AY42+OCT!AY42+NOV!AY42+DIC!AY42</f>
        <v>0</v>
      </c>
      <c r="AZ42" s="326">
        <f>ENE!AZ42+FEB!AZ42+MAR!AZ42+ABR!AZ42+MAY!AZ42+JUN!AZ42+JUL!AZ42+AGO!AZ42+SET!AZ42+OCT!AZ42+NOV!AZ42+DIC!AZ42</f>
        <v>0</v>
      </c>
      <c r="BA42" s="326">
        <f>ENE!BA42+FEB!BA42+MAR!BA42+ABR!BA42+MAY!BA42+JUN!BA42+JUL!BA42+AGO!BA42+SET!BA42+OCT!BA42+NOV!BA42+DIC!BA42</f>
        <v>3</v>
      </c>
      <c r="BB42" s="708">
        <f t="shared" si="159"/>
        <v>5.8823529411764701</v>
      </c>
      <c r="BC42" s="326">
        <f>ENE!BC42+FEB!BC42+MAR!BC42+ABR!BC42+MAY!BC42+JUN!BC42+JUL!BC42+AGO!BC42+SET!BC42+OCT!BC42+NOV!BC42+DIC!BC42</f>
        <v>0</v>
      </c>
      <c r="BD42" s="326">
        <f>ENE!BD42+FEB!BD42+MAR!BD42+ABR!BD42+MAY!BD42+JUN!BD42+JUL!BD42+AGO!BD42+SET!BD42+OCT!BD42+NOV!BD42+DIC!BD42</f>
        <v>0</v>
      </c>
      <c r="BE42" s="326">
        <f>ENE!BE42+FEB!BE42+MAR!BE42+ABR!BE42+MAY!BE42+JUN!BE42+JUL!BE42+AGO!BE42+SET!BE42+OCT!BE42+NOV!BE42+DIC!BE42</f>
        <v>0</v>
      </c>
      <c r="BF42" s="708">
        <f t="shared" si="183"/>
        <v>0</v>
      </c>
      <c r="BG42" s="326">
        <f>ENE!BG42+FEB!BG42+MAR!BG42+ABR!BG42+MAY!BG42+JUN!BG42+JUL!BG42+AGO!BG42+SET!BG42+OCT!BG42+NOV!BG42+DIC!BG42</f>
        <v>0</v>
      </c>
      <c r="BH42" s="326">
        <f>ENE!BH42+FEB!BH42+MAR!BH42+ABR!BH42+MAY!BH42+JUN!BH42+JUL!BH42+AGO!BH42+SET!BH42+OCT!BH42+NOV!BH42+DIC!BH42</f>
        <v>0</v>
      </c>
      <c r="BI42" s="326">
        <f>ENE!BI42+FEB!BI42+MAR!BI42+ABR!BI42+MAY!BI42+JUN!BI42+JUL!BI42+AGO!BI42+SET!BI42+OCT!BI42+NOV!BI42+DIC!BI42</f>
        <v>0</v>
      </c>
      <c r="BJ42" s="326">
        <f>ENE!BJ42+FEB!BJ42+MAR!BJ42+ABR!BJ42+MAY!BJ42+JUN!BJ42+JUL!BJ42+AGO!BJ42+SET!BJ42+OCT!BJ42+NOV!BJ42+DIC!BJ42</f>
        <v>0</v>
      </c>
      <c r="BK42" s="934">
        <f>ENE!BK42+FEB!BK42+MAR!BK42+ABR!BK42+MAY!BK42+JUN!BK42+JUL!BK42+AGO!BK42+SET!BK42+OCT!BK42+NOV!BK42+DIC!BK42</f>
        <v>0</v>
      </c>
      <c r="BL42" s="934">
        <f>ENE!BL42+FEB!BL42+MAR!BL42+ABR!BL42+MAY!BL42+JUN!BL42+JUL!BL42+AGO!BL42+SET!BL42+OCT!BL42+NOV!BL42+DIC!BL42</f>
        <v>0</v>
      </c>
      <c r="BM42" s="327">
        <f>ENE!BM42+FEB!BM42+MAR!BM42+ABR!BM42+MAY!BM42+JUN!BM42+JUL!BM42+AGO!BM42+SET!BM42+OCT!BM42+NOV!BM42+DIC!BM42</f>
        <v>0</v>
      </c>
      <c r="BN42" s="148"/>
      <c r="BO42" s="201" t="s">
        <v>136</v>
      </c>
      <c r="BP42" s="202">
        <v>54</v>
      </c>
      <c r="BQ42" s="380">
        <f>ENE!BQ42+FEB!BQ42+MAR!BQ42+ABR!BQ42+MAY!BQ42+JUN!BQ42+JUL!BQ42+AGO!BQ42+SET!BQ42+OCT!BQ42+NOV!BQ42+DIC!BQ42</f>
        <v>0</v>
      </c>
      <c r="BR42" s="326">
        <f>ENE!BR42+FEB!BR42+MAR!BR42+ABR!BR42+MAY!BR42+JUN!BR42+JUL!BR42+AGO!BR42+SET!BR42+OCT!BR42+NOV!BR42+DIC!BR42</f>
        <v>55</v>
      </c>
      <c r="BS42" s="326">
        <f>ENE!BS42+FEB!BS42+MAR!BS42+ABR!BS42+MAY!BS42+JUN!BS42+JUL!BS42+AGO!BS42+SET!BS42+OCT!BS42+NOV!BS42+DIC!BS42</f>
        <v>0</v>
      </c>
      <c r="BT42" s="326">
        <f>ENE!BT42+FEB!BT42+MAR!BT42+ABR!BT42+MAY!BT42+JUN!BT42+JUL!BT42+AGO!BT42+SET!BT42+OCT!BT42+NOV!BT42+DIC!BT42</f>
        <v>12</v>
      </c>
      <c r="BU42" s="326">
        <f>ENE!BU42+FEB!BU42+MAR!BU42+ABR!BU42+MAY!BU42+JUN!BU42+JUL!BU42+AGO!BU42+SET!BU42+OCT!BU42+NOV!BU42+DIC!BU42</f>
        <v>0</v>
      </c>
      <c r="BV42" s="326">
        <f>ENE!BV42+FEB!BV42+MAR!BV42+ABR!BV42+MAY!BV42+JUN!BV42+JUL!BV42+AGO!BV42+SET!BV42+OCT!BV42+NOV!BV42+DIC!BV42</f>
        <v>1</v>
      </c>
      <c r="BW42" s="326">
        <f>ENE!BW42+FEB!BW42+MAR!BW42+ABR!BW42+MAY!BW42+JUN!BW42+JUL!BW42+AGO!BW42+SET!BW42+OCT!BW42+NOV!BW42+DIC!BW42</f>
        <v>0</v>
      </c>
      <c r="BX42" s="326">
        <f>ENE!BX42+FEB!BX42+MAR!BX42+ABR!BX42+MAY!BX42+JUN!BX42+JUL!BX42+AGO!BX42+SET!BX42+OCT!BX42+NOV!BX42+DIC!BX42</f>
        <v>0</v>
      </c>
      <c r="BY42" s="708">
        <f t="shared" si="163"/>
        <v>0</v>
      </c>
      <c r="BZ42" s="326">
        <f>ENE!BZ42+FEB!BZ42+MAR!BZ42+ABR!BZ42+MAY!BZ42+JUN!BZ42+JUL!BZ42+AGO!BZ42+SET!BZ42+OCT!BZ42+NOV!BZ42+DIC!BZ42</f>
        <v>2</v>
      </c>
      <c r="CA42" s="326">
        <f>ENE!CA42+FEB!CA42+MAR!CA42+ABR!CA42+MAY!CA42+JUN!CA42+JUL!CA42+AGO!CA42+SET!CA42+OCT!CA42+NOV!CA42+DIC!CA42</f>
        <v>0</v>
      </c>
      <c r="CB42" s="326">
        <f>ENE!CB42+FEB!CB42+MAR!CB42+ABR!CB42+MAY!CB42+JUN!CB42+JUL!CB42+AGO!CB42+SET!CB42+OCT!CB42+NOV!CB42+DIC!CB42</f>
        <v>1</v>
      </c>
      <c r="CC42" s="708">
        <f t="shared" si="184"/>
        <v>1.8518518518518516</v>
      </c>
      <c r="CD42" s="326">
        <f>ENE!CD42+FEB!CD42+MAR!CD42+ABR!CD42+MAY!CD42+JUN!CD42+JUL!CD42+AGO!CD42+SET!CD42+OCT!CD42+NOV!CD42+DIC!CD42</f>
        <v>0</v>
      </c>
      <c r="CE42" s="326">
        <f>ENE!CE42+FEB!CE42+MAR!CE42+ABR!CE42+MAY!CE42+JUN!CE42+JUL!CE42+AGO!CE42+SET!CE42+OCT!CE42+NOV!CE42+DIC!CE42</f>
        <v>0</v>
      </c>
      <c r="CF42" s="326">
        <f>ENE!CF42+FEB!CF42+MAR!CF42+ABR!CF42+MAY!CF42+JUN!CF42+JUL!CF42+AGO!CF42+SET!CF42+OCT!CF42+NOV!CF42+DIC!CF42</f>
        <v>0</v>
      </c>
      <c r="CG42" s="326">
        <f>ENE!CG42+FEB!CG42+MAR!CG42+ABR!CG42+MAY!CG42+JUN!CG42+JUL!CG42+AGO!CG42+SET!CG42+OCT!CG42+NOV!CG42+DIC!CG42</f>
        <v>0</v>
      </c>
      <c r="CH42" s="934">
        <f>ENE!CH42+FEB!CH42+MAR!CH42+ABR!CH42+MAY!CH42+JUN!CH42+JUL!CH42+AGO!CH42+SET!CH42+OCT!CH42+NOV!CH42+DIC!CH42</f>
        <v>0</v>
      </c>
      <c r="CI42" s="941">
        <f>ENE!CI42+FEB!CI42+MAR!CI42+ABR!CI42+MAY!CI42+JUN!CI42+JUL!CI42+AGO!CI42+SET!CI42+OCT!CI42+NOV!CI42+DIC!CI42</f>
        <v>0</v>
      </c>
      <c r="CJ42" s="380">
        <f>ENE!CJ42+FEB!CJ42+MAR!CJ42+ABR!CJ42+MAY!CJ42+JUN!CJ42+JUL!CJ42+AGO!CJ42+SET!CJ42+OCT!CJ42+NOV!CJ42+DIC!CJ42</f>
        <v>3</v>
      </c>
      <c r="CK42" s="326">
        <f>ENE!CK42+FEB!CK42+MAR!CK42+ABR!CK42+MAY!CK42+JUN!CK42+JUL!CK42+AGO!CK42+SET!CK42+OCT!CK42+NOV!CK42+DIC!CK42</f>
        <v>3</v>
      </c>
      <c r="CL42" s="716">
        <f t="shared" si="185"/>
        <v>5.5555555555555554</v>
      </c>
      <c r="CM42" s="326">
        <f>ENE!CM42+FEB!CM42+MAR!CM42+ABR!CM42+MAY!CM42+JUN!CM42+JUL!CM42+AGO!CM42+SET!CM42+OCT!CM42+NOV!CM42+DIC!CM42</f>
        <v>0</v>
      </c>
      <c r="CN42" s="326">
        <f>ENE!CN42+FEB!CN42+MAR!CN42+ABR!CN42+MAY!CN42+JUN!CN42+JUL!CN42+AGO!CN42+SET!CN42+OCT!CN42+NOV!CN42+DIC!CN42</f>
        <v>0</v>
      </c>
      <c r="CO42" s="327">
        <f>ENE!CO42+FEB!CO42+MAR!CO42+ABR!CO42+MAY!CO42+JUN!CO42+JUL!CO42+AGO!CO42+SET!CO42+OCT!CO42+NOV!CO42+DIC!CO42</f>
        <v>0</v>
      </c>
      <c r="CP42" s="148"/>
      <c r="CQ42" s="370" t="s">
        <v>136</v>
      </c>
      <c r="CR42" s="371">
        <v>5</v>
      </c>
      <c r="CS42" s="380">
        <f>ENE!CS42+FEB!CS42+MAR!CS42+ABR!CS42+MAY!CS42+JUN!CS42+JUL!CS42+AGO!CS42+SET!CS42+OCT!CS42+NOV!CS42+DIC!CS42</f>
        <v>3</v>
      </c>
      <c r="CT42" s="326">
        <f>ENE!CT42+FEB!CT42+MAR!CT42+ABR!CT42+MAY!CT42+JUN!CT42+JUL!CT42+AGO!CT42+SET!CT42+OCT!CT42+NOV!CT42+DIC!CT42</f>
        <v>23</v>
      </c>
      <c r="CU42" s="326">
        <f>ENE!CU42+FEB!CU42+MAR!CU42+ABR!CU42+MAY!CU42+JUN!CU42+JUL!CU42+AGO!CU42+SET!CU42+OCT!CU42+NOV!CU42+DIC!CU42</f>
        <v>0</v>
      </c>
      <c r="CV42" s="326">
        <f>ENE!CV42+FEB!CV42+MAR!CV42+ABR!CV42+MAY!CV42+JUN!CV42+JUL!CV42+AGO!CV42+SET!CV42+OCT!CV42+NOV!CV42+DIC!CV42</f>
        <v>0</v>
      </c>
      <c r="CW42" s="326">
        <f>ENE!CW42+FEB!CW42+MAR!CW42+ABR!CW42+MAY!CW42+JUN!CW42+JUL!CW42+AGO!CW42+SET!CW42+OCT!CW42+NOV!CW42+DIC!CW42</f>
        <v>0</v>
      </c>
      <c r="CX42" s="326">
        <f>ENE!CX42+FEB!CX42+MAR!CX42+ABR!CX42+MAY!CX42+JUN!CX42+JUL!CX42+AGO!CX42+SET!CX42+OCT!CX42+NOV!CX42+DIC!CX42</f>
        <v>0</v>
      </c>
      <c r="CY42" s="326">
        <f>ENE!CY42+FEB!CY42+MAR!CY42+ABR!CY42+MAY!CY42+JUN!CY42+JUL!CY42+AGO!CY42+SET!CY42+OCT!CY42+NOV!CY42+DIC!CY42</f>
        <v>0</v>
      </c>
      <c r="CZ42" s="326">
        <f>ENE!CZ42+FEB!CZ42+MAR!CZ42+ABR!CZ42+MAY!CZ42+JUN!CZ42+JUL!CZ42+AGO!CZ42+SET!CZ42+OCT!CZ42+NOV!CZ42+DIC!CZ42</f>
        <v>0</v>
      </c>
      <c r="DA42" s="326">
        <f>ENE!DA42+FEB!DA42+MAR!DA42+ABR!DA42+MAY!DA42+JUN!DA42+JUL!DA42+AGO!DA42+SET!DA42+OCT!DA42+NOV!DA42+DIC!DA42</f>
        <v>0</v>
      </c>
      <c r="DB42" s="326">
        <f>ENE!DB42+FEB!DB42+MAR!DB42+ABR!DB42+MAY!DB42+JUN!DB42+JUL!DB42+AGO!DB42+SET!DB42+OCT!DB42+NOV!DB42+DIC!DB42</f>
        <v>0</v>
      </c>
      <c r="DC42" s="326">
        <f>ENE!DC42+FEB!DC42+MAR!DC42+ABR!DC42+MAY!DC42+JUN!DC42+JUL!DC42+AGO!DC42+SET!DC42+OCT!DC42+NOV!DC42+DIC!DC42</f>
        <v>0</v>
      </c>
      <c r="DD42" s="326">
        <f>ENE!DD42+FEB!DD42+MAR!DD42+ABR!DD42+MAY!DD42+JUN!DD42+JUL!DD42+AGO!DD42+SET!DD42+OCT!DD42+NOV!DD42+DIC!DD42</f>
        <v>0</v>
      </c>
      <c r="DE42" s="326">
        <f>ENE!DE42+FEB!DE42+MAR!DE42+ABR!DE42+MAY!DE42+JUN!DE42+JUL!DE42+AGO!DE42+SET!DE42+OCT!DE42+NOV!DE42+DIC!DE42</f>
        <v>0</v>
      </c>
      <c r="DF42" s="326">
        <f>ENE!DF42+FEB!DF42+MAR!DF42+ABR!DF42+MAY!DF42+JUN!DF42+JUL!DF42+AGO!DF42+SET!DF42+OCT!DF42+NOV!DF42+DIC!DF42</f>
        <v>0</v>
      </c>
      <c r="DG42" s="326">
        <f>ENE!DG42+FEB!DG42+MAR!DG42+ABR!DG42+MAY!DG42+JUN!DG42+JUL!DG42+AGO!DG42+SET!DG42+OCT!DG42+NOV!DG42+DIC!DG42</f>
        <v>0</v>
      </c>
      <c r="DH42" s="326">
        <f>ENE!DH42+FEB!DH42+MAR!DH42+ABR!DH42+MAY!DH42+JUN!DH42+JUL!DH42+AGO!DH42+SET!DH42+OCT!DH42+NOV!DH42+DIC!DH42</f>
        <v>0</v>
      </c>
      <c r="DI42" s="379">
        <f>ENE!DI42+FEB!DI42+MAR!DI42+ABR!DI42+MAY!DI42+JUN!DI42+JUL!DI42+AGO!DI42+SET!DI42+OCT!DI42+NOV!DI42+DIC!DI42</f>
        <v>0</v>
      </c>
      <c r="DJ42" s="380">
        <f>ENE!DJ42+FEB!DJ42+MAR!DJ42+ABR!DJ42+MAY!DJ42+JUN!DJ42+JUL!DJ42+AGO!DJ42+SET!DJ42+OCT!DJ42+NOV!DJ42+DIC!DJ42</f>
        <v>0</v>
      </c>
      <c r="DK42" s="327">
        <f>ENE!DK42+FEB!DK42+MAR!DK42+ABR!DK42+MAY!DK42+JUN!DK42+JUL!DK42+AGO!DK42+SET!DK42+OCT!DK42+NOV!DK42+DIC!DK42</f>
        <v>0</v>
      </c>
      <c r="DL42" s="380">
        <f>ENE!DL42+FEB!DL42+MAR!DL42+ABR!DL42+MAY!DL42+JUN!DL42+JUL!DL42+AGO!DL42+SET!DL42+OCT!DL42+NOV!DL42+DIC!DL42</f>
        <v>0</v>
      </c>
      <c r="DM42" s="327">
        <f>ENE!DM42+FEB!DM42+MAR!DM42+ABR!DM42+MAY!DM42+JUN!DM42+JUL!DM42+AGO!DM42+SET!DM42+OCT!DM42+NOV!DM42+DIC!DM42</f>
        <v>0</v>
      </c>
      <c r="DN42" s="148"/>
      <c r="DO42" s="201" t="s">
        <v>136</v>
      </c>
      <c r="DP42" s="202">
        <v>48</v>
      </c>
      <c r="DQ42" s="380">
        <f>ENE!DQ42+FEB!DQ42+MAR!DQ42+ABR!DQ42+MAY!DQ42+JUN!DQ42+JUL!DQ42+AGO!DQ42+SET!DQ42+OCT!DQ42+NOV!DQ42+DIC!DQ42</f>
        <v>6</v>
      </c>
      <c r="DR42" s="326">
        <f>ENE!DR42+FEB!DR42+MAR!DR42+ABR!DR42+MAY!DR42+JUN!DR42+JUL!DR42+AGO!DR42+SET!DR42+OCT!DR42+NOV!DR42+DIC!DR42</f>
        <v>6</v>
      </c>
      <c r="DS42" s="326">
        <f>ENE!DS42+FEB!DS42+MAR!DS42+ABR!DS42+MAY!DS42+JUN!DS42+JUL!DS42+AGO!DS42+SET!DS42+OCT!DS42+NOV!DS42+DIC!DS42</f>
        <v>16</v>
      </c>
      <c r="DT42" s="379">
        <f>ENE!DT42+FEB!DT42+MAR!DT42+ABR!DT42+MAY!DT42+JUN!DT42+JUL!DT42+AGO!DT42+SET!DT42+OCT!DT42+NOV!DT42+DIC!DT42</f>
        <v>0</v>
      </c>
      <c r="DU42" s="380">
        <f>ENE!DU42+FEB!DU42+MAR!DU42+ABR!DU42+MAY!DU42+JUN!DU42+JUL!DU42+AGO!DU42+SET!DU42+OCT!DU42+NOV!DU42+DIC!DU42</f>
        <v>0</v>
      </c>
      <c r="DV42" s="326">
        <f>ENE!DV42+FEB!DV42+MAR!DV42+ABR!DV42+MAY!DV42+JUN!DV42+JUL!DV42+AGO!DV42+SET!DV42+OCT!DV42+NOV!DV42+DIC!DV42</f>
        <v>0</v>
      </c>
      <c r="DW42" s="326">
        <f>ENE!DW42+FEB!DW42+MAR!DW42+ABR!DW42+MAY!DW42+JUN!DW42+JUL!DW42+AGO!DW42+SET!DW42+OCT!DW42+NOV!DW42+DIC!DW42</f>
        <v>0</v>
      </c>
      <c r="DX42" s="720">
        <f t="shared" si="167"/>
        <v>0</v>
      </c>
      <c r="DY42" s="380">
        <f>ENE!DY42+FEB!DY42+MAR!DY42+ABR!DY42+MAY!DY42+JUN!DY42+JUL!DY42+AGO!DY42+SET!DY42+OCT!DY42+NOV!DY42+DIC!DY42</f>
        <v>0</v>
      </c>
      <c r="DZ42" s="326">
        <f>ENE!DZ42+FEB!DZ42+MAR!DZ42+ABR!DZ42+MAY!DZ42+JUN!DZ42+JUL!DZ42+AGO!DZ42+SET!DZ42+OCT!DZ42+NOV!DZ42+DIC!DZ42</f>
        <v>0</v>
      </c>
      <c r="EA42" s="326">
        <f>ENE!EA42+FEB!EA42+MAR!EA42+ABR!EA42+MAY!EA42+JUN!EA42+JUL!EA42+AGO!EA42+SET!EA42+OCT!EA42+NOV!EA42+DIC!EA42</f>
        <v>0</v>
      </c>
      <c r="EB42" s="716">
        <f t="shared" si="186"/>
        <v>0</v>
      </c>
      <c r="EC42" s="326">
        <f>ENE!EC42+FEB!EC42+MAR!EC42+ABR!EC42+MAY!EC42+JUN!EC42+JUL!EC42+AGO!EC42+SET!EC42+OCT!EC42+NOV!EC42+DIC!EC42</f>
        <v>0</v>
      </c>
      <c r="ED42" s="326">
        <f>ENE!ED42+FEB!ED42+MAR!ED42+ABR!ED42+MAY!ED42+JUN!ED42+JUL!ED42+AGO!ED42+SET!ED42+OCT!ED42+NOV!ED42+DIC!ED42</f>
        <v>0</v>
      </c>
      <c r="EE42" s="326">
        <f>ENE!EE42+FEB!EE42+MAR!EE42+ABR!EE42+MAY!EE42+JUN!EE42+JUL!EE42+AGO!EE42+SET!EE42+OCT!EE42+NOV!EE42+DIC!EE42</f>
        <v>0</v>
      </c>
      <c r="EF42" s="379">
        <f>ENE!EF42+FEB!EF42+MAR!EF42+ABR!EF42+MAY!EF42+JUN!EF42+JUL!EF42+AGO!EF42+SET!EF42+OCT!EF42+NOV!EF42+DIC!EF42</f>
        <v>0</v>
      </c>
      <c r="EG42" s="380">
        <f>ENE!EG42+FEB!EG42+MAR!EG42+ABR!EG42+MAY!EG42+JUN!EG42+JUL!EG42+AGO!EG42+SET!EG42+OCT!EG42+NOV!EG42+DIC!EG42</f>
        <v>0</v>
      </c>
      <c r="EH42" s="327">
        <f>ENE!EH42+FEB!EH42+MAR!EH42+ABR!EH42+MAY!EH42+JUN!EH42+JUL!EH42+AGO!EH42+SET!EH42+OCT!EH42+NOV!EH42+DIC!EH42</f>
        <v>0</v>
      </c>
      <c r="EI42" s="326">
        <f>ENE!EI42+FEB!EI42+MAR!EI42+ABR!EI42+MAY!EI42+JUN!EI42+JUL!EI42+AGO!EI42+SET!EI42+OCT!EI42+NOV!EI42+DIC!EI42</f>
        <v>0</v>
      </c>
      <c r="EJ42" s="326">
        <f>ENE!EJ42+FEB!EJ42+MAR!EJ42+ABR!EJ42+MAY!EJ42+JUN!EJ42+JUL!EJ42+AGO!EJ42+SET!EJ42+OCT!EJ42+NOV!EJ42+DIC!EJ42</f>
        <v>0</v>
      </c>
      <c r="EK42" s="716">
        <f t="shared" si="187"/>
        <v>0</v>
      </c>
      <c r="EL42" s="326">
        <f>ENE!EL42+FEB!EL42+MAR!EL42+ABR!EL42+MAY!EL42+JUN!EL42+JUL!EL42+AGO!EL42+SET!EL42+OCT!EL42+NOV!EL42+DIC!EL42</f>
        <v>0</v>
      </c>
      <c r="EM42" s="326">
        <f>ENE!EM42+FEB!EM42+MAR!EM42+ABR!EM42+MAY!EM42+JUN!EM42+JUL!EM42+AGO!EM42+SET!EM42+OCT!EM42+NOV!EM42+DIC!EM42</f>
        <v>55</v>
      </c>
      <c r="EN42" s="708">
        <f t="shared" si="188"/>
        <v>114.58333333333333</v>
      </c>
      <c r="EO42" s="326">
        <f>ENE!EO42+FEB!EO42+MAR!EO42+ABR!EO42+MAY!EO42+JUN!EO42+JUL!EO42+AGO!EO42+SET!EO42+OCT!EO42+NOV!EO42+DIC!EO42</f>
        <v>55</v>
      </c>
      <c r="EP42" s="716">
        <f t="shared" si="189"/>
        <v>114.58333333333333</v>
      </c>
      <c r="EQ42" s="148"/>
      <c r="ER42" s="201" t="s">
        <v>136</v>
      </c>
      <c r="ES42" s="380">
        <f>ENE!ES42+FEB!ES42+MAR!ES42+ABR!ES42+MAY!ES42+JUN!ES42+JUL!ES42+AGO!ES42+SET!ES42+OCT!ES42+NOV!ES42+DIC!ES42</f>
        <v>0</v>
      </c>
      <c r="ET42" s="326">
        <f>ENE!ET42+FEB!ET42+MAR!ET42+ABR!ET42+MAY!ET42+JUN!ET42+JUL!ET42+AGO!ET42+SET!ET42+OCT!ET42+NOV!ET42+DIC!ET42</f>
        <v>0</v>
      </c>
      <c r="EU42" s="379">
        <f>ENE!EU42+FEB!EU42+MAR!EU42+ABR!EU42+MAY!EU42+JUN!EU42+JUL!EU42+AGO!EU42+SET!EU42+OCT!EU42+NOV!EU42+DIC!EU42</f>
        <v>0</v>
      </c>
      <c r="EV42" s="380">
        <f>ENE!EV42+FEB!EV42+MAR!EV42+ABR!EV42+MAY!EV42+JUN!EV42+JUL!EV42+AGO!EV42+SET!EV42+OCT!EV42+NOV!EV42+DIC!EV42</f>
        <v>11</v>
      </c>
      <c r="EW42" s="326">
        <f>ENE!EW42+FEB!EW42+MAR!EW42+ABR!EW42+MAY!EW42+JUN!EW42+JUL!EW42+AGO!EW42+SET!EW42+OCT!EW42+NOV!EW42+DIC!EW42</f>
        <v>0</v>
      </c>
      <c r="EX42" s="327">
        <f>ENE!EX42+FEB!EX42+MAR!EX42+ABR!EX42+MAY!EX42+JUN!EX42+JUL!EX42+AGO!EX42+SET!EX42+OCT!EX42+NOV!EX42+DIC!EX42</f>
        <v>0</v>
      </c>
      <c r="EY42" s="326">
        <f>ENE!EY42+FEB!EY42+MAR!EY42+ABR!EY42+MAY!EY42+JUN!EY42+JUL!EY42+AGO!EY42+SET!EY42+OCT!EY42+NOV!EY42+DIC!EY42</f>
        <v>6</v>
      </c>
      <c r="EZ42" s="326">
        <f>ENE!EZ42+FEB!EZ42+MAR!EZ42+ABR!EZ42+MAY!EZ42+JUN!EZ42+JUL!EZ42+AGO!EZ42+SET!EZ42+OCT!EZ42+NOV!EZ42+DIC!EZ42</f>
        <v>0</v>
      </c>
      <c r="FA42" s="379">
        <f>ENE!FA42+FEB!FA42+MAR!FA42+ABR!FA42+MAY!FA42+JUN!FA42+JUL!FA42+AGO!FA42+SET!FA42+OCT!FA42+NOV!FA42+DIC!FA42</f>
        <v>1</v>
      </c>
      <c r="FB42" s="380">
        <f>ENE!FB42+FEB!FB42+MAR!FB42+ABR!FB42+MAY!FB42+JUN!FB42+JUL!FB42+AGO!FB42+SET!FB42+OCT!FB42+NOV!FB42+DIC!FB42</f>
        <v>3</v>
      </c>
      <c r="FC42" s="326">
        <f>ENE!FC42+FEB!FC42+MAR!FC42+ABR!FC42+MAY!FC42+JUN!FC42+JUL!FC42+AGO!FC42+SET!FC42+OCT!FC42+NOV!FC42+DIC!FC42</f>
        <v>3</v>
      </c>
      <c r="FD42" s="327">
        <f>ENE!FD42+FEB!FD42+MAR!FD42+ABR!FD42+MAY!FD42+JUN!FD42+JUL!FD42+AGO!FD42+SET!FD42+OCT!FD42+NOV!FD42+DIC!FD42</f>
        <v>1</v>
      </c>
      <c r="FE42" s="326">
        <f>ENE!FE42+FEB!FE42+MAR!FE42+ABR!FE42+MAY!FE42+JUN!FE42+JUL!FE42+AGO!FE42+SET!FE42+OCT!FE42+NOV!FE42+DIC!FE42</f>
        <v>0</v>
      </c>
      <c r="FF42" s="326">
        <f>ENE!FF42+FEB!FF42+MAR!FF42+ABR!FF42+MAY!FF42+JUN!FF42+JUL!FF42+AGO!FF42+SET!FF42+OCT!FF42+NOV!FF42+DIC!FF42</f>
        <v>1</v>
      </c>
      <c r="FG42" s="379">
        <f>ENE!FG42+FEB!FG42+MAR!FG42+ABR!FG42+MAY!FG42+JUN!FG42+JUL!FG42+AGO!FG42+SET!FG42+OCT!FG42+NOV!FG42+DIC!FG42</f>
        <v>0</v>
      </c>
      <c r="FH42" s="380">
        <f>ENE!FH42+FEB!FH42+MAR!FH42+ABR!FH42+MAY!FH42+JUN!FH42+JUL!FH42+AGO!FH42+SET!FH42+OCT!FH42+NOV!FH42+DIC!FH42</f>
        <v>0</v>
      </c>
      <c r="FI42" s="326">
        <f>ENE!FI42+FEB!FI42+MAR!FI42+ABR!FI42+MAY!FI42+JUN!FI42+JUL!FI42+AGO!FI42+SET!FI42+OCT!FI42+NOV!FI42+DIC!FI42</f>
        <v>0</v>
      </c>
      <c r="FJ42" s="327">
        <f>ENE!FJ42+FEB!FJ42+MAR!FJ42+ABR!FJ42+MAY!FJ42+JUN!FJ42+JUL!FJ42+AGO!FJ42+SET!FJ42+OCT!FJ42+NOV!FJ42+DIC!FJ42</f>
        <v>0</v>
      </c>
      <c r="FK42" s="205">
        <f>ENE!FK42</f>
        <v>37</v>
      </c>
      <c r="FL42" s="724">
        <f t="shared" si="169"/>
        <v>16.216216216216218</v>
      </c>
      <c r="FM42" s="326">
        <f>ENE!FM42+FEB!FM42+MAR!FM42+ABR!FM42+MAY!FM42+JUN!FM42+JUL!FM42+AGO!FM42+SET!FM42+OCT!FM42+NOV!FM42+DIC!FM42</f>
        <v>0</v>
      </c>
      <c r="FN42" s="326">
        <f>ENE!FN42+FEB!FN42+MAR!FN42+ABR!FN42+MAY!FN42+JUN!FN42+JUL!FN42+AGO!FN42+SET!FN42+OCT!FN42+NOV!FN42+DIC!FN42</f>
        <v>0</v>
      </c>
      <c r="FO42" s="326">
        <f>ENE!FO42+FEB!FO42+MAR!FO42+ABR!FO42+MAY!FO42+JUN!FO42+JUL!FO42+AGO!FO42+SET!FO42+OCT!FO42+NOV!FO42+DIC!FO42</f>
        <v>2</v>
      </c>
      <c r="FP42" s="326">
        <f>ENE!FP42+FEB!FP42+MAR!FP42+ABR!FP42+MAY!FP42+JUN!FP42+JUL!FP42+AGO!FP42+SET!FP42+OCT!FP42+NOV!FP42+DIC!FP42</f>
        <v>4</v>
      </c>
      <c r="FQ42" s="327">
        <f>ENE!FQ42+FEB!FQ42+MAR!FQ42+ABR!FQ42+MAY!FQ42+JUN!FQ42+JUL!FQ42+AGO!FQ42+SET!FQ42+OCT!FQ42+NOV!FQ42+DIC!FQ42</f>
        <v>0</v>
      </c>
      <c r="FR42" s="380">
        <f>ENE!FR42+FEB!FR42+MAR!FR42+ABR!FR42+MAY!FR42+JUN!FR42+JUL!FR42+AGO!FR42+SET!FR42+OCT!FR42+NOV!FR42+DIC!FR42</f>
        <v>0</v>
      </c>
      <c r="FS42" s="326">
        <f>ENE!FS42+FEB!FS42+MAR!FS42+ABR!FS42+MAY!FS42+JUN!FS42+JUL!FS42+AGO!FS42+SET!FS42+OCT!FS42+NOV!FS42+DIC!FS42</f>
        <v>0</v>
      </c>
      <c r="FT42" s="326">
        <f>ENE!FT42+FEB!FT42+MAR!FT42+ABR!FT42+MAY!FT42+JUN!FT42+JUL!FT42+AGO!FT42+SET!FT42+OCT!FT42+NOV!FT42+DIC!FT42</f>
        <v>0</v>
      </c>
      <c r="FU42" s="326">
        <f>ENE!FU42+FEB!FU42+MAR!FU42+ABR!FU42+MAY!FU42+JUN!FU42+JUL!FU42+AGO!FU42+SET!FU42+OCT!FU42+NOV!FU42+DIC!FU42</f>
        <v>11</v>
      </c>
      <c r="FV42" s="326">
        <f>ENE!FV42+FEB!FV42+MAR!FV42+ABR!FV42+MAY!FV42+JUN!FV42+JUL!FV42+AGO!FV42+SET!FV42+OCT!FV42+NOV!FV42+DIC!FV42</f>
        <v>2</v>
      </c>
      <c r="FW42" s="326">
        <f>ENE!FW42+FEB!FW42+MAR!FW42+ABR!FW42+MAY!FW42+JUN!FW42+JUL!FW42+AGO!FW42+SET!FW42+OCT!FW42+NOV!FW42+DIC!FW42</f>
        <v>0</v>
      </c>
      <c r="FX42" s="326">
        <f>ENE!FX42+FEB!FX42+MAR!FX42+ABR!FX42+MAY!FX42+JUN!FX42+JUL!FX42+AGO!FX42+SET!FX42+OCT!FX42+NOV!FX42+DIC!FX42</f>
        <v>7</v>
      </c>
      <c r="FY42" s="326">
        <f>ENE!FY42+FEB!FY42+MAR!FY42+ABR!FY42+MAY!FY42+JUN!FY42+JUL!FY42+AGO!FY42+SET!FY42+OCT!FY42+NOV!FY42+DIC!FY42</f>
        <v>0</v>
      </c>
      <c r="FZ42" s="326">
        <f>ENE!FZ42+FEB!FZ42+MAR!FZ42+ABR!FZ42+MAY!FZ42+JUN!FZ42+JUL!FZ42+AGO!FZ42+SET!FZ42+OCT!FZ42+NOV!FZ42+DIC!FZ42</f>
        <v>0</v>
      </c>
      <c r="GA42" s="326">
        <f>ENE!GA42+FEB!GA42+MAR!GA42+ABR!GA42+MAY!GA42+JUN!GA42+JUL!GA42+AGO!GA42+SET!GA42+OCT!GA42+NOV!GA42+DIC!GA42</f>
        <v>8</v>
      </c>
      <c r="GB42" s="326">
        <f>ENE!GB42+FEB!GB42+MAR!GB42+ABR!GB42+MAY!GB42+JUN!GB42+JUL!GB42+AGO!GB42+SET!GB42+OCT!GB42+NOV!GB42+DIC!GB42</f>
        <v>2</v>
      </c>
      <c r="GC42" s="326">
        <f>ENE!GC42+FEB!GC42+MAR!GC42+ABR!GC42+MAY!GC42+JUN!GC42+JUL!GC42+AGO!GC42+SET!GC42+OCT!GC42+NOV!GC42+DIC!GC42</f>
        <v>0</v>
      </c>
      <c r="GD42" s="326">
        <f>ENE!GD42+FEB!GD42+MAR!GD42+ABR!GD42+MAY!GD42+JUN!GD42+JUL!GD42+AGO!GD42+SET!GD42+OCT!GD42+NOV!GD42+DIC!GD42</f>
        <v>5</v>
      </c>
      <c r="GE42" s="326">
        <f>ENE!GE42+FEB!GE42+MAR!GE42+ABR!GE42+MAY!GE42+JUN!GE42+JUL!GE42+AGO!GE42+SET!GE42+OCT!GE42+NOV!GE42+DIC!GE42</f>
        <v>0</v>
      </c>
      <c r="GF42" s="326">
        <f>ENE!GF42+FEB!GF42+MAR!GF42+ABR!GF42+MAY!GF42+JUN!GF42+JUL!GF42+AGO!GF42+SET!GF42+OCT!GF42+NOV!GF42+DIC!GF42</f>
        <v>0</v>
      </c>
      <c r="GG42" s="327">
        <f>ENE!GG42+FEB!GG42+MAR!GG42+ABR!GG42+MAY!GG42+JUN!GG42+JUL!GG42+AGO!GG42+SET!GG42+OCT!GG42+NOV!GG42+DIC!GG42</f>
        <v>0</v>
      </c>
      <c r="GH42" s="148"/>
      <c r="GI42" s="201" t="s">
        <v>136</v>
      </c>
      <c r="GJ42" s="486">
        <v>345</v>
      </c>
      <c r="GK42" s="727">
        <f t="shared" si="190"/>
        <v>52.463768115942031</v>
      </c>
      <c r="GL42" s="380">
        <f>ENE!GL42+FEB!GL42+MAR!GL42+ABR!GL42+MAY!GL42+JUN!GL42+JUL!GL42+AGO!GL42+SET!GL42+OCT!GL42+NOV!GL42+DIC!GL42</f>
        <v>0</v>
      </c>
      <c r="GM42" s="326">
        <f>ENE!GM42+FEB!GM42+MAR!GM42+ABR!GM42+MAY!GM42+JUN!GM42+JUL!GM42+AGO!GM42+SET!GM42+OCT!GM42+NOV!GM42+DIC!GM42</f>
        <v>0</v>
      </c>
      <c r="GN42" s="326">
        <f>ENE!GN42+FEB!GN42+MAR!GN42+ABR!GN42+MAY!GN42+JUN!GN42+JUL!GN42+AGO!GN42+SET!GN42+OCT!GN42+NOV!GN42+DIC!GN42</f>
        <v>0</v>
      </c>
      <c r="GO42" s="326">
        <f>ENE!GO42+FEB!GO42+MAR!GO42+ABR!GO42+MAY!GO42+JUN!GO42+JUL!GO42+AGO!GO42+SET!GO42+OCT!GO42+NOV!GO42+DIC!GO42</f>
        <v>3</v>
      </c>
      <c r="GP42" s="327">
        <f>ENE!GP42+FEB!GP42+MAR!GP42+ABR!GP42+MAY!GP42+JUN!GP42+JUL!GP42+AGO!GP42+SET!GP42+OCT!GP42+NOV!GP42+DIC!GP42</f>
        <v>2</v>
      </c>
      <c r="GQ42" s="380">
        <f>ENE!GQ42+FEB!GQ42+MAR!GQ42+ABR!GQ42+MAY!GQ42+JUN!GQ42+JUL!GQ42+AGO!GQ42+SET!GQ42+OCT!GQ42+NOV!GQ42+DIC!GQ42</f>
        <v>18</v>
      </c>
      <c r="GR42" s="326">
        <f>ENE!GR42+FEB!GR42+MAR!GR42+ABR!GR42+MAY!GR42+JUN!GR42+JUL!GR42+AGO!GR42+SET!GR42+OCT!GR42+NOV!GR42+DIC!GR42</f>
        <v>9</v>
      </c>
      <c r="GS42" s="326">
        <f>ENE!GS42+FEB!GS42+MAR!GS42+ABR!GS42+MAY!GS42+JUN!GS42+JUL!GS42+AGO!GS42+SET!GS42+OCT!GS42+NOV!GS42+DIC!GS42</f>
        <v>40</v>
      </c>
      <c r="GT42" s="326">
        <f>ENE!GT42+FEB!GT42+MAR!GT42+ABR!GT42+MAY!GT42+JUN!GT42+JUL!GT42+AGO!GT42+SET!GT42+OCT!GT42+NOV!GT42+DIC!GT42</f>
        <v>70</v>
      </c>
      <c r="GU42" s="327">
        <f>ENE!GU42+FEB!GU42+MAR!GU42+ABR!GU42+MAY!GU42+JUN!GU42+JUL!GU42+AGO!GU42+SET!GU42+OCT!GU42+NOV!GU42+DIC!GU42</f>
        <v>39</v>
      </c>
      <c r="GV42" s="205">
        <f>ENE!GV42+FEB!GV42+MAR!GV42+ABR!GV42+MAY!GV42+JUN!GV42+JUL!GV42+AGO!GV42+SET!GV42+OCT!GV42+NOV!GV42+DIC!GV42</f>
        <v>122</v>
      </c>
      <c r="GW42" s="205">
        <v>338</v>
      </c>
      <c r="GX42" s="730">
        <f t="shared" si="191"/>
        <v>36.094674556213022</v>
      </c>
      <c r="GY42" s="380">
        <f>ENE!GY42+FEB!GY42+MAR!GY42+ABR!GY42+MAY!GY42+JUN!GY42+JUL!GY42+AGO!GY42+SET!GY42+OCT!GY42+NOV!GY42+DIC!GY42</f>
        <v>0</v>
      </c>
      <c r="GZ42" s="326">
        <f>ENE!GZ42+FEB!GZ42+MAR!GZ42+ABR!GZ42+MAY!GZ42+JUN!GZ42+JUL!GZ42+AGO!GZ42+SET!GZ42+OCT!GZ42+NOV!GZ42+DIC!GZ42</f>
        <v>0</v>
      </c>
      <c r="HA42" s="326">
        <f>ENE!HA42+FEB!HA42+MAR!HA42+ABR!HA42+MAY!HA42+JUN!HA42+JUL!HA42+AGO!HA42+SET!HA42+OCT!HA42+NOV!HA42+DIC!HA42</f>
        <v>2</v>
      </c>
      <c r="HB42" s="326">
        <f>ENE!HB42+FEB!HB42+MAR!HB42+ABR!HB42+MAY!HB42+JUN!HB42+JUL!HB42+AGO!HB42+SET!HB42+OCT!HB42+NOV!HB42+DIC!HB42</f>
        <v>0</v>
      </c>
      <c r="HC42" s="326">
        <f>ENE!HC42+FEB!HC42+MAR!HC42+ABR!HC42+MAY!HC42+JUN!HC42+JUL!HC42+AGO!HC42+SET!HC42+OCT!HC42+NOV!HC42+DIC!HC42</f>
        <v>0</v>
      </c>
      <c r="HD42" s="326">
        <f>ENE!HD42+FEB!HD42+MAR!HD42+ABR!HD42+MAY!HD42+JUN!HD42+JUL!HD42+AGO!HD42+SET!HD42+OCT!HD42+NOV!HD42+DIC!HD42</f>
        <v>0</v>
      </c>
      <c r="HE42" s="326">
        <f>ENE!HE42+FEB!HE42+MAR!HE42+ABR!HE42+MAY!HE42+JUN!HE42+JUL!HE42+AGO!HE42+SET!HE42+OCT!HE42+NOV!HE42+DIC!HE42</f>
        <v>0</v>
      </c>
      <c r="HF42" s="326">
        <f>ENE!HF42+FEB!HF42+MAR!HF42+ABR!HF42+MAY!HF42+JUN!HF42+JUL!HF42+AGO!HF42+SET!HF42+OCT!HF42+NOV!HF42+DIC!HF42</f>
        <v>0</v>
      </c>
      <c r="HG42" s="327">
        <f>ENE!HG42+FEB!HG42+MAR!HG42+ABR!HG42+MAY!HG42+JUN!HG42+JUL!HG42+AGO!HG42+SET!HG42+OCT!HG42+NOV!HG42+DIC!HG42</f>
        <v>0</v>
      </c>
      <c r="HH42" s="645"/>
      <c r="HI42" s="276" t="s">
        <v>136</v>
      </c>
      <c r="HJ42" s="326">
        <f>ENE!HJ42+FEB!HJ42+MAR!HJ42+ABR!HJ42+MAY!HJ42+JUN!HJ42+JUL!HJ42+AGO!HJ42+SET!HJ42+OCT!HJ42+NOV!HJ42+DIC!HJ42</f>
        <v>0</v>
      </c>
      <c r="HK42" s="326">
        <f>ENE!HK42+FEB!HK42+MAR!HK42+ABR!HK42+MAY!HK42+JUN!HK42+JUL!HK42+AGO!HK42+SET!HK42+OCT!HK42+NOV!HK42+DIC!HK42</f>
        <v>0</v>
      </c>
      <c r="HL42" s="326">
        <f>ENE!HL42+FEB!HL42+MAR!HL42+ABR!HL42+MAY!HL42+JUN!HL42+JUL!HL42+AGO!HL42+SET!HL42+OCT!HL42+NOV!HL42+DIC!HL42</f>
        <v>0</v>
      </c>
      <c r="HM42" s="326">
        <f>ENE!HM42+FEB!HM42+MAR!HM42+ABR!HM42+MAY!HM42+JUN!HM42+JUL!HM42+AGO!HM42+SET!HM42+OCT!HM42+NOV!HM42+DIC!HM42</f>
        <v>0</v>
      </c>
      <c r="HN42" s="326">
        <f>ENE!HN42+FEB!HN42+MAR!HN42+ABR!HN42+MAY!HN42+JUN!HN42+JUL!HN42+AGO!HN42+SET!HN42+OCT!HN42+NOV!HN42+DIC!HN42</f>
        <v>0</v>
      </c>
      <c r="HO42" s="326">
        <f>ENE!HO42+FEB!HO42+MAR!HO42+ABR!HO42+MAY!HO42+JUN!HO42+JUL!HO42+AGO!HO42+SET!HO42+OCT!HO42+NOV!HO42+DIC!HO42</f>
        <v>0</v>
      </c>
      <c r="HP42" s="326">
        <f>ENE!HP42+FEB!HP42+MAR!HP42+ABR!HP42+MAY!HP42+JUN!HP42+JUL!HP42+AGO!HP42+SET!HP42+OCT!HP42+NOV!HP42+DIC!HP42</f>
        <v>0</v>
      </c>
      <c r="HQ42" s="327">
        <f>ENE!HQ42+FEB!HQ42+MAR!HQ42+ABR!HQ42+MAY!HQ42+JUN!HQ42+JUL!HQ42+AGO!HQ42+SET!HQ42+OCT!HQ42+NOV!HQ42+DIC!HQ42</f>
        <v>2</v>
      </c>
      <c r="HR42" s="184">
        <f>ENE!HR42</f>
        <v>26</v>
      </c>
      <c r="HS42" s="732">
        <f t="shared" si="192"/>
        <v>0</v>
      </c>
      <c r="HT42" s="205">
        <f>ENE!HT42+FEB!HT42+MAR!HT42+ABR!HT42+MAY!HT42+JUN!HT42+JUL!HT42+AGO!HT42+SET!HT42+OCT!HT42+NOV!HT42+DIC!HT42</f>
        <v>0</v>
      </c>
      <c r="HU42" s="203">
        <f>ENE!HU42+FEB!HU42+MAR!HU42+ABR!HU42+MAY!HU42+JUN!HU42+JUL!HU42+AGO!HU42+SET!HU42+OCT!HU42+NOV!HU42+DIC!HU42</f>
        <v>0</v>
      </c>
      <c r="HV42" s="203">
        <f>ENE!HV42+FEB!HV42+MAR!HV42+ABR!HV42+MAY!HV42+JUN!HV42+JUL!HV42+AGO!HV42+SET!HV42+OCT!HV42+NOV!HV42+DIC!HV42</f>
        <v>0</v>
      </c>
      <c r="HW42" s="203">
        <f>ENE!HW42+FEB!HW42+MAR!HW42+ABR!HW42+MAY!HW42+JUN!HW42+JUL!HW42+AGO!HW42+SET!HW42+OCT!HW42+NOV!HW42+DIC!HW42</f>
        <v>0</v>
      </c>
      <c r="HX42" s="173">
        <f>ENE!HX42+FEB!HX42+MAR!HX42+ABR!HX42+MAY!HX42+JUN!HX42+JUL!HX42+AGO!HX42+SET!HX42+OCT!HX42+NOV!HX42+DIC!HX42</f>
        <v>0</v>
      </c>
      <c r="HY42" s="326">
        <f>ENE!HY42+FEB!HY42+MAR!HY42+ABR!HY42+MAY!HY42+JUN!HY42+JUL!HY42+AGO!HY42+SET!HY42+OCT!HY42+NOV!HY42+DIC!HY42</f>
        <v>0</v>
      </c>
      <c r="HZ42" s="326">
        <f>ENE!HZ42+FEB!HZ42+MAR!HZ42+ABR!HZ42+MAY!HZ42+JUN!HZ42+JUL!HZ42+AGO!HZ42+SET!HZ42+OCT!HZ42+NOV!HZ42+DIC!HZ42</f>
        <v>0</v>
      </c>
      <c r="IA42" s="326">
        <f>ENE!IA42+FEB!IA42+MAR!IA42+ABR!IA42+MAY!IA42+JUN!IA42+JUL!IA42+AGO!IA42+SET!IA42+OCT!IA42+NOV!IA42+DIC!IA42</f>
        <v>0</v>
      </c>
      <c r="IB42" s="326">
        <f>ENE!IB42+FEB!IB42+MAR!IB42+ABR!IB42+MAY!IB42+JUN!IB42+JUL!IB42+AGO!IB42+SET!IB42+OCT!IB42+NOV!IB42+DIC!IB42</f>
        <v>0</v>
      </c>
      <c r="IC42" s="326">
        <f>ENE!IC42+FEB!IC42+MAR!IC42+ABR!IC42+MAY!IC42+JUN!IC42+JUL!IC42+AGO!IC42+SET!IC42+OCT!IC42+NOV!IC42+DIC!IC42</f>
        <v>0</v>
      </c>
      <c r="ID42" s="326">
        <f>ENE!ID42+FEB!ID42+MAR!ID42+ABR!ID42+MAY!ID42+JUN!ID42+JUL!ID42+AGO!ID42+SET!ID42+OCT!ID42+NOV!ID42+DIC!ID42</f>
        <v>0</v>
      </c>
      <c r="IE42" s="326">
        <f>ENE!IE42+FEB!IE42+MAR!IE42+ABR!IE42+MAY!IE42+JUN!IE42+JUL!IE42+AGO!IE42+SET!IE42+OCT!IE42+NOV!IE42+DIC!IE42</f>
        <v>0</v>
      </c>
      <c r="IF42" s="327">
        <f>ENE!IF42+FEB!IF42+MAR!IF42+ABR!IF42+MAY!IF42+JUN!IF42+JUL!IF42+AGO!IF42+SET!IF42+OCT!IF42+NOV!IF42+DIC!IF42</f>
        <v>0</v>
      </c>
      <c r="IG42" s="148"/>
      <c r="IH42" s="276" t="s">
        <v>136</v>
      </c>
      <c r="II42" s="380">
        <f>ENE!II42+FEB!II42+MAR!II42+ABR!II42+MAY!II42+JUN!II42+JUL!II42+AGO!II42+SET!II42+OCT!II42+NOV!II42+DIC!II42</f>
        <v>0</v>
      </c>
      <c r="IJ42" s="326">
        <f>ENE!IJ42+FEB!IJ42+MAR!IJ42+ABR!IJ42+MAY!IJ42+JUN!IJ42+JUL!IJ42+AGO!IJ42+SET!IJ42+OCT!IJ42+NOV!IJ42+DIC!IJ42</f>
        <v>0</v>
      </c>
      <c r="IK42" s="379">
        <f>ENE!IK42+FEB!IK42+MAR!IK42+ABR!IK42+MAY!IK42+JUN!IK42+JUL!IK42+AGO!IK42+SET!IK42+OCT!IK42+NOV!IK42+DIC!IK42</f>
        <v>0</v>
      </c>
      <c r="IL42" s="380">
        <f>ENE!IL42+FEB!IL42+MAR!IL42+ABR!IL42+MAY!IL42+JUN!IL42+JUL!IL42+AGO!IL42+SET!IL42+OCT!IL42+NOV!IL42+DIC!IL42</f>
        <v>2</v>
      </c>
      <c r="IM42" s="326">
        <f>ENE!IM42+FEB!IM42+MAR!IM42+ABR!IM42+MAY!IM42+JUN!IM42+JUL!IM42+AGO!IM42+SET!IM42+OCT!IM42+NOV!IM42+DIC!IM42</f>
        <v>1</v>
      </c>
      <c r="IN42" s="327">
        <f>ENE!IN42+FEB!IN42+MAR!IN42+ABR!IN42+MAY!IN42+JUN!IN42+JUL!IN42+AGO!IN42+SET!IN42+OCT!IN42+NOV!IN42+DIC!IN42</f>
        <v>0</v>
      </c>
      <c r="IO42" s="326">
        <f>ENE!IO42+FEB!IO42+MAR!IO42+ABR!IO42+MAY!IO42+JUN!IO42+JUL!IO42+AGO!IO42+SET!IO42+OCT!IO42+NOV!IO42+DIC!IO42</f>
        <v>13</v>
      </c>
      <c r="IP42" s="326">
        <f>ENE!IP42+FEB!IP42+MAR!IP42+ABR!IP42+MAY!IP42+JUN!IP42+JUL!IP42+AGO!IP42+SET!IP42+OCT!IP42+NOV!IP42+DIC!IP42</f>
        <v>4</v>
      </c>
      <c r="IQ42" s="379">
        <f>ENE!IQ42+FEB!IQ42+MAR!IQ42+ABR!IQ42+MAY!IQ42+JUN!IQ42+JUL!IQ42+AGO!IQ42+SET!IQ42+OCT!IQ42+NOV!IQ42+DIC!IQ42</f>
        <v>2</v>
      </c>
      <c r="IR42" s="380">
        <f>ENE!IR42+FEB!IR42+MAR!IR42+ABR!IR42+MAY!IR42+JUN!IR42+JUL!IR42+AGO!IR42+SET!IR42+OCT!IR42+NOV!IR42+DIC!IR42</f>
        <v>6</v>
      </c>
      <c r="IS42" s="326">
        <f>ENE!IS42+FEB!IS42+MAR!IS42+ABR!IS42+MAY!IS42+JUN!IS42+JUL!IS42+AGO!IS42+SET!IS42+OCT!IS42+NOV!IS42+DIC!IS42</f>
        <v>1</v>
      </c>
      <c r="IT42" s="327">
        <f>ENE!IT42+FEB!IT42+MAR!IT42+ABR!IT42+MAY!IT42+JUN!IT42+JUL!IT42+AGO!IT42+SET!IT42+OCT!IT42+NOV!IT42+DIC!IT42</f>
        <v>0</v>
      </c>
      <c r="IU42" s="326">
        <f>ENE!IU42+FEB!IU42+MAR!IU42+ABR!IU42+MAY!IU42+JUN!IU42+JUL!IU42+AGO!IU42+SET!IU42+OCT!IU42+NOV!IU42+DIC!IU42</f>
        <v>1</v>
      </c>
      <c r="IV42" s="326">
        <f>ENE!IV42+FEB!IV42+MAR!IV42+ABR!IV42+MAY!IV42+JUN!IV42+JUL!IV42+AGO!IV42+SET!IV42+OCT!IV42+NOV!IV42+DIC!IV42</f>
        <v>0</v>
      </c>
      <c r="IW42" s="327">
        <f>ENE!IW42+FEB!IW42+MAR!IW42+ABR!IW42+MAY!IW42+JUN!IW42+JUL!IW42+AGO!IW42+SET!IW42+OCT!IW42+NOV!IW42+DIC!IW42</f>
        <v>0</v>
      </c>
      <c r="IX42" s="380">
        <f>ENE!IX42+FEB!IX42+MAR!IX42+ABR!IX42+MAY!IX42+JUN!IX42+JUL!IX42+AGO!IX42+SET!IX42+OCT!IX42+NOV!IX42+DIC!IX42</f>
        <v>4</v>
      </c>
      <c r="IY42" s="326">
        <f>ENE!IY42+FEB!IY42+MAR!IY42+ABR!IY42+MAY!IY42+JUN!IY42+JUL!IY42+AGO!IY42+SET!IY42+OCT!IY42+NOV!IY42+DIC!IY42</f>
        <v>1</v>
      </c>
      <c r="IZ42" s="327">
        <f>ENE!IZ42+FEB!IZ42+MAR!IZ42+ABR!IZ42+MAY!IZ42+JUN!IZ42+JUL!IZ42+AGO!IZ42+SET!IZ42+OCT!IZ42+NOV!IZ42+DIC!IZ42</f>
        <v>0</v>
      </c>
      <c r="JA42" s="380">
        <f>ENE!JA42+FEB!JA42+MAR!JA42+ABR!JA42+MAY!JA42+JUN!JA42+JUL!JA42+AGO!JA42+SET!JA42+OCT!JA42+NOV!JA42+DIC!JA42</f>
        <v>2</v>
      </c>
      <c r="JB42" s="326">
        <f>ENE!JB42+FEB!JB42+MAR!JB42+ABR!JB42+MAY!JB42+JUN!JB42+JUL!JB42+AGO!JB42+SET!JB42+OCT!JB42+NOV!JB42+DIC!JB42</f>
        <v>0</v>
      </c>
      <c r="JC42" s="327">
        <f>ENE!JC42+FEB!JC42+MAR!JC42+ABR!JC42+MAY!JC42+JUN!JC42+JUL!JC42+AGO!JC42+SET!JC42+OCT!JC42+NOV!JC42+DIC!JC42</f>
        <v>0</v>
      </c>
      <c r="JD42" s="380">
        <f>ENE!JD42+FEB!JD42+MAR!JD42+ABR!JD42+MAY!JD42+JUN!JD42+JUL!JD42+AGO!JD42+SET!JD42+OCT!JD42+NOV!JD42+DIC!JD42</f>
        <v>0</v>
      </c>
      <c r="JE42" s="326">
        <f>ENE!JE42+FEB!JE42+MAR!JE42+ABR!JE42+MAY!JE42+JUN!JE42+JUL!JE42+AGO!JE42+SET!JE42+OCT!JE42+NOV!JE42+DIC!JE42</f>
        <v>0</v>
      </c>
      <c r="JF42" s="326">
        <f>ENE!JF42+FEB!JF42+MAR!JF42+ABR!JF42+MAY!JF42+JUN!JF42+JUL!JF42+AGO!JF42+SET!JF42+OCT!JF42+NOV!JF42+DIC!JF42</f>
        <v>0</v>
      </c>
      <c r="JG42" s="326">
        <f>ENE!JG42+FEB!JG42+MAR!JG42+ABR!JG42+MAY!JG42+JUN!JG42+JUL!JG42+AGO!JG42+SET!JG42+OCT!JG42+NOV!JG42+DIC!JG42</f>
        <v>0</v>
      </c>
      <c r="JH42" s="327">
        <f>ENE!JH42+FEB!JH42+MAR!JH42+ABR!JH42+MAY!JH42+JUN!JH42+JUL!JH42+AGO!JH42+SET!JH42+OCT!JH42+NOV!JH42+DIC!JH42</f>
        <v>0</v>
      </c>
      <c r="JI42" s="148"/>
      <c r="JJ42" s="276" t="s">
        <v>136</v>
      </c>
      <c r="JK42" s="380">
        <f>ENE!JK42+FEB!JK42+MAR!JK42+ABR!JK42+MAY!JK42+JUN!JK42+JUL!JK42+AGO!JK42+SET!JK42+OCT!JK42+NOV!JK42+DIC!JK42</f>
        <v>0</v>
      </c>
      <c r="JL42" s="326">
        <f>ENE!JL42+FEB!JL42+MAR!JL42+ABR!JL42+MAY!JL42+JUN!JL42+JUL!JL42+AGO!JL42+SET!JL42+OCT!JL42+NOV!JL42+DIC!JL42</f>
        <v>0</v>
      </c>
      <c r="JM42" s="326">
        <f>ENE!JM42+FEB!JM42+MAR!JM42+ABR!JM42+MAY!JM42+JUN!JM42+JUL!JM42+AGO!JM42+SET!JM42+OCT!JM42+NOV!JM42+DIC!JM42</f>
        <v>0</v>
      </c>
      <c r="JN42" s="326">
        <f>ENE!JN42+FEB!JN42+MAR!JN42+ABR!JN42+MAY!JN42+JUN!JN42+JUL!JN42+AGO!JN42+SET!JN42+OCT!JN42+NOV!JN42+DIC!JN42</f>
        <v>0</v>
      </c>
      <c r="JO42" s="327">
        <f>ENE!JO42+FEB!JO42+MAR!JO42+ABR!JO42+MAY!JO42+JUN!JO42+JUL!JO42+AGO!JO42+SET!JO42+OCT!JO42+NOV!JO42+DIC!JO42</f>
        <v>0</v>
      </c>
      <c r="JP42" s="380">
        <f>ENE!JP42+FEB!JP42+MAR!JP42+ABR!JP42+MAY!JP42+JUN!JP42+JUL!JP42+AGO!JP42+SET!JP42+OCT!JP42+NOV!JP42+DIC!JP42</f>
        <v>0</v>
      </c>
      <c r="JQ42" s="326">
        <f>ENE!JQ42+FEB!JQ42+MAR!JQ42+ABR!JQ42+MAY!JQ42+JUN!JQ42+JUL!JQ42+AGO!JQ42+SET!JQ42+OCT!JQ42+NOV!JQ42+DIC!JQ42</f>
        <v>0</v>
      </c>
      <c r="JR42" s="326">
        <f>ENE!JR42+FEB!JR42+MAR!JR42+ABR!JR42+MAY!JR42+JUN!JR42+JUL!JR42+AGO!JR42+SET!JR42+OCT!JR42+NOV!JR42+DIC!JR42</f>
        <v>0</v>
      </c>
      <c r="JS42" s="326">
        <f>ENE!JS42+FEB!JS42+MAR!JS42+ABR!JS42+MAY!JS42+JUN!JS42+JUL!JS42+AGO!JS42+SET!JS42+OCT!JS42+NOV!JS42+DIC!JS42</f>
        <v>0</v>
      </c>
      <c r="JT42" s="327">
        <f>ENE!JT42+FEB!JT42+MAR!JT42+ABR!JT42+MAY!JT42+JUN!JT42+JUL!JT42+AGO!JT42+SET!JT42+OCT!JT42+NOV!JT42+DIC!JT42</f>
        <v>0</v>
      </c>
      <c r="JU42" s="380">
        <f>ENE!JU42+FEB!JU42+MAR!JU42+ABR!JU42+MAY!JU42+JUN!JU42+JUL!JU42+AGO!JU42+SET!JU42+OCT!JU42+NOV!JU42+DIC!JU42</f>
        <v>0</v>
      </c>
      <c r="JV42" s="326">
        <f>ENE!JV42+FEB!JV42+MAR!JV42+ABR!JV42+MAY!JV42+JUN!JV42+JUL!JV42+AGO!JV42+SET!JV42+OCT!JV42+NOV!JV42+DIC!JV42</f>
        <v>0</v>
      </c>
      <c r="JW42" s="326">
        <f>ENE!JW42+FEB!JW42+MAR!JW42+ABR!JW42+MAY!JW42+JUN!JW42+JUL!JW42+AGO!JW42+SET!JW42+OCT!JW42+NOV!JW42+DIC!JW42</f>
        <v>0</v>
      </c>
      <c r="JX42" s="326">
        <f>ENE!JX42+FEB!JX42+MAR!JX42+ABR!JX42+MAY!JX42+JUN!JX42+JUL!JX42+AGO!JX42+SET!JX42+OCT!JX42+NOV!JX42+DIC!JX42</f>
        <v>1</v>
      </c>
      <c r="JY42" s="327">
        <f>ENE!JY42+FEB!JY42+MAR!JY42+ABR!JY42+MAY!JY42+JUN!JY42+JUL!JY42+AGO!JY42+SET!JY42+OCT!JY42+NOV!JY42+DIC!JY42</f>
        <v>1</v>
      </c>
      <c r="JZ42" s="380">
        <f>ENE!JZ42+FEB!JZ42+MAR!JZ42+ABR!JZ42+MAY!JZ42+JUN!JZ42+JUL!JZ42+AGO!JZ42+SET!JZ42+OCT!JZ42+NOV!JZ42+DIC!JZ42</f>
        <v>0</v>
      </c>
      <c r="KA42" s="326">
        <f>ENE!KA42+FEB!KA42+MAR!KA42+ABR!KA42+MAY!KA42+JUN!KA42+JUL!KA42+AGO!KA42+SET!KA42+OCT!KA42+NOV!KA42+DIC!KA42</f>
        <v>0</v>
      </c>
      <c r="KB42" s="326">
        <f>ENE!KB42+FEB!KB42+MAR!KB42+ABR!KB42+MAY!KB42+JUN!KB42+JUL!KB42+AGO!KB42+SET!KB42+OCT!KB42+NOV!KB42+DIC!KB42</f>
        <v>8</v>
      </c>
      <c r="KC42" s="326">
        <f>ENE!KC42+FEB!KC42+MAR!KC42+ABR!KC42+MAY!KC42+JUN!KC42+JUL!KC42+AGO!KC42+SET!KC42+OCT!KC42+NOV!KC42+DIC!KC42</f>
        <v>0</v>
      </c>
      <c r="KD42" s="327">
        <f>ENE!KD42+FEB!KD42+MAR!KD42+ABR!KD42+MAY!KD42+JUN!KD42+JUL!KD42+AGO!KD42+SET!KD42+OCT!KD42+NOV!KD42+DIC!KD42</f>
        <v>0</v>
      </c>
      <c r="KE42" s="205">
        <f>ENE!KE42</f>
        <v>169</v>
      </c>
      <c r="KF42" s="734">
        <f t="shared" si="193"/>
        <v>19.526627218934912</v>
      </c>
      <c r="KG42" s="173">
        <f>ENE!KG42+FEB!KG42+MAR!KG42+ABR!KG42+MAY!KG42+JUN!KG42+JUL!KG42+AGO!KG42+SET!KG42+OCT!KG42+NOV!KG42+DIC!KG42</f>
        <v>33</v>
      </c>
      <c r="KH42" s="205">
        <f>ENE!KH42+FEB!KH42+MAR!KH42+ABR!KH42+MAY!KH42+JUN!KH42+JUL!KH42+AGO!KH42+SET!KH42+OCT!KH42+NOV!KH42+DIC!KH42</f>
        <v>10</v>
      </c>
      <c r="KI42" s="203">
        <f>ENE!KI42+FEB!KI42+MAR!KI42+ABR!KI42+MAY!KI42+JUN!KI42+JUL!KI42+AGO!KI42+SET!KI42+OCT!KI42+NOV!KI42+DIC!KI42</f>
        <v>1</v>
      </c>
      <c r="KJ42" s="173">
        <f>ENE!KJ42+FEB!KJ42+MAR!KJ42+ABR!KJ42+MAY!KJ42+JUN!KJ42+JUL!KJ42+AGO!KJ42+SET!KJ42+OCT!KJ42+NOV!KJ42+DIC!KJ42</f>
        <v>0</v>
      </c>
      <c r="KK42" s="301"/>
      <c r="KL42" s="276" t="s">
        <v>136</v>
      </c>
      <c r="KM42" s="205">
        <f>ENE!KM42+FEB!KM42+MAR!KM42+ABR!KM42+MAY!KM42+JUN!KM42+JUL!KM42+AGO!KM42+SET!KM42+OCT!KM42+NOV!KM42+DIC!KM42</f>
        <v>0</v>
      </c>
      <c r="KN42" s="203">
        <f>ENE!KN42+FEB!KN42+MAR!KN42+ABR!KN42+MAY!KN42+JUN!KN42+JUL!KN42+AGO!KN42+SET!KN42+OCT!KN42+NOV!KN42+DIC!KN42</f>
        <v>0</v>
      </c>
      <c r="KO42" s="203">
        <f>ENE!KO42+FEB!KO42+MAR!KO42+ABR!KO42+MAY!KO42+JUN!KO42+JUL!KO42+AGO!KO42+SET!KO42+OCT!KO42+NOV!KO42+DIC!KO42</f>
        <v>0</v>
      </c>
      <c r="KP42" s="203">
        <f>ENE!KP42+FEB!KP42+MAR!KP42+ABR!KP42+MAY!KP42+JUN!KP42+JUL!KP42+AGO!KP42+SET!KP42+OCT!KP42+NOV!KP42+DIC!KP42</f>
        <v>30</v>
      </c>
      <c r="KQ42" s="203">
        <f>ENE!KQ42+FEB!KQ42+MAR!KQ42+ABR!KQ42+MAY!KQ42+JUN!KQ42+JUL!KQ42+AGO!KQ42+SET!KQ42+OCT!KQ42+NOV!KQ42+DIC!KQ42</f>
        <v>0</v>
      </c>
      <c r="KR42" s="203">
        <f>ENE!KR42+FEB!KR42+MAR!KR42+ABR!KR42+MAY!KR42+JUN!KR42+JUL!KR42+AGO!KR42+SET!KR42+OCT!KR42+NOV!KR42+DIC!KR42</f>
        <v>35</v>
      </c>
      <c r="KS42" s="203">
        <f>ENE!KS42+FEB!KS42+MAR!KS42+ABR!KS42+MAY!KS42+JUN!KS42+JUL!KS42+AGO!KS42+SET!KS42+OCT!KS42+NOV!KS42+DIC!KS42</f>
        <v>4</v>
      </c>
      <c r="KT42" s="203">
        <f>ENE!KT42+FEB!KT42+MAR!KT42+ABR!KT42+MAY!KT42+JUN!KT42+JUL!KT42+AGO!KT42+SET!KT42+OCT!KT42+NOV!KT42+DIC!KT42</f>
        <v>0</v>
      </c>
      <c r="KU42" s="173">
        <f>ENE!KU42+FEB!KU42+MAR!KU42+ABR!KU42+MAY!KU42+JUN!KU42+JUL!KU42+AGO!KU42+SET!KU42+OCT!KU42+NOV!KU42+DIC!KU42</f>
        <v>10</v>
      </c>
      <c r="KV42" s="332">
        <f>ENE!KV42+FEB!KV42+MAR!KV42+ABR!KV42+MAY!KV42+JUN!KV42+JUL!KV42+AGO!KV42+SET!KV42+OCT!KV42+NOV!KV42+DIC!KV42</f>
        <v>0</v>
      </c>
      <c r="KW42" s="173">
        <f>ENE!KW42+FEB!KW42+MAR!KW42+ABR!KW42+MAY!KW42+JUN!KW42+JUL!KW42+AGO!KW42+SET!KW42+OCT!KW42+NOV!KW42+DIC!KW42</f>
        <v>0</v>
      </c>
      <c r="KX42" s="288">
        <f>ENE!KX42+FEB!KX42+MAR!KX42+ABR!KX42+MAY!KX42+JUN!KX42+JUL!KX42+AGO!KX42+SET!KX42+OCT!KX42+NOV!KX42+DIC!KX42</f>
        <v>0</v>
      </c>
      <c r="KY42" s="205">
        <f>ENE!KY42+FEB!KY42+MAR!KY42+ABR!KY42+MAY!KY42+JUN!KY42+JUL!KY42+AGO!KY42+SET!KY42+OCT!KY42+NOV!KY42+DIC!KY42</f>
        <v>0</v>
      </c>
      <c r="KZ42" s="203">
        <f>ENE!KZ42+FEB!KZ42+MAR!KZ42+ABR!KZ42+MAY!KZ42+JUN!KZ42+JUL!KZ42+AGO!KZ42+SET!KZ42+OCT!KZ42+NOV!KZ42+DIC!KZ42</f>
        <v>0</v>
      </c>
      <c r="LA42" s="203">
        <f>ENE!LA42+FEB!LA42+MAR!LA42+ABR!LA42+MAY!LA42+JUN!LA42+JUL!LA42+AGO!LA42+SET!LA42+OCT!LA42+NOV!LA42+DIC!LA42</f>
        <v>0</v>
      </c>
      <c r="LB42" s="173">
        <f>ENE!LB42+FEB!LB42+MAR!LB42+ABR!LB42+MAY!LB42+JUN!LB42+JUL!LB42+AGO!LB42+SET!LB42+OCT!LB42+NOV!LB42+DIC!LB42</f>
        <v>0</v>
      </c>
      <c r="LD42" s="370" t="s">
        <v>136</v>
      </c>
      <c r="LE42" s="483">
        <f>ENE!LE42+FEB!LE42+MAR!LE42+ABR!LE42+MAY!LE42+JUN!LE42+JUL!LE42+AGO!LE42+SET!LE42+OCT!LE42+NOV!LE42+DIC!LE42</f>
        <v>0</v>
      </c>
      <c r="LF42" s="419">
        <f>ENE!LF42+FEB!LF42+MAR!LF42+ABR!LF42+MAY!LF42+JUN!LF42+JUL!LF42+AGO!LF42+SET!LF42+OCT!LF42+NOV!LF42+DIC!LF42</f>
        <v>0</v>
      </c>
      <c r="LG42" s="419">
        <f>ENE!LG42+FEB!LG42+MAR!LG42+ABR!LG42+MAY!LG42+JUN!LG42+JUL!LG42+AGO!LG42+SET!LG42+OCT!LG42+NOV!LG42+DIC!LG42</f>
        <v>0</v>
      </c>
      <c r="LH42" s="419">
        <f>ENE!LH42+FEB!LH42+MAR!LH42+ABR!LH42+MAY!LH42+JUN!LH42+JUL!LH42+AGO!LH42+SET!LH42+OCT!LH42+NOV!LH42+DIC!LH42</f>
        <v>0</v>
      </c>
      <c r="LI42" s="419">
        <f>ENE!LI42+FEB!LI42+MAR!LI42+ABR!LI42+MAY!LI42+JUN!LI42+JUL!LI42+AGO!LI42+SET!LI42+OCT!LI42+NOV!LI42+DIC!LI42</f>
        <v>0</v>
      </c>
      <c r="LJ42" s="420">
        <f>ENE!LJ42+FEB!LJ42+MAR!LJ42+ABR!LJ42+MAY!LJ42+JUN!LJ42+JUL!LJ42+AGO!LJ42+SET!LJ42+OCT!LJ42+NOV!LJ42+DIC!LJ42</f>
        <v>0</v>
      </c>
      <c r="LK42" s="480">
        <f>ENE!LK42+FEB!LK42+MAR!LK42+ABR!LK42+MAY!LK42+JUN!LK42+JUL!LK42+AGO!LK42+SET!LK42+OCT!LK42+NOV!LK42+DIC!LK42</f>
        <v>0</v>
      </c>
      <c r="LL42" s="452">
        <f>ENE!LL42+FEB!LL42+MAR!LL42+ABR!LL42+MAY!LL42+JUN!LL42+JUL!LL42+AGO!LL42+SET!LL42+OCT!LL42+NOV!LL42+DIC!LL42</f>
        <v>0</v>
      </c>
      <c r="LM42" s="452">
        <f>ENE!LM42+FEB!LM42+MAR!LM42+ABR!LM42+MAY!LM42+JUN!LM42+JUL!LM42+AGO!LM42+SET!LM42+OCT!LM42+NOV!LM42+DIC!LM42</f>
        <v>0</v>
      </c>
      <c r="LN42" s="910">
        <f>ENE!LN42+FEB!LN42+MAR!LN42+ABR!LN42+MAY!LN42+JUN!LN42+JUL!LN42+AGO!LN42+SET!LN42+OCT!LN42+NOV!LN42+DIC!LN42</f>
        <v>0</v>
      </c>
      <c r="LO42" s="455">
        <f>ENE!LO42+FEB!LO42+MAR!LO42+ABR!LO42+MAY!LO42+JUN!LO42+JUL!LO42+AGO!LO42+SET!LO42+OCT!LO42+NOV!LO42+DIC!LO42</f>
        <v>47</v>
      </c>
      <c r="LP42" s="452">
        <f>ENE!LP42+FEB!LP42+MAR!LP42+ABR!LP42+MAY!LP42+JUN!LP42+JUL!LP42+AGO!LP42+SET!LP42+OCT!LP42+NOV!LP42+DIC!LP42</f>
        <v>0</v>
      </c>
      <c r="LQ42" s="452">
        <f>ENE!LQ42+FEB!LQ42+MAR!LQ42+ABR!LQ42+MAY!LQ42+JUN!LQ42+JUL!LQ42+AGO!LQ42+SET!LQ42+OCT!LQ42+NOV!LQ42+DIC!LQ42</f>
        <v>0</v>
      </c>
      <c r="LR42" s="910">
        <f>ENE!LR42+FEB!LR42+MAR!LR42+ABR!LR42+MAY!LR42+JUN!LR42+JUL!LR42+AGO!LR42+SET!LR42+OCT!LR42+NOV!LR42+DIC!LR42</f>
        <v>0</v>
      </c>
      <c r="LS42" s="1006">
        <f>ENE!LS42+FEB!LS42+MAR!LS42+ABR!LS42+MAY!LS42+JUN!LS42+JUL!LS42+AGO!LS42+SET!LS42+OCT!LS42+NOV!LS42+DIC!LS42</f>
        <v>55</v>
      </c>
      <c r="LT42" s="910">
        <f>ENE!LT42+FEB!LT42+MAR!LT42+ABR!LT42+MAY!LT42+JUN!LT42+JUL!LT42+AGO!LT42+SET!LT42+OCT!LT42+NOV!LT42+DIC!LT42</f>
        <v>4</v>
      </c>
      <c r="LU42" s="910">
        <f>ENE!LU42+FEB!LU42+MAR!LU42+ABR!LU42+MAY!LU42+JUN!LU42+JUL!LU42+AGO!LU42+SET!LU42+OCT!LU42+NOV!LU42+DIC!LU42</f>
        <v>5</v>
      </c>
      <c r="LV42" s="453">
        <f>ENE!LV42+FEB!LV42+MAR!LV42+ABR!LV42+MAY!LV42+JUN!LV42+JUL!LV42+AGO!LV42+SET!LV42+OCT!LV42+NOV!LV42+DIC!LV42</f>
        <v>0</v>
      </c>
    </row>
    <row r="43" spans="1:335" s="288" customFormat="1" ht="18.75" x14ac:dyDescent="0.3">
      <c r="A43" s="235">
        <v>1450</v>
      </c>
      <c r="B43" s="201" t="s">
        <v>140</v>
      </c>
      <c r="C43" s="202">
        <v>11</v>
      </c>
      <c r="D43" s="380">
        <f>ENE!D43+MAR!D43+FEB!D43+ABR!D43+MAY!D43+JUN!D43+JUL!D43+AGO!D43+SET!D43+OCT!D43+NOV!D43+DIC!D43</f>
        <v>0</v>
      </c>
      <c r="E43" s="326">
        <f>ENE!E43+MAR!E43+FEB!E43+ABR!E43+MAY!E43+JUN!E43+JUL!E43+AGO!E43+SET!E43+OCT!E43+NOV!E43+DIC!E43</f>
        <v>0</v>
      </c>
      <c r="F43" s="326">
        <f>ENE!F43+MAR!F43+FEB!F43+ABR!F43+MAY!F43+JUN!F43+JUL!F43+AGO!F43+SET!F43+OCT!F43+NOV!F43+DIC!F43</f>
        <v>0</v>
      </c>
      <c r="G43" s="705">
        <f t="shared" si="155"/>
        <v>0</v>
      </c>
      <c r="H43" s="326">
        <f>ENE!H43+MAR!H43+FEB!H43+ABR!H43+MAY!H43+JUN!H43+JUL!H43+AGO!H43+SET!H43+OCT!H43+NOV!H43+DIC!H43</f>
        <v>0</v>
      </c>
      <c r="I43" s="379">
        <f>ENE!I43+MAR!I43+FEB!I43+ABR!I43+MAY!I43+JUN!I43+JUL!I43+AGO!I43+SET!I43+OCT!I43+NOV!I43+DIC!I43</f>
        <v>0</v>
      </c>
      <c r="J43" s="380">
        <f>ENE!J43+MAR!J43+FEB!J43+ABR!J43+MAY!J43+JUN!J43+JUL!J43+AGO!J43+SET!J43+OCT!J43+NOV!J43+DIC!J43</f>
        <v>8</v>
      </c>
      <c r="K43" s="326">
        <f>ENE!K43+MAR!K43+FEB!K43+ABR!K43+MAY!K43+JUN!K43+JUL!K43+AGO!K43+SET!K43+OCT!K43+NOV!K43+DIC!K43</f>
        <v>11</v>
      </c>
      <c r="L43" s="326">
        <f>ENE!L43+MAR!L43+FEB!L43+ABR!L43+MAY!L43+JUN!L43+JUL!L43+AGO!L43+SET!L43+OCT!L43+NOV!L43+DIC!L43</f>
        <v>8</v>
      </c>
      <c r="M43" s="406">
        <f t="shared" si="179"/>
        <v>72.727272727272734</v>
      </c>
      <c r="N43" s="380">
        <f>ENE!N43+MAR!N43+FEB!N43+ABR!N43+MAY!N43+JUN!N43+JUL!N43+AGO!N43+SET!N43+OCT!N43+NOV!N43+DIC!N43</f>
        <v>8</v>
      </c>
      <c r="O43" s="326">
        <f>ENE!O43+MAR!O43+FEB!O43+ABR!O43+MAY!O43+JUN!O43+JUL!O43+AGO!O43+SET!O43+OCT!O43+NOV!O43+DIC!O43</f>
        <v>11</v>
      </c>
      <c r="P43" s="326">
        <f>ENE!P43+MAR!P43+FEB!P43+ABR!P43+MAY!P43+JUN!P43+JUL!P43+AGO!P43+SET!P43+OCT!P43+NOV!P43+DIC!P43</f>
        <v>8</v>
      </c>
      <c r="Q43" s="386">
        <f t="shared" si="180"/>
        <v>72.727272727272734</v>
      </c>
      <c r="R43" s="380">
        <f>ENE!R43+MAR!R43+FEB!R43+ABR!R43+MAY!R43+JUN!R43+JUL!R43+AGO!R43+SET!R43+OCT!R43+NOV!R43+DIC!R43</f>
        <v>0</v>
      </c>
      <c r="S43" s="326">
        <f>ENE!S43+MAR!S43+FEB!S43+ABR!S43+MAY!S43+JUN!S43+JUL!S43+AGO!S43+SET!S43+OCT!S43+NOV!S43+DIC!S43</f>
        <v>0</v>
      </c>
      <c r="T43" s="326">
        <f>ENE!T43+MAR!T43+FEB!T43+ABR!T43+MAY!T43+JUN!T43+JUL!T43+AGO!T43+SET!T43+OCT!T43+NOV!T43+DIC!T43</f>
        <v>0</v>
      </c>
      <c r="U43" s="326">
        <f>ENE!U43+MAR!U43+FEB!U43+ABR!U43+MAY!U43+JUN!U43+JUL!U43+AGO!U43+SET!U43+OCT!U43+NOV!U43+DIC!U43</f>
        <v>0</v>
      </c>
      <c r="V43" s="326">
        <f>ENE!V43+MAR!V43+FEB!V43+ABR!V43+MAY!V43+JUN!V43+JUL!V43+AGO!V43+SET!V43+OCT!V43+NOV!V43+DIC!V43</f>
        <v>0</v>
      </c>
      <c r="W43" s="327">
        <f>ENE!W43+MAR!W43+FEB!W43+ABR!W43+MAY!W43+JUN!W43+JUL!W43+AGO!W43+SET!W43+OCT!W43+NOV!W43+DIC!W43</f>
        <v>0</v>
      </c>
      <c r="X43" s="326">
        <f>ENE!X43+MAR!X43+FEB!X43+ABR!X43+MAY!X43+JUN!X43+JUL!X43+AGO!X43+SET!X43+OCT!X43+NOV!X43+DIC!X43</f>
        <v>8</v>
      </c>
      <c r="Y43" s="326">
        <f>ENE!Y43+MAR!Y43+FEB!Y43+ABR!Y43+MAY!Y43+JUN!Y43+JUL!Y43+AGO!Y43+SET!Y43+OCT!Y43+NOV!Y43+DIC!Y43</f>
        <v>11</v>
      </c>
      <c r="Z43" s="326">
        <f>ENE!Z43+MAR!Z43+FEB!Z43+ABR!Z43+MAY!Z43+JUN!Z43+JUL!Z43+AGO!Z43+SET!Z43+OCT!Z43+NOV!Z43+DIC!Z43</f>
        <v>8</v>
      </c>
      <c r="AA43" s="326">
        <f>ENE!AA43+MAR!AA43+FEB!AA43+ABR!AA43+MAY!AA43+JUN!AA43+JUL!AA43+AGO!AA43+SET!AA43+OCT!AA43+NOV!AA43+DIC!AA43</f>
        <v>11</v>
      </c>
      <c r="AB43" s="326">
        <f>ENE!AB43+MAR!AB43+FEB!AB43+ABR!AB43+MAY!AB43+JUN!AB43+JUL!AB43+AGO!AB43+SET!AB43+OCT!AB43+NOV!AB43+DIC!AB43</f>
        <v>12</v>
      </c>
      <c r="AC43" s="326">
        <f>ENE!AC43+MAR!AC43+FEB!AC43+ABR!AC43+MAY!AC43+JUN!AC43+JUL!AC43+AGO!AC43+SET!AC43+OCT!AC43+NOV!AC43+DIC!AC43</f>
        <v>10</v>
      </c>
      <c r="AD43" s="326">
        <f>ENE!AD43+MAR!AD43+FEB!AD43+ABR!AD43+MAY!AD43+JUN!AD43+JUL!AD43+AGO!AD43+SET!AD43+OCT!AD43+NOV!AD43+DIC!AD43</f>
        <v>0</v>
      </c>
      <c r="AE43" s="326">
        <f>ENE!AE43+MAR!AE43+FEB!AE43+ABR!AE43+MAY!AE43+JUN!AE43+JUL!AE43+AGO!AE43+SET!AE43+OCT!AE43+NOV!AE43+DIC!AE43</f>
        <v>0</v>
      </c>
      <c r="AF43" s="327">
        <f>ENE!AF43+MAR!AF43+FEB!AF43+ABR!AF43+MAY!AF43+JUN!AF43+JUL!AF43+AGO!AF43+SET!AF43+OCT!AF43+NOV!AF43+DIC!AF43</f>
        <v>0</v>
      </c>
      <c r="AG43" s="204">
        <f>ENE!AG43+MAR!AG43+FEB!AG43+ABR!AG43+MAY!AG43+JUN!AG43+JUL!AG43+AGO!AG43+SET!AG43+OCT!AG43+NOV!AG43+DIC!AG43</f>
        <v>0</v>
      </c>
      <c r="AH43" s="148"/>
      <c r="AI43" s="276" t="s">
        <v>140</v>
      </c>
      <c r="AJ43" s="202">
        <v>14</v>
      </c>
      <c r="AK43" s="327">
        <f>ENE!AK43+FEB!AK43+MAR!AK43+ABR!AK43+MAY!AK43+JUN!AK43+JUL!AK43+AGO!AK43+SET!AK43+OCT!AK43+NOV!AK43+DIC!AK43</f>
        <v>17</v>
      </c>
      <c r="AL43" s="708">
        <f t="shared" si="181"/>
        <v>121.42857142857142</v>
      </c>
      <c r="AM43" s="326">
        <f>ENE!AM43+FEB!AM43+MAR!AM43+ABR!AM43+MAY!AM43+JUN!AM43+JUL!AM43+AGO!AM43+SET!AM43+OCT!AM43+NOV!AM43+DIC!AM43</f>
        <v>18</v>
      </c>
      <c r="AN43" s="326">
        <f>ENE!AN43+FEB!AN43+MAR!AN43+ABR!AN43+MAY!AN43+JUN!AN43+JUL!AN43+AGO!AN43+SET!AN43+OCT!AN43+NOV!AN43+DIC!AN43</f>
        <v>19</v>
      </c>
      <c r="AO43" s="326">
        <f>ENE!AO43+FEB!AO43+MAR!AO43+ABR!AO43+MAY!AO43+JUN!AO43+JUL!AO43+AGO!AO43+SET!AO43+OCT!AO43+NOV!AO43+DIC!AO43</f>
        <v>0</v>
      </c>
      <c r="AP43" s="326">
        <f>ENE!AP43+FEB!AP43+MAR!AP43+ABR!AP43+MAY!AP43+JUN!AP43+JUL!AP43+AGO!AP43+SET!AP43+OCT!AP43+NOV!AP43+DIC!AP43</f>
        <v>0</v>
      </c>
      <c r="AQ43" s="327">
        <f>ENE!AQ43+FEB!AQ43+MAR!AQ43+ABR!AQ43+MAY!AQ43+JUN!AQ43+JUL!AQ43+AGO!AQ43+SET!AQ43+OCT!AQ43+NOV!AQ43+DIC!AQ43</f>
        <v>16</v>
      </c>
      <c r="AR43" s="326">
        <f>ENE!AR43+FEB!AR43+MAR!AR43+ABR!AR43+MAY!AR43+JUN!AR43+JUL!AR43+AGO!AR43+SET!AR43+OCT!AR43+NOV!AR43+DIC!AR43</f>
        <v>1</v>
      </c>
      <c r="AS43" s="326">
        <f>ENE!AS43+FEB!AS43+MAR!AS43+ABR!AS43+MAY!AS43+JUN!AS43+JUL!AS43+AGO!AS43+SET!AS43+OCT!AS43+NOV!AS43+DIC!AS43</f>
        <v>1</v>
      </c>
      <c r="AT43" s="379">
        <f>ENE!AT43+FEB!AT43+MAR!AT43+ABR!AT43+MAY!AT43+JUN!AT43+JUL!AT43+AGO!AT43+SET!AT43+OCT!AT43+NOV!AT43+DIC!AT43</f>
        <v>19</v>
      </c>
      <c r="AU43" s="380">
        <f>ENE!AU43+FEB!AU43+MAR!AU43+ABR!AU43+MAY!AU43+JUN!AU43+JUL!AU43+AGO!AU43+SET!AU43+OCT!AU43+NOV!AU43+DIC!AU43</f>
        <v>16</v>
      </c>
      <c r="AV43" s="708">
        <f t="shared" si="182"/>
        <v>114.28571428571428</v>
      </c>
      <c r="AW43" s="326">
        <f>ENE!AW43+FEB!AW43+MAR!AW43+ABR!AW43+MAY!AW43+JUN!AW43+JUL!AW43+AGO!AW43+SET!AW43+OCT!AW43+NOV!AW43+DIC!AW43</f>
        <v>16</v>
      </c>
      <c r="AX43" s="744">
        <f>ENE!AX43+FEB!AX43+MAR!AX43+ABR!AX43+MAY!AX43+JUN!AX43+JUL!AX43+AGO!AX43+SET!AX43+OCT!AX43+NOV!AX43+DIC!AX43</f>
        <v>16</v>
      </c>
      <c r="AY43" s="326">
        <f>ENE!AY43+FEB!AY43+MAR!AY43+ABR!AY43+MAY!AY43+JUN!AY43+JUL!AY43+AGO!AY43+SET!AY43+OCT!AY43+NOV!AY43+DIC!AY43</f>
        <v>0</v>
      </c>
      <c r="AZ43" s="326">
        <f>ENE!AZ43+FEB!AZ43+MAR!AZ43+ABR!AZ43+MAY!AZ43+JUN!AZ43+JUL!AZ43+AGO!AZ43+SET!AZ43+OCT!AZ43+NOV!AZ43+DIC!AZ43</f>
        <v>1</v>
      </c>
      <c r="BA43" s="326">
        <f>ENE!BA43+FEB!BA43+MAR!BA43+ABR!BA43+MAY!BA43+JUN!BA43+JUL!BA43+AGO!BA43+SET!BA43+OCT!BA43+NOV!BA43+DIC!BA43</f>
        <v>0</v>
      </c>
      <c r="BB43" s="708">
        <f t="shared" si="159"/>
        <v>0</v>
      </c>
      <c r="BC43" s="326">
        <f>ENE!BC43+FEB!BC43+MAR!BC43+ABR!BC43+MAY!BC43+JUN!BC43+JUL!BC43+AGO!BC43+SET!BC43+OCT!BC43+NOV!BC43+DIC!BC43</f>
        <v>0</v>
      </c>
      <c r="BD43" s="326">
        <f>ENE!BD43+FEB!BD43+MAR!BD43+ABR!BD43+MAY!BD43+JUN!BD43+JUL!BD43+AGO!BD43+SET!BD43+OCT!BD43+NOV!BD43+DIC!BD43</f>
        <v>0</v>
      </c>
      <c r="BE43" s="326">
        <f>ENE!BE43+FEB!BE43+MAR!BE43+ABR!BE43+MAY!BE43+JUN!BE43+JUL!BE43+AGO!BE43+SET!BE43+OCT!BE43+NOV!BE43+DIC!BE43</f>
        <v>1</v>
      </c>
      <c r="BF43" s="708">
        <f t="shared" si="183"/>
        <v>7.1428571428571423</v>
      </c>
      <c r="BG43" s="326">
        <f>ENE!BG43+FEB!BG43+MAR!BG43+ABR!BG43+MAY!BG43+JUN!BG43+JUL!BG43+AGO!BG43+SET!BG43+OCT!BG43+NOV!BG43+DIC!BG43</f>
        <v>0</v>
      </c>
      <c r="BH43" s="326">
        <f>ENE!BH43+FEB!BH43+MAR!BH43+ABR!BH43+MAY!BH43+JUN!BH43+JUL!BH43+AGO!BH43+SET!BH43+OCT!BH43+NOV!BH43+DIC!BH43</f>
        <v>0</v>
      </c>
      <c r="BI43" s="326">
        <f>ENE!BI43+FEB!BI43+MAR!BI43+ABR!BI43+MAY!BI43+JUN!BI43+JUL!BI43+AGO!BI43+SET!BI43+OCT!BI43+NOV!BI43+DIC!BI43</f>
        <v>0</v>
      </c>
      <c r="BJ43" s="326">
        <f>ENE!BJ43+FEB!BJ43+MAR!BJ43+ABR!BJ43+MAY!BJ43+JUN!BJ43+JUL!BJ43+AGO!BJ43+SET!BJ43+OCT!BJ43+NOV!BJ43+DIC!BJ43</f>
        <v>0</v>
      </c>
      <c r="BK43" s="934">
        <f>ENE!BK43+FEB!BK43+MAR!BK43+ABR!BK43+MAY!BK43+JUN!BK43+JUL!BK43+AGO!BK43+SET!BK43+OCT!BK43+NOV!BK43+DIC!BK43</f>
        <v>0</v>
      </c>
      <c r="BL43" s="934">
        <f>ENE!BL43+FEB!BL43+MAR!BL43+ABR!BL43+MAY!BL43+JUN!BL43+JUL!BL43+AGO!BL43+SET!BL43+OCT!BL43+NOV!BL43+DIC!BL43</f>
        <v>0</v>
      </c>
      <c r="BM43" s="327">
        <f>ENE!BM43+FEB!BM43+MAR!BM43+ABR!BM43+MAY!BM43+JUN!BM43+JUL!BM43+AGO!BM43+SET!BM43+OCT!BM43+NOV!BM43+DIC!BM43</f>
        <v>0</v>
      </c>
      <c r="BN43" s="148"/>
      <c r="BO43" s="201" t="s">
        <v>140</v>
      </c>
      <c r="BP43" s="202">
        <v>15</v>
      </c>
      <c r="BQ43" s="380">
        <f>ENE!BQ43+FEB!BQ43+MAR!BQ43+ABR!BQ43+MAY!BQ43+JUN!BQ43+JUL!BQ43+AGO!BQ43+SET!BQ43+OCT!BQ43+NOV!BQ43+DIC!BQ43</f>
        <v>0</v>
      </c>
      <c r="BR43" s="326">
        <f>ENE!BR43+FEB!BR43+MAR!BR43+ABR!BR43+MAY!BR43+JUN!BR43+JUL!BR43+AGO!BR43+SET!BR43+OCT!BR43+NOV!BR43+DIC!BR43</f>
        <v>22</v>
      </c>
      <c r="BS43" s="326">
        <f>ENE!BS43+FEB!BS43+MAR!BS43+ABR!BS43+MAY!BS43+JUN!BS43+JUL!BS43+AGO!BS43+SET!BS43+OCT!BS43+NOV!BS43+DIC!BS43</f>
        <v>0</v>
      </c>
      <c r="BT43" s="326">
        <f>ENE!BT43+FEB!BT43+MAR!BT43+ABR!BT43+MAY!BT43+JUN!BT43+JUL!BT43+AGO!BT43+SET!BT43+OCT!BT43+NOV!BT43+DIC!BT43</f>
        <v>1</v>
      </c>
      <c r="BU43" s="326">
        <f>ENE!BU43+FEB!BU43+MAR!BU43+ABR!BU43+MAY!BU43+JUN!BU43+JUL!BU43+AGO!BU43+SET!BU43+OCT!BU43+NOV!BU43+DIC!BU43</f>
        <v>2</v>
      </c>
      <c r="BV43" s="326">
        <f>ENE!BV43+FEB!BV43+MAR!BV43+ABR!BV43+MAY!BV43+JUN!BV43+JUL!BV43+AGO!BV43+SET!BV43+OCT!BV43+NOV!BV43+DIC!BV43</f>
        <v>0</v>
      </c>
      <c r="BW43" s="326">
        <f>ENE!BW43+FEB!BW43+MAR!BW43+ABR!BW43+MAY!BW43+JUN!BW43+JUL!BW43+AGO!BW43+SET!BW43+OCT!BW43+NOV!BW43+DIC!BW43</f>
        <v>0</v>
      </c>
      <c r="BX43" s="326">
        <f>ENE!BX43+FEB!BX43+MAR!BX43+ABR!BX43+MAY!BX43+JUN!BX43+JUL!BX43+AGO!BX43+SET!BX43+OCT!BX43+NOV!BX43+DIC!BX43</f>
        <v>0</v>
      </c>
      <c r="BY43" s="708">
        <f t="shared" si="163"/>
        <v>0</v>
      </c>
      <c r="BZ43" s="326">
        <f>ENE!BZ43+FEB!BZ43+MAR!BZ43+ABR!BZ43+MAY!BZ43+JUN!BZ43+JUL!BZ43+AGO!BZ43+SET!BZ43+OCT!BZ43+NOV!BZ43+DIC!BZ43</f>
        <v>0</v>
      </c>
      <c r="CA43" s="326">
        <f>ENE!CA43+FEB!CA43+MAR!CA43+ABR!CA43+MAY!CA43+JUN!CA43+JUL!CA43+AGO!CA43+SET!CA43+OCT!CA43+NOV!CA43+DIC!CA43</f>
        <v>0</v>
      </c>
      <c r="CB43" s="326">
        <f>ENE!CB43+FEB!CB43+MAR!CB43+ABR!CB43+MAY!CB43+JUN!CB43+JUL!CB43+AGO!CB43+SET!CB43+OCT!CB43+NOV!CB43+DIC!CB43</f>
        <v>0</v>
      </c>
      <c r="CC43" s="708">
        <f t="shared" si="184"/>
        <v>0</v>
      </c>
      <c r="CD43" s="326">
        <f>ENE!CD43+FEB!CD43+MAR!CD43+ABR!CD43+MAY!CD43+JUN!CD43+JUL!CD43+AGO!CD43+SET!CD43+OCT!CD43+NOV!CD43+DIC!CD43</f>
        <v>0</v>
      </c>
      <c r="CE43" s="326">
        <f>ENE!CE43+FEB!CE43+MAR!CE43+ABR!CE43+MAY!CE43+JUN!CE43+JUL!CE43+AGO!CE43+SET!CE43+OCT!CE43+NOV!CE43+DIC!CE43</f>
        <v>1</v>
      </c>
      <c r="CF43" s="326">
        <f>ENE!CF43+FEB!CF43+MAR!CF43+ABR!CF43+MAY!CF43+JUN!CF43+JUL!CF43+AGO!CF43+SET!CF43+OCT!CF43+NOV!CF43+DIC!CF43</f>
        <v>0</v>
      </c>
      <c r="CG43" s="326">
        <f>ENE!CG43+FEB!CG43+MAR!CG43+ABR!CG43+MAY!CG43+JUN!CG43+JUL!CG43+AGO!CG43+SET!CG43+OCT!CG43+NOV!CG43+DIC!CG43</f>
        <v>0</v>
      </c>
      <c r="CH43" s="934">
        <f>ENE!CH43+FEB!CH43+MAR!CH43+ABR!CH43+MAY!CH43+JUN!CH43+JUL!CH43+AGO!CH43+SET!CH43+OCT!CH43+NOV!CH43+DIC!CH43</f>
        <v>0</v>
      </c>
      <c r="CI43" s="941">
        <f>ENE!CI43+FEB!CI43+MAR!CI43+ABR!CI43+MAY!CI43+JUN!CI43+JUL!CI43+AGO!CI43+SET!CI43+OCT!CI43+NOV!CI43+DIC!CI43</f>
        <v>0</v>
      </c>
      <c r="CJ43" s="380">
        <f>ENE!CJ43+FEB!CJ43+MAR!CJ43+ABR!CJ43+MAY!CJ43+JUN!CJ43+JUL!CJ43+AGO!CJ43+SET!CJ43+OCT!CJ43+NOV!CJ43+DIC!CJ43</f>
        <v>0</v>
      </c>
      <c r="CK43" s="326">
        <f>ENE!CK43+FEB!CK43+MAR!CK43+ABR!CK43+MAY!CK43+JUN!CK43+JUL!CK43+AGO!CK43+SET!CK43+OCT!CK43+NOV!CK43+DIC!CK43</f>
        <v>1</v>
      </c>
      <c r="CL43" s="716">
        <f t="shared" si="185"/>
        <v>6.666666666666667</v>
      </c>
      <c r="CM43" s="326">
        <f>ENE!CM43+FEB!CM43+MAR!CM43+ABR!CM43+MAY!CM43+JUN!CM43+JUL!CM43+AGO!CM43+SET!CM43+OCT!CM43+NOV!CM43+DIC!CM43</f>
        <v>0</v>
      </c>
      <c r="CN43" s="326">
        <f>ENE!CN43+FEB!CN43+MAR!CN43+ABR!CN43+MAY!CN43+JUN!CN43+JUL!CN43+AGO!CN43+SET!CN43+OCT!CN43+NOV!CN43+DIC!CN43</f>
        <v>0</v>
      </c>
      <c r="CO43" s="327">
        <f>ENE!CO43+FEB!CO43+MAR!CO43+ABR!CO43+MAY!CO43+JUN!CO43+JUL!CO43+AGO!CO43+SET!CO43+OCT!CO43+NOV!CO43+DIC!CO43</f>
        <v>0</v>
      </c>
      <c r="CP43" s="148"/>
      <c r="CQ43" s="370" t="s">
        <v>140</v>
      </c>
      <c r="CR43" s="371">
        <v>1</v>
      </c>
      <c r="CS43" s="380">
        <f>ENE!CS43+FEB!CS43+MAR!CS43+ABR!CS43+MAY!CS43+JUN!CS43+JUL!CS43+AGO!CS43+SET!CS43+OCT!CS43+NOV!CS43+DIC!CS43</f>
        <v>1</v>
      </c>
      <c r="CT43" s="326">
        <f>ENE!CT43+FEB!CT43+MAR!CT43+ABR!CT43+MAY!CT43+JUN!CT43+JUL!CT43+AGO!CT43+SET!CT43+OCT!CT43+NOV!CT43+DIC!CT43</f>
        <v>6</v>
      </c>
      <c r="CU43" s="326">
        <f>ENE!CU43+FEB!CU43+MAR!CU43+ABR!CU43+MAY!CU43+JUN!CU43+JUL!CU43+AGO!CU43+SET!CU43+OCT!CU43+NOV!CU43+DIC!CU43</f>
        <v>0</v>
      </c>
      <c r="CV43" s="326">
        <f>ENE!CV43+FEB!CV43+MAR!CV43+ABR!CV43+MAY!CV43+JUN!CV43+JUL!CV43+AGO!CV43+SET!CV43+OCT!CV43+NOV!CV43+DIC!CV43</f>
        <v>0</v>
      </c>
      <c r="CW43" s="326">
        <f>ENE!CW43+FEB!CW43+MAR!CW43+ABR!CW43+MAY!CW43+JUN!CW43+JUL!CW43+AGO!CW43+SET!CW43+OCT!CW43+NOV!CW43+DIC!CW43</f>
        <v>0</v>
      </c>
      <c r="CX43" s="326">
        <f>ENE!CX43+FEB!CX43+MAR!CX43+ABR!CX43+MAY!CX43+JUN!CX43+JUL!CX43+AGO!CX43+SET!CX43+OCT!CX43+NOV!CX43+DIC!CX43</f>
        <v>0</v>
      </c>
      <c r="CY43" s="326">
        <f>ENE!CY43+FEB!CY43+MAR!CY43+ABR!CY43+MAY!CY43+JUN!CY43+JUL!CY43+AGO!CY43+SET!CY43+OCT!CY43+NOV!CY43+DIC!CY43</f>
        <v>0</v>
      </c>
      <c r="CZ43" s="326">
        <f>ENE!CZ43+FEB!CZ43+MAR!CZ43+ABR!CZ43+MAY!CZ43+JUN!CZ43+JUL!CZ43+AGO!CZ43+SET!CZ43+OCT!CZ43+NOV!CZ43+DIC!CZ43</f>
        <v>0</v>
      </c>
      <c r="DA43" s="326">
        <f>ENE!DA43+FEB!DA43+MAR!DA43+ABR!DA43+MAY!DA43+JUN!DA43+JUL!DA43+AGO!DA43+SET!DA43+OCT!DA43+NOV!DA43+DIC!DA43</f>
        <v>0</v>
      </c>
      <c r="DB43" s="326">
        <f>ENE!DB43+FEB!DB43+MAR!DB43+ABR!DB43+MAY!DB43+JUN!DB43+JUL!DB43+AGO!DB43+SET!DB43+OCT!DB43+NOV!DB43+DIC!DB43</f>
        <v>0</v>
      </c>
      <c r="DC43" s="326">
        <f>ENE!DC43+FEB!DC43+MAR!DC43+ABR!DC43+MAY!DC43+JUN!DC43+JUL!DC43+AGO!DC43+SET!DC43+OCT!DC43+NOV!DC43+DIC!DC43</f>
        <v>0</v>
      </c>
      <c r="DD43" s="326">
        <f>ENE!DD43+FEB!DD43+MAR!DD43+ABR!DD43+MAY!DD43+JUN!DD43+JUL!DD43+AGO!DD43+SET!DD43+OCT!DD43+NOV!DD43+DIC!DD43</f>
        <v>0</v>
      </c>
      <c r="DE43" s="326">
        <f>ENE!DE43+FEB!DE43+MAR!DE43+ABR!DE43+MAY!DE43+JUN!DE43+JUL!DE43+AGO!DE43+SET!DE43+OCT!DE43+NOV!DE43+DIC!DE43</f>
        <v>0</v>
      </c>
      <c r="DF43" s="326">
        <f>ENE!DF43+FEB!DF43+MAR!DF43+ABR!DF43+MAY!DF43+JUN!DF43+JUL!DF43+AGO!DF43+SET!DF43+OCT!DF43+NOV!DF43+DIC!DF43</f>
        <v>0</v>
      </c>
      <c r="DG43" s="326">
        <f>ENE!DG43+FEB!DG43+MAR!DG43+ABR!DG43+MAY!DG43+JUN!DG43+JUL!DG43+AGO!DG43+SET!DG43+OCT!DG43+NOV!DG43+DIC!DG43</f>
        <v>0</v>
      </c>
      <c r="DH43" s="326">
        <f>ENE!DH43+FEB!DH43+MAR!DH43+ABR!DH43+MAY!DH43+JUN!DH43+JUL!DH43+AGO!DH43+SET!DH43+OCT!DH43+NOV!DH43+DIC!DH43</f>
        <v>0</v>
      </c>
      <c r="DI43" s="379">
        <f>ENE!DI43+FEB!DI43+MAR!DI43+ABR!DI43+MAY!DI43+JUN!DI43+JUL!DI43+AGO!DI43+SET!DI43+OCT!DI43+NOV!DI43+DIC!DI43</f>
        <v>0</v>
      </c>
      <c r="DJ43" s="380">
        <f>ENE!DJ43+FEB!DJ43+MAR!DJ43+ABR!DJ43+MAY!DJ43+JUN!DJ43+JUL!DJ43+AGO!DJ43+SET!DJ43+OCT!DJ43+NOV!DJ43+DIC!DJ43</f>
        <v>0</v>
      </c>
      <c r="DK43" s="327">
        <f>ENE!DK43+FEB!DK43+MAR!DK43+ABR!DK43+MAY!DK43+JUN!DK43+JUL!DK43+AGO!DK43+SET!DK43+OCT!DK43+NOV!DK43+DIC!DK43</f>
        <v>0</v>
      </c>
      <c r="DL43" s="380">
        <f>ENE!DL43+FEB!DL43+MAR!DL43+ABR!DL43+MAY!DL43+JUN!DL43+JUL!DL43+AGO!DL43+SET!DL43+OCT!DL43+NOV!DL43+DIC!DL43</f>
        <v>0</v>
      </c>
      <c r="DM43" s="327">
        <f>ENE!DM43+FEB!DM43+MAR!DM43+ABR!DM43+MAY!DM43+JUN!DM43+JUL!DM43+AGO!DM43+SET!DM43+OCT!DM43+NOV!DM43+DIC!DM43</f>
        <v>0</v>
      </c>
      <c r="DN43" s="148"/>
      <c r="DO43" s="201" t="s">
        <v>140</v>
      </c>
      <c r="DP43" s="202">
        <v>13</v>
      </c>
      <c r="DQ43" s="380">
        <f>ENE!DQ43+FEB!DQ43+MAR!DQ43+ABR!DQ43+MAY!DQ43+JUN!DQ43+JUL!DQ43+AGO!DQ43+SET!DQ43+OCT!DQ43+NOV!DQ43+DIC!DQ43</f>
        <v>0</v>
      </c>
      <c r="DR43" s="326">
        <f>ENE!DR43+FEB!DR43+MAR!DR43+ABR!DR43+MAY!DR43+JUN!DR43+JUL!DR43+AGO!DR43+SET!DR43+OCT!DR43+NOV!DR43+DIC!DR43</f>
        <v>1</v>
      </c>
      <c r="DS43" s="326">
        <f>ENE!DS43+FEB!DS43+MAR!DS43+ABR!DS43+MAY!DS43+JUN!DS43+JUL!DS43+AGO!DS43+SET!DS43+OCT!DS43+NOV!DS43+DIC!DS43</f>
        <v>3</v>
      </c>
      <c r="DT43" s="379">
        <f>ENE!DT43+FEB!DT43+MAR!DT43+ABR!DT43+MAY!DT43+JUN!DT43+JUL!DT43+AGO!DT43+SET!DT43+OCT!DT43+NOV!DT43+DIC!DT43</f>
        <v>0</v>
      </c>
      <c r="DU43" s="380">
        <f>ENE!DU43+FEB!DU43+MAR!DU43+ABR!DU43+MAY!DU43+JUN!DU43+JUL!DU43+AGO!DU43+SET!DU43+OCT!DU43+NOV!DU43+DIC!DU43</f>
        <v>0</v>
      </c>
      <c r="DV43" s="326">
        <f>ENE!DV43+FEB!DV43+MAR!DV43+ABR!DV43+MAY!DV43+JUN!DV43+JUL!DV43+AGO!DV43+SET!DV43+OCT!DV43+NOV!DV43+DIC!DV43</f>
        <v>0</v>
      </c>
      <c r="DW43" s="326">
        <f>ENE!DW43+FEB!DW43+MAR!DW43+ABR!DW43+MAY!DW43+JUN!DW43+JUL!DW43+AGO!DW43+SET!DW43+OCT!DW43+NOV!DW43+DIC!DW43</f>
        <v>0</v>
      </c>
      <c r="DX43" s="720">
        <f t="shared" si="167"/>
        <v>0</v>
      </c>
      <c r="DY43" s="380">
        <f>ENE!DY43+FEB!DY43+MAR!DY43+ABR!DY43+MAY!DY43+JUN!DY43+JUL!DY43+AGO!DY43+SET!DY43+OCT!DY43+NOV!DY43+DIC!DY43</f>
        <v>0</v>
      </c>
      <c r="DZ43" s="326">
        <f>ENE!DZ43+FEB!DZ43+MAR!DZ43+ABR!DZ43+MAY!DZ43+JUN!DZ43+JUL!DZ43+AGO!DZ43+SET!DZ43+OCT!DZ43+NOV!DZ43+DIC!DZ43</f>
        <v>0</v>
      </c>
      <c r="EA43" s="326">
        <f>ENE!EA43+FEB!EA43+MAR!EA43+ABR!EA43+MAY!EA43+JUN!EA43+JUL!EA43+AGO!EA43+SET!EA43+OCT!EA43+NOV!EA43+DIC!EA43</f>
        <v>0</v>
      </c>
      <c r="EB43" s="716">
        <f t="shared" si="186"/>
        <v>0</v>
      </c>
      <c r="EC43" s="326">
        <f>ENE!EC43+FEB!EC43+MAR!EC43+ABR!EC43+MAY!EC43+JUN!EC43+JUL!EC43+AGO!EC43+SET!EC43+OCT!EC43+NOV!EC43+DIC!EC43</f>
        <v>0</v>
      </c>
      <c r="ED43" s="326">
        <f>ENE!ED43+FEB!ED43+MAR!ED43+ABR!ED43+MAY!ED43+JUN!ED43+JUL!ED43+AGO!ED43+SET!ED43+OCT!ED43+NOV!ED43+DIC!ED43</f>
        <v>0</v>
      </c>
      <c r="EE43" s="326">
        <f>ENE!EE43+FEB!EE43+MAR!EE43+ABR!EE43+MAY!EE43+JUN!EE43+JUL!EE43+AGO!EE43+SET!EE43+OCT!EE43+NOV!EE43+DIC!EE43</f>
        <v>0</v>
      </c>
      <c r="EF43" s="379">
        <f>ENE!EF43+FEB!EF43+MAR!EF43+ABR!EF43+MAY!EF43+JUN!EF43+JUL!EF43+AGO!EF43+SET!EF43+OCT!EF43+NOV!EF43+DIC!EF43</f>
        <v>0</v>
      </c>
      <c r="EG43" s="380">
        <f>ENE!EG43+FEB!EG43+MAR!EG43+ABR!EG43+MAY!EG43+JUN!EG43+JUL!EG43+AGO!EG43+SET!EG43+OCT!EG43+NOV!EG43+DIC!EG43</f>
        <v>0</v>
      </c>
      <c r="EH43" s="327">
        <f>ENE!EH43+FEB!EH43+MAR!EH43+ABR!EH43+MAY!EH43+JUN!EH43+JUL!EH43+AGO!EH43+SET!EH43+OCT!EH43+NOV!EH43+DIC!EH43</f>
        <v>0</v>
      </c>
      <c r="EI43" s="326">
        <f>ENE!EI43+FEB!EI43+MAR!EI43+ABR!EI43+MAY!EI43+JUN!EI43+JUL!EI43+AGO!EI43+SET!EI43+OCT!EI43+NOV!EI43+DIC!EI43</f>
        <v>0</v>
      </c>
      <c r="EJ43" s="326">
        <f>ENE!EJ43+FEB!EJ43+MAR!EJ43+ABR!EJ43+MAY!EJ43+JUN!EJ43+JUL!EJ43+AGO!EJ43+SET!EJ43+OCT!EJ43+NOV!EJ43+DIC!EJ43</f>
        <v>0</v>
      </c>
      <c r="EK43" s="716">
        <f t="shared" si="187"/>
        <v>0</v>
      </c>
      <c r="EL43" s="326">
        <f>ENE!EL43+FEB!EL43+MAR!EL43+ABR!EL43+MAY!EL43+JUN!EL43+JUL!EL43+AGO!EL43+SET!EL43+OCT!EL43+NOV!EL43+DIC!EL43</f>
        <v>0</v>
      </c>
      <c r="EM43" s="326">
        <f>ENE!EM43+FEB!EM43+MAR!EM43+ABR!EM43+MAY!EM43+JUN!EM43+JUL!EM43+AGO!EM43+SET!EM43+OCT!EM43+NOV!EM43+DIC!EM43</f>
        <v>13</v>
      </c>
      <c r="EN43" s="708">
        <f t="shared" si="188"/>
        <v>100</v>
      </c>
      <c r="EO43" s="326">
        <f>ENE!EO43+FEB!EO43+MAR!EO43+ABR!EO43+MAY!EO43+JUN!EO43+JUL!EO43+AGO!EO43+SET!EO43+OCT!EO43+NOV!EO43+DIC!EO43</f>
        <v>12</v>
      </c>
      <c r="EP43" s="716">
        <f t="shared" si="189"/>
        <v>92.307692307692307</v>
      </c>
      <c r="EQ43" s="148"/>
      <c r="ER43" s="201" t="s">
        <v>140</v>
      </c>
      <c r="ES43" s="380">
        <f>ENE!ES43+FEB!ES43+MAR!ES43+ABR!ES43+MAY!ES43+JUN!ES43+JUL!ES43+AGO!ES43+SET!ES43+OCT!ES43+NOV!ES43+DIC!ES43</f>
        <v>0</v>
      </c>
      <c r="ET43" s="326">
        <f>ENE!ET43+FEB!ET43+MAR!ET43+ABR!ET43+MAY!ET43+JUN!ET43+JUL!ET43+AGO!ET43+SET!ET43+OCT!ET43+NOV!ET43+DIC!ET43</f>
        <v>0</v>
      </c>
      <c r="EU43" s="379">
        <f>ENE!EU43+FEB!EU43+MAR!EU43+ABR!EU43+MAY!EU43+JUN!EU43+JUL!EU43+AGO!EU43+SET!EU43+OCT!EU43+NOV!EU43+DIC!EU43</f>
        <v>0</v>
      </c>
      <c r="EV43" s="380">
        <f>ENE!EV43+FEB!EV43+MAR!EV43+ABR!EV43+MAY!EV43+JUN!EV43+JUL!EV43+AGO!EV43+SET!EV43+OCT!EV43+NOV!EV43+DIC!EV43</f>
        <v>3</v>
      </c>
      <c r="EW43" s="326">
        <f>ENE!EW43+FEB!EW43+MAR!EW43+ABR!EW43+MAY!EW43+JUN!EW43+JUL!EW43+AGO!EW43+SET!EW43+OCT!EW43+NOV!EW43+DIC!EW43</f>
        <v>1</v>
      </c>
      <c r="EX43" s="327">
        <f>ENE!EX43+FEB!EX43+MAR!EX43+ABR!EX43+MAY!EX43+JUN!EX43+JUL!EX43+AGO!EX43+SET!EX43+OCT!EX43+NOV!EX43+DIC!EX43</f>
        <v>0</v>
      </c>
      <c r="EY43" s="326">
        <f>ENE!EY43+FEB!EY43+MAR!EY43+ABR!EY43+MAY!EY43+JUN!EY43+JUL!EY43+AGO!EY43+SET!EY43+OCT!EY43+NOV!EY43+DIC!EY43</f>
        <v>3</v>
      </c>
      <c r="EZ43" s="326">
        <f>ENE!EZ43+FEB!EZ43+MAR!EZ43+ABR!EZ43+MAY!EZ43+JUN!EZ43+JUL!EZ43+AGO!EZ43+SET!EZ43+OCT!EZ43+NOV!EZ43+DIC!EZ43</f>
        <v>1</v>
      </c>
      <c r="FA43" s="379">
        <f>ENE!FA43+FEB!FA43+MAR!FA43+ABR!FA43+MAY!FA43+JUN!FA43+JUL!FA43+AGO!FA43+SET!FA43+OCT!FA43+NOV!FA43+DIC!FA43</f>
        <v>0</v>
      </c>
      <c r="FB43" s="380">
        <f>ENE!FB43+FEB!FB43+MAR!FB43+ABR!FB43+MAY!FB43+JUN!FB43+JUL!FB43+AGO!FB43+SET!FB43+OCT!FB43+NOV!FB43+DIC!FB43</f>
        <v>8</v>
      </c>
      <c r="FC43" s="326">
        <f>ENE!FC43+FEB!FC43+MAR!FC43+ABR!FC43+MAY!FC43+JUN!FC43+JUL!FC43+AGO!FC43+SET!FC43+OCT!FC43+NOV!FC43+DIC!FC43</f>
        <v>2</v>
      </c>
      <c r="FD43" s="327">
        <f>ENE!FD43+FEB!FD43+MAR!FD43+ABR!FD43+MAY!FD43+JUN!FD43+JUL!FD43+AGO!FD43+SET!FD43+OCT!FD43+NOV!FD43+DIC!FD43</f>
        <v>1</v>
      </c>
      <c r="FE43" s="326">
        <f>ENE!FE43+FEB!FE43+MAR!FE43+ABR!FE43+MAY!FE43+JUN!FE43+JUL!FE43+AGO!FE43+SET!FE43+OCT!FE43+NOV!FE43+DIC!FE43</f>
        <v>1</v>
      </c>
      <c r="FF43" s="326">
        <f>ENE!FF43+FEB!FF43+MAR!FF43+ABR!FF43+MAY!FF43+JUN!FF43+JUL!FF43+AGO!FF43+SET!FF43+OCT!FF43+NOV!FF43+DIC!FF43</f>
        <v>0</v>
      </c>
      <c r="FG43" s="379">
        <f>ENE!FG43+FEB!FG43+MAR!FG43+ABR!FG43+MAY!FG43+JUN!FG43+JUL!FG43+AGO!FG43+SET!FG43+OCT!FG43+NOV!FG43+DIC!FG43</f>
        <v>0</v>
      </c>
      <c r="FH43" s="380">
        <f>ENE!FH43+FEB!FH43+MAR!FH43+ABR!FH43+MAY!FH43+JUN!FH43+JUL!FH43+AGO!FH43+SET!FH43+OCT!FH43+NOV!FH43+DIC!FH43</f>
        <v>0</v>
      </c>
      <c r="FI43" s="326">
        <f>ENE!FI43+FEB!FI43+MAR!FI43+ABR!FI43+MAY!FI43+JUN!FI43+JUL!FI43+AGO!FI43+SET!FI43+OCT!FI43+NOV!FI43+DIC!FI43</f>
        <v>0</v>
      </c>
      <c r="FJ43" s="327">
        <f>ENE!FJ43+FEB!FJ43+MAR!FJ43+ABR!FJ43+MAY!FJ43+JUN!FJ43+JUL!FJ43+AGO!FJ43+SET!FJ43+OCT!FJ43+NOV!FJ43+DIC!FJ43</f>
        <v>0</v>
      </c>
      <c r="FK43" s="205">
        <f>ENE!FK43</f>
        <v>10</v>
      </c>
      <c r="FL43" s="724">
        <f t="shared" si="169"/>
        <v>20</v>
      </c>
      <c r="FM43" s="326">
        <f>ENE!FM43+FEB!FM43+MAR!FM43+ABR!FM43+MAY!FM43+JUN!FM43+JUL!FM43+AGO!FM43+SET!FM43+OCT!FM43+NOV!FM43+DIC!FM43</f>
        <v>0</v>
      </c>
      <c r="FN43" s="326">
        <f>ENE!FN43+FEB!FN43+MAR!FN43+ABR!FN43+MAY!FN43+JUN!FN43+JUL!FN43+AGO!FN43+SET!FN43+OCT!FN43+NOV!FN43+DIC!FN43</f>
        <v>0</v>
      </c>
      <c r="FO43" s="326">
        <f>ENE!FO43+FEB!FO43+MAR!FO43+ABR!FO43+MAY!FO43+JUN!FO43+JUL!FO43+AGO!FO43+SET!FO43+OCT!FO43+NOV!FO43+DIC!FO43</f>
        <v>0</v>
      </c>
      <c r="FP43" s="326">
        <f>ENE!FP43+FEB!FP43+MAR!FP43+ABR!FP43+MAY!FP43+JUN!FP43+JUL!FP43+AGO!FP43+SET!FP43+OCT!FP43+NOV!FP43+DIC!FP43</f>
        <v>2</v>
      </c>
      <c r="FQ43" s="327">
        <f>ENE!FQ43+FEB!FQ43+MAR!FQ43+ABR!FQ43+MAY!FQ43+JUN!FQ43+JUL!FQ43+AGO!FQ43+SET!FQ43+OCT!FQ43+NOV!FQ43+DIC!FQ43</f>
        <v>0</v>
      </c>
      <c r="FR43" s="380">
        <f>ENE!FR43+FEB!FR43+MAR!FR43+ABR!FR43+MAY!FR43+JUN!FR43+JUL!FR43+AGO!FR43+SET!FR43+OCT!FR43+NOV!FR43+DIC!FR43</f>
        <v>0</v>
      </c>
      <c r="FS43" s="326">
        <f>ENE!FS43+FEB!FS43+MAR!FS43+ABR!FS43+MAY!FS43+JUN!FS43+JUL!FS43+AGO!FS43+SET!FS43+OCT!FS43+NOV!FS43+DIC!FS43</f>
        <v>0</v>
      </c>
      <c r="FT43" s="326">
        <f>ENE!FT43+FEB!FT43+MAR!FT43+ABR!FT43+MAY!FT43+JUN!FT43+JUL!FT43+AGO!FT43+SET!FT43+OCT!FT43+NOV!FT43+DIC!FT43</f>
        <v>0</v>
      </c>
      <c r="FU43" s="326">
        <f>ENE!FU43+FEB!FU43+MAR!FU43+ABR!FU43+MAY!FU43+JUN!FU43+JUL!FU43+AGO!FU43+SET!FU43+OCT!FU43+NOV!FU43+DIC!FU43</f>
        <v>0</v>
      </c>
      <c r="FV43" s="326">
        <f>ENE!FV43+FEB!FV43+MAR!FV43+ABR!FV43+MAY!FV43+JUN!FV43+JUL!FV43+AGO!FV43+SET!FV43+OCT!FV43+NOV!FV43+DIC!FV43</f>
        <v>0</v>
      </c>
      <c r="FW43" s="326">
        <f>ENE!FW43+FEB!FW43+MAR!FW43+ABR!FW43+MAY!FW43+JUN!FW43+JUL!FW43+AGO!FW43+SET!FW43+OCT!FW43+NOV!FW43+DIC!FW43</f>
        <v>1</v>
      </c>
      <c r="FX43" s="326">
        <f>ENE!FX43+FEB!FX43+MAR!FX43+ABR!FX43+MAY!FX43+JUN!FX43+JUL!FX43+AGO!FX43+SET!FX43+OCT!FX43+NOV!FX43+DIC!FX43</f>
        <v>1</v>
      </c>
      <c r="FY43" s="326">
        <f>ENE!FY43+FEB!FY43+MAR!FY43+ABR!FY43+MAY!FY43+JUN!FY43+JUL!FY43+AGO!FY43+SET!FY43+OCT!FY43+NOV!FY43+DIC!FY43</f>
        <v>0</v>
      </c>
      <c r="FZ43" s="326">
        <f>ENE!FZ43+FEB!FZ43+MAR!FZ43+ABR!FZ43+MAY!FZ43+JUN!FZ43+JUL!FZ43+AGO!FZ43+SET!FZ43+OCT!FZ43+NOV!FZ43+DIC!FZ43</f>
        <v>0</v>
      </c>
      <c r="GA43" s="326">
        <f>ENE!GA43+FEB!GA43+MAR!GA43+ABR!GA43+MAY!GA43+JUN!GA43+JUL!GA43+AGO!GA43+SET!GA43+OCT!GA43+NOV!GA43+DIC!GA43</f>
        <v>2</v>
      </c>
      <c r="GB43" s="326">
        <f>ENE!GB43+FEB!GB43+MAR!GB43+ABR!GB43+MAY!GB43+JUN!GB43+JUL!GB43+AGO!GB43+SET!GB43+OCT!GB43+NOV!GB43+DIC!GB43</f>
        <v>1</v>
      </c>
      <c r="GC43" s="326">
        <f>ENE!GC43+FEB!GC43+MAR!GC43+ABR!GC43+MAY!GC43+JUN!GC43+JUL!GC43+AGO!GC43+SET!GC43+OCT!GC43+NOV!GC43+DIC!GC43</f>
        <v>0</v>
      </c>
      <c r="GD43" s="326">
        <f>ENE!GD43+FEB!GD43+MAR!GD43+ABR!GD43+MAY!GD43+JUN!GD43+JUL!GD43+AGO!GD43+SET!GD43+OCT!GD43+NOV!GD43+DIC!GD43</f>
        <v>1</v>
      </c>
      <c r="GE43" s="326">
        <f>ENE!GE43+FEB!GE43+MAR!GE43+ABR!GE43+MAY!GE43+JUN!GE43+JUL!GE43+AGO!GE43+SET!GE43+OCT!GE43+NOV!GE43+DIC!GE43</f>
        <v>0</v>
      </c>
      <c r="GF43" s="326">
        <f>ENE!GF43+FEB!GF43+MAR!GF43+ABR!GF43+MAY!GF43+JUN!GF43+JUL!GF43+AGO!GF43+SET!GF43+OCT!GF43+NOV!GF43+DIC!GF43</f>
        <v>0</v>
      </c>
      <c r="GG43" s="327">
        <f>ENE!GG43+FEB!GG43+MAR!GG43+ABR!GG43+MAY!GG43+JUN!GG43+JUL!GG43+AGO!GG43+SET!GG43+OCT!GG43+NOV!GG43+DIC!GG43</f>
        <v>0</v>
      </c>
      <c r="GH43" s="148"/>
      <c r="GI43" s="201" t="s">
        <v>140</v>
      </c>
      <c r="GJ43" s="486">
        <v>97</v>
      </c>
      <c r="GK43" s="727">
        <f t="shared" si="190"/>
        <v>44.329896907216494</v>
      </c>
      <c r="GL43" s="380">
        <f>ENE!GL43+FEB!GL43+MAR!GL43+ABR!GL43+MAY!GL43+JUN!GL43+JUL!GL43+AGO!GL43+SET!GL43+OCT!GL43+NOV!GL43+DIC!GL43</f>
        <v>0</v>
      </c>
      <c r="GM43" s="326">
        <f>ENE!GM43+FEB!GM43+MAR!GM43+ABR!GM43+MAY!GM43+JUN!GM43+JUL!GM43+AGO!GM43+SET!GM43+OCT!GM43+NOV!GM43+DIC!GM43</f>
        <v>0</v>
      </c>
      <c r="GN43" s="326">
        <f>ENE!GN43+FEB!GN43+MAR!GN43+ABR!GN43+MAY!GN43+JUN!GN43+JUL!GN43+AGO!GN43+SET!GN43+OCT!GN43+NOV!GN43+DIC!GN43</f>
        <v>0</v>
      </c>
      <c r="GO43" s="326">
        <f>ENE!GO43+FEB!GO43+MAR!GO43+ABR!GO43+MAY!GO43+JUN!GO43+JUL!GO43+AGO!GO43+SET!GO43+OCT!GO43+NOV!GO43+DIC!GO43</f>
        <v>4</v>
      </c>
      <c r="GP43" s="327">
        <f>ENE!GP43+FEB!GP43+MAR!GP43+ABR!GP43+MAY!GP43+JUN!GP43+JUL!GP43+AGO!GP43+SET!GP43+OCT!GP43+NOV!GP43+DIC!GP43</f>
        <v>2</v>
      </c>
      <c r="GQ43" s="380">
        <f>ENE!GQ43+FEB!GQ43+MAR!GQ43+ABR!GQ43+MAY!GQ43+JUN!GQ43+JUL!GQ43+AGO!GQ43+SET!GQ43+OCT!GQ43+NOV!GQ43+DIC!GQ43</f>
        <v>6</v>
      </c>
      <c r="GR43" s="326">
        <f>ENE!GR43+FEB!GR43+MAR!GR43+ABR!GR43+MAY!GR43+JUN!GR43+JUL!GR43+AGO!GR43+SET!GR43+OCT!GR43+NOV!GR43+DIC!GR43</f>
        <v>7</v>
      </c>
      <c r="GS43" s="326">
        <f>ENE!GS43+FEB!GS43+MAR!GS43+ABR!GS43+MAY!GS43+JUN!GS43+JUL!GS43+AGO!GS43+SET!GS43+OCT!GS43+NOV!GS43+DIC!GS43</f>
        <v>7</v>
      </c>
      <c r="GT43" s="326">
        <f>ENE!GT43+FEB!GT43+MAR!GT43+ABR!GT43+MAY!GT43+JUN!GT43+JUL!GT43+AGO!GT43+SET!GT43+OCT!GT43+NOV!GT43+DIC!GT43</f>
        <v>11</v>
      </c>
      <c r="GU43" s="327">
        <f>ENE!GU43+FEB!GU43+MAR!GU43+ABR!GU43+MAY!GU43+JUN!GU43+JUL!GU43+AGO!GU43+SET!GU43+OCT!GU43+NOV!GU43+DIC!GU43</f>
        <v>6</v>
      </c>
      <c r="GV43" s="205">
        <f>ENE!GV43+FEB!GV43+MAR!GV43+ABR!GV43+MAY!GV43+JUN!GV43+JUL!GV43+AGO!GV43+SET!GV43+OCT!GV43+NOV!GV43+DIC!GV43</f>
        <v>32</v>
      </c>
      <c r="GW43" s="205">
        <v>95</v>
      </c>
      <c r="GX43" s="730">
        <f t="shared" si="191"/>
        <v>33.684210526315788</v>
      </c>
      <c r="GY43" s="380">
        <f>ENE!GY43+FEB!GY43+MAR!GY43+ABR!GY43+MAY!GY43+JUN!GY43+JUL!GY43+AGO!GY43+SET!GY43+OCT!GY43+NOV!GY43+DIC!GY43</f>
        <v>0</v>
      </c>
      <c r="GZ43" s="326">
        <f>ENE!GZ43+FEB!GZ43+MAR!GZ43+ABR!GZ43+MAY!GZ43+JUN!GZ43+JUL!GZ43+AGO!GZ43+SET!GZ43+OCT!GZ43+NOV!GZ43+DIC!GZ43</f>
        <v>0</v>
      </c>
      <c r="HA43" s="326">
        <f>ENE!HA43+FEB!HA43+MAR!HA43+ABR!HA43+MAY!HA43+JUN!HA43+JUL!HA43+AGO!HA43+SET!HA43+OCT!HA43+NOV!HA43+DIC!HA43</f>
        <v>1</v>
      </c>
      <c r="HB43" s="326">
        <f>ENE!HB43+FEB!HB43+MAR!HB43+ABR!HB43+MAY!HB43+JUN!HB43+JUL!HB43+AGO!HB43+SET!HB43+OCT!HB43+NOV!HB43+DIC!HB43</f>
        <v>0</v>
      </c>
      <c r="HC43" s="326">
        <f>ENE!HC43+FEB!HC43+MAR!HC43+ABR!HC43+MAY!HC43+JUN!HC43+JUL!HC43+AGO!HC43+SET!HC43+OCT!HC43+NOV!HC43+DIC!HC43</f>
        <v>0</v>
      </c>
      <c r="HD43" s="326">
        <f>ENE!HD43+FEB!HD43+MAR!HD43+ABR!HD43+MAY!HD43+JUN!HD43+JUL!HD43+AGO!HD43+SET!HD43+OCT!HD43+NOV!HD43+DIC!HD43</f>
        <v>0</v>
      </c>
      <c r="HE43" s="326">
        <f>ENE!HE43+FEB!HE43+MAR!HE43+ABR!HE43+MAY!HE43+JUN!HE43+JUL!HE43+AGO!HE43+SET!HE43+OCT!HE43+NOV!HE43+DIC!HE43</f>
        <v>0</v>
      </c>
      <c r="HF43" s="326">
        <f>ENE!HF43+FEB!HF43+MAR!HF43+ABR!HF43+MAY!HF43+JUN!HF43+JUL!HF43+AGO!HF43+SET!HF43+OCT!HF43+NOV!HF43+DIC!HF43</f>
        <v>0</v>
      </c>
      <c r="HG43" s="327">
        <f>ENE!HG43+FEB!HG43+MAR!HG43+ABR!HG43+MAY!HG43+JUN!HG43+JUL!HG43+AGO!HG43+SET!HG43+OCT!HG43+NOV!HG43+DIC!HG43</f>
        <v>0</v>
      </c>
      <c r="HH43" s="645"/>
      <c r="HI43" s="276" t="s">
        <v>140</v>
      </c>
      <c r="HJ43" s="326">
        <f>ENE!HJ43+FEB!HJ43+MAR!HJ43+ABR!HJ43+MAY!HJ43+JUN!HJ43+JUL!HJ43+AGO!HJ43+SET!HJ43+OCT!HJ43+NOV!HJ43+DIC!HJ43</f>
        <v>0</v>
      </c>
      <c r="HK43" s="326">
        <f>ENE!HK43+FEB!HK43+MAR!HK43+ABR!HK43+MAY!HK43+JUN!HK43+JUL!HK43+AGO!HK43+SET!HK43+OCT!HK43+NOV!HK43+DIC!HK43</f>
        <v>0</v>
      </c>
      <c r="HL43" s="326">
        <f>ENE!HL43+FEB!HL43+MAR!HL43+ABR!HL43+MAY!HL43+JUN!HL43+JUL!HL43+AGO!HL43+SET!HL43+OCT!HL43+NOV!HL43+DIC!HL43</f>
        <v>0</v>
      </c>
      <c r="HM43" s="326">
        <f>ENE!HM43+FEB!HM43+MAR!HM43+ABR!HM43+MAY!HM43+JUN!HM43+JUL!HM43+AGO!HM43+SET!HM43+OCT!HM43+NOV!HM43+DIC!HM43</f>
        <v>0</v>
      </c>
      <c r="HN43" s="326">
        <f>ENE!HN43+FEB!HN43+MAR!HN43+ABR!HN43+MAY!HN43+JUN!HN43+JUL!HN43+AGO!HN43+SET!HN43+OCT!HN43+NOV!HN43+DIC!HN43</f>
        <v>0</v>
      </c>
      <c r="HO43" s="326">
        <f>ENE!HO43+FEB!HO43+MAR!HO43+ABR!HO43+MAY!HO43+JUN!HO43+JUL!HO43+AGO!HO43+SET!HO43+OCT!HO43+NOV!HO43+DIC!HO43</f>
        <v>0</v>
      </c>
      <c r="HP43" s="326">
        <f>ENE!HP43+FEB!HP43+MAR!HP43+ABR!HP43+MAY!HP43+JUN!HP43+JUL!HP43+AGO!HP43+SET!HP43+OCT!HP43+NOV!HP43+DIC!HP43</f>
        <v>0</v>
      </c>
      <c r="HQ43" s="327">
        <f>ENE!HQ43+FEB!HQ43+MAR!HQ43+ABR!HQ43+MAY!HQ43+JUN!HQ43+JUL!HQ43+AGO!HQ43+SET!HQ43+OCT!HQ43+NOV!HQ43+DIC!HQ43</f>
        <v>0</v>
      </c>
      <c r="HR43" s="184">
        <f>ENE!HR43</f>
        <v>7</v>
      </c>
      <c r="HS43" s="732">
        <f t="shared" si="192"/>
        <v>0</v>
      </c>
      <c r="HT43" s="205">
        <f>ENE!HT43+FEB!HT43+MAR!HT43+ABR!HT43+MAY!HT43+JUN!HT43+JUL!HT43+AGO!HT43+SET!HT43+OCT!HT43+NOV!HT43+DIC!HT43</f>
        <v>0</v>
      </c>
      <c r="HU43" s="203">
        <f>ENE!HU43+FEB!HU43+MAR!HU43+ABR!HU43+MAY!HU43+JUN!HU43+JUL!HU43+AGO!HU43+SET!HU43+OCT!HU43+NOV!HU43+DIC!HU43</f>
        <v>0</v>
      </c>
      <c r="HV43" s="203">
        <f>ENE!HV43+FEB!HV43+MAR!HV43+ABR!HV43+MAY!HV43+JUN!HV43+JUL!HV43+AGO!HV43+SET!HV43+OCT!HV43+NOV!HV43+DIC!HV43</f>
        <v>0</v>
      </c>
      <c r="HW43" s="203">
        <f>ENE!HW43+FEB!HW43+MAR!HW43+ABR!HW43+MAY!HW43+JUN!HW43+JUL!HW43+AGO!HW43+SET!HW43+OCT!HW43+NOV!HW43+DIC!HW43</f>
        <v>0</v>
      </c>
      <c r="HX43" s="173">
        <f>ENE!HX43+FEB!HX43+MAR!HX43+ABR!HX43+MAY!HX43+JUN!HX43+JUL!HX43+AGO!HX43+SET!HX43+OCT!HX43+NOV!HX43+DIC!HX43</f>
        <v>0</v>
      </c>
      <c r="HY43" s="326">
        <f>ENE!HY43+FEB!HY43+MAR!HY43+ABR!HY43+MAY!HY43+JUN!HY43+JUL!HY43+AGO!HY43+SET!HY43+OCT!HY43+NOV!HY43+DIC!HY43</f>
        <v>0</v>
      </c>
      <c r="HZ43" s="326">
        <f>ENE!HZ43+FEB!HZ43+MAR!HZ43+ABR!HZ43+MAY!HZ43+JUN!HZ43+JUL!HZ43+AGO!HZ43+SET!HZ43+OCT!HZ43+NOV!HZ43+DIC!HZ43</f>
        <v>0</v>
      </c>
      <c r="IA43" s="326">
        <f>ENE!IA43+FEB!IA43+MAR!IA43+ABR!IA43+MAY!IA43+JUN!IA43+JUL!IA43+AGO!IA43+SET!IA43+OCT!IA43+NOV!IA43+DIC!IA43</f>
        <v>0</v>
      </c>
      <c r="IB43" s="326">
        <f>ENE!IB43+FEB!IB43+MAR!IB43+ABR!IB43+MAY!IB43+JUN!IB43+JUL!IB43+AGO!IB43+SET!IB43+OCT!IB43+NOV!IB43+DIC!IB43</f>
        <v>0</v>
      </c>
      <c r="IC43" s="326">
        <f>ENE!IC43+FEB!IC43+MAR!IC43+ABR!IC43+MAY!IC43+JUN!IC43+JUL!IC43+AGO!IC43+SET!IC43+OCT!IC43+NOV!IC43+DIC!IC43</f>
        <v>0</v>
      </c>
      <c r="ID43" s="326">
        <f>ENE!ID43+FEB!ID43+MAR!ID43+ABR!ID43+MAY!ID43+JUN!ID43+JUL!ID43+AGO!ID43+SET!ID43+OCT!ID43+NOV!ID43+DIC!ID43</f>
        <v>0</v>
      </c>
      <c r="IE43" s="326">
        <f>ENE!IE43+FEB!IE43+MAR!IE43+ABR!IE43+MAY!IE43+JUN!IE43+JUL!IE43+AGO!IE43+SET!IE43+OCT!IE43+NOV!IE43+DIC!IE43</f>
        <v>0</v>
      </c>
      <c r="IF43" s="327">
        <f>ENE!IF43+FEB!IF43+MAR!IF43+ABR!IF43+MAY!IF43+JUN!IF43+JUL!IF43+AGO!IF43+SET!IF43+OCT!IF43+NOV!IF43+DIC!IF43</f>
        <v>0</v>
      </c>
      <c r="IG43" s="148"/>
      <c r="IH43" s="276" t="s">
        <v>140</v>
      </c>
      <c r="II43" s="380">
        <f>ENE!II43+FEB!II43+MAR!II43+ABR!II43+MAY!II43+JUN!II43+JUL!II43+AGO!II43+SET!II43+OCT!II43+NOV!II43+DIC!II43</f>
        <v>0</v>
      </c>
      <c r="IJ43" s="326">
        <f>ENE!IJ43+FEB!IJ43+MAR!IJ43+ABR!IJ43+MAY!IJ43+JUN!IJ43+JUL!IJ43+AGO!IJ43+SET!IJ43+OCT!IJ43+NOV!IJ43+DIC!IJ43</f>
        <v>0</v>
      </c>
      <c r="IK43" s="379">
        <f>ENE!IK43+FEB!IK43+MAR!IK43+ABR!IK43+MAY!IK43+JUN!IK43+JUL!IK43+AGO!IK43+SET!IK43+OCT!IK43+NOV!IK43+DIC!IK43</f>
        <v>0</v>
      </c>
      <c r="IL43" s="380">
        <f>ENE!IL43+FEB!IL43+MAR!IL43+ABR!IL43+MAY!IL43+JUN!IL43+JUL!IL43+AGO!IL43+SET!IL43+OCT!IL43+NOV!IL43+DIC!IL43</f>
        <v>4</v>
      </c>
      <c r="IM43" s="326">
        <f>ENE!IM43+FEB!IM43+MAR!IM43+ABR!IM43+MAY!IM43+JUN!IM43+JUL!IM43+AGO!IM43+SET!IM43+OCT!IM43+NOV!IM43+DIC!IM43</f>
        <v>1</v>
      </c>
      <c r="IN43" s="327">
        <f>ENE!IN43+FEB!IN43+MAR!IN43+ABR!IN43+MAY!IN43+JUN!IN43+JUL!IN43+AGO!IN43+SET!IN43+OCT!IN43+NOV!IN43+DIC!IN43</f>
        <v>0</v>
      </c>
      <c r="IO43" s="326">
        <f>ENE!IO43+FEB!IO43+MAR!IO43+ABR!IO43+MAY!IO43+JUN!IO43+JUL!IO43+AGO!IO43+SET!IO43+OCT!IO43+NOV!IO43+DIC!IO43</f>
        <v>3</v>
      </c>
      <c r="IP43" s="326">
        <f>ENE!IP43+FEB!IP43+MAR!IP43+ABR!IP43+MAY!IP43+JUN!IP43+JUL!IP43+AGO!IP43+SET!IP43+OCT!IP43+NOV!IP43+DIC!IP43</f>
        <v>1</v>
      </c>
      <c r="IQ43" s="379">
        <f>ENE!IQ43+FEB!IQ43+MAR!IQ43+ABR!IQ43+MAY!IQ43+JUN!IQ43+JUL!IQ43+AGO!IQ43+SET!IQ43+OCT!IQ43+NOV!IQ43+DIC!IQ43</f>
        <v>0</v>
      </c>
      <c r="IR43" s="380">
        <f>ENE!IR43+FEB!IR43+MAR!IR43+ABR!IR43+MAY!IR43+JUN!IR43+JUL!IR43+AGO!IR43+SET!IR43+OCT!IR43+NOV!IR43+DIC!IR43</f>
        <v>10</v>
      </c>
      <c r="IS43" s="326">
        <f>ENE!IS43+FEB!IS43+MAR!IS43+ABR!IS43+MAY!IS43+JUN!IS43+JUL!IS43+AGO!IS43+SET!IS43+OCT!IS43+NOV!IS43+DIC!IS43</f>
        <v>2</v>
      </c>
      <c r="IT43" s="327">
        <f>ENE!IT43+FEB!IT43+MAR!IT43+ABR!IT43+MAY!IT43+JUN!IT43+JUL!IT43+AGO!IT43+SET!IT43+OCT!IT43+NOV!IT43+DIC!IT43</f>
        <v>0</v>
      </c>
      <c r="IU43" s="326">
        <f>ENE!IU43+FEB!IU43+MAR!IU43+ABR!IU43+MAY!IU43+JUN!IU43+JUL!IU43+AGO!IU43+SET!IU43+OCT!IU43+NOV!IU43+DIC!IU43</f>
        <v>0</v>
      </c>
      <c r="IV43" s="326">
        <f>ENE!IV43+FEB!IV43+MAR!IV43+ABR!IV43+MAY!IV43+JUN!IV43+JUL!IV43+AGO!IV43+SET!IV43+OCT!IV43+NOV!IV43+DIC!IV43</f>
        <v>0</v>
      </c>
      <c r="IW43" s="327">
        <f>ENE!IW43+FEB!IW43+MAR!IW43+ABR!IW43+MAY!IW43+JUN!IW43+JUL!IW43+AGO!IW43+SET!IW43+OCT!IW43+NOV!IW43+DIC!IW43</f>
        <v>0</v>
      </c>
      <c r="IX43" s="380">
        <f>ENE!IX43+FEB!IX43+MAR!IX43+ABR!IX43+MAY!IX43+JUN!IX43+JUL!IX43+AGO!IX43+SET!IX43+OCT!IX43+NOV!IX43+DIC!IX43</f>
        <v>0</v>
      </c>
      <c r="IY43" s="326">
        <f>ENE!IY43+FEB!IY43+MAR!IY43+ABR!IY43+MAY!IY43+JUN!IY43+JUL!IY43+AGO!IY43+SET!IY43+OCT!IY43+NOV!IY43+DIC!IY43</f>
        <v>0</v>
      </c>
      <c r="IZ43" s="327">
        <f>ENE!IZ43+FEB!IZ43+MAR!IZ43+ABR!IZ43+MAY!IZ43+JUN!IZ43+JUL!IZ43+AGO!IZ43+SET!IZ43+OCT!IZ43+NOV!IZ43+DIC!IZ43</f>
        <v>0</v>
      </c>
      <c r="JA43" s="380">
        <f>ENE!JA43+FEB!JA43+MAR!JA43+ABR!JA43+MAY!JA43+JUN!JA43+JUL!JA43+AGO!JA43+SET!JA43+OCT!JA43+NOV!JA43+DIC!JA43</f>
        <v>1</v>
      </c>
      <c r="JB43" s="326">
        <f>ENE!JB43+FEB!JB43+MAR!JB43+ABR!JB43+MAY!JB43+JUN!JB43+JUL!JB43+AGO!JB43+SET!JB43+OCT!JB43+NOV!JB43+DIC!JB43</f>
        <v>1</v>
      </c>
      <c r="JC43" s="327">
        <f>ENE!JC43+FEB!JC43+MAR!JC43+ABR!JC43+MAY!JC43+JUN!JC43+JUL!JC43+AGO!JC43+SET!JC43+OCT!JC43+NOV!JC43+DIC!JC43</f>
        <v>0</v>
      </c>
      <c r="JD43" s="380">
        <f>ENE!JD43+FEB!JD43+MAR!JD43+ABR!JD43+MAY!JD43+JUN!JD43+JUL!JD43+AGO!JD43+SET!JD43+OCT!JD43+NOV!JD43+DIC!JD43</f>
        <v>0</v>
      </c>
      <c r="JE43" s="326">
        <f>ENE!JE43+FEB!JE43+MAR!JE43+ABR!JE43+MAY!JE43+JUN!JE43+JUL!JE43+AGO!JE43+SET!JE43+OCT!JE43+NOV!JE43+DIC!JE43</f>
        <v>0</v>
      </c>
      <c r="JF43" s="326">
        <f>ENE!JF43+FEB!JF43+MAR!JF43+ABR!JF43+MAY!JF43+JUN!JF43+JUL!JF43+AGO!JF43+SET!JF43+OCT!JF43+NOV!JF43+DIC!JF43</f>
        <v>0</v>
      </c>
      <c r="JG43" s="326">
        <f>ENE!JG43+FEB!JG43+MAR!JG43+ABR!JG43+MAY!JG43+JUN!JG43+JUL!JG43+AGO!JG43+SET!JG43+OCT!JG43+NOV!JG43+DIC!JG43</f>
        <v>0</v>
      </c>
      <c r="JH43" s="327">
        <f>ENE!JH43+FEB!JH43+MAR!JH43+ABR!JH43+MAY!JH43+JUN!JH43+JUL!JH43+AGO!JH43+SET!JH43+OCT!JH43+NOV!JH43+DIC!JH43</f>
        <v>0</v>
      </c>
      <c r="JI43" s="148"/>
      <c r="JJ43" s="276" t="s">
        <v>140</v>
      </c>
      <c r="JK43" s="380">
        <f>ENE!JK43+FEB!JK43+MAR!JK43+ABR!JK43+MAY!JK43+JUN!JK43+JUL!JK43+AGO!JK43+SET!JK43+OCT!JK43+NOV!JK43+DIC!JK43</f>
        <v>0</v>
      </c>
      <c r="JL43" s="326">
        <f>ENE!JL43+FEB!JL43+MAR!JL43+ABR!JL43+MAY!JL43+JUN!JL43+JUL!JL43+AGO!JL43+SET!JL43+OCT!JL43+NOV!JL43+DIC!JL43</f>
        <v>0</v>
      </c>
      <c r="JM43" s="326">
        <f>ENE!JM43+FEB!JM43+MAR!JM43+ABR!JM43+MAY!JM43+JUN!JM43+JUL!JM43+AGO!JM43+SET!JM43+OCT!JM43+NOV!JM43+DIC!JM43</f>
        <v>0</v>
      </c>
      <c r="JN43" s="326">
        <f>ENE!JN43+FEB!JN43+MAR!JN43+ABR!JN43+MAY!JN43+JUN!JN43+JUL!JN43+AGO!JN43+SET!JN43+OCT!JN43+NOV!JN43+DIC!JN43</f>
        <v>0</v>
      </c>
      <c r="JO43" s="327">
        <f>ENE!JO43+FEB!JO43+MAR!JO43+ABR!JO43+MAY!JO43+JUN!JO43+JUL!JO43+AGO!JO43+SET!JO43+OCT!JO43+NOV!JO43+DIC!JO43</f>
        <v>0</v>
      </c>
      <c r="JP43" s="380">
        <f>ENE!JP43+FEB!JP43+MAR!JP43+ABR!JP43+MAY!JP43+JUN!JP43+JUL!JP43+AGO!JP43+SET!JP43+OCT!JP43+NOV!JP43+DIC!JP43</f>
        <v>0</v>
      </c>
      <c r="JQ43" s="326">
        <f>ENE!JQ43+FEB!JQ43+MAR!JQ43+ABR!JQ43+MAY!JQ43+JUN!JQ43+JUL!JQ43+AGO!JQ43+SET!JQ43+OCT!JQ43+NOV!JQ43+DIC!JQ43</f>
        <v>0</v>
      </c>
      <c r="JR43" s="326">
        <f>ENE!JR43+FEB!JR43+MAR!JR43+ABR!JR43+MAY!JR43+JUN!JR43+JUL!JR43+AGO!JR43+SET!JR43+OCT!JR43+NOV!JR43+DIC!JR43</f>
        <v>0</v>
      </c>
      <c r="JS43" s="326">
        <f>ENE!JS43+FEB!JS43+MAR!JS43+ABR!JS43+MAY!JS43+JUN!JS43+JUL!JS43+AGO!JS43+SET!JS43+OCT!JS43+NOV!JS43+DIC!JS43</f>
        <v>0</v>
      </c>
      <c r="JT43" s="327">
        <f>ENE!JT43+FEB!JT43+MAR!JT43+ABR!JT43+MAY!JT43+JUN!JT43+JUL!JT43+AGO!JT43+SET!JT43+OCT!JT43+NOV!JT43+DIC!JT43</f>
        <v>0</v>
      </c>
      <c r="JU43" s="380">
        <f>ENE!JU43+FEB!JU43+MAR!JU43+ABR!JU43+MAY!JU43+JUN!JU43+JUL!JU43+AGO!JU43+SET!JU43+OCT!JU43+NOV!JU43+DIC!JU43</f>
        <v>0</v>
      </c>
      <c r="JV43" s="326">
        <f>ENE!JV43+FEB!JV43+MAR!JV43+ABR!JV43+MAY!JV43+JUN!JV43+JUL!JV43+AGO!JV43+SET!JV43+OCT!JV43+NOV!JV43+DIC!JV43</f>
        <v>0</v>
      </c>
      <c r="JW43" s="326">
        <f>ENE!JW43+FEB!JW43+MAR!JW43+ABR!JW43+MAY!JW43+JUN!JW43+JUL!JW43+AGO!JW43+SET!JW43+OCT!JW43+NOV!JW43+DIC!JW43</f>
        <v>0</v>
      </c>
      <c r="JX43" s="326">
        <f>ENE!JX43+FEB!JX43+MAR!JX43+ABR!JX43+MAY!JX43+JUN!JX43+JUL!JX43+AGO!JX43+SET!JX43+OCT!JX43+NOV!JX43+DIC!JX43</f>
        <v>0</v>
      </c>
      <c r="JY43" s="327">
        <f>ENE!JY43+FEB!JY43+MAR!JY43+ABR!JY43+MAY!JY43+JUN!JY43+JUL!JY43+AGO!JY43+SET!JY43+OCT!JY43+NOV!JY43+DIC!JY43</f>
        <v>2</v>
      </c>
      <c r="JZ43" s="380">
        <f>ENE!JZ43+FEB!JZ43+MAR!JZ43+ABR!JZ43+MAY!JZ43+JUN!JZ43+JUL!JZ43+AGO!JZ43+SET!JZ43+OCT!JZ43+NOV!JZ43+DIC!JZ43</f>
        <v>0</v>
      </c>
      <c r="KA43" s="326">
        <f>ENE!KA43+FEB!KA43+MAR!KA43+ABR!KA43+MAY!KA43+JUN!KA43+JUL!KA43+AGO!KA43+SET!KA43+OCT!KA43+NOV!KA43+DIC!KA43</f>
        <v>0</v>
      </c>
      <c r="KB43" s="326">
        <f>ENE!KB43+FEB!KB43+MAR!KB43+ABR!KB43+MAY!KB43+JUN!KB43+JUL!KB43+AGO!KB43+SET!KB43+OCT!KB43+NOV!KB43+DIC!KB43</f>
        <v>2</v>
      </c>
      <c r="KC43" s="326">
        <f>ENE!KC43+FEB!KC43+MAR!KC43+ABR!KC43+MAY!KC43+JUN!KC43+JUL!KC43+AGO!KC43+SET!KC43+OCT!KC43+NOV!KC43+DIC!KC43</f>
        <v>1</v>
      </c>
      <c r="KD43" s="327">
        <f>ENE!KD43+FEB!KD43+MAR!KD43+ABR!KD43+MAY!KD43+JUN!KD43+JUL!KD43+AGO!KD43+SET!KD43+OCT!KD43+NOV!KD43+DIC!KD43</f>
        <v>4</v>
      </c>
      <c r="KE43" s="205">
        <f>ENE!KE43</f>
        <v>48</v>
      </c>
      <c r="KF43" s="734">
        <f t="shared" si="193"/>
        <v>14.583333333333334</v>
      </c>
      <c r="KG43" s="173">
        <f>ENE!KG43+FEB!KG43+MAR!KG43+ABR!KG43+MAY!KG43+JUN!KG43+JUL!KG43+AGO!KG43+SET!KG43+OCT!KG43+NOV!KG43+DIC!KG43</f>
        <v>7</v>
      </c>
      <c r="KH43" s="205">
        <f>ENE!KH43+FEB!KH43+MAR!KH43+ABR!KH43+MAY!KH43+JUN!KH43+JUL!KH43+AGO!KH43+SET!KH43+OCT!KH43+NOV!KH43+DIC!KH43</f>
        <v>2</v>
      </c>
      <c r="KI43" s="203">
        <f>ENE!KI43+FEB!KI43+MAR!KI43+ABR!KI43+MAY!KI43+JUN!KI43+JUL!KI43+AGO!KI43+SET!KI43+OCT!KI43+NOV!KI43+DIC!KI43</f>
        <v>0</v>
      </c>
      <c r="KJ43" s="173">
        <f>ENE!KJ43+FEB!KJ43+MAR!KJ43+ABR!KJ43+MAY!KJ43+JUN!KJ43+JUL!KJ43+AGO!KJ43+SET!KJ43+OCT!KJ43+NOV!KJ43+DIC!KJ43</f>
        <v>0</v>
      </c>
      <c r="KK43" s="301"/>
      <c r="KL43" s="276" t="s">
        <v>140</v>
      </c>
      <c r="KM43" s="205">
        <f>ENE!KM43+FEB!KM43+MAR!KM43+ABR!KM43+MAY!KM43+JUN!KM43+JUL!KM43+AGO!KM43+SET!KM43+OCT!KM43+NOV!KM43+DIC!KM43</f>
        <v>0</v>
      </c>
      <c r="KN43" s="203">
        <f>ENE!KN43+FEB!KN43+MAR!KN43+ABR!KN43+MAY!KN43+JUN!KN43+JUL!KN43+AGO!KN43+SET!KN43+OCT!KN43+NOV!KN43+DIC!KN43</f>
        <v>0</v>
      </c>
      <c r="KO43" s="203">
        <f>ENE!KO43+FEB!KO43+MAR!KO43+ABR!KO43+MAY!KO43+JUN!KO43+JUL!KO43+AGO!KO43+SET!KO43+OCT!KO43+NOV!KO43+DIC!KO43</f>
        <v>0</v>
      </c>
      <c r="KP43" s="203">
        <f>ENE!KP43+FEB!KP43+MAR!KP43+ABR!KP43+MAY!KP43+JUN!KP43+JUL!KP43+AGO!KP43+SET!KP43+OCT!KP43+NOV!KP43+DIC!KP43</f>
        <v>5</v>
      </c>
      <c r="KQ43" s="203">
        <f>ENE!KQ43+FEB!KQ43+MAR!KQ43+ABR!KQ43+MAY!KQ43+JUN!KQ43+JUL!KQ43+AGO!KQ43+SET!KQ43+OCT!KQ43+NOV!KQ43+DIC!KQ43</f>
        <v>0</v>
      </c>
      <c r="KR43" s="203">
        <f>ENE!KR43+FEB!KR43+MAR!KR43+ABR!KR43+MAY!KR43+JUN!KR43+JUL!KR43+AGO!KR43+SET!KR43+OCT!KR43+NOV!KR43+DIC!KR43</f>
        <v>6</v>
      </c>
      <c r="KS43" s="203">
        <f>ENE!KS43+FEB!KS43+MAR!KS43+ABR!KS43+MAY!KS43+JUN!KS43+JUL!KS43+AGO!KS43+SET!KS43+OCT!KS43+NOV!KS43+DIC!KS43</f>
        <v>0</v>
      </c>
      <c r="KT43" s="203">
        <f>ENE!KT43+FEB!KT43+MAR!KT43+ABR!KT43+MAY!KT43+JUN!KT43+JUL!KT43+AGO!KT43+SET!KT43+OCT!KT43+NOV!KT43+DIC!KT43</f>
        <v>0</v>
      </c>
      <c r="KU43" s="173">
        <f>ENE!KU43+FEB!KU43+MAR!KU43+ABR!KU43+MAY!KU43+JUN!KU43+JUL!KU43+AGO!KU43+SET!KU43+OCT!KU43+NOV!KU43+DIC!KU43</f>
        <v>0</v>
      </c>
      <c r="KV43" s="332">
        <f>ENE!KV43+FEB!KV43+MAR!KV43+ABR!KV43+MAY!KV43+JUN!KV43+JUL!KV43+AGO!KV43+SET!KV43+OCT!KV43+NOV!KV43+DIC!KV43</f>
        <v>0</v>
      </c>
      <c r="KW43" s="173">
        <f>ENE!KW43+FEB!KW43+MAR!KW43+ABR!KW43+MAY!KW43+JUN!KW43+JUL!KW43+AGO!KW43+SET!KW43+OCT!KW43+NOV!KW43+DIC!KW43</f>
        <v>0</v>
      </c>
      <c r="KX43" s="288">
        <f>ENE!KX43+FEB!KX43+MAR!KX43+ABR!KX43+MAY!KX43+JUN!KX43+JUL!KX43+AGO!KX43+SET!KX43+OCT!KX43+NOV!KX43+DIC!KX43</f>
        <v>0</v>
      </c>
      <c r="KY43" s="205">
        <f>ENE!KY43+FEB!KY43+MAR!KY43+ABR!KY43+MAY!KY43+JUN!KY43+JUL!KY43+AGO!KY43+SET!KY43+OCT!KY43+NOV!KY43+DIC!KY43</f>
        <v>0</v>
      </c>
      <c r="KZ43" s="203">
        <f>ENE!KZ43+FEB!KZ43+MAR!KZ43+ABR!KZ43+MAY!KZ43+JUN!KZ43+JUL!KZ43+AGO!KZ43+SET!KZ43+OCT!KZ43+NOV!KZ43+DIC!KZ43</f>
        <v>0</v>
      </c>
      <c r="LA43" s="203">
        <f>ENE!LA43+FEB!LA43+MAR!LA43+ABR!LA43+MAY!LA43+JUN!LA43+JUL!LA43+AGO!LA43+SET!LA43+OCT!LA43+NOV!LA43+DIC!LA43</f>
        <v>0</v>
      </c>
      <c r="LB43" s="173">
        <f>ENE!LB43+FEB!LB43+MAR!LB43+ABR!LB43+MAY!LB43+JUN!LB43+JUL!LB43+AGO!LB43+SET!LB43+OCT!LB43+NOV!LB43+DIC!LB43</f>
        <v>0</v>
      </c>
      <c r="LD43" s="370" t="s">
        <v>140</v>
      </c>
      <c r="LE43" s="483">
        <f>ENE!LE43+FEB!LE43+MAR!LE43+ABR!LE43+MAY!LE43+JUN!LE43+JUL!LE43+AGO!LE43+SET!LE43+OCT!LE43+NOV!LE43+DIC!LE43</f>
        <v>0</v>
      </c>
      <c r="LF43" s="419">
        <f>ENE!LF43+FEB!LF43+MAR!LF43+ABR!LF43+MAY!LF43+JUN!LF43+JUL!LF43+AGO!LF43+SET!LF43+OCT!LF43+NOV!LF43+DIC!LF43</f>
        <v>0</v>
      </c>
      <c r="LG43" s="419">
        <f>ENE!LG43+FEB!LG43+MAR!LG43+ABR!LG43+MAY!LG43+JUN!LG43+JUL!LG43+AGO!LG43+SET!LG43+OCT!LG43+NOV!LG43+DIC!LG43</f>
        <v>0</v>
      </c>
      <c r="LH43" s="419">
        <f>ENE!LH43+FEB!LH43+MAR!LH43+ABR!LH43+MAY!LH43+JUN!LH43+JUL!LH43+AGO!LH43+SET!LH43+OCT!LH43+NOV!LH43+DIC!LH43</f>
        <v>0</v>
      </c>
      <c r="LI43" s="419">
        <f>ENE!LI43+FEB!LI43+MAR!LI43+ABR!LI43+MAY!LI43+JUN!LI43+JUL!LI43+AGO!LI43+SET!LI43+OCT!LI43+NOV!LI43+DIC!LI43</f>
        <v>0</v>
      </c>
      <c r="LJ43" s="420">
        <f>ENE!LJ43+FEB!LJ43+MAR!LJ43+ABR!LJ43+MAY!LJ43+JUN!LJ43+JUL!LJ43+AGO!LJ43+SET!LJ43+OCT!LJ43+NOV!LJ43+DIC!LJ43</f>
        <v>0</v>
      </c>
      <c r="LK43" s="480">
        <f>ENE!LK43+FEB!LK43+MAR!LK43+ABR!LK43+MAY!LK43+JUN!LK43+JUL!LK43+AGO!LK43+SET!LK43+OCT!LK43+NOV!LK43+DIC!LK43</f>
        <v>0</v>
      </c>
      <c r="LL43" s="452">
        <f>ENE!LL43+FEB!LL43+MAR!LL43+ABR!LL43+MAY!LL43+JUN!LL43+JUL!LL43+AGO!LL43+SET!LL43+OCT!LL43+NOV!LL43+DIC!LL43</f>
        <v>1</v>
      </c>
      <c r="LM43" s="452">
        <f>ENE!LM43+FEB!LM43+MAR!LM43+ABR!LM43+MAY!LM43+JUN!LM43+JUL!LM43+AGO!LM43+SET!LM43+OCT!LM43+NOV!LM43+DIC!LM43</f>
        <v>0</v>
      </c>
      <c r="LN43" s="910">
        <f>ENE!LN43+FEB!LN43+MAR!LN43+ABR!LN43+MAY!LN43+JUN!LN43+JUL!LN43+AGO!LN43+SET!LN43+OCT!LN43+NOV!LN43+DIC!LN43</f>
        <v>0</v>
      </c>
      <c r="LO43" s="480">
        <f>ENE!LO43+FEB!LO43+MAR!LO43+ABR!LO43+MAY!LO43+JUN!LO43+JUL!LO43+AGO!LO43+SET!LO43+OCT!LO43+NOV!LO43+DIC!LO43</f>
        <v>20</v>
      </c>
      <c r="LP43" s="452">
        <f>ENE!LP43+FEB!LP43+MAR!LP43+ABR!LP43+MAY!LP43+JUN!LP43+JUL!LP43+AGO!LP43+SET!LP43+OCT!LP43+NOV!LP43+DIC!LP43</f>
        <v>0</v>
      </c>
      <c r="LQ43" s="452">
        <f>ENE!LQ43+FEB!LQ43+MAR!LQ43+ABR!LQ43+MAY!LQ43+JUN!LQ43+JUL!LQ43+AGO!LQ43+SET!LQ43+OCT!LQ43+NOV!LQ43+DIC!LQ43</f>
        <v>1</v>
      </c>
      <c r="LR43" s="910">
        <f>ENE!LR43+FEB!LR43+MAR!LR43+ABR!LR43+MAY!LR43+JUN!LR43+JUL!LR43+AGO!LR43+SET!LR43+OCT!LR43+NOV!LR43+DIC!LR43</f>
        <v>0</v>
      </c>
      <c r="LS43" s="1006">
        <f>ENE!LS43+FEB!LS43+MAR!LS43+ABR!LS43+MAY!LS43+JUN!LS43+JUL!LS43+AGO!LS43+SET!LS43+OCT!LS43+NOV!LS43+DIC!LS43</f>
        <v>5</v>
      </c>
      <c r="LT43" s="910">
        <f>ENE!LT43+FEB!LT43+MAR!LT43+ABR!LT43+MAY!LT43+JUN!LT43+JUL!LT43+AGO!LT43+SET!LT43+OCT!LT43+NOV!LT43+DIC!LT43</f>
        <v>6</v>
      </c>
      <c r="LU43" s="910">
        <f>ENE!LU43+FEB!LU43+MAR!LU43+ABR!LU43+MAY!LU43+JUN!LU43+JUL!LU43+AGO!LU43+SET!LU43+OCT!LU43+NOV!LU43+DIC!LU43</f>
        <v>2</v>
      </c>
      <c r="LV43" s="453">
        <f>ENE!LV43+FEB!LV43+MAR!LV43+ABR!LV43+MAY!LV43+JUN!LV43+JUL!LV43+AGO!LV43+SET!LV43+OCT!LV43+NOV!LV43+DIC!LV43</f>
        <v>5</v>
      </c>
    </row>
    <row r="44" spans="1:335" s="288" customFormat="1" ht="18.75" x14ac:dyDescent="0.3">
      <c r="A44" s="235">
        <v>1451</v>
      </c>
      <c r="B44" s="201" t="s">
        <v>141</v>
      </c>
      <c r="C44" s="202">
        <v>23</v>
      </c>
      <c r="D44" s="380">
        <f>ENE!D44+MAR!D44+FEB!D44+ABR!D44+MAY!D44+JUN!D44+JUL!D44+AGO!D44+SET!D44+OCT!D44+NOV!D44+DIC!D44</f>
        <v>0</v>
      </c>
      <c r="E44" s="326">
        <f>ENE!E44+MAR!E44+FEB!E44+ABR!E44+MAY!E44+JUN!E44+JUL!E44+AGO!E44+SET!E44+OCT!E44+NOV!E44+DIC!E44</f>
        <v>0</v>
      </c>
      <c r="F44" s="326">
        <f>ENE!F44+MAR!F44+FEB!F44+ABR!F44+MAY!F44+JUN!F44+JUL!F44+AGO!F44+SET!F44+OCT!F44+NOV!F44+DIC!F44</f>
        <v>0</v>
      </c>
      <c r="G44" s="705">
        <f t="shared" si="155"/>
        <v>0</v>
      </c>
      <c r="H44" s="326">
        <f>ENE!H44+MAR!H44+FEB!H44+ABR!H44+MAY!H44+JUN!H44+JUL!H44+AGO!H44+SET!H44+OCT!H44+NOV!H44+DIC!H44</f>
        <v>0</v>
      </c>
      <c r="I44" s="379">
        <f>ENE!I44+MAR!I44+FEB!I44+ABR!I44+MAY!I44+JUN!I44+JUL!I44+AGO!I44+SET!I44+OCT!I44+NOV!I44+DIC!I44</f>
        <v>0</v>
      </c>
      <c r="J44" s="380">
        <f>ENE!J44+MAR!J44+FEB!J44+ABR!J44+MAY!J44+JUN!J44+JUL!J44+AGO!J44+SET!J44+OCT!J44+NOV!J44+DIC!J44</f>
        <v>26</v>
      </c>
      <c r="K44" s="326">
        <f>ENE!K44+MAR!K44+FEB!K44+ABR!K44+MAY!K44+JUN!K44+JUL!K44+AGO!K44+SET!K44+OCT!K44+NOV!K44+DIC!K44</f>
        <v>24</v>
      </c>
      <c r="L44" s="326">
        <f>ENE!L44+MAR!L44+FEB!L44+ABR!L44+MAY!L44+JUN!L44+JUL!L44+AGO!L44+SET!L44+OCT!L44+NOV!L44+DIC!L44</f>
        <v>27</v>
      </c>
      <c r="M44" s="406">
        <f t="shared" si="179"/>
        <v>117.39130434782609</v>
      </c>
      <c r="N44" s="380">
        <f>ENE!N44+MAR!N44+FEB!N44+ABR!N44+MAY!N44+JUN!N44+JUL!N44+AGO!N44+SET!N44+OCT!N44+NOV!N44+DIC!N44</f>
        <v>26</v>
      </c>
      <c r="O44" s="326">
        <f>ENE!O44+MAR!O44+FEB!O44+ABR!O44+MAY!O44+JUN!O44+JUL!O44+AGO!O44+SET!O44+OCT!O44+NOV!O44+DIC!O44</f>
        <v>24</v>
      </c>
      <c r="P44" s="326">
        <f>ENE!P44+MAR!P44+FEB!P44+ABR!P44+MAY!P44+JUN!P44+JUL!P44+AGO!P44+SET!P44+OCT!P44+NOV!P44+DIC!P44</f>
        <v>27</v>
      </c>
      <c r="Q44" s="386">
        <f t="shared" si="180"/>
        <v>117.39130434782609</v>
      </c>
      <c r="R44" s="380">
        <f>ENE!R44+MAR!R44+FEB!R44+ABR!R44+MAY!R44+JUN!R44+JUL!R44+AGO!R44+SET!R44+OCT!R44+NOV!R44+DIC!R44</f>
        <v>0</v>
      </c>
      <c r="S44" s="326">
        <f>ENE!S44+MAR!S44+FEB!S44+ABR!S44+MAY!S44+JUN!S44+JUL!S44+AGO!S44+SET!S44+OCT!S44+NOV!S44+DIC!S44</f>
        <v>0</v>
      </c>
      <c r="T44" s="326">
        <f>ENE!T44+MAR!T44+FEB!T44+ABR!T44+MAY!T44+JUN!T44+JUL!T44+AGO!T44+SET!T44+OCT!T44+NOV!T44+DIC!T44</f>
        <v>0</v>
      </c>
      <c r="U44" s="326">
        <f>ENE!U44+MAR!U44+FEB!U44+ABR!U44+MAY!U44+JUN!U44+JUL!U44+AGO!U44+SET!U44+OCT!U44+NOV!U44+DIC!U44</f>
        <v>0</v>
      </c>
      <c r="V44" s="326">
        <f>ENE!V44+MAR!V44+FEB!V44+ABR!V44+MAY!V44+JUN!V44+JUL!V44+AGO!V44+SET!V44+OCT!V44+NOV!V44+DIC!V44</f>
        <v>0</v>
      </c>
      <c r="W44" s="327">
        <f>ENE!W44+MAR!W44+FEB!W44+ABR!W44+MAY!W44+JUN!W44+JUL!W44+AGO!W44+SET!W44+OCT!W44+NOV!W44+DIC!W44</f>
        <v>0</v>
      </c>
      <c r="X44" s="326">
        <f>ENE!X44+MAR!X44+FEB!X44+ABR!X44+MAY!X44+JUN!X44+JUL!X44+AGO!X44+SET!X44+OCT!X44+NOV!X44+DIC!X44</f>
        <v>26</v>
      </c>
      <c r="Y44" s="326">
        <f>ENE!Y44+MAR!Y44+FEB!Y44+ABR!Y44+MAY!Y44+JUN!Y44+JUL!Y44+AGO!Y44+SET!Y44+OCT!Y44+NOV!Y44+DIC!Y44</f>
        <v>24</v>
      </c>
      <c r="Z44" s="326">
        <f>ENE!Z44+MAR!Z44+FEB!Z44+ABR!Z44+MAY!Z44+JUN!Z44+JUL!Z44+AGO!Z44+SET!Z44+OCT!Z44+NOV!Z44+DIC!Z44</f>
        <v>26</v>
      </c>
      <c r="AA44" s="326">
        <f>ENE!AA44+MAR!AA44+FEB!AA44+ABR!AA44+MAY!AA44+JUN!AA44+JUL!AA44+AGO!AA44+SET!AA44+OCT!AA44+NOV!AA44+DIC!AA44</f>
        <v>24</v>
      </c>
      <c r="AB44" s="326">
        <f>ENE!AB44+MAR!AB44+FEB!AB44+ABR!AB44+MAY!AB44+JUN!AB44+JUL!AB44+AGO!AB44+SET!AB44+OCT!AB44+NOV!AB44+DIC!AB44</f>
        <v>28</v>
      </c>
      <c r="AC44" s="326">
        <f>ENE!AC44+MAR!AC44+FEB!AC44+ABR!AC44+MAY!AC44+JUN!AC44+JUL!AC44+AGO!AC44+SET!AC44+OCT!AC44+NOV!AC44+DIC!AC44</f>
        <v>24</v>
      </c>
      <c r="AD44" s="326">
        <f>ENE!AD44+MAR!AD44+FEB!AD44+ABR!AD44+MAY!AD44+JUN!AD44+JUL!AD44+AGO!AD44+SET!AD44+OCT!AD44+NOV!AD44+DIC!AD44</f>
        <v>0</v>
      </c>
      <c r="AE44" s="326">
        <f>ENE!AE44+MAR!AE44+FEB!AE44+ABR!AE44+MAY!AE44+JUN!AE44+JUL!AE44+AGO!AE44+SET!AE44+OCT!AE44+NOV!AE44+DIC!AE44</f>
        <v>0</v>
      </c>
      <c r="AF44" s="327">
        <f>ENE!AF44+MAR!AF44+FEB!AF44+ABR!AF44+MAY!AF44+JUN!AF44+JUL!AF44+AGO!AF44+SET!AF44+OCT!AF44+NOV!AF44+DIC!AF44</f>
        <v>0</v>
      </c>
      <c r="AG44" s="204">
        <f>ENE!AG44+MAR!AG44+FEB!AG44+ABR!AG44+MAY!AG44+JUN!AG44+JUL!AG44+AGO!AG44+SET!AG44+OCT!AG44+NOV!AG44+DIC!AG44</f>
        <v>0</v>
      </c>
      <c r="AH44" s="148"/>
      <c r="AI44" s="276" t="s">
        <v>141</v>
      </c>
      <c r="AJ44" s="202">
        <v>31</v>
      </c>
      <c r="AK44" s="327">
        <f>ENE!AK44+FEB!AK44+MAR!AK44+ABR!AK44+MAY!AK44+JUN!AK44+JUL!AK44+AGO!AK44+SET!AK44+OCT!AK44+NOV!AK44+DIC!AK44</f>
        <v>22</v>
      </c>
      <c r="AL44" s="708">
        <f t="shared" si="181"/>
        <v>70.967741935483872</v>
      </c>
      <c r="AM44" s="326">
        <f>ENE!AM44+FEB!AM44+MAR!AM44+ABR!AM44+MAY!AM44+JUN!AM44+JUL!AM44+AGO!AM44+SET!AM44+OCT!AM44+NOV!AM44+DIC!AM44</f>
        <v>22</v>
      </c>
      <c r="AN44" s="326">
        <f>ENE!AN44+FEB!AN44+MAR!AN44+ABR!AN44+MAY!AN44+JUN!AN44+JUL!AN44+AGO!AN44+SET!AN44+OCT!AN44+NOV!AN44+DIC!AN44</f>
        <v>22</v>
      </c>
      <c r="AO44" s="326">
        <f>ENE!AO44+FEB!AO44+MAR!AO44+ABR!AO44+MAY!AO44+JUN!AO44+JUL!AO44+AGO!AO44+SET!AO44+OCT!AO44+NOV!AO44+DIC!AO44</f>
        <v>0</v>
      </c>
      <c r="AP44" s="326">
        <f>ENE!AP44+FEB!AP44+MAR!AP44+ABR!AP44+MAY!AP44+JUN!AP44+JUL!AP44+AGO!AP44+SET!AP44+OCT!AP44+NOV!AP44+DIC!AP44</f>
        <v>0</v>
      </c>
      <c r="AQ44" s="327">
        <f>ENE!AQ44+FEB!AQ44+MAR!AQ44+ABR!AQ44+MAY!AQ44+JUN!AQ44+JUL!AQ44+AGO!AQ44+SET!AQ44+OCT!AQ44+NOV!AQ44+DIC!AQ44</f>
        <v>24</v>
      </c>
      <c r="AR44" s="326">
        <f>ENE!AR44+FEB!AR44+MAR!AR44+ABR!AR44+MAY!AR44+JUN!AR44+JUL!AR44+AGO!AR44+SET!AR44+OCT!AR44+NOV!AR44+DIC!AR44</f>
        <v>0</v>
      </c>
      <c r="AS44" s="326">
        <f>ENE!AS44+FEB!AS44+MAR!AS44+ABR!AS44+MAY!AS44+JUN!AS44+JUL!AS44+AGO!AS44+SET!AS44+OCT!AS44+NOV!AS44+DIC!AS44</f>
        <v>1</v>
      </c>
      <c r="AT44" s="379">
        <f>ENE!AT44+FEB!AT44+MAR!AT44+ABR!AT44+MAY!AT44+JUN!AT44+JUL!AT44+AGO!AT44+SET!AT44+OCT!AT44+NOV!AT44+DIC!AT44</f>
        <v>24</v>
      </c>
      <c r="AU44" s="380">
        <f>ENE!AU44+FEB!AU44+MAR!AU44+ABR!AU44+MAY!AU44+JUN!AU44+JUL!AU44+AGO!AU44+SET!AU44+OCT!AU44+NOV!AU44+DIC!AU44</f>
        <v>20</v>
      </c>
      <c r="AV44" s="708">
        <f t="shared" si="182"/>
        <v>64.516129032258064</v>
      </c>
      <c r="AW44" s="326">
        <f>ENE!AW44+FEB!AW44+MAR!AW44+ABR!AW44+MAY!AW44+JUN!AW44+JUL!AW44+AGO!AW44+SET!AW44+OCT!AW44+NOV!AW44+DIC!AW44</f>
        <v>20</v>
      </c>
      <c r="AX44" s="744">
        <f>ENE!AX44+FEB!AX44+MAR!AX44+ABR!AX44+MAY!AX44+JUN!AX44+JUL!AX44+AGO!AX44+SET!AX44+OCT!AX44+NOV!AX44+DIC!AX44</f>
        <v>20</v>
      </c>
      <c r="AY44" s="326">
        <f>ENE!AY44+FEB!AY44+MAR!AY44+ABR!AY44+MAY!AY44+JUN!AY44+JUL!AY44+AGO!AY44+SET!AY44+OCT!AY44+NOV!AY44+DIC!AY44</f>
        <v>0</v>
      </c>
      <c r="AZ44" s="326">
        <f>ENE!AZ44+FEB!AZ44+MAR!AZ44+ABR!AZ44+MAY!AZ44+JUN!AZ44+JUL!AZ44+AGO!AZ44+SET!AZ44+OCT!AZ44+NOV!AZ44+DIC!AZ44</f>
        <v>0</v>
      </c>
      <c r="BA44" s="326">
        <f>ENE!BA44+FEB!BA44+MAR!BA44+ABR!BA44+MAY!BA44+JUN!BA44+JUL!BA44+AGO!BA44+SET!BA44+OCT!BA44+NOV!BA44+DIC!BA44</f>
        <v>0</v>
      </c>
      <c r="BB44" s="708">
        <f t="shared" si="159"/>
        <v>0</v>
      </c>
      <c r="BC44" s="326">
        <f>ENE!BC44+FEB!BC44+MAR!BC44+ABR!BC44+MAY!BC44+JUN!BC44+JUL!BC44+AGO!BC44+SET!BC44+OCT!BC44+NOV!BC44+DIC!BC44</f>
        <v>0</v>
      </c>
      <c r="BD44" s="326">
        <f>ENE!BD44+FEB!BD44+MAR!BD44+ABR!BD44+MAY!BD44+JUN!BD44+JUL!BD44+AGO!BD44+SET!BD44+OCT!BD44+NOV!BD44+DIC!BD44</f>
        <v>0</v>
      </c>
      <c r="BE44" s="326">
        <f>ENE!BE44+FEB!BE44+MAR!BE44+ABR!BE44+MAY!BE44+JUN!BE44+JUL!BE44+AGO!BE44+SET!BE44+OCT!BE44+NOV!BE44+DIC!BE44</f>
        <v>0</v>
      </c>
      <c r="BF44" s="708">
        <f t="shared" si="183"/>
        <v>0</v>
      </c>
      <c r="BG44" s="326">
        <f>ENE!BG44+FEB!BG44+MAR!BG44+ABR!BG44+MAY!BG44+JUN!BG44+JUL!BG44+AGO!BG44+SET!BG44+OCT!BG44+NOV!BG44+DIC!BG44</f>
        <v>0</v>
      </c>
      <c r="BH44" s="326">
        <f>ENE!BH44+FEB!BH44+MAR!BH44+ABR!BH44+MAY!BH44+JUN!BH44+JUL!BH44+AGO!BH44+SET!BH44+OCT!BH44+NOV!BH44+DIC!BH44</f>
        <v>0</v>
      </c>
      <c r="BI44" s="326">
        <f>ENE!BI44+FEB!BI44+MAR!BI44+ABR!BI44+MAY!BI44+JUN!BI44+JUL!BI44+AGO!BI44+SET!BI44+OCT!BI44+NOV!BI44+DIC!BI44</f>
        <v>0</v>
      </c>
      <c r="BJ44" s="326">
        <f>ENE!BJ44+FEB!BJ44+MAR!BJ44+ABR!BJ44+MAY!BJ44+JUN!BJ44+JUL!BJ44+AGO!BJ44+SET!BJ44+OCT!BJ44+NOV!BJ44+DIC!BJ44</f>
        <v>0</v>
      </c>
      <c r="BK44" s="934">
        <f>ENE!BK44+FEB!BK44+MAR!BK44+ABR!BK44+MAY!BK44+JUN!BK44+JUL!BK44+AGO!BK44+SET!BK44+OCT!BK44+NOV!BK44+DIC!BK44</f>
        <v>0</v>
      </c>
      <c r="BL44" s="934">
        <f>ENE!BL44+FEB!BL44+MAR!BL44+ABR!BL44+MAY!BL44+JUN!BL44+JUL!BL44+AGO!BL44+SET!BL44+OCT!BL44+NOV!BL44+DIC!BL44</f>
        <v>0</v>
      </c>
      <c r="BM44" s="327">
        <f>ENE!BM44+FEB!BM44+MAR!BM44+ABR!BM44+MAY!BM44+JUN!BM44+JUL!BM44+AGO!BM44+SET!BM44+OCT!BM44+NOV!BM44+DIC!BM44</f>
        <v>0</v>
      </c>
      <c r="BN44" s="148"/>
      <c r="BO44" s="201" t="s">
        <v>141</v>
      </c>
      <c r="BP44" s="202">
        <v>32</v>
      </c>
      <c r="BQ44" s="380">
        <f>ENE!BQ44+FEB!BQ44+MAR!BQ44+ABR!BQ44+MAY!BQ44+JUN!BQ44+JUL!BQ44+AGO!BQ44+SET!BQ44+OCT!BQ44+NOV!BQ44+DIC!BQ44</f>
        <v>0</v>
      </c>
      <c r="BR44" s="326">
        <f>ENE!BR44+FEB!BR44+MAR!BR44+ABR!BR44+MAY!BR44+JUN!BR44+JUL!BR44+AGO!BR44+SET!BR44+OCT!BR44+NOV!BR44+DIC!BR44</f>
        <v>29</v>
      </c>
      <c r="BS44" s="326">
        <f>ENE!BS44+FEB!BS44+MAR!BS44+ABR!BS44+MAY!BS44+JUN!BS44+JUL!BS44+AGO!BS44+SET!BS44+OCT!BS44+NOV!BS44+DIC!BS44</f>
        <v>0</v>
      </c>
      <c r="BT44" s="326">
        <f>ENE!BT44+FEB!BT44+MAR!BT44+ABR!BT44+MAY!BT44+JUN!BT44+JUL!BT44+AGO!BT44+SET!BT44+OCT!BT44+NOV!BT44+DIC!BT44</f>
        <v>6</v>
      </c>
      <c r="BU44" s="326">
        <f>ENE!BU44+FEB!BU44+MAR!BU44+ABR!BU44+MAY!BU44+JUN!BU44+JUL!BU44+AGO!BU44+SET!BU44+OCT!BU44+NOV!BU44+DIC!BU44</f>
        <v>0</v>
      </c>
      <c r="BV44" s="326">
        <f>ENE!BV44+FEB!BV44+MAR!BV44+ABR!BV44+MAY!BV44+JUN!BV44+JUL!BV44+AGO!BV44+SET!BV44+OCT!BV44+NOV!BV44+DIC!BV44</f>
        <v>0</v>
      </c>
      <c r="BW44" s="326">
        <f>ENE!BW44+FEB!BW44+MAR!BW44+ABR!BW44+MAY!BW44+JUN!BW44+JUL!BW44+AGO!BW44+SET!BW44+OCT!BW44+NOV!BW44+DIC!BW44</f>
        <v>0</v>
      </c>
      <c r="BX44" s="326">
        <f>ENE!BX44+FEB!BX44+MAR!BX44+ABR!BX44+MAY!BX44+JUN!BX44+JUL!BX44+AGO!BX44+SET!BX44+OCT!BX44+NOV!BX44+DIC!BX44</f>
        <v>1</v>
      </c>
      <c r="BY44" s="708">
        <f t="shared" si="163"/>
        <v>3.125E-2</v>
      </c>
      <c r="BZ44" s="326">
        <f>ENE!BZ44+FEB!BZ44+MAR!BZ44+ABR!BZ44+MAY!BZ44+JUN!BZ44+JUL!BZ44+AGO!BZ44+SET!BZ44+OCT!BZ44+NOV!BZ44+DIC!BZ44</f>
        <v>0</v>
      </c>
      <c r="CA44" s="326">
        <f>ENE!CA44+FEB!CA44+MAR!CA44+ABR!CA44+MAY!CA44+JUN!CA44+JUL!CA44+AGO!CA44+SET!CA44+OCT!CA44+NOV!CA44+DIC!CA44</f>
        <v>0</v>
      </c>
      <c r="CB44" s="326">
        <f>ENE!CB44+FEB!CB44+MAR!CB44+ABR!CB44+MAY!CB44+JUN!CB44+JUL!CB44+AGO!CB44+SET!CB44+OCT!CB44+NOV!CB44+DIC!CB44</f>
        <v>0</v>
      </c>
      <c r="CC44" s="708">
        <f t="shared" si="184"/>
        <v>0</v>
      </c>
      <c r="CD44" s="326">
        <f>ENE!CD44+FEB!CD44+MAR!CD44+ABR!CD44+MAY!CD44+JUN!CD44+JUL!CD44+AGO!CD44+SET!CD44+OCT!CD44+NOV!CD44+DIC!CD44</f>
        <v>0</v>
      </c>
      <c r="CE44" s="326">
        <f>ENE!CE44+FEB!CE44+MAR!CE44+ABR!CE44+MAY!CE44+JUN!CE44+JUL!CE44+AGO!CE44+SET!CE44+OCT!CE44+NOV!CE44+DIC!CE44</f>
        <v>1</v>
      </c>
      <c r="CF44" s="326">
        <f>ENE!CF44+FEB!CF44+MAR!CF44+ABR!CF44+MAY!CF44+JUN!CF44+JUL!CF44+AGO!CF44+SET!CF44+OCT!CF44+NOV!CF44+DIC!CF44</f>
        <v>0</v>
      </c>
      <c r="CG44" s="326">
        <f>ENE!CG44+FEB!CG44+MAR!CG44+ABR!CG44+MAY!CG44+JUN!CG44+JUL!CG44+AGO!CG44+SET!CG44+OCT!CG44+NOV!CG44+DIC!CG44</f>
        <v>0</v>
      </c>
      <c r="CH44" s="934">
        <f>ENE!CH44+FEB!CH44+MAR!CH44+ABR!CH44+MAY!CH44+JUN!CH44+JUL!CH44+AGO!CH44+SET!CH44+OCT!CH44+NOV!CH44+DIC!CH44</f>
        <v>0</v>
      </c>
      <c r="CI44" s="941">
        <f>ENE!CI44+FEB!CI44+MAR!CI44+ABR!CI44+MAY!CI44+JUN!CI44+JUL!CI44+AGO!CI44+SET!CI44+OCT!CI44+NOV!CI44+DIC!CI44</f>
        <v>0</v>
      </c>
      <c r="CJ44" s="380">
        <f>ENE!CJ44+FEB!CJ44+MAR!CJ44+ABR!CJ44+MAY!CJ44+JUN!CJ44+JUL!CJ44+AGO!CJ44+SET!CJ44+OCT!CJ44+NOV!CJ44+DIC!CJ44</f>
        <v>0</v>
      </c>
      <c r="CK44" s="326">
        <f>ENE!CK44+FEB!CK44+MAR!CK44+ABR!CK44+MAY!CK44+JUN!CK44+JUL!CK44+AGO!CK44+SET!CK44+OCT!CK44+NOV!CK44+DIC!CK44</f>
        <v>2</v>
      </c>
      <c r="CL44" s="716">
        <f t="shared" si="185"/>
        <v>6.25</v>
      </c>
      <c r="CM44" s="326">
        <f>ENE!CM44+FEB!CM44+MAR!CM44+ABR!CM44+MAY!CM44+JUN!CM44+JUL!CM44+AGO!CM44+SET!CM44+OCT!CM44+NOV!CM44+DIC!CM44</f>
        <v>0</v>
      </c>
      <c r="CN44" s="326">
        <f>ENE!CN44+FEB!CN44+MAR!CN44+ABR!CN44+MAY!CN44+JUN!CN44+JUL!CN44+AGO!CN44+SET!CN44+OCT!CN44+NOV!CN44+DIC!CN44</f>
        <v>0</v>
      </c>
      <c r="CO44" s="327">
        <f>ENE!CO44+FEB!CO44+MAR!CO44+ABR!CO44+MAY!CO44+JUN!CO44+JUL!CO44+AGO!CO44+SET!CO44+OCT!CO44+NOV!CO44+DIC!CO44</f>
        <v>0</v>
      </c>
      <c r="CP44" s="148"/>
      <c r="CQ44" s="370" t="s">
        <v>141</v>
      </c>
      <c r="CR44" s="371">
        <v>3</v>
      </c>
      <c r="CS44" s="380">
        <f>ENE!CS44+FEB!CS44+MAR!CS44+ABR!CS44+MAY!CS44+JUN!CS44+JUL!CS44+AGO!CS44+SET!CS44+OCT!CS44+NOV!CS44+DIC!CS44</f>
        <v>3</v>
      </c>
      <c r="CT44" s="326">
        <f>ENE!CT44+FEB!CT44+MAR!CT44+ABR!CT44+MAY!CT44+JUN!CT44+JUL!CT44+AGO!CT44+SET!CT44+OCT!CT44+NOV!CT44+DIC!CT44</f>
        <v>8</v>
      </c>
      <c r="CU44" s="326">
        <f>ENE!CU44+FEB!CU44+MAR!CU44+ABR!CU44+MAY!CU44+JUN!CU44+JUL!CU44+AGO!CU44+SET!CU44+OCT!CU44+NOV!CU44+DIC!CU44</f>
        <v>0</v>
      </c>
      <c r="CV44" s="326">
        <f>ENE!CV44+FEB!CV44+MAR!CV44+ABR!CV44+MAY!CV44+JUN!CV44+JUL!CV44+AGO!CV44+SET!CV44+OCT!CV44+NOV!CV44+DIC!CV44</f>
        <v>2</v>
      </c>
      <c r="CW44" s="326">
        <f>ENE!CW44+FEB!CW44+MAR!CW44+ABR!CW44+MAY!CW44+JUN!CW44+JUL!CW44+AGO!CW44+SET!CW44+OCT!CW44+NOV!CW44+DIC!CW44</f>
        <v>0</v>
      </c>
      <c r="CX44" s="326">
        <f>ENE!CX44+FEB!CX44+MAR!CX44+ABR!CX44+MAY!CX44+JUN!CX44+JUL!CX44+AGO!CX44+SET!CX44+OCT!CX44+NOV!CX44+DIC!CX44</f>
        <v>0</v>
      </c>
      <c r="CY44" s="326">
        <f>ENE!CY44+FEB!CY44+MAR!CY44+ABR!CY44+MAY!CY44+JUN!CY44+JUL!CY44+AGO!CY44+SET!CY44+OCT!CY44+NOV!CY44+DIC!CY44</f>
        <v>0</v>
      </c>
      <c r="CZ44" s="326">
        <f>ENE!CZ44+FEB!CZ44+MAR!CZ44+ABR!CZ44+MAY!CZ44+JUN!CZ44+JUL!CZ44+AGO!CZ44+SET!CZ44+OCT!CZ44+NOV!CZ44+DIC!CZ44</f>
        <v>0</v>
      </c>
      <c r="DA44" s="326">
        <f>ENE!DA44+FEB!DA44+MAR!DA44+ABR!DA44+MAY!DA44+JUN!DA44+JUL!DA44+AGO!DA44+SET!DA44+OCT!DA44+NOV!DA44+DIC!DA44</f>
        <v>0</v>
      </c>
      <c r="DB44" s="326">
        <f>ENE!DB44+FEB!DB44+MAR!DB44+ABR!DB44+MAY!DB44+JUN!DB44+JUL!DB44+AGO!DB44+SET!DB44+OCT!DB44+NOV!DB44+DIC!DB44</f>
        <v>0</v>
      </c>
      <c r="DC44" s="326">
        <f>ENE!DC44+FEB!DC44+MAR!DC44+ABR!DC44+MAY!DC44+JUN!DC44+JUL!DC44+AGO!DC44+SET!DC44+OCT!DC44+NOV!DC44+DIC!DC44</f>
        <v>0</v>
      </c>
      <c r="DD44" s="326">
        <f>ENE!DD44+FEB!DD44+MAR!DD44+ABR!DD44+MAY!DD44+JUN!DD44+JUL!DD44+AGO!DD44+SET!DD44+OCT!DD44+NOV!DD44+DIC!DD44</f>
        <v>0</v>
      </c>
      <c r="DE44" s="326">
        <f>ENE!DE44+FEB!DE44+MAR!DE44+ABR!DE44+MAY!DE44+JUN!DE44+JUL!DE44+AGO!DE44+SET!DE44+OCT!DE44+NOV!DE44+DIC!DE44</f>
        <v>0</v>
      </c>
      <c r="DF44" s="326">
        <f>ENE!DF44+FEB!DF44+MAR!DF44+ABR!DF44+MAY!DF44+JUN!DF44+JUL!DF44+AGO!DF44+SET!DF44+OCT!DF44+NOV!DF44+DIC!DF44</f>
        <v>0</v>
      </c>
      <c r="DG44" s="326">
        <f>ENE!DG44+FEB!DG44+MAR!DG44+ABR!DG44+MAY!DG44+JUN!DG44+JUL!DG44+AGO!DG44+SET!DG44+OCT!DG44+NOV!DG44+DIC!DG44</f>
        <v>0</v>
      </c>
      <c r="DH44" s="326">
        <f>ENE!DH44+FEB!DH44+MAR!DH44+ABR!DH44+MAY!DH44+JUN!DH44+JUL!DH44+AGO!DH44+SET!DH44+OCT!DH44+NOV!DH44+DIC!DH44</f>
        <v>0</v>
      </c>
      <c r="DI44" s="379">
        <f>ENE!DI44+FEB!DI44+MAR!DI44+ABR!DI44+MAY!DI44+JUN!DI44+JUL!DI44+AGO!DI44+SET!DI44+OCT!DI44+NOV!DI44+DIC!DI44</f>
        <v>0</v>
      </c>
      <c r="DJ44" s="380">
        <f>ENE!DJ44+FEB!DJ44+MAR!DJ44+ABR!DJ44+MAY!DJ44+JUN!DJ44+JUL!DJ44+AGO!DJ44+SET!DJ44+OCT!DJ44+NOV!DJ44+DIC!DJ44</f>
        <v>0</v>
      </c>
      <c r="DK44" s="327">
        <f>ENE!DK44+FEB!DK44+MAR!DK44+ABR!DK44+MAY!DK44+JUN!DK44+JUL!DK44+AGO!DK44+SET!DK44+OCT!DK44+NOV!DK44+DIC!DK44</f>
        <v>0</v>
      </c>
      <c r="DL44" s="380">
        <f>ENE!DL44+FEB!DL44+MAR!DL44+ABR!DL44+MAY!DL44+JUN!DL44+JUL!DL44+AGO!DL44+SET!DL44+OCT!DL44+NOV!DL44+DIC!DL44</f>
        <v>0</v>
      </c>
      <c r="DM44" s="327">
        <f>ENE!DM44+FEB!DM44+MAR!DM44+ABR!DM44+MAY!DM44+JUN!DM44+JUL!DM44+AGO!DM44+SET!DM44+OCT!DM44+NOV!DM44+DIC!DM44</f>
        <v>0</v>
      </c>
      <c r="DN44" s="148"/>
      <c r="DO44" s="201" t="s">
        <v>141</v>
      </c>
      <c r="DP44" s="202">
        <v>29</v>
      </c>
      <c r="DQ44" s="380">
        <f>ENE!DQ44+FEB!DQ44+MAR!DQ44+ABR!DQ44+MAY!DQ44+JUN!DQ44+JUL!DQ44+AGO!DQ44+SET!DQ44+OCT!DQ44+NOV!DQ44+DIC!DQ44</f>
        <v>0</v>
      </c>
      <c r="DR44" s="326">
        <f>ENE!DR44+FEB!DR44+MAR!DR44+ABR!DR44+MAY!DR44+JUN!DR44+JUL!DR44+AGO!DR44+SET!DR44+OCT!DR44+NOV!DR44+DIC!DR44</f>
        <v>1</v>
      </c>
      <c r="DS44" s="326">
        <f>ENE!DS44+FEB!DS44+MAR!DS44+ABR!DS44+MAY!DS44+JUN!DS44+JUL!DS44+AGO!DS44+SET!DS44+OCT!DS44+NOV!DS44+DIC!DS44</f>
        <v>5</v>
      </c>
      <c r="DT44" s="379">
        <f>ENE!DT44+FEB!DT44+MAR!DT44+ABR!DT44+MAY!DT44+JUN!DT44+JUL!DT44+AGO!DT44+SET!DT44+OCT!DT44+NOV!DT44+DIC!DT44</f>
        <v>0</v>
      </c>
      <c r="DU44" s="380">
        <f>ENE!DU44+FEB!DU44+MAR!DU44+ABR!DU44+MAY!DU44+JUN!DU44+JUL!DU44+AGO!DU44+SET!DU44+OCT!DU44+NOV!DU44+DIC!DU44</f>
        <v>0</v>
      </c>
      <c r="DV44" s="326">
        <f>ENE!DV44+FEB!DV44+MAR!DV44+ABR!DV44+MAY!DV44+JUN!DV44+JUL!DV44+AGO!DV44+SET!DV44+OCT!DV44+NOV!DV44+DIC!DV44</f>
        <v>0</v>
      </c>
      <c r="DW44" s="326">
        <f>ENE!DW44+FEB!DW44+MAR!DW44+ABR!DW44+MAY!DW44+JUN!DW44+JUL!DW44+AGO!DW44+SET!DW44+OCT!DW44+NOV!DW44+DIC!DW44</f>
        <v>0</v>
      </c>
      <c r="DX44" s="720">
        <f t="shared" si="167"/>
        <v>0</v>
      </c>
      <c r="DY44" s="380">
        <f>ENE!DY44+FEB!DY44+MAR!DY44+ABR!DY44+MAY!DY44+JUN!DY44+JUL!DY44+AGO!DY44+SET!DY44+OCT!DY44+NOV!DY44+DIC!DY44</f>
        <v>0</v>
      </c>
      <c r="DZ44" s="326">
        <f>ENE!DZ44+FEB!DZ44+MAR!DZ44+ABR!DZ44+MAY!DZ44+JUN!DZ44+JUL!DZ44+AGO!DZ44+SET!DZ44+OCT!DZ44+NOV!DZ44+DIC!DZ44</f>
        <v>0</v>
      </c>
      <c r="EA44" s="326">
        <f>ENE!EA44+FEB!EA44+MAR!EA44+ABR!EA44+MAY!EA44+JUN!EA44+JUL!EA44+AGO!EA44+SET!EA44+OCT!EA44+NOV!EA44+DIC!EA44</f>
        <v>0</v>
      </c>
      <c r="EB44" s="716">
        <f t="shared" si="186"/>
        <v>0</v>
      </c>
      <c r="EC44" s="326">
        <f>ENE!EC44+FEB!EC44+MAR!EC44+ABR!EC44+MAY!EC44+JUN!EC44+JUL!EC44+AGO!EC44+SET!EC44+OCT!EC44+NOV!EC44+DIC!EC44</f>
        <v>0</v>
      </c>
      <c r="ED44" s="326">
        <f>ENE!ED44+FEB!ED44+MAR!ED44+ABR!ED44+MAY!ED44+JUN!ED44+JUL!ED44+AGO!ED44+SET!ED44+OCT!ED44+NOV!ED44+DIC!ED44</f>
        <v>0</v>
      </c>
      <c r="EE44" s="326">
        <f>ENE!EE44+FEB!EE44+MAR!EE44+ABR!EE44+MAY!EE44+JUN!EE44+JUL!EE44+AGO!EE44+SET!EE44+OCT!EE44+NOV!EE44+DIC!EE44</f>
        <v>0</v>
      </c>
      <c r="EF44" s="379">
        <f>ENE!EF44+FEB!EF44+MAR!EF44+ABR!EF44+MAY!EF44+JUN!EF44+JUL!EF44+AGO!EF44+SET!EF44+OCT!EF44+NOV!EF44+DIC!EF44</f>
        <v>0</v>
      </c>
      <c r="EG44" s="380">
        <f>ENE!EG44+FEB!EG44+MAR!EG44+ABR!EG44+MAY!EG44+JUN!EG44+JUL!EG44+AGO!EG44+SET!EG44+OCT!EG44+NOV!EG44+DIC!EG44</f>
        <v>0</v>
      </c>
      <c r="EH44" s="327">
        <f>ENE!EH44+FEB!EH44+MAR!EH44+ABR!EH44+MAY!EH44+JUN!EH44+JUL!EH44+AGO!EH44+SET!EH44+OCT!EH44+NOV!EH44+DIC!EH44</f>
        <v>0</v>
      </c>
      <c r="EI44" s="326">
        <f>ENE!EI44+FEB!EI44+MAR!EI44+ABR!EI44+MAY!EI44+JUN!EI44+JUL!EI44+AGO!EI44+SET!EI44+OCT!EI44+NOV!EI44+DIC!EI44</f>
        <v>0</v>
      </c>
      <c r="EJ44" s="326">
        <f>ENE!EJ44+FEB!EJ44+MAR!EJ44+ABR!EJ44+MAY!EJ44+JUN!EJ44+JUL!EJ44+AGO!EJ44+SET!EJ44+OCT!EJ44+NOV!EJ44+DIC!EJ44</f>
        <v>0</v>
      </c>
      <c r="EK44" s="716">
        <f t="shared" si="187"/>
        <v>0</v>
      </c>
      <c r="EL44" s="326">
        <f>ENE!EL44+FEB!EL44+MAR!EL44+ABR!EL44+MAY!EL44+JUN!EL44+JUL!EL44+AGO!EL44+SET!EL44+OCT!EL44+NOV!EL44+DIC!EL44</f>
        <v>0</v>
      </c>
      <c r="EM44" s="326">
        <f>ENE!EM44+FEB!EM44+MAR!EM44+ABR!EM44+MAY!EM44+JUN!EM44+JUL!EM44+AGO!EM44+SET!EM44+OCT!EM44+NOV!EM44+DIC!EM44</f>
        <v>26</v>
      </c>
      <c r="EN44" s="708">
        <f t="shared" si="188"/>
        <v>89.65517241379311</v>
      </c>
      <c r="EO44" s="326">
        <f>ENE!EO44+FEB!EO44+MAR!EO44+ABR!EO44+MAY!EO44+JUN!EO44+JUL!EO44+AGO!EO44+SET!EO44+OCT!EO44+NOV!EO44+DIC!EO44</f>
        <v>26</v>
      </c>
      <c r="EP44" s="716">
        <f t="shared" si="189"/>
        <v>89.65517241379311</v>
      </c>
      <c r="EQ44" s="148"/>
      <c r="ER44" s="201" t="s">
        <v>141</v>
      </c>
      <c r="ES44" s="380">
        <f>ENE!ES44+FEB!ES44+MAR!ES44+ABR!ES44+MAY!ES44+JUN!ES44+JUL!ES44+AGO!ES44+SET!ES44+OCT!ES44+NOV!ES44+DIC!ES44</f>
        <v>0</v>
      </c>
      <c r="ET44" s="326">
        <f>ENE!ET44+FEB!ET44+MAR!ET44+ABR!ET44+MAY!ET44+JUN!ET44+JUL!ET44+AGO!ET44+SET!ET44+OCT!ET44+NOV!ET44+DIC!ET44</f>
        <v>0</v>
      </c>
      <c r="EU44" s="379">
        <f>ENE!EU44+FEB!EU44+MAR!EU44+ABR!EU44+MAY!EU44+JUN!EU44+JUL!EU44+AGO!EU44+SET!EU44+OCT!EU44+NOV!EU44+DIC!EU44</f>
        <v>0</v>
      </c>
      <c r="EV44" s="380">
        <f>ENE!EV44+FEB!EV44+MAR!EV44+ABR!EV44+MAY!EV44+JUN!EV44+JUL!EV44+AGO!EV44+SET!EV44+OCT!EV44+NOV!EV44+DIC!EV44</f>
        <v>0</v>
      </c>
      <c r="EW44" s="326">
        <f>ENE!EW44+FEB!EW44+MAR!EW44+ABR!EW44+MAY!EW44+JUN!EW44+JUL!EW44+AGO!EW44+SET!EW44+OCT!EW44+NOV!EW44+DIC!EW44</f>
        <v>0</v>
      </c>
      <c r="EX44" s="327">
        <f>ENE!EX44+FEB!EX44+MAR!EX44+ABR!EX44+MAY!EX44+JUN!EX44+JUL!EX44+AGO!EX44+SET!EX44+OCT!EX44+NOV!EX44+DIC!EX44</f>
        <v>0</v>
      </c>
      <c r="EY44" s="326">
        <f>ENE!EY44+FEB!EY44+MAR!EY44+ABR!EY44+MAY!EY44+JUN!EY44+JUL!EY44+AGO!EY44+SET!EY44+OCT!EY44+NOV!EY44+DIC!EY44</f>
        <v>0</v>
      </c>
      <c r="EZ44" s="326">
        <f>ENE!EZ44+FEB!EZ44+MAR!EZ44+ABR!EZ44+MAY!EZ44+JUN!EZ44+JUL!EZ44+AGO!EZ44+SET!EZ44+OCT!EZ44+NOV!EZ44+DIC!EZ44</f>
        <v>1</v>
      </c>
      <c r="FA44" s="379">
        <f>ENE!FA44+FEB!FA44+MAR!FA44+ABR!FA44+MAY!FA44+JUN!FA44+JUL!FA44+AGO!FA44+SET!FA44+OCT!FA44+NOV!FA44+DIC!FA44</f>
        <v>2</v>
      </c>
      <c r="FB44" s="380">
        <f>ENE!FB44+FEB!FB44+MAR!FB44+ABR!FB44+MAY!FB44+JUN!FB44+JUL!FB44+AGO!FB44+SET!FB44+OCT!FB44+NOV!FB44+DIC!FB44</f>
        <v>0</v>
      </c>
      <c r="FC44" s="326">
        <f>ENE!FC44+FEB!FC44+MAR!FC44+ABR!FC44+MAY!FC44+JUN!FC44+JUL!FC44+AGO!FC44+SET!FC44+OCT!FC44+NOV!FC44+DIC!FC44</f>
        <v>2</v>
      </c>
      <c r="FD44" s="327">
        <f>ENE!FD44+FEB!FD44+MAR!FD44+ABR!FD44+MAY!FD44+JUN!FD44+JUL!FD44+AGO!FD44+SET!FD44+OCT!FD44+NOV!FD44+DIC!FD44</f>
        <v>0</v>
      </c>
      <c r="FE44" s="326">
        <f>ENE!FE44+FEB!FE44+MAR!FE44+ABR!FE44+MAY!FE44+JUN!FE44+JUL!FE44+AGO!FE44+SET!FE44+OCT!FE44+NOV!FE44+DIC!FE44</f>
        <v>0</v>
      </c>
      <c r="FF44" s="326">
        <f>ENE!FF44+FEB!FF44+MAR!FF44+ABR!FF44+MAY!FF44+JUN!FF44+JUL!FF44+AGO!FF44+SET!FF44+OCT!FF44+NOV!FF44+DIC!FF44</f>
        <v>0</v>
      </c>
      <c r="FG44" s="379">
        <f>ENE!FG44+FEB!FG44+MAR!FG44+ABR!FG44+MAY!FG44+JUN!FG44+JUL!FG44+AGO!FG44+SET!FG44+OCT!FG44+NOV!FG44+DIC!FG44</f>
        <v>0</v>
      </c>
      <c r="FH44" s="380">
        <f>ENE!FH44+FEB!FH44+MAR!FH44+ABR!FH44+MAY!FH44+JUN!FH44+JUL!FH44+AGO!FH44+SET!FH44+OCT!FH44+NOV!FH44+DIC!FH44</f>
        <v>1</v>
      </c>
      <c r="FI44" s="326">
        <f>ENE!FI44+FEB!FI44+MAR!FI44+ABR!FI44+MAY!FI44+JUN!FI44+JUL!FI44+AGO!FI44+SET!FI44+OCT!FI44+NOV!FI44+DIC!FI44</f>
        <v>0</v>
      </c>
      <c r="FJ44" s="327">
        <f>ENE!FJ44+FEB!FJ44+MAR!FJ44+ABR!FJ44+MAY!FJ44+JUN!FJ44+JUL!FJ44+AGO!FJ44+SET!FJ44+OCT!FJ44+NOV!FJ44+DIC!FJ44</f>
        <v>0</v>
      </c>
      <c r="FK44" s="205">
        <f>ENE!FK44</f>
        <v>22</v>
      </c>
      <c r="FL44" s="724">
        <f t="shared" si="169"/>
        <v>54.54545454545454</v>
      </c>
      <c r="FM44" s="326">
        <f>ENE!FM44+FEB!FM44+MAR!FM44+ABR!FM44+MAY!FM44+JUN!FM44+JUL!FM44+AGO!FM44+SET!FM44+OCT!FM44+NOV!FM44+DIC!FM44</f>
        <v>0</v>
      </c>
      <c r="FN44" s="326">
        <f>ENE!FN44+FEB!FN44+MAR!FN44+ABR!FN44+MAY!FN44+JUN!FN44+JUL!FN44+AGO!FN44+SET!FN44+OCT!FN44+NOV!FN44+DIC!FN44</f>
        <v>1</v>
      </c>
      <c r="FO44" s="326">
        <f>ENE!FO44+FEB!FO44+MAR!FO44+ABR!FO44+MAY!FO44+JUN!FO44+JUL!FO44+AGO!FO44+SET!FO44+OCT!FO44+NOV!FO44+DIC!FO44</f>
        <v>9</v>
      </c>
      <c r="FP44" s="326">
        <f>ENE!FP44+FEB!FP44+MAR!FP44+ABR!FP44+MAY!FP44+JUN!FP44+JUL!FP44+AGO!FP44+SET!FP44+OCT!FP44+NOV!FP44+DIC!FP44</f>
        <v>2</v>
      </c>
      <c r="FQ44" s="327">
        <f>ENE!FQ44+FEB!FQ44+MAR!FQ44+ABR!FQ44+MAY!FQ44+JUN!FQ44+JUL!FQ44+AGO!FQ44+SET!FQ44+OCT!FQ44+NOV!FQ44+DIC!FQ44</f>
        <v>0</v>
      </c>
      <c r="FR44" s="380">
        <f>ENE!FR44+FEB!FR44+MAR!FR44+ABR!FR44+MAY!FR44+JUN!FR44+JUL!FR44+AGO!FR44+SET!FR44+OCT!FR44+NOV!FR44+DIC!FR44</f>
        <v>0</v>
      </c>
      <c r="FS44" s="326">
        <f>ENE!FS44+FEB!FS44+MAR!FS44+ABR!FS44+MAY!FS44+JUN!FS44+JUL!FS44+AGO!FS44+SET!FS44+OCT!FS44+NOV!FS44+DIC!FS44</f>
        <v>0</v>
      </c>
      <c r="FT44" s="326">
        <f>ENE!FT44+FEB!FT44+MAR!FT44+ABR!FT44+MAY!FT44+JUN!FT44+JUL!FT44+AGO!FT44+SET!FT44+OCT!FT44+NOV!FT44+DIC!FT44</f>
        <v>0</v>
      </c>
      <c r="FU44" s="326">
        <f>ENE!FU44+FEB!FU44+MAR!FU44+ABR!FU44+MAY!FU44+JUN!FU44+JUL!FU44+AGO!FU44+SET!FU44+OCT!FU44+NOV!FU44+DIC!FU44</f>
        <v>2</v>
      </c>
      <c r="FV44" s="326">
        <f>ENE!FV44+FEB!FV44+MAR!FV44+ABR!FV44+MAY!FV44+JUN!FV44+JUL!FV44+AGO!FV44+SET!FV44+OCT!FV44+NOV!FV44+DIC!FV44</f>
        <v>1</v>
      </c>
      <c r="FW44" s="326">
        <f>ENE!FW44+FEB!FW44+MAR!FW44+ABR!FW44+MAY!FW44+JUN!FW44+JUL!FW44+AGO!FW44+SET!FW44+OCT!FW44+NOV!FW44+DIC!FW44</f>
        <v>1</v>
      </c>
      <c r="FX44" s="326">
        <f>ENE!FX44+FEB!FX44+MAR!FX44+ABR!FX44+MAY!FX44+JUN!FX44+JUL!FX44+AGO!FX44+SET!FX44+OCT!FX44+NOV!FX44+DIC!FX44</f>
        <v>0</v>
      </c>
      <c r="FY44" s="326">
        <f>ENE!FY44+FEB!FY44+MAR!FY44+ABR!FY44+MAY!FY44+JUN!FY44+JUL!FY44+AGO!FY44+SET!FY44+OCT!FY44+NOV!FY44+DIC!FY44</f>
        <v>0</v>
      </c>
      <c r="FZ44" s="326">
        <f>ENE!FZ44+FEB!FZ44+MAR!FZ44+ABR!FZ44+MAY!FZ44+JUN!FZ44+JUL!FZ44+AGO!FZ44+SET!FZ44+OCT!FZ44+NOV!FZ44+DIC!FZ44</f>
        <v>0</v>
      </c>
      <c r="GA44" s="326">
        <f>ENE!GA44+FEB!GA44+MAR!GA44+ABR!GA44+MAY!GA44+JUN!GA44+JUL!GA44+AGO!GA44+SET!GA44+OCT!GA44+NOV!GA44+DIC!GA44</f>
        <v>0</v>
      </c>
      <c r="GB44" s="326">
        <f>ENE!GB44+FEB!GB44+MAR!GB44+ABR!GB44+MAY!GB44+JUN!GB44+JUL!GB44+AGO!GB44+SET!GB44+OCT!GB44+NOV!GB44+DIC!GB44</f>
        <v>0</v>
      </c>
      <c r="GC44" s="326">
        <f>ENE!GC44+FEB!GC44+MAR!GC44+ABR!GC44+MAY!GC44+JUN!GC44+JUL!GC44+AGO!GC44+SET!GC44+OCT!GC44+NOV!GC44+DIC!GC44</f>
        <v>0</v>
      </c>
      <c r="GD44" s="326">
        <f>ENE!GD44+FEB!GD44+MAR!GD44+ABR!GD44+MAY!GD44+JUN!GD44+JUL!GD44+AGO!GD44+SET!GD44+OCT!GD44+NOV!GD44+DIC!GD44</f>
        <v>1</v>
      </c>
      <c r="GE44" s="326">
        <f>ENE!GE44+FEB!GE44+MAR!GE44+ABR!GE44+MAY!GE44+JUN!GE44+JUL!GE44+AGO!GE44+SET!GE44+OCT!GE44+NOV!GE44+DIC!GE44</f>
        <v>0</v>
      </c>
      <c r="GF44" s="326">
        <f>ENE!GF44+FEB!GF44+MAR!GF44+ABR!GF44+MAY!GF44+JUN!GF44+JUL!GF44+AGO!GF44+SET!GF44+OCT!GF44+NOV!GF44+DIC!GF44</f>
        <v>0</v>
      </c>
      <c r="GG44" s="327">
        <f>ENE!GG44+FEB!GG44+MAR!GG44+ABR!GG44+MAY!GG44+JUN!GG44+JUL!GG44+AGO!GG44+SET!GG44+OCT!GG44+NOV!GG44+DIC!GG44</f>
        <v>0</v>
      </c>
      <c r="GH44" s="148"/>
      <c r="GI44" s="201" t="s">
        <v>141</v>
      </c>
      <c r="GJ44" s="486">
        <v>208</v>
      </c>
      <c r="GK44" s="727">
        <f t="shared" si="190"/>
        <v>50</v>
      </c>
      <c r="GL44" s="380">
        <f>ENE!GL44+FEB!GL44+MAR!GL44+ABR!GL44+MAY!GL44+JUN!GL44+JUL!GL44+AGO!GL44+SET!GL44+OCT!GL44+NOV!GL44+DIC!GL44</f>
        <v>0</v>
      </c>
      <c r="GM44" s="326">
        <f>ENE!GM44+FEB!GM44+MAR!GM44+ABR!GM44+MAY!GM44+JUN!GM44+JUL!GM44+AGO!GM44+SET!GM44+OCT!GM44+NOV!GM44+DIC!GM44</f>
        <v>1</v>
      </c>
      <c r="GN44" s="326">
        <f>ENE!GN44+FEB!GN44+MAR!GN44+ABR!GN44+MAY!GN44+JUN!GN44+JUL!GN44+AGO!GN44+SET!GN44+OCT!GN44+NOV!GN44+DIC!GN44</f>
        <v>5</v>
      </c>
      <c r="GO44" s="326">
        <f>ENE!GO44+FEB!GO44+MAR!GO44+ABR!GO44+MAY!GO44+JUN!GO44+JUL!GO44+AGO!GO44+SET!GO44+OCT!GO44+NOV!GO44+DIC!GO44</f>
        <v>3</v>
      </c>
      <c r="GP44" s="327">
        <f>ENE!GP44+FEB!GP44+MAR!GP44+ABR!GP44+MAY!GP44+JUN!GP44+JUL!GP44+AGO!GP44+SET!GP44+OCT!GP44+NOV!GP44+DIC!GP44</f>
        <v>1</v>
      </c>
      <c r="GQ44" s="380">
        <f>ENE!GQ44+FEB!GQ44+MAR!GQ44+ABR!GQ44+MAY!GQ44+JUN!GQ44+JUL!GQ44+AGO!GQ44+SET!GQ44+OCT!GQ44+NOV!GQ44+DIC!GQ44</f>
        <v>12</v>
      </c>
      <c r="GR44" s="326">
        <f>ENE!GR44+FEB!GR44+MAR!GR44+ABR!GR44+MAY!GR44+JUN!GR44+JUL!GR44+AGO!GR44+SET!GR44+OCT!GR44+NOV!GR44+DIC!GR44</f>
        <v>4</v>
      </c>
      <c r="GS44" s="326">
        <f>ENE!GS44+FEB!GS44+MAR!GS44+ABR!GS44+MAY!GS44+JUN!GS44+JUL!GS44+AGO!GS44+SET!GS44+OCT!GS44+NOV!GS44+DIC!GS44</f>
        <v>21</v>
      </c>
      <c r="GT44" s="326">
        <f>ENE!GT44+FEB!GT44+MAR!GT44+ABR!GT44+MAY!GT44+JUN!GT44+JUL!GT44+AGO!GT44+SET!GT44+OCT!GT44+NOV!GT44+DIC!GT44</f>
        <v>36</v>
      </c>
      <c r="GU44" s="327">
        <f>ENE!GU44+FEB!GU44+MAR!GU44+ABR!GU44+MAY!GU44+JUN!GU44+JUL!GU44+AGO!GU44+SET!GU44+OCT!GU44+NOV!GU44+DIC!GU44</f>
        <v>21</v>
      </c>
      <c r="GV44" s="205">
        <f>ENE!GV44+FEB!GV44+MAR!GV44+ABR!GV44+MAY!GV44+JUN!GV44+JUL!GV44+AGO!GV44+SET!GV44+OCT!GV44+NOV!GV44+DIC!GV44</f>
        <v>79</v>
      </c>
      <c r="GW44" s="205">
        <v>203</v>
      </c>
      <c r="GX44" s="730">
        <f t="shared" si="191"/>
        <v>38.916256157635473</v>
      </c>
      <c r="GY44" s="380">
        <f>ENE!GY44+FEB!GY44+MAR!GY44+ABR!GY44+MAY!GY44+JUN!GY44+JUL!GY44+AGO!GY44+SET!GY44+OCT!GY44+NOV!GY44+DIC!GY44</f>
        <v>7</v>
      </c>
      <c r="GZ44" s="326">
        <f>ENE!GZ44+FEB!GZ44+MAR!GZ44+ABR!GZ44+MAY!GZ44+JUN!GZ44+JUL!GZ44+AGO!GZ44+SET!GZ44+OCT!GZ44+NOV!GZ44+DIC!GZ44</f>
        <v>0</v>
      </c>
      <c r="HA44" s="326">
        <f>ENE!HA44+FEB!HA44+MAR!HA44+ABR!HA44+MAY!HA44+JUN!HA44+JUL!HA44+AGO!HA44+SET!HA44+OCT!HA44+NOV!HA44+DIC!HA44</f>
        <v>3</v>
      </c>
      <c r="HB44" s="326">
        <f>ENE!HB44+FEB!HB44+MAR!HB44+ABR!HB44+MAY!HB44+JUN!HB44+JUL!HB44+AGO!HB44+SET!HB44+OCT!HB44+NOV!HB44+DIC!HB44</f>
        <v>0</v>
      </c>
      <c r="HC44" s="326">
        <f>ENE!HC44+FEB!HC44+MAR!HC44+ABR!HC44+MAY!HC44+JUN!HC44+JUL!HC44+AGO!HC44+SET!HC44+OCT!HC44+NOV!HC44+DIC!HC44</f>
        <v>0</v>
      </c>
      <c r="HD44" s="326">
        <f>ENE!HD44+FEB!HD44+MAR!HD44+ABR!HD44+MAY!HD44+JUN!HD44+JUL!HD44+AGO!HD44+SET!HD44+OCT!HD44+NOV!HD44+DIC!HD44</f>
        <v>1</v>
      </c>
      <c r="HE44" s="326">
        <f>ENE!HE44+FEB!HE44+MAR!HE44+ABR!HE44+MAY!HE44+JUN!HE44+JUL!HE44+AGO!HE44+SET!HE44+OCT!HE44+NOV!HE44+DIC!HE44</f>
        <v>1</v>
      </c>
      <c r="HF44" s="326">
        <f>ENE!HF44+FEB!HF44+MAR!HF44+ABR!HF44+MAY!HF44+JUN!HF44+JUL!HF44+AGO!HF44+SET!HF44+OCT!HF44+NOV!HF44+DIC!HF44</f>
        <v>0</v>
      </c>
      <c r="HG44" s="327">
        <f>ENE!HG44+FEB!HG44+MAR!HG44+ABR!HG44+MAY!HG44+JUN!HG44+JUL!HG44+AGO!HG44+SET!HG44+OCT!HG44+NOV!HG44+DIC!HG44</f>
        <v>0</v>
      </c>
      <c r="HH44" s="645"/>
      <c r="HI44" s="276" t="s">
        <v>141</v>
      </c>
      <c r="HJ44" s="326">
        <f>ENE!HJ44+FEB!HJ44+MAR!HJ44+ABR!HJ44+MAY!HJ44+JUN!HJ44+JUL!HJ44+AGO!HJ44+SET!HJ44+OCT!HJ44+NOV!HJ44+DIC!HJ44</f>
        <v>0</v>
      </c>
      <c r="HK44" s="326">
        <f>ENE!HK44+FEB!HK44+MAR!HK44+ABR!HK44+MAY!HK44+JUN!HK44+JUL!HK44+AGO!HK44+SET!HK44+OCT!HK44+NOV!HK44+DIC!HK44</f>
        <v>0</v>
      </c>
      <c r="HL44" s="326">
        <f>ENE!HL44+FEB!HL44+MAR!HL44+ABR!HL44+MAY!HL44+JUN!HL44+JUL!HL44+AGO!HL44+SET!HL44+OCT!HL44+NOV!HL44+DIC!HL44</f>
        <v>0</v>
      </c>
      <c r="HM44" s="326">
        <f>ENE!HM44+FEB!HM44+MAR!HM44+ABR!HM44+MAY!HM44+JUN!HM44+JUL!HM44+AGO!HM44+SET!HM44+OCT!HM44+NOV!HM44+DIC!HM44</f>
        <v>0</v>
      </c>
      <c r="HN44" s="326">
        <f>ENE!HN44+FEB!HN44+MAR!HN44+ABR!HN44+MAY!HN44+JUN!HN44+JUL!HN44+AGO!HN44+SET!HN44+OCT!HN44+NOV!HN44+DIC!HN44</f>
        <v>0</v>
      </c>
      <c r="HO44" s="326">
        <f>ENE!HO44+FEB!HO44+MAR!HO44+ABR!HO44+MAY!HO44+JUN!HO44+JUL!HO44+AGO!HO44+SET!HO44+OCT!HO44+NOV!HO44+DIC!HO44</f>
        <v>0</v>
      </c>
      <c r="HP44" s="326">
        <f>ENE!HP44+FEB!HP44+MAR!HP44+ABR!HP44+MAY!HP44+JUN!HP44+JUL!HP44+AGO!HP44+SET!HP44+OCT!HP44+NOV!HP44+DIC!HP44</f>
        <v>0</v>
      </c>
      <c r="HQ44" s="327">
        <f>ENE!HQ44+FEB!HQ44+MAR!HQ44+ABR!HQ44+MAY!HQ44+JUN!HQ44+JUL!HQ44+AGO!HQ44+SET!HQ44+OCT!HQ44+NOV!HQ44+DIC!HQ44</f>
        <v>0</v>
      </c>
      <c r="HR44" s="184">
        <f>ENE!HR44</f>
        <v>16</v>
      </c>
      <c r="HS44" s="732">
        <f t="shared" si="192"/>
        <v>0</v>
      </c>
      <c r="HT44" s="205">
        <f>ENE!HT44+FEB!HT44+MAR!HT44+ABR!HT44+MAY!HT44+JUN!HT44+JUL!HT44+AGO!HT44+SET!HT44+OCT!HT44+NOV!HT44+DIC!HT44</f>
        <v>0</v>
      </c>
      <c r="HU44" s="203">
        <f>ENE!HU44+FEB!HU44+MAR!HU44+ABR!HU44+MAY!HU44+JUN!HU44+JUL!HU44+AGO!HU44+SET!HU44+OCT!HU44+NOV!HU44+DIC!HU44</f>
        <v>0</v>
      </c>
      <c r="HV44" s="203">
        <f>ENE!HV44+FEB!HV44+MAR!HV44+ABR!HV44+MAY!HV44+JUN!HV44+JUL!HV44+AGO!HV44+SET!HV44+OCT!HV44+NOV!HV44+DIC!HV44</f>
        <v>0</v>
      </c>
      <c r="HW44" s="203">
        <f>ENE!HW44+FEB!HW44+MAR!HW44+ABR!HW44+MAY!HW44+JUN!HW44+JUL!HW44+AGO!HW44+SET!HW44+OCT!HW44+NOV!HW44+DIC!HW44</f>
        <v>0</v>
      </c>
      <c r="HX44" s="173">
        <f>ENE!HX44+FEB!HX44+MAR!HX44+ABR!HX44+MAY!HX44+JUN!HX44+JUL!HX44+AGO!HX44+SET!HX44+OCT!HX44+NOV!HX44+DIC!HX44</f>
        <v>0</v>
      </c>
      <c r="HY44" s="326">
        <f>ENE!HY44+FEB!HY44+MAR!HY44+ABR!HY44+MAY!HY44+JUN!HY44+JUL!HY44+AGO!HY44+SET!HY44+OCT!HY44+NOV!HY44+DIC!HY44</f>
        <v>0</v>
      </c>
      <c r="HZ44" s="326">
        <f>ENE!HZ44+FEB!HZ44+MAR!HZ44+ABR!HZ44+MAY!HZ44+JUN!HZ44+JUL!HZ44+AGO!HZ44+SET!HZ44+OCT!HZ44+NOV!HZ44+DIC!HZ44</f>
        <v>0</v>
      </c>
      <c r="IA44" s="326">
        <f>ENE!IA44+FEB!IA44+MAR!IA44+ABR!IA44+MAY!IA44+JUN!IA44+JUL!IA44+AGO!IA44+SET!IA44+OCT!IA44+NOV!IA44+DIC!IA44</f>
        <v>0</v>
      </c>
      <c r="IB44" s="326">
        <f>ENE!IB44+FEB!IB44+MAR!IB44+ABR!IB44+MAY!IB44+JUN!IB44+JUL!IB44+AGO!IB44+SET!IB44+OCT!IB44+NOV!IB44+DIC!IB44</f>
        <v>0</v>
      </c>
      <c r="IC44" s="326">
        <f>ENE!IC44+FEB!IC44+MAR!IC44+ABR!IC44+MAY!IC44+JUN!IC44+JUL!IC44+AGO!IC44+SET!IC44+OCT!IC44+NOV!IC44+DIC!IC44</f>
        <v>0</v>
      </c>
      <c r="ID44" s="326">
        <f>ENE!ID44+FEB!ID44+MAR!ID44+ABR!ID44+MAY!ID44+JUN!ID44+JUL!ID44+AGO!ID44+SET!ID44+OCT!ID44+NOV!ID44+DIC!ID44</f>
        <v>0</v>
      </c>
      <c r="IE44" s="326">
        <f>ENE!IE44+FEB!IE44+MAR!IE44+ABR!IE44+MAY!IE44+JUN!IE44+JUL!IE44+AGO!IE44+SET!IE44+OCT!IE44+NOV!IE44+DIC!IE44</f>
        <v>0</v>
      </c>
      <c r="IF44" s="327">
        <f>ENE!IF44+FEB!IF44+MAR!IF44+ABR!IF44+MAY!IF44+JUN!IF44+JUL!IF44+AGO!IF44+SET!IF44+OCT!IF44+NOV!IF44+DIC!IF44</f>
        <v>0</v>
      </c>
      <c r="IG44" s="148"/>
      <c r="IH44" s="276" t="s">
        <v>141</v>
      </c>
      <c r="II44" s="380">
        <f>ENE!II44+FEB!II44+MAR!II44+ABR!II44+MAY!II44+JUN!II44+JUL!II44+AGO!II44+SET!II44+OCT!II44+NOV!II44+DIC!II44</f>
        <v>0</v>
      </c>
      <c r="IJ44" s="326">
        <f>ENE!IJ44+FEB!IJ44+MAR!IJ44+ABR!IJ44+MAY!IJ44+JUN!IJ44+JUL!IJ44+AGO!IJ44+SET!IJ44+OCT!IJ44+NOV!IJ44+DIC!IJ44</f>
        <v>0</v>
      </c>
      <c r="IK44" s="379">
        <f>ENE!IK44+FEB!IK44+MAR!IK44+ABR!IK44+MAY!IK44+JUN!IK44+JUL!IK44+AGO!IK44+SET!IK44+OCT!IK44+NOV!IK44+DIC!IK44</f>
        <v>0</v>
      </c>
      <c r="IL44" s="380">
        <f>ENE!IL44+FEB!IL44+MAR!IL44+ABR!IL44+MAY!IL44+JUN!IL44+JUL!IL44+AGO!IL44+SET!IL44+OCT!IL44+NOV!IL44+DIC!IL44</f>
        <v>1</v>
      </c>
      <c r="IM44" s="326">
        <f>ENE!IM44+FEB!IM44+MAR!IM44+ABR!IM44+MAY!IM44+JUN!IM44+JUL!IM44+AGO!IM44+SET!IM44+OCT!IM44+NOV!IM44+DIC!IM44</f>
        <v>0</v>
      </c>
      <c r="IN44" s="327">
        <f>ENE!IN44+FEB!IN44+MAR!IN44+ABR!IN44+MAY!IN44+JUN!IN44+JUL!IN44+AGO!IN44+SET!IN44+OCT!IN44+NOV!IN44+DIC!IN44</f>
        <v>0</v>
      </c>
      <c r="IO44" s="326">
        <f>ENE!IO44+FEB!IO44+MAR!IO44+ABR!IO44+MAY!IO44+JUN!IO44+JUL!IO44+AGO!IO44+SET!IO44+OCT!IO44+NOV!IO44+DIC!IO44</f>
        <v>6</v>
      </c>
      <c r="IP44" s="326">
        <f>ENE!IP44+FEB!IP44+MAR!IP44+ABR!IP44+MAY!IP44+JUN!IP44+JUL!IP44+AGO!IP44+SET!IP44+OCT!IP44+NOV!IP44+DIC!IP44</f>
        <v>1</v>
      </c>
      <c r="IQ44" s="379">
        <f>ENE!IQ44+FEB!IQ44+MAR!IQ44+ABR!IQ44+MAY!IQ44+JUN!IQ44+JUL!IQ44+AGO!IQ44+SET!IQ44+OCT!IQ44+NOV!IQ44+DIC!IQ44</f>
        <v>1</v>
      </c>
      <c r="IR44" s="380">
        <f>ENE!IR44+FEB!IR44+MAR!IR44+ABR!IR44+MAY!IR44+JUN!IR44+JUL!IR44+AGO!IR44+SET!IR44+OCT!IR44+NOV!IR44+DIC!IR44</f>
        <v>3</v>
      </c>
      <c r="IS44" s="326">
        <f>ENE!IS44+FEB!IS44+MAR!IS44+ABR!IS44+MAY!IS44+JUN!IS44+JUL!IS44+AGO!IS44+SET!IS44+OCT!IS44+NOV!IS44+DIC!IS44</f>
        <v>1</v>
      </c>
      <c r="IT44" s="327">
        <f>ENE!IT44+FEB!IT44+MAR!IT44+ABR!IT44+MAY!IT44+JUN!IT44+JUL!IT44+AGO!IT44+SET!IT44+OCT!IT44+NOV!IT44+DIC!IT44</f>
        <v>0</v>
      </c>
      <c r="IU44" s="326">
        <f>ENE!IU44+FEB!IU44+MAR!IU44+ABR!IU44+MAY!IU44+JUN!IU44+JUL!IU44+AGO!IU44+SET!IU44+OCT!IU44+NOV!IU44+DIC!IU44</f>
        <v>0</v>
      </c>
      <c r="IV44" s="326">
        <f>ENE!IV44+FEB!IV44+MAR!IV44+ABR!IV44+MAY!IV44+JUN!IV44+JUL!IV44+AGO!IV44+SET!IV44+OCT!IV44+NOV!IV44+DIC!IV44</f>
        <v>0</v>
      </c>
      <c r="IW44" s="327">
        <f>ENE!IW44+FEB!IW44+MAR!IW44+ABR!IW44+MAY!IW44+JUN!IW44+JUL!IW44+AGO!IW44+SET!IW44+OCT!IW44+NOV!IW44+DIC!IW44</f>
        <v>0</v>
      </c>
      <c r="IX44" s="380">
        <f>ENE!IX44+FEB!IX44+MAR!IX44+ABR!IX44+MAY!IX44+JUN!IX44+JUL!IX44+AGO!IX44+SET!IX44+OCT!IX44+NOV!IX44+DIC!IX44</f>
        <v>1</v>
      </c>
      <c r="IY44" s="326">
        <f>ENE!IY44+FEB!IY44+MAR!IY44+ABR!IY44+MAY!IY44+JUN!IY44+JUL!IY44+AGO!IY44+SET!IY44+OCT!IY44+NOV!IY44+DIC!IY44</f>
        <v>0</v>
      </c>
      <c r="IZ44" s="327">
        <f>ENE!IZ44+FEB!IZ44+MAR!IZ44+ABR!IZ44+MAY!IZ44+JUN!IZ44+JUL!IZ44+AGO!IZ44+SET!IZ44+OCT!IZ44+NOV!IZ44+DIC!IZ44</f>
        <v>1</v>
      </c>
      <c r="JA44" s="380">
        <f>ENE!JA44+FEB!JA44+MAR!JA44+ABR!JA44+MAY!JA44+JUN!JA44+JUL!JA44+AGO!JA44+SET!JA44+OCT!JA44+NOV!JA44+DIC!JA44</f>
        <v>4</v>
      </c>
      <c r="JB44" s="326">
        <f>ENE!JB44+FEB!JB44+MAR!JB44+ABR!JB44+MAY!JB44+JUN!JB44+JUL!JB44+AGO!JB44+SET!JB44+OCT!JB44+NOV!JB44+DIC!JB44</f>
        <v>0</v>
      </c>
      <c r="JC44" s="327">
        <f>ENE!JC44+FEB!JC44+MAR!JC44+ABR!JC44+MAY!JC44+JUN!JC44+JUL!JC44+AGO!JC44+SET!JC44+OCT!JC44+NOV!JC44+DIC!JC44</f>
        <v>0</v>
      </c>
      <c r="JD44" s="380">
        <f>ENE!JD44+FEB!JD44+MAR!JD44+ABR!JD44+MAY!JD44+JUN!JD44+JUL!JD44+AGO!JD44+SET!JD44+OCT!JD44+NOV!JD44+DIC!JD44</f>
        <v>0</v>
      </c>
      <c r="JE44" s="326">
        <f>ENE!JE44+FEB!JE44+MAR!JE44+ABR!JE44+MAY!JE44+JUN!JE44+JUL!JE44+AGO!JE44+SET!JE44+OCT!JE44+NOV!JE44+DIC!JE44</f>
        <v>0</v>
      </c>
      <c r="JF44" s="326">
        <f>ENE!JF44+FEB!JF44+MAR!JF44+ABR!JF44+MAY!JF44+JUN!JF44+JUL!JF44+AGO!JF44+SET!JF44+OCT!JF44+NOV!JF44+DIC!JF44</f>
        <v>0</v>
      </c>
      <c r="JG44" s="326">
        <f>ENE!JG44+FEB!JG44+MAR!JG44+ABR!JG44+MAY!JG44+JUN!JG44+JUL!JG44+AGO!JG44+SET!JG44+OCT!JG44+NOV!JG44+DIC!JG44</f>
        <v>0</v>
      </c>
      <c r="JH44" s="327">
        <f>ENE!JH44+FEB!JH44+MAR!JH44+ABR!JH44+MAY!JH44+JUN!JH44+JUL!JH44+AGO!JH44+SET!JH44+OCT!JH44+NOV!JH44+DIC!JH44</f>
        <v>0</v>
      </c>
      <c r="JI44" s="148"/>
      <c r="JJ44" s="276" t="s">
        <v>141</v>
      </c>
      <c r="JK44" s="380">
        <f>ENE!JK44+FEB!JK44+MAR!JK44+ABR!JK44+MAY!JK44+JUN!JK44+JUL!JK44+AGO!JK44+SET!JK44+OCT!JK44+NOV!JK44+DIC!JK44</f>
        <v>0</v>
      </c>
      <c r="JL44" s="326">
        <f>ENE!JL44+FEB!JL44+MAR!JL44+ABR!JL44+MAY!JL44+JUN!JL44+JUL!JL44+AGO!JL44+SET!JL44+OCT!JL44+NOV!JL44+DIC!JL44</f>
        <v>0</v>
      </c>
      <c r="JM44" s="326">
        <f>ENE!JM44+FEB!JM44+MAR!JM44+ABR!JM44+MAY!JM44+JUN!JM44+JUL!JM44+AGO!JM44+SET!JM44+OCT!JM44+NOV!JM44+DIC!JM44</f>
        <v>0</v>
      </c>
      <c r="JN44" s="326">
        <f>ENE!JN44+FEB!JN44+MAR!JN44+ABR!JN44+MAY!JN44+JUN!JN44+JUL!JN44+AGO!JN44+SET!JN44+OCT!JN44+NOV!JN44+DIC!JN44</f>
        <v>0</v>
      </c>
      <c r="JO44" s="327">
        <f>ENE!JO44+FEB!JO44+MAR!JO44+ABR!JO44+MAY!JO44+JUN!JO44+JUL!JO44+AGO!JO44+SET!JO44+OCT!JO44+NOV!JO44+DIC!JO44</f>
        <v>0</v>
      </c>
      <c r="JP44" s="380">
        <f>ENE!JP44+FEB!JP44+MAR!JP44+ABR!JP44+MAY!JP44+JUN!JP44+JUL!JP44+AGO!JP44+SET!JP44+OCT!JP44+NOV!JP44+DIC!JP44</f>
        <v>0</v>
      </c>
      <c r="JQ44" s="326">
        <f>ENE!JQ44+FEB!JQ44+MAR!JQ44+ABR!JQ44+MAY!JQ44+JUN!JQ44+JUL!JQ44+AGO!JQ44+SET!JQ44+OCT!JQ44+NOV!JQ44+DIC!JQ44</f>
        <v>0</v>
      </c>
      <c r="JR44" s="326">
        <f>ENE!JR44+FEB!JR44+MAR!JR44+ABR!JR44+MAY!JR44+JUN!JR44+JUL!JR44+AGO!JR44+SET!JR44+OCT!JR44+NOV!JR44+DIC!JR44</f>
        <v>0</v>
      </c>
      <c r="JS44" s="326">
        <f>ENE!JS44+FEB!JS44+MAR!JS44+ABR!JS44+MAY!JS44+JUN!JS44+JUL!JS44+AGO!JS44+SET!JS44+OCT!JS44+NOV!JS44+DIC!JS44</f>
        <v>0</v>
      </c>
      <c r="JT44" s="327">
        <f>ENE!JT44+FEB!JT44+MAR!JT44+ABR!JT44+MAY!JT44+JUN!JT44+JUL!JT44+AGO!JT44+SET!JT44+OCT!JT44+NOV!JT44+DIC!JT44</f>
        <v>0</v>
      </c>
      <c r="JU44" s="380">
        <f>ENE!JU44+FEB!JU44+MAR!JU44+ABR!JU44+MAY!JU44+JUN!JU44+JUL!JU44+AGO!JU44+SET!JU44+OCT!JU44+NOV!JU44+DIC!JU44</f>
        <v>0</v>
      </c>
      <c r="JV44" s="326">
        <f>ENE!JV44+FEB!JV44+MAR!JV44+ABR!JV44+MAY!JV44+JUN!JV44+JUL!JV44+AGO!JV44+SET!JV44+OCT!JV44+NOV!JV44+DIC!JV44</f>
        <v>0</v>
      </c>
      <c r="JW44" s="326">
        <f>ENE!JW44+FEB!JW44+MAR!JW44+ABR!JW44+MAY!JW44+JUN!JW44+JUL!JW44+AGO!JW44+SET!JW44+OCT!JW44+NOV!JW44+DIC!JW44</f>
        <v>1</v>
      </c>
      <c r="JX44" s="326">
        <f>ENE!JX44+FEB!JX44+MAR!JX44+ABR!JX44+MAY!JX44+JUN!JX44+JUL!JX44+AGO!JX44+SET!JX44+OCT!JX44+NOV!JX44+DIC!JX44</f>
        <v>2</v>
      </c>
      <c r="JY44" s="327">
        <f>ENE!JY44+FEB!JY44+MAR!JY44+ABR!JY44+MAY!JY44+JUN!JY44+JUL!JY44+AGO!JY44+SET!JY44+OCT!JY44+NOV!JY44+DIC!JY44</f>
        <v>0</v>
      </c>
      <c r="JZ44" s="380">
        <f>ENE!JZ44+FEB!JZ44+MAR!JZ44+ABR!JZ44+MAY!JZ44+JUN!JZ44+JUL!JZ44+AGO!JZ44+SET!JZ44+OCT!JZ44+NOV!JZ44+DIC!JZ44</f>
        <v>0</v>
      </c>
      <c r="KA44" s="326">
        <f>ENE!KA44+FEB!KA44+MAR!KA44+ABR!KA44+MAY!KA44+JUN!KA44+JUL!KA44+AGO!KA44+SET!KA44+OCT!KA44+NOV!KA44+DIC!KA44</f>
        <v>0</v>
      </c>
      <c r="KB44" s="326">
        <f>ENE!KB44+FEB!KB44+MAR!KB44+ABR!KB44+MAY!KB44+JUN!KB44+JUL!KB44+AGO!KB44+SET!KB44+OCT!KB44+NOV!KB44+DIC!KB44</f>
        <v>0</v>
      </c>
      <c r="KC44" s="326">
        <f>ENE!KC44+FEB!KC44+MAR!KC44+ABR!KC44+MAY!KC44+JUN!KC44+JUL!KC44+AGO!KC44+SET!KC44+OCT!KC44+NOV!KC44+DIC!KC44</f>
        <v>1</v>
      </c>
      <c r="KD44" s="327">
        <f>ENE!KD44+FEB!KD44+MAR!KD44+ABR!KD44+MAY!KD44+JUN!KD44+JUL!KD44+AGO!KD44+SET!KD44+OCT!KD44+NOV!KD44+DIC!KD44</f>
        <v>0</v>
      </c>
      <c r="KE44" s="205">
        <f>ENE!KE44</f>
        <v>102</v>
      </c>
      <c r="KF44" s="734">
        <f t="shared" si="193"/>
        <v>11.76470588235294</v>
      </c>
      <c r="KG44" s="173">
        <f>ENE!KG44+FEB!KG44+MAR!KG44+ABR!KG44+MAY!KG44+JUN!KG44+JUL!KG44+AGO!KG44+SET!KG44+OCT!KG44+NOV!KG44+DIC!KG44</f>
        <v>12</v>
      </c>
      <c r="KH44" s="205">
        <f>ENE!KH44+FEB!KH44+MAR!KH44+ABR!KH44+MAY!KH44+JUN!KH44+JUL!KH44+AGO!KH44+SET!KH44+OCT!KH44+NOV!KH44+DIC!KH44</f>
        <v>4</v>
      </c>
      <c r="KI44" s="203">
        <f>ENE!KI44+FEB!KI44+MAR!KI44+ABR!KI44+MAY!KI44+JUN!KI44+JUL!KI44+AGO!KI44+SET!KI44+OCT!KI44+NOV!KI44+DIC!KI44</f>
        <v>0</v>
      </c>
      <c r="KJ44" s="173">
        <f>ENE!KJ44+FEB!KJ44+MAR!KJ44+ABR!KJ44+MAY!KJ44+JUN!KJ44+JUL!KJ44+AGO!KJ44+SET!KJ44+OCT!KJ44+NOV!KJ44+DIC!KJ44</f>
        <v>0</v>
      </c>
      <c r="KK44" s="301"/>
      <c r="KL44" s="276" t="s">
        <v>141</v>
      </c>
      <c r="KM44" s="205">
        <f>ENE!KM44+FEB!KM44+MAR!KM44+ABR!KM44+MAY!KM44+JUN!KM44+JUL!KM44+AGO!KM44+SET!KM44+OCT!KM44+NOV!KM44+DIC!KM44</f>
        <v>0</v>
      </c>
      <c r="KN44" s="203">
        <f>ENE!KN44+FEB!KN44+MAR!KN44+ABR!KN44+MAY!KN44+JUN!KN44+JUL!KN44+AGO!KN44+SET!KN44+OCT!KN44+NOV!KN44+DIC!KN44</f>
        <v>0</v>
      </c>
      <c r="KO44" s="203">
        <f>ENE!KO44+FEB!KO44+MAR!KO44+ABR!KO44+MAY!KO44+JUN!KO44+JUL!KO44+AGO!KO44+SET!KO44+OCT!KO44+NOV!KO44+DIC!KO44</f>
        <v>0</v>
      </c>
      <c r="KP44" s="203">
        <f>ENE!KP44+FEB!KP44+MAR!KP44+ABR!KP44+MAY!KP44+JUN!KP44+JUL!KP44+AGO!KP44+SET!KP44+OCT!KP44+NOV!KP44+DIC!KP44</f>
        <v>18</v>
      </c>
      <c r="KQ44" s="203">
        <f>ENE!KQ44+FEB!KQ44+MAR!KQ44+ABR!KQ44+MAY!KQ44+JUN!KQ44+JUL!KQ44+AGO!KQ44+SET!KQ44+OCT!KQ44+NOV!KQ44+DIC!KQ44</f>
        <v>0</v>
      </c>
      <c r="KR44" s="203">
        <f>ENE!KR44+FEB!KR44+MAR!KR44+ABR!KR44+MAY!KR44+JUN!KR44+JUL!KR44+AGO!KR44+SET!KR44+OCT!KR44+NOV!KR44+DIC!KR44</f>
        <v>12</v>
      </c>
      <c r="KS44" s="203">
        <f>ENE!KS44+FEB!KS44+MAR!KS44+ABR!KS44+MAY!KS44+JUN!KS44+JUL!KS44+AGO!KS44+SET!KS44+OCT!KS44+NOV!KS44+DIC!KS44</f>
        <v>0</v>
      </c>
      <c r="KT44" s="203">
        <f>ENE!KT44+FEB!KT44+MAR!KT44+ABR!KT44+MAY!KT44+JUN!KT44+JUL!KT44+AGO!KT44+SET!KT44+OCT!KT44+NOV!KT44+DIC!KT44</f>
        <v>0</v>
      </c>
      <c r="KU44" s="173">
        <f>ENE!KU44+FEB!KU44+MAR!KU44+ABR!KU44+MAY!KU44+JUN!KU44+JUL!KU44+AGO!KU44+SET!KU44+OCT!KU44+NOV!KU44+DIC!KU44</f>
        <v>0</v>
      </c>
      <c r="KV44" s="332">
        <f>ENE!KV44+FEB!KV44+MAR!KV44+ABR!KV44+MAY!KV44+JUN!KV44+JUL!KV44+AGO!KV44+SET!KV44+OCT!KV44+NOV!KV44+DIC!KV44</f>
        <v>0</v>
      </c>
      <c r="KW44" s="173">
        <f>ENE!KW44+FEB!KW44+MAR!KW44+ABR!KW44+MAY!KW44+JUN!KW44+JUL!KW44+AGO!KW44+SET!KW44+OCT!KW44+NOV!KW44+DIC!KW44</f>
        <v>0</v>
      </c>
      <c r="KX44" s="288">
        <f>ENE!KX44+FEB!KX44+MAR!KX44+ABR!KX44+MAY!KX44+JUN!KX44+JUL!KX44+AGO!KX44+SET!KX44+OCT!KX44+NOV!KX44+DIC!KX44</f>
        <v>0</v>
      </c>
      <c r="KY44" s="205">
        <f>ENE!KY44+FEB!KY44+MAR!KY44+ABR!KY44+MAY!KY44+JUN!KY44+JUL!KY44+AGO!KY44+SET!KY44+OCT!KY44+NOV!KY44+DIC!KY44</f>
        <v>0</v>
      </c>
      <c r="KZ44" s="203">
        <f>ENE!KZ44+FEB!KZ44+MAR!KZ44+ABR!KZ44+MAY!KZ44+JUN!KZ44+JUL!KZ44+AGO!KZ44+SET!KZ44+OCT!KZ44+NOV!KZ44+DIC!KZ44</f>
        <v>0</v>
      </c>
      <c r="LA44" s="203">
        <f>ENE!LA44+FEB!LA44+MAR!LA44+ABR!LA44+MAY!LA44+JUN!LA44+JUL!LA44+AGO!LA44+SET!LA44+OCT!LA44+NOV!LA44+DIC!LA44</f>
        <v>0</v>
      </c>
      <c r="LB44" s="173">
        <f>ENE!LB44+FEB!LB44+MAR!LB44+ABR!LB44+MAY!LB44+JUN!LB44+JUL!LB44+AGO!LB44+SET!LB44+OCT!LB44+NOV!LB44+DIC!LB44</f>
        <v>0</v>
      </c>
      <c r="LD44" s="370" t="s">
        <v>141</v>
      </c>
      <c r="LE44" s="483">
        <f>ENE!LE44+FEB!LE44+MAR!LE44+ABR!LE44+MAY!LE44+JUN!LE44+JUL!LE44+AGO!LE44+SET!LE44+OCT!LE44+NOV!LE44+DIC!LE44</f>
        <v>0</v>
      </c>
      <c r="LF44" s="419">
        <f>ENE!LF44+FEB!LF44+MAR!LF44+ABR!LF44+MAY!LF44+JUN!LF44+JUL!LF44+AGO!LF44+SET!LF44+OCT!LF44+NOV!LF44+DIC!LF44</f>
        <v>0</v>
      </c>
      <c r="LG44" s="419">
        <f>ENE!LG44+FEB!LG44+MAR!LG44+ABR!LG44+MAY!LG44+JUN!LG44+JUL!LG44+AGO!LG44+SET!LG44+OCT!LG44+NOV!LG44+DIC!LG44</f>
        <v>0</v>
      </c>
      <c r="LH44" s="419">
        <f>ENE!LH44+FEB!LH44+MAR!LH44+ABR!LH44+MAY!LH44+JUN!LH44+JUL!LH44+AGO!LH44+SET!LH44+OCT!LH44+NOV!LH44+DIC!LH44</f>
        <v>0</v>
      </c>
      <c r="LI44" s="419">
        <f>ENE!LI44+FEB!LI44+MAR!LI44+ABR!LI44+MAY!LI44+JUN!LI44+JUL!LI44+AGO!LI44+SET!LI44+OCT!LI44+NOV!LI44+DIC!LI44</f>
        <v>0</v>
      </c>
      <c r="LJ44" s="420">
        <f>ENE!LJ44+FEB!LJ44+MAR!LJ44+ABR!LJ44+MAY!LJ44+JUN!LJ44+JUL!LJ44+AGO!LJ44+SET!LJ44+OCT!LJ44+NOV!LJ44+DIC!LJ44</f>
        <v>0</v>
      </c>
      <c r="LK44" s="480">
        <f>ENE!LK44+FEB!LK44+MAR!LK44+ABR!LK44+MAY!LK44+JUN!LK44+JUL!LK44+AGO!LK44+SET!LK44+OCT!LK44+NOV!LK44+DIC!LK44</f>
        <v>0</v>
      </c>
      <c r="LL44" s="452">
        <f>ENE!LL44+FEB!LL44+MAR!LL44+ABR!LL44+MAY!LL44+JUN!LL44+JUL!LL44+AGO!LL44+SET!LL44+OCT!LL44+NOV!LL44+DIC!LL44</f>
        <v>0</v>
      </c>
      <c r="LM44" s="452">
        <f>ENE!LM44+FEB!LM44+MAR!LM44+ABR!LM44+MAY!LM44+JUN!LM44+JUL!LM44+AGO!LM44+SET!LM44+OCT!LM44+NOV!LM44+DIC!LM44</f>
        <v>0</v>
      </c>
      <c r="LN44" s="910">
        <f>ENE!LN44+FEB!LN44+MAR!LN44+ABR!LN44+MAY!LN44+JUN!LN44+JUL!LN44+AGO!LN44+SET!LN44+OCT!LN44+NOV!LN44+DIC!LN44</f>
        <v>0</v>
      </c>
      <c r="LO44" s="480">
        <f>ENE!LO44+FEB!LO44+MAR!LO44+ABR!LO44+MAY!LO44+JUN!LO44+JUL!LO44+AGO!LO44+SET!LO44+OCT!LO44+NOV!LO44+DIC!LO44</f>
        <v>27</v>
      </c>
      <c r="LP44" s="452">
        <f>ENE!LP44+FEB!LP44+MAR!LP44+ABR!LP44+MAY!LP44+JUN!LP44+JUL!LP44+AGO!LP44+SET!LP44+OCT!LP44+NOV!LP44+DIC!LP44</f>
        <v>0</v>
      </c>
      <c r="LQ44" s="452">
        <f>ENE!LQ44+FEB!LQ44+MAR!LQ44+ABR!LQ44+MAY!LQ44+JUN!LQ44+JUL!LQ44+AGO!LQ44+SET!LQ44+OCT!LQ44+NOV!LQ44+DIC!LQ44</f>
        <v>0</v>
      </c>
      <c r="LR44" s="910">
        <f>ENE!LR44+FEB!LR44+MAR!LR44+ABR!LR44+MAY!LR44+JUN!LR44+JUL!LR44+AGO!LR44+SET!LR44+OCT!LR44+NOV!LR44+DIC!LR44</f>
        <v>0</v>
      </c>
      <c r="LS44" s="1006">
        <f>ENE!LS44+FEB!LS44+MAR!LS44+ABR!LS44+MAY!LS44+JUN!LS44+JUL!LS44+AGO!LS44+SET!LS44+OCT!LS44+NOV!LS44+DIC!LS44</f>
        <v>62</v>
      </c>
      <c r="LT44" s="910">
        <f>ENE!LT44+FEB!LT44+MAR!LT44+ABR!LT44+MAY!LT44+JUN!LT44+JUL!LT44+AGO!LT44+SET!LT44+OCT!LT44+NOV!LT44+DIC!LT44</f>
        <v>7</v>
      </c>
      <c r="LU44" s="910">
        <f>ENE!LU44+FEB!LU44+MAR!LU44+ABR!LU44+MAY!LU44+JUN!LU44+JUL!LU44+AGO!LU44+SET!LU44+OCT!LU44+NOV!LU44+DIC!LU44</f>
        <v>0</v>
      </c>
      <c r="LV44" s="453">
        <f>ENE!LV44+FEB!LV44+MAR!LV44+ABR!LV44+MAY!LV44+JUN!LV44+JUL!LV44+AGO!LV44+SET!LV44+OCT!LV44+NOV!LV44+DIC!LV44</f>
        <v>0</v>
      </c>
    </row>
    <row r="45" spans="1:335" s="288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2</v>
      </c>
      <c r="E45" s="151">
        <f t="shared" ref="E45:F45" si="228">SUM(E46:E50)</f>
        <v>0</v>
      </c>
      <c r="F45" s="151">
        <f t="shared" si="228"/>
        <v>0</v>
      </c>
      <c r="G45" s="705">
        <f t="shared" si="155"/>
        <v>3.278688524590164</v>
      </c>
      <c r="H45" s="151">
        <f t="shared" ref="H45:L45" si="229">SUM(H46:H50)</f>
        <v>1</v>
      </c>
      <c r="I45" s="172">
        <f t="shared" si="229"/>
        <v>1</v>
      </c>
      <c r="J45" s="159">
        <f t="shared" si="229"/>
        <v>80</v>
      </c>
      <c r="K45" s="151">
        <f t="shared" si="229"/>
        <v>82</v>
      </c>
      <c r="L45" s="151">
        <f t="shared" si="229"/>
        <v>83</v>
      </c>
      <c r="M45" s="407">
        <f t="shared" si="179"/>
        <v>136.0655737704918</v>
      </c>
      <c r="N45" s="159">
        <f t="shared" ref="N45:P45" si="230">SUM(N46:N50)</f>
        <v>80</v>
      </c>
      <c r="O45" s="151">
        <f t="shared" si="230"/>
        <v>82</v>
      </c>
      <c r="P45" s="151">
        <f t="shared" si="230"/>
        <v>83</v>
      </c>
      <c r="Q45" s="387">
        <f t="shared" si="180"/>
        <v>136.0655737704918</v>
      </c>
      <c r="R45" s="159">
        <f t="shared" ref="R45:AF45" si="231">SUM(R46:R50)</f>
        <v>0</v>
      </c>
      <c r="S45" s="151">
        <f t="shared" si="231"/>
        <v>0</v>
      </c>
      <c r="T45" s="151">
        <f t="shared" si="231"/>
        <v>0</v>
      </c>
      <c r="U45" s="151">
        <f t="shared" si="231"/>
        <v>0</v>
      </c>
      <c r="V45" s="151">
        <f t="shared" si="231"/>
        <v>0</v>
      </c>
      <c r="W45" s="153">
        <f t="shared" si="231"/>
        <v>0</v>
      </c>
      <c r="X45" s="151">
        <f t="shared" si="231"/>
        <v>80</v>
      </c>
      <c r="Y45" s="151">
        <f t="shared" si="231"/>
        <v>82</v>
      </c>
      <c r="Z45" s="151">
        <f t="shared" si="231"/>
        <v>80</v>
      </c>
      <c r="AA45" s="151">
        <f t="shared" si="231"/>
        <v>82</v>
      </c>
      <c r="AB45" s="151">
        <f t="shared" si="231"/>
        <v>75</v>
      </c>
      <c r="AC45" s="151">
        <f t="shared" si="231"/>
        <v>54</v>
      </c>
      <c r="AD45" s="151">
        <f t="shared" si="231"/>
        <v>0</v>
      </c>
      <c r="AE45" s="151">
        <f t="shared" si="231"/>
        <v>0</v>
      </c>
      <c r="AF45" s="153">
        <f t="shared" si="231"/>
        <v>0</v>
      </c>
      <c r="AG45" s="153"/>
      <c r="AH45" s="154"/>
      <c r="AI45" s="275" t="s">
        <v>130</v>
      </c>
      <c r="AJ45" s="425">
        <f t="shared" ref="AJ45:AK45" si="232">SUM(AJ46:AJ50)</f>
        <v>71</v>
      </c>
      <c r="AK45" s="159">
        <f t="shared" si="232"/>
        <v>96</v>
      </c>
      <c r="AL45" s="708">
        <f t="shared" si="181"/>
        <v>135.21126760563379</v>
      </c>
      <c r="AM45" s="151">
        <f t="shared" ref="AM45:BM45" si="233">SUM(AM46:AM50)</f>
        <v>96</v>
      </c>
      <c r="AN45" s="151">
        <f t="shared" si="233"/>
        <v>93</v>
      </c>
      <c r="AO45" s="151">
        <f t="shared" si="233"/>
        <v>1</v>
      </c>
      <c r="AP45" s="151">
        <f t="shared" si="233"/>
        <v>0</v>
      </c>
      <c r="AQ45" s="153">
        <f t="shared" si="233"/>
        <v>58</v>
      </c>
      <c r="AR45" s="151">
        <f t="shared" si="233"/>
        <v>1</v>
      </c>
      <c r="AS45" s="151">
        <f t="shared" si="233"/>
        <v>4</v>
      </c>
      <c r="AT45" s="172">
        <f t="shared" si="233"/>
        <v>90</v>
      </c>
      <c r="AU45" s="159">
        <f t="shared" si="233"/>
        <v>105</v>
      </c>
      <c r="AV45" s="708">
        <f t="shared" si="182"/>
        <v>147.88732394366198</v>
      </c>
      <c r="AW45" s="155">
        <f t="shared" si="233"/>
        <v>105</v>
      </c>
      <c r="AX45" s="743">
        <f t="shared" si="233"/>
        <v>105</v>
      </c>
      <c r="AY45" s="151">
        <f t="shared" si="233"/>
        <v>0</v>
      </c>
      <c r="AZ45" s="155">
        <f t="shared" si="233"/>
        <v>4</v>
      </c>
      <c r="BA45" s="155">
        <f t="shared" si="233"/>
        <v>2</v>
      </c>
      <c r="BB45" s="708">
        <f t="shared" si="159"/>
        <v>2.8169014084507045</v>
      </c>
      <c r="BC45" s="155">
        <f t="shared" si="233"/>
        <v>0</v>
      </c>
      <c r="BD45" s="155">
        <f t="shared" si="233"/>
        <v>3</v>
      </c>
      <c r="BE45" s="155">
        <f t="shared" si="233"/>
        <v>6</v>
      </c>
      <c r="BF45" s="708">
        <f t="shared" si="183"/>
        <v>8.4507042253521121</v>
      </c>
      <c r="BG45" s="155">
        <f t="shared" si="233"/>
        <v>0</v>
      </c>
      <c r="BH45" s="151">
        <f t="shared" si="233"/>
        <v>0</v>
      </c>
      <c r="BI45" s="151">
        <f t="shared" si="233"/>
        <v>0</v>
      </c>
      <c r="BJ45" s="151">
        <f t="shared" si="233"/>
        <v>0</v>
      </c>
      <c r="BK45" s="151">
        <f t="shared" si="233"/>
        <v>0</v>
      </c>
      <c r="BL45" s="151">
        <f t="shared" si="233"/>
        <v>3</v>
      </c>
      <c r="BM45" s="153">
        <f t="shared" si="233"/>
        <v>0</v>
      </c>
      <c r="BN45" s="154"/>
      <c r="BO45" s="150" t="s">
        <v>130</v>
      </c>
      <c r="BP45" s="425">
        <f t="shared" ref="BP45:BX45" si="234">SUM(BP46:BP50)</f>
        <v>81</v>
      </c>
      <c r="BQ45" s="159">
        <f t="shared" si="234"/>
        <v>0</v>
      </c>
      <c r="BR45" s="151">
        <f t="shared" si="234"/>
        <v>89</v>
      </c>
      <c r="BS45" s="151">
        <f t="shared" si="234"/>
        <v>0</v>
      </c>
      <c r="BT45" s="151">
        <f t="shared" si="234"/>
        <v>12</v>
      </c>
      <c r="BU45" s="151">
        <f t="shared" si="234"/>
        <v>6</v>
      </c>
      <c r="BV45" s="151">
        <f t="shared" si="234"/>
        <v>2</v>
      </c>
      <c r="BW45" s="151">
        <f t="shared" si="234"/>
        <v>0</v>
      </c>
      <c r="BX45" s="155">
        <f t="shared" si="234"/>
        <v>3</v>
      </c>
      <c r="BY45" s="708">
        <f t="shared" si="163"/>
        <v>3.7037037037037035E-2</v>
      </c>
      <c r="BZ45" s="155">
        <f t="shared" ref="BZ45:CO45" si="235">SUM(BZ46:BZ50)</f>
        <v>1</v>
      </c>
      <c r="CA45" s="155">
        <f t="shared" si="235"/>
        <v>0</v>
      </c>
      <c r="CB45" s="155">
        <f t="shared" si="235"/>
        <v>0</v>
      </c>
      <c r="CC45" s="708">
        <f t="shared" si="184"/>
        <v>0</v>
      </c>
      <c r="CD45" s="155">
        <f t="shared" si="235"/>
        <v>0</v>
      </c>
      <c r="CE45" s="155">
        <f t="shared" si="235"/>
        <v>2</v>
      </c>
      <c r="CF45" s="155">
        <f t="shared" si="235"/>
        <v>0</v>
      </c>
      <c r="CG45" s="155">
        <f t="shared" si="235"/>
        <v>0</v>
      </c>
      <c r="CH45" s="155">
        <f t="shared" si="235"/>
        <v>1</v>
      </c>
      <c r="CI45" s="353">
        <f t="shared" si="235"/>
        <v>7</v>
      </c>
      <c r="CJ45" s="159">
        <f t="shared" si="235"/>
        <v>2</v>
      </c>
      <c r="CK45" s="155">
        <f t="shared" si="235"/>
        <v>6</v>
      </c>
      <c r="CL45" s="716">
        <f t="shared" si="185"/>
        <v>7.4074074074074066</v>
      </c>
      <c r="CM45" s="291">
        <f t="shared" si="235"/>
        <v>0</v>
      </c>
      <c r="CN45" s="279">
        <f t="shared" si="235"/>
        <v>2</v>
      </c>
      <c r="CO45" s="153">
        <f t="shared" si="235"/>
        <v>0</v>
      </c>
      <c r="CP45" s="154"/>
      <c r="CQ45" s="368" t="s">
        <v>130</v>
      </c>
      <c r="CR45" s="369">
        <f t="shared" ref="CR45:DM45" si="236">SUM(CR46:CR50)</f>
        <v>10</v>
      </c>
      <c r="CS45" s="159">
        <f t="shared" si="236"/>
        <v>3</v>
      </c>
      <c r="CT45" s="159">
        <f t="shared" si="236"/>
        <v>28</v>
      </c>
      <c r="CU45" s="151">
        <f t="shared" si="236"/>
        <v>0</v>
      </c>
      <c r="CV45" s="151">
        <f t="shared" si="236"/>
        <v>1</v>
      </c>
      <c r="CW45" s="151">
        <f t="shared" si="236"/>
        <v>0</v>
      </c>
      <c r="CX45" s="151">
        <f t="shared" si="236"/>
        <v>0</v>
      </c>
      <c r="CY45" s="151">
        <f t="shared" si="236"/>
        <v>4</v>
      </c>
      <c r="CZ45" s="151">
        <f t="shared" si="236"/>
        <v>0</v>
      </c>
      <c r="DA45" s="151">
        <f t="shared" si="236"/>
        <v>0</v>
      </c>
      <c r="DB45" s="151">
        <f t="shared" si="236"/>
        <v>4</v>
      </c>
      <c r="DC45" s="151">
        <f t="shared" si="236"/>
        <v>0</v>
      </c>
      <c r="DD45" s="151">
        <f t="shared" si="236"/>
        <v>0</v>
      </c>
      <c r="DE45" s="151">
        <f t="shared" si="236"/>
        <v>0</v>
      </c>
      <c r="DF45" s="151">
        <f t="shared" si="236"/>
        <v>0</v>
      </c>
      <c r="DG45" s="151">
        <f t="shared" si="236"/>
        <v>0</v>
      </c>
      <c r="DH45" s="151">
        <f t="shared" si="236"/>
        <v>0</v>
      </c>
      <c r="DI45" s="172">
        <f t="shared" si="236"/>
        <v>0</v>
      </c>
      <c r="DJ45" s="159">
        <f t="shared" si="236"/>
        <v>0</v>
      </c>
      <c r="DK45" s="153">
        <f t="shared" si="236"/>
        <v>0</v>
      </c>
      <c r="DL45" s="156">
        <f t="shared" si="236"/>
        <v>0</v>
      </c>
      <c r="DM45" s="357">
        <f t="shared" si="236"/>
        <v>0</v>
      </c>
      <c r="DN45" s="154"/>
      <c r="DO45" s="150" t="s">
        <v>130</v>
      </c>
      <c r="DP45" s="425">
        <f t="shared" ref="DP45:DW45" si="237">SUM(DP46:DP50)</f>
        <v>77</v>
      </c>
      <c r="DQ45" s="159">
        <f t="shared" si="237"/>
        <v>4</v>
      </c>
      <c r="DR45" s="151">
        <f t="shared" si="237"/>
        <v>10</v>
      </c>
      <c r="DS45" s="151">
        <f t="shared" si="237"/>
        <v>14</v>
      </c>
      <c r="DT45" s="172">
        <f t="shared" si="237"/>
        <v>0</v>
      </c>
      <c r="DU45" s="159">
        <f t="shared" si="237"/>
        <v>0</v>
      </c>
      <c r="DV45" s="151">
        <f t="shared" si="237"/>
        <v>0</v>
      </c>
      <c r="DW45" s="155">
        <f t="shared" si="237"/>
        <v>0</v>
      </c>
      <c r="DX45" s="720">
        <f t="shared" si="167"/>
        <v>0</v>
      </c>
      <c r="DY45" s="159">
        <f t="shared" ref="DY45:EA45" si="238">SUM(DY46:DY50)</f>
        <v>0</v>
      </c>
      <c r="DZ45" s="155">
        <f t="shared" si="238"/>
        <v>0</v>
      </c>
      <c r="EA45" s="155">
        <f t="shared" si="238"/>
        <v>0</v>
      </c>
      <c r="EB45" s="716">
        <f t="shared" si="186"/>
        <v>0</v>
      </c>
      <c r="EC45" s="151">
        <f>ENE!EC45+FEB!EC45+MAR!EC45+ABR!EC45+MAY!EC45+JUN!EC45+JUL!EC45+AGO!EC45+SET!EC45+OCT!EC45+NOV!EC45+DIC!EC45</f>
        <v>0</v>
      </c>
      <c r="ED45" s="155">
        <f>ENE!ED45+FEB!ED45+MAR!ED45+ABR!ED45+MAY!ED45+JUN!ED45+JUL!ED45+AGO!ED45+SET!ED45+OCT!ED45+NOV!ED45+DIC!ED45</f>
        <v>0</v>
      </c>
      <c r="EE45" s="155">
        <f>ENE!EE45+FEB!EE45+MAR!EE45+ABR!EE45+MAY!EE45+JUN!EE45+JUL!EE45+AGO!EE45+SET!EE45+OCT!EE45+NOV!EE45+DIC!EE45</f>
        <v>0</v>
      </c>
      <c r="EF45" s="353">
        <f>ENE!EF45+FEB!EF45+MAR!EF45+ABR!EF45+MAY!EF45+JUN!EF45+JUL!EF45+AGO!EF45+SET!EF45+OCT!EF45+NOV!EF45+DIC!EF45</f>
        <v>0</v>
      </c>
      <c r="EG45" s="159">
        <f>ENE!EG45+FEB!EG45+MAR!EG45+ABR!EG45+MAY!EG45+JUN!EG45+JUL!EG45+AGO!EG45+SET!EG45+OCT!EG45+NOV!EG45+DIC!EG45</f>
        <v>0</v>
      </c>
      <c r="EH45" s="180">
        <f>ENE!EH45+FEB!EH45+MAR!EH45+ABR!EH45+MAY!EH45+JUN!EH45+JUL!EH45+AGO!EH45+SET!EH45+OCT!EH45+NOV!EH45+DIC!EH45</f>
        <v>0</v>
      </c>
      <c r="EI45" s="151">
        <f>ENE!EI45+FEB!EI45+MAR!EI45+ABR!EI45+MAY!EI45+JUN!EI45+JUL!EI45+AGO!EI45+SET!EI45+OCT!EI45+NOV!EI45+DIC!EI45</f>
        <v>0</v>
      </c>
      <c r="EJ45" s="155">
        <f>ENE!EJ45+FEB!EJ45+MAR!EJ45+ABR!EJ45+MAY!EJ45+JUN!EJ45+JUL!EJ45+AGO!EJ45+SET!EJ45+OCT!EJ45+NOV!EJ45+DIC!EJ45</f>
        <v>0</v>
      </c>
      <c r="EK45" s="716">
        <f t="shared" si="187"/>
        <v>0</v>
      </c>
      <c r="EL45" s="151">
        <f>ENE!EL45+FEB!EL45+MAR!EL45+ABR!EL45+MAY!EL45+JUN!EL45+JUL!EL45+AGO!EL45+SET!EL45+OCT!EL45+NOV!EL45+DIC!EL45</f>
        <v>0</v>
      </c>
      <c r="EM45" s="155">
        <f>ENE!EM45+FEB!EM45+MAR!EM45+ABR!EM45+MAY!EM45+JUN!EM45+JUL!EM45+AGO!EM45+SET!EM45+OCT!EM45+NOV!EM45+DIC!EM45</f>
        <v>98</v>
      </c>
      <c r="EN45" s="708">
        <f t="shared" si="188"/>
        <v>127.27272727272727</v>
      </c>
      <c r="EO45" s="155">
        <f>ENE!EO45+FEB!EO45+MAR!EO45+ABR!EO45+MAY!EO45+JUN!EO45+JUL!EO45+AGO!EO45+SET!EO45+OCT!EO45+NOV!EO45+DIC!EO45</f>
        <v>98</v>
      </c>
      <c r="EP45" s="716">
        <f t="shared" si="189"/>
        <v>127.27272727272727</v>
      </c>
      <c r="EQ45" s="154"/>
      <c r="ER45" s="150" t="s">
        <v>130</v>
      </c>
      <c r="ES45" s="159">
        <f>ENE!ES45+FEB!ES45+MAR!ES45+ABR!ES45+MAY!ES45+JUN!ES45+JUL!ES45+AGO!ES45+SET!ES45+OCT!ES45+NOV!ES45+DIC!ES45</f>
        <v>3</v>
      </c>
      <c r="ET45" s="151">
        <f>ENE!ET45+FEB!ET45+MAR!ET45+ABR!ET45+MAY!ET45+JUN!ET45+JUL!ET45+AGO!ET45+SET!ET45+OCT!ET45+NOV!ET45+DIC!ET45</f>
        <v>1</v>
      </c>
      <c r="EU45" s="172">
        <f>ENE!EU45+FEB!EU45+MAR!EU45+ABR!EU45+MAY!EU45+JUN!EU45+JUL!EU45+AGO!EU45+SET!EU45+OCT!EU45+NOV!EU45+DIC!EU45</f>
        <v>0</v>
      </c>
      <c r="EV45" s="159">
        <f>ENE!EV45+FEB!EV45+MAR!EV45+ABR!EV45+MAY!EV45+JUN!EV45+JUL!EV45+AGO!EV45+SET!EV45+OCT!EV45+NOV!EV45+DIC!EV45</f>
        <v>36</v>
      </c>
      <c r="EW45" s="155">
        <f>ENE!EW45+FEB!EW45+MAR!EW45+ABR!EW45+MAY!EW45+JUN!EW45+JUL!EW45+AGO!EW45+SET!EW45+OCT!EW45+NOV!EW45+DIC!EW45</f>
        <v>32</v>
      </c>
      <c r="EX45" s="180">
        <f>ENE!EX45+FEB!EX45+MAR!EX45+ABR!EX45+MAY!EX45+JUN!EX45+JUL!EX45+AGO!EX45+SET!EX45+OCT!EX45+NOV!EX45+DIC!EX45</f>
        <v>13</v>
      </c>
      <c r="EY45" s="151">
        <f>ENE!EY45+FEB!EY45+MAR!EY45+ABR!EY45+MAY!EY45+JUN!EY45+JUL!EY45+AGO!EY45+SET!EY45+OCT!EY45+NOV!EY45+DIC!EY45</f>
        <v>8</v>
      </c>
      <c r="EZ45" s="151">
        <f>ENE!EZ45+FEB!EZ45+MAR!EZ45+ABR!EZ45+MAY!EZ45+JUN!EZ45+JUL!EZ45+AGO!EZ45+SET!EZ45+OCT!EZ45+NOV!EZ45+DIC!EZ45</f>
        <v>3</v>
      </c>
      <c r="FA45" s="172">
        <f>ENE!FA45+FEB!FA45+MAR!FA45+ABR!FA45+MAY!FA45+JUN!FA45+JUL!FA45+AGO!FA45+SET!FA45+OCT!FA45+NOV!FA45+DIC!FA45</f>
        <v>3</v>
      </c>
      <c r="FB45" s="159">
        <f>ENE!FB45+FEB!FB45+MAR!FB45+ABR!FB45+MAY!FB45+JUN!FB45+JUL!FB45+AGO!FB45+SET!FB45+OCT!FB45+NOV!FB45+DIC!FB45</f>
        <v>27</v>
      </c>
      <c r="FC45" s="151">
        <f>ENE!FC45+FEB!FC45+MAR!FC45+ABR!FC45+MAY!FC45+JUN!FC45+JUL!FC45+AGO!FC45+SET!FC45+OCT!FC45+NOV!FC45+DIC!FC45</f>
        <v>11</v>
      </c>
      <c r="FD45" s="153">
        <f>ENE!FD45+FEB!FD45+MAR!FD45+ABR!FD45+MAY!FD45+JUN!FD45+JUL!FD45+AGO!FD45+SET!FD45+OCT!FD45+NOV!FD45+DIC!FD45</f>
        <v>7</v>
      </c>
      <c r="FE45" s="151">
        <f>ENE!FE45+FEB!FE45+MAR!FE45+ABR!FE45+MAY!FE45+JUN!FE45+JUL!FE45+AGO!FE45+SET!FE45+OCT!FE45+NOV!FE45+DIC!FE45</f>
        <v>6</v>
      </c>
      <c r="FF45" s="151">
        <f>ENE!FF45+FEB!FF45+MAR!FF45+ABR!FF45+MAY!FF45+JUN!FF45+JUL!FF45+AGO!FF45+SET!FF45+OCT!FF45+NOV!FF45+DIC!FF45</f>
        <v>7</v>
      </c>
      <c r="FG45" s="172">
        <f>ENE!FG45+FEB!FG45+MAR!FG45+ABR!FG45+MAY!FG45+JUN!FG45+JUL!FG45+AGO!FG45+SET!FG45+OCT!FG45+NOV!FG45+DIC!FG45</f>
        <v>0</v>
      </c>
      <c r="FH45" s="159">
        <f>ENE!FH45+FEB!FH45+MAR!FH45+ABR!FH45+MAY!FH45+JUN!FH45+JUL!FH45+AGO!FH45+SET!FH45+OCT!FH45+NOV!FH45+DIC!FH45</f>
        <v>0</v>
      </c>
      <c r="FI45" s="151">
        <f>ENE!FI45+FEB!FI45+MAR!FI45+ABR!FI45+MAY!FI45+JUN!FI45+JUL!FI45+AGO!FI45+SET!FI45+OCT!FI45+NOV!FI45+DIC!FI45</f>
        <v>1</v>
      </c>
      <c r="FJ45" s="153">
        <f>ENE!FJ45+FEB!FJ45+MAR!FJ45+ABR!FJ45+MAY!FJ45+JUN!FJ45+JUL!FJ45+AGO!FJ45+SET!FJ45+OCT!FJ45+NOV!FJ45+DIC!FJ45</f>
        <v>0</v>
      </c>
      <c r="FK45" s="427">
        <f t="shared" ref="FK45" si="239">SUM(FK46:FK50)</f>
        <v>82</v>
      </c>
      <c r="FL45" s="724">
        <f t="shared" si="169"/>
        <v>52.439024390243901</v>
      </c>
      <c r="FM45" s="151">
        <f>ENE!FM45+FEB!FM45+MAR!FM45+ABR!FM45+MAY!FM45+JUN!FM45+JUL!FM45+AGO!FM45+SET!FM45+OCT!FM45+NOV!FM45+DIC!FM45</f>
        <v>0</v>
      </c>
      <c r="FN45" s="151">
        <f>ENE!FN45+FEB!FN45+MAR!FN45+ABR!FN45+MAY!FN45+JUN!FN45+JUL!FN45+AGO!FN45+SET!FN45+OCT!FN45+NOV!FN45+DIC!FN45</f>
        <v>2</v>
      </c>
      <c r="FO45" s="151">
        <f>ENE!FO45+FEB!FO45+MAR!FO45+ABR!FO45+MAY!FO45+JUN!FO45+JUL!FO45+AGO!FO45+SET!FO45+OCT!FO45+NOV!FO45+DIC!FO45</f>
        <v>18</v>
      </c>
      <c r="FP45" s="151">
        <f>ENE!FP45+FEB!FP45+MAR!FP45+ABR!FP45+MAY!FP45+JUN!FP45+JUL!FP45+AGO!FP45+SET!FP45+OCT!FP45+NOV!FP45+DIC!FP45</f>
        <v>22</v>
      </c>
      <c r="FQ45" s="153">
        <f>ENE!FQ45+FEB!FQ45+MAR!FQ45+ABR!FQ45+MAY!FQ45+JUN!FQ45+JUL!FQ45+AGO!FQ45+SET!FQ45+OCT!FQ45+NOV!FQ45+DIC!FQ45</f>
        <v>1</v>
      </c>
      <c r="FR45" s="159">
        <f>ENE!FR45+FEB!FR45+MAR!FR45+ABR!FR45+MAY!FR45+JUN!FR45+JUL!FR45+AGO!FR45+SET!FR45+OCT!FR45+NOV!FR45+DIC!FR45</f>
        <v>2</v>
      </c>
      <c r="FS45" s="155">
        <f>ENE!FS45+FEB!FS45+MAR!FS45+ABR!FS45+MAY!FS45+JUN!FS45+JUL!FS45+AGO!FS45+SET!FS45+OCT!FS45+NOV!FS45+DIC!FS45</f>
        <v>0</v>
      </c>
      <c r="FT45" s="155">
        <f>ENE!FT45+FEB!FT45+MAR!FT45+ABR!FT45+MAY!FT45+JUN!FT45+JUL!FT45+AGO!FT45+SET!FT45+OCT!FT45+NOV!FT45+DIC!FT45</f>
        <v>0</v>
      </c>
      <c r="FU45" s="151">
        <f>ENE!FU45+FEB!FU45+MAR!FU45+ABR!FU45+MAY!FU45+JUN!FU45+JUL!FU45+AGO!FU45+SET!FU45+OCT!FU45+NOV!FU45+DIC!FU45</f>
        <v>35</v>
      </c>
      <c r="FV45" s="151">
        <f>ENE!FV45+FEB!FV45+MAR!FV45+ABR!FV45+MAY!FV45+JUN!FV45+JUL!FV45+AGO!FV45+SET!FV45+OCT!FV45+NOV!FV45+DIC!FV45</f>
        <v>22</v>
      </c>
      <c r="FW45" s="151">
        <f>ENE!FW45+FEB!FW45+MAR!FW45+ABR!FW45+MAY!FW45+JUN!FW45+JUL!FW45+AGO!FW45+SET!FW45+OCT!FW45+NOV!FW45+DIC!FW45</f>
        <v>0</v>
      </c>
      <c r="FX45" s="151">
        <f>ENE!FX45+FEB!FX45+MAR!FX45+ABR!FX45+MAY!FX45+JUN!FX45+JUL!FX45+AGO!FX45+SET!FX45+OCT!FX45+NOV!FX45+DIC!FX45</f>
        <v>25</v>
      </c>
      <c r="FY45" s="151">
        <f>ENE!FY45+FEB!FY45+MAR!FY45+ABR!FY45+MAY!FY45+JUN!FY45+JUL!FY45+AGO!FY45+SET!FY45+OCT!FY45+NOV!FY45+DIC!FY45</f>
        <v>16</v>
      </c>
      <c r="FZ45" s="151">
        <f>ENE!FZ45+FEB!FZ45+MAR!FZ45+ABR!FZ45+MAY!FZ45+JUN!FZ45+JUL!FZ45+AGO!FZ45+SET!FZ45+OCT!FZ45+NOV!FZ45+DIC!FZ45</f>
        <v>1</v>
      </c>
      <c r="GA45" s="151">
        <f>ENE!GA45+FEB!GA45+MAR!GA45+ABR!GA45+MAY!GA45+JUN!GA45+JUL!GA45+AGO!GA45+SET!GA45+OCT!GA45+NOV!GA45+DIC!GA45</f>
        <v>35</v>
      </c>
      <c r="GB45" s="151">
        <f>ENE!GB45+FEB!GB45+MAR!GB45+ABR!GB45+MAY!GB45+JUN!GB45+JUL!GB45+AGO!GB45+SET!GB45+OCT!GB45+NOV!GB45+DIC!GB45</f>
        <v>9</v>
      </c>
      <c r="GC45" s="151">
        <f>ENE!GC45+FEB!GC45+MAR!GC45+ABR!GC45+MAY!GC45+JUN!GC45+JUL!GC45+AGO!GC45+SET!GC45+OCT!GC45+NOV!GC45+DIC!GC45</f>
        <v>4</v>
      </c>
      <c r="GD45" s="151">
        <f>ENE!GD45+FEB!GD45+MAR!GD45+ABR!GD45+MAY!GD45+JUN!GD45+JUL!GD45+AGO!GD45+SET!GD45+OCT!GD45+NOV!GD45+DIC!GD45</f>
        <v>4</v>
      </c>
      <c r="GE45" s="151">
        <f>ENE!GE45+FEB!GE45+MAR!GE45+ABR!GE45+MAY!GE45+JUN!GE45+JUL!GE45+AGO!GE45+SET!GE45+OCT!GE45+NOV!GE45+DIC!GE45</f>
        <v>1</v>
      </c>
      <c r="GF45" s="151">
        <f>ENE!GF45+FEB!GF45+MAR!GF45+ABR!GF45+MAY!GF45+JUN!GF45+JUL!GF45+AGO!GF45+SET!GF45+OCT!GF45+NOV!GF45+DIC!GF45</f>
        <v>1</v>
      </c>
      <c r="GG45" s="153">
        <f>ENE!GG45+FEB!GG45+MAR!GG45+ABR!GG45+MAY!GG45+JUN!GG45+JUL!GG45+AGO!GG45+SET!GG45+OCT!GG45+NOV!GG45+DIC!GG45</f>
        <v>3</v>
      </c>
      <c r="GH45" s="154"/>
      <c r="GI45" s="150" t="s">
        <v>130</v>
      </c>
      <c r="GJ45" s="487">
        <v>638</v>
      </c>
      <c r="GK45" s="727">
        <f t="shared" si="190"/>
        <v>97.17868338557993</v>
      </c>
      <c r="GL45" s="159">
        <f>ENE!GL45+FEB!GL45+MAR!GL45+ABR!GL45+MAY!GL45+JUN!GL45+JUL!GL45+AGO!GL45+SET!GL45+OCT!GL45+NOV!GL45+DIC!GL45</f>
        <v>0</v>
      </c>
      <c r="GM45" s="151">
        <f>ENE!GM45+FEB!GM45+MAR!GM45+ABR!GM45+MAY!GM45+JUN!GM45+JUL!GM45+AGO!GM45+SET!GM45+OCT!GM45+NOV!GM45+DIC!GM45</f>
        <v>1</v>
      </c>
      <c r="GN45" s="151">
        <f>ENE!GN45+FEB!GN45+MAR!GN45+ABR!GN45+MAY!GN45+JUN!GN45+JUL!GN45+AGO!GN45+SET!GN45+OCT!GN45+NOV!GN45+DIC!GN45</f>
        <v>3</v>
      </c>
      <c r="GO45" s="151">
        <f>ENE!GO45+FEB!GO45+MAR!GO45+ABR!GO45+MAY!GO45+JUN!GO45+JUL!GO45+AGO!GO45+SET!GO45+OCT!GO45+NOV!GO45+DIC!GO45</f>
        <v>16</v>
      </c>
      <c r="GP45" s="153">
        <f>ENE!GP45+FEB!GP45+MAR!GP45+ABR!GP45+MAY!GP45+JUN!GP45+JUL!GP45+AGO!GP45+SET!GP45+OCT!GP45+NOV!GP45+DIC!GP45</f>
        <v>11</v>
      </c>
      <c r="GQ45" s="159">
        <f>ENE!GQ45+FEB!GQ45+MAR!GQ45+ABR!GQ45+MAY!GQ45+JUN!GQ45+JUL!GQ45+AGO!GQ45+SET!GQ45+OCT!GQ45+NOV!GQ45+DIC!GQ45</f>
        <v>91</v>
      </c>
      <c r="GR45" s="151">
        <f>ENE!GR45+FEB!GR45+MAR!GR45+ABR!GR45+MAY!GR45+JUN!GR45+JUL!GR45+AGO!GR45+SET!GR45+OCT!GR45+NOV!GR45+DIC!GR45</f>
        <v>40</v>
      </c>
      <c r="GS45" s="151">
        <f>ENE!GS45+FEB!GS45+MAR!GS45+ABR!GS45+MAY!GS45+JUN!GS45+JUL!GS45+AGO!GS45+SET!GS45+OCT!GS45+NOV!GS45+DIC!GS45</f>
        <v>83</v>
      </c>
      <c r="GT45" s="151">
        <f>ENE!GT45+FEB!GT45+MAR!GT45+ABR!GT45+MAY!GT45+JUN!GT45+JUL!GT45+AGO!GT45+SET!GT45+OCT!GT45+NOV!GT45+DIC!GT45</f>
        <v>210</v>
      </c>
      <c r="GU45" s="153">
        <f>ENE!GU45+FEB!GU45+MAR!GU45+ABR!GU45+MAY!GU45+JUN!GU45+JUL!GU45+AGO!GU45+SET!GU45+OCT!GU45+NOV!GU45+DIC!GU45</f>
        <v>165</v>
      </c>
      <c r="GV45" s="159">
        <f>ENE!GV45+FEB!GV45+MAR!GV45+ABR!GV45+MAY!GV45+JUN!GV45+JUL!GV45+AGO!GV45+SET!GV45+OCT!GV45+NOV!GV45+DIC!GV45</f>
        <v>607</v>
      </c>
      <c r="GW45" s="159">
        <f t="shared" ref="GW45" si="240">SUM(GW46:GW50)</f>
        <v>713</v>
      </c>
      <c r="GX45" s="730">
        <f t="shared" si="191"/>
        <v>85.133239831697054</v>
      </c>
      <c r="GY45" s="159">
        <f>ENE!GY45+FEB!GY45+MAR!GY45+ABR!GY45+MAY!GY45+JUN!GY45+JUL!GY45+AGO!GY45+SET!GY45+OCT!GY45+NOV!GY45+DIC!GY45</f>
        <v>12</v>
      </c>
      <c r="GZ45" s="151">
        <f>ENE!GZ45+FEB!GZ45+MAR!GZ45+ABR!GZ45+MAY!GZ45+JUN!GZ45+JUL!GZ45+AGO!GZ45+SET!GZ45+OCT!GZ45+NOV!GZ45+DIC!GZ45</f>
        <v>0</v>
      </c>
      <c r="HA45" s="151">
        <f>ENE!HA45+FEB!HA45+MAR!HA45+ABR!HA45+MAY!HA45+JUN!HA45+JUL!HA45+AGO!HA45+SET!HA45+OCT!HA45+NOV!HA45+DIC!HA45</f>
        <v>5</v>
      </c>
      <c r="HB45" s="151">
        <f>ENE!HB45+FEB!HB45+MAR!HB45+ABR!HB45+MAY!HB45+JUN!HB45+JUL!HB45+AGO!HB45+SET!HB45+OCT!HB45+NOV!HB45+DIC!HB45</f>
        <v>0</v>
      </c>
      <c r="HC45" s="151">
        <f>ENE!HC45+FEB!HC45+MAR!HC45+ABR!HC45+MAY!HC45+JUN!HC45+JUL!HC45+AGO!HC45+SET!HC45+OCT!HC45+NOV!HC45+DIC!HC45</f>
        <v>6</v>
      </c>
      <c r="HD45" s="151">
        <f>ENE!HD45+FEB!HD45+MAR!HD45+ABR!HD45+MAY!HD45+JUN!HD45+JUL!HD45+AGO!HD45+SET!HD45+OCT!HD45+NOV!HD45+DIC!HD45</f>
        <v>0</v>
      </c>
      <c r="HE45" s="151">
        <f>ENE!HE45+FEB!HE45+MAR!HE45+ABR!HE45+MAY!HE45+JUN!HE45+JUL!HE45+AGO!HE45+SET!HE45+OCT!HE45+NOV!HE45+DIC!HE45</f>
        <v>0</v>
      </c>
      <c r="HF45" s="151">
        <f>ENE!HF45+FEB!HF45+MAR!HF45+ABR!HF45+MAY!HF45+JUN!HF45+JUL!HF45+AGO!HF45+SET!HF45+OCT!HF45+NOV!HF45+DIC!HF45</f>
        <v>0</v>
      </c>
      <c r="HG45" s="153">
        <f>ENE!HG45+FEB!HG45+MAR!HG45+ABR!HG45+MAY!HG45+JUN!HG45+JUL!HG45+AGO!HG45+SET!HG45+OCT!HG45+NOV!HG45+DIC!HG45</f>
        <v>1</v>
      </c>
      <c r="HH45" s="645"/>
      <c r="HI45" s="368" t="s">
        <v>130</v>
      </c>
      <c r="HJ45" s="155">
        <f>ENE!HJ45+FEB!HJ45+MAR!HJ45+ABR!HJ45+MAY!HJ45+JUN!HJ45+JUL!HJ45+AGO!HJ45+SET!HJ45+OCT!HJ45+NOV!HJ45+DIC!HJ45</f>
        <v>0</v>
      </c>
      <c r="HK45" s="155">
        <f>ENE!HK45+FEB!HK45+MAR!HK45+ABR!HK45+MAY!HK45+JUN!HK45+JUL!HK45+AGO!HK45+SET!HK45+OCT!HK45+NOV!HK45+DIC!HK45</f>
        <v>0</v>
      </c>
      <c r="HL45" s="155">
        <f>ENE!HL45+FEB!HL45+MAR!HL45+ABR!HL45+MAY!HL45+JUN!HL45+JUL!HL45+AGO!HL45+SET!HL45+OCT!HL45+NOV!HL45+DIC!HL45</f>
        <v>0</v>
      </c>
      <c r="HM45" s="155">
        <f>ENE!HM45+FEB!HM45+MAR!HM45+ABR!HM45+MAY!HM45+JUN!HM45+JUL!HM45+AGO!HM45+SET!HM45+OCT!HM45+NOV!HM45+DIC!HM45</f>
        <v>0</v>
      </c>
      <c r="HN45" s="155">
        <f>ENE!HN45+FEB!HN45+MAR!HN45+ABR!HN45+MAY!HN45+JUN!HN45+JUL!HN45+AGO!HN45+SET!HN45+OCT!HN45+NOV!HN45+DIC!HN45</f>
        <v>0</v>
      </c>
      <c r="HO45" s="155">
        <f>ENE!HO45+FEB!HO45+MAR!HO45+ABR!HO45+MAY!HO45+JUN!HO45+JUL!HO45+AGO!HO45+SET!HO45+OCT!HO45+NOV!HO45+DIC!HO45</f>
        <v>0</v>
      </c>
      <c r="HP45" s="155">
        <f>ENE!HP45+FEB!HP45+MAR!HP45+ABR!HP45+MAY!HP45+JUN!HP45+JUL!HP45+AGO!HP45+SET!HP45+OCT!HP45+NOV!HP45+DIC!HP45</f>
        <v>0</v>
      </c>
      <c r="HQ45" s="180">
        <f>ENE!HQ45+FEB!HQ45+MAR!HQ45+ABR!HQ45+MAY!HQ45+JUN!HQ45+JUL!HQ45+AGO!HQ45+SET!HQ45+OCT!HQ45+NOV!HQ45+DIC!HQ45</f>
        <v>0</v>
      </c>
      <c r="HR45" s="738">
        <f t="shared" ref="HR45" si="241">SUM(HR46:HR50)</f>
        <v>46</v>
      </c>
      <c r="HS45" s="732">
        <f t="shared" si="192"/>
        <v>0</v>
      </c>
      <c r="HT45" s="159">
        <f>ENE!HT45+FEB!HT45+MAR!HT45+ABR!HT45+MAY!HT45+JUN!HT45+JUL!HT45+AGO!HT45+SET!HT45+OCT!HT45+NOV!HT45+DIC!HT45</f>
        <v>0</v>
      </c>
      <c r="HU45" s="155">
        <f>ENE!HU45+FEB!HU45+MAR!HU45+ABR!HU45+MAY!HU45+JUN!HU45+JUL!HU45+AGO!HU45+SET!HU45+OCT!HU45+NOV!HU45+DIC!HU45</f>
        <v>0</v>
      </c>
      <c r="HV45" s="155">
        <f>ENE!HV45+FEB!HV45+MAR!HV45+ABR!HV45+MAY!HV45+JUN!HV45+JUL!HV45+AGO!HV45+SET!HV45+OCT!HV45+NOV!HV45+DIC!HV45</f>
        <v>0</v>
      </c>
      <c r="HW45" s="155">
        <f>ENE!HW45+FEB!HW45+MAR!HW45+ABR!HW45+MAY!HW45+JUN!HW45+JUL!HW45+AGO!HW45+SET!HW45+OCT!HW45+NOV!HW45+DIC!HW45</f>
        <v>0</v>
      </c>
      <c r="HX45" s="180">
        <f>ENE!HX45+FEB!HX45+MAR!HX45+ABR!HX45+MAY!HX45+JUN!HX45+JUL!HX45+AGO!HX45+SET!HX45+OCT!HX45+NOV!HX45+DIC!HX45</f>
        <v>0</v>
      </c>
      <c r="HY45" s="151">
        <f>ENE!HY45+FEB!HY45+MAR!HY45+ABR!HY45+MAY!HY45+JUN!HY45+JUL!HY45+AGO!HY45+SET!HY45+OCT!HY45+NOV!HY45+DIC!HY45</f>
        <v>0</v>
      </c>
      <c r="HZ45" s="151">
        <f>ENE!HZ45+FEB!HZ45+MAR!HZ45+ABR!HZ45+MAY!HZ45+JUN!HZ45+JUL!HZ45+AGO!HZ45+SET!HZ45+OCT!HZ45+NOV!HZ45+DIC!HZ45</f>
        <v>0</v>
      </c>
      <c r="IA45" s="151">
        <f>ENE!IA45+FEB!IA45+MAR!IA45+ABR!IA45+MAY!IA45+JUN!IA45+JUL!IA45+AGO!IA45+SET!IA45+OCT!IA45+NOV!IA45+DIC!IA45</f>
        <v>0</v>
      </c>
      <c r="IB45" s="151">
        <f>ENE!IB45+FEB!IB45+MAR!IB45+ABR!IB45+MAY!IB45+JUN!IB45+JUL!IB45+AGO!IB45+SET!IB45+OCT!IB45+NOV!IB45+DIC!IB45</f>
        <v>0</v>
      </c>
      <c r="IC45" s="151">
        <f>ENE!IC45+FEB!IC45+MAR!IC45+ABR!IC45+MAY!IC45+JUN!IC45+JUL!IC45+AGO!IC45+SET!IC45+OCT!IC45+NOV!IC45+DIC!IC45</f>
        <v>0</v>
      </c>
      <c r="ID45" s="151">
        <f>ENE!ID45+FEB!ID45+MAR!ID45+ABR!ID45+MAY!ID45+JUN!ID45+JUL!ID45+AGO!ID45+SET!ID45+OCT!ID45+NOV!ID45+DIC!ID45</f>
        <v>0</v>
      </c>
      <c r="IE45" s="151">
        <f>ENE!IE45+FEB!IE45+MAR!IE45+ABR!IE45+MAY!IE45+JUN!IE45+JUL!IE45+AGO!IE45+SET!IE45+OCT!IE45+NOV!IE45+DIC!IE45</f>
        <v>0</v>
      </c>
      <c r="IF45" s="153">
        <f>ENE!IF45+FEB!IF45+MAR!IF45+ABR!IF45+MAY!IF45+JUN!IF45+JUL!IF45+AGO!IF45+SET!IF45+OCT!IF45+NOV!IF45+DIC!IF45</f>
        <v>0</v>
      </c>
      <c r="IG45" s="154"/>
      <c r="IH45" s="275" t="s">
        <v>130</v>
      </c>
      <c r="II45" s="159">
        <f>ENE!II45+FEB!II45+MAR!II45+ABR!II45+MAY!II45+JUN!II45+JUL!II45+AGO!II45+SET!II45+OCT!II45+NOV!II45+DIC!II45</f>
        <v>0</v>
      </c>
      <c r="IJ45" s="151">
        <f>ENE!IJ45+FEB!IJ45+MAR!IJ45+ABR!IJ45+MAY!IJ45+JUN!IJ45+JUL!IJ45+AGO!IJ45+SET!IJ45+OCT!IJ45+NOV!IJ45+DIC!IJ45</f>
        <v>0</v>
      </c>
      <c r="IK45" s="172">
        <f>ENE!IK45+FEB!IK45+MAR!IK45+ABR!IK45+MAY!IK45+JUN!IK45+JUL!IK45+AGO!IK45+SET!IK45+OCT!IK45+NOV!IK45+DIC!IK45</f>
        <v>0</v>
      </c>
      <c r="IL45" s="159">
        <f>ENE!IL45+FEB!IL45+MAR!IL45+ABR!IL45+MAY!IL45+JUN!IL45+JUL!IL45+AGO!IL45+SET!IL45+OCT!IL45+NOV!IL45+DIC!IL45</f>
        <v>0</v>
      </c>
      <c r="IM45" s="151">
        <f>ENE!IM45+FEB!IM45+MAR!IM45+ABR!IM45+MAY!IM45+JUN!IM45+JUL!IM45+AGO!IM45+SET!IM45+OCT!IM45+NOV!IM45+DIC!IM45</f>
        <v>0</v>
      </c>
      <c r="IN45" s="153">
        <f>ENE!IN45+FEB!IN45+MAR!IN45+ABR!IN45+MAY!IN45+JUN!IN45+JUL!IN45+AGO!IN45+SET!IN45+OCT!IN45+NOV!IN45+DIC!IN45</f>
        <v>0</v>
      </c>
      <c r="IO45" s="151">
        <f>ENE!IO45+FEB!IO45+MAR!IO45+ABR!IO45+MAY!IO45+JUN!IO45+JUL!IO45+AGO!IO45+SET!IO45+OCT!IO45+NOV!IO45+DIC!IO45</f>
        <v>26</v>
      </c>
      <c r="IP45" s="151">
        <f>ENE!IP45+FEB!IP45+MAR!IP45+ABR!IP45+MAY!IP45+JUN!IP45+JUL!IP45+AGO!IP45+SET!IP45+OCT!IP45+NOV!IP45+DIC!IP45</f>
        <v>8</v>
      </c>
      <c r="IQ45" s="172">
        <f>ENE!IQ45+FEB!IQ45+MAR!IQ45+ABR!IQ45+MAY!IQ45+JUN!IQ45+JUL!IQ45+AGO!IQ45+SET!IQ45+OCT!IQ45+NOV!IQ45+DIC!IQ45</f>
        <v>2</v>
      </c>
      <c r="IR45" s="159">
        <f>ENE!IR45+FEB!IR45+MAR!IR45+ABR!IR45+MAY!IR45+JUN!IR45+JUL!IR45+AGO!IR45+SET!IR45+OCT!IR45+NOV!IR45+DIC!IR45</f>
        <v>26</v>
      </c>
      <c r="IS45" s="151">
        <f>ENE!IS45+FEB!IS45+MAR!IS45+ABR!IS45+MAY!IS45+JUN!IS45+JUL!IS45+AGO!IS45+SET!IS45+OCT!IS45+NOV!IS45+DIC!IS45</f>
        <v>10</v>
      </c>
      <c r="IT45" s="153">
        <f>ENE!IT45+FEB!IT45+MAR!IT45+ABR!IT45+MAY!IT45+JUN!IT45+JUL!IT45+AGO!IT45+SET!IT45+OCT!IT45+NOV!IT45+DIC!IT45</f>
        <v>4</v>
      </c>
      <c r="IU45" s="151">
        <f>ENE!IU45+FEB!IU45+MAR!IU45+ABR!IU45+MAY!IU45+JUN!IU45+JUL!IU45+AGO!IU45+SET!IU45+OCT!IU45+NOV!IU45+DIC!IU45</f>
        <v>4</v>
      </c>
      <c r="IV45" s="151">
        <f>ENE!IV45+FEB!IV45+MAR!IV45+ABR!IV45+MAY!IV45+JUN!IV45+JUL!IV45+AGO!IV45+SET!IV45+OCT!IV45+NOV!IV45+DIC!IV45</f>
        <v>1</v>
      </c>
      <c r="IW45" s="153">
        <f>ENE!IW45+FEB!IW45+MAR!IW45+ABR!IW45+MAY!IW45+JUN!IW45+JUL!IW45+AGO!IW45+SET!IW45+OCT!IW45+NOV!IW45+DIC!IW45</f>
        <v>2</v>
      </c>
      <c r="IX45" s="159">
        <f>ENE!IX45+FEB!IX45+MAR!IX45+ABR!IX45+MAY!IX45+JUN!IX45+JUL!IX45+AGO!IX45+SET!IX45+OCT!IX45+NOV!IX45+DIC!IX45</f>
        <v>0</v>
      </c>
      <c r="IY45" s="151">
        <f>ENE!IY45+FEB!IY45+MAR!IY45+ABR!IY45+MAY!IY45+JUN!IY45+JUL!IY45+AGO!IY45+SET!IY45+OCT!IY45+NOV!IY45+DIC!IY45</f>
        <v>0</v>
      </c>
      <c r="IZ45" s="153">
        <f>ENE!IZ45+FEB!IZ45+MAR!IZ45+ABR!IZ45+MAY!IZ45+JUN!IZ45+JUL!IZ45+AGO!IZ45+SET!IZ45+OCT!IZ45+NOV!IZ45+DIC!IZ45</f>
        <v>1</v>
      </c>
      <c r="JA45" s="159">
        <f>ENE!JA45+FEB!JA45+MAR!JA45+ABR!JA45+MAY!JA45+JUN!JA45+JUL!JA45+AGO!JA45+SET!JA45+OCT!JA45+NOV!JA45+DIC!JA45</f>
        <v>1</v>
      </c>
      <c r="JB45" s="151">
        <f>ENE!JB45+FEB!JB45+MAR!JB45+ABR!JB45+MAY!JB45+JUN!JB45+JUL!JB45+AGO!JB45+SET!JB45+OCT!JB45+NOV!JB45+DIC!JB45</f>
        <v>0</v>
      </c>
      <c r="JC45" s="153">
        <f>ENE!JC45+FEB!JC45+MAR!JC45+ABR!JC45+MAY!JC45+JUN!JC45+JUL!JC45+AGO!JC45+SET!JC45+OCT!JC45+NOV!JC45+DIC!JC45</f>
        <v>0</v>
      </c>
      <c r="JD45" s="159">
        <f>ENE!JD45+FEB!JD45+MAR!JD45+ABR!JD45+MAY!JD45+JUN!JD45+JUL!JD45+AGO!JD45+SET!JD45+OCT!JD45+NOV!JD45+DIC!JD45</f>
        <v>1</v>
      </c>
      <c r="JE45" s="151">
        <f>ENE!JE45+FEB!JE45+MAR!JE45+ABR!JE45+MAY!JE45+JUN!JE45+JUL!JE45+AGO!JE45+SET!JE45+OCT!JE45+NOV!JE45+DIC!JE45</f>
        <v>0</v>
      </c>
      <c r="JF45" s="151">
        <f>ENE!JF45+FEB!JF45+MAR!JF45+ABR!JF45+MAY!JF45+JUN!JF45+JUL!JF45+AGO!JF45+SET!JF45+OCT!JF45+NOV!JF45+DIC!JF45</f>
        <v>1</v>
      </c>
      <c r="JG45" s="172">
        <f>ENE!JG45+FEB!JG45+MAR!JG45+ABR!JG45+MAY!JG45+JUN!JG45+JUL!JG45+AGO!JG45+SET!JG45+OCT!JG45+NOV!JG45+DIC!JG45</f>
        <v>0</v>
      </c>
      <c r="JH45" s="153">
        <f>ENE!JH45+FEB!JH45+MAR!JH45+ABR!JH45+MAY!JH45+JUN!JH45+JUL!JH45+AGO!JH45+SET!JH45+OCT!JH45+NOV!JH45+DIC!JH45</f>
        <v>0</v>
      </c>
      <c r="JI45" s="154"/>
      <c r="JJ45" s="275" t="s">
        <v>130</v>
      </c>
      <c r="JK45" s="159">
        <f>ENE!JK45+FEB!JK45+MAR!JK45+ABR!JK45+MAY!JK45+JUN!JK45+JUL!JK45+AGO!JK45+SET!JK45+OCT!JK45+NOV!JK45+DIC!JK45</f>
        <v>0</v>
      </c>
      <c r="JL45" s="151">
        <f>ENE!JL45+FEB!JL45+MAR!JL45+ABR!JL45+MAY!JL45+JUN!JL45+JUL!JL45+AGO!JL45+SET!JL45+OCT!JL45+NOV!JL45+DIC!JL45</f>
        <v>0</v>
      </c>
      <c r="JM45" s="151">
        <f>ENE!JM45+FEB!JM45+MAR!JM45+ABR!JM45+MAY!JM45+JUN!JM45+JUL!JM45+AGO!JM45+SET!JM45+OCT!JM45+NOV!JM45+DIC!JM45</f>
        <v>0</v>
      </c>
      <c r="JN45" s="151">
        <f>ENE!JN45+FEB!JN45+MAR!JN45+ABR!JN45+MAY!JN45+JUN!JN45+JUL!JN45+AGO!JN45+SET!JN45+OCT!JN45+NOV!JN45+DIC!JN45</f>
        <v>0</v>
      </c>
      <c r="JO45" s="153">
        <f>ENE!JO45+FEB!JO45+MAR!JO45+ABR!JO45+MAY!JO45+JUN!JO45+JUL!JO45+AGO!JO45+SET!JO45+OCT!JO45+NOV!JO45+DIC!JO45</f>
        <v>0</v>
      </c>
      <c r="JP45" s="159">
        <f>ENE!JP45+FEB!JP45+MAR!JP45+ABR!JP45+MAY!JP45+JUN!JP45+JUL!JP45+AGO!JP45+SET!JP45+OCT!JP45+NOV!JP45+DIC!JP45</f>
        <v>0</v>
      </c>
      <c r="JQ45" s="151">
        <f>ENE!JQ45+FEB!JQ45+MAR!JQ45+ABR!JQ45+MAY!JQ45+JUN!JQ45+JUL!JQ45+AGO!JQ45+SET!JQ45+OCT!JQ45+NOV!JQ45+DIC!JQ45</f>
        <v>0</v>
      </c>
      <c r="JR45" s="151">
        <f>ENE!JR45+FEB!JR45+MAR!JR45+ABR!JR45+MAY!JR45+JUN!JR45+JUL!JR45+AGO!JR45+SET!JR45+OCT!JR45+NOV!JR45+DIC!JR45</f>
        <v>0</v>
      </c>
      <c r="JS45" s="151">
        <f>ENE!JS45+FEB!JS45+MAR!JS45+ABR!JS45+MAY!JS45+JUN!JS45+JUL!JS45+AGO!JS45+SET!JS45+OCT!JS45+NOV!JS45+DIC!JS45</f>
        <v>0</v>
      </c>
      <c r="JT45" s="153">
        <f>ENE!JT45+FEB!JT45+MAR!JT45+ABR!JT45+MAY!JT45+JUN!JT45+JUL!JT45+AGO!JT45+SET!JT45+OCT!JT45+NOV!JT45+DIC!JT45</f>
        <v>0</v>
      </c>
      <c r="JU45" s="159">
        <f>ENE!JU45+FEB!JU45+MAR!JU45+ABR!JU45+MAY!JU45+JUN!JU45+JUL!JU45+AGO!JU45+SET!JU45+OCT!JU45+NOV!JU45+DIC!JU45</f>
        <v>0</v>
      </c>
      <c r="JV45" s="155">
        <f>ENE!JV45+FEB!JV45+MAR!JV45+ABR!JV45+MAY!JV45+JUN!JV45+JUL!JV45+AGO!JV45+SET!JV45+OCT!JV45+NOV!JV45+DIC!JV45</f>
        <v>0</v>
      </c>
      <c r="JW45" s="155">
        <f>ENE!JW45+FEB!JW45+MAR!JW45+ABR!JW45+MAY!JW45+JUN!JW45+JUL!JW45+AGO!JW45+SET!JW45+OCT!JW45+NOV!JW45+DIC!JW45</f>
        <v>0</v>
      </c>
      <c r="JX45" s="155">
        <f>ENE!JX45+FEB!JX45+MAR!JX45+ABR!JX45+MAY!JX45+JUN!JX45+JUL!JX45+AGO!JX45+SET!JX45+OCT!JX45+NOV!JX45+DIC!JX45</f>
        <v>0</v>
      </c>
      <c r="JY45" s="180">
        <f>ENE!JY45+FEB!JY45+MAR!JY45+ABR!JY45+MAY!JY45+JUN!JY45+JUL!JY45+AGO!JY45+SET!JY45+OCT!JY45+NOV!JY45+DIC!JY45</f>
        <v>4</v>
      </c>
      <c r="JZ45" s="159">
        <f>ENE!JZ45+FEB!JZ45+MAR!JZ45+ABR!JZ45+MAY!JZ45+JUN!JZ45+JUL!JZ45+AGO!JZ45+SET!JZ45+OCT!JZ45+NOV!JZ45+DIC!JZ45</f>
        <v>0</v>
      </c>
      <c r="KA45" s="155">
        <f>ENE!KA45+FEB!KA45+MAR!KA45+ABR!KA45+MAY!KA45+JUN!KA45+JUL!KA45+AGO!KA45+SET!KA45+OCT!KA45+NOV!KA45+DIC!KA45</f>
        <v>0</v>
      </c>
      <c r="KB45" s="155">
        <f>ENE!KB45+FEB!KB45+MAR!KB45+ABR!KB45+MAY!KB45+JUN!KB45+JUL!KB45+AGO!KB45+SET!KB45+OCT!KB45+NOV!KB45+DIC!KB45</f>
        <v>1</v>
      </c>
      <c r="KC45" s="155">
        <f>ENE!KC45+FEB!KC45+MAR!KC45+ABR!KC45+MAY!KC45+JUN!KC45+JUL!KC45+AGO!KC45+SET!KC45+OCT!KC45+NOV!KC45+DIC!KC45</f>
        <v>2</v>
      </c>
      <c r="KD45" s="180">
        <f>ENE!KD45+FEB!KD45+MAR!KD45+ABR!KD45+MAY!KD45+JUN!KD45+JUL!KD45+AGO!KD45+SET!KD45+OCT!KD45+NOV!KD45+DIC!KD45</f>
        <v>6</v>
      </c>
      <c r="KE45" s="159">
        <f t="shared" ref="KE45:KG45" si="242">SUM(KE46:KE50)</f>
        <v>357</v>
      </c>
      <c r="KF45" s="734">
        <f t="shared" si="193"/>
        <v>46.778711484593835</v>
      </c>
      <c r="KG45" s="180">
        <f t="shared" si="242"/>
        <v>167</v>
      </c>
      <c r="KH45" s="155">
        <f>ENE!KH45+FEB!KH45+MAR!KH45+ABR!KH45+MAY!KH45+JUN!KH45+JUL!KH45+AGO!KH45+SET!KH45+OCT!KH45+NOV!KH45+DIC!KH45</f>
        <v>2</v>
      </c>
      <c r="KI45" s="155">
        <f>ENE!KI45+FEB!KI45+MAR!KI45+ABR!KI45+MAY!KI45+JUN!KI45+JUL!KI45+AGO!KI45+SET!KI45+OCT!KI45+NOV!KI45+DIC!KI45</f>
        <v>0</v>
      </c>
      <c r="KJ45" s="180">
        <f>ENE!KJ45+FEB!KJ45+MAR!KJ45+ABR!KJ45+MAY!KJ45+JUN!KJ45+JUL!KJ45+AGO!KJ45+SET!KJ45+OCT!KJ45+NOV!KJ45+DIC!KJ45</f>
        <v>0</v>
      </c>
      <c r="KK45" s="301"/>
      <c r="KL45" s="275" t="s">
        <v>130</v>
      </c>
      <c r="KM45" s="159">
        <f t="shared" ref="KM45:LB45" si="243">SUM(KM46:KM50)</f>
        <v>0</v>
      </c>
      <c r="KN45" s="155">
        <f t="shared" si="243"/>
        <v>0</v>
      </c>
      <c r="KO45" s="155">
        <f t="shared" si="243"/>
        <v>0</v>
      </c>
      <c r="KP45" s="155">
        <f t="shared" si="243"/>
        <v>77</v>
      </c>
      <c r="KQ45" s="155">
        <f t="shared" si="243"/>
        <v>0</v>
      </c>
      <c r="KR45" s="155">
        <f t="shared" si="243"/>
        <v>80</v>
      </c>
      <c r="KS45" s="155">
        <f t="shared" si="243"/>
        <v>16</v>
      </c>
      <c r="KT45" s="155">
        <f t="shared" si="243"/>
        <v>0</v>
      </c>
      <c r="KU45" s="180">
        <f t="shared" si="243"/>
        <v>32</v>
      </c>
      <c r="KV45" s="331">
        <f t="shared" si="243"/>
        <v>0</v>
      </c>
      <c r="KW45" s="180">
        <f t="shared" si="243"/>
        <v>0</v>
      </c>
      <c r="KX45" s="288">
        <f t="shared" si="243"/>
        <v>0</v>
      </c>
      <c r="KY45" s="159">
        <f t="shared" si="243"/>
        <v>0</v>
      </c>
      <c r="KZ45" s="155">
        <f t="shared" si="243"/>
        <v>0</v>
      </c>
      <c r="LA45" s="155">
        <f t="shared" si="243"/>
        <v>0</v>
      </c>
      <c r="LB45" s="180">
        <f t="shared" si="243"/>
        <v>0</v>
      </c>
      <c r="LD45" s="275" t="s">
        <v>130</v>
      </c>
      <c r="LE45" s="417">
        <f>SUM(LE46:LE50)</f>
        <v>0</v>
      </c>
      <c r="LF45" s="417">
        <f t="shared" ref="LF45:LR45" si="244">SUM(LF46:LF50)</f>
        <v>0</v>
      </c>
      <c r="LG45" s="417">
        <f t="shared" si="244"/>
        <v>0</v>
      </c>
      <c r="LH45" s="417">
        <f t="shared" si="244"/>
        <v>0</v>
      </c>
      <c r="LI45" s="417">
        <f t="shared" si="244"/>
        <v>0</v>
      </c>
      <c r="LJ45" s="795">
        <f t="shared" si="244"/>
        <v>0</v>
      </c>
      <c r="LK45" s="454">
        <f t="shared" si="244"/>
        <v>0</v>
      </c>
      <c r="LL45" s="460">
        <f t="shared" si="244"/>
        <v>0</v>
      </c>
      <c r="LM45" s="460">
        <f t="shared" si="244"/>
        <v>0</v>
      </c>
      <c r="LN45" s="462">
        <f t="shared" si="244"/>
        <v>0</v>
      </c>
      <c r="LO45" s="503">
        <f t="shared" si="244"/>
        <v>90</v>
      </c>
      <c r="LP45" s="504">
        <f t="shared" si="244"/>
        <v>5</v>
      </c>
      <c r="LQ45" s="504">
        <f t="shared" si="244"/>
        <v>0</v>
      </c>
      <c r="LR45" s="909">
        <f t="shared" si="244"/>
        <v>0</v>
      </c>
      <c r="LS45" s="1005">
        <f t="shared" ref="LS45:LV45" si="245">SUM(LS46:LS50)</f>
        <v>227</v>
      </c>
      <c r="LT45" s="909">
        <f t="shared" si="245"/>
        <v>22</v>
      </c>
      <c r="LU45" s="909">
        <f t="shared" si="245"/>
        <v>15</v>
      </c>
      <c r="LV45" s="505">
        <f t="shared" si="245"/>
        <v>26</v>
      </c>
      <c r="LW45" s="961"/>
    </row>
    <row r="46" spans="1:335" s="288" customFormat="1" ht="18.75" x14ac:dyDescent="0.3">
      <c r="A46" s="235">
        <v>1445</v>
      </c>
      <c r="B46" s="201" t="s">
        <v>137</v>
      </c>
      <c r="C46" s="202">
        <v>53</v>
      </c>
      <c r="D46" s="380">
        <f>ENE!D46+MAR!D46+FEB!D46+ABR!D46+MAY!D46+JUN!D46+JUL!D46+AGO!D46+SET!D46+OCT!D46+NOV!D46+DIC!D46</f>
        <v>2</v>
      </c>
      <c r="E46" s="326">
        <f>ENE!E46+MAR!E46+FEB!E46+ABR!E46+MAY!E46+JUN!E46+JUL!E46+AGO!E46+SET!E46+OCT!E46+NOV!E46+DIC!E46</f>
        <v>0</v>
      </c>
      <c r="F46" s="326">
        <f>ENE!F46+MAR!F46+FEB!F46+ABR!F46+MAY!F46+JUN!F46+JUL!F46+AGO!F46+SET!F46+OCT!F46+NOV!F46+DIC!F46</f>
        <v>0</v>
      </c>
      <c r="G46" s="705">
        <f t="shared" si="155"/>
        <v>3.7735849056603774</v>
      </c>
      <c r="H46" s="326">
        <f>ENE!H46+MAR!H46+FEB!H46+ABR!H46+MAY!H46+JUN!H46+JUL!H46+AGO!H46+SET!H46+OCT!H46+NOV!H46+DIC!H46</f>
        <v>1</v>
      </c>
      <c r="I46" s="379">
        <f>ENE!I46+MAR!I46+FEB!I46+ABR!I46+MAY!I46+JUN!I46+JUL!I46+AGO!I46+SET!I46+OCT!I46+NOV!I46+DIC!I46</f>
        <v>1</v>
      </c>
      <c r="J46" s="380">
        <f>ENE!J46+MAR!J46+FEB!J46+ABR!J46+MAY!J46+JUN!J46+JUL!J46+AGO!J46+SET!J46+OCT!J46+NOV!J46+DIC!J46</f>
        <v>68</v>
      </c>
      <c r="K46" s="326">
        <f>ENE!K46+MAR!K46+FEB!K46+ABR!K46+MAY!K46+JUN!K46+JUL!K46+AGO!K46+SET!K46+OCT!K46+NOV!K46+DIC!K46</f>
        <v>71</v>
      </c>
      <c r="L46" s="326">
        <f>ENE!L46+MAR!L46+FEB!L46+ABR!L46+MAY!L46+JUN!L46+JUL!L46+AGO!L46+SET!L46+OCT!L46+NOV!L46+DIC!L46</f>
        <v>75</v>
      </c>
      <c r="M46" s="406">
        <f t="shared" si="179"/>
        <v>141.50943396226415</v>
      </c>
      <c r="N46" s="380">
        <f>ENE!N46+MAR!N46+FEB!N46+ABR!N46+MAY!N46+JUN!N46+JUL!N46+AGO!N46+SET!N46+OCT!N46+NOV!N46+DIC!N46</f>
        <v>68</v>
      </c>
      <c r="O46" s="326">
        <f>ENE!O46+MAR!O46+FEB!O46+ABR!O46+MAY!O46+JUN!O46+JUL!O46+AGO!O46+SET!O46+OCT!O46+NOV!O46+DIC!O46</f>
        <v>71</v>
      </c>
      <c r="P46" s="326">
        <f>ENE!P46+MAR!P46+FEB!P46+ABR!P46+MAY!P46+JUN!P46+JUL!P46+AGO!P46+SET!P46+OCT!P46+NOV!P46+DIC!P46</f>
        <v>75</v>
      </c>
      <c r="Q46" s="386">
        <f t="shared" si="180"/>
        <v>141.50943396226415</v>
      </c>
      <c r="R46" s="380">
        <f>ENE!R46+MAR!R46+FEB!R46+ABR!R46+MAY!R46+JUN!R46+JUL!R46+AGO!R46+SET!R46+OCT!R46+NOV!R46+DIC!R46</f>
        <v>0</v>
      </c>
      <c r="S46" s="326">
        <f>ENE!S46+MAR!S46+FEB!S46+ABR!S46+MAY!S46+JUN!S46+JUL!S46+AGO!S46+SET!S46+OCT!S46+NOV!S46+DIC!S46</f>
        <v>0</v>
      </c>
      <c r="T46" s="326">
        <f>ENE!T46+MAR!T46+FEB!T46+ABR!T46+MAY!T46+JUN!T46+JUL!T46+AGO!T46+SET!T46+OCT!T46+NOV!T46+DIC!T46</f>
        <v>0</v>
      </c>
      <c r="U46" s="326">
        <f>ENE!U46+MAR!U46+FEB!U46+ABR!U46+MAY!U46+JUN!U46+JUL!U46+AGO!U46+SET!U46+OCT!U46+NOV!U46+DIC!U46</f>
        <v>0</v>
      </c>
      <c r="V46" s="326">
        <f>ENE!V46+MAR!V46+FEB!V46+ABR!V46+MAY!V46+JUN!V46+JUL!V46+AGO!V46+SET!V46+OCT!V46+NOV!V46+DIC!V46</f>
        <v>0</v>
      </c>
      <c r="W46" s="327">
        <f>ENE!W46+MAR!W46+FEB!W46+ABR!W46+MAY!W46+JUN!W46+JUL!W46+AGO!W46+SET!W46+OCT!W46+NOV!W46+DIC!W46</f>
        <v>0</v>
      </c>
      <c r="X46" s="326">
        <f>ENE!X46+MAR!X46+FEB!X46+ABR!X46+MAY!X46+JUN!X46+JUL!X46+AGO!X46+SET!X46+OCT!X46+NOV!X46+DIC!X46</f>
        <v>68</v>
      </c>
      <c r="Y46" s="326">
        <f>ENE!Y46+MAR!Y46+FEB!Y46+ABR!Y46+MAY!Y46+JUN!Y46+JUL!Y46+AGO!Y46+SET!Y46+OCT!Y46+NOV!Y46+DIC!Y46</f>
        <v>71</v>
      </c>
      <c r="Z46" s="326">
        <f>ENE!Z46+MAR!Z46+FEB!Z46+ABR!Z46+MAY!Z46+JUN!Z46+JUL!Z46+AGO!Z46+SET!Z46+OCT!Z46+NOV!Z46+DIC!Z46</f>
        <v>68</v>
      </c>
      <c r="AA46" s="326">
        <f>ENE!AA46+MAR!AA46+FEB!AA46+ABR!AA46+MAY!AA46+JUN!AA46+JUL!AA46+AGO!AA46+SET!AA46+OCT!AA46+NOV!AA46+DIC!AA46</f>
        <v>71</v>
      </c>
      <c r="AB46" s="326">
        <f>ENE!AB46+MAR!AB46+FEB!AB46+ABR!AB46+MAY!AB46+JUN!AB46+JUL!AB46+AGO!AB46+SET!AB46+OCT!AB46+NOV!AB46+DIC!AB46</f>
        <v>67</v>
      </c>
      <c r="AC46" s="326">
        <f>ENE!AC46+MAR!AC46+FEB!AC46+ABR!AC46+MAY!AC46+JUN!AC46+JUL!AC46+AGO!AC46+SET!AC46+OCT!AC46+NOV!AC46+DIC!AC46</f>
        <v>44</v>
      </c>
      <c r="AD46" s="326">
        <f>ENE!AD46+MAR!AD46+FEB!AD46+ABR!AD46+MAY!AD46+JUN!AD46+JUL!AD46+AGO!AD46+SET!AD46+OCT!AD46+NOV!AD46+DIC!AD46</f>
        <v>0</v>
      </c>
      <c r="AE46" s="326">
        <f>ENE!AE46+MAR!AE46+FEB!AE46+ABR!AE46+MAY!AE46+JUN!AE46+JUL!AE46+AGO!AE46+SET!AE46+OCT!AE46+NOV!AE46+DIC!AE46</f>
        <v>0</v>
      </c>
      <c r="AF46" s="327">
        <f>ENE!AF46+MAR!AF46+FEB!AF46+ABR!AF46+MAY!AF46+JUN!AF46+JUL!AF46+AGO!AF46+SET!AF46+OCT!AF46+NOV!AF46+DIC!AF46</f>
        <v>0</v>
      </c>
      <c r="AG46" s="204">
        <f>ENE!AG46+MAR!AG46+FEB!AG46+ABR!AG46+MAY!AG46+JUN!AG46+JUL!AG46+AGO!AG46+SET!AG46+OCT!AG46+NOV!AG46+DIC!AG46</f>
        <v>0</v>
      </c>
      <c r="AH46" s="148"/>
      <c r="AI46" s="276" t="s">
        <v>137</v>
      </c>
      <c r="AJ46" s="202">
        <v>61</v>
      </c>
      <c r="AK46" s="327">
        <f>ENE!AK46+FEB!AK46+MAR!AK46+ABR!AK46+MAY!AK46+JUN!AK46+JUL!AK46+AGO!AK46+SET!AK46+OCT!AK46+NOV!AK46+DIC!AK46</f>
        <v>79</v>
      </c>
      <c r="AL46" s="708">
        <f t="shared" si="181"/>
        <v>129.50819672131149</v>
      </c>
      <c r="AM46" s="326">
        <f>ENE!AM46+FEB!AM46+MAR!AM46+ABR!AM46+MAY!AM46+JUN!AM46+JUL!AM46+AGO!AM46+SET!AM46+OCT!AM46+NOV!AM46+DIC!AM46</f>
        <v>79</v>
      </c>
      <c r="AN46" s="326">
        <f>ENE!AN46+FEB!AN46+MAR!AN46+ABR!AN46+MAY!AN46+JUN!AN46+JUL!AN46+AGO!AN46+SET!AN46+OCT!AN46+NOV!AN46+DIC!AN46</f>
        <v>76</v>
      </c>
      <c r="AO46" s="326">
        <f>ENE!AO46+FEB!AO46+MAR!AO46+ABR!AO46+MAY!AO46+JUN!AO46+JUL!AO46+AGO!AO46+SET!AO46+OCT!AO46+NOV!AO46+DIC!AO46</f>
        <v>0</v>
      </c>
      <c r="AP46" s="326">
        <f>ENE!AP46+FEB!AP46+MAR!AP46+ABR!AP46+MAY!AP46+JUN!AP46+JUL!AP46+AGO!AP46+SET!AP46+OCT!AP46+NOV!AP46+DIC!AP46</f>
        <v>0</v>
      </c>
      <c r="AQ46" s="327">
        <f>ENE!AQ46+FEB!AQ46+MAR!AQ46+ABR!AQ46+MAY!AQ46+JUN!AQ46+JUL!AQ46+AGO!AQ46+SET!AQ46+OCT!AQ46+NOV!AQ46+DIC!AQ46</f>
        <v>47</v>
      </c>
      <c r="AR46" s="326">
        <f>ENE!AR46+FEB!AR46+MAR!AR46+ABR!AR46+MAY!AR46+JUN!AR46+JUL!AR46+AGO!AR46+SET!AR46+OCT!AR46+NOV!AR46+DIC!AR46</f>
        <v>1</v>
      </c>
      <c r="AS46" s="326">
        <f>ENE!AS46+FEB!AS46+MAR!AS46+ABR!AS46+MAY!AS46+JUN!AS46+JUL!AS46+AGO!AS46+SET!AS46+OCT!AS46+NOV!AS46+DIC!AS46</f>
        <v>2</v>
      </c>
      <c r="AT46" s="379">
        <f>ENE!AT46+FEB!AT46+MAR!AT46+ABR!AT46+MAY!AT46+JUN!AT46+JUL!AT46+AGO!AT46+SET!AT46+OCT!AT46+NOV!AT46+DIC!AT46</f>
        <v>74</v>
      </c>
      <c r="AU46" s="380">
        <f>ENE!AU46+FEB!AU46+MAR!AU46+ABR!AU46+MAY!AU46+JUN!AU46+JUL!AU46+AGO!AU46+SET!AU46+OCT!AU46+NOV!AU46+DIC!AU46</f>
        <v>81</v>
      </c>
      <c r="AV46" s="708">
        <f t="shared" si="182"/>
        <v>132.78688524590163</v>
      </c>
      <c r="AW46" s="326">
        <f>ENE!AW46+FEB!AW46+MAR!AW46+ABR!AW46+MAY!AW46+JUN!AW46+JUL!AW46+AGO!AW46+SET!AW46+OCT!AW46+NOV!AW46+DIC!AW46</f>
        <v>81</v>
      </c>
      <c r="AX46" s="744">
        <f>ENE!AX46+FEB!AX46+MAR!AX46+ABR!AX46+MAY!AX46+JUN!AX46+JUL!AX46+AGO!AX46+SET!AX46+OCT!AX46+NOV!AX46+DIC!AX46</f>
        <v>81</v>
      </c>
      <c r="AY46" s="326">
        <f>ENE!AY46+FEB!AY46+MAR!AY46+ABR!AY46+MAY!AY46+JUN!AY46+JUL!AY46+AGO!AY46+SET!AY46+OCT!AY46+NOV!AY46+DIC!AY46</f>
        <v>0</v>
      </c>
      <c r="AZ46" s="326">
        <f>ENE!AZ46+FEB!AZ46+MAR!AZ46+ABR!AZ46+MAY!AZ46+JUN!AZ46+JUL!AZ46+AGO!AZ46+SET!AZ46+OCT!AZ46+NOV!AZ46+DIC!AZ46</f>
        <v>2</v>
      </c>
      <c r="BA46" s="326">
        <f>ENE!BA46+FEB!BA46+MAR!BA46+ABR!BA46+MAY!BA46+JUN!BA46+JUL!BA46+AGO!BA46+SET!BA46+OCT!BA46+NOV!BA46+DIC!BA46</f>
        <v>1</v>
      </c>
      <c r="BB46" s="708">
        <f t="shared" si="159"/>
        <v>1.639344262295082</v>
      </c>
      <c r="BC46" s="326">
        <f>ENE!BC46+FEB!BC46+MAR!BC46+ABR!BC46+MAY!BC46+JUN!BC46+JUL!BC46+AGO!BC46+SET!BC46+OCT!BC46+NOV!BC46+DIC!BC46</f>
        <v>0</v>
      </c>
      <c r="BD46" s="326">
        <f>ENE!BD46+FEB!BD46+MAR!BD46+ABR!BD46+MAY!BD46+JUN!BD46+JUL!BD46+AGO!BD46+SET!BD46+OCT!BD46+NOV!BD46+DIC!BD46</f>
        <v>1</v>
      </c>
      <c r="BE46" s="326">
        <f>ENE!BE46+FEB!BE46+MAR!BE46+ABR!BE46+MAY!BE46+JUN!BE46+JUL!BE46+AGO!BE46+SET!BE46+OCT!BE46+NOV!BE46+DIC!BE46</f>
        <v>0</v>
      </c>
      <c r="BF46" s="708">
        <f t="shared" si="183"/>
        <v>0</v>
      </c>
      <c r="BG46" s="326">
        <f>ENE!BG46+FEB!BG46+MAR!BG46+ABR!BG46+MAY!BG46+JUN!BG46+JUL!BG46+AGO!BG46+SET!BG46+OCT!BG46+NOV!BG46+DIC!BG46</f>
        <v>0</v>
      </c>
      <c r="BH46" s="326">
        <f>ENE!BH46+FEB!BH46+MAR!BH46+ABR!BH46+MAY!BH46+JUN!BH46+JUL!BH46+AGO!BH46+SET!BH46+OCT!BH46+NOV!BH46+DIC!BH46</f>
        <v>0</v>
      </c>
      <c r="BI46" s="326">
        <f>ENE!BI46+FEB!BI46+MAR!BI46+ABR!BI46+MAY!BI46+JUN!BI46+JUL!BI46+AGO!BI46+SET!BI46+OCT!BI46+NOV!BI46+DIC!BI46</f>
        <v>0</v>
      </c>
      <c r="BJ46" s="326">
        <f>ENE!BJ46+FEB!BJ46+MAR!BJ46+ABR!BJ46+MAY!BJ46+JUN!BJ46+JUL!BJ46+AGO!BJ46+SET!BJ46+OCT!BJ46+NOV!BJ46+DIC!BJ46</f>
        <v>0</v>
      </c>
      <c r="BK46" s="934">
        <f>ENE!BK46+FEB!BK46+MAR!BK46+ABR!BK46+MAY!BK46+JUN!BK46+JUL!BK46+AGO!BK46+SET!BK46+OCT!BK46+NOV!BK46+DIC!BK46</f>
        <v>0</v>
      </c>
      <c r="BL46" s="934">
        <f>ENE!BL46+FEB!BL46+MAR!BL46+ABR!BL46+MAY!BL46+JUN!BL46+JUL!BL46+AGO!BL46+SET!BL46+OCT!BL46+NOV!BL46+DIC!BL46</f>
        <v>1</v>
      </c>
      <c r="BM46" s="327">
        <f>ENE!BM46+FEB!BM46+MAR!BM46+ABR!BM46+MAY!BM46+JUN!BM46+JUL!BM46+AGO!BM46+SET!BM46+OCT!BM46+NOV!BM46+DIC!BM46</f>
        <v>0</v>
      </c>
      <c r="BN46" s="148"/>
      <c r="BO46" s="201" t="s">
        <v>137</v>
      </c>
      <c r="BP46" s="202">
        <v>69</v>
      </c>
      <c r="BQ46" s="380">
        <f>ENE!BQ46+FEB!BQ46+MAR!BQ46+ABR!BQ46+MAY!BQ46+JUN!BQ46+JUL!BQ46+AGO!BQ46+SET!BQ46+OCT!BQ46+NOV!BQ46+DIC!BQ46</f>
        <v>0</v>
      </c>
      <c r="BR46" s="326">
        <f>ENE!BR46+FEB!BR46+MAR!BR46+ABR!BR46+MAY!BR46+JUN!BR46+JUL!BR46+AGO!BR46+SET!BR46+OCT!BR46+NOV!BR46+DIC!BR46</f>
        <v>74</v>
      </c>
      <c r="BS46" s="326">
        <f>ENE!BS46+FEB!BS46+MAR!BS46+ABR!BS46+MAY!BS46+JUN!BS46+JUL!BS46+AGO!BS46+SET!BS46+OCT!BS46+NOV!BS46+DIC!BS46</f>
        <v>0</v>
      </c>
      <c r="BT46" s="326">
        <f>ENE!BT46+FEB!BT46+MAR!BT46+ABR!BT46+MAY!BT46+JUN!BT46+JUL!BT46+AGO!BT46+SET!BT46+OCT!BT46+NOV!BT46+DIC!BT46</f>
        <v>7</v>
      </c>
      <c r="BU46" s="326">
        <f>ENE!BU46+FEB!BU46+MAR!BU46+ABR!BU46+MAY!BU46+JUN!BU46+JUL!BU46+AGO!BU46+SET!BU46+OCT!BU46+NOV!BU46+DIC!BU46</f>
        <v>3</v>
      </c>
      <c r="BV46" s="326">
        <f>ENE!BV46+FEB!BV46+MAR!BV46+ABR!BV46+MAY!BV46+JUN!BV46+JUL!BV46+AGO!BV46+SET!BV46+OCT!BV46+NOV!BV46+DIC!BV46</f>
        <v>2</v>
      </c>
      <c r="BW46" s="326">
        <f>ENE!BW46+FEB!BW46+MAR!BW46+ABR!BW46+MAY!BW46+JUN!BW46+JUL!BW46+AGO!BW46+SET!BW46+OCT!BW46+NOV!BW46+DIC!BW46</f>
        <v>0</v>
      </c>
      <c r="BX46" s="326">
        <f>ENE!BX46+FEB!BX46+MAR!BX46+ABR!BX46+MAY!BX46+JUN!BX46+JUL!BX46+AGO!BX46+SET!BX46+OCT!BX46+NOV!BX46+DIC!BX46</f>
        <v>3</v>
      </c>
      <c r="BY46" s="708">
        <f t="shared" si="163"/>
        <v>4.3478260869565216E-2</v>
      </c>
      <c r="BZ46" s="326">
        <f>ENE!BZ46+FEB!BZ46+MAR!BZ46+ABR!BZ46+MAY!BZ46+JUN!BZ46+JUL!BZ46+AGO!BZ46+SET!BZ46+OCT!BZ46+NOV!BZ46+DIC!BZ46</f>
        <v>1</v>
      </c>
      <c r="CA46" s="326">
        <f>ENE!CA46+FEB!CA46+MAR!CA46+ABR!CA46+MAY!CA46+JUN!CA46+JUL!CA46+AGO!CA46+SET!CA46+OCT!CA46+NOV!CA46+DIC!CA46</f>
        <v>0</v>
      </c>
      <c r="CB46" s="326">
        <f>ENE!CB46+FEB!CB46+MAR!CB46+ABR!CB46+MAY!CB46+JUN!CB46+JUL!CB46+AGO!CB46+SET!CB46+OCT!CB46+NOV!CB46+DIC!CB46</f>
        <v>0</v>
      </c>
      <c r="CC46" s="708">
        <f t="shared" si="184"/>
        <v>0</v>
      </c>
      <c r="CD46" s="326">
        <f>ENE!CD46+FEB!CD46+MAR!CD46+ABR!CD46+MAY!CD46+JUN!CD46+JUL!CD46+AGO!CD46+SET!CD46+OCT!CD46+NOV!CD46+DIC!CD46</f>
        <v>0</v>
      </c>
      <c r="CE46" s="326">
        <f>ENE!CE46+FEB!CE46+MAR!CE46+ABR!CE46+MAY!CE46+JUN!CE46+JUL!CE46+AGO!CE46+SET!CE46+OCT!CE46+NOV!CE46+DIC!CE46</f>
        <v>2</v>
      </c>
      <c r="CF46" s="326">
        <f>ENE!CF46+FEB!CF46+MAR!CF46+ABR!CF46+MAY!CF46+JUN!CF46+JUL!CF46+AGO!CF46+SET!CF46+OCT!CF46+NOV!CF46+DIC!CF46</f>
        <v>0</v>
      </c>
      <c r="CG46" s="326">
        <f>ENE!CG46+FEB!CG46+MAR!CG46+ABR!CG46+MAY!CG46+JUN!CG46+JUL!CG46+AGO!CG46+SET!CG46+OCT!CG46+NOV!CG46+DIC!CG46</f>
        <v>0</v>
      </c>
      <c r="CH46" s="934">
        <f>ENE!CH46+FEB!CH46+MAR!CH46+ABR!CH46+MAY!CH46+JUN!CH46+JUL!CH46+AGO!CH46+SET!CH46+OCT!CH46+NOV!CH46+DIC!CH46</f>
        <v>1</v>
      </c>
      <c r="CI46" s="941">
        <f>ENE!CI46+FEB!CI46+MAR!CI46+ABR!CI46+MAY!CI46+JUN!CI46+JUL!CI46+AGO!CI46+SET!CI46+OCT!CI46+NOV!CI46+DIC!CI46</f>
        <v>4</v>
      </c>
      <c r="CJ46" s="380">
        <f>ENE!CJ46+FEB!CJ46+MAR!CJ46+ABR!CJ46+MAY!CJ46+JUN!CJ46+JUL!CJ46+AGO!CJ46+SET!CJ46+OCT!CJ46+NOV!CJ46+DIC!CJ46</f>
        <v>1</v>
      </c>
      <c r="CK46" s="326">
        <f>ENE!CK46+FEB!CK46+MAR!CK46+ABR!CK46+MAY!CK46+JUN!CK46+JUL!CK46+AGO!CK46+SET!CK46+OCT!CK46+NOV!CK46+DIC!CK46</f>
        <v>5</v>
      </c>
      <c r="CL46" s="716">
        <f t="shared" si="185"/>
        <v>7.2463768115942031</v>
      </c>
      <c r="CM46" s="326">
        <f>ENE!CM46+FEB!CM46+MAR!CM46+ABR!CM46+MAY!CM46+JUN!CM46+JUL!CM46+AGO!CM46+SET!CM46+OCT!CM46+NOV!CM46+DIC!CM46</f>
        <v>0</v>
      </c>
      <c r="CN46" s="326">
        <f>ENE!CN46+FEB!CN46+MAR!CN46+ABR!CN46+MAY!CN46+JUN!CN46+JUL!CN46+AGO!CN46+SET!CN46+OCT!CN46+NOV!CN46+DIC!CN46</f>
        <v>2</v>
      </c>
      <c r="CO46" s="327">
        <f>ENE!CO46+FEB!CO46+MAR!CO46+ABR!CO46+MAY!CO46+JUN!CO46+JUL!CO46+AGO!CO46+SET!CO46+OCT!CO46+NOV!CO46+DIC!CO46</f>
        <v>0</v>
      </c>
      <c r="CP46" s="148"/>
      <c r="CQ46" s="370" t="s">
        <v>137</v>
      </c>
      <c r="CR46" s="371">
        <v>9</v>
      </c>
      <c r="CS46" s="380">
        <f>ENE!CS46+FEB!CS46+MAR!CS46+ABR!CS46+MAY!CS46+JUN!CS46+JUL!CS46+AGO!CS46+SET!CS46+OCT!CS46+NOV!CS46+DIC!CS46</f>
        <v>3</v>
      </c>
      <c r="CT46" s="326">
        <f>ENE!CT46+FEB!CT46+MAR!CT46+ABR!CT46+MAY!CT46+JUN!CT46+JUL!CT46+AGO!CT46+SET!CT46+OCT!CT46+NOV!CT46+DIC!CT46</f>
        <v>24</v>
      </c>
      <c r="CU46" s="326">
        <f>ENE!CU46+FEB!CU46+MAR!CU46+ABR!CU46+MAY!CU46+JUN!CU46+JUL!CU46+AGO!CU46+SET!CU46+OCT!CU46+NOV!CU46+DIC!CU46</f>
        <v>0</v>
      </c>
      <c r="CV46" s="326">
        <f>ENE!CV46+FEB!CV46+MAR!CV46+ABR!CV46+MAY!CV46+JUN!CV46+JUL!CV46+AGO!CV46+SET!CV46+OCT!CV46+NOV!CV46+DIC!CV46</f>
        <v>1</v>
      </c>
      <c r="CW46" s="326">
        <f>ENE!CW46+FEB!CW46+MAR!CW46+ABR!CW46+MAY!CW46+JUN!CW46+JUL!CW46+AGO!CW46+SET!CW46+OCT!CW46+NOV!CW46+DIC!CW46</f>
        <v>0</v>
      </c>
      <c r="CX46" s="326">
        <f>ENE!CX46+FEB!CX46+MAR!CX46+ABR!CX46+MAY!CX46+JUN!CX46+JUL!CX46+AGO!CX46+SET!CX46+OCT!CX46+NOV!CX46+DIC!CX46</f>
        <v>0</v>
      </c>
      <c r="CY46" s="326">
        <f>ENE!CY46+FEB!CY46+MAR!CY46+ABR!CY46+MAY!CY46+JUN!CY46+JUL!CY46+AGO!CY46+SET!CY46+OCT!CY46+NOV!CY46+DIC!CY46</f>
        <v>0</v>
      </c>
      <c r="CZ46" s="326">
        <f>ENE!CZ46+FEB!CZ46+MAR!CZ46+ABR!CZ46+MAY!CZ46+JUN!CZ46+JUL!CZ46+AGO!CZ46+SET!CZ46+OCT!CZ46+NOV!CZ46+DIC!CZ46</f>
        <v>0</v>
      </c>
      <c r="DA46" s="326">
        <f>ENE!DA46+FEB!DA46+MAR!DA46+ABR!DA46+MAY!DA46+JUN!DA46+JUL!DA46+AGO!DA46+SET!DA46+OCT!DA46+NOV!DA46+DIC!DA46</f>
        <v>0</v>
      </c>
      <c r="DB46" s="326">
        <f>ENE!DB46+FEB!DB46+MAR!DB46+ABR!DB46+MAY!DB46+JUN!DB46+JUL!DB46+AGO!DB46+SET!DB46+OCT!DB46+NOV!DB46+DIC!DB46</f>
        <v>0</v>
      </c>
      <c r="DC46" s="326">
        <f>ENE!DC46+FEB!DC46+MAR!DC46+ABR!DC46+MAY!DC46+JUN!DC46+JUL!DC46+AGO!DC46+SET!DC46+OCT!DC46+NOV!DC46+DIC!DC46</f>
        <v>0</v>
      </c>
      <c r="DD46" s="326">
        <f>ENE!DD46+FEB!DD46+MAR!DD46+ABR!DD46+MAY!DD46+JUN!DD46+JUL!DD46+AGO!DD46+SET!DD46+OCT!DD46+NOV!DD46+DIC!DD46</f>
        <v>0</v>
      </c>
      <c r="DE46" s="326">
        <f>ENE!DE46+FEB!DE46+MAR!DE46+ABR!DE46+MAY!DE46+JUN!DE46+JUL!DE46+AGO!DE46+SET!DE46+OCT!DE46+NOV!DE46+DIC!DE46</f>
        <v>0</v>
      </c>
      <c r="DF46" s="326">
        <f>ENE!DF46+FEB!DF46+MAR!DF46+ABR!DF46+MAY!DF46+JUN!DF46+JUL!DF46+AGO!DF46+SET!DF46+OCT!DF46+NOV!DF46+DIC!DF46</f>
        <v>0</v>
      </c>
      <c r="DG46" s="326">
        <f>ENE!DG46+FEB!DG46+MAR!DG46+ABR!DG46+MAY!DG46+JUN!DG46+JUL!DG46+AGO!DG46+SET!DG46+OCT!DG46+NOV!DG46+DIC!DG46</f>
        <v>0</v>
      </c>
      <c r="DH46" s="326">
        <f>ENE!DH46+FEB!DH46+MAR!DH46+ABR!DH46+MAY!DH46+JUN!DH46+JUL!DH46+AGO!DH46+SET!DH46+OCT!DH46+NOV!DH46+DIC!DH46</f>
        <v>0</v>
      </c>
      <c r="DI46" s="379">
        <f>ENE!DI46+FEB!DI46+MAR!DI46+ABR!DI46+MAY!DI46+JUN!DI46+JUL!DI46+AGO!DI46+SET!DI46+OCT!DI46+NOV!DI46+DIC!DI46</f>
        <v>0</v>
      </c>
      <c r="DJ46" s="380">
        <f>ENE!DJ46+FEB!DJ46+MAR!DJ46+ABR!DJ46+MAY!DJ46+JUN!DJ46+JUL!DJ46+AGO!DJ46+SET!DJ46+OCT!DJ46+NOV!DJ46+DIC!DJ46</f>
        <v>0</v>
      </c>
      <c r="DK46" s="327">
        <f>ENE!DK46+FEB!DK46+MAR!DK46+ABR!DK46+MAY!DK46+JUN!DK46+JUL!DK46+AGO!DK46+SET!DK46+OCT!DK46+NOV!DK46+DIC!DK46</f>
        <v>0</v>
      </c>
      <c r="DL46" s="380">
        <f>ENE!DL46+FEB!DL46+MAR!DL46+ABR!DL46+MAY!DL46+JUN!DL46+JUL!DL46+AGO!DL46+SET!DL46+OCT!DL46+NOV!DL46+DIC!DL46</f>
        <v>0</v>
      </c>
      <c r="DM46" s="327">
        <f>ENE!DM46+FEB!DM46+MAR!DM46+ABR!DM46+MAY!DM46+JUN!DM46+JUL!DM46+AGO!DM46+SET!DM46+OCT!DM46+NOV!DM46+DIC!DM46</f>
        <v>0</v>
      </c>
      <c r="DN46" s="148"/>
      <c r="DO46" s="201" t="s">
        <v>137</v>
      </c>
      <c r="DP46" s="202">
        <v>67</v>
      </c>
      <c r="DQ46" s="380">
        <f>ENE!DQ46+FEB!DQ46+MAR!DQ46+ABR!DQ46+MAY!DQ46+JUN!DQ46+JUL!DQ46+AGO!DQ46+SET!DQ46+OCT!DQ46+NOV!DQ46+DIC!DQ46</f>
        <v>2</v>
      </c>
      <c r="DR46" s="326">
        <f>ENE!DR46+FEB!DR46+MAR!DR46+ABR!DR46+MAY!DR46+JUN!DR46+JUL!DR46+AGO!DR46+SET!DR46+OCT!DR46+NOV!DR46+DIC!DR46</f>
        <v>5</v>
      </c>
      <c r="DS46" s="326">
        <f>ENE!DS46+FEB!DS46+MAR!DS46+ABR!DS46+MAY!DS46+JUN!DS46+JUL!DS46+AGO!DS46+SET!DS46+OCT!DS46+NOV!DS46+DIC!DS46</f>
        <v>12</v>
      </c>
      <c r="DT46" s="379">
        <f>ENE!DT46+FEB!DT46+MAR!DT46+ABR!DT46+MAY!DT46+JUN!DT46+JUL!DT46+AGO!DT46+SET!DT46+OCT!DT46+NOV!DT46+DIC!DT46</f>
        <v>0</v>
      </c>
      <c r="DU46" s="380">
        <f>ENE!DU46+FEB!DU46+MAR!DU46+ABR!DU46+MAY!DU46+JUN!DU46+JUL!DU46+AGO!DU46+SET!DU46+OCT!DU46+NOV!DU46+DIC!DU46</f>
        <v>0</v>
      </c>
      <c r="DV46" s="326">
        <f>ENE!DV46+FEB!DV46+MAR!DV46+ABR!DV46+MAY!DV46+JUN!DV46+JUL!DV46+AGO!DV46+SET!DV46+OCT!DV46+NOV!DV46+DIC!DV46</f>
        <v>0</v>
      </c>
      <c r="DW46" s="326">
        <f>ENE!DW46+FEB!DW46+MAR!DW46+ABR!DW46+MAY!DW46+JUN!DW46+JUL!DW46+AGO!DW46+SET!DW46+OCT!DW46+NOV!DW46+DIC!DW46</f>
        <v>0</v>
      </c>
      <c r="DX46" s="720">
        <f t="shared" si="167"/>
        <v>0</v>
      </c>
      <c r="DY46" s="380">
        <f>ENE!DY46+FEB!DY46+MAR!DY46+ABR!DY46+MAY!DY46+JUN!DY46+JUL!DY46+AGO!DY46+SET!DY46+OCT!DY46+NOV!DY46+DIC!DY46</f>
        <v>0</v>
      </c>
      <c r="DZ46" s="326">
        <f>ENE!DZ46+FEB!DZ46+MAR!DZ46+ABR!DZ46+MAY!DZ46+JUN!DZ46+JUL!DZ46+AGO!DZ46+SET!DZ46+OCT!DZ46+NOV!DZ46+DIC!DZ46</f>
        <v>0</v>
      </c>
      <c r="EA46" s="326">
        <f>ENE!EA46+FEB!EA46+MAR!EA46+ABR!EA46+MAY!EA46+JUN!EA46+JUL!EA46+AGO!EA46+SET!EA46+OCT!EA46+NOV!EA46+DIC!EA46</f>
        <v>0</v>
      </c>
      <c r="EB46" s="716">
        <f t="shared" si="186"/>
        <v>0</v>
      </c>
      <c r="EC46" s="326">
        <f>ENE!EC46+FEB!EC46+MAR!EC46+ABR!EC46+MAY!EC46+JUN!EC46+JUL!EC46+AGO!EC46+SET!EC46+OCT!EC46+NOV!EC46+DIC!EC46</f>
        <v>0</v>
      </c>
      <c r="ED46" s="326">
        <f>ENE!ED46+FEB!ED46+MAR!ED46+ABR!ED46+MAY!ED46+JUN!ED46+JUL!ED46+AGO!ED46+SET!ED46+OCT!ED46+NOV!ED46+DIC!ED46</f>
        <v>0</v>
      </c>
      <c r="EE46" s="326">
        <f>ENE!EE46+FEB!EE46+MAR!EE46+ABR!EE46+MAY!EE46+JUN!EE46+JUL!EE46+AGO!EE46+SET!EE46+OCT!EE46+NOV!EE46+DIC!EE46</f>
        <v>0</v>
      </c>
      <c r="EF46" s="379">
        <f>ENE!EF46+FEB!EF46+MAR!EF46+ABR!EF46+MAY!EF46+JUN!EF46+JUL!EF46+AGO!EF46+SET!EF46+OCT!EF46+NOV!EF46+DIC!EF46</f>
        <v>0</v>
      </c>
      <c r="EG46" s="380">
        <f>ENE!EG46+FEB!EG46+MAR!EG46+ABR!EG46+MAY!EG46+JUN!EG46+JUL!EG46+AGO!EG46+SET!EG46+OCT!EG46+NOV!EG46+DIC!EG46</f>
        <v>0</v>
      </c>
      <c r="EH46" s="327">
        <f>ENE!EH46+FEB!EH46+MAR!EH46+ABR!EH46+MAY!EH46+JUN!EH46+JUL!EH46+AGO!EH46+SET!EH46+OCT!EH46+NOV!EH46+DIC!EH46</f>
        <v>0</v>
      </c>
      <c r="EI46" s="326">
        <f>ENE!EI46+FEB!EI46+MAR!EI46+ABR!EI46+MAY!EI46+JUN!EI46+JUL!EI46+AGO!EI46+SET!EI46+OCT!EI46+NOV!EI46+DIC!EI46</f>
        <v>0</v>
      </c>
      <c r="EJ46" s="326">
        <f>ENE!EJ46+FEB!EJ46+MAR!EJ46+ABR!EJ46+MAY!EJ46+JUN!EJ46+JUL!EJ46+AGO!EJ46+SET!EJ46+OCT!EJ46+NOV!EJ46+DIC!EJ46</f>
        <v>0</v>
      </c>
      <c r="EK46" s="716">
        <f t="shared" si="187"/>
        <v>0</v>
      </c>
      <c r="EL46" s="326">
        <f>ENE!EL46+FEB!EL46+MAR!EL46+ABR!EL46+MAY!EL46+JUN!EL46+JUL!EL46+AGO!EL46+SET!EL46+OCT!EL46+NOV!EL46+DIC!EL46</f>
        <v>0</v>
      </c>
      <c r="EM46" s="326">
        <f>ENE!EM46+FEB!EM46+MAR!EM46+ABR!EM46+MAY!EM46+JUN!EM46+JUL!EM46+AGO!EM46+SET!EM46+OCT!EM46+NOV!EM46+DIC!EM46</f>
        <v>82</v>
      </c>
      <c r="EN46" s="708">
        <f t="shared" si="188"/>
        <v>122.38805970149254</v>
      </c>
      <c r="EO46" s="326">
        <f>ENE!EO46+FEB!EO46+MAR!EO46+ABR!EO46+MAY!EO46+JUN!EO46+JUL!EO46+AGO!EO46+SET!EO46+OCT!EO46+NOV!EO46+DIC!EO46</f>
        <v>82</v>
      </c>
      <c r="EP46" s="716">
        <f t="shared" si="189"/>
        <v>122.38805970149254</v>
      </c>
      <c r="EQ46" s="148"/>
      <c r="ER46" s="201" t="s">
        <v>137</v>
      </c>
      <c r="ES46" s="380">
        <f>ENE!ES46+FEB!ES46+MAR!ES46+ABR!ES46+MAY!ES46+JUN!ES46+JUL!ES46+AGO!ES46+SET!ES46+OCT!ES46+NOV!ES46+DIC!ES46</f>
        <v>0</v>
      </c>
      <c r="ET46" s="326">
        <f>ENE!ET46+FEB!ET46+MAR!ET46+ABR!ET46+MAY!ET46+JUN!ET46+JUL!ET46+AGO!ET46+SET!ET46+OCT!ET46+NOV!ET46+DIC!ET46</f>
        <v>0</v>
      </c>
      <c r="EU46" s="379">
        <f>ENE!EU46+FEB!EU46+MAR!EU46+ABR!EU46+MAY!EU46+JUN!EU46+JUL!EU46+AGO!EU46+SET!EU46+OCT!EU46+NOV!EU46+DIC!EU46</f>
        <v>0</v>
      </c>
      <c r="EV46" s="380">
        <f>ENE!EV46+FEB!EV46+MAR!EV46+ABR!EV46+MAY!EV46+JUN!EV46+JUL!EV46+AGO!EV46+SET!EV46+OCT!EV46+NOV!EV46+DIC!EV46</f>
        <v>29</v>
      </c>
      <c r="EW46" s="326">
        <f>ENE!EW46+FEB!EW46+MAR!EW46+ABR!EW46+MAY!EW46+JUN!EW46+JUL!EW46+AGO!EW46+SET!EW46+OCT!EW46+NOV!EW46+DIC!EW46</f>
        <v>28</v>
      </c>
      <c r="EX46" s="327">
        <f>ENE!EX46+FEB!EX46+MAR!EX46+ABR!EX46+MAY!EX46+JUN!EX46+JUL!EX46+AGO!EX46+SET!EX46+OCT!EX46+NOV!EX46+DIC!EX46</f>
        <v>11</v>
      </c>
      <c r="EY46" s="326">
        <f>ENE!EY46+FEB!EY46+MAR!EY46+ABR!EY46+MAY!EY46+JUN!EY46+JUL!EY46+AGO!EY46+SET!EY46+OCT!EY46+NOV!EY46+DIC!EY46</f>
        <v>7</v>
      </c>
      <c r="EZ46" s="326">
        <f>ENE!EZ46+FEB!EZ46+MAR!EZ46+ABR!EZ46+MAY!EZ46+JUN!EZ46+JUL!EZ46+AGO!EZ46+SET!EZ46+OCT!EZ46+NOV!EZ46+DIC!EZ46</f>
        <v>2</v>
      </c>
      <c r="FA46" s="379">
        <f>ENE!FA46+FEB!FA46+MAR!FA46+ABR!FA46+MAY!FA46+JUN!FA46+JUL!FA46+AGO!FA46+SET!FA46+OCT!FA46+NOV!FA46+DIC!FA46</f>
        <v>1</v>
      </c>
      <c r="FB46" s="380">
        <f>ENE!FB46+FEB!FB46+MAR!FB46+ABR!FB46+MAY!FB46+JUN!FB46+JUL!FB46+AGO!FB46+SET!FB46+OCT!FB46+NOV!FB46+DIC!FB46</f>
        <v>21</v>
      </c>
      <c r="FC46" s="326">
        <f>ENE!FC46+FEB!FC46+MAR!FC46+ABR!FC46+MAY!FC46+JUN!FC46+JUL!FC46+AGO!FC46+SET!FC46+OCT!FC46+NOV!FC46+DIC!FC46</f>
        <v>6</v>
      </c>
      <c r="FD46" s="327">
        <f>ENE!FD46+FEB!FD46+MAR!FD46+ABR!FD46+MAY!FD46+JUN!FD46+JUL!FD46+AGO!FD46+SET!FD46+OCT!FD46+NOV!FD46+DIC!FD46</f>
        <v>6</v>
      </c>
      <c r="FE46" s="326">
        <f>ENE!FE46+FEB!FE46+MAR!FE46+ABR!FE46+MAY!FE46+JUN!FE46+JUL!FE46+AGO!FE46+SET!FE46+OCT!FE46+NOV!FE46+DIC!FE46</f>
        <v>3</v>
      </c>
      <c r="FF46" s="326">
        <f>ENE!FF46+FEB!FF46+MAR!FF46+ABR!FF46+MAY!FF46+JUN!FF46+JUL!FF46+AGO!FF46+SET!FF46+OCT!FF46+NOV!FF46+DIC!FF46</f>
        <v>5</v>
      </c>
      <c r="FG46" s="379">
        <f>ENE!FG46+FEB!FG46+MAR!FG46+ABR!FG46+MAY!FG46+JUN!FG46+JUL!FG46+AGO!FG46+SET!FG46+OCT!FG46+NOV!FG46+DIC!FG46</f>
        <v>0</v>
      </c>
      <c r="FH46" s="380">
        <f>ENE!FH46+FEB!FH46+MAR!FH46+ABR!FH46+MAY!FH46+JUN!FH46+JUL!FH46+AGO!FH46+SET!FH46+OCT!FH46+NOV!FH46+DIC!FH46</f>
        <v>0</v>
      </c>
      <c r="FI46" s="326">
        <f>ENE!FI46+FEB!FI46+MAR!FI46+ABR!FI46+MAY!FI46+JUN!FI46+JUL!FI46+AGO!FI46+SET!FI46+OCT!FI46+NOV!FI46+DIC!FI46</f>
        <v>1</v>
      </c>
      <c r="FJ46" s="327">
        <f>ENE!FJ46+FEB!FJ46+MAR!FJ46+ABR!FJ46+MAY!FJ46+JUN!FJ46+JUL!FJ46+AGO!FJ46+SET!FJ46+OCT!FJ46+NOV!FJ46+DIC!FJ46</f>
        <v>0</v>
      </c>
      <c r="FK46" s="205">
        <f>ENE!FK46</f>
        <v>70</v>
      </c>
      <c r="FL46" s="724">
        <f t="shared" si="169"/>
        <v>38.571428571428577</v>
      </c>
      <c r="FM46" s="326">
        <f>ENE!FM46+FEB!FM46+MAR!FM46+ABR!FM46+MAY!FM46+JUN!FM46+JUL!FM46+AGO!FM46+SET!FM46+OCT!FM46+NOV!FM46+DIC!FM46</f>
        <v>0</v>
      </c>
      <c r="FN46" s="326">
        <f>ENE!FN46+FEB!FN46+MAR!FN46+ABR!FN46+MAY!FN46+JUN!FN46+JUL!FN46+AGO!FN46+SET!FN46+OCT!FN46+NOV!FN46+DIC!FN46</f>
        <v>1</v>
      </c>
      <c r="FO46" s="326">
        <f>ENE!FO46+FEB!FO46+MAR!FO46+ABR!FO46+MAY!FO46+JUN!FO46+JUL!FO46+AGO!FO46+SET!FO46+OCT!FO46+NOV!FO46+DIC!FO46</f>
        <v>12</v>
      </c>
      <c r="FP46" s="326">
        <f>ENE!FP46+FEB!FP46+MAR!FP46+ABR!FP46+MAY!FP46+JUN!FP46+JUL!FP46+AGO!FP46+SET!FP46+OCT!FP46+NOV!FP46+DIC!FP46</f>
        <v>14</v>
      </c>
      <c r="FQ46" s="327">
        <f>ENE!FQ46+FEB!FQ46+MAR!FQ46+ABR!FQ46+MAY!FQ46+JUN!FQ46+JUL!FQ46+AGO!FQ46+SET!FQ46+OCT!FQ46+NOV!FQ46+DIC!FQ46</f>
        <v>0</v>
      </c>
      <c r="FR46" s="380">
        <f>ENE!FR46+FEB!FR46+MAR!FR46+ABR!FR46+MAY!FR46+JUN!FR46+JUL!FR46+AGO!FR46+SET!FR46+OCT!FR46+NOV!FR46+DIC!FR46</f>
        <v>0</v>
      </c>
      <c r="FS46" s="326">
        <f>ENE!FS46+FEB!FS46+MAR!FS46+ABR!FS46+MAY!FS46+JUN!FS46+JUL!FS46+AGO!FS46+SET!FS46+OCT!FS46+NOV!FS46+DIC!FS46</f>
        <v>0</v>
      </c>
      <c r="FT46" s="326">
        <f>ENE!FT46+FEB!FT46+MAR!FT46+ABR!FT46+MAY!FT46+JUN!FT46+JUL!FT46+AGO!FT46+SET!FT46+OCT!FT46+NOV!FT46+DIC!FT46</f>
        <v>0</v>
      </c>
      <c r="FU46" s="326">
        <f>ENE!FU46+FEB!FU46+MAR!FU46+ABR!FU46+MAY!FU46+JUN!FU46+JUL!FU46+AGO!FU46+SET!FU46+OCT!FU46+NOV!FU46+DIC!FU46</f>
        <v>31</v>
      </c>
      <c r="FV46" s="326">
        <f>ENE!FV46+FEB!FV46+MAR!FV46+ABR!FV46+MAY!FV46+JUN!FV46+JUL!FV46+AGO!FV46+SET!FV46+OCT!FV46+NOV!FV46+DIC!FV46</f>
        <v>26</v>
      </c>
      <c r="FW46" s="326">
        <f>ENE!FW46+FEB!FW46+MAR!FW46+ABR!FW46+MAY!FW46+JUN!FW46+JUL!FW46+AGO!FW46+SET!FW46+OCT!FW46+NOV!FW46+DIC!FW46</f>
        <v>0</v>
      </c>
      <c r="FX46" s="326">
        <f>ENE!FX46+FEB!FX46+MAR!FX46+ABR!FX46+MAY!FX46+JUN!FX46+JUL!FX46+AGO!FX46+SET!FX46+OCT!FX46+NOV!FX46+DIC!FX46</f>
        <v>21</v>
      </c>
      <c r="FY46" s="326">
        <f>ENE!FY46+FEB!FY46+MAR!FY46+ABR!FY46+MAY!FY46+JUN!FY46+JUL!FY46+AGO!FY46+SET!FY46+OCT!FY46+NOV!FY46+DIC!FY46</f>
        <v>14</v>
      </c>
      <c r="FZ46" s="326">
        <f>ENE!FZ46+FEB!FZ46+MAR!FZ46+ABR!FZ46+MAY!FZ46+JUN!FZ46+JUL!FZ46+AGO!FZ46+SET!FZ46+OCT!FZ46+NOV!FZ46+DIC!FZ46</f>
        <v>1</v>
      </c>
      <c r="GA46" s="326">
        <f>ENE!GA46+FEB!GA46+MAR!GA46+ABR!GA46+MAY!GA46+JUN!GA46+JUL!GA46+AGO!GA46+SET!GA46+OCT!GA46+NOV!GA46+DIC!GA46</f>
        <v>17</v>
      </c>
      <c r="GB46" s="326">
        <f>ENE!GB46+FEB!GB46+MAR!GB46+ABR!GB46+MAY!GB46+JUN!GB46+JUL!GB46+AGO!GB46+SET!GB46+OCT!GB46+NOV!GB46+DIC!GB46</f>
        <v>6</v>
      </c>
      <c r="GC46" s="326">
        <f>ENE!GC46+FEB!GC46+MAR!GC46+ABR!GC46+MAY!GC46+JUN!GC46+JUL!GC46+AGO!GC46+SET!GC46+OCT!GC46+NOV!GC46+DIC!GC46</f>
        <v>4</v>
      </c>
      <c r="GD46" s="326">
        <f>ENE!GD46+FEB!GD46+MAR!GD46+ABR!GD46+MAY!GD46+JUN!GD46+JUL!GD46+AGO!GD46+SET!GD46+OCT!GD46+NOV!GD46+DIC!GD46</f>
        <v>1</v>
      </c>
      <c r="GE46" s="326">
        <f>ENE!GE46+FEB!GE46+MAR!GE46+ABR!GE46+MAY!GE46+JUN!GE46+JUL!GE46+AGO!GE46+SET!GE46+OCT!GE46+NOV!GE46+DIC!GE46</f>
        <v>0</v>
      </c>
      <c r="GF46" s="326">
        <f>ENE!GF46+FEB!GF46+MAR!GF46+ABR!GF46+MAY!GF46+JUN!GF46+JUL!GF46+AGO!GF46+SET!GF46+OCT!GF46+NOV!GF46+DIC!GF46</f>
        <v>0</v>
      </c>
      <c r="GG46" s="327">
        <f>ENE!GG46+FEB!GG46+MAR!GG46+ABR!GG46+MAY!GG46+JUN!GG46+JUL!GG46+AGO!GG46+SET!GG46+OCT!GG46+NOV!GG46+DIC!GG46</f>
        <v>3</v>
      </c>
      <c r="GH46" s="148"/>
      <c r="GI46" s="201" t="s">
        <v>137</v>
      </c>
      <c r="GJ46" s="486">
        <v>549</v>
      </c>
      <c r="GK46" s="727">
        <f t="shared" si="190"/>
        <v>88.706739526411667</v>
      </c>
      <c r="GL46" s="380">
        <f>ENE!GL46+FEB!GL46+MAR!GL46+ABR!GL46+MAY!GL46+JUN!GL46+JUL!GL46+AGO!GL46+SET!GL46+OCT!GL46+NOV!GL46+DIC!GL46</f>
        <v>0</v>
      </c>
      <c r="GM46" s="326">
        <f>ENE!GM46+FEB!GM46+MAR!GM46+ABR!GM46+MAY!GM46+JUN!GM46+JUL!GM46+AGO!GM46+SET!GM46+OCT!GM46+NOV!GM46+DIC!GM46</f>
        <v>0</v>
      </c>
      <c r="GN46" s="326">
        <f>ENE!GN46+FEB!GN46+MAR!GN46+ABR!GN46+MAY!GN46+JUN!GN46+JUL!GN46+AGO!GN46+SET!GN46+OCT!GN46+NOV!GN46+DIC!GN46</f>
        <v>1</v>
      </c>
      <c r="GO46" s="326">
        <f>ENE!GO46+FEB!GO46+MAR!GO46+ABR!GO46+MAY!GO46+JUN!GO46+JUL!GO46+AGO!GO46+SET!GO46+OCT!GO46+NOV!GO46+DIC!GO46</f>
        <v>8</v>
      </c>
      <c r="GP46" s="327">
        <f>ENE!GP46+FEB!GP46+MAR!GP46+ABR!GP46+MAY!GP46+JUN!GP46+JUL!GP46+AGO!GP46+SET!GP46+OCT!GP46+NOV!GP46+DIC!GP46</f>
        <v>6</v>
      </c>
      <c r="GQ46" s="380">
        <f>ENE!GQ46+FEB!GQ46+MAR!GQ46+ABR!GQ46+MAY!GQ46+JUN!GQ46+JUL!GQ46+AGO!GQ46+SET!GQ46+OCT!GQ46+NOV!GQ46+DIC!GQ46</f>
        <v>57</v>
      </c>
      <c r="GR46" s="326">
        <f>ENE!GR46+FEB!GR46+MAR!GR46+ABR!GR46+MAY!GR46+JUN!GR46+JUL!GR46+AGO!GR46+SET!GR46+OCT!GR46+NOV!GR46+DIC!GR46</f>
        <v>32</v>
      </c>
      <c r="GS46" s="326">
        <f>ENE!GS46+FEB!GS46+MAR!GS46+ABR!GS46+MAY!GS46+JUN!GS46+JUL!GS46+AGO!GS46+SET!GS46+OCT!GS46+NOV!GS46+DIC!GS46</f>
        <v>73</v>
      </c>
      <c r="GT46" s="326">
        <f>ENE!GT46+FEB!GT46+MAR!GT46+ABR!GT46+MAY!GT46+JUN!GT46+JUL!GT46+AGO!GT46+SET!GT46+OCT!GT46+NOV!GT46+DIC!GT46</f>
        <v>181</v>
      </c>
      <c r="GU46" s="327">
        <f>ENE!GU46+FEB!GU46+MAR!GU46+ABR!GU46+MAY!GU46+JUN!GU46+JUL!GU46+AGO!GU46+SET!GU46+OCT!GU46+NOV!GU46+DIC!GU46</f>
        <v>129</v>
      </c>
      <c r="GV46" s="205">
        <f>ENE!GV46+FEB!GV46+MAR!GV46+ABR!GV46+MAY!GV46+JUN!GV46+JUL!GV46+AGO!GV46+SET!GV46+OCT!GV46+NOV!GV46+DIC!GV46</f>
        <v>443</v>
      </c>
      <c r="GW46" s="205">
        <v>614</v>
      </c>
      <c r="GX46" s="730">
        <f t="shared" si="191"/>
        <v>72.149837133550491</v>
      </c>
      <c r="GY46" s="380">
        <f>ENE!GY46+FEB!GY46+MAR!GY46+ABR!GY46+MAY!GY46+JUN!GY46+JUL!GY46+AGO!GY46+SET!GY46+OCT!GY46+NOV!GY46+DIC!GY46</f>
        <v>5</v>
      </c>
      <c r="GZ46" s="326">
        <f>ENE!GZ46+FEB!GZ46+MAR!GZ46+ABR!GZ46+MAY!GZ46+JUN!GZ46+JUL!GZ46+AGO!GZ46+SET!GZ46+OCT!GZ46+NOV!GZ46+DIC!GZ46</f>
        <v>0</v>
      </c>
      <c r="HA46" s="326">
        <f>ENE!HA46+FEB!HA46+MAR!HA46+ABR!HA46+MAY!HA46+JUN!HA46+JUL!HA46+AGO!HA46+SET!HA46+OCT!HA46+NOV!HA46+DIC!HA46</f>
        <v>5</v>
      </c>
      <c r="HB46" s="326">
        <f>ENE!HB46+FEB!HB46+MAR!HB46+ABR!HB46+MAY!HB46+JUN!HB46+JUL!HB46+AGO!HB46+SET!HB46+OCT!HB46+NOV!HB46+DIC!HB46</f>
        <v>0</v>
      </c>
      <c r="HC46" s="326">
        <f>ENE!HC46+FEB!HC46+MAR!HC46+ABR!HC46+MAY!HC46+JUN!HC46+JUL!HC46+AGO!HC46+SET!HC46+OCT!HC46+NOV!HC46+DIC!HC46</f>
        <v>6</v>
      </c>
      <c r="HD46" s="326">
        <f>ENE!HD46+FEB!HD46+MAR!HD46+ABR!HD46+MAY!HD46+JUN!HD46+JUL!HD46+AGO!HD46+SET!HD46+OCT!HD46+NOV!HD46+DIC!HD46</f>
        <v>0</v>
      </c>
      <c r="HE46" s="326">
        <f>ENE!HE46+FEB!HE46+MAR!HE46+ABR!HE46+MAY!HE46+JUN!HE46+JUL!HE46+AGO!HE46+SET!HE46+OCT!HE46+NOV!HE46+DIC!HE46</f>
        <v>0</v>
      </c>
      <c r="HF46" s="326">
        <f>ENE!HF46+FEB!HF46+MAR!HF46+ABR!HF46+MAY!HF46+JUN!HF46+JUL!HF46+AGO!HF46+SET!HF46+OCT!HF46+NOV!HF46+DIC!HF46</f>
        <v>0</v>
      </c>
      <c r="HG46" s="327">
        <f>ENE!HG46+FEB!HG46+MAR!HG46+ABR!HG46+MAY!HG46+JUN!HG46+JUL!HG46+AGO!HG46+SET!HG46+OCT!HG46+NOV!HG46+DIC!HG46</f>
        <v>1</v>
      </c>
      <c r="HH46" s="645"/>
      <c r="HI46" s="276" t="s">
        <v>137</v>
      </c>
      <c r="HJ46" s="326">
        <f>ENE!HJ46+FEB!HJ46+MAR!HJ46+ABR!HJ46+MAY!HJ46+JUN!HJ46+JUL!HJ46+AGO!HJ46+SET!HJ46+OCT!HJ46+NOV!HJ46+DIC!HJ46</f>
        <v>0</v>
      </c>
      <c r="HK46" s="326">
        <f>ENE!HK46+FEB!HK46+MAR!HK46+ABR!HK46+MAY!HK46+JUN!HK46+JUL!HK46+AGO!HK46+SET!HK46+OCT!HK46+NOV!HK46+DIC!HK46</f>
        <v>0</v>
      </c>
      <c r="HL46" s="326">
        <f>ENE!HL46+FEB!HL46+MAR!HL46+ABR!HL46+MAY!HL46+JUN!HL46+JUL!HL46+AGO!HL46+SET!HL46+OCT!HL46+NOV!HL46+DIC!HL46</f>
        <v>0</v>
      </c>
      <c r="HM46" s="326">
        <f>ENE!HM46+FEB!HM46+MAR!HM46+ABR!HM46+MAY!HM46+JUN!HM46+JUL!HM46+AGO!HM46+SET!HM46+OCT!HM46+NOV!HM46+DIC!HM46</f>
        <v>0</v>
      </c>
      <c r="HN46" s="326">
        <f>ENE!HN46+FEB!HN46+MAR!HN46+ABR!HN46+MAY!HN46+JUN!HN46+JUL!HN46+AGO!HN46+SET!HN46+OCT!HN46+NOV!HN46+DIC!HN46</f>
        <v>0</v>
      </c>
      <c r="HO46" s="326">
        <f>ENE!HO46+FEB!HO46+MAR!HO46+ABR!HO46+MAY!HO46+JUN!HO46+JUL!HO46+AGO!HO46+SET!HO46+OCT!HO46+NOV!HO46+DIC!HO46</f>
        <v>0</v>
      </c>
      <c r="HP46" s="326">
        <f>ENE!HP46+FEB!HP46+MAR!HP46+ABR!HP46+MAY!HP46+JUN!HP46+JUL!HP46+AGO!HP46+SET!HP46+OCT!HP46+NOV!HP46+DIC!HP46</f>
        <v>0</v>
      </c>
      <c r="HQ46" s="327">
        <f>ENE!HQ46+FEB!HQ46+MAR!HQ46+ABR!HQ46+MAY!HQ46+JUN!HQ46+JUL!HQ46+AGO!HQ46+SET!HQ46+OCT!HQ46+NOV!HQ46+DIC!HQ46</f>
        <v>0</v>
      </c>
      <c r="HR46" s="184">
        <f>ENE!HR46</f>
        <v>40</v>
      </c>
      <c r="HS46" s="732">
        <f t="shared" si="192"/>
        <v>0</v>
      </c>
      <c r="HT46" s="205">
        <f>ENE!HT46+FEB!HT46+MAR!HT46+ABR!HT46+MAY!HT46+JUN!HT46+JUL!HT46+AGO!HT46+SET!HT46+OCT!HT46+NOV!HT46+DIC!HT46</f>
        <v>0</v>
      </c>
      <c r="HU46" s="203">
        <f>ENE!HU46+FEB!HU46+MAR!HU46+ABR!HU46+MAY!HU46+JUN!HU46+JUL!HU46+AGO!HU46+SET!HU46+OCT!HU46+NOV!HU46+DIC!HU46</f>
        <v>0</v>
      </c>
      <c r="HV46" s="203">
        <f>ENE!HV46+FEB!HV46+MAR!HV46+ABR!HV46+MAY!HV46+JUN!HV46+JUL!HV46+AGO!HV46+SET!HV46+OCT!HV46+NOV!HV46+DIC!HV46</f>
        <v>0</v>
      </c>
      <c r="HW46" s="203">
        <f>ENE!HW46+FEB!HW46+MAR!HW46+ABR!HW46+MAY!HW46+JUN!HW46+JUL!HW46+AGO!HW46+SET!HW46+OCT!HW46+NOV!HW46+DIC!HW46</f>
        <v>0</v>
      </c>
      <c r="HX46" s="173">
        <f>ENE!HX46+FEB!HX46+MAR!HX46+ABR!HX46+MAY!HX46+JUN!HX46+JUL!HX46+AGO!HX46+SET!HX46+OCT!HX46+NOV!HX46+DIC!HX46</f>
        <v>0</v>
      </c>
      <c r="HY46" s="326">
        <f>ENE!HY46+FEB!HY46+MAR!HY46+ABR!HY46+MAY!HY46+JUN!HY46+JUL!HY46+AGO!HY46+SET!HY46+OCT!HY46+NOV!HY46+DIC!HY46</f>
        <v>0</v>
      </c>
      <c r="HZ46" s="326">
        <f>ENE!HZ46+FEB!HZ46+MAR!HZ46+ABR!HZ46+MAY!HZ46+JUN!HZ46+JUL!HZ46+AGO!HZ46+SET!HZ46+OCT!HZ46+NOV!HZ46+DIC!HZ46</f>
        <v>0</v>
      </c>
      <c r="IA46" s="326">
        <f>ENE!IA46+FEB!IA46+MAR!IA46+ABR!IA46+MAY!IA46+JUN!IA46+JUL!IA46+AGO!IA46+SET!IA46+OCT!IA46+NOV!IA46+DIC!IA46</f>
        <v>0</v>
      </c>
      <c r="IB46" s="326">
        <f>ENE!IB46+FEB!IB46+MAR!IB46+ABR!IB46+MAY!IB46+JUN!IB46+JUL!IB46+AGO!IB46+SET!IB46+OCT!IB46+NOV!IB46+DIC!IB46</f>
        <v>0</v>
      </c>
      <c r="IC46" s="326">
        <f>ENE!IC46+FEB!IC46+MAR!IC46+ABR!IC46+MAY!IC46+JUN!IC46+JUL!IC46+AGO!IC46+SET!IC46+OCT!IC46+NOV!IC46+DIC!IC46</f>
        <v>0</v>
      </c>
      <c r="ID46" s="326">
        <f>ENE!ID46+FEB!ID46+MAR!ID46+ABR!ID46+MAY!ID46+JUN!ID46+JUL!ID46+AGO!ID46+SET!ID46+OCT!ID46+NOV!ID46+DIC!ID46</f>
        <v>0</v>
      </c>
      <c r="IE46" s="326">
        <f>ENE!IE46+FEB!IE46+MAR!IE46+ABR!IE46+MAY!IE46+JUN!IE46+JUL!IE46+AGO!IE46+SET!IE46+OCT!IE46+NOV!IE46+DIC!IE46</f>
        <v>0</v>
      </c>
      <c r="IF46" s="327">
        <f>ENE!IF46+FEB!IF46+MAR!IF46+ABR!IF46+MAY!IF46+JUN!IF46+JUL!IF46+AGO!IF46+SET!IF46+OCT!IF46+NOV!IF46+DIC!IF46</f>
        <v>0</v>
      </c>
      <c r="IG46" s="148"/>
      <c r="IH46" s="276" t="s">
        <v>137</v>
      </c>
      <c r="II46" s="380">
        <f>ENE!II46+FEB!II46+MAR!II46+ABR!II46+MAY!II46+JUN!II46+JUL!II46+AGO!II46+SET!II46+OCT!II46+NOV!II46+DIC!II46</f>
        <v>0</v>
      </c>
      <c r="IJ46" s="326">
        <f>ENE!IJ46+FEB!IJ46+MAR!IJ46+ABR!IJ46+MAY!IJ46+JUN!IJ46+JUL!IJ46+AGO!IJ46+SET!IJ46+OCT!IJ46+NOV!IJ46+DIC!IJ46</f>
        <v>0</v>
      </c>
      <c r="IK46" s="379">
        <f>ENE!IK46+FEB!IK46+MAR!IK46+ABR!IK46+MAY!IK46+JUN!IK46+JUL!IK46+AGO!IK46+SET!IK46+OCT!IK46+NOV!IK46+DIC!IK46</f>
        <v>0</v>
      </c>
      <c r="IL46" s="380">
        <f>ENE!IL46+FEB!IL46+MAR!IL46+ABR!IL46+MAY!IL46+JUN!IL46+JUL!IL46+AGO!IL46+SET!IL46+OCT!IL46+NOV!IL46+DIC!IL46</f>
        <v>0</v>
      </c>
      <c r="IM46" s="326">
        <f>ENE!IM46+FEB!IM46+MAR!IM46+ABR!IM46+MAY!IM46+JUN!IM46+JUL!IM46+AGO!IM46+SET!IM46+OCT!IM46+NOV!IM46+DIC!IM46</f>
        <v>0</v>
      </c>
      <c r="IN46" s="327">
        <f>ENE!IN46+FEB!IN46+MAR!IN46+ABR!IN46+MAY!IN46+JUN!IN46+JUL!IN46+AGO!IN46+SET!IN46+OCT!IN46+NOV!IN46+DIC!IN46</f>
        <v>0</v>
      </c>
      <c r="IO46" s="326">
        <f>ENE!IO46+FEB!IO46+MAR!IO46+ABR!IO46+MAY!IO46+JUN!IO46+JUL!IO46+AGO!IO46+SET!IO46+OCT!IO46+NOV!IO46+DIC!IO46</f>
        <v>24</v>
      </c>
      <c r="IP46" s="326">
        <f>ENE!IP46+FEB!IP46+MAR!IP46+ABR!IP46+MAY!IP46+JUN!IP46+JUL!IP46+AGO!IP46+SET!IP46+OCT!IP46+NOV!IP46+DIC!IP46</f>
        <v>8</v>
      </c>
      <c r="IQ46" s="379">
        <f>ENE!IQ46+FEB!IQ46+MAR!IQ46+ABR!IQ46+MAY!IQ46+JUN!IQ46+JUL!IQ46+AGO!IQ46+SET!IQ46+OCT!IQ46+NOV!IQ46+DIC!IQ46</f>
        <v>2</v>
      </c>
      <c r="IR46" s="380">
        <f>ENE!IR46+FEB!IR46+MAR!IR46+ABR!IR46+MAY!IR46+JUN!IR46+JUL!IR46+AGO!IR46+SET!IR46+OCT!IR46+NOV!IR46+DIC!IR46</f>
        <v>23</v>
      </c>
      <c r="IS46" s="326">
        <f>ENE!IS46+FEB!IS46+MAR!IS46+ABR!IS46+MAY!IS46+JUN!IS46+JUL!IS46+AGO!IS46+SET!IS46+OCT!IS46+NOV!IS46+DIC!IS46</f>
        <v>10</v>
      </c>
      <c r="IT46" s="327">
        <f>ENE!IT46+FEB!IT46+MAR!IT46+ABR!IT46+MAY!IT46+JUN!IT46+JUL!IT46+AGO!IT46+SET!IT46+OCT!IT46+NOV!IT46+DIC!IT46</f>
        <v>4</v>
      </c>
      <c r="IU46" s="326">
        <f>ENE!IU46+FEB!IU46+MAR!IU46+ABR!IU46+MAY!IU46+JUN!IU46+JUL!IU46+AGO!IU46+SET!IU46+OCT!IU46+NOV!IU46+DIC!IU46</f>
        <v>4</v>
      </c>
      <c r="IV46" s="326">
        <f>ENE!IV46+FEB!IV46+MAR!IV46+ABR!IV46+MAY!IV46+JUN!IV46+JUL!IV46+AGO!IV46+SET!IV46+OCT!IV46+NOV!IV46+DIC!IV46</f>
        <v>1</v>
      </c>
      <c r="IW46" s="327">
        <f>ENE!IW46+FEB!IW46+MAR!IW46+ABR!IW46+MAY!IW46+JUN!IW46+JUL!IW46+AGO!IW46+SET!IW46+OCT!IW46+NOV!IW46+DIC!IW46</f>
        <v>1</v>
      </c>
      <c r="IX46" s="380">
        <f>ENE!IX46+FEB!IX46+MAR!IX46+ABR!IX46+MAY!IX46+JUN!IX46+JUL!IX46+AGO!IX46+SET!IX46+OCT!IX46+NOV!IX46+DIC!IX46</f>
        <v>0</v>
      </c>
      <c r="IY46" s="326">
        <f>ENE!IY46+FEB!IY46+MAR!IY46+ABR!IY46+MAY!IY46+JUN!IY46+JUL!IY46+AGO!IY46+SET!IY46+OCT!IY46+NOV!IY46+DIC!IY46</f>
        <v>0</v>
      </c>
      <c r="IZ46" s="327">
        <f>ENE!IZ46+FEB!IZ46+MAR!IZ46+ABR!IZ46+MAY!IZ46+JUN!IZ46+JUL!IZ46+AGO!IZ46+SET!IZ46+OCT!IZ46+NOV!IZ46+DIC!IZ46</f>
        <v>1</v>
      </c>
      <c r="JA46" s="380">
        <f>ENE!JA46+FEB!JA46+MAR!JA46+ABR!JA46+MAY!JA46+JUN!JA46+JUL!JA46+AGO!JA46+SET!JA46+OCT!JA46+NOV!JA46+DIC!JA46</f>
        <v>1</v>
      </c>
      <c r="JB46" s="326">
        <f>ENE!JB46+FEB!JB46+MAR!JB46+ABR!JB46+MAY!JB46+JUN!JB46+JUL!JB46+AGO!JB46+SET!JB46+OCT!JB46+NOV!JB46+DIC!JB46</f>
        <v>0</v>
      </c>
      <c r="JC46" s="327">
        <f>ENE!JC46+FEB!JC46+MAR!JC46+ABR!JC46+MAY!JC46+JUN!JC46+JUL!JC46+AGO!JC46+SET!JC46+OCT!JC46+NOV!JC46+DIC!JC46</f>
        <v>0</v>
      </c>
      <c r="JD46" s="380">
        <f>ENE!JD46+FEB!JD46+MAR!JD46+ABR!JD46+MAY!JD46+JUN!JD46+JUL!JD46+AGO!JD46+SET!JD46+OCT!JD46+NOV!JD46+DIC!JD46</f>
        <v>1</v>
      </c>
      <c r="JE46" s="326">
        <f>ENE!JE46+FEB!JE46+MAR!JE46+ABR!JE46+MAY!JE46+JUN!JE46+JUL!JE46+AGO!JE46+SET!JE46+OCT!JE46+NOV!JE46+DIC!JE46</f>
        <v>0</v>
      </c>
      <c r="JF46" s="326">
        <f>ENE!JF46+FEB!JF46+MAR!JF46+ABR!JF46+MAY!JF46+JUN!JF46+JUL!JF46+AGO!JF46+SET!JF46+OCT!JF46+NOV!JF46+DIC!JF46</f>
        <v>1</v>
      </c>
      <c r="JG46" s="326">
        <f>ENE!JG46+FEB!JG46+MAR!JG46+ABR!JG46+MAY!JG46+JUN!JG46+JUL!JG46+AGO!JG46+SET!JG46+OCT!JG46+NOV!JG46+DIC!JG46</f>
        <v>5</v>
      </c>
      <c r="JH46" s="327">
        <f>ENE!JH46+FEB!JH46+MAR!JH46+ABR!JH46+MAY!JH46+JUN!JH46+JUL!JH46+AGO!JH46+SET!JH46+OCT!JH46+NOV!JH46+DIC!JH46</f>
        <v>0</v>
      </c>
      <c r="JI46" s="148"/>
      <c r="JJ46" s="276" t="s">
        <v>137</v>
      </c>
      <c r="JK46" s="380">
        <f>ENE!JK46+FEB!JK46+MAR!JK46+ABR!JK46+MAY!JK46+JUN!JK46+JUL!JK46+AGO!JK46+SET!JK46+OCT!JK46+NOV!JK46+DIC!JK46</f>
        <v>0</v>
      </c>
      <c r="JL46" s="326">
        <f>ENE!JL46+FEB!JL46+MAR!JL46+ABR!JL46+MAY!JL46+JUN!JL46+JUL!JL46+AGO!JL46+SET!JL46+OCT!JL46+NOV!JL46+DIC!JL46</f>
        <v>0</v>
      </c>
      <c r="JM46" s="326">
        <f>ENE!JM46+FEB!JM46+MAR!JM46+ABR!JM46+MAY!JM46+JUN!JM46+JUL!JM46+AGO!JM46+SET!JM46+OCT!JM46+NOV!JM46+DIC!JM46</f>
        <v>0</v>
      </c>
      <c r="JN46" s="326">
        <f>ENE!JN46+FEB!JN46+MAR!JN46+ABR!JN46+MAY!JN46+JUN!JN46+JUL!JN46+AGO!JN46+SET!JN46+OCT!JN46+NOV!JN46+DIC!JN46</f>
        <v>0</v>
      </c>
      <c r="JO46" s="327">
        <f>ENE!JO46+FEB!JO46+MAR!JO46+ABR!JO46+MAY!JO46+JUN!JO46+JUL!JO46+AGO!JO46+SET!JO46+OCT!JO46+NOV!JO46+DIC!JO46</f>
        <v>0</v>
      </c>
      <c r="JP46" s="380">
        <f>ENE!JP46+FEB!JP46+MAR!JP46+ABR!JP46+MAY!JP46+JUN!JP46+JUL!JP46+AGO!JP46+SET!JP46+OCT!JP46+NOV!JP46+DIC!JP46</f>
        <v>0</v>
      </c>
      <c r="JQ46" s="326">
        <f>ENE!JQ46+FEB!JQ46+MAR!JQ46+ABR!JQ46+MAY!JQ46+JUN!JQ46+JUL!JQ46+AGO!JQ46+SET!JQ46+OCT!JQ46+NOV!JQ46+DIC!JQ46</f>
        <v>0</v>
      </c>
      <c r="JR46" s="326">
        <f>ENE!JR46+FEB!JR46+MAR!JR46+ABR!JR46+MAY!JR46+JUN!JR46+JUL!JR46+AGO!JR46+SET!JR46+OCT!JR46+NOV!JR46+DIC!JR46</f>
        <v>0</v>
      </c>
      <c r="JS46" s="326">
        <f>ENE!JS46+FEB!JS46+MAR!JS46+ABR!JS46+MAY!JS46+JUN!JS46+JUL!JS46+AGO!JS46+SET!JS46+OCT!JS46+NOV!JS46+DIC!JS46</f>
        <v>0</v>
      </c>
      <c r="JT46" s="327">
        <f>ENE!JT46+FEB!JT46+MAR!JT46+ABR!JT46+MAY!JT46+JUN!JT46+JUL!JT46+AGO!JT46+SET!JT46+OCT!JT46+NOV!JT46+DIC!JT46</f>
        <v>0</v>
      </c>
      <c r="JU46" s="380">
        <f>ENE!JU46+FEB!JU46+MAR!JU46+ABR!JU46+MAY!JU46+JUN!JU46+JUL!JU46+AGO!JU46+SET!JU46+OCT!JU46+NOV!JU46+DIC!JU46</f>
        <v>0</v>
      </c>
      <c r="JV46" s="326">
        <f>ENE!JV46+FEB!JV46+MAR!JV46+ABR!JV46+MAY!JV46+JUN!JV46+JUL!JV46+AGO!JV46+SET!JV46+OCT!JV46+NOV!JV46+DIC!JV46</f>
        <v>0</v>
      </c>
      <c r="JW46" s="326">
        <f>ENE!JW46+FEB!JW46+MAR!JW46+ABR!JW46+MAY!JW46+JUN!JW46+JUL!JW46+AGO!JW46+SET!JW46+OCT!JW46+NOV!JW46+DIC!JW46</f>
        <v>0</v>
      </c>
      <c r="JX46" s="326">
        <f>ENE!JX46+FEB!JX46+MAR!JX46+ABR!JX46+MAY!JX46+JUN!JX46+JUL!JX46+AGO!JX46+SET!JX46+OCT!JX46+NOV!JX46+DIC!JX46</f>
        <v>0</v>
      </c>
      <c r="JY46" s="327">
        <f>ENE!JY46+FEB!JY46+MAR!JY46+ABR!JY46+MAY!JY46+JUN!JY46+JUL!JY46+AGO!JY46+SET!JY46+OCT!JY46+NOV!JY46+DIC!JY46</f>
        <v>1</v>
      </c>
      <c r="JZ46" s="380">
        <f>ENE!JZ46+FEB!JZ46+MAR!JZ46+ABR!JZ46+MAY!JZ46+JUN!JZ46+JUL!JZ46+AGO!JZ46+SET!JZ46+OCT!JZ46+NOV!JZ46+DIC!JZ46</f>
        <v>0</v>
      </c>
      <c r="KA46" s="326">
        <f>ENE!KA46+FEB!KA46+MAR!KA46+ABR!KA46+MAY!KA46+JUN!KA46+JUL!KA46+AGO!KA46+SET!KA46+OCT!KA46+NOV!KA46+DIC!KA46</f>
        <v>0</v>
      </c>
      <c r="KB46" s="326">
        <f>ENE!KB46+FEB!KB46+MAR!KB46+ABR!KB46+MAY!KB46+JUN!KB46+JUL!KB46+AGO!KB46+SET!KB46+OCT!KB46+NOV!KB46+DIC!KB46</f>
        <v>1</v>
      </c>
      <c r="KC46" s="326">
        <f>ENE!KC46+FEB!KC46+MAR!KC46+ABR!KC46+MAY!KC46+JUN!KC46+JUL!KC46+AGO!KC46+SET!KC46+OCT!KC46+NOV!KC46+DIC!KC46</f>
        <v>2</v>
      </c>
      <c r="KD46" s="327">
        <f>ENE!KD46+FEB!KD46+MAR!KD46+ABR!KD46+MAY!KD46+JUN!KD46+JUL!KD46+AGO!KD46+SET!KD46+OCT!KD46+NOV!KD46+DIC!KD46</f>
        <v>2</v>
      </c>
      <c r="KE46" s="205">
        <f>ENE!KE46</f>
        <v>307</v>
      </c>
      <c r="KF46" s="734">
        <f t="shared" si="193"/>
        <v>44.951140065146575</v>
      </c>
      <c r="KG46" s="173">
        <f>ENE!KG46+FEB!KG46+MAR!KG46+ABR!KG46+MAY!KG46+JUN!KG46+JUL!KG46+AGO!KG46+SET!KG46+OCT!KG46+NOV!KG46+DIC!KG46</f>
        <v>138</v>
      </c>
      <c r="KH46" s="205">
        <f>ENE!KH46+FEB!KH46+MAR!KH46+ABR!KH46+MAY!KH46+JUN!KH46+JUL!KH46+AGO!KH46+SET!KH46+OCT!KH46+NOV!KH46+DIC!KH46</f>
        <v>2</v>
      </c>
      <c r="KI46" s="203">
        <f>ENE!KI46+FEB!KI46+MAR!KI46+ABR!KI46+MAY!KI46+JUN!KI46+JUL!KI46+AGO!KI46+SET!KI46+OCT!KI46+NOV!KI46+DIC!KI46</f>
        <v>0</v>
      </c>
      <c r="KJ46" s="173">
        <f>ENE!KJ46+FEB!KJ46+MAR!KJ46+ABR!KJ46+MAY!KJ46+JUN!KJ46+JUL!KJ46+AGO!KJ46+SET!KJ46+OCT!KJ46+NOV!KJ46+DIC!KJ46</f>
        <v>0</v>
      </c>
      <c r="KK46" s="301"/>
      <c r="KL46" s="276" t="s">
        <v>137</v>
      </c>
      <c r="KM46" s="205">
        <f>ENE!KM46+FEB!KM46+MAR!KM46+ABR!KM46+MAY!KM46+JUN!KM46+JUL!KM46+AGO!KM46+SET!KM46+OCT!KM46+NOV!KM46+DIC!KM46</f>
        <v>0</v>
      </c>
      <c r="KN46" s="203">
        <f>ENE!KN46+FEB!KN46+MAR!KN46+ABR!KN46+MAY!KN46+JUN!KN46+JUL!KN46+AGO!KN46+SET!KN46+OCT!KN46+NOV!KN46+DIC!KN46</f>
        <v>0</v>
      </c>
      <c r="KO46" s="203">
        <f>ENE!KO46+FEB!KO46+MAR!KO46+ABR!KO46+MAY!KO46+JUN!KO46+JUL!KO46+AGO!KO46+SET!KO46+OCT!KO46+NOV!KO46+DIC!KO46</f>
        <v>0</v>
      </c>
      <c r="KP46" s="203">
        <f>ENE!KP46+FEB!KP46+MAR!KP46+ABR!KP46+MAY!KP46+JUN!KP46+JUL!KP46+AGO!KP46+SET!KP46+OCT!KP46+NOV!KP46+DIC!KP46</f>
        <v>68</v>
      </c>
      <c r="KQ46" s="203">
        <f>ENE!KQ46+FEB!KQ46+MAR!KQ46+ABR!KQ46+MAY!KQ46+JUN!KQ46+JUL!KQ46+AGO!KQ46+SET!KQ46+OCT!KQ46+NOV!KQ46+DIC!KQ46</f>
        <v>0</v>
      </c>
      <c r="KR46" s="203">
        <f>ENE!KR46+FEB!KR46+MAR!KR46+ABR!KR46+MAY!KR46+JUN!KR46+JUL!KR46+AGO!KR46+SET!KR46+OCT!KR46+NOV!KR46+DIC!KR46</f>
        <v>73</v>
      </c>
      <c r="KS46" s="203">
        <f>ENE!KS46+FEB!KS46+MAR!KS46+ABR!KS46+MAY!KS46+JUN!KS46+JUL!KS46+AGO!KS46+SET!KS46+OCT!KS46+NOV!KS46+DIC!KS46</f>
        <v>14</v>
      </c>
      <c r="KT46" s="203">
        <f>ENE!KT46+FEB!KT46+MAR!KT46+ABR!KT46+MAY!KT46+JUN!KT46+JUL!KT46+AGO!KT46+SET!KT46+OCT!KT46+NOV!KT46+DIC!KT46</f>
        <v>0</v>
      </c>
      <c r="KU46" s="173">
        <f>ENE!KU46+FEB!KU46+MAR!KU46+ABR!KU46+MAY!KU46+JUN!KU46+JUL!KU46+AGO!KU46+SET!KU46+OCT!KU46+NOV!KU46+DIC!KU46</f>
        <v>31</v>
      </c>
      <c r="KV46" s="332">
        <f>ENE!KV46+FEB!KV46+MAR!KV46+ABR!KV46+MAY!KV46+JUN!KV46+JUL!KV46+AGO!KV46+SET!KV46+OCT!KV46+NOV!KV46+DIC!KV46</f>
        <v>0</v>
      </c>
      <c r="KW46" s="173">
        <f>ENE!KW46+FEB!KW46+MAR!KW46+ABR!KW46+MAY!KW46+JUN!KW46+JUL!KW46+AGO!KW46+SET!KW46+OCT!KW46+NOV!KW46+DIC!KW46</f>
        <v>0</v>
      </c>
      <c r="KX46" s="288">
        <f>ENE!KX46+FEB!KX46+MAR!KX46+ABR!KX46+MAY!KX46+JUN!KX46+JUL!KX46+AGO!KX46+SET!KX46+OCT!KX46+NOV!KX46+DIC!KX46</f>
        <v>0</v>
      </c>
      <c r="KY46" s="205">
        <f>ENE!KY46+FEB!KY46+MAR!KY46+ABR!KY46+MAY!KY46+JUN!KY46+JUL!KY46+AGO!KY46+SET!KY46+OCT!KY46+NOV!KY46+DIC!KY46</f>
        <v>0</v>
      </c>
      <c r="KZ46" s="203">
        <f>ENE!KZ46+FEB!KZ46+MAR!KZ46+ABR!KZ46+MAY!KZ46+JUN!KZ46+JUL!KZ46+AGO!KZ46+SET!KZ46+OCT!KZ46+NOV!KZ46+DIC!KZ46</f>
        <v>0</v>
      </c>
      <c r="LA46" s="203">
        <f>ENE!LA46+FEB!LA46+MAR!LA46+ABR!LA46+MAY!LA46+JUN!LA46+JUL!LA46+AGO!LA46+SET!LA46+OCT!LA46+NOV!LA46+DIC!LA46</f>
        <v>0</v>
      </c>
      <c r="LB46" s="173">
        <f>ENE!LB46+FEB!LB46+MAR!LB46+ABR!LB46+MAY!LB46+JUN!LB46+JUL!LB46+AGO!LB46+SET!LB46+OCT!LB46+NOV!LB46+DIC!LB46</f>
        <v>0</v>
      </c>
      <c r="LD46" s="370" t="s">
        <v>137</v>
      </c>
      <c r="LE46" s="483">
        <f>ENE!LE46+FEB!LE46+MAR!LE46+ABR!LE46+MAY!LE46+JUN!LE46+JUL!LE46+AGO!LE46+SET!LE46+OCT!LE46+NOV!LE46+DIC!LE46</f>
        <v>0</v>
      </c>
      <c r="LF46" s="419">
        <f>ENE!LF46+FEB!LF46+MAR!LF46+ABR!LF46+MAY!LF46+JUN!LF46+JUL!LF46+AGO!LF46+SET!LF46+OCT!LF46+NOV!LF46+DIC!LF46</f>
        <v>0</v>
      </c>
      <c r="LG46" s="419">
        <f>ENE!LG46+FEB!LG46+MAR!LG46+ABR!LG46+MAY!LG46+JUN!LG46+JUL!LG46+AGO!LG46+SET!LG46+OCT!LG46+NOV!LG46+DIC!LG46</f>
        <v>0</v>
      </c>
      <c r="LH46" s="419">
        <f>ENE!LH46+FEB!LH46+MAR!LH46+ABR!LH46+MAY!LH46+JUN!LH46+JUL!LH46+AGO!LH46+SET!LH46+OCT!LH46+NOV!LH46+DIC!LH46</f>
        <v>0</v>
      </c>
      <c r="LI46" s="419">
        <f>ENE!LI46+FEB!LI46+MAR!LI46+ABR!LI46+MAY!LI46+JUN!LI46+JUL!LI46+AGO!LI46+SET!LI46+OCT!LI46+NOV!LI46+DIC!LI46</f>
        <v>0</v>
      </c>
      <c r="LJ46" s="420">
        <f>ENE!LJ46+FEB!LJ46+MAR!LJ46+ABR!LJ46+MAY!LJ46+JUN!LJ46+JUL!LJ46+AGO!LJ46+SET!LJ46+OCT!LJ46+NOV!LJ46+DIC!LJ46</f>
        <v>0</v>
      </c>
      <c r="LK46" s="480">
        <f>ENE!LK46+FEB!LK46+MAR!LK46+ABR!LK46+MAY!LK46+JUN!LK46+JUL!LK46+AGO!LK46+SET!LK46+OCT!LK46+NOV!LK46+DIC!LK46</f>
        <v>0</v>
      </c>
      <c r="LL46" s="452">
        <f>ENE!LL46+FEB!LL46+MAR!LL46+ABR!LL46+MAY!LL46+JUN!LL46+JUL!LL46+AGO!LL46+SET!LL46+OCT!LL46+NOV!LL46+DIC!LL46</f>
        <v>0</v>
      </c>
      <c r="LM46" s="452">
        <f>ENE!LM46+FEB!LM46+MAR!LM46+ABR!LM46+MAY!LM46+JUN!LM46+JUL!LM46+AGO!LM46+SET!LM46+OCT!LM46+NOV!LM46+DIC!LM46</f>
        <v>0</v>
      </c>
      <c r="LN46" s="910">
        <f>ENE!LN46+FEB!LN46+MAR!LN46+ABR!LN46+MAY!LN46+JUN!LN46+JUL!LN46+AGO!LN46+SET!LN46+OCT!LN46+NOV!LN46+DIC!LN46</f>
        <v>0</v>
      </c>
      <c r="LO46" s="480">
        <f>ENE!LO46+FEB!LO46+MAR!LO46+ABR!LO46+MAY!LO46+JUN!LO46+JUL!LO46+AGO!LO46+SET!LO46+OCT!LO46+NOV!LO46+DIC!LO46</f>
        <v>75</v>
      </c>
      <c r="LP46" s="452">
        <f>ENE!LP46+FEB!LP46+MAR!LP46+ABR!LP46+MAY!LP46+JUN!LP46+JUL!LP46+AGO!LP46+SET!LP46+OCT!LP46+NOV!LP46+DIC!LP46</f>
        <v>4</v>
      </c>
      <c r="LQ46" s="452">
        <f>ENE!LQ46+FEB!LQ46+MAR!LQ46+ABR!LQ46+MAY!LQ46+JUN!LQ46+JUL!LQ46+AGO!LQ46+SET!LQ46+OCT!LQ46+NOV!LQ46+DIC!LQ46</f>
        <v>0</v>
      </c>
      <c r="LR46" s="910">
        <f>ENE!LR46+FEB!LR46+MAR!LR46+ABR!LR46+MAY!LR46+JUN!LR46+JUL!LR46+AGO!LR46+SET!LR46+OCT!LR46+NOV!LR46+DIC!LR46</f>
        <v>0</v>
      </c>
      <c r="LS46" s="1006">
        <f>ENE!LS46+FEB!LS46+MAR!LS46+ABR!LS46+MAY!LS46+JUN!LS46+JUL!LS46+AGO!LS46+SET!LS46+OCT!LS46+NOV!LS46+DIC!LS46</f>
        <v>211</v>
      </c>
      <c r="LT46" s="910">
        <f>ENE!LT46+FEB!LT46+MAR!LT46+ABR!LT46+MAY!LT46+JUN!LT46+JUL!LT46+AGO!LT46+SET!LT46+OCT!LT46+NOV!LT46+DIC!LT46</f>
        <v>20</v>
      </c>
      <c r="LU46" s="910">
        <f>ENE!LU46+FEB!LU46+MAR!LU46+ABR!LU46+MAY!LU46+JUN!LU46+JUL!LU46+AGO!LU46+SET!LU46+OCT!LU46+NOV!LU46+DIC!LU46</f>
        <v>14</v>
      </c>
      <c r="LV46" s="453">
        <f>ENE!LV46+FEB!LV46+MAR!LV46+ABR!LV46+MAY!LV46+JUN!LV46+JUL!LV46+AGO!LV46+SET!LV46+OCT!LV46+NOV!LV46+DIC!LV46</f>
        <v>25</v>
      </c>
    </row>
    <row r="47" spans="1:335" s="288" customFormat="1" ht="18.75" x14ac:dyDescent="0.3">
      <c r="A47" s="236" t="s">
        <v>127</v>
      </c>
      <c r="B47" s="201" t="s">
        <v>146</v>
      </c>
      <c r="C47" s="202">
        <v>0</v>
      </c>
      <c r="D47" s="380">
        <f>ENE!D47+MAR!D47+FEB!D47+ABR!D47+MAY!D47+JUN!D47+JUL!D47+AGO!D47+SET!D47+OCT!D47+NOV!D47+DIC!D47</f>
        <v>0</v>
      </c>
      <c r="E47" s="326">
        <f>ENE!E47+MAR!E47+FEB!E47+ABR!E47+MAY!E47+JUN!E47+JUL!E47+AGO!E47+SET!E47+OCT!E47+NOV!E47+DIC!E47</f>
        <v>0</v>
      </c>
      <c r="F47" s="326">
        <f>ENE!F47+MAR!F47+FEB!F47+ABR!F47+MAY!F47+JUN!F47+JUL!F47+AGO!F47+SET!F47+OCT!F47+NOV!F47+DIC!F47</f>
        <v>0</v>
      </c>
      <c r="G47" s="705" t="e">
        <f t="shared" si="155"/>
        <v>#DIV/0!</v>
      </c>
      <c r="H47" s="326">
        <f>ENE!H47+MAR!H47+FEB!H47+ABR!H47+MAY!H47+JUN!H47+JUL!H47+AGO!H47+SET!H47+OCT!H47+NOV!H47+DIC!H47</f>
        <v>0</v>
      </c>
      <c r="I47" s="379">
        <f>ENE!I47+MAR!I47+FEB!I47+ABR!I47+MAY!I47+JUN!I47+JUL!I47+AGO!I47+SET!I47+OCT!I47+NOV!I47+DIC!I47</f>
        <v>0</v>
      </c>
      <c r="J47" s="380">
        <f>ENE!J47+MAR!J47+FEB!J47+ABR!J47+MAY!J47+JUN!J47+JUL!J47+AGO!J47+SET!J47+OCT!J47+NOV!J47+DIC!J47</f>
        <v>9</v>
      </c>
      <c r="K47" s="326">
        <f>ENE!K47+MAR!K47+FEB!K47+ABR!K47+MAY!K47+JUN!K47+JUL!K47+AGO!K47+SET!K47+OCT!K47+NOV!K47+DIC!K47</f>
        <v>7</v>
      </c>
      <c r="L47" s="326">
        <f>ENE!L47+MAR!L47+FEB!L47+ABR!L47+MAY!L47+JUN!L47+JUL!L47+AGO!L47+SET!L47+OCT!L47+NOV!L47+DIC!L47</f>
        <v>5</v>
      </c>
      <c r="M47" s="406" t="e">
        <f t="shared" si="179"/>
        <v>#DIV/0!</v>
      </c>
      <c r="N47" s="380">
        <f>ENE!N47+MAR!N47+FEB!N47+ABR!N47+MAY!N47+JUN!N47+JUL!N47+AGO!N47+SET!N47+OCT!N47+NOV!N47+DIC!N47</f>
        <v>9</v>
      </c>
      <c r="O47" s="326">
        <f>ENE!O47+MAR!O47+FEB!O47+ABR!O47+MAY!O47+JUN!O47+JUL!O47+AGO!O47+SET!O47+OCT!O47+NOV!O47+DIC!O47</f>
        <v>7</v>
      </c>
      <c r="P47" s="326">
        <f>ENE!P47+MAR!P47+FEB!P47+ABR!P47+MAY!P47+JUN!P47+JUL!P47+AGO!P47+SET!P47+OCT!P47+NOV!P47+DIC!P47</f>
        <v>5</v>
      </c>
      <c r="Q47" s="386" t="e">
        <f t="shared" si="180"/>
        <v>#DIV/0!</v>
      </c>
      <c r="R47" s="380">
        <f>ENE!R47+MAR!R47+FEB!R47+ABR!R47+MAY!R47+JUN!R47+JUL!R47+AGO!R47+SET!R47+OCT!R47+NOV!R47+DIC!R47</f>
        <v>0</v>
      </c>
      <c r="S47" s="326">
        <f>ENE!S47+MAR!S47+FEB!S47+ABR!S47+MAY!S47+JUN!S47+JUL!S47+AGO!S47+SET!S47+OCT!S47+NOV!S47+DIC!S47</f>
        <v>0</v>
      </c>
      <c r="T47" s="326">
        <f>ENE!T47+MAR!T47+FEB!T47+ABR!T47+MAY!T47+JUN!T47+JUL!T47+AGO!T47+SET!T47+OCT!T47+NOV!T47+DIC!T47</f>
        <v>0</v>
      </c>
      <c r="U47" s="326">
        <f>ENE!U47+MAR!U47+FEB!U47+ABR!U47+MAY!U47+JUN!U47+JUL!U47+AGO!U47+SET!U47+OCT!U47+NOV!U47+DIC!U47</f>
        <v>0</v>
      </c>
      <c r="V47" s="326">
        <f>ENE!V47+MAR!V47+FEB!V47+ABR!V47+MAY!V47+JUN!V47+JUL!V47+AGO!V47+SET!V47+OCT!V47+NOV!V47+DIC!V47</f>
        <v>0</v>
      </c>
      <c r="W47" s="327">
        <f>ENE!W47+MAR!W47+FEB!W47+ABR!W47+MAY!W47+JUN!W47+JUL!W47+AGO!W47+SET!W47+OCT!W47+NOV!W47+DIC!W47</f>
        <v>0</v>
      </c>
      <c r="X47" s="326">
        <f>ENE!X47+MAR!X47+FEB!X47+ABR!X47+MAY!X47+JUN!X47+JUL!X47+AGO!X47+SET!X47+OCT!X47+NOV!X47+DIC!X47</f>
        <v>9</v>
      </c>
      <c r="Y47" s="326">
        <f>ENE!Y47+MAR!Y47+FEB!Y47+ABR!Y47+MAY!Y47+JUN!Y47+JUL!Y47+AGO!Y47+SET!Y47+OCT!Y47+NOV!Y47+DIC!Y47</f>
        <v>7</v>
      </c>
      <c r="Z47" s="326">
        <f>ENE!Z47+MAR!Z47+FEB!Z47+ABR!Z47+MAY!Z47+JUN!Z47+JUL!Z47+AGO!Z47+SET!Z47+OCT!Z47+NOV!Z47+DIC!Z47</f>
        <v>9</v>
      </c>
      <c r="AA47" s="326">
        <f>ENE!AA47+MAR!AA47+FEB!AA47+ABR!AA47+MAY!AA47+JUN!AA47+JUL!AA47+AGO!AA47+SET!AA47+OCT!AA47+NOV!AA47+DIC!AA47</f>
        <v>7</v>
      </c>
      <c r="AB47" s="326">
        <f>ENE!AB47+MAR!AB47+FEB!AB47+ABR!AB47+MAY!AB47+JUN!AB47+JUL!AB47+AGO!AB47+SET!AB47+OCT!AB47+NOV!AB47+DIC!AB47</f>
        <v>5</v>
      </c>
      <c r="AC47" s="326">
        <f>ENE!AC47+MAR!AC47+FEB!AC47+ABR!AC47+MAY!AC47+JUN!AC47+JUL!AC47+AGO!AC47+SET!AC47+OCT!AC47+NOV!AC47+DIC!AC47</f>
        <v>9</v>
      </c>
      <c r="AD47" s="326">
        <f>ENE!AD47+MAR!AD47+FEB!AD47+ABR!AD47+MAY!AD47+JUN!AD47+JUL!AD47+AGO!AD47+SET!AD47+OCT!AD47+NOV!AD47+DIC!AD47</f>
        <v>0</v>
      </c>
      <c r="AE47" s="326">
        <f>ENE!AE47+MAR!AE47+FEB!AE47+ABR!AE47+MAY!AE47+JUN!AE47+JUL!AE47+AGO!AE47+SET!AE47+OCT!AE47+NOV!AE47+DIC!AE47</f>
        <v>0</v>
      </c>
      <c r="AF47" s="327">
        <f>ENE!AF47+MAR!AF47+FEB!AF47+ABR!AF47+MAY!AF47+JUN!AF47+JUL!AF47+AGO!AF47+SET!AF47+OCT!AF47+NOV!AF47+DIC!AF47</f>
        <v>0</v>
      </c>
      <c r="AG47" s="204">
        <f>ENE!AG47+MAR!AG47+FEB!AG47+ABR!AG47+MAY!AG47+JUN!AG47+JUL!AG47+AGO!AG47+SET!AG47+OCT!AG47+NOV!AG47+DIC!AG47</f>
        <v>0</v>
      </c>
      <c r="AH47" s="148"/>
      <c r="AI47" s="276" t="s">
        <v>146</v>
      </c>
      <c r="AJ47" s="202">
        <v>0</v>
      </c>
      <c r="AK47" s="327">
        <f>ENE!AK47+FEB!AK47+MAR!AK47+ABR!AK47+MAY!AK47+JUN!AK47+JUL!AK47+AGO!AK47+SET!AK47+OCT!AK47+NOV!AK47+DIC!AK47</f>
        <v>5</v>
      </c>
      <c r="AL47" s="708" t="e">
        <f t="shared" si="181"/>
        <v>#DIV/0!</v>
      </c>
      <c r="AM47" s="326">
        <f>ENE!AM47+FEB!AM47+MAR!AM47+ABR!AM47+MAY!AM47+JUN!AM47+JUL!AM47+AGO!AM47+SET!AM47+OCT!AM47+NOV!AM47+DIC!AM47</f>
        <v>5</v>
      </c>
      <c r="AN47" s="326">
        <f>ENE!AN47+FEB!AN47+MAR!AN47+ABR!AN47+MAY!AN47+JUN!AN47+JUL!AN47+AGO!AN47+SET!AN47+OCT!AN47+NOV!AN47+DIC!AN47</f>
        <v>5</v>
      </c>
      <c r="AO47" s="326">
        <f>ENE!AO47+FEB!AO47+MAR!AO47+ABR!AO47+MAY!AO47+JUN!AO47+JUL!AO47+AGO!AO47+SET!AO47+OCT!AO47+NOV!AO47+DIC!AO47</f>
        <v>0</v>
      </c>
      <c r="AP47" s="326">
        <f>ENE!AP47+FEB!AP47+MAR!AP47+ABR!AP47+MAY!AP47+JUN!AP47+JUL!AP47+AGO!AP47+SET!AP47+OCT!AP47+NOV!AP47+DIC!AP47</f>
        <v>0</v>
      </c>
      <c r="AQ47" s="327">
        <f>ENE!AQ47+FEB!AQ47+MAR!AQ47+ABR!AQ47+MAY!AQ47+JUN!AQ47+JUL!AQ47+AGO!AQ47+SET!AQ47+OCT!AQ47+NOV!AQ47+DIC!AQ47</f>
        <v>4</v>
      </c>
      <c r="AR47" s="326">
        <f>ENE!AR47+FEB!AR47+MAR!AR47+ABR!AR47+MAY!AR47+JUN!AR47+JUL!AR47+AGO!AR47+SET!AR47+OCT!AR47+NOV!AR47+DIC!AR47</f>
        <v>0</v>
      </c>
      <c r="AS47" s="326">
        <f>ENE!AS47+FEB!AS47+MAR!AS47+ABR!AS47+MAY!AS47+JUN!AS47+JUL!AS47+AGO!AS47+SET!AS47+OCT!AS47+NOV!AS47+DIC!AS47</f>
        <v>2</v>
      </c>
      <c r="AT47" s="379">
        <f>ENE!AT47+FEB!AT47+MAR!AT47+ABR!AT47+MAY!AT47+JUN!AT47+JUL!AT47+AGO!AT47+SET!AT47+OCT!AT47+NOV!AT47+DIC!AT47</f>
        <v>3</v>
      </c>
      <c r="AU47" s="380">
        <f>ENE!AU47+FEB!AU47+MAR!AU47+ABR!AU47+MAY!AU47+JUN!AU47+JUL!AU47+AGO!AU47+SET!AU47+OCT!AU47+NOV!AU47+DIC!AU47</f>
        <v>9</v>
      </c>
      <c r="AV47" s="708" t="e">
        <f t="shared" si="182"/>
        <v>#DIV/0!</v>
      </c>
      <c r="AW47" s="326">
        <f>ENE!AW47+FEB!AW47+MAR!AW47+ABR!AW47+MAY!AW47+JUN!AW47+JUL!AW47+AGO!AW47+SET!AW47+OCT!AW47+NOV!AW47+DIC!AW47</f>
        <v>9</v>
      </c>
      <c r="AX47" s="744">
        <f>ENE!AX47+FEB!AX47+MAR!AX47+ABR!AX47+MAY!AX47+JUN!AX47+JUL!AX47+AGO!AX47+SET!AX47+OCT!AX47+NOV!AX47+DIC!AX47</f>
        <v>9</v>
      </c>
      <c r="AY47" s="326">
        <f>ENE!AY47+FEB!AY47+MAR!AY47+ABR!AY47+MAY!AY47+JUN!AY47+JUL!AY47+AGO!AY47+SET!AY47+OCT!AY47+NOV!AY47+DIC!AY47</f>
        <v>0</v>
      </c>
      <c r="AZ47" s="326">
        <f>ENE!AZ47+FEB!AZ47+MAR!AZ47+ABR!AZ47+MAY!AZ47+JUN!AZ47+JUL!AZ47+AGO!AZ47+SET!AZ47+OCT!AZ47+NOV!AZ47+DIC!AZ47</f>
        <v>2</v>
      </c>
      <c r="BA47" s="326">
        <f>ENE!BA47+FEB!BA47+MAR!BA47+ABR!BA47+MAY!BA47+JUN!BA47+JUL!BA47+AGO!BA47+SET!BA47+OCT!BA47+NOV!BA47+DIC!BA47</f>
        <v>1</v>
      </c>
      <c r="BB47" s="708" t="e">
        <f t="shared" si="159"/>
        <v>#DIV/0!</v>
      </c>
      <c r="BC47" s="326">
        <f>ENE!BC47+FEB!BC47+MAR!BC47+ABR!BC47+MAY!BC47+JUN!BC47+JUL!BC47+AGO!BC47+SET!BC47+OCT!BC47+NOV!BC47+DIC!BC47</f>
        <v>0</v>
      </c>
      <c r="BD47" s="326">
        <f>ENE!BD47+FEB!BD47+MAR!BD47+ABR!BD47+MAY!BD47+JUN!BD47+JUL!BD47+AGO!BD47+SET!BD47+OCT!BD47+NOV!BD47+DIC!BD47</f>
        <v>2</v>
      </c>
      <c r="BE47" s="326">
        <f>ENE!BE47+FEB!BE47+MAR!BE47+ABR!BE47+MAY!BE47+JUN!BE47+JUL!BE47+AGO!BE47+SET!BE47+OCT!BE47+NOV!BE47+DIC!BE47</f>
        <v>6</v>
      </c>
      <c r="BF47" s="708" t="e">
        <f t="shared" si="183"/>
        <v>#DIV/0!</v>
      </c>
      <c r="BG47" s="326">
        <f>ENE!BG47+FEB!BG47+MAR!BG47+ABR!BG47+MAY!BG47+JUN!BG47+JUL!BG47+AGO!BG47+SET!BG47+OCT!BG47+NOV!BG47+DIC!BG47</f>
        <v>0</v>
      </c>
      <c r="BH47" s="326">
        <f>ENE!BH47+FEB!BH47+MAR!BH47+ABR!BH47+MAY!BH47+JUN!BH47+JUL!BH47+AGO!BH47+SET!BH47+OCT!BH47+NOV!BH47+DIC!BH47</f>
        <v>0</v>
      </c>
      <c r="BI47" s="326">
        <f>ENE!BI47+FEB!BI47+MAR!BI47+ABR!BI47+MAY!BI47+JUN!BI47+JUL!BI47+AGO!BI47+SET!BI47+OCT!BI47+NOV!BI47+DIC!BI47</f>
        <v>0</v>
      </c>
      <c r="BJ47" s="326">
        <f>ENE!BJ47+FEB!BJ47+MAR!BJ47+ABR!BJ47+MAY!BJ47+JUN!BJ47+JUL!BJ47+AGO!BJ47+SET!BJ47+OCT!BJ47+NOV!BJ47+DIC!BJ47</f>
        <v>0</v>
      </c>
      <c r="BK47" s="934">
        <f>ENE!BK47+FEB!BK47+MAR!BK47+ABR!BK47+MAY!BK47+JUN!BK47+JUL!BK47+AGO!BK47+SET!BK47+OCT!BK47+NOV!BK47+DIC!BK47</f>
        <v>0</v>
      </c>
      <c r="BL47" s="934">
        <f>ENE!BL47+FEB!BL47+MAR!BL47+ABR!BL47+MAY!BL47+JUN!BL47+JUL!BL47+AGO!BL47+SET!BL47+OCT!BL47+NOV!BL47+DIC!BL47</f>
        <v>0</v>
      </c>
      <c r="BM47" s="327">
        <f>ENE!BM47+FEB!BM47+MAR!BM47+ABR!BM47+MAY!BM47+JUN!BM47+JUL!BM47+AGO!BM47+SET!BM47+OCT!BM47+NOV!BM47+DIC!BM47</f>
        <v>0</v>
      </c>
      <c r="BN47" s="148"/>
      <c r="BO47" s="201" t="s">
        <v>146</v>
      </c>
      <c r="BP47" s="202">
        <v>0</v>
      </c>
      <c r="BQ47" s="380">
        <f>ENE!BQ47+FEB!BQ47+MAR!BQ47+ABR!BQ47+MAY!BQ47+JUN!BQ47+JUL!BQ47+AGO!BQ47+SET!BQ47+OCT!BQ47+NOV!BQ47+DIC!BQ47</f>
        <v>0</v>
      </c>
      <c r="BR47" s="326">
        <f>ENE!BR47+FEB!BR47+MAR!BR47+ABR!BR47+MAY!BR47+JUN!BR47+JUL!BR47+AGO!BR47+SET!BR47+OCT!BR47+NOV!BR47+DIC!BR47</f>
        <v>2</v>
      </c>
      <c r="BS47" s="326">
        <f>ENE!BS47+FEB!BS47+MAR!BS47+ABR!BS47+MAY!BS47+JUN!BS47+JUL!BS47+AGO!BS47+SET!BS47+OCT!BS47+NOV!BS47+DIC!BS47</f>
        <v>0</v>
      </c>
      <c r="BT47" s="326">
        <f>ENE!BT47+FEB!BT47+MAR!BT47+ABR!BT47+MAY!BT47+JUN!BT47+JUL!BT47+AGO!BT47+SET!BT47+OCT!BT47+NOV!BT47+DIC!BT47</f>
        <v>0</v>
      </c>
      <c r="BU47" s="326">
        <f>ENE!BU47+FEB!BU47+MAR!BU47+ABR!BU47+MAY!BU47+JUN!BU47+JUL!BU47+AGO!BU47+SET!BU47+OCT!BU47+NOV!BU47+DIC!BU47</f>
        <v>2</v>
      </c>
      <c r="BV47" s="326">
        <f>ENE!BV47+FEB!BV47+MAR!BV47+ABR!BV47+MAY!BV47+JUN!BV47+JUL!BV47+AGO!BV47+SET!BV47+OCT!BV47+NOV!BV47+DIC!BV47</f>
        <v>0</v>
      </c>
      <c r="BW47" s="326">
        <f>ENE!BW47+FEB!BW47+MAR!BW47+ABR!BW47+MAY!BW47+JUN!BW47+JUL!BW47+AGO!BW47+SET!BW47+OCT!BW47+NOV!BW47+DIC!BW47</f>
        <v>0</v>
      </c>
      <c r="BX47" s="326">
        <f>ENE!BX47+FEB!BX47+MAR!BX47+ABR!BX47+MAY!BX47+JUN!BX47+JUL!BX47+AGO!BX47+SET!BX47+OCT!BX47+NOV!BX47+DIC!BX47</f>
        <v>0</v>
      </c>
      <c r="BY47" s="708" t="e">
        <f t="shared" si="163"/>
        <v>#DIV/0!</v>
      </c>
      <c r="BZ47" s="326">
        <f>ENE!BZ47+FEB!BZ47+MAR!BZ47+ABR!BZ47+MAY!BZ47+JUN!BZ47+JUL!BZ47+AGO!BZ47+SET!BZ47+OCT!BZ47+NOV!BZ47+DIC!BZ47</f>
        <v>0</v>
      </c>
      <c r="CA47" s="326">
        <f>ENE!CA47+FEB!CA47+MAR!CA47+ABR!CA47+MAY!CA47+JUN!CA47+JUL!CA47+AGO!CA47+SET!CA47+OCT!CA47+NOV!CA47+DIC!CA47</f>
        <v>0</v>
      </c>
      <c r="CB47" s="326">
        <f>ENE!CB47+FEB!CB47+MAR!CB47+ABR!CB47+MAY!CB47+JUN!CB47+JUL!CB47+AGO!CB47+SET!CB47+OCT!CB47+NOV!CB47+DIC!CB47</f>
        <v>0</v>
      </c>
      <c r="CC47" s="708" t="e">
        <f t="shared" si="184"/>
        <v>#DIV/0!</v>
      </c>
      <c r="CD47" s="326">
        <f>ENE!CD47+FEB!CD47+MAR!CD47+ABR!CD47+MAY!CD47+JUN!CD47+JUL!CD47+AGO!CD47+SET!CD47+OCT!CD47+NOV!CD47+DIC!CD47</f>
        <v>0</v>
      </c>
      <c r="CE47" s="326">
        <f>ENE!CE47+FEB!CE47+MAR!CE47+ABR!CE47+MAY!CE47+JUN!CE47+JUL!CE47+AGO!CE47+SET!CE47+OCT!CE47+NOV!CE47+DIC!CE47</f>
        <v>0</v>
      </c>
      <c r="CF47" s="326">
        <f>ENE!CF47+FEB!CF47+MAR!CF47+ABR!CF47+MAY!CF47+JUN!CF47+JUL!CF47+AGO!CF47+SET!CF47+OCT!CF47+NOV!CF47+DIC!CF47</f>
        <v>0</v>
      </c>
      <c r="CG47" s="326">
        <f>ENE!CG47+FEB!CG47+MAR!CG47+ABR!CG47+MAY!CG47+JUN!CG47+JUL!CG47+AGO!CG47+SET!CG47+OCT!CG47+NOV!CG47+DIC!CG47</f>
        <v>0</v>
      </c>
      <c r="CH47" s="934">
        <f>ENE!CH47+FEB!CH47+MAR!CH47+ABR!CH47+MAY!CH47+JUN!CH47+JUL!CH47+AGO!CH47+SET!CH47+OCT!CH47+NOV!CH47+DIC!CH47</f>
        <v>0</v>
      </c>
      <c r="CI47" s="941">
        <f>ENE!CI47+FEB!CI47+MAR!CI47+ABR!CI47+MAY!CI47+JUN!CI47+JUL!CI47+AGO!CI47+SET!CI47+OCT!CI47+NOV!CI47+DIC!CI47</f>
        <v>0</v>
      </c>
      <c r="CJ47" s="380">
        <f>ENE!CJ47+FEB!CJ47+MAR!CJ47+ABR!CJ47+MAY!CJ47+JUN!CJ47+JUL!CJ47+AGO!CJ47+SET!CJ47+OCT!CJ47+NOV!CJ47+DIC!CJ47</f>
        <v>0</v>
      </c>
      <c r="CK47" s="326">
        <f>ENE!CK47+FEB!CK47+MAR!CK47+ABR!CK47+MAY!CK47+JUN!CK47+JUL!CK47+AGO!CK47+SET!CK47+OCT!CK47+NOV!CK47+DIC!CK47</f>
        <v>0</v>
      </c>
      <c r="CL47" s="716" t="e">
        <f t="shared" si="185"/>
        <v>#DIV/0!</v>
      </c>
      <c r="CM47" s="326">
        <f>ENE!CM47+FEB!CM47+MAR!CM47+ABR!CM47+MAY!CM47+JUN!CM47+JUL!CM47+AGO!CM47+SET!CM47+OCT!CM47+NOV!CM47+DIC!CM47</f>
        <v>0</v>
      </c>
      <c r="CN47" s="326">
        <f>ENE!CN47+FEB!CN47+MAR!CN47+ABR!CN47+MAY!CN47+JUN!CN47+JUL!CN47+AGO!CN47+SET!CN47+OCT!CN47+NOV!CN47+DIC!CN47</f>
        <v>0</v>
      </c>
      <c r="CO47" s="327">
        <f>ENE!CO47+FEB!CO47+MAR!CO47+ABR!CO47+MAY!CO47+JUN!CO47+JUL!CO47+AGO!CO47+SET!CO47+OCT!CO47+NOV!CO47+DIC!CO47</f>
        <v>0</v>
      </c>
      <c r="CP47" s="148"/>
      <c r="CQ47" s="370" t="s">
        <v>146</v>
      </c>
      <c r="CR47" s="371">
        <v>0</v>
      </c>
      <c r="CS47" s="380">
        <f>ENE!CS47+FEB!CS47+MAR!CS47+ABR!CS47+MAY!CS47+JUN!CS47+JUL!CS47+AGO!CS47+SET!CS47+OCT!CS47+NOV!CS47+DIC!CS47</f>
        <v>0</v>
      </c>
      <c r="CT47" s="326">
        <f>ENE!CT47+FEB!CT47+MAR!CT47+ABR!CT47+MAY!CT47+JUN!CT47+JUL!CT47+AGO!CT47+SET!CT47+OCT!CT47+NOV!CT47+DIC!CT47</f>
        <v>0</v>
      </c>
      <c r="CU47" s="326">
        <f>ENE!CU47+FEB!CU47+MAR!CU47+ABR!CU47+MAY!CU47+JUN!CU47+JUL!CU47+AGO!CU47+SET!CU47+OCT!CU47+NOV!CU47+DIC!CU47</f>
        <v>0</v>
      </c>
      <c r="CV47" s="326">
        <f>ENE!CV47+FEB!CV47+MAR!CV47+ABR!CV47+MAY!CV47+JUN!CV47+JUL!CV47+AGO!CV47+SET!CV47+OCT!CV47+NOV!CV47+DIC!CV47</f>
        <v>0</v>
      </c>
      <c r="CW47" s="326">
        <f>ENE!CW47+FEB!CW47+MAR!CW47+ABR!CW47+MAY!CW47+JUN!CW47+JUL!CW47+AGO!CW47+SET!CW47+OCT!CW47+NOV!CW47+DIC!CW47</f>
        <v>0</v>
      </c>
      <c r="CX47" s="326">
        <f>ENE!CX47+FEB!CX47+MAR!CX47+ABR!CX47+MAY!CX47+JUN!CX47+JUL!CX47+AGO!CX47+SET!CX47+OCT!CX47+NOV!CX47+DIC!CX47</f>
        <v>0</v>
      </c>
      <c r="CY47" s="326">
        <f>ENE!CY47+FEB!CY47+MAR!CY47+ABR!CY47+MAY!CY47+JUN!CY47+JUL!CY47+AGO!CY47+SET!CY47+OCT!CY47+NOV!CY47+DIC!CY47</f>
        <v>4</v>
      </c>
      <c r="CZ47" s="326">
        <f>ENE!CZ47+FEB!CZ47+MAR!CZ47+ABR!CZ47+MAY!CZ47+JUN!CZ47+JUL!CZ47+AGO!CZ47+SET!CZ47+OCT!CZ47+NOV!CZ47+DIC!CZ47</f>
        <v>0</v>
      </c>
      <c r="DA47" s="326">
        <f>ENE!DA47+FEB!DA47+MAR!DA47+ABR!DA47+MAY!DA47+JUN!DA47+JUL!DA47+AGO!DA47+SET!DA47+OCT!DA47+NOV!DA47+DIC!DA47</f>
        <v>0</v>
      </c>
      <c r="DB47" s="326">
        <f>ENE!DB47+FEB!DB47+MAR!DB47+ABR!DB47+MAY!DB47+JUN!DB47+JUL!DB47+AGO!DB47+SET!DB47+OCT!DB47+NOV!DB47+DIC!DB47</f>
        <v>4</v>
      </c>
      <c r="DC47" s="326">
        <f>ENE!DC47+FEB!DC47+MAR!DC47+ABR!DC47+MAY!DC47+JUN!DC47+JUL!DC47+AGO!DC47+SET!DC47+OCT!DC47+NOV!DC47+DIC!DC47</f>
        <v>0</v>
      </c>
      <c r="DD47" s="326">
        <f>ENE!DD47+FEB!DD47+MAR!DD47+ABR!DD47+MAY!DD47+JUN!DD47+JUL!DD47+AGO!DD47+SET!DD47+OCT!DD47+NOV!DD47+DIC!DD47</f>
        <v>0</v>
      </c>
      <c r="DE47" s="326">
        <f>ENE!DE47+FEB!DE47+MAR!DE47+ABR!DE47+MAY!DE47+JUN!DE47+JUL!DE47+AGO!DE47+SET!DE47+OCT!DE47+NOV!DE47+DIC!DE47</f>
        <v>0</v>
      </c>
      <c r="DF47" s="326">
        <f>ENE!DF47+FEB!DF47+MAR!DF47+ABR!DF47+MAY!DF47+JUN!DF47+JUL!DF47+AGO!DF47+SET!DF47+OCT!DF47+NOV!DF47+DIC!DF47</f>
        <v>0</v>
      </c>
      <c r="DG47" s="326">
        <f>ENE!DG47+FEB!DG47+MAR!DG47+ABR!DG47+MAY!DG47+JUN!DG47+JUL!DG47+AGO!DG47+SET!DG47+OCT!DG47+NOV!DG47+DIC!DG47</f>
        <v>0</v>
      </c>
      <c r="DH47" s="326">
        <f>ENE!DH47+FEB!DH47+MAR!DH47+ABR!DH47+MAY!DH47+JUN!DH47+JUL!DH47+AGO!DH47+SET!DH47+OCT!DH47+NOV!DH47+DIC!DH47</f>
        <v>0</v>
      </c>
      <c r="DI47" s="379">
        <f>ENE!DI47+FEB!DI47+MAR!DI47+ABR!DI47+MAY!DI47+JUN!DI47+JUL!DI47+AGO!DI47+SET!DI47+OCT!DI47+NOV!DI47+DIC!DI47</f>
        <v>0</v>
      </c>
      <c r="DJ47" s="380">
        <f>ENE!DJ47+FEB!DJ47+MAR!DJ47+ABR!DJ47+MAY!DJ47+JUN!DJ47+JUL!DJ47+AGO!DJ47+SET!DJ47+OCT!DJ47+NOV!DJ47+DIC!DJ47</f>
        <v>0</v>
      </c>
      <c r="DK47" s="327">
        <f>ENE!DK47+FEB!DK47+MAR!DK47+ABR!DK47+MAY!DK47+JUN!DK47+JUL!DK47+AGO!DK47+SET!DK47+OCT!DK47+NOV!DK47+DIC!DK47</f>
        <v>0</v>
      </c>
      <c r="DL47" s="380">
        <f>ENE!DL47+FEB!DL47+MAR!DL47+ABR!DL47+MAY!DL47+JUN!DL47+JUL!DL47+AGO!DL47+SET!DL47+OCT!DL47+NOV!DL47+DIC!DL47</f>
        <v>0</v>
      </c>
      <c r="DM47" s="327">
        <f>ENE!DM47+FEB!DM47+MAR!DM47+ABR!DM47+MAY!DM47+JUN!DM47+JUL!DM47+AGO!DM47+SET!DM47+OCT!DM47+NOV!DM47+DIC!DM47</f>
        <v>0</v>
      </c>
      <c r="DN47" s="148"/>
      <c r="DO47" s="201" t="s">
        <v>146</v>
      </c>
      <c r="DP47" s="202">
        <v>0</v>
      </c>
      <c r="DQ47" s="380">
        <f>ENE!DQ47+FEB!DQ47+MAR!DQ47+ABR!DQ47+MAY!DQ47+JUN!DQ47+JUL!DQ47+AGO!DQ47+SET!DQ47+OCT!DQ47+NOV!DQ47+DIC!DQ47</f>
        <v>0</v>
      </c>
      <c r="DR47" s="326">
        <f>ENE!DR47+FEB!DR47+MAR!DR47+ABR!DR47+MAY!DR47+JUN!DR47+JUL!DR47+AGO!DR47+SET!DR47+OCT!DR47+NOV!DR47+DIC!DR47</f>
        <v>0</v>
      </c>
      <c r="DS47" s="326">
        <f>ENE!DS47+FEB!DS47+MAR!DS47+ABR!DS47+MAY!DS47+JUN!DS47+JUL!DS47+AGO!DS47+SET!DS47+OCT!DS47+NOV!DS47+DIC!DS47</f>
        <v>0</v>
      </c>
      <c r="DT47" s="379">
        <f>ENE!DT47+FEB!DT47+MAR!DT47+ABR!DT47+MAY!DT47+JUN!DT47+JUL!DT47+AGO!DT47+SET!DT47+OCT!DT47+NOV!DT47+DIC!DT47</f>
        <v>0</v>
      </c>
      <c r="DU47" s="380">
        <f>ENE!DU47+FEB!DU47+MAR!DU47+ABR!DU47+MAY!DU47+JUN!DU47+JUL!DU47+AGO!DU47+SET!DU47+OCT!DU47+NOV!DU47+DIC!DU47</f>
        <v>0</v>
      </c>
      <c r="DV47" s="326">
        <f>ENE!DV47+FEB!DV47+MAR!DV47+ABR!DV47+MAY!DV47+JUN!DV47+JUL!DV47+AGO!DV47+SET!DV47+OCT!DV47+NOV!DV47+DIC!DV47</f>
        <v>0</v>
      </c>
      <c r="DW47" s="326">
        <f>ENE!DW47+FEB!DW47+MAR!DW47+ABR!DW47+MAY!DW47+JUN!DW47+JUL!DW47+AGO!DW47+SET!DW47+OCT!DW47+NOV!DW47+DIC!DW47</f>
        <v>0</v>
      </c>
      <c r="DX47" s="720" t="e">
        <f t="shared" si="167"/>
        <v>#DIV/0!</v>
      </c>
      <c r="DY47" s="380">
        <f>ENE!DY47+FEB!DY47+MAR!DY47+ABR!DY47+MAY!DY47+JUN!DY47+JUL!DY47+AGO!DY47+SET!DY47+OCT!DY47+NOV!DY47+DIC!DY47</f>
        <v>0</v>
      </c>
      <c r="DZ47" s="326">
        <f>ENE!DZ47+FEB!DZ47+MAR!DZ47+ABR!DZ47+MAY!DZ47+JUN!DZ47+JUL!DZ47+AGO!DZ47+SET!DZ47+OCT!DZ47+NOV!DZ47+DIC!DZ47</f>
        <v>0</v>
      </c>
      <c r="EA47" s="326">
        <f>ENE!EA47+FEB!EA47+MAR!EA47+ABR!EA47+MAY!EA47+JUN!EA47+JUL!EA47+AGO!EA47+SET!EA47+OCT!EA47+NOV!EA47+DIC!EA47</f>
        <v>0</v>
      </c>
      <c r="EB47" s="716" t="e">
        <f t="shared" si="186"/>
        <v>#DIV/0!</v>
      </c>
      <c r="EC47" s="326">
        <f>ENE!EC47+FEB!EC47+MAR!EC47+ABR!EC47+MAY!EC47+JUN!EC47+JUL!EC47+AGO!EC47+SET!EC47+OCT!EC47+NOV!EC47+DIC!EC47</f>
        <v>0</v>
      </c>
      <c r="ED47" s="326">
        <f>ENE!ED47+FEB!ED47+MAR!ED47+ABR!ED47+MAY!ED47+JUN!ED47+JUL!ED47+AGO!ED47+SET!ED47+OCT!ED47+NOV!ED47+DIC!ED47</f>
        <v>0</v>
      </c>
      <c r="EE47" s="326">
        <f>ENE!EE47+FEB!EE47+MAR!EE47+ABR!EE47+MAY!EE47+JUN!EE47+JUL!EE47+AGO!EE47+SET!EE47+OCT!EE47+NOV!EE47+DIC!EE47</f>
        <v>0</v>
      </c>
      <c r="EF47" s="379">
        <f>ENE!EF47+FEB!EF47+MAR!EF47+ABR!EF47+MAY!EF47+JUN!EF47+JUL!EF47+AGO!EF47+SET!EF47+OCT!EF47+NOV!EF47+DIC!EF47</f>
        <v>0</v>
      </c>
      <c r="EG47" s="380">
        <f>ENE!EG47+FEB!EG47+MAR!EG47+ABR!EG47+MAY!EG47+JUN!EG47+JUL!EG47+AGO!EG47+SET!EG47+OCT!EG47+NOV!EG47+DIC!EG47</f>
        <v>0</v>
      </c>
      <c r="EH47" s="327">
        <f>ENE!EH47+FEB!EH47+MAR!EH47+ABR!EH47+MAY!EH47+JUN!EH47+JUL!EH47+AGO!EH47+SET!EH47+OCT!EH47+NOV!EH47+DIC!EH47</f>
        <v>0</v>
      </c>
      <c r="EI47" s="326">
        <f>ENE!EI47+FEB!EI47+MAR!EI47+ABR!EI47+MAY!EI47+JUN!EI47+JUL!EI47+AGO!EI47+SET!EI47+OCT!EI47+NOV!EI47+DIC!EI47</f>
        <v>0</v>
      </c>
      <c r="EJ47" s="326">
        <f>ENE!EJ47+FEB!EJ47+MAR!EJ47+ABR!EJ47+MAY!EJ47+JUN!EJ47+JUL!EJ47+AGO!EJ47+SET!EJ47+OCT!EJ47+NOV!EJ47+DIC!EJ47</f>
        <v>0</v>
      </c>
      <c r="EK47" s="716" t="e">
        <f t="shared" si="187"/>
        <v>#DIV/0!</v>
      </c>
      <c r="EL47" s="326">
        <f>ENE!EL47+FEB!EL47+MAR!EL47+ABR!EL47+MAY!EL47+JUN!EL47+JUL!EL47+AGO!EL47+SET!EL47+OCT!EL47+NOV!EL47+DIC!EL47</f>
        <v>0</v>
      </c>
      <c r="EM47" s="326">
        <f>ENE!EM47+FEB!EM47+MAR!EM47+ABR!EM47+MAY!EM47+JUN!EM47+JUL!EM47+AGO!EM47+SET!EM47+OCT!EM47+NOV!EM47+DIC!EM47</f>
        <v>3</v>
      </c>
      <c r="EN47" s="708" t="e">
        <f t="shared" si="188"/>
        <v>#DIV/0!</v>
      </c>
      <c r="EO47" s="326">
        <f>ENE!EO47+FEB!EO47+MAR!EO47+ABR!EO47+MAY!EO47+JUN!EO47+JUL!EO47+AGO!EO47+SET!EO47+OCT!EO47+NOV!EO47+DIC!EO47</f>
        <v>3</v>
      </c>
      <c r="EP47" s="716" t="e">
        <f t="shared" si="189"/>
        <v>#DIV/0!</v>
      </c>
      <c r="EQ47" s="148"/>
      <c r="ER47" s="201" t="s">
        <v>146</v>
      </c>
      <c r="ES47" s="380">
        <f>ENE!ES47+FEB!ES47+MAR!ES47+ABR!ES47+MAY!ES47+JUN!ES47+JUL!ES47+AGO!ES47+SET!ES47+OCT!ES47+NOV!ES47+DIC!ES47</f>
        <v>0</v>
      </c>
      <c r="ET47" s="326">
        <f>ENE!ET47+FEB!ET47+MAR!ET47+ABR!ET47+MAY!ET47+JUN!ET47+JUL!ET47+AGO!ET47+SET!ET47+OCT!ET47+NOV!ET47+DIC!ET47</f>
        <v>0</v>
      </c>
      <c r="EU47" s="379">
        <f>ENE!EU47+FEB!EU47+MAR!EU47+ABR!EU47+MAY!EU47+JUN!EU47+JUL!EU47+AGO!EU47+SET!EU47+OCT!EU47+NOV!EU47+DIC!EU47</f>
        <v>0</v>
      </c>
      <c r="EV47" s="380">
        <f>ENE!EV47+FEB!EV47+MAR!EV47+ABR!EV47+MAY!EV47+JUN!EV47+JUL!EV47+AGO!EV47+SET!EV47+OCT!EV47+NOV!EV47+DIC!EV47</f>
        <v>0</v>
      </c>
      <c r="EW47" s="326">
        <f>ENE!EW47+FEB!EW47+MAR!EW47+ABR!EW47+MAY!EW47+JUN!EW47+JUL!EW47+AGO!EW47+SET!EW47+OCT!EW47+NOV!EW47+DIC!EW47</f>
        <v>0</v>
      </c>
      <c r="EX47" s="327">
        <f>ENE!EX47+FEB!EX47+MAR!EX47+ABR!EX47+MAY!EX47+JUN!EX47+JUL!EX47+AGO!EX47+SET!EX47+OCT!EX47+NOV!EX47+DIC!EX47</f>
        <v>0</v>
      </c>
      <c r="EY47" s="326">
        <f>ENE!EY47+FEB!EY47+MAR!EY47+ABR!EY47+MAY!EY47+JUN!EY47+JUL!EY47+AGO!EY47+SET!EY47+OCT!EY47+NOV!EY47+DIC!EY47</f>
        <v>0</v>
      </c>
      <c r="EZ47" s="326">
        <f>ENE!EZ47+FEB!EZ47+MAR!EZ47+ABR!EZ47+MAY!EZ47+JUN!EZ47+JUL!EZ47+AGO!EZ47+SET!EZ47+OCT!EZ47+NOV!EZ47+DIC!EZ47</f>
        <v>0</v>
      </c>
      <c r="FA47" s="379">
        <f>ENE!FA47+FEB!FA47+MAR!FA47+ABR!FA47+MAY!FA47+JUN!FA47+JUL!FA47+AGO!FA47+SET!FA47+OCT!FA47+NOV!FA47+DIC!FA47</f>
        <v>0</v>
      </c>
      <c r="FB47" s="380">
        <f>ENE!FB47+FEB!FB47+MAR!FB47+ABR!FB47+MAY!FB47+JUN!FB47+JUL!FB47+AGO!FB47+SET!FB47+OCT!FB47+NOV!FB47+DIC!FB47</f>
        <v>0</v>
      </c>
      <c r="FC47" s="326">
        <f>ENE!FC47+FEB!FC47+MAR!FC47+ABR!FC47+MAY!FC47+JUN!FC47+JUL!FC47+AGO!FC47+SET!FC47+OCT!FC47+NOV!FC47+DIC!FC47</f>
        <v>0</v>
      </c>
      <c r="FD47" s="327">
        <f>ENE!FD47+FEB!FD47+MAR!FD47+ABR!FD47+MAY!FD47+JUN!FD47+JUL!FD47+AGO!FD47+SET!FD47+OCT!FD47+NOV!FD47+DIC!FD47</f>
        <v>0</v>
      </c>
      <c r="FE47" s="326">
        <f>ENE!FE47+FEB!FE47+MAR!FE47+ABR!FE47+MAY!FE47+JUN!FE47+JUL!FE47+AGO!FE47+SET!FE47+OCT!FE47+NOV!FE47+DIC!FE47</f>
        <v>0</v>
      </c>
      <c r="FF47" s="326">
        <f>ENE!FF47+FEB!FF47+MAR!FF47+ABR!FF47+MAY!FF47+JUN!FF47+JUL!FF47+AGO!FF47+SET!FF47+OCT!FF47+NOV!FF47+DIC!FF47</f>
        <v>0</v>
      </c>
      <c r="FG47" s="379">
        <f>ENE!FG47+FEB!FG47+MAR!FG47+ABR!FG47+MAY!FG47+JUN!FG47+JUL!FG47+AGO!FG47+SET!FG47+OCT!FG47+NOV!FG47+DIC!FG47</f>
        <v>0</v>
      </c>
      <c r="FH47" s="380">
        <f>ENE!FH47+FEB!FH47+MAR!FH47+ABR!FH47+MAY!FH47+JUN!FH47+JUL!FH47+AGO!FH47+SET!FH47+OCT!FH47+NOV!FH47+DIC!FH47</f>
        <v>0</v>
      </c>
      <c r="FI47" s="326">
        <f>ENE!FI47+FEB!FI47+MAR!FI47+ABR!FI47+MAY!FI47+JUN!FI47+JUL!FI47+AGO!FI47+SET!FI47+OCT!FI47+NOV!FI47+DIC!FI47</f>
        <v>0</v>
      </c>
      <c r="FJ47" s="327">
        <f>ENE!FJ47+FEB!FJ47+MAR!FJ47+ABR!FJ47+MAY!FJ47+JUN!FJ47+JUL!FJ47+AGO!FJ47+SET!FJ47+OCT!FJ47+NOV!FJ47+DIC!FJ47</f>
        <v>0</v>
      </c>
      <c r="FK47" s="205">
        <f>ENE!FK47</f>
        <v>0</v>
      </c>
      <c r="FL47" s="724" t="e">
        <f t="shared" si="169"/>
        <v>#DIV/0!</v>
      </c>
      <c r="FM47" s="326">
        <f>ENE!FM47+FEB!FM47+MAR!FM47+ABR!FM47+MAY!FM47+JUN!FM47+JUL!FM47+AGO!FM47+SET!FM47+OCT!FM47+NOV!FM47+DIC!FM47</f>
        <v>0</v>
      </c>
      <c r="FN47" s="326">
        <f>ENE!FN47+FEB!FN47+MAR!FN47+ABR!FN47+MAY!FN47+JUN!FN47+JUL!FN47+AGO!FN47+SET!FN47+OCT!FN47+NOV!FN47+DIC!FN47</f>
        <v>1</v>
      </c>
      <c r="FO47" s="326">
        <f>ENE!FO47+FEB!FO47+MAR!FO47+ABR!FO47+MAY!FO47+JUN!FO47+JUL!FO47+AGO!FO47+SET!FO47+OCT!FO47+NOV!FO47+DIC!FO47</f>
        <v>3</v>
      </c>
      <c r="FP47" s="326">
        <f>ENE!FP47+FEB!FP47+MAR!FP47+ABR!FP47+MAY!FP47+JUN!FP47+JUL!FP47+AGO!FP47+SET!FP47+OCT!FP47+NOV!FP47+DIC!FP47</f>
        <v>8</v>
      </c>
      <c r="FQ47" s="327">
        <f>ENE!FQ47+FEB!FQ47+MAR!FQ47+ABR!FQ47+MAY!FQ47+JUN!FQ47+JUL!FQ47+AGO!FQ47+SET!FQ47+OCT!FQ47+NOV!FQ47+DIC!FQ47</f>
        <v>1</v>
      </c>
      <c r="FR47" s="380">
        <f>ENE!FR47+FEB!FR47+MAR!FR47+ABR!FR47+MAY!FR47+JUN!FR47+JUL!FR47+AGO!FR47+SET!FR47+OCT!FR47+NOV!FR47+DIC!FR47</f>
        <v>0</v>
      </c>
      <c r="FS47" s="326">
        <f>ENE!FS47+FEB!FS47+MAR!FS47+ABR!FS47+MAY!FS47+JUN!FS47+JUL!FS47+AGO!FS47+SET!FS47+OCT!FS47+NOV!FS47+DIC!FS47</f>
        <v>0</v>
      </c>
      <c r="FT47" s="326">
        <f>ENE!FT47+FEB!FT47+MAR!FT47+ABR!FT47+MAY!FT47+JUN!FT47+JUL!FT47+AGO!FT47+SET!FT47+OCT!FT47+NOV!FT47+DIC!FT47</f>
        <v>0</v>
      </c>
      <c r="FU47" s="326">
        <f>ENE!FU47+FEB!FU47+MAR!FU47+ABR!FU47+MAY!FU47+JUN!FU47+JUL!FU47+AGO!FU47+SET!FU47+OCT!FU47+NOV!FU47+DIC!FU47</f>
        <v>0</v>
      </c>
      <c r="FV47" s="326">
        <f>ENE!FV47+FEB!FV47+MAR!FV47+ABR!FV47+MAY!FV47+JUN!FV47+JUL!FV47+AGO!FV47+SET!FV47+OCT!FV47+NOV!FV47+DIC!FV47</f>
        <v>0</v>
      </c>
      <c r="FW47" s="326">
        <f>ENE!FW47+FEB!FW47+MAR!FW47+ABR!FW47+MAY!FW47+JUN!FW47+JUL!FW47+AGO!FW47+SET!FW47+OCT!FW47+NOV!FW47+DIC!FW47</f>
        <v>0</v>
      </c>
      <c r="FX47" s="326">
        <f>ENE!FX47+FEB!FX47+MAR!FX47+ABR!FX47+MAY!FX47+JUN!FX47+JUL!FX47+AGO!FX47+SET!FX47+OCT!FX47+NOV!FX47+DIC!FX47</f>
        <v>0</v>
      </c>
      <c r="FY47" s="326">
        <f>ENE!FY47+FEB!FY47+MAR!FY47+ABR!FY47+MAY!FY47+JUN!FY47+JUL!FY47+AGO!FY47+SET!FY47+OCT!FY47+NOV!FY47+DIC!FY47</f>
        <v>0</v>
      </c>
      <c r="FZ47" s="326">
        <f>ENE!FZ47+FEB!FZ47+MAR!FZ47+ABR!FZ47+MAY!FZ47+JUN!FZ47+JUL!FZ47+AGO!FZ47+SET!FZ47+OCT!FZ47+NOV!FZ47+DIC!FZ47</f>
        <v>0</v>
      </c>
      <c r="GA47" s="326">
        <f>ENE!GA47+FEB!GA47+MAR!GA47+ABR!GA47+MAY!GA47+JUN!GA47+JUL!GA47+AGO!GA47+SET!GA47+OCT!GA47+NOV!GA47+DIC!GA47</f>
        <v>6</v>
      </c>
      <c r="GB47" s="326">
        <f>ENE!GB47+FEB!GB47+MAR!GB47+ABR!GB47+MAY!GB47+JUN!GB47+JUL!GB47+AGO!GB47+SET!GB47+OCT!GB47+NOV!GB47+DIC!GB47</f>
        <v>1</v>
      </c>
      <c r="GC47" s="326">
        <f>ENE!GC47+FEB!GC47+MAR!GC47+ABR!GC47+MAY!GC47+JUN!GC47+JUL!GC47+AGO!GC47+SET!GC47+OCT!GC47+NOV!GC47+DIC!GC47</f>
        <v>0</v>
      </c>
      <c r="GD47" s="326">
        <f>ENE!GD47+FEB!GD47+MAR!GD47+ABR!GD47+MAY!GD47+JUN!GD47+JUL!GD47+AGO!GD47+SET!GD47+OCT!GD47+NOV!GD47+DIC!GD47</f>
        <v>1</v>
      </c>
      <c r="GE47" s="326">
        <f>ENE!GE47+FEB!GE47+MAR!GE47+ABR!GE47+MAY!GE47+JUN!GE47+JUL!GE47+AGO!GE47+SET!GE47+OCT!GE47+NOV!GE47+DIC!GE47</f>
        <v>0</v>
      </c>
      <c r="GF47" s="326">
        <f>ENE!GF47+FEB!GF47+MAR!GF47+ABR!GF47+MAY!GF47+JUN!GF47+JUL!GF47+AGO!GF47+SET!GF47+OCT!GF47+NOV!GF47+DIC!GF47</f>
        <v>0</v>
      </c>
      <c r="GG47" s="327">
        <f>ENE!GG47+FEB!GG47+MAR!GG47+ABR!GG47+MAY!GG47+JUN!GG47+JUL!GG47+AGO!GG47+SET!GG47+OCT!GG47+NOV!GG47+DIC!GG47</f>
        <v>0</v>
      </c>
      <c r="GH47" s="148"/>
      <c r="GI47" s="201" t="s">
        <v>146</v>
      </c>
      <c r="GJ47" s="486">
        <v>0</v>
      </c>
      <c r="GK47" s="727" t="e">
        <f t="shared" si="190"/>
        <v>#DIV/0!</v>
      </c>
      <c r="GL47" s="380">
        <f>ENE!GL47+FEB!GL47+MAR!GL47+ABR!GL47+MAY!GL47+JUN!GL47+JUL!GL47+AGO!GL47+SET!GL47+OCT!GL47+NOV!GL47+DIC!GL47</f>
        <v>0</v>
      </c>
      <c r="GM47" s="326">
        <f>ENE!GM47+FEB!GM47+MAR!GM47+ABR!GM47+MAY!GM47+JUN!GM47+JUL!GM47+AGO!GM47+SET!GM47+OCT!GM47+NOV!GM47+DIC!GM47</f>
        <v>1</v>
      </c>
      <c r="GN47" s="326">
        <f>ENE!GN47+FEB!GN47+MAR!GN47+ABR!GN47+MAY!GN47+JUN!GN47+JUL!GN47+AGO!GN47+SET!GN47+OCT!GN47+NOV!GN47+DIC!GN47</f>
        <v>1</v>
      </c>
      <c r="GO47" s="326">
        <f>ENE!GO47+FEB!GO47+MAR!GO47+ABR!GO47+MAY!GO47+JUN!GO47+JUL!GO47+AGO!GO47+SET!GO47+OCT!GO47+NOV!GO47+DIC!GO47</f>
        <v>5</v>
      </c>
      <c r="GP47" s="327">
        <f>ENE!GP47+FEB!GP47+MAR!GP47+ABR!GP47+MAY!GP47+JUN!GP47+JUL!GP47+AGO!GP47+SET!GP47+OCT!GP47+NOV!GP47+DIC!GP47</f>
        <v>5</v>
      </c>
      <c r="GQ47" s="380">
        <f>ENE!GQ47+FEB!GQ47+MAR!GQ47+ABR!GQ47+MAY!GQ47+JUN!GQ47+JUL!GQ47+AGO!GQ47+SET!GQ47+OCT!GQ47+NOV!GQ47+DIC!GQ47</f>
        <v>0</v>
      </c>
      <c r="GR47" s="326">
        <f>ENE!GR47+FEB!GR47+MAR!GR47+ABR!GR47+MAY!GR47+JUN!GR47+JUL!GR47+AGO!GR47+SET!GR47+OCT!GR47+NOV!GR47+DIC!GR47</f>
        <v>0</v>
      </c>
      <c r="GS47" s="326">
        <f>ENE!GS47+FEB!GS47+MAR!GS47+ABR!GS47+MAY!GS47+JUN!GS47+JUL!GS47+AGO!GS47+SET!GS47+OCT!GS47+NOV!GS47+DIC!GS47</f>
        <v>1</v>
      </c>
      <c r="GT47" s="326">
        <f>ENE!GT47+FEB!GT47+MAR!GT47+ABR!GT47+MAY!GT47+JUN!GT47+JUL!GT47+AGO!GT47+SET!GT47+OCT!GT47+NOV!GT47+DIC!GT47</f>
        <v>2</v>
      </c>
      <c r="GU47" s="327">
        <f>ENE!GU47+FEB!GU47+MAR!GU47+ABR!GU47+MAY!GU47+JUN!GU47+JUL!GU47+AGO!GU47+SET!GU47+OCT!GU47+NOV!GU47+DIC!GU47</f>
        <v>4</v>
      </c>
      <c r="GV47" s="205">
        <f>ENE!GV47+FEB!GV47+MAR!GV47+ABR!GV47+MAY!GV47+JUN!GV47+JUL!GV47+AGO!GV47+SET!GV47+OCT!GV47+NOV!GV47+DIC!GV47</f>
        <v>64</v>
      </c>
      <c r="GW47" s="205">
        <v>0</v>
      </c>
      <c r="GX47" s="730" t="e">
        <f t="shared" si="191"/>
        <v>#DIV/0!</v>
      </c>
      <c r="GY47" s="380">
        <f>ENE!GY47+FEB!GY47+MAR!GY47+ABR!GY47+MAY!GY47+JUN!GY47+JUL!GY47+AGO!GY47+SET!GY47+OCT!GY47+NOV!GY47+DIC!GY47</f>
        <v>7</v>
      </c>
      <c r="GZ47" s="326">
        <f>ENE!GZ47+FEB!GZ47+MAR!GZ47+ABR!GZ47+MAY!GZ47+JUN!GZ47+JUL!GZ47+AGO!GZ47+SET!GZ47+OCT!GZ47+NOV!GZ47+DIC!GZ47</f>
        <v>0</v>
      </c>
      <c r="HA47" s="326">
        <f>ENE!HA47+FEB!HA47+MAR!HA47+ABR!HA47+MAY!HA47+JUN!HA47+JUL!HA47+AGO!HA47+SET!HA47+OCT!HA47+NOV!HA47+DIC!HA47</f>
        <v>0</v>
      </c>
      <c r="HB47" s="326">
        <f>ENE!HB47+FEB!HB47+MAR!HB47+ABR!HB47+MAY!HB47+JUN!HB47+JUL!HB47+AGO!HB47+SET!HB47+OCT!HB47+NOV!HB47+DIC!HB47</f>
        <v>0</v>
      </c>
      <c r="HC47" s="326">
        <f>ENE!HC47+FEB!HC47+MAR!HC47+ABR!HC47+MAY!HC47+JUN!HC47+JUL!HC47+AGO!HC47+SET!HC47+OCT!HC47+NOV!HC47+DIC!HC47</f>
        <v>0</v>
      </c>
      <c r="HD47" s="326">
        <f>ENE!HD47+FEB!HD47+MAR!HD47+ABR!HD47+MAY!HD47+JUN!HD47+JUL!HD47+AGO!HD47+SET!HD47+OCT!HD47+NOV!HD47+DIC!HD47</f>
        <v>0</v>
      </c>
      <c r="HE47" s="326">
        <f>ENE!HE47+FEB!HE47+MAR!HE47+ABR!HE47+MAY!HE47+JUN!HE47+JUL!HE47+AGO!HE47+SET!HE47+OCT!HE47+NOV!HE47+DIC!HE47</f>
        <v>0</v>
      </c>
      <c r="HF47" s="326">
        <f>ENE!HF47+FEB!HF47+MAR!HF47+ABR!HF47+MAY!HF47+JUN!HF47+JUL!HF47+AGO!HF47+SET!HF47+OCT!HF47+NOV!HF47+DIC!HF47</f>
        <v>0</v>
      </c>
      <c r="HG47" s="327">
        <f>ENE!HG47+FEB!HG47+MAR!HG47+ABR!HG47+MAY!HG47+JUN!HG47+JUL!HG47+AGO!HG47+SET!HG47+OCT!HG47+NOV!HG47+DIC!HG47</f>
        <v>0</v>
      </c>
      <c r="HH47" s="645"/>
      <c r="HI47" s="276" t="s">
        <v>146</v>
      </c>
      <c r="HJ47" s="326">
        <f>ENE!HJ47+FEB!HJ47+MAR!HJ47+ABR!HJ47+MAY!HJ47+JUN!HJ47+JUL!HJ47+AGO!HJ47+SET!HJ47+OCT!HJ47+NOV!HJ47+DIC!HJ47</f>
        <v>0</v>
      </c>
      <c r="HK47" s="326">
        <f>ENE!HK47+FEB!HK47+MAR!HK47+ABR!HK47+MAY!HK47+JUN!HK47+JUL!HK47+AGO!HK47+SET!HK47+OCT!HK47+NOV!HK47+DIC!HK47</f>
        <v>0</v>
      </c>
      <c r="HL47" s="326">
        <f>ENE!HL47+FEB!HL47+MAR!HL47+ABR!HL47+MAY!HL47+JUN!HL47+JUL!HL47+AGO!HL47+SET!HL47+OCT!HL47+NOV!HL47+DIC!HL47</f>
        <v>0</v>
      </c>
      <c r="HM47" s="326">
        <f>ENE!HM47+FEB!HM47+MAR!HM47+ABR!HM47+MAY!HM47+JUN!HM47+JUL!HM47+AGO!HM47+SET!HM47+OCT!HM47+NOV!HM47+DIC!HM47</f>
        <v>0</v>
      </c>
      <c r="HN47" s="326">
        <f>ENE!HN47+FEB!HN47+MAR!HN47+ABR!HN47+MAY!HN47+JUN!HN47+JUL!HN47+AGO!HN47+SET!HN47+OCT!HN47+NOV!HN47+DIC!HN47</f>
        <v>0</v>
      </c>
      <c r="HO47" s="326">
        <f>ENE!HO47+FEB!HO47+MAR!HO47+ABR!HO47+MAY!HO47+JUN!HO47+JUL!HO47+AGO!HO47+SET!HO47+OCT!HO47+NOV!HO47+DIC!HO47</f>
        <v>0</v>
      </c>
      <c r="HP47" s="326">
        <f>ENE!HP47+FEB!HP47+MAR!HP47+ABR!HP47+MAY!HP47+JUN!HP47+JUL!HP47+AGO!HP47+SET!HP47+OCT!HP47+NOV!HP47+DIC!HP47</f>
        <v>0</v>
      </c>
      <c r="HQ47" s="327">
        <f>ENE!HQ47+FEB!HQ47+MAR!HQ47+ABR!HQ47+MAY!HQ47+JUN!HQ47+JUL!HQ47+AGO!HQ47+SET!HQ47+OCT!HQ47+NOV!HQ47+DIC!HQ47</f>
        <v>0</v>
      </c>
      <c r="HR47" s="184">
        <f>ENE!HR47</f>
        <v>0</v>
      </c>
      <c r="HS47" s="732" t="e">
        <f t="shared" si="192"/>
        <v>#DIV/0!</v>
      </c>
      <c r="HT47" s="205">
        <f>ENE!HT47+FEB!HT47+MAR!HT47+ABR!HT47+MAY!HT47+JUN!HT47+JUL!HT47+AGO!HT47+SET!HT47+OCT!HT47+NOV!HT47+DIC!HT47</f>
        <v>0</v>
      </c>
      <c r="HU47" s="203">
        <f>ENE!HU47+FEB!HU47+MAR!HU47+ABR!HU47+MAY!HU47+JUN!HU47+JUL!HU47+AGO!HU47+SET!HU47+OCT!HU47+NOV!HU47+DIC!HU47</f>
        <v>0</v>
      </c>
      <c r="HV47" s="203">
        <f>ENE!HV47+FEB!HV47+MAR!HV47+ABR!HV47+MAY!HV47+JUN!HV47+JUL!HV47+AGO!HV47+SET!HV47+OCT!HV47+NOV!HV47+DIC!HV47</f>
        <v>0</v>
      </c>
      <c r="HW47" s="203">
        <f>ENE!HW47+FEB!HW47+MAR!HW47+ABR!HW47+MAY!HW47+JUN!HW47+JUL!HW47+AGO!HW47+SET!HW47+OCT!HW47+NOV!HW47+DIC!HW47</f>
        <v>0</v>
      </c>
      <c r="HX47" s="173">
        <f>ENE!HX47+FEB!HX47+MAR!HX47+ABR!HX47+MAY!HX47+JUN!HX47+JUL!HX47+AGO!HX47+SET!HX47+OCT!HX47+NOV!HX47+DIC!HX47</f>
        <v>0</v>
      </c>
      <c r="HY47" s="326">
        <f>ENE!HY47+FEB!HY47+MAR!HY47+ABR!HY47+MAY!HY47+JUN!HY47+JUL!HY47+AGO!HY47+SET!HY47+OCT!HY47+NOV!HY47+DIC!HY47</f>
        <v>0</v>
      </c>
      <c r="HZ47" s="326">
        <f>ENE!HZ47+FEB!HZ47+MAR!HZ47+ABR!HZ47+MAY!HZ47+JUN!HZ47+JUL!HZ47+AGO!HZ47+SET!HZ47+OCT!HZ47+NOV!HZ47+DIC!HZ47</f>
        <v>0</v>
      </c>
      <c r="IA47" s="326">
        <f>ENE!IA47+FEB!IA47+MAR!IA47+ABR!IA47+MAY!IA47+JUN!IA47+JUL!IA47+AGO!IA47+SET!IA47+OCT!IA47+NOV!IA47+DIC!IA47</f>
        <v>0</v>
      </c>
      <c r="IB47" s="326">
        <f>ENE!IB47+FEB!IB47+MAR!IB47+ABR!IB47+MAY!IB47+JUN!IB47+JUL!IB47+AGO!IB47+SET!IB47+OCT!IB47+NOV!IB47+DIC!IB47</f>
        <v>0</v>
      </c>
      <c r="IC47" s="326">
        <f>ENE!IC47+FEB!IC47+MAR!IC47+ABR!IC47+MAY!IC47+JUN!IC47+JUL!IC47+AGO!IC47+SET!IC47+OCT!IC47+NOV!IC47+DIC!IC47</f>
        <v>0</v>
      </c>
      <c r="ID47" s="326">
        <f>ENE!ID47+FEB!ID47+MAR!ID47+ABR!ID47+MAY!ID47+JUN!ID47+JUL!ID47+AGO!ID47+SET!ID47+OCT!ID47+NOV!ID47+DIC!ID47</f>
        <v>0</v>
      </c>
      <c r="IE47" s="326">
        <f>ENE!IE47+FEB!IE47+MAR!IE47+ABR!IE47+MAY!IE47+JUN!IE47+JUL!IE47+AGO!IE47+SET!IE47+OCT!IE47+NOV!IE47+DIC!IE47</f>
        <v>0</v>
      </c>
      <c r="IF47" s="327">
        <f>ENE!IF47+FEB!IF47+MAR!IF47+ABR!IF47+MAY!IF47+JUN!IF47+JUL!IF47+AGO!IF47+SET!IF47+OCT!IF47+NOV!IF47+DIC!IF47</f>
        <v>0</v>
      </c>
      <c r="IG47" s="148"/>
      <c r="IH47" s="276" t="s">
        <v>146</v>
      </c>
      <c r="II47" s="380">
        <f>ENE!II47+FEB!II47+MAR!II47+ABR!II47+MAY!II47+JUN!II47+JUL!II47+AGO!II47+SET!II47+OCT!II47+NOV!II47+DIC!II47</f>
        <v>0</v>
      </c>
      <c r="IJ47" s="326">
        <f>ENE!IJ47+FEB!IJ47+MAR!IJ47+ABR!IJ47+MAY!IJ47+JUN!IJ47+JUL!IJ47+AGO!IJ47+SET!IJ47+OCT!IJ47+NOV!IJ47+DIC!IJ47</f>
        <v>0</v>
      </c>
      <c r="IK47" s="379">
        <f>ENE!IK47+FEB!IK47+MAR!IK47+ABR!IK47+MAY!IK47+JUN!IK47+JUL!IK47+AGO!IK47+SET!IK47+OCT!IK47+NOV!IK47+DIC!IK47</f>
        <v>0</v>
      </c>
      <c r="IL47" s="380">
        <f>ENE!IL47+FEB!IL47+MAR!IL47+ABR!IL47+MAY!IL47+JUN!IL47+JUL!IL47+AGO!IL47+SET!IL47+OCT!IL47+NOV!IL47+DIC!IL47</f>
        <v>0</v>
      </c>
      <c r="IM47" s="326">
        <f>ENE!IM47+FEB!IM47+MAR!IM47+ABR!IM47+MAY!IM47+JUN!IM47+JUL!IM47+AGO!IM47+SET!IM47+OCT!IM47+NOV!IM47+DIC!IM47</f>
        <v>0</v>
      </c>
      <c r="IN47" s="327">
        <f>ENE!IN47+FEB!IN47+MAR!IN47+ABR!IN47+MAY!IN47+JUN!IN47+JUL!IN47+AGO!IN47+SET!IN47+OCT!IN47+NOV!IN47+DIC!IN47</f>
        <v>0</v>
      </c>
      <c r="IO47" s="326">
        <f>ENE!IO47+FEB!IO47+MAR!IO47+ABR!IO47+MAY!IO47+JUN!IO47+JUL!IO47+AGO!IO47+SET!IO47+OCT!IO47+NOV!IO47+DIC!IO47</f>
        <v>0</v>
      </c>
      <c r="IP47" s="326">
        <f>ENE!IP47+FEB!IP47+MAR!IP47+ABR!IP47+MAY!IP47+JUN!IP47+JUL!IP47+AGO!IP47+SET!IP47+OCT!IP47+NOV!IP47+DIC!IP47</f>
        <v>0</v>
      </c>
      <c r="IQ47" s="379">
        <f>ENE!IQ47+FEB!IQ47+MAR!IQ47+ABR!IQ47+MAY!IQ47+JUN!IQ47+JUL!IQ47+AGO!IQ47+SET!IQ47+OCT!IQ47+NOV!IQ47+DIC!IQ47</f>
        <v>0</v>
      </c>
      <c r="IR47" s="380">
        <f>ENE!IR47+FEB!IR47+MAR!IR47+ABR!IR47+MAY!IR47+JUN!IR47+JUL!IR47+AGO!IR47+SET!IR47+OCT!IR47+NOV!IR47+DIC!IR47</f>
        <v>0</v>
      </c>
      <c r="IS47" s="326">
        <f>ENE!IS47+FEB!IS47+MAR!IS47+ABR!IS47+MAY!IS47+JUN!IS47+JUL!IS47+AGO!IS47+SET!IS47+OCT!IS47+NOV!IS47+DIC!IS47</f>
        <v>0</v>
      </c>
      <c r="IT47" s="327">
        <f>ENE!IT47+FEB!IT47+MAR!IT47+ABR!IT47+MAY!IT47+JUN!IT47+JUL!IT47+AGO!IT47+SET!IT47+OCT!IT47+NOV!IT47+DIC!IT47</f>
        <v>0</v>
      </c>
      <c r="IU47" s="326">
        <f>ENE!IU47+FEB!IU47+MAR!IU47+ABR!IU47+MAY!IU47+JUN!IU47+JUL!IU47+AGO!IU47+SET!IU47+OCT!IU47+NOV!IU47+DIC!IU47</f>
        <v>0</v>
      </c>
      <c r="IV47" s="326">
        <f>ENE!IV47+FEB!IV47+MAR!IV47+ABR!IV47+MAY!IV47+JUN!IV47+JUL!IV47+AGO!IV47+SET!IV47+OCT!IV47+NOV!IV47+DIC!IV47</f>
        <v>0</v>
      </c>
      <c r="IW47" s="327">
        <f>ENE!IW47+FEB!IW47+MAR!IW47+ABR!IW47+MAY!IW47+JUN!IW47+JUL!IW47+AGO!IW47+SET!IW47+OCT!IW47+NOV!IW47+DIC!IW47</f>
        <v>0</v>
      </c>
      <c r="IX47" s="380">
        <f>ENE!IX47+FEB!IX47+MAR!IX47+ABR!IX47+MAY!IX47+JUN!IX47+JUL!IX47+AGO!IX47+SET!IX47+OCT!IX47+NOV!IX47+DIC!IX47</f>
        <v>0</v>
      </c>
      <c r="IY47" s="326">
        <f>ENE!IY47+FEB!IY47+MAR!IY47+ABR!IY47+MAY!IY47+JUN!IY47+JUL!IY47+AGO!IY47+SET!IY47+OCT!IY47+NOV!IY47+DIC!IY47</f>
        <v>0</v>
      </c>
      <c r="IZ47" s="327">
        <f>ENE!IZ47+FEB!IZ47+MAR!IZ47+ABR!IZ47+MAY!IZ47+JUN!IZ47+JUL!IZ47+AGO!IZ47+SET!IZ47+OCT!IZ47+NOV!IZ47+DIC!IZ47</f>
        <v>0</v>
      </c>
      <c r="JA47" s="380">
        <f>ENE!JA47+FEB!JA47+MAR!JA47+ABR!JA47+MAY!JA47+JUN!JA47+JUL!JA47+AGO!JA47+SET!JA47+OCT!JA47+NOV!JA47+DIC!JA47</f>
        <v>0</v>
      </c>
      <c r="JB47" s="326">
        <f>ENE!JB47+FEB!JB47+MAR!JB47+ABR!JB47+MAY!JB47+JUN!JB47+JUL!JB47+AGO!JB47+SET!JB47+OCT!JB47+NOV!JB47+DIC!JB47</f>
        <v>0</v>
      </c>
      <c r="JC47" s="327">
        <f>ENE!JC47+FEB!JC47+MAR!JC47+ABR!JC47+MAY!JC47+JUN!JC47+JUL!JC47+AGO!JC47+SET!JC47+OCT!JC47+NOV!JC47+DIC!JC47</f>
        <v>0</v>
      </c>
      <c r="JD47" s="380">
        <f>ENE!JD47+FEB!JD47+MAR!JD47+ABR!JD47+MAY!JD47+JUN!JD47+JUL!JD47+AGO!JD47+SET!JD47+OCT!JD47+NOV!JD47+DIC!JD47</f>
        <v>0</v>
      </c>
      <c r="JE47" s="326">
        <f>ENE!JE47+FEB!JE47+MAR!JE47+ABR!JE47+MAY!JE47+JUN!JE47+JUL!JE47+AGO!JE47+SET!JE47+OCT!JE47+NOV!JE47+DIC!JE47</f>
        <v>0</v>
      </c>
      <c r="JF47" s="326">
        <f>ENE!JF47+FEB!JF47+MAR!JF47+ABR!JF47+MAY!JF47+JUN!JF47+JUL!JF47+AGO!JF47+SET!JF47+OCT!JF47+NOV!JF47+DIC!JF47</f>
        <v>0</v>
      </c>
      <c r="JG47" s="326">
        <f>ENE!JG47+FEB!JG47+MAR!JG47+ABR!JG47+MAY!JG47+JUN!JG47+JUL!JG47+AGO!JG47+SET!JG47+OCT!JG47+NOV!JG47+DIC!JG47</f>
        <v>0</v>
      </c>
      <c r="JH47" s="327">
        <f>ENE!JH47+FEB!JH47+MAR!JH47+ABR!JH47+MAY!JH47+JUN!JH47+JUL!JH47+AGO!JH47+SET!JH47+OCT!JH47+NOV!JH47+DIC!JH47</f>
        <v>0</v>
      </c>
      <c r="JI47" s="148"/>
      <c r="JJ47" s="276" t="s">
        <v>146</v>
      </c>
      <c r="JK47" s="380">
        <f>ENE!JK47+FEB!JK47+MAR!JK47+ABR!JK47+MAY!JK47+JUN!JK47+JUL!JK47+AGO!JK47+SET!JK47+OCT!JK47+NOV!JK47+DIC!JK47</f>
        <v>0</v>
      </c>
      <c r="JL47" s="326">
        <f>ENE!JL47+FEB!JL47+MAR!JL47+ABR!JL47+MAY!JL47+JUN!JL47+JUL!JL47+AGO!JL47+SET!JL47+OCT!JL47+NOV!JL47+DIC!JL47</f>
        <v>0</v>
      </c>
      <c r="JM47" s="326">
        <f>ENE!JM47+FEB!JM47+MAR!JM47+ABR!JM47+MAY!JM47+JUN!JM47+JUL!JM47+AGO!JM47+SET!JM47+OCT!JM47+NOV!JM47+DIC!JM47</f>
        <v>0</v>
      </c>
      <c r="JN47" s="326">
        <f>ENE!JN47+FEB!JN47+MAR!JN47+ABR!JN47+MAY!JN47+JUN!JN47+JUL!JN47+AGO!JN47+SET!JN47+OCT!JN47+NOV!JN47+DIC!JN47</f>
        <v>0</v>
      </c>
      <c r="JO47" s="327">
        <f>ENE!JO47+FEB!JO47+MAR!JO47+ABR!JO47+MAY!JO47+JUN!JO47+JUL!JO47+AGO!JO47+SET!JO47+OCT!JO47+NOV!JO47+DIC!JO47</f>
        <v>0</v>
      </c>
      <c r="JP47" s="380">
        <f>ENE!JP47+FEB!JP47+MAR!JP47+ABR!JP47+MAY!JP47+JUN!JP47+JUL!JP47+AGO!JP47+SET!JP47+OCT!JP47+NOV!JP47+DIC!JP47</f>
        <v>0</v>
      </c>
      <c r="JQ47" s="326">
        <f>ENE!JQ47+FEB!JQ47+MAR!JQ47+ABR!JQ47+MAY!JQ47+JUN!JQ47+JUL!JQ47+AGO!JQ47+SET!JQ47+OCT!JQ47+NOV!JQ47+DIC!JQ47</f>
        <v>0</v>
      </c>
      <c r="JR47" s="326">
        <f>ENE!JR47+FEB!JR47+MAR!JR47+ABR!JR47+MAY!JR47+JUN!JR47+JUL!JR47+AGO!JR47+SET!JR47+OCT!JR47+NOV!JR47+DIC!JR47</f>
        <v>0</v>
      </c>
      <c r="JS47" s="326">
        <f>ENE!JS47+FEB!JS47+MAR!JS47+ABR!JS47+MAY!JS47+JUN!JS47+JUL!JS47+AGO!JS47+SET!JS47+OCT!JS47+NOV!JS47+DIC!JS47</f>
        <v>0</v>
      </c>
      <c r="JT47" s="327">
        <f>ENE!JT47+FEB!JT47+MAR!JT47+ABR!JT47+MAY!JT47+JUN!JT47+JUL!JT47+AGO!JT47+SET!JT47+OCT!JT47+NOV!JT47+DIC!JT47</f>
        <v>0</v>
      </c>
      <c r="JU47" s="380">
        <f>ENE!JU47+FEB!JU47+MAR!JU47+ABR!JU47+MAY!JU47+JUN!JU47+JUL!JU47+AGO!JU47+SET!JU47+OCT!JU47+NOV!JU47+DIC!JU47</f>
        <v>0</v>
      </c>
      <c r="JV47" s="326">
        <f>ENE!JV47+FEB!JV47+MAR!JV47+ABR!JV47+MAY!JV47+JUN!JV47+JUL!JV47+AGO!JV47+SET!JV47+OCT!JV47+NOV!JV47+DIC!JV47</f>
        <v>0</v>
      </c>
      <c r="JW47" s="326">
        <f>ENE!JW47+FEB!JW47+MAR!JW47+ABR!JW47+MAY!JW47+JUN!JW47+JUL!JW47+AGO!JW47+SET!JW47+OCT!JW47+NOV!JW47+DIC!JW47</f>
        <v>0</v>
      </c>
      <c r="JX47" s="326">
        <f>ENE!JX47+FEB!JX47+MAR!JX47+ABR!JX47+MAY!JX47+JUN!JX47+JUL!JX47+AGO!JX47+SET!JX47+OCT!JX47+NOV!JX47+DIC!JX47</f>
        <v>0</v>
      </c>
      <c r="JY47" s="327">
        <f>ENE!JY47+FEB!JY47+MAR!JY47+ABR!JY47+MAY!JY47+JUN!JY47+JUL!JY47+AGO!JY47+SET!JY47+OCT!JY47+NOV!JY47+DIC!JY47</f>
        <v>0</v>
      </c>
      <c r="JZ47" s="380">
        <f>ENE!JZ47+FEB!JZ47+MAR!JZ47+ABR!JZ47+MAY!JZ47+JUN!JZ47+JUL!JZ47+AGO!JZ47+SET!JZ47+OCT!JZ47+NOV!JZ47+DIC!JZ47</f>
        <v>0</v>
      </c>
      <c r="KA47" s="326">
        <f>ENE!KA47+FEB!KA47+MAR!KA47+ABR!KA47+MAY!KA47+JUN!KA47+JUL!KA47+AGO!KA47+SET!KA47+OCT!KA47+NOV!KA47+DIC!KA47</f>
        <v>0</v>
      </c>
      <c r="KB47" s="326">
        <f>ENE!KB47+FEB!KB47+MAR!KB47+ABR!KB47+MAY!KB47+JUN!KB47+JUL!KB47+AGO!KB47+SET!KB47+OCT!KB47+NOV!KB47+DIC!KB47</f>
        <v>0</v>
      </c>
      <c r="KC47" s="326">
        <f>ENE!KC47+FEB!KC47+MAR!KC47+ABR!KC47+MAY!KC47+JUN!KC47+JUL!KC47+AGO!KC47+SET!KC47+OCT!KC47+NOV!KC47+DIC!KC47</f>
        <v>0</v>
      </c>
      <c r="KD47" s="327">
        <f>ENE!KD47+FEB!KD47+MAR!KD47+ABR!KD47+MAY!KD47+JUN!KD47+JUL!KD47+AGO!KD47+SET!KD47+OCT!KD47+NOV!KD47+DIC!KD47</f>
        <v>0</v>
      </c>
      <c r="KE47" s="205">
        <f>ENE!KE47</f>
        <v>0</v>
      </c>
      <c r="KF47" s="734" t="e">
        <f t="shared" si="193"/>
        <v>#DIV/0!</v>
      </c>
      <c r="KG47" s="174">
        <f>ENE!KG47+FEB!KG47+MAR!KG47+ABR!KG47+MAY!KG47+JUN!KG47+JUL!KG47+AGO!KG47+SET!KG47+OCT!KG47+NOV!KG47+DIC!KG47</f>
        <v>6</v>
      </c>
      <c r="KH47" s="311">
        <f>ENE!KH47+FEB!KH47+MAR!KH47+ABR!KH47+MAY!KH47+JUN!KH47+JUL!KH47+AGO!KH47+SET!KH47+OCT!KH47+NOV!KH47+DIC!KH47</f>
        <v>0</v>
      </c>
      <c r="KI47" s="310">
        <f>ENE!KI47+FEB!KI47+MAR!KI47+ABR!KI47+MAY!KI47+JUN!KI47+JUL!KI47+AGO!KI47+SET!KI47+OCT!KI47+NOV!KI47+DIC!KI47</f>
        <v>0</v>
      </c>
      <c r="KJ47" s="174">
        <f>ENE!KJ47+FEB!KJ47+MAR!KJ47+ABR!KJ47+MAY!KJ47+JUN!KJ47+JUL!KJ47+AGO!KJ47+SET!KJ47+OCT!KJ47+NOV!KJ47+DIC!KJ47</f>
        <v>0</v>
      </c>
      <c r="KK47" s="302"/>
      <c r="KL47" s="276" t="s">
        <v>146</v>
      </c>
      <c r="KM47" s="205">
        <f>ENE!KM47+FEB!KM47+MAR!KM47+ABR!KM47+MAY!KM47+JUN!KM47+JUL!KM47+AGO!KM47+SET!KM47+OCT!KM47+NOV!KM47+DIC!KM47</f>
        <v>0</v>
      </c>
      <c r="KN47" s="203">
        <f>ENE!KN47+FEB!KN47+MAR!KN47+ABR!KN47+MAY!KN47+JUN!KN47+JUL!KN47+AGO!KN47+SET!KN47+OCT!KN47+NOV!KN47+DIC!KN47</f>
        <v>0</v>
      </c>
      <c r="KO47" s="203">
        <f>ENE!KO47+FEB!KO47+MAR!KO47+ABR!KO47+MAY!KO47+JUN!KO47+JUL!KO47+AGO!KO47+SET!KO47+OCT!KO47+NOV!KO47+DIC!KO47</f>
        <v>0</v>
      </c>
      <c r="KP47" s="203">
        <f>ENE!KP47+FEB!KP47+MAR!KP47+ABR!KP47+MAY!KP47+JUN!KP47+JUL!KP47+AGO!KP47+SET!KP47+OCT!KP47+NOV!KP47+DIC!KP47</f>
        <v>0</v>
      </c>
      <c r="KQ47" s="203">
        <f>ENE!KQ47+FEB!KQ47+MAR!KQ47+ABR!KQ47+MAY!KQ47+JUN!KQ47+JUL!KQ47+AGO!KQ47+SET!KQ47+OCT!KQ47+NOV!KQ47+DIC!KQ47</f>
        <v>0</v>
      </c>
      <c r="KR47" s="203">
        <f>ENE!KR47+FEB!KR47+MAR!KR47+ABR!KR47+MAY!KR47+JUN!KR47+JUL!KR47+AGO!KR47+SET!KR47+OCT!KR47+NOV!KR47+DIC!KR47</f>
        <v>0</v>
      </c>
      <c r="KS47" s="203">
        <f>ENE!KS47+FEB!KS47+MAR!KS47+ABR!KS47+MAY!KS47+JUN!KS47+JUL!KS47+AGO!KS47+SET!KS47+OCT!KS47+NOV!KS47+DIC!KS47</f>
        <v>0</v>
      </c>
      <c r="KT47" s="203">
        <f>ENE!KT47+FEB!KT47+MAR!KT47+ABR!KT47+MAY!KT47+JUN!KT47+JUL!KT47+AGO!KT47+SET!KT47+OCT!KT47+NOV!KT47+DIC!KT47</f>
        <v>0</v>
      </c>
      <c r="KU47" s="173">
        <f>ENE!KU47+FEB!KU47+MAR!KU47+ABR!KU47+MAY!KU47+JUN!KU47+JUL!KU47+AGO!KU47+SET!KU47+OCT!KU47+NOV!KU47+DIC!KU47</f>
        <v>0</v>
      </c>
      <c r="KV47" s="332">
        <f>ENE!KV47+FEB!KV47+MAR!KV47+ABR!KV47+MAY!KV47+JUN!KV47+JUL!KV47+AGO!KV47+SET!KV47+OCT!KV47+NOV!KV47+DIC!KV47</f>
        <v>0</v>
      </c>
      <c r="KW47" s="173">
        <f>ENE!KW47+FEB!KW47+MAR!KW47+ABR!KW47+MAY!KW47+JUN!KW47+JUL!KW47+AGO!KW47+SET!KW47+OCT!KW47+NOV!KW47+DIC!KW47</f>
        <v>0</v>
      </c>
      <c r="KX47" s="288">
        <f>ENE!KX47+FEB!KX47+MAR!KX47+ABR!KX47+MAY!KX47+JUN!KX47+JUL!KX47+AGO!KX47+SET!KX47+OCT!KX47+NOV!KX47+DIC!KX47</f>
        <v>0</v>
      </c>
      <c r="KY47" s="205">
        <f>ENE!KY47+FEB!KY47+MAR!KY47+ABR!KY47+MAY!KY47+JUN!KY47+JUL!KY47+AGO!KY47+SET!KY47+OCT!KY47+NOV!KY47+DIC!KY47</f>
        <v>0</v>
      </c>
      <c r="KZ47" s="203">
        <f>ENE!KZ47+FEB!KZ47+MAR!KZ47+ABR!KZ47+MAY!KZ47+JUN!KZ47+JUL!KZ47+AGO!KZ47+SET!KZ47+OCT!KZ47+NOV!KZ47+DIC!KZ47</f>
        <v>0</v>
      </c>
      <c r="LA47" s="203">
        <f>ENE!LA47+FEB!LA47+MAR!LA47+ABR!LA47+MAY!LA47+JUN!LA47+JUL!LA47+AGO!LA47+SET!LA47+OCT!LA47+NOV!LA47+DIC!LA47</f>
        <v>0</v>
      </c>
      <c r="LB47" s="173">
        <f>ENE!LB47+FEB!LB47+MAR!LB47+ABR!LB47+MAY!LB47+JUN!LB47+JUL!LB47+AGO!LB47+SET!LB47+OCT!LB47+NOV!LB47+DIC!LB47</f>
        <v>0</v>
      </c>
      <c r="LD47" s="516" t="s">
        <v>146</v>
      </c>
      <c r="LE47" s="483">
        <f>ENE!LE47+FEB!LE47+MAR!LE47+ABR!LE47+MAY!LE47+JUN!LE47+JUL!LE47+AGO!LE47+SET!LE47+OCT!LE47+NOV!LE47+DIC!LE47</f>
        <v>0</v>
      </c>
      <c r="LF47" s="419">
        <f>ENE!LF47+FEB!LF47+MAR!LF47+ABR!LF47+MAY!LF47+JUN!LF47+JUL!LF47+AGO!LF47+SET!LF47+OCT!LF47+NOV!LF47+DIC!LF47</f>
        <v>0</v>
      </c>
      <c r="LG47" s="419">
        <f>ENE!LG47+FEB!LG47+MAR!LG47+ABR!LG47+MAY!LG47+JUN!LG47+JUL!LG47+AGO!LG47+SET!LG47+OCT!LG47+NOV!LG47+DIC!LG47</f>
        <v>0</v>
      </c>
      <c r="LH47" s="419">
        <f>ENE!LH47+FEB!LH47+MAR!LH47+ABR!LH47+MAY!LH47+JUN!LH47+JUL!LH47+AGO!LH47+SET!LH47+OCT!LH47+NOV!LH47+DIC!LH47</f>
        <v>0</v>
      </c>
      <c r="LI47" s="419">
        <f>ENE!LI47+FEB!LI47+MAR!LI47+ABR!LI47+MAY!LI47+JUN!LI47+JUL!LI47+AGO!LI47+SET!LI47+OCT!LI47+NOV!LI47+DIC!LI47</f>
        <v>0</v>
      </c>
      <c r="LJ47" s="420">
        <f>ENE!LJ47+FEB!LJ47+MAR!LJ47+ABR!LJ47+MAY!LJ47+JUN!LJ47+JUL!LJ47+AGO!LJ47+SET!LJ47+OCT!LJ47+NOV!LJ47+DIC!LJ47</f>
        <v>0</v>
      </c>
      <c r="LK47" s="480">
        <f>ENE!LK47+FEB!LK47+MAR!LK47+ABR!LK47+MAY!LK47+JUN!LK47+JUL!LK47+AGO!LK47+SET!LK47+OCT!LK47+NOV!LK47+DIC!LK47</f>
        <v>0</v>
      </c>
      <c r="LL47" s="452">
        <f>ENE!LL47+FEB!LL47+MAR!LL47+ABR!LL47+MAY!LL47+JUN!LL47+JUL!LL47+AGO!LL47+SET!LL47+OCT!LL47+NOV!LL47+DIC!LL47</f>
        <v>0</v>
      </c>
      <c r="LM47" s="452">
        <f>ENE!LM47+FEB!LM47+MAR!LM47+ABR!LM47+MAY!LM47+JUN!LM47+JUL!LM47+AGO!LM47+SET!LM47+OCT!LM47+NOV!LM47+DIC!LM47</f>
        <v>0</v>
      </c>
      <c r="LN47" s="910">
        <f>ENE!LN47+FEB!LN47+MAR!LN47+ABR!LN47+MAY!LN47+JUN!LN47+JUL!LN47+AGO!LN47+SET!LN47+OCT!LN47+NOV!LN47+DIC!LN47</f>
        <v>0</v>
      </c>
      <c r="LO47" s="480">
        <f>ENE!LO47+FEB!LO47+MAR!LO47+ABR!LO47+MAY!LO47+JUN!LO47+JUL!LO47+AGO!LO47+SET!LO47+OCT!LO47+NOV!LO47+DIC!LO47</f>
        <v>1</v>
      </c>
      <c r="LP47" s="452">
        <f>ENE!LP47+FEB!LP47+MAR!LP47+ABR!LP47+MAY!LP47+JUN!LP47+JUL!LP47+AGO!LP47+SET!LP47+OCT!LP47+NOV!LP47+DIC!LP47</f>
        <v>0</v>
      </c>
      <c r="LQ47" s="452">
        <f>ENE!LQ47+FEB!LQ47+MAR!LQ47+ABR!LQ47+MAY!LQ47+JUN!LQ47+JUL!LQ47+AGO!LQ47+SET!LQ47+OCT!LQ47+NOV!LQ47+DIC!LQ47</f>
        <v>0</v>
      </c>
      <c r="LR47" s="910">
        <f>ENE!LR47+FEB!LR47+MAR!LR47+ABR!LR47+MAY!LR47+JUN!LR47+JUL!LR47+AGO!LR47+SET!LR47+OCT!LR47+NOV!LR47+DIC!LR47</f>
        <v>0</v>
      </c>
      <c r="LS47" s="1006">
        <f>ENE!LS47+FEB!LS47+MAR!LS47+ABR!LS47+MAY!LS47+JUN!LS47+JUL!LS47+AGO!LS47+SET!LS47+OCT!LS47+NOV!LS47+DIC!LS47</f>
        <v>0</v>
      </c>
      <c r="LT47" s="910">
        <f>ENE!LT47+FEB!LT47+MAR!LT47+ABR!LT47+MAY!LT47+JUN!LT47+JUL!LT47+AGO!LT47+SET!LT47+OCT!LT47+NOV!LT47+DIC!LT47</f>
        <v>0</v>
      </c>
      <c r="LU47" s="910">
        <f>ENE!LU47+FEB!LU47+MAR!LU47+ABR!LU47+MAY!LU47+JUN!LU47+JUL!LU47+AGO!LU47+SET!LU47+OCT!LU47+NOV!LU47+DIC!LU47</f>
        <v>0</v>
      </c>
      <c r="LV47" s="453">
        <f>ENE!LV47+FEB!LV47+MAR!LV47+ABR!LV47+MAY!LV47+JUN!LV47+JUL!LV47+AGO!LV47+SET!LV47+OCT!LV47+NOV!LV47+DIC!LV47</f>
        <v>0</v>
      </c>
    </row>
    <row r="48" spans="1:335" s="288" customFormat="1" ht="18.75" x14ac:dyDescent="0.3">
      <c r="A48" s="235">
        <v>1452</v>
      </c>
      <c r="B48" s="201" t="s">
        <v>142</v>
      </c>
      <c r="C48" s="202">
        <v>4</v>
      </c>
      <c r="D48" s="380">
        <f>ENE!D48+MAR!D48+FEB!D48+ABR!D48+MAY!D48+JUN!D48+JUL!D48+AGO!D48+SET!D48+OCT!D48+NOV!D48+DIC!D48</f>
        <v>0</v>
      </c>
      <c r="E48" s="326">
        <f>ENE!E48+MAR!E48+FEB!E48+ABR!E48+MAY!E48+JUN!E48+JUL!E48+AGO!E48+SET!E48+OCT!E48+NOV!E48+DIC!E48</f>
        <v>0</v>
      </c>
      <c r="F48" s="326">
        <f>ENE!F48+MAR!F48+FEB!F48+ABR!F48+MAY!F48+JUN!F48+JUL!F48+AGO!F48+SET!F48+OCT!F48+NOV!F48+DIC!F48</f>
        <v>0</v>
      </c>
      <c r="G48" s="705">
        <f t="shared" si="155"/>
        <v>0</v>
      </c>
      <c r="H48" s="326">
        <f>ENE!H48+MAR!H48+FEB!H48+ABR!H48+MAY!H48+JUN!H48+JUL!H48+AGO!H48+SET!H48+OCT!H48+NOV!H48+DIC!H48</f>
        <v>0</v>
      </c>
      <c r="I48" s="379">
        <f>ENE!I48+MAR!I48+FEB!I48+ABR!I48+MAY!I48+JUN!I48+JUL!I48+AGO!I48+SET!I48+OCT!I48+NOV!I48+DIC!I48</f>
        <v>0</v>
      </c>
      <c r="J48" s="380">
        <f>ENE!J48+MAR!J48+FEB!J48+ABR!J48+MAY!J48+JUN!J48+JUL!J48+AGO!J48+SET!J48+OCT!J48+NOV!J48+DIC!J48</f>
        <v>3</v>
      </c>
      <c r="K48" s="326">
        <f>ENE!K48+MAR!K48+FEB!K48+ABR!K48+MAY!K48+JUN!K48+JUL!K48+AGO!K48+SET!K48+OCT!K48+NOV!K48+DIC!K48</f>
        <v>4</v>
      </c>
      <c r="L48" s="326">
        <f>ENE!L48+MAR!L48+FEB!L48+ABR!L48+MAY!L48+JUN!L48+JUL!L48+AGO!L48+SET!L48+OCT!L48+NOV!L48+DIC!L48</f>
        <v>3</v>
      </c>
      <c r="M48" s="406">
        <f t="shared" si="179"/>
        <v>75</v>
      </c>
      <c r="N48" s="380">
        <f>ENE!N48+MAR!N48+FEB!N48+ABR!N48+MAY!N48+JUN!N48+JUL!N48+AGO!N48+SET!N48+OCT!N48+NOV!N48+DIC!N48</f>
        <v>3</v>
      </c>
      <c r="O48" s="326">
        <f>ENE!O48+MAR!O48+FEB!O48+ABR!O48+MAY!O48+JUN!O48+JUL!O48+AGO!O48+SET!O48+OCT!O48+NOV!O48+DIC!O48</f>
        <v>4</v>
      </c>
      <c r="P48" s="326">
        <f>ENE!P48+MAR!P48+FEB!P48+ABR!P48+MAY!P48+JUN!P48+JUL!P48+AGO!P48+SET!P48+OCT!P48+NOV!P48+DIC!P48</f>
        <v>3</v>
      </c>
      <c r="Q48" s="386">
        <f t="shared" si="180"/>
        <v>75</v>
      </c>
      <c r="R48" s="380">
        <f>ENE!R48+MAR!R48+FEB!R48+ABR!R48+MAY!R48+JUN!R48+JUL!R48+AGO!R48+SET!R48+OCT!R48+NOV!R48+DIC!R48</f>
        <v>0</v>
      </c>
      <c r="S48" s="326">
        <f>ENE!S48+MAR!S48+FEB!S48+ABR!S48+MAY!S48+JUN!S48+JUL!S48+AGO!S48+SET!S48+OCT!S48+NOV!S48+DIC!S48</f>
        <v>0</v>
      </c>
      <c r="T48" s="326">
        <f>ENE!T48+MAR!T48+FEB!T48+ABR!T48+MAY!T48+JUN!T48+JUL!T48+AGO!T48+SET!T48+OCT!T48+NOV!T48+DIC!T48</f>
        <v>0</v>
      </c>
      <c r="U48" s="326">
        <f>ENE!U48+MAR!U48+FEB!U48+ABR!U48+MAY!U48+JUN!U48+JUL!U48+AGO!U48+SET!U48+OCT!U48+NOV!U48+DIC!U48</f>
        <v>0</v>
      </c>
      <c r="V48" s="326">
        <f>ENE!V48+MAR!V48+FEB!V48+ABR!V48+MAY!V48+JUN!V48+JUL!V48+AGO!V48+SET!V48+OCT!V48+NOV!V48+DIC!V48</f>
        <v>0</v>
      </c>
      <c r="W48" s="327">
        <f>ENE!W48+MAR!W48+FEB!W48+ABR!W48+MAY!W48+JUN!W48+JUL!W48+AGO!W48+SET!W48+OCT!W48+NOV!W48+DIC!W48</f>
        <v>0</v>
      </c>
      <c r="X48" s="326">
        <f>ENE!X48+MAR!X48+FEB!X48+ABR!X48+MAY!X48+JUN!X48+JUL!X48+AGO!X48+SET!X48+OCT!X48+NOV!X48+DIC!X48</f>
        <v>3</v>
      </c>
      <c r="Y48" s="326">
        <f>ENE!Y48+MAR!Y48+FEB!Y48+ABR!Y48+MAY!Y48+JUN!Y48+JUL!Y48+AGO!Y48+SET!Y48+OCT!Y48+NOV!Y48+DIC!Y48</f>
        <v>4</v>
      </c>
      <c r="Z48" s="326">
        <f>ENE!Z48+MAR!Z48+FEB!Z48+ABR!Z48+MAY!Z48+JUN!Z48+JUL!Z48+AGO!Z48+SET!Z48+OCT!Z48+NOV!Z48+DIC!Z48</f>
        <v>3</v>
      </c>
      <c r="AA48" s="326">
        <f>ENE!AA48+MAR!AA48+FEB!AA48+ABR!AA48+MAY!AA48+JUN!AA48+JUL!AA48+AGO!AA48+SET!AA48+OCT!AA48+NOV!AA48+DIC!AA48</f>
        <v>4</v>
      </c>
      <c r="AB48" s="326">
        <f>ENE!AB48+MAR!AB48+FEB!AB48+ABR!AB48+MAY!AB48+JUN!AB48+JUL!AB48+AGO!AB48+SET!AB48+OCT!AB48+NOV!AB48+DIC!AB48</f>
        <v>2</v>
      </c>
      <c r="AC48" s="326">
        <f>ENE!AC48+MAR!AC48+FEB!AC48+ABR!AC48+MAY!AC48+JUN!AC48+JUL!AC48+AGO!AC48+SET!AC48+OCT!AC48+NOV!AC48+DIC!AC48</f>
        <v>1</v>
      </c>
      <c r="AD48" s="326">
        <f>ENE!AD48+MAR!AD48+FEB!AD48+ABR!AD48+MAY!AD48+JUN!AD48+JUL!AD48+AGO!AD48+SET!AD48+OCT!AD48+NOV!AD48+DIC!AD48</f>
        <v>0</v>
      </c>
      <c r="AE48" s="326">
        <f>ENE!AE48+MAR!AE48+FEB!AE48+ABR!AE48+MAY!AE48+JUN!AE48+JUL!AE48+AGO!AE48+SET!AE48+OCT!AE48+NOV!AE48+DIC!AE48</f>
        <v>0</v>
      </c>
      <c r="AF48" s="327">
        <f>ENE!AF48+MAR!AF48+FEB!AF48+ABR!AF48+MAY!AF48+JUN!AF48+JUL!AF48+AGO!AF48+SET!AF48+OCT!AF48+NOV!AF48+DIC!AF48</f>
        <v>0</v>
      </c>
      <c r="AG48" s="204">
        <f>ENE!AG48+MAR!AG48+FEB!AG48+ABR!AG48+MAY!AG48+JUN!AG48+JUL!AG48+AGO!AG48+SET!AG48+OCT!AG48+NOV!AG48+DIC!AG48</f>
        <v>0</v>
      </c>
      <c r="AH48" s="148"/>
      <c r="AI48" s="276" t="s">
        <v>142</v>
      </c>
      <c r="AJ48" s="202">
        <v>5</v>
      </c>
      <c r="AK48" s="327">
        <f>ENE!AK48+FEB!AK48+MAR!AK48+ABR!AK48+MAY!AK48+JUN!AK48+JUL!AK48+AGO!AK48+SET!AK48+OCT!AK48+NOV!AK48+DIC!AK48</f>
        <v>6</v>
      </c>
      <c r="AL48" s="708">
        <f t="shared" si="181"/>
        <v>120</v>
      </c>
      <c r="AM48" s="326">
        <f>ENE!AM48+FEB!AM48+MAR!AM48+ABR!AM48+MAY!AM48+JUN!AM48+JUL!AM48+AGO!AM48+SET!AM48+OCT!AM48+NOV!AM48+DIC!AM48</f>
        <v>6</v>
      </c>
      <c r="AN48" s="326">
        <f>ENE!AN48+FEB!AN48+MAR!AN48+ABR!AN48+MAY!AN48+JUN!AN48+JUL!AN48+AGO!AN48+SET!AN48+OCT!AN48+NOV!AN48+DIC!AN48</f>
        <v>6</v>
      </c>
      <c r="AO48" s="326">
        <f>ENE!AO48+FEB!AO48+MAR!AO48+ABR!AO48+MAY!AO48+JUN!AO48+JUL!AO48+AGO!AO48+SET!AO48+OCT!AO48+NOV!AO48+DIC!AO48</f>
        <v>1</v>
      </c>
      <c r="AP48" s="326">
        <f>ENE!AP48+FEB!AP48+MAR!AP48+ABR!AP48+MAY!AP48+JUN!AP48+JUL!AP48+AGO!AP48+SET!AP48+OCT!AP48+NOV!AP48+DIC!AP48</f>
        <v>0</v>
      </c>
      <c r="AQ48" s="327">
        <f>ENE!AQ48+FEB!AQ48+MAR!AQ48+ABR!AQ48+MAY!AQ48+JUN!AQ48+JUL!AQ48+AGO!AQ48+SET!AQ48+OCT!AQ48+NOV!AQ48+DIC!AQ48</f>
        <v>3</v>
      </c>
      <c r="AR48" s="326">
        <f>ENE!AR48+FEB!AR48+MAR!AR48+ABR!AR48+MAY!AR48+JUN!AR48+JUL!AR48+AGO!AR48+SET!AR48+OCT!AR48+NOV!AR48+DIC!AR48</f>
        <v>0</v>
      </c>
      <c r="AS48" s="326">
        <f>ENE!AS48+FEB!AS48+MAR!AS48+ABR!AS48+MAY!AS48+JUN!AS48+JUL!AS48+AGO!AS48+SET!AS48+OCT!AS48+NOV!AS48+DIC!AS48</f>
        <v>0</v>
      </c>
      <c r="AT48" s="379">
        <f>ENE!AT48+FEB!AT48+MAR!AT48+ABR!AT48+MAY!AT48+JUN!AT48+JUL!AT48+AGO!AT48+SET!AT48+OCT!AT48+NOV!AT48+DIC!AT48</f>
        <v>5</v>
      </c>
      <c r="AU48" s="380">
        <f>ENE!AU48+FEB!AU48+MAR!AU48+ABR!AU48+MAY!AU48+JUN!AU48+JUL!AU48+AGO!AU48+SET!AU48+OCT!AU48+NOV!AU48+DIC!AU48</f>
        <v>7</v>
      </c>
      <c r="AV48" s="708">
        <f t="shared" si="182"/>
        <v>140</v>
      </c>
      <c r="AW48" s="326">
        <f>ENE!AW48+FEB!AW48+MAR!AW48+ABR!AW48+MAY!AW48+JUN!AW48+JUL!AW48+AGO!AW48+SET!AW48+OCT!AW48+NOV!AW48+DIC!AW48</f>
        <v>7</v>
      </c>
      <c r="AX48" s="744">
        <f>ENE!AX48+FEB!AX48+MAR!AX48+ABR!AX48+MAY!AX48+JUN!AX48+JUL!AX48+AGO!AX48+SET!AX48+OCT!AX48+NOV!AX48+DIC!AX48</f>
        <v>7</v>
      </c>
      <c r="AY48" s="326">
        <f>ENE!AY48+FEB!AY48+MAR!AY48+ABR!AY48+MAY!AY48+JUN!AY48+JUL!AY48+AGO!AY48+SET!AY48+OCT!AY48+NOV!AY48+DIC!AY48</f>
        <v>0</v>
      </c>
      <c r="AZ48" s="326">
        <f>ENE!AZ48+FEB!AZ48+MAR!AZ48+ABR!AZ48+MAY!AZ48+JUN!AZ48+JUL!AZ48+AGO!AZ48+SET!AZ48+OCT!AZ48+NOV!AZ48+DIC!AZ48</f>
        <v>0</v>
      </c>
      <c r="BA48" s="326">
        <f>ENE!BA48+FEB!BA48+MAR!BA48+ABR!BA48+MAY!BA48+JUN!BA48+JUL!BA48+AGO!BA48+SET!BA48+OCT!BA48+NOV!BA48+DIC!BA48</f>
        <v>0</v>
      </c>
      <c r="BB48" s="708">
        <f t="shared" si="159"/>
        <v>0</v>
      </c>
      <c r="BC48" s="326">
        <f>ENE!BC48+FEB!BC48+MAR!BC48+ABR!BC48+MAY!BC48+JUN!BC48+JUL!BC48+AGO!BC48+SET!BC48+OCT!BC48+NOV!BC48+DIC!BC48</f>
        <v>0</v>
      </c>
      <c r="BD48" s="326">
        <f>ENE!BD48+FEB!BD48+MAR!BD48+ABR!BD48+MAY!BD48+JUN!BD48+JUL!BD48+AGO!BD48+SET!BD48+OCT!BD48+NOV!BD48+DIC!BD48</f>
        <v>0</v>
      </c>
      <c r="BE48" s="326">
        <f>ENE!BE48+FEB!BE48+MAR!BE48+ABR!BE48+MAY!BE48+JUN!BE48+JUL!BE48+AGO!BE48+SET!BE48+OCT!BE48+NOV!BE48+DIC!BE48</f>
        <v>0</v>
      </c>
      <c r="BF48" s="708">
        <f t="shared" si="183"/>
        <v>0</v>
      </c>
      <c r="BG48" s="326">
        <f>ENE!BG48+FEB!BG48+MAR!BG48+ABR!BG48+MAY!BG48+JUN!BG48+JUL!BG48+AGO!BG48+SET!BG48+OCT!BG48+NOV!BG48+DIC!BG48</f>
        <v>0</v>
      </c>
      <c r="BH48" s="326">
        <f>ENE!BH48+FEB!BH48+MAR!BH48+ABR!BH48+MAY!BH48+JUN!BH48+JUL!BH48+AGO!BH48+SET!BH48+OCT!BH48+NOV!BH48+DIC!BH48</f>
        <v>0</v>
      </c>
      <c r="BI48" s="326">
        <f>ENE!BI48+FEB!BI48+MAR!BI48+ABR!BI48+MAY!BI48+JUN!BI48+JUL!BI48+AGO!BI48+SET!BI48+OCT!BI48+NOV!BI48+DIC!BI48</f>
        <v>0</v>
      </c>
      <c r="BJ48" s="326">
        <f>ENE!BJ48+FEB!BJ48+MAR!BJ48+ABR!BJ48+MAY!BJ48+JUN!BJ48+JUL!BJ48+AGO!BJ48+SET!BJ48+OCT!BJ48+NOV!BJ48+DIC!BJ48</f>
        <v>0</v>
      </c>
      <c r="BK48" s="934">
        <f>ENE!BK48+FEB!BK48+MAR!BK48+ABR!BK48+MAY!BK48+JUN!BK48+JUL!BK48+AGO!BK48+SET!BK48+OCT!BK48+NOV!BK48+DIC!BK48</f>
        <v>0</v>
      </c>
      <c r="BL48" s="934">
        <f>ENE!BL48+FEB!BL48+MAR!BL48+ABR!BL48+MAY!BL48+JUN!BL48+JUL!BL48+AGO!BL48+SET!BL48+OCT!BL48+NOV!BL48+DIC!BL48</f>
        <v>0</v>
      </c>
      <c r="BM48" s="327">
        <f>ENE!BM48+FEB!BM48+MAR!BM48+ABR!BM48+MAY!BM48+JUN!BM48+JUL!BM48+AGO!BM48+SET!BM48+OCT!BM48+NOV!BM48+DIC!BM48</f>
        <v>0</v>
      </c>
      <c r="BN48" s="148"/>
      <c r="BO48" s="201" t="s">
        <v>142</v>
      </c>
      <c r="BP48" s="202">
        <v>6</v>
      </c>
      <c r="BQ48" s="380">
        <f>ENE!BQ48+FEB!BQ48+MAR!BQ48+ABR!BQ48+MAY!BQ48+JUN!BQ48+JUL!BQ48+AGO!BQ48+SET!BQ48+OCT!BQ48+NOV!BQ48+DIC!BQ48</f>
        <v>0</v>
      </c>
      <c r="BR48" s="326">
        <f>ENE!BR48+FEB!BR48+MAR!BR48+ABR!BR48+MAY!BR48+JUN!BR48+JUL!BR48+AGO!BR48+SET!BR48+OCT!BR48+NOV!BR48+DIC!BR48</f>
        <v>10</v>
      </c>
      <c r="BS48" s="326">
        <f>ENE!BS48+FEB!BS48+MAR!BS48+ABR!BS48+MAY!BS48+JUN!BS48+JUL!BS48+AGO!BS48+SET!BS48+OCT!BS48+NOV!BS48+DIC!BS48</f>
        <v>0</v>
      </c>
      <c r="BT48" s="326">
        <f>ENE!BT48+FEB!BT48+MAR!BT48+ABR!BT48+MAY!BT48+JUN!BT48+JUL!BT48+AGO!BT48+SET!BT48+OCT!BT48+NOV!BT48+DIC!BT48</f>
        <v>5</v>
      </c>
      <c r="BU48" s="326">
        <f>ENE!BU48+FEB!BU48+MAR!BU48+ABR!BU48+MAY!BU48+JUN!BU48+JUL!BU48+AGO!BU48+SET!BU48+OCT!BU48+NOV!BU48+DIC!BU48</f>
        <v>1</v>
      </c>
      <c r="BV48" s="326">
        <f>ENE!BV48+FEB!BV48+MAR!BV48+ABR!BV48+MAY!BV48+JUN!BV48+JUL!BV48+AGO!BV48+SET!BV48+OCT!BV48+NOV!BV48+DIC!BV48</f>
        <v>0</v>
      </c>
      <c r="BW48" s="326">
        <f>ENE!BW48+FEB!BW48+MAR!BW48+ABR!BW48+MAY!BW48+JUN!BW48+JUL!BW48+AGO!BW48+SET!BW48+OCT!BW48+NOV!BW48+DIC!BW48</f>
        <v>0</v>
      </c>
      <c r="BX48" s="326">
        <f>ENE!BX48+FEB!BX48+MAR!BX48+ABR!BX48+MAY!BX48+JUN!BX48+JUL!BX48+AGO!BX48+SET!BX48+OCT!BX48+NOV!BX48+DIC!BX48</f>
        <v>0</v>
      </c>
      <c r="BY48" s="708">
        <f t="shared" si="163"/>
        <v>0</v>
      </c>
      <c r="BZ48" s="326">
        <f>ENE!BZ48+FEB!BZ48+MAR!BZ48+ABR!BZ48+MAY!BZ48+JUN!BZ48+JUL!BZ48+AGO!BZ48+SET!BZ48+OCT!BZ48+NOV!BZ48+DIC!BZ48</f>
        <v>0</v>
      </c>
      <c r="CA48" s="326">
        <f>ENE!CA48+FEB!CA48+MAR!CA48+ABR!CA48+MAY!CA48+JUN!CA48+JUL!CA48+AGO!CA48+SET!CA48+OCT!CA48+NOV!CA48+DIC!CA48</f>
        <v>0</v>
      </c>
      <c r="CB48" s="326">
        <f>ENE!CB48+FEB!CB48+MAR!CB48+ABR!CB48+MAY!CB48+JUN!CB48+JUL!CB48+AGO!CB48+SET!CB48+OCT!CB48+NOV!CB48+DIC!CB48</f>
        <v>0</v>
      </c>
      <c r="CC48" s="708">
        <f t="shared" si="184"/>
        <v>0</v>
      </c>
      <c r="CD48" s="326">
        <f>ENE!CD48+FEB!CD48+MAR!CD48+ABR!CD48+MAY!CD48+JUN!CD48+JUL!CD48+AGO!CD48+SET!CD48+OCT!CD48+NOV!CD48+DIC!CD48</f>
        <v>0</v>
      </c>
      <c r="CE48" s="326">
        <f>ENE!CE48+FEB!CE48+MAR!CE48+ABR!CE48+MAY!CE48+JUN!CE48+JUL!CE48+AGO!CE48+SET!CE48+OCT!CE48+NOV!CE48+DIC!CE48</f>
        <v>0</v>
      </c>
      <c r="CF48" s="326">
        <f>ENE!CF48+FEB!CF48+MAR!CF48+ABR!CF48+MAY!CF48+JUN!CF48+JUL!CF48+AGO!CF48+SET!CF48+OCT!CF48+NOV!CF48+DIC!CF48</f>
        <v>0</v>
      </c>
      <c r="CG48" s="326">
        <f>ENE!CG48+FEB!CG48+MAR!CG48+ABR!CG48+MAY!CG48+JUN!CG48+JUL!CG48+AGO!CG48+SET!CG48+OCT!CG48+NOV!CG48+DIC!CG48</f>
        <v>0</v>
      </c>
      <c r="CH48" s="934">
        <f>ENE!CH48+FEB!CH48+MAR!CH48+ABR!CH48+MAY!CH48+JUN!CH48+JUL!CH48+AGO!CH48+SET!CH48+OCT!CH48+NOV!CH48+DIC!CH48</f>
        <v>0</v>
      </c>
      <c r="CI48" s="941">
        <f>ENE!CI48+FEB!CI48+MAR!CI48+ABR!CI48+MAY!CI48+JUN!CI48+JUL!CI48+AGO!CI48+SET!CI48+OCT!CI48+NOV!CI48+DIC!CI48</f>
        <v>2</v>
      </c>
      <c r="CJ48" s="380">
        <f>ENE!CJ48+FEB!CJ48+MAR!CJ48+ABR!CJ48+MAY!CJ48+JUN!CJ48+JUL!CJ48+AGO!CJ48+SET!CJ48+OCT!CJ48+NOV!CJ48+DIC!CJ48</f>
        <v>1</v>
      </c>
      <c r="CK48" s="326">
        <f>ENE!CK48+FEB!CK48+MAR!CK48+ABR!CK48+MAY!CK48+JUN!CK48+JUL!CK48+AGO!CK48+SET!CK48+OCT!CK48+NOV!CK48+DIC!CK48</f>
        <v>0</v>
      </c>
      <c r="CL48" s="716">
        <f t="shared" si="185"/>
        <v>0</v>
      </c>
      <c r="CM48" s="326">
        <f>ENE!CM48+FEB!CM48+MAR!CM48+ABR!CM48+MAY!CM48+JUN!CM48+JUL!CM48+AGO!CM48+SET!CM48+OCT!CM48+NOV!CM48+DIC!CM48</f>
        <v>0</v>
      </c>
      <c r="CN48" s="326">
        <f>ENE!CN48+FEB!CN48+MAR!CN48+ABR!CN48+MAY!CN48+JUN!CN48+JUL!CN48+AGO!CN48+SET!CN48+OCT!CN48+NOV!CN48+DIC!CN48</f>
        <v>0</v>
      </c>
      <c r="CO48" s="327">
        <f>ENE!CO48+FEB!CO48+MAR!CO48+ABR!CO48+MAY!CO48+JUN!CO48+JUL!CO48+AGO!CO48+SET!CO48+OCT!CO48+NOV!CO48+DIC!CO48</f>
        <v>0</v>
      </c>
      <c r="CP48" s="148"/>
      <c r="CQ48" s="370" t="s">
        <v>142</v>
      </c>
      <c r="CR48" s="371">
        <v>1</v>
      </c>
      <c r="CS48" s="380">
        <f>ENE!CS48+FEB!CS48+MAR!CS48+ABR!CS48+MAY!CS48+JUN!CS48+JUL!CS48+AGO!CS48+SET!CS48+OCT!CS48+NOV!CS48+DIC!CS48</f>
        <v>0</v>
      </c>
      <c r="CT48" s="326">
        <f>ENE!CT48+FEB!CT48+MAR!CT48+ABR!CT48+MAY!CT48+JUN!CT48+JUL!CT48+AGO!CT48+SET!CT48+OCT!CT48+NOV!CT48+DIC!CT48</f>
        <v>3</v>
      </c>
      <c r="CU48" s="326">
        <f>ENE!CU48+FEB!CU48+MAR!CU48+ABR!CU48+MAY!CU48+JUN!CU48+JUL!CU48+AGO!CU48+SET!CU48+OCT!CU48+NOV!CU48+DIC!CU48</f>
        <v>0</v>
      </c>
      <c r="CV48" s="326">
        <f>ENE!CV48+FEB!CV48+MAR!CV48+ABR!CV48+MAY!CV48+JUN!CV48+JUL!CV48+AGO!CV48+SET!CV48+OCT!CV48+NOV!CV48+DIC!CV48</f>
        <v>0</v>
      </c>
      <c r="CW48" s="326">
        <f>ENE!CW48+FEB!CW48+MAR!CW48+ABR!CW48+MAY!CW48+JUN!CW48+JUL!CW48+AGO!CW48+SET!CW48+OCT!CW48+NOV!CW48+DIC!CW48</f>
        <v>0</v>
      </c>
      <c r="CX48" s="326">
        <f>ENE!CX48+FEB!CX48+MAR!CX48+ABR!CX48+MAY!CX48+JUN!CX48+JUL!CX48+AGO!CX48+SET!CX48+OCT!CX48+NOV!CX48+DIC!CX48</f>
        <v>0</v>
      </c>
      <c r="CY48" s="326">
        <f>ENE!CY48+FEB!CY48+MAR!CY48+ABR!CY48+MAY!CY48+JUN!CY48+JUL!CY48+AGO!CY48+SET!CY48+OCT!CY48+NOV!CY48+DIC!CY48</f>
        <v>0</v>
      </c>
      <c r="CZ48" s="326">
        <f>ENE!CZ48+FEB!CZ48+MAR!CZ48+ABR!CZ48+MAY!CZ48+JUN!CZ48+JUL!CZ48+AGO!CZ48+SET!CZ48+OCT!CZ48+NOV!CZ48+DIC!CZ48</f>
        <v>0</v>
      </c>
      <c r="DA48" s="326">
        <f>ENE!DA48+FEB!DA48+MAR!DA48+ABR!DA48+MAY!DA48+JUN!DA48+JUL!DA48+AGO!DA48+SET!DA48+OCT!DA48+NOV!DA48+DIC!DA48</f>
        <v>0</v>
      </c>
      <c r="DB48" s="326">
        <f>ENE!DB48+FEB!DB48+MAR!DB48+ABR!DB48+MAY!DB48+JUN!DB48+JUL!DB48+AGO!DB48+SET!DB48+OCT!DB48+NOV!DB48+DIC!DB48</f>
        <v>0</v>
      </c>
      <c r="DC48" s="326">
        <f>ENE!DC48+FEB!DC48+MAR!DC48+ABR!DC48+MAY!DC48+JUN!DC48+JUL!DC48+AGO!DC48+SET!DC48+OCT!DC48+NOV!DC48+DIC!DC48</f>
        <v>0</v>
      </c>
      <c r="DD48" s="326">
        <f>ENE!DD48+FEB!DD48+MAR!DD48+ABR!DD48+MAY!DD48+JUN!DD48+JUL!DD48+AGO!DD48+SET!DD48+OCT!DD48+NOV!DD48+DIC!DD48</f>
        <v>0</v>
      </c>
      <c r="DE48" s="326">
        <f>ENE!DE48+FEB!DE48+MAR!DE48+ABR!DE48+MAY!DE48+JUN!DE48+JUL!DE48+AGO!DE48+SET!DE48+OCT!DE48+NOV!DE48+DIC!DE48</f>
        <v>0</v>
      </c>
      <c r="DF48" s="326">
        <f>ENE!DF48+FEB!DF48+MAR!DF48+ABR!DF48+MAY!DF48+JUN!DF48+JUL!DF48+AGO!DF48+SET!DF48+OCT!DF48+NOV!DF48+DIC!DF48</f>
        <v>0</v>
      </c>
      <c r="DG48" s="326">
        <f>ENE!DG48+FEB!DG48+MAR!DG48+ABR!DG48+MAY!DG48+JUN!DG48+JUL!DG48+AGO!DG48+SET!DG48+OCT!DG48+NOV!DG48+DIC!DG48</f>
        <v>0</v>
      </c>
      <c r="DH48" s="326">
        <f>ENE!DH48+FEB!DH48+MAR!DH48+ABR!DH48+MAY!DH48+JUN!DH48+JUL!DH48+AGO!DH48+SET!DH48+OCT!DH48+NOV!DH48+DIC!DH48</f>
        <v>0</v>
      </c>
      <c r="DI48" s="379">
        <f>ENE!DI48+FEB!DI48+MAR!DI48+ABR!DI48+MAY!DI48+JUN!DI48+JUL!DI48+AGO!DI48+SET!DI48+OCT!DI48+NOV!DI48+DIC!DI48</f>
        <v>0</v>
      </c>
      <c r="DJ48" s="380">
        <f>ENE!DJ48+FEB!DJ48+MAR!DJ48+ABR!DJ48+MAY!DJ48+JUN!DJ48+JUL!DJ48+AGO!DJ48+SET!DJ48+OCT!DJ48+NOV!DJ48+DIC!DJ48</f>
        <v>0</v>
      </c>
      <c r="DK48" s="327">
        <f>ENE!DK48+FEB!DK48+MAR!DK48+ABR!DK48+MAY!DK48+JUN!DK48+JUL!DK48+AGO!DK48+SET!DK48+OCT!DK48+NOV!DK48+DIC!DK48</f>
        <v>0</v>
      </c>
      <c r="DL48" s="380">
        <f>ENE!DL48+FEB!DL48+MAR!DL48+ABR!DL48+MAY!DL48+JUN!DL48+JUL!DL48+AGO!DL48+SET!DL48+OCT!DL48+NOV!DL48+DIC!DL48</f>
        <v>0</v>
      </c>
      <c r="DM48" s="327">
        <f>ENE!DM48+FEB!DM48+MAR!DM48+ABR!DM48+MAY!DM48+JUN!DM48+JUL!DM48+AGO!DM48+SET!DM48+OCT!DM48+NOV!DM48+DIC!DM48</f>
        <v>0</v>
      </c>
      <c r="DN48" s="148"/>
      <c r="DO48" s="201" t="s">
        <v>142</v>
      </c>
      <c r="DP48" s="202">
        <v>5</v>
      </c>
      <c r="DQ48" s="380">
        <f>ENE!DQ48+FEB!DQ48+MAR!DQ48+ABR!DQ48+MAY!DQ48+JUN!DQ48+JUL!DQ48+AGO!DQ48+SET!DQ48+OCT!DQ48+NOV!DQ48+DIC!DQ48</f>
        <v>0</v>
      </c>
      <c r="DR48" s="326">
        <f>ENE!DR48+FEB!DR48+MAR!DR48+ABR!DR48+MAY!DR48+JUN!DR48+JUL!DR48+AGO!DR48+SET!DR48+OCT!DR48+NOV!DR48+DIC!DR48</f>
        <v>5</v>
      </c>
      <c r="DS48" s="326">
        <f>ENE!DS48+FEB!DS48+MAR!DS48+ABR!DS48+MAY!DS48+JUN!DS48+JUL!DS48+AGO!DS48+SET!DS48+OCT!DS48+NOV!DS48+DIC!DS48</f>
        <v>2</v>
      </c>
      <c r="DT48" s="379">
        <f>ENE!DT48+FEB!DT48+MAR!DT48+ABR!DT48+MAY!DT48+JUN!DT48+JUL!DT48+AGO!DT48+SET!DT48+OCT!DT48+NOV!DT48+DIC!DT48</f>
        <v>0</v>
      </c>
      <c r="DU48" s="380">
        <f>ENE!DU48+FEB!DU48+MAR!DU48+ABR!DU48+MAY!DU48+JUN!DU48+JUL!DU48+AGO!DU48+SET!DU48+OCT!DU48+NOV!DU48+DIC!DU48</f>
        <v>0</v>
      </c>
      <c r="DV48" s="326">
        <f>ENE!DV48+FEB!DV48+MAR!DV48+ABR!DV48+MAY!DV48+JUN!DV48+JUL!DV48+AGO!DV48+SET!DV48+OCT!DV48+NOV!DV48+DIC!DV48</f>
        <v>0</v>
      </c>
      <c r="DW48" s="326">
        <f>ENE!DW48+FEB!DW48+MAR!DW48+ABR!DW48+MAY!DW48+JUN!DW48+JUL!DW48+AGO!DW48+SET!DW48+OCT!DW48+NOV!DW48+DIC!DW48</f>
        <v>0</v>
      </c>
      <c r="DX48" s="720">
        <f t="shared" si="167"/>
        <v>0</v>
      </c>
      <c r="DY48" s="380">
        <f>ENE!DY48+FEB!DY48+MAR!DY48+ABR!DY48+MAY!DY48+JUN!DY48+JUL!DY48+AGO!DY48+SET!DY48+OCT!DY48+NOV!DY48+DIC!DY48</f>
        <v>0</v>
      </c>
      <c r="DZ48" s="326">
        <f>ENE!DZ48+FEB!DZ48+MAR!DZ48+ABR!DZ48+MAY!DZ48+JUN!DZ48+JUL!DZ48+AGO!DZ48+SET!DZ48+OCT!DZ48+NOV!DZ48+DIC!DZ48</f>
        <v>0</v>
      </c>
      <c r="EA48" s="326">
        <f>ENE!EA48+FEB!EA48+MAR!EA48+ABR!EA48+MAY!EA48+JUN!EA48+JUL!EA48+AGO!EA48+SET!EA48+OCT!EA48+NOV!EA48+DIC!EA48</f>
        <v>0</v>
      </c>
      <c r="EB48" s="716">
        <f t="shared" si="186"/>
        <v>0</v>
      </c>
      <c r="EC48" s="326">
        <f>ENE!EC48+FEB!EC48+MAR!EC48+ABR!EC48+MAY!EC48+JUN!EC48+JUL!EC48+AGO!EC48+SET!EC48+OCT!EC48+NOV!EC48+DIC!EC48</f>
        <v>0</v>
      </c>
      <c r="ED48" s="326">
        <f>ENE!ED48+FEB!ED48+MAR!ED48+ABR!ED48+MAY!ED48+JUN!ED48+JUL!ED48+AGO!ED48+SET!ED48+OCT!ED48+NOV!ED48+DIC!ED48</f>
        <v>0</v>
      </c>
      <c r="EE48" s="326">
        <f>ENE!EE48+FEB!EE48+MAR!EE48+ABR!EE48+MAY!EE48+JUN!EE48+JUL!EE48+AGO!EE48+SET!EE48+OCT!EE48+NOV!EE48+DIC!EE48</f>
        <v>0</v>
      </c>
      <c r="EF48" s="379">
        <f>ENE!EF48+FEB!EF48+MAR!EF48+ABR!EF48+MAY!EF48+JUN!EF48+JUL!EF48+AGO!EF48+SET!EF48+OCT!EF48+NOV!EF48+DIC!EF48</f>
        <v>0</v>
      </c>
      <c r="EG48" s="380">
        <f>ENE!EG48+FEB!EG48+MAR!EG48+ABR!EG48+MAY!EG48+JUN!EG48+JUL!EG48+AGO!EG48+SET!EG48+OCT!EG48+NOV!EG48+DIC!EG48</f>
        <v>0</v>
      </c>
      <c r="EH48" s="327">
        <f>ENE!EH48+FEB!EH48+MAR!EH48+ABR!EH48+MAY!EH48+JUN!EH48+JUL!EH48+AGO!EH48+SET!EH48+OCT!EH48+NOV!EH48+DIC!EH48</f>
        <v>0</v>
      </c>
      <c r="EI48" s="326">
        <f>ENE!EI48+FEB!EI48+MAR!EI48+ABR!EI48+MAY!EI48+JUN!EI48+JUL!EI48+AGO!EI48+SET!EI48+OCT!EI48+NOV!EI48+DIC!EI48</f>
        <v>0</v>
      </c>
      <c r="EJ48" s="326">
        <f>ENE!EJ48+FEB!EJ48+MAR!EJ48+ABR!EJ48+MAY!EJ48+JUN!EJ48+JUL!EJ48+AGO!EJ48+SET!EJ48+OCT!EJ48+NOV!EJ48+DIC!EJ48</f>
        <v>0</v>
      </c>
      <c r="EK48" s="716">
        <f t="shared" si="187"/>
        <v>0</v>
      </c>
      <c r="EL48" s="326">
        <f>ENE!EL48+FEB!EL48+MAR!EL48+ABR!EL48+MAY!EL48+JUN!EL48+JUL!EL48+AGO!EL48+SET!EL48+OCT!EL48+NOV!EL48+DIC!EL48</f>
        <v>0</v>
      </c>
      <c r="EM48" s="326">
        <f>ENE!EM48+FEB!EM48+MAR!EM48+ABR!EM48+MAY!EM48+JUN!EM48+JUL!EM48+AGO!EM48+SET!EM48+OCT!EM48+NOV!EM48+DIC!EM48</f>
        <v>11</v>
      </c>
      <c r="EN48" s="708">
        <f t="shared" si="188"/>
        <v>220.00000000000003</v>
      </c>
      <c r="EO48" s="326">
        <f>ENE!EO48+FEB!EO48+MAR!EO48+ABR!EO48+MAY!EO48+JUN!EO48+JUL!EO48+AGO!EO48+SET!EO48+OCT!EO48+NOV!EO48+DIC!EO48</f>
        <v>11</v>
      </c>
      <c r="EP48" s="716">
        <f t="shared" si="189"/>
        <v>220.00000000000003</v>
      </c>
      <c r="EQ48" s="148"/>
      <c r="ER48" s="201" t="s">
        <v>142</v>
      </c>
      <c r="ES48" s="380">
        <f>ENE!ES48+FEB!ES48+MAR!ES48+ABR!ES48+MAY!ES48+JUN!ES48+JUL!ES48+AGO!ES48+SET!ES48+OCT!ES48+NOV!ES48+DIC!ES48</f>
        <v>3</v>
      </c>
      <c r="ET48" s="326">
        <f>ENE!ET48+FEB!ET48+MAR!ET48+ABR!ET48+MAY!ET48+JUN!ET48+JUL!ET48+AGO!ET48+SET!ET48+OCT!ET48+NOV!ET48+DIC!ET48</f>
        <v>1</v>
      </c>
      <c r="EU48" s="379">
        <f>ENE!EU48+FEB!EU48+MAR!EU48+ABR!EU48+MAY!EU48+JUN!EU48+JUL!EU48+AGO!EU48+SET!EU48+OCT!EU48+NOV!EU48+DIC!EU48</f>
        <v>0</v>
      </c>
      <c r="EV48" s="380">
        <f>ENE!EV48+FEB!EV48+MAR!EV48+ABR!EV48+MAY!EV48+JUN!EV48+JUL!EV48+AGO!EV48+SET!EV48+OCT!EV48+NOV!EV48+DIC!EV48</f>
        <v>2</v>
      </c>
      <c r="EW48" s="326">
        <f>ENE!EW48+FEB!EW48+MAR!EW48+ABR!EW48+MAY!EW48+JUN!EW48+JUL!EW48+AGO!EW48+SET!EW48+OCT!EW48+NOV!EW48+DIC!EW48</f>
        <v>2</v>
      </c>
      <c r="EX48" s="327">
        <f>ENE!EX48+FEB!EX48+MAR!EX48+ABR!EX48+MAY!EX48+JUN!EX48+JUL!EX48+AGO!EX48+SET!EX48+OCT!EX48+NOV!EX48+DIC!EX48</f>
        <v>1</v>
      </c>
      <c r="EY48" s="326">
        <f>ENE!EY48+FEB!EY48+MAR!EY48+ABR!EY48+MAY!EY48+JUN!EY48+JUL!EY48+AGO!EY48+SET!EY48+OCT!EY48+NOV!EY48+DIC!EY48</f>
        <v>0</v>
      </c>
      <c r="EZ48" s="326">
        <f>ENE!EZ48+FEB!EZ48+MAR!EZ48+ABR!EZ48+MAY!EZ48+JUN!EZ48+JUL!EZ48+AGO!EZ48+SET!EZ48+OCT!EZ48+NOV!EZ48+DIC!EZ48</f>
        <v>0</v>
      </c>
      <c r="FA48" s="379">
        <f>ENE!FA48+FEB!FA48+MAR!FA48+ABR!FA48+MAY!FA48+JUN!FA48+JUL!FA48+AGO!FA48+SET!FA48+OCT!FA48+NOV!FA48+DIC!FA48</f>
        <v>1</v>
      </c>
      <c r="FB48" s="380">
        <f>ENE!FB48+FEB!FB48+MAR!FB48+ABR!FB48+MAY!FB48+JUN!FB48+JUL!FB48+AGO!FB48+SET!FB48+OCT!FB48+NOV!FB48+DIC!FB48</f>
        <v>0</v>
      </c>
      <c r="FC48" s="326">
        <f>ENE!FC48+FEB!FC48+MAR!FC48+ABR!FC48+MAY!FC48+JUN!FC48+JUL!FC48+AGO!FC48+SET!FC48+OCT!FC48+NOV!FC48+DIC!FC48</f>
        <v>1</v>
      </c>
      <c r="FD48" s="327">
        <f>ENE!FD48+FEB!FD48+MAR!FD48+ABR!FD48+MAY!FD48+JUN!FD48+JUL!FD48+AGO!FD48+SET!FD48+OCT!FD48+NOV!FD48+DIC!FD48</f>
        <v>1</v>
      </c>
      <c r="FE48" s="326">
        <f>ENE!FE48+FEB!FE48+MAR!FE48+ABR!FE48+MAY!FE48+JUN!FE48+JUL!FE48+AGO!FE48+SET!FE48+OCT!FE48+NOV!FE48+DIC!FE48</f>
        <v>1</v>
      </c>
      <c r="FF48" s="326">
        <f>ENE!FF48+FEB!FF48+MAR!FF48+ABR!FF48+MAY!FF48+JUN!FF48+JUL!FF48+AGO!FF48+SET!FF48+OCT!FF48+NOV!FF48+DIC!FF48</f>
        <v>1</v>
      </c>
      <c r="FG48" s="379">
        <f>ENE!FG48+FEB!FG48+MAR!FG48+ABR!FG48+MAY!FG48+JUN!FG48+JUL!FG48+AGO!FG48+SET!FG48+OCT!FG48+NOV!FG48+DIC!FG48</f>
        <v>0</v>
      </c>
      <c r="FH48" s="380">
        <f>ENE!FH48+FEB!FH48+MAR!FH48+ABR!FH48+MAY!FH48+JUN!FH48+JUL!FH48+AGO!FH48+SET!FH48+OCT!FH48+NOV!FH48+DIC!FH48</f>
        <v>0</v>
      </c>
      <c r="FI48" s="326">
        <f>ENE!FI48+FEB!FI48+MAR!FI48+ABR!FI48+MAY!FI48+JUN!FI48+JUL!FI48+AGO!FI48+SET!FI48+OCT!FI48+NOV!FI48+DIC!FI48</f>
        <v>0</v>
      </c>
      <c r="FJ48" s="327">
        <f>ENE!FJ48+FEB!FJ48+MAR!FJ48+ABR!FJ48+MAY!FJ48+JUN!FJ48+JUL!FJ48+AGO!FJ48+SET!FJ48+OCT!FJ48+NOV!FJ48+DIC!FJ48</f>
        <v>0</v>
      </c>
      <c r="FK48" s="205">
        <f>ENE!FK48</f>
        <v>6</v>
      </c>
      <c r="FL48" s="724">
        <f t="shared" si="169"/>
        <v>33.333333333333329</v>
      </c>
      <c r="FM48" s="326">
        <f>ENE!FM48+FEB!FM48+MAR!FM48+ABR!FM48+MAY!FM48+JUN!FM48+JUL!FM48+AGO!FM48+SET!FM48+OCT!FM48+NOV!FM48+DIC!FM48</f>
        <v>0</v>
      </c>
      <c r="FN48" s="326">
        <f>ENE!FN48+FEB!FN48+MAR!FN48+ABR!FN48+MAY!FN48+JUN!FN48+JUL!FN48+AGO!FN48+SET!FN48+OCT!FN48+NOV!FN48+DIC!FN48</f>
        <v>0</v>
      </c>
      <c r="FO48" s="326">
        <f>ENE!FO48+FEB!FO48+MAR!FO48+ABR!FO48+MAY!FO48+JUN!FO48+JUL!FO48+AGO!FO48+SET!FO48+OCT!FO48+NOV!FO48+DIC!FO48</f>
        <v>2</v>
      </c>
      <c r="FP48" s="326">
        <f>ENE!FP48+FEB!FP48+MAR!FP48+ABR!FP48+MAY!FP48+JUN!FP48+JUL!FP48+AGO!FP48+SET!FP48+OCT!FP48+NOV!FP48+DIC!FP48</f>
        <v>0</v>
      </c>
      <c r="FQ48" s="327">
        <f>ENE!FQ48+FEB!FQ48+MAR!FQ48+ABR!FQ48+MAY!FQ48+JUN!FQ48+JUL!FQ48+AGO!FQ48+SET!FQ48+OCT!FQ48+NOV!FQ48+DIC!FQ48</f>
        <v>0</v>
      </c>
      <c r="FR48" s="380">
        <f>ENE!FR48+FEB!FR48+MAR!FR48+ABR!FR48+MAY!FR48+JUN!FR48+JUL!FR48+AGO!FR48+SET!FR48+OCT!FR48+NOV!FR48+DIC!FR48</f>
        <v>2</v>
      </c>
      <c r="FS48" s="326">
        <f>ENE!FS48+FEB!FS48+MAR!FS48+ABR!FS48+MAY!FS48+JUN!FS48+JUL!FS48+AGO!FS48+SET!FS48+OCT!FS48+NOV!FS48+DIC!FS48</f>
        <v>0</v>
      </c>
      <c r="FT48" s="326">
        <f>ENE!FT48+FEB!FT48+MAR!FT48+ABR!FT48+MAY!FT48+JUN!FT48+JUL!FT48+AGO!FT48+SET!FT48+OCT!FT48+NOV!FT48+DIC!FT48</f>
        <v>0</v>
      </c>
      <c r="FU48" s="326">
        <f>ENE!FU48+FEB!FU48+MAR!FU48+ABR!FU48+MAY!FU48+JUN!FU48+JUL!FU48+AGO!FU48+SET!FU48+OCT!FU48+NOV!FU48+DIC!FU48</f>
        <v>4</v>
      </c>
      <c r="FV48" s="326">
        <f>ENE!FV48+FEB!FV48+MAR!FV48+ABR!FV48+MAY!FV48+JUN!FV48+JUL!FV48+AGO!FV48+SET!FV48+OCT!FV48+NOV!FV48+DIC!FV48</f>
        <v>0</v>
      </c>
      <c r="FW48" s="326">
        <f>ENE!FW48+FEB!FW48+MAR!FW48+ABR!FW48+MAY!FW48+JUN!FW48+JUL!FW48+AGO!FW48+SET!FW48+OCT!FW48+NOV!FW48+DIC!FW48</f>
        <v>0</v>
      </c>
      <c r="FX48" s="326">
        <f>ENE!FX48+FEB!FX48+MAR!FX48+ABR!FX48+MAY!FX48+JUN!FX48+JUL!FX48+AGO!FX48+SET!FX48+OCT!FX48+NOV!FX48+DIC!FX48</f>
        <v>2</v>
      </c>
      <c r="FY48" s="326">
        <f>ENE!FY48+FEB!FY48+MAR!FY48+ABR!FY48+MAY!FY48+JUN!FY48+JUL!FY48+AGO!FY48+SET!FY48+OCT!FY48+NOV!FY48+DIC!FY48</f>
        <v>0</v>
      </c>
      <c r="FZ48" s="326">
        <f>ENE!FZ48+FEB!FZ48+MAR!FZ48+ABR!FZ48+MAY!FZ48+JUN!FZ48+JUL!FZ48+AGO!FZ48+SET!FZ48+OCT!FZ48+NOV!FZ48+DIC!FZ48</f>
        <v>0</v>
      </c>
      <c r="GA48" s="326">
        <f>ENE!GA48+FEB!GA48+MAR!GA48+ABR!GA48+MAY!GA48+JUN!GA48+JUL!GA48+AGO!GA48+SET!GA48+OCT!GA48+NOV!GA48+DIC!GA48</f>
        <v>1</v>
      </c>
      <c r="GB48" s="326">
        <f>ENE!GB48+FEB!GB48+MAR!GB48+ABR!GB48+MAY!GB48+JUN!GB48+JUL!GB48+AGO!GB48+SET!GB48+OCT!GB48+NOV!GB48+DIC!GB48</f>
        <v>0</v>
      </c>
      <c r="GC48" s="326">
        <f>ENE!GC48+FEB!GC48+MAR!GC48+ABR!GC48+MAY!GC48+JUN!GC48+JUL!GC48+AGO!GC48+SET!GC48+OCT!GC48+NOV!GC48+DIC!GC48</f>
        <v>0</v>
      </c>
      <c r="GD48" s="326">
        <f>ENE!GD48+FEB!GD48+MAR!GD48+ABR!GD48+MAY!GD48+JUN!GD48+JUL!GD48+AGO!GD48+SET!GD48+OCT!GD48+NOV!GD48+DIC!GD48</f>
        <v>1</v>
      </c>
      <c r="GE48" s="326">
        <f>ENE!GE48+FEB!GE48+MAR!GE48+ABR!GE48+MAY!GE48+JUN!GE48+JUL!GE48+AGO!GE48+SET!GE48+OCT!GE48+NOV!GE48+DIC!GE48</f>
        <v>1</v>
      </c>
      <c r="GF48" s="326">
        <f>ENE!GF48+FEB!GF48+MAR!GF48+ABR!GF48+MAY!GF48+JUN!GF48+JUL!GF48+AGO!GF48+SET!GF48+OCT!GF48+NOV!GF48+DIC!GF48</f>
        <v>1</v>
      </c>
      <c r="GG48" s="327">
        <f>ENE!GG48+FEB!GG48+MAR!GG48+ABR!GG48+MAY!GG48+JUN!GG48+JUL!GG48+AGO!GG48+SET!GG48+OCT!GG48+NOV!GG48+DIC!GG48</f>
        <v>0</v>
      </c>
      <c r="GH48" s="148"/>
      <c r="GI48" s="201" t="s">
        <v>142</v>
      </c>
      <c r="GJ48" s="486">
        <v>43</v>
      </c>
      <c r="GK48" s="727">
        <f t="shared" si="190"/>
        <v>120.93023255813952</v>
      </c>
      <c r="GL48" s="380">
        <f>ENE!GL48+FEB!GL48+MAR!GL48+ABR!GL48+MAY!GL48+JUN!GL48+JUL!GL48+AGO!GL48+SET!GL48+OCT!GL48+NOV!GL48+DIC!GL48</f>
        <v>0</v>
      </c>
      <c r="GM48" s="326">
        <f>ENE!GM48+FEB!GM48+MAR!GM48+ABR!GM48+MAY!GM48+JUN!GM48+JUL!GM48+AGO!GM48+SET!GM48+OCT!GM48+NOV!GM48+DIC!GM48</f>
        <v>0</v>
      </c>
      <c r="GN48" s="326">
        <f>ENE!GN48+FEB!GN48+MAR!GN48+ABR!GN48+MAY!GN48+JUN!GN48+JUL!GN48+AGO!GN48+SET!GN48+OCT!GN48+NOV!GN48+DIC!GN48</f>
        <v>0</v>
      </c>
      <c r="GO48" s="326">
        <f>ENE!GO48+FEB!GO48+MAR!GO48+ABR!GO48+MAY!GO48+JUN!GO48+JUL!GO48+AGO!GO48+SET!GO48+OCT!GO48+NOV!GO48+DIC!GO48</f>
        <v>0</v>
      </c>
      <c r="GP48" s="327">
        <f>ENE!GP48+FEB!GP48+MAR!GP48+ABR!GP48+MAY!GP48+JUN!GP48+JUL!GP48+AGO!GP48+SET!GP48+OCT!GP48+NOV!GP48+DIC!GP48</f>
        <v>0</v>
      </c>
      <c r="GQ48" s="380">
        <f>ENE!GQ48+FEB!GQ48+MAR!GQ48+ABR!GQ48+MAY!GQ48+JUN!GQ48+JUL!GQ48+AGO!GQ48+SET!GQ48+OCT!GQ48+NOV!GQ48+DIC!GQ48</f>
        <v>21</v>
      </c>
      <c r="GR48" s="326">
        <f>ENE!GR48+FEB!GR48+MAR!GR48+ABR!GR48+MAY!GR48+JUN!GR48+JUL!GR48+AGO!GR48+SET!GR48+OCT!GR48+NOV!GR48+DIC!GR48</f>
        <v>3</v>
      </c>
      <c r="GS48" s="326">
        <f>ENE!GS48+FEB!GS48+MAR!GS48+ABR!GS48+MAY!GS48+JUN!GS48+JUL!GS48+AGO!GS48+SET!GS48+OCT!GS48+NOV!GS48+DIC!GS48</f>
        <v>3</v>
      </c>
      <c r="GT48" s="326">
        <f>ENE!GT48+FEB!GT48+MAR!GT48+ABR!GT48+MAY!GT48+JUN!GT48+JUL!GT48+AGO!GT48+SET!GT48+OCT!GT48+NOV!GT48+DIC!GT48</f>
        <v>12</v>
      </c>
      <c r="GU48" s="327">
        <f>ENE!GU48+FEB!GU48+MAR!GU48+ABR!GU48+MAY!GU48+JUN!GU48+JUL!GU48+AGO!GU48+SET!GU48+OCT!GU48+NOV!GU48+DIC!GU48</f>
        <v>13</v>
      </c>
      <c r="GV48" s="205">
        <f>ENE!GV48+FEB!GV48+MAR!GV48+ABR!GV48+MAY!GV48+JUN!GV48+JUL!GV48+AGO!GV48+SET!GV48+OCT!GV48+NOV!GV48+DIC!GV48</f>
        <v>35</v>
      </c>
      <c r="GW48" s="205">
        <v>49</v>
      </c>
      <c r="GX48" s="730">
        <f t="shared" si="191"/>
        <v>71.428571428571431</v>
      </c>
      <c r="GY48" s="380">
        <f>ENE!GY48+FEB!GY48+MAR!GY48+ABR!GY48+MAY!GY48+JUN!GY48+JUL!GY48+AGO!GY48+SET!GY48+OCT!GY48+NOV!GY48+DIC!GY48</f>
        <v>0</v>
      </c>
      <c r="GZ48" s="326">
        <f>ENE!GZ48+FEB!GZ48+MAR!GZ48+ABR!GZ48+MAY!GZ48+JUN!GZ48+JUL!GZ48+AGO!GZ48+SET!GZ48+OCT!GZ48+NOV!GZ48+DIC!GZ48</f>
        <v>0</v>
      </c>
      <c r="HA48" s="326">
        <f>ENE!HA48+FEB!HA48+MAR!HA48+ABR!HA48+MAY!HA48+JUN!HA48+JUL!HA48+AGO!HA48+SET!HA48+OCT!HA48+NOV!HA48+DIC!HA48</f>
        <v>0</v>
      </c>
      <c r="HB48" s="326">
        <f>ENE!HB48+FEB!HB48+MAR!HB48+ABR!HB48+MAY!HB48+JUN!HB48+JUL!HB48+AGO!HB48+SET!HB48+OCT!HB48+NOV!HB48+DIC!HB48</f>
        <v>0</v>
      </c>
      <c r="HC48" s="326">
        <f>ENE!HC48+FEB!HC48+MAR!HC48+ABR!HC48+MAY!HC48+JUN!HC48+JUL!HC48+AGO!HC48+SET!HC48+OCT!HC48+NOV!HC48+DIC!HC48</f>
        <v>0</v>
      </c>
      <c r="HD48" s="326">
        <f>ENE!HD48+FEB!HD48+MAR!HD48+ABR!HD48+MAY!HD48+JUN!HD48+JUL!HD48+AGO!HD48+SET!HD48+OCT!HD48+NOV!HD48+DIC!HD48</f>
        <v>0</v>
      </c>
      <c r="HE48" s="326">
        <f>ENE!HE48+FEB!HE48+MAR!HE48+ABR!HE48+MAY!HE48+JUN!HE48+JUL!HE48+AGO!HE48+SET!HE48+OCT!HE48+NOV!HE48+DIC!HE48</f>
        <v>0</v>
      </c>
      <c r="HF48" s="326">
        <f>ENE!HF48+FEB!HF48+MAR!HF48+ABR!HF48+MAY!HF48+JUN!HF48+JUL!HF48+AGO!HF48+SET!HF48+OCT!HF48+NOV!HF48+DIC!HF48</f>
        <v>0</v>
      </c>
      <c r="HG48" s="327">
        <f>ENE!HG48+FEB!HG48+MAR!HG48+ABR!HG48+MAY!HG48+JUN!HG48+JUL!HG48+AGO!HG48+SET!HG48+OCT!HG48+NOV!HG48+DIC!HG48</f>
        <v>0</v>
      </c>
      <c r="HH48" s="645"/>
      <c r="HI48" s="276" t="s">
        <v>142</v>
      </c>
      <c r="HJ48" s="326">
        <f>ENE!HJ48+FEB!HJ48+MAR!HJ48+ABR!HJ48+MAY!HJ48+JUN!HJ48+JUL!HJ48+AGO!HJ48+SET!HJ48+OCT!HJ48+NOV!HJ48+DIC!HJ48</f>
        <v>0</v>
      </c>
      <c r="HK48" s="326">
        <f>ENE!HK48+FEB!HK48+MAR!HK48+ABR!HK48+MAY!HK48+JUN!HK48+JUL!HK48+AGO!HK48+SET!HK48+OCT!HK48+NOV!HK48+DIC!HK48</f>
        <v>0</v>
      </c>
      <c r="HL48" s="326">
        <f>ENE!HL48+FEB!HL48+MAR!HL48+ABR!HL48+MAY!HL48+JUN!HL48+JUL!HL48+AGO!HL48+SET!HL48+OCT!HL48+NOV!HL48+DIC!HL48</f>
        <v>0</v>
      </c>
      <c r="HM48" s="326">
        <f>ENE!HM48+FEB!HM48+MAR!HM48+ABR!HM48+MAY!HM48+JUN!HM48+JUL!HM48+AGO!HM48+SET!HM48+OCT!HM48+NOV!HM48+DIC!HM48</f>
        <v>0</v>
      </c>
      <c r="HN48" s="326">
        <f>ENE!HN48+FEB!HN48+MAR!HN48+ABR!HN48+MAY!HN48+JUN!HN48+JUL!HN48+AGO!HN48+SET!HN48+OCT!HN48+NOV!HN48+DIC!HN48</f>
        <v>0</v>
      </c>
      <c r="HO48" s="326">
        <f>ENE!HO48+FEB!HO48+MAR!HO48+ABR!HO48+MAY!HO48+JUN!HO48+JUL!HO48+AGO!HO48+SET!HO48+OCT!HO48+NOV!HO48+DIC!HO48</f>
        <v>0</v>
      </c>
      <c r="HP48" s="326">
        <f>ENE!HP48+FEB!HP48+MAR!HP48+ABR!HP48+MAY!HP48+JUN!HP48+JUL!HP48+AGO!HP48+SET!HP48+OCT!HP48+NOV!HP48+DIC!HP48</f>
        <v>0</v>
      </c>
      <c r="HQ48" s="327">
        <f>ENE!HQ48+FEB!HQ48+MAR!HQ48+ABR!HQ48+MAY!HQ48+JUN!HQ48+JUL!HQ48+AGO!HQ48+SET!HQ48+OCT!HQ48+NOV!HQ48+DIC!HQ48</f>
        <v>0</v>
      </c>
      <c r="HR48" s="184">
        <f>ENE!HR48</f>
        <v>3</v>
      </c>
      <c r="HS48" s="732">
        <f t="shared" si="192"/>
        <v>0</v>
      </c>
      <c r="HT48" s="205">
        <f>ENE!HT48+FEB!HT48+MAR!HT48+ABR!HT48+MAY!HT48+JUN!HT48+JUL!HT48+AGO!HT48+SET!HT48+OCT!HT48+NOV!HT48+DIC!HT48</f>
        <v>0</v>
      </c>
      <c r="HU48" s="203">
        <f>ENE!HU48+FEB!HU48+MAR!HU48+ABR!HU48+MAY!HU48+JUN!HU48+JUL!HU48+AGO!HU48+SET!HU48+OCT!HU48+NOV!HU48+DIC!HU48</f>
        <v>0</v>
      </c>
      <c r="HV48" s="203">
        <f>ENE!HV48+FEB!HV48+MAR!HV48+ABR!HV48+MAY!HV48+JUN!HV48+JUL!HV48+AGO!HV48+SET!HV48+OCT!HV48+NOV!HV48+DIC!HV48</f>
        <v>0</v>
      </c>
      <c r="HW48" s="203">
        <f>ENE!HW48+FEB!HW48+MAR!HW48+ABR!HW48+MAY!HW48+JUN!HW48+JUL!HW48+AGO!HW48+SET!HW48+OCT!HW48+NOV!HW48+DIC!HW48</f>
        <v>0</v>
      </c>
      <c r="HX48" s="173">
        <f>ENE!HX48+FEB!HX48+MAR!HX48+ABR!HX48+MAY!HX48+JUN!HX48+JUL!HX48+AGO!HX48+SET!HX48+OCT!HX48+NOV!HX48+DIC!HX48</f>
        <v>0</v>
      </c>
      <c r="HY48" s="326">
        <f>ENE!HY48+FEB!HY48+MAR!HY48+ABR!HY48+MAY!HY48+JUN!HY48+JUL!HY48+AGO!HY48+SET!HY48+OCT!HY48+NOV!HY48+DIC!HY48</f>
        <v>0</v>
      </c>
      <c r="HZ48" s="326">
        <f>ENE!HZ48+FEB!HZ48+MAR!HZ48+ABR!HZ48+MAY!HZ48+JUN!HZ48+JUL!HZ48+AGO!HZ48+SET!HZ48+OCT!HZ48+NOV!HZ48+DIC!HZ48</f>
        <v>0</v>
      </c>
      <c r="IA48" s="326">
        <f>ENE!IA48+FEB!IA48+MAR!IA48+ABR!IA48+MAY!IA48+JUN!IA48+JUL!IA48+AGO!IA48+SET!IA48+OCT!IA48+NOV!IA48+DIC!IA48</f>
        <v>0</v>
      </c>
      <c r="IB48" s="326">
        <f>ENE!IB48+FEB!IB48+MAR!IB48+ABR!IB48+MAY!IB48+JUN!IB48+JUL!IB48+AGO!IB48+SET!IB48+OCT!IB48+NOV!IB48+DIC!IB48</f>
        <v>0</v>
      </c>
      <c r="IC48" s="326">
        <f>ENE!IC48+FEB!IC48+MAR!IC48+ABR!IC48+MAY!IC48+JUN!IC48+JUL!IC48+AGO!IC48+SET!IC48+OCT!IC48+NOV!IC48+DIC!IC48</f>
        <v>0</v>
      </c>
      <c r="ID48" s="326">
        <f>ENE!ID48+FEB!ID48+MAR!ID48+ABR!ID48+MAY!ID48+JUN!ID48+JUL!ID48+AGO!ID48+SET!ID48+OCT!ID48+NOV!ID48+DIC!ID48</f>
        <v>0</v>
      </c>
      <c r="IE48" s="326">
        <f>ENE!IE48+FEB!IE48+MAR!IE48+ABR!IE48+MAY!IE48+JUN!IE48+JUL!IE48+AGO!IE48+SET!IE48+OCT!IE48+NOV!IE48+DIC!IE48</f>
        <v>0</v>
      </c>
      <c r="IF48" s="327">
        <f>ENE!IF48+FEB!IF48+MAR!IF48+ABR!IF48+MAY!IF48+JUN!IF48+JUL!IF48+AGO!IF48+SET!IF48+OCT!IF48+NOV!IF48+DIC!IF48</f>
        <v>0</v>
      </c>
      <c r="IG48" s="148"/>
      <c r="IH48" s="276" t="s">
        <v>142</v>
      </c>
      <c r="II48" s="380">
        <f>ENE!II48+FEB!II48+MAR!II48+ABR!II48+MAY!II48+JUN!II48+JUL!II48+AGO!II48+SET!II48+OCT!II48+NOV!II48+DIC!II48</f>
        <v>0</v>
      </c>
      <c r="IJ48" s="326">
        <f>ENE!IJ48+FEB!IJ48+MAR!IJ48+ABR!IJ48+MAY!IJ48+JUN!IJ48+JUL!IJ48+AGO!IJ48+SET!IJ48+OCT!IJ48+NOV!IJ48+DIC!IJ48</f>
        <v>0</v>
      </c>
      <c r="IK48" s="379">
        <f>ENE!IK48+FEB!IK48+MAR!IK48+ABR!IK48+MAY!IK48+JUN!IK48+JUL!IK48+AGO!IK48+SET!IK48+OCT!IK48+NOV!IK48+DIC!IK48</f>
        <v>0</v>
      </c>
      <c r="IL48" s="380">
        <f>ENE!IL48+FEB!IL48+MAR!IL48+ABR!IL48+MAY!IL48+JUN!IL48+JUL!IL48+AGO!IL48+SET!IL48+OCT!IL48+NOV!IL48+DIC!IL48</f>
        <v>0</v>
      </c>
      <c r="IM48" s="326">
        <f>ENE!IM48+FEB!IM48+MAR!IM48+ABR!IM48+MAY!IM48+JUN!IM48+JUL!IM48+AGO!IM48+SET!IM48+OCT!IM48+NOV!IM48+DIC!IM48</f>
        <v>0</v>
      </c>
      <c r="IN48" s="327">
        <f>ENE!IN48+FEB!IN48+MAR!IN48+ABR!IN48+MAY!IN48+JUN!IN48+JUL!IN48+AGO!IN48+SET!IN48+OCT!IN48+NOV!IN48+DIC!IN48</f>
        <v>0</v>
      </c>
      <c r="IO48" s="326">
        <f>ENE!IO48+FEB!IO48+MAR!IO48+ABR!IO48+MAY!IO48+JUN!IO48+JUL!IO48+AGO!IO48+SET!IO48+OCT!IO48+NOV!IO48+DIC!IO48</f>
        <v>0</v>
      </c>
      <c r="IP48" s="326">
        <f>ENE!IP48+FEB!IP48+MAR!IP48+ABR!IP48+MAY!IP48+JUN!IP48+JUL!IP48+AGO!IP48+SET!IP48+OCT!IP48+NOV!IP48+DIC!IP48</f>
        <v>0</v>
      </c>
      <c r="IQ48" s="379">
        <f>ENE!IQ48+FEB!IQ48+MAR!IQ48+ABR!IQ48+MAY!IQ48+JUN!IQ48+JUL!IQ48+AGO!IQ48+SET!IQ48+OCT!IQ48+NOV!IQ48+DIC!IQ48</f>
        <v>0</v>
      </c>
      <c r="IR48" s="380">
        <f>ENE!IR48+FEB!IR48+MAR!IR48+ABR!IR48+MAY!IR48+JUN!IR48+JUL!IR48+AGO!IR48+SET!IR48+OCT!IR48+NOV!IR48+DIC!IR48</f>
        <v>3</v>
      </c>
      <c r="IS48" s="326">
        <f>ENE!IS48+FEB!IS48+MAR!IS48+ABR!IS48+MAY!IS48+JUN!IS48+JUL!IS48+AGO!IS48+SET!IS48+OCT!IS48+NOV!IS48+DIC!IS48</f>
        <v>0</v>
      </c>
      <c r="IT48" s="327">
        <f>ENE!IT48+FEB!IT48+MAR!IT48+ABR!IT48+MAY!IT48+JUN!IT48+JUL!IT48+AGO!IT48+SET!IT48+OCT!IT48+NOV!IT48+DIC!IT48</f>
        <v>0</v>
      </c>
      <c r="IU48" s="326">
        <f>ENE!IU48+FEB!IU48+MAR!IU48+ABR!IU48+MAY!IU48+JUN!IU48+JUL!IU48+AGO!IU48+SET!IU48+OCT!IU48+NOV!IU48+DIC!IU48</f>
        <v>0</v>
      </c>
      <c r="IV48" s="326">
        <f>ENE!IV48+FEB!IV48+MAR!IV48+ABR!IV48+MAY!IV48+JUN!IV48+JUL!IV48+AGO!IV48+SET!IV48+OCT!IV48+NOV!IV48+DIC!IV48</f>
        <v>0</v>
      </c>
      <c r="IW48" s="327">
        <f>ENE!IW48+FEB!IW48+MAR!IW48+ABR!IW48+MAY!IW48+JUN!IW48+JUL!IW48+AGO!IW48+SET!IW48+OCT!IW48+NOV!IW48+DIC!IW48</f>
        <v>1</v>
      </c>
      <c r="IX48" s="380">
        <f>ENE!IX48+FEB!IX48+MAR!IX48+ABR!IX48+MAY!IX48+JUN!IX48+JUL!IX48+AGO!IX48+SET!IX48+OCT!IX48+NOV!IX48+DIC!IX48</f>
        <v>0</v>
      </c>
      <c r="IY48" s="326">
        <f>ENE!IY48+FEB!IY48+MAR!IY48+ABR!IY48+MAY!IY48+JUN!IY48+JUL!IY48+AGO!IY48+SET!IY48+OCT!IY48+NOV!IY48+DIC!IY48</f>
        <v>0</v>
      </c>
      <c r="IZ48" s="327">
        <f>ENE!IZ48+FEB!IZ48+MAR!IZ48+ABR!IZ48+MAY!IZ48+JUN!IZ48+JUL!IZ48+AGO!IZ48+SET!IZ48+OCT!IZ48+NOV!IZ48+DIC!IZ48</f>
        <v>0</v>
      </c>
      <c r="JA48" s="380">
        <f>ENE!JA48+FEB!JA48+MAR!JA48+ABR!JA48+MAY!JA48+JUN!JA48+JUL!JA48+AGO!JA48+SET!JA48+OCT!JA48+NOV!JA48+DIC!JA48</f>
        <v>0</v>
      </c>
      <c r="JB48" s="326">
        <f>ENE!JB48+FEB!JB48+MAR!JB48+ABR!JB48+MAY!JB48+JUN!JB48+JUL!JB48+AGO!JB48+SET!JB48+OCT!JB48+NOV!JB48+DIC!JB48</f>
        <v>0</v>
      </c>
      <c r="JC48" s="327">
        <f>ENE!JC48+FEB!JC48+MAR!JC48+ABR!JC48+MAY!JC48+JUN!JC48+JUL!JC48+AGO!JC48+SET!JC48+OCT!JC48+NOV!JC48+DIC!JC48</f>
        <v>0</v>
      </c>
      <c r="JD48" s="380">
        <f>ENE!JD48+FEB!JD48+MAR!JD48+ABR!JD48+MAY!JD48+JUN!JD48+JUL!JD48+AGO!JD48+SET!JD48+OCT!JD48+NOV!JD48+DIC!JD48</f>
        <v>0</v>
      </c>
      <c r="JE48" s="326">
        <f>ENE!JE48+FEB!JE48+MAR!JE48+ABR!JE48+MAY!JE48+JUN!JE48+JUL!JE48+AGO!JE48+SET!JE48+OCT!JE48+NOV!JE48+DIC!JE48</f>
        <v>0</v>
      </c>
      <c r="JF48" s="326">
        <f>ENE!JF48+FEB!JF48+MAR!JF48+ABR!JF48+MAY!JF48+JUN!JF48+JUL!JF48+AGO!JF48+SET!JF48+OCT!JF48+NOV!JF48+DIC!JF48</f>
        <v>0</v>
      </c>
      <c r="JG48" s="326">
        <f>ENE!JG48+FEB!JG48+MAR!JG48+ABR!JG48+MAY!JG48+JUN!JG48+JUL!JG48+AGO!JG48+SET!JG48+OCT!JG48+NOV!JG48+DIC!JG48</f>
        <v>0</v>
      </c>
      <c r="JH48" s="327">
        <f>ENE!JH48+FEB!JH48+MAR!JH48+ABR!JH48+MAY!JH48+JUN!JH48+JUL!JH48+AGO!JH48+SET!JH48+OCT!JH48+NOV!JH48+DIC!JH48</f>
        <v>0</v>
      </c>
      <c r="JI48" s="148"/>
      <c r="JJ48" s="276" t="s">
        <v>142</v>
      </c>
      <c r="JK48" s="380">
        <f>ENE!JK48+FEB!JK48+MAR!JK48+ABR!JK48+MAY!JK48+JUN!JK48+JUL!JK48+AGO!JK48+SET!JK48+OCT!JK48+NOV!JK48+DIC!JK48</f>
        <v>0</v>
      </c>
      <c r="JL48" s="326">
        <f>ENE!JL48+FEB!JL48+MAR!JL48+ABR!JL48+MAY!JL48+JUN!JL48+JUL!JL48+AGO!JL48+SET!JL48+OCT!JL48+NOV!JL48+DIC!JL48</f>
        <v>0</v>
      </c>
      <c r="JM48" s="326">
        <f>ENE!JM48+FEB!JM48+MAR!JM48+ABR!JM48+MAY!JM48+JUN!JM48+JUL!JM48+AGO!JM48+SET!JM48+OCT!JM48+NOV!JM48+DIC!JM48</f>
        <v>0</v>
      </c>
      <c r="JN48" s="326">
        <f>ENE!JN48+FEB!JN48+MAR!JN48+ABR!JN48+MAY!JN48+JUN!JN48+JUL!JN48+AGO!JN48+SET!JN48+OCT!JN48+NOV!JN48+DIC!JN48</f>
        <v>0</v>
      </c>
      <c r="JO48" s="327">
        <f>ENE!JO48+FEB!JO48+MAR!JO48+ABR!JO48+MAY!JO48+JUN!JO48+JUL!JO48+AGO!JO48+SET!JO48+OCT!JO48+NOV!JO48+DIC!JO48</f>
        <v>0</v>
      </c>
      <c r="JP48" s="380">
        <f>ENE!JP48+FEB!JP48+MAR!JP48+ABR!JP48+MAY!JP48+JUN!JP48+JUL!JP48+AGO!JP48+SET!JP48+OCT!JP48+NOV!JP48+DIC!JP48</f>
        <v>0</v>
      </c>
      <c r="JQ48" s="326">
        <f>ENE!JQ48+FEB!JQ48+MAR!JQ48+ABR!JQ48+MAY!JQ48+JUN!JQ48+JUL!JQ48+AGO!JQ48+SET!JQ48+OCT!JQ48+NOV!JQ48+DIC!JQ48</f>
        <v>0</v>
      </c>
      <c r="JR48" s="326">
        <f>ENE!JR48+FEB!JR48+MAR!JR48+ABR!JR48+MAY!JR48+JUN!JR48+JUL!JR48+AGO!JR48+SET!JR48+OCT!JR48+NOV!JR48+DIC!JR48</f>
        <v>0</v>
      </c>
      <c r="JS48" s="326">
        <f>ENE!JS48+FEB!JS48+MAR!JS48+ABR!JS48+MAY!JS48+JUN!JS48+JUL!JS48+AGO!JS48+SET!JS48+OCT!JS48+NOV!JS48+DIC!JS48</f>
        <v>0</v>
      </c>
      <c r="JT48" s="327">
        <f>ENE!JT48+FEB!JT48+MAR!JT48+ABR!JT48+MAY!JT48+JUN!JT48+JUL!JT48+AGO!JT48+SET!JT48+OCT!JT48+NOV!JT48+DIC!JT48</f>
        <v>0</v>
      </c>
      <c r="JU48" s="380">
        <f>ENE!JU48+FEB!JU48+MAR!JU48+ABR!JU48+MAY!JU48+JUN!JU48+JUL!JU48+AGO!JU48+SET!JU48+OCT!JU48+NOV!JU48+DIC!JU48</f>
        <v>0</v>
      </c>
      <c r="JV48" s="326">
        <f>ENE!JV48+FEB!JV48+MAR!JV48+ABR!JV48+MAY!JV48+JUN!JV48+JUL!JV48+AGO!JV48+SET!JV48+OCT!JV48+NOV!JV48+DIC!JV48</f>
        <v>0</v>
      </c>
      <c r="JW48" s="326">
        <f>ENE!JW48+FEB!JW48+MAR!JW48+ABR!JW48+MAY!JW48+JUN!JW48+JUL!JW48+AGO!JW48+SET!JW48+OCT!JW48+NOV!JW48+DIC!JW48</f>
        <v>0</v>
      </c>
      <c r="JX48" s="326">
        <f>ENE!JX48+FEB!JX48+MAR!JX48+ABR!JX48+MAY!JX48+JUN!JX48+JUL!JX48+AGO!JX48+SET!JX48+OCT!JX48+NOV!JX48+DIC!JX48</f>
        <v>0</v>
      </c>
      <c r="JY48" s="327">
        <f>ENE!JY48+FEB!JY48+MAR!JY48+ABR!JY48+MAY!JY48+JUN!JY48+JUL!JY48+AGO!JY48+SET!JY48+OCT!JY48+NOV!JY48+DIC!JY48</f>
        <v>0</v>
      </c>
      <c r="JZ48" s="380">
        <f>ENE!JZ48+FEB!JZ48+MAR!JZ48+ABR!JZ48+MAY!JZ48+JUN!JZ48+JUL!JZ48+AGO!JZ48+SET!JZ48+OCT!JZ48+NOV!JZ48+DIC!JZ48</f>
        <v>0</v>
      </c>
      <c r="KA48" s="326">
        <f>ENE!KA48+FEB!KA48+MAR!KA48+ABR!KA48+MAY!KA48+JUN!KA48+JUL!KA48+AGO!KA48+SET!KA48+OCT!KA48+NOV!KA48+DIC!KA48</f>
        <v>0</v>
      </c>
      <c r="KB48" s="326">
        <f>ENE!KB48+FEB!KB48+MAR!KB48+ABR!KB48+MAY!KB48+JUN!KB48+JUL!KB48+AGO!KB48+SET!KB48+OCT!KB48+NOV!KB48+DIC!KB48</f>
        <v>0</v>
      </c>
      <c r="KC48" s="326">
        <f>ENE!KC48+FEB!KC48+MAR!KC48+ABR!KC48+MAY!KC48+JUN!KC48+JUL!KC48+AGO!KC48+SET!KC48+OCT!KC48+NOV!KC48+DIC!KC48</f>
        <v>0</v>
      </c>
      <c r="KD48" s="327">
        <f>ENE!KD48+FEB!KD48+MAR!KD48+ABR!KD48+MAY!KD48+JUN!KD48+JUL!KD48+AGO!KD48+SET!KD48+OCT!KD48+NOV!KD48+DIC!KD48</f>
        <v>1</v>
      </c>
      <c r="KE48" s="205">
        <f>ENE!KE48</f>
        <v>25</v>
      </c>
      <c r="KF48" s="734">
        <f t="shared" si="193"/>
        <v>24</v>
      </c>
      <c r="KG48" s="173">
        <f>ENE!KG48+FEB!KG48+MAR!KG48+ABR!KG48+MAY!KG48+JUN!KG48+JUL!KG48+AGO!KG48+SET!KG48+OCT!KG48+NOV!KG48+DIC!KG48</f>
        <v>6</v>
      </c>
      <c r="KH48" s="205">
        <f>ENE!KH48+FEB!KH48+MAR!KH48+ABR!KH48+MAY!KH48+JUN!KH48+JUL!KH48+AGO!KH48+SET!KH48+OCT!KH48+NOV!KH48+DIC!KH48</f>
        <v>0</v>
      </c>
      <c r="KI48" s="203">
        <f>ENE!KI48+FEB!KI48+MAR!KI48+ABR!KI48+MAY!KI48+JUN!KI48+JUL!KI48+AGO!KI48+SET!KI48+OCT!KI48+NOV!KI48+DIC!KI48</f>
        <v>0</v>
      </c>
      <c r="KJ48" s="173">
        <f>ENE!KJ48+FEB!KJ48+MAR!KJ48+ABR!KJ48+MAY!KJ48+JUN!KJ48+JUL!KJ48+AGO!KJ48+SET!KJ48+OCT!KJ48+NOV!KJ48+DIC!KJ48</f>
        <v>0</v>
      </c>
      <c r="KK48" s="301"/>
      <c r="KL48" s="276" t="s">
        <v>142</v>
      </c>
      <c r="KM48" s="205">
        <f>ENE!KM48+FEB!KM48+MAR!KM48+ABR!KM48+MAY!KM48+JUN!KM48+JUL!KM48+AGO!KM48+SET!KM48+OCT!KM48+NOV!KM48+DIC!KM48</f>
        <v>0</v>
      </c>
      <c r="KN48" s="203">
        <f>ENE!KN48+FEB!KN48+MAR!KN48+ABR!KN48+MAY!KN48+JUN!KN48+JUL!KN48+AGO!KN48+SET!KN48+OCT!KN48+NOV!KN48+DIC!KN48</f>
        <v>0</v>
      </c>
      <c r="KO48" s="203">
        <f>ENE!KO48+FEB!KO48+MAR!KO48+ABR!KO48+MAY!KO48+JUN!KO48+JUL!KO48+AGO!KO48+SET!KO48+OCT!KO48+NOV!KO48+DIC!KO48</f>
        <v>0</v>
      </c>
      <c r="KP48" s="203">
        <f>ENE!KP48+FEB!KP48+MAR!KP48+ABR!KP48+MAY!KP48+JUN!KP48+JUL!KP48+AGO!KP48+SET!KP48+OCT!KP48+NOV!KP48+DIC!KP48</f>
        <v>3</v>
      </c>
      <c r="KQ48" s="203">
        <f>ENE!KQ48+FEB!KQ48+MAR!KQ48+ABR!KQ48+MAY!KQ48+JUN!KQ48+JUL!KQ48+AGO!KQ48+SET!KQ48+OCT!KQ48+NOV!KQ48+DIC!KQ48</f>
        <v>0</v>
      </c>
      <c r="KR48" s="203">
        <f>ENE!KR48+FEB!KR48+MAR!KR48+ABR!KR48+MAY!KR48+JUN!KR48+JUL!KR48+AGO!KR48+SET!KR48+OCT!KR48+NOV!KR48+DIC!KR48</f>
        <v>1</v>
      </c>
      <c r="KS48" s="203">
        <f>ENE!KS48+FEB!KS48+MAR!KS48+ABR!KS48+MAY!KS48+JUN!KS48+JUL!KS48+AGO!KS48+SET!KS48+OCT!KS48+NOV!KS48+DIC!KS48</f>
        <v>0</v>
      </c>
      <c r="KT48" s="203">
        <f>ENE!KT48+FEB!KT48+MAR!KT48+ABR!KT48+MAY!KT48+JUN!KT48+JUL!KT48+AGO!KT48+SET!KT48+OCT!KT48+NOV!KT48+DIC!KT48</f>
        <v>0</v>
      </c>
      <c r="KU48" s="173">
        <f>ENE!KU48+FEB!KU48+MAR!KU48+ABR!KU48+MAY!KU48+JUN!KU48+JUL!KU48+AGO!KU48+SET!KU48+OCT!KU48+NOV!KU48+DIC!KU48</f>
        <v>0</v>
      </c>
      <c r="KV48" s="332">
        <f>ENE!KV48+FEB!KV48+MAR!KV48+ABR!KV48+MAY!KV48+JUN!KV48+JUL!KV48+AGO!KV48+SET!KV48+OCT!KV48+NOV!KV48+DIC!KV48</f>
        <v>0</v>
      </c>
      <c r="KW48" s="173">
        <f>ENE!KW48+FEB!KW48+MAR!KW48+ABR!KW48+MAY!KW48+JUN!KW48+JUL!KW48+AGO!KW48+SET!KW48+OCT!KW48+NOV!KW48+DIC!KW48</f>
        <v>0</v>
      </c>
      <c r="KX48" s="288">
        <f>ENE!KX48+FEB!KX48+MAR!KX48+ABR!KX48+MAY!KX48+JUN!KX48+JUL!KX48+AGO!KX48+SET!KX48+OCT!KX48+NOV!KX48+DIC!KX48</f>
        <v>0</v>
      </c>
      <c r="KY48" s="205">
        <f>ENE!KY48+FEB!KY48+MAR!KY48+ABR!KY48+MAY!KY48+JUN!KY48+JUL!KY48+AGO!KY48+SET!KY48+OCT!KY48+NOV!KY48+DIC!KY48</f>
        <v>0</v>
      </c>
      <c r="KZ48" s="203">
        <f>ENE!KZ48+FEB!KZ48+MAR!KZ48+ABR!KZ48+MAY!KZ48+JUN!KZ48+JUL!KZ48+AGO!KZ48+SET!KZ48+OCT!KZ48+NOV!KZ48+DIC!KZ48</f>
        <v>0</v>
      </c>
      <c r="LA48" s="203">
        <f>ENE!LA48+FEB!LA48+MAR!LA48+ABR!LA48+MAY!LA48+JUN!LA48+JUL!LA48+AGO!LA48+SET!LA48+OCT!LA48+NOV!LA48+DIC!LA48</f>
        <v>0</v>
      </c>
      <c r="LB48" s="173">
        <f>ENE!LB48+FEB!LB48+MAR!LB48+ABR!LB48+MAY!LB48+JUN!LB48+JUL!LB48+AGO!LB48+SET!LB48+OCT!LB48+NOV!LB48+DIC!LB48</f>
        <v>0</v>
      </c>
      <c r="LD48" s="370" t="s">
        <v>142</v>
      </c>
      <c r="LE48" s="483">
        <f>ENE!LE48+FEB!LE48+MAR!LE48+ABR!LE48+MAY!LE48+JUN!LE48+JUL!LE48+AGO!LE48+SET!LE48+OCT!LE48+NOV!LE48+DIC!LE48</f>
        <v>0</v>
      </c>
      <c r="LF48" s="419">
        <f>ENE!LF48+FEB!LF48+MAR!LF48+ABR!LF48+MAY!LF48+JUN!LF48+JUL!LF48+AGO!LF48+SET!LF48+OCT!LF48+NOV!LF48+DIC!LF48</f>
        <v>0</v>
      </c>
      <c r="LG48" s="419">
        <f>ENE!LG48+FEB!LG48+MAR!LG48+ABR!LG48+MAY!LG48+JUN!LG48+JUL!LG48+AGO!LG48+SET!LG48+OCT!LG48+NOV!LG48+DIC!LG48</f>
        <v>0</v>
      </c>
      <c r="LH48" s="419">
        <f>ENE!LH48+FEB!LH48+MAR!LH48+ABR!LH48+MAY!LH48+JUN!LH48+JUL!LH48+AGO!LH48+SET!LH48+OCT!LH48+NOV!LH48+DIC!LH48</f>
        <v>0</v>
      </c>
      <c r="LI48" s="419">
        <f>ENE!LI48+FEB!LI48+MAR!LI48+ABR!LI48+MAY!LI48+JUN!LI48+JUL!LI48+AGO!LI48+SET!LI48+OCT!LI48+NOV!LI48+DIC!LI48</f>
        <v>0</v>
      </c>
      <c r="LJ48" s="420">
        <f>ENE!LJ48+FEB!LJ48+MAR!LJ48+ABR!LJ48+MAY!LJ48+JUN!LJ48+JUL!LJ48+AGO!LJ48+SET!LJ48+OCT!LJ48+NOV!LJ48+DIC!LJ48</f>
        <v>0</v>
      </c>
      <c r="LK48" s="480">
        <f>ENE!LK48+FEB!LK48+MAR!LK48+ABR!LK48+MAY!LK48+JUN!LK48+JUL!LK48+AGO!LK48+SET!LK48+OCT!LK48+NOV!LK48+DIC!LK48</f>
        <v>0</v>
      </c>
      <c r="LL48" s="452">
        <f>ENE!LL48+FEB!LL48+MAR!LL48+ABR!LL48+MAY!LL48+JUN!LL48+JUL!LL48+AGO!LL48+SET!LL48+OCT!LL48+NOV!LL48+DIC!LL48</f>
        <v>0</v>
      </c>
      <c r="LM48" s="452">
        <f>ENE!LM48+FEB!LM48+MAR!LM48+ABR!LM48+MAY!LM48+JUN!LM48+JUL!LM48+AGO!LM48+SET!LM48+OCT!LM48+NOV!LM48+DIC!LM48</f>
        <v>0</v>
      </c>
      <c r="LN48" s="910">
        <f>ENE!LN48+FEB!LN48+MAR!LN48+ABR!LN48+MAY!LN48+JUN!LN48+JUL!LN48+AGO!LN48+SET!LN48+OCT!LN48+NOV!LN48+DIC!LN48</f>
        <v>0</v>
      </c>
      <c r="LO48" s="480">
        <f>ENE!LO48+FEB!LO48+MAR!LO48+ABR!LO48+MAY!LO48+JUN!LO48+JUL!LO48+AGO!LO48+SET!LO48+OCT!LO48+NOV!LO48+DIC!LO48</f>
        <v>5</v>
      </c>
      <c r="LP48" s="452">
        <f>ENE!LP48+FEB!LP48+MAR!LP48+ABR!LP48+MAY!LP48+JUN!LP48+JUL!LP48+AGO!LP48+SET!LP48+OCT!LP48+NOV!LP48+DIC!LP48</f>
        <v>1</v>
      </c>
      <c r="LQ48" s="452">
        <f>ENE!LQ48+FEB!LQ48+MAR!LQ48+ABR!LQ48+MAY!LQ48+JUN!LQ48+JUL!LQ48+AGO!LQ48+SET!LQ48+OCT!LQ48+NOV!LQ48+DIC!LQ48</f>
        <v>0</v>
      </c>
      <c r="LR48" s="910">
        <f>ENE!LR48+FEB!LR48+MAR!LR48+ABR!LR48+MAY!LR48+JUN!LR48+JUL!LR48+AGO!LR48+SET!LR48+OCT!LR48+NOV!LR48+DIC!LR48</f>
        <v>0</v>
      </c>
      <c r="LS48" s="1006">
        <f>ENE!LS48+FEB!LS48+MAR!LS48+ABR!LS48+MAY!LS48+JUN!LS48+JUL!LS48+AGO!LS48+SET!LS48+OCT!LS48+NOV!LS48+DIC!LS48</f>
        <v>14</v>
      </c>
      <c r="LT48" s="910">
        <f>ENE!LT48+FEB!LT48+MAR!LT48+ABR!LT48+MAY!LT48+JUN!LT48+JUL!LT48+AGO!LT48+SET!LT48+OCT!LT48+NOV!LT48+DIC!LT48</f>
        <v>1</v>
      </c>
      <c r="LU48" s="910">
        <f>ENE!LU48+FEB!LU48+MAR!LU48+ABR!LU48+MAY!LU48+JUN!LU48+JUL!LU48+AGO!LU48+SET!LU48+OCT!LU48+NOV!LU48+DIC!LU48</f>
        <v>1</v>
      </c>
      <c r="LV48" s="453">
        <f>ENE!LV48+FEB!LV48+MAR!LV48+ABR!LV48+MAY!LV48+JUN!LV48+JUL!LV48+AGO!LV48+SET!LV48+OCT!LV48+NOV!LV48+DIC!LV48</f>
        <v>0</v>
      </c>
    </row>
    <row r="49" spans="1:334" s="288" customFormat="1" ht="18.75" x14ac:dyDescent="0.3">
      <c r="A49" s="235">
        <v>1453</v>
      </c>
      <c r="B49" s="237" t="s">
        <v>143</v>
      </c>
      <c r="C49" s="202">
        <v>1</v>
      </c>
      <c r="D49" s="380">
        <f>ENE!D49+MAR!D49+FEB!D49+ABR!D49+MAY!D49+JUN!D49+JUL!D49+AGO!D49+SET!D49+OCT!D49+NOV!D49+DIC!D49</f>
        <v>0</v>
      </c>
      <c r="E49" s="326">
        <f>ENE!E49+MAR!E49+FEB!E49+ABR!E49+MAY!E49+JUN!E49+JUL!E49+AGO!E49+SET!E49+OCT!E49+NOV!E49+DIC!E49</f>
        <v>0</v>
      </c>
      <c r="F49" s="326">
        <f>ENE!F49+MAR!F49+FEB!F49+ABR!F49+MAY!F49+JUN!F49+JUL!F49+AGO!F49+SET!F49+OCT!F49+NOV!F49+DIC!F49</f>
        <v>0</v>
      </c>
      <c r="G49" s="705">
        <f t="shared" si="155"/>
        <v>0</v>
      </c>
      <c r="H49" s="326">
        <f>ENE!H49+MAR!H49+FEB!H49+ABR!H49+MAY!H49+JUN!H49+JUL!H49+AGO!H49+SET!H49+OCT!H49+NOV!H49+DIC!H49</f>
        <v>0</v>
      </c>
      <c r="I49" s="379">
        <f>ENE!I49+MAR!I49+FEB!I49+ABR!I49+MAY!I49+JUN!I49+JUL!I49+AGO!I49+SET!I49+OCT!I49+NOV!I49+DIC!I49</f>
        <v>0</v>
      </c>
      <c r="J49" s="380">
        <f>ENE!J49+MAR!J49+FEB!J49+ABR!J49+MAY!J49+JUN!J49+JUL!J49+AGO!J49+SET!J49+OCT!J49+NOV!J49+DIC!J49</f>
        <v>0</v>
      </c>
      <c r="K49" s="326">
        <f>ENE!K49+MAR!K49+FEB!K49+ABR!K49+MAY!K49+JUN!K49+JUL!K49+AGO!K49+SET!K49+OCT!K49+NOV!K49+DIC!K49</f>
        <v>0</v>
      </c>
      <c r="L49" s="326">
        <f>ENE!L49+MAR!L49+FEB!L49+ABR!L49+MAY!L49+JUN!L49+JUL!L49+AGO!L49+SET!L49+OCT!L49+NOV!L49+DIC!L49</f>
        <v>0</v>
      </c>
      <c r="M49" s="406">
        <f t="shared" si="179"/>
        <v>0</v>
      </c>
      <c r="N49" s="380">
        <f>ENE!N49+MAR!N49+FEB!N49+ABR!N49+MAY!N49+JUN!N49+JUL!N49+AGO!N49+SET!N49+OCT!N49+NOV!N49+DIC!N49</f>
        <v>0</v>
      </c>
      <c r="O49" s="326">
        <f>ENE!O49+MAR!O49+FEB!O49+ABR!O49+MAY!O49+JUN!O49+JUL!O49+AGO!O49+SET!O49+OCT!O49+NOV!O49+DIC!O49</f>
        <v>0</v>
      </c>
      <c r="P49" s="326">
        <f>ENE!P49+MAR!P49+FEB!P49+ABR!P49+MAY!P49+JUN!P49+JUL!P49+AGO!P49+SET!P49+OCT!P49+NOV!P49+DIC!P49</f>
        <v>0</v>
      </c>
      <c r="Q49" s="386">
        <f t="shared" si="180"/>
        <v>0</v>
      </c>
      <c r="R49" s="380">
        <f>ENE!R49+MAR!R49+FEB!R49+ABR!R49+MAY!R49+JUN!R49+JUL!R49+AGO!R49+SET!R49+OCT!R49+NOV!R49+DIC!R49</f>
        <v>0</v>
      </c>
      <c r="S49" s="326">
        <f>ENE!S49+MAR!S49+FEB!S49+ABR!S49+MAY!S49+JUN!S49+JUL!S49+AGO!S49+SET!S49+OCT!S49+NOV!S49+DIC!S49</f>
        <v>0</v>
      </c>
      <c r="T49" s="326">
        <f>ENE!T49+MAR!T49+FEB!T49+ABR!T49+MAY!T49+JUN!T49+JUL!T49+AGO!T49+SET!T49+OCT!T49+NOV!T49+DIC!T49</f>
        <v>0</v>
      </c>
      <c r="U49" s="326">
        <f>ENE!U49+MAR!U49+FEB!U49+ABR!U49+MAY!U49+JUN!U49+JUL!U49+AGO!U49+SET!U49+OCT!U49+NOV!U49+DIC!U49</f>
        <v>0</v>
      </c>
      <c r="V49" s="326">
        <f>ENE!V49+MAR!V49+FEB!V49+ABR!V49+MAY!V49+JUN!V49+JUL!V49+AGO!V49+SET!V49+OCT!V49+NOV!V49+DIC!V49</f>
        <v>0</v>
      </c>
      <c r="W49" s="327">
        <f>ENE!W49+MAR!W49+FEB!W49+ABR!W49+MAY!W49+JUN!W49+JUL!W49+AGO!W49+SET!W49+OCT!W49+NOV!W49+DIC!W49</f>
        <v>0</v>
      </c>
      <c r="X49" s="326">
        <f>ENE!X49+MAR!X49+FEB!X49+ABR!X49+MAY!X49+JUN!X49+JUL!X49+AGO!X49+SET!X49+OCT!X49+NOV!X49+DIC!X49</f>
        <v>0</v>
      </c>
      <c r="Y49" s="326">
        <f>ENE!Y49+MAR!Y49+FEB!Y49+ABR!Y49+MAY!Y49+JUN!Y49+JUL!Y49+AGO!Y49+SET!Y49+OCT!Y49+NOV!Y49+DIC!Y49</f>
        <v>0</v>
      </c>
      <c r="Z49" s="326">
        <f>ENE!Z49+MAR!Z49+FEB!Z49+ABR!Z49+MAY!Z49+JUN!Z49+JUL!Z49+AGO!Z49+SET!Z49+OCT!Z49+NOV!Z49+DIC!Z49</f>
        <v>0</v>
      </c>
      <c r="AA49" s="326">
        <f>ENE!AA49+MAR!AA49+FEB!AA49+ABR!AA49+MAY!AA49+JUN!AA49+JUL!AA49+AGO!AA49+SET!AA49+OCT!AA49+NOV!AA49+DIC!AA49</f>
        <v>0</v>
      </c>
      <c r="AB49" s="326">
        <f>ENE!AB49+MAR!AB49+FEB!AB49+ABR!AB49+MAY!AB49+JUN!AB49+JUL!AB49+AGO!AB49+SET!AB49+OCT!AB49+NOV!AB49+DIC!AB49</f>
        <v>0</v>
      </c>
      <c r="AC49" s="326">
        <f>ENE!AC49+MAR!AC49+FEB!AC49+ABR!AC49+MAY!AC49+JUN!AC49+JUL!AC49+AGO!AC49+SET!AC49+OCT!AC49+NOV!AC49+DIC!AC49</f>
        <v>0</v>
      </c>
      <c r="AD49" s="326">
        <f>ENE!AD49+MAR!AD49+FEB!AD49+ABR!AD49+MAY!AD49+JUN!AD49+JUL!AD49+AGO!AD49+SET!AD49+OCT!AD49+NOV!AD49+DIC!AD49</f>
        <v>0</v>
      </c>
      <c r="AE49" s="326">
        <f>ENE!AE49+MAR!AE49+FEB!AE49+ABR!AE49+MAY!AE49+JUN!AE49+JUL!AE49+AGO!AE49+SET!AE49+OCT!AE49+NOV!AE49+DIC!AE49</f>
        <v>0</v>
      </c>
      <c r="AF49" s="327">
        <f>ENE!AF49+MAR!AF49+FEB!AF49+ABR!AF49+MAY!AF49+JUN!AF49+JUL!AF49+AGO!AF49+SET!AF49+OCT!AF49+NOV!AF49+DIC!AF49</f>
        <v>0</v>
      </c>
      <c r="AG49" s="204">
        <f>ENE!AG49+MAR!AG49+FEB!AG49+ABR!AG49+MAY!AG49+JUN!AG49+JUL!AG49+AGO!AG49+SET!AG49+OCT!AG49+NOV!AG49+DIC!AG49</f>
        <v>0</v>
      </c>
      <c r="AH49" s="148"/>
      <c r="AI49" s="277" t="s">
        <v>143</v>
      </c>
      <c r="AJ49" s="202">
        <v>2</v>
      </c>
      <c r="AK49" s="327">
        <f>ENE!AK49+FEB!AK49+MAR!AK49+ABR!AK49+MAY!AK49+JUN!AK49+JUL!AK49+AGO!AK49+SET!AK49+OCT!AK49+NOV!AK49+DIC!AK49</f>
        <v>4</v>
      </c>
      <c r="AL49" s="708">
        <f t="shared" si="181"/>
        <v>200</v>
      </c>
      <c r="AM49" s="326">
        <f>ENE!AM49+FEB!AM49+MAR!AM49+ABR!AM49+MAY!AM49+JUN!AM49+JUL!AM49+AGO!AM49+SET!AM49+OCT!AM49+NOV!AM49+DIC!AM49</f>
        <v>4</v>
      </c>
      <c r="AN49" s="326">
        <f>ENE!AN49+FEB!AN49+MAR!AN49+ABR!AN49+MAY!AN49+JUN!AN49+JUL!AN49+AGO!AN49+SET!AN49+OCT!AN49+NOV!AN49+DIC!AN49</f>
        <v>4</v>
      </c>
      <c r="AO49" s="326">
        <f>ENE!AO49+FEB!AO49+MAR!AO49+ABR!AO49+MAY!AO49+JUN!AO49+JUL!AO49+AGO!AO49+SET!AO49+OCT!AO49+NOV!AO49+DIC!AO49</f>
        <v>0</v>
      </c>
      <c r="AP49" s="326">
        <f>ENE!AP49+FEB!AP49+MAR!AP49+ABR!AP49+MAY!AP49+JUN!AP49+JUL!AP49+AGO!AP49+SET!AP49+OCT!AP49+NOV!AP49+DIC!AP49</f>
        <v>0</v>
      </c>
      <c r="AQ49" s="327">
        <f>ENE!AQ49+FEB!AQ49+MAR!AQ49+ABR!AQ49+MAY!AQ49+JUN!AQ49+JUL!AQ49+AGO!AQ49+SET!AQ49+OCT!AQ49+NOV!AQ49+DIC!AQ49</f>
        <v>2</v>
      </c>
      <c r="AR49" s="326">
        <f>ENE!AR49+FEB!AR49+MAR!AR49+ABR!AR49+MAY!AR49+JUN!AR49+JUL!AR49+AGO!AR49+SET!AR49+OCT!AR49+NOV!AR49+DIC!AR49</f>
        <v>0</v>
      </c>
      <c r="AS49" s="326">
        <f>ENE!AS49+FEB!AS49+MAR!AS49+ABR!AS49+MAY!AS49+JUN!AS49+JUL!AS49+AGO!AS49+SET!AS49+OCT!AS49+NOV!AS49+DIC!AS49</f>
        <v>0</v>
      </c>
      <c r="AT49" s="379">
        <f>ENE!AT49+FEB!AT49+MAR!AT49+ABR!AT49+MAY!AT49+JUN!AT49+JUL!AT49+AGO!AT49+SET!AT49+OCT!AT49+NOV!AT49+DIC!AT49</f>
        <v>5</v>
      </c>
      <c r="AU49" s="380">
        <f>ENE!AU49+FEB!AU49+MAR!AU49+ABR!AU49+MAY!AU49+JUN!AU49+JUL!AU49+AGO!AU49+SET!AU49+OCT!AU49+NOV!AU49+DIC!AU49</f>
        <v>4</v>
      </c>
      <c r="AV49" s="708">
        <f t="shared" si="182"/>
        <v>200</v>
      </c>
      <c r="AW49" s="326">
        <f>ENE!AW49+FEB!AW49+MAR!AW49+ABR!AW49+MAY!AW49+JUN!AW49+JUL!AW49+AGO!AW49+SET!AW49+OCT!AW49+NOV!AW49+DIC!AW49</f>
        <v>4</v>
      </c>
      <c r="AX49" s="744">
        <f>ENE!AX49+FEB!AX49+MAR!AX49+ABR!AX49+MAY!AX49+JUN!AX49+JUL!AX49+AGO!AX49+SET!AX49+OCT!AX49+NOV!AX49+DIC!AX49</f>
        <v>4</v>
      </c>
      <c r="AY49" s="326">
        <f>ENE!AY49+FEB!AY49+MAR!AY49+ABR!AY49+MAY!AY49+JUN!AY49+JUL!AY49+AGO!AY49+SET!AY49+OCT!AY49+NOV!AY49+DIC!AY49</f>
        <v>0</v>
      </c>
      <c r="AZ49" s="326">
        <f>ENE!AZ49+FEB!AZ49+MAR!AZ49+ABR!AZ49+MAY!AZ49+JUN!AZ49+JUL!AZ49+AGO!AZ49+SET!AZ49+OCT!AZ49+NOV!AZ49+DIC!AZ49</f>
        <v>0</v>
      </c>
      <c r="BA49" s="326">
        <f>ENE!BA49+FEB!BA49+MAR!BA49+ABR!BA49+MAY!BA49+JUN!BA49+JUL!BA49+AGO!BA49+SET!BA49+OCT!BA49+NOV!BA49+DIC!BA49</f>
        <v>0</v>
      </c>
      <c r="BB49" s="708">
        <f t="shared" si="159"/>
        <v>0</v>
      </c>
      <c r="BC49" s="326">
        <f>ENE!BC49+FEB!BC49+MAR!BC49+ABR!BC49+MAY!BC49+JUN!BC49+JUL!BC49+AGO!BC49+SET!BC49+OCT!BC49+NOV!BC49+DIC!BC49</f>
        <v>0</v>
      </c>
      <c r="BD49" s="326">
        <f>ENE!BD49+FEB!BD49+MAR!BD49+ABR!BD49+MAY!BD49+JUN!BD49+JUL!BD49+AGO!BD49+SET!BD49+OCT!BD49+NOV!BD49+DIC!BD49</f>
        <v>0</v>
      </c>
      <c r="BE49" s="326">
        <f>ENE!BE49+FEB!BE49+MAR!BE49+ABR!BE49+MAY!BE49+JUN!BE49+JUL!BE49+AGO!BE49+SET!BE49+OCT!BE49+NOV!BE49+DIC!BE49</f>
        <v>0</v>
      </c>
      <c r="BF49" s="708">
        <f t="shared" si="183"/>
        <v>0</v>
      </c>
      <c r="BG49" s="326">
        <f>ENE!BG49+FEB!BG49+MAR!BG49+ABR!BG49+MAY!BG49+JUN!BG49+JUL!BG49+AGO!BG49+SET!BG49+OCT!BG49+NOV!BG49+DIC!BG49</f>
        <v>0</v>
      </c>
      <c r="BH49" s="326">
        <f>ENE!BH49+FEB!BH49+MAR!BH49+ABR!BH49+MAY!BH49+JUN!BH49+JUL!BH49+AGO!BH49+SET!BH49+OCT!BH49+NOV!BH49+DIC!BH49</f>
        <v>0</v>
      </c>
      <c r="BI49" s="326">
        <f>ENE!BI49+FEB!BI49+MAR!BI49+ABR!BI49+MAY!BI49+JUN!BI49+JUL!BI49+AGO!BI49+SET!BI49+OCT!BI49+NOV!BI49+DIC!BI49</f>
        <v>0</v>
      </c>
      <c r="BJ49" s="326">
        <f>ENE!BJ49+FEB!BJ49+MAR!BJ49+ABR!BJ49+MAY!BJ49+JUN!BJ49+JUL!BJ49+AGO!BJ49+SET!BJ49+OCT!BJ49+NOV!BJ49+DIC!BJ49</f>
        <v>0</v>
      </c>
      <c r="BK49" s="934">
        <f>ENE!BK49+FEB!BK49+MAR!BK49+ABR!BK49+MAY!BK49+JUN!BK49+JUL!BK49+AGO!BK49+SET!BK49+OCT!BK49+NOV!BK49+DIC!BK49</f>
        <v>0</v>
      </c>
      <c r="BL49" s="934">
        <f>ENE!BL49+FEB!BL49+MAR!BL49+ABR!BL49+MAY!BL49+JUN!BL49+JUL!BL49+AGO!BL49+SET!BL49+OCT!BL49+NOV!BL49+DIC!BL49</f>
        <v>1</v>
      </c>
      <c r="BM49" s="327">
        <f>ENE!BM49+FEB!BM49+MAR!BM49+ABR!BM49+MAY!BM49+JUN!BM49+JUL!BM49+AGO!BM49+SET!BM49+OCT!BM49+NOV!BM49+DIC!BM49</f>
        <v>0</v>
      </c>
      <c r="BN49" s="148"/>
      <c r="BO49" s="237" t="s">
        <v>143</v>
      </c>
      <c r="BP49" s="202">
        <v>2</v>
      </c>
      <c r="BQ49" s="380">
        <f>ENE!BQ49+FEB!BQ49+MAR!BQ49+ABR!BQ49+MAY!BQ49+JUN!BQ49+JUL!BQ49+AGO!BQ49+SET!BQ49+OCT!BQ49+NOV!BQ49+DIC!BQ49</f>
        <v>0</v>
      </c>
      <c r="BR49" s="326">
        <f>ENE!BR49+FEB!BR49+MAR!BR49+ABR!BR49+MAY!BR49+JUN!BR49+JUL!BR49+AGO!BR49+SET!BR49+OCT!BR49+NOV!BR49+DIC!BR49</f>
        <v>2</v>
      </c>
      <c r="BS49" s="326">
        <f>ENE!BS49+FEB!BS49+MAR!BS49+ABR!BS49+MAY!BS49+JUN!BS49+JUL!BS49+AGO!BS49+SET!BS49+OCT!BS49+NOV!BS49+DIC!BS49</f>
        <v>0</v>
      </c>
      <c r="BT49" s="326">
        <f>ENE!BT49+FEB!BT49+MAR!BT49+ABR!BT49+MAY!BT49+JUN!BT49+JUL!BT49+AGO!BT49+SET!BT49+OCT!BT49+NOV!BT49+DIC!BT49</f>
        <v>0</v>
      </c>
      <c r="BU49" s="326">
        <f>ENE!BU49+FEB!BU49+MAR!BU49+ABR!BU49+MAY!BU49+JUN!BU49+JUL!BU49+AGO!BU49+SET!BU49+OCT!BU49+NOV!BU49+DIC!BU49</f>
        <v>0</v>
      </c>
      <c r="BV49" s="326">
        <f>ENE!BV49+FEB!BV49+MAR!BV49+ABR!BV49+MAY!BV49+JUN!BV49+JUL!BV49+AGO!BV49+SET!BV49+OCT!BV49+NOV!BV49+DIC!BV49</f>
        <v>0</v>
      </c>
      <c r="BW49" s="326">
        <f>ENE!BW49+FEB!BW49+MAR!BW49+ABR!BW49+MAY!BW49+JUN!BW49+JUL!BW49+AGO!BW49+SET!BW49+OCT!BW49+NOV!BW49+DIC!BW49</f>
        <v>0</v>
      </c>
      <c r="BX49" s="326">
        <f>ENE!BX49+FEB!BX49+MAR!BX49+ABR!BX49+MAY!BX49+JUN!BX49+JUL!BX49+AGO!BX49+SET!BX49+OCT!BX49+NOV!BX49+DIC!BX49</f>
        <v>0</v>
      </c>
      <c r="BY49" s="708">
        <f t="shared" si="163"/>
        <v>0</v>
      </c>
      <c r="BZ49" s="326">
        <f>ENE!BZ49+FEB!BZ49+MAR!BZ49+ABR!BZ49+MAY!BZ49+JUN!BZ49+JUL!BZ49+AGO!BZ49+SET!BZ49+OCT!BZ49+NOV!BZ49+DIC!BZ49</f>
        <v>0</v>
      </c>
      <c r="CA49" s="326">
        <f>ENE!CA49+FEB!CA49+MAR!CA49+ABR!CA49+MAY!CA49+JUN!CA49+JUL!CA49+AGO!CA49+SET!CA49+OCT!CA49+NOV!CA49+DIC!CA49</f>
        <v>0</v>
      </c>
      <c r="CB49" s="326">
        <f>ENE!CB49+FEB!CB49+MAR!CB49+ABR!CB49+MAY!CB49+JUN!CB49+JUL!CB49+AGO!CB49+SET!CB49+OCT!CB49+NOV!CB49+DIC!CB49</f>
        <v>0</v>
      </c>
      <c r="CC49" s="708">
        <f t="shared" si="184"/>
        <v>0</v>
      </c>
      <c r="CD49" s="326">
        <f>ENE!CD49+FEB!CD49+MAR!CD49+ABR!CD49+MAY!CD49+JUN!CD49+JUL!CD49+AGO!CD49+SET!CD49+OCT!CD49+NOV!CD49+DIC!CD49</f>
        <v>0</v>
      </c>
      <c r="CE49" s="326">
        <f>ENE!CE49+FEB!CE49+MAR!CE49+ABR!CE49+MAY!CE49+JUN!CE49+JUL!CE49+AGO!CE49+SET!CE49+OCT!CE49+NOV!CE49+DIC!CE49</f>
        <v>0</v>
      </c>
      <c r="CF49" s="326">
        <f>ENE!CF49+FEB!CF49+MAR!CF49+ABR!CF49+MAY!CF49+JUN!CF49+JUL!CF49+AGO!CF49+SET!CF49+OCT!CF49+NOV!CF49+DIC!CF49</f>
        <v>0</v>
      </c>
      <c r="CG49" s="326">
        <f>ENE!CG49+FEB!CG49+MAR!CG49+ABR!CG49+MAY!CG49+JUN!CG49+JUL!CG49+AGO!CG49+SET!CG49+OCT!CG49+NOV!CG49+DIC!CG49</f>
        <v>0</v>
      </c>
      <c r="CH49" s="934">
        <f>ENE!CH49+FEB!CH49+MAR!CH49+ABR!CH49+MAY!CH49+JUN!CH49+JUL!CH49+AGO!CH49+SET!CH49+OCT!CH49+NOV!CH49+DIC!CH49</f>
        <v>0</v>
      </c>
      <c r="CI49" s="941">
        <f>ENE!CI49+FEB!CI49+MAR!CI49+ABR!CI49+MAY!CI49+JUN!CI49+JUL!CI49+AGO!CI49+SET!CI49+OCT!CI49+NOV!CI49+DIC!CI49</f>
        <v>0</v>
      </c>
      <c r="CJ49" s="380">
        <f>ENE!CJ49+FEB!CJ49+MAR!CJ49+ABR!CJ49+MAY!CJ49+JUN!CJ49+JUL!CJ49+AGO!CJ49+SET!CJ49+OCT!CJ49+NOV!CJ49+DIC!CJ49</f>
        <v>0</v>
      </c>
      <c r="CK49" s="326">
        <f>ENE!CK49+FEB!CK49+MAR!CK49+ABR!CK49+MAY!CK49+JUN!CK49+JUL!CK49+AGO!CK49+SET!CK49+OCT!CK49+NOV!CK49+DIC!CK49</f>
        <v>1</v>
      </c>
      <c r="CL49" s="716">
        <f t="shared" si="185"/>
        <v>50</v>
      </c>
      <c r="CM49" s="326">
        <f>ENE!CM49+FEB!CM49+MAR!CM49+ABR!CM49+MAY!CM49+JUN!CM49+JUL!CM49+AGO!CM49+SET!CM49+OCT!CM49+NOV!CM49+DIC!CM49</f>
        <v>0</v>
      </c>
      <c r="CN49" s="326">
        <f>ENE!CN49+FEB!CN49+MAR!CN49+ABR!CN49+MAY!CN49+JUN!CN49+JUL!CN49+AGO!CN49+SET!CN49+OCT!CN49+NOV!CN49+DIC!CN49</f>
        <v>0</v>
      </c>
      <c r="CO49" s="327">
        <f>ENE!CO49+FEB!CO49+MAR!CO49+ABR!CO49+MAY!CO49+JUN!CO49+JUL!CO49+AGO!CO49+SET!CO49+OCT!CO49+NOV!CO49+DIC!CO49</f>
        <v>0</v>
      </c>
      <c r="CP49" s="148"/>
      <c r="CQ49" s="372" t="s">
        <v>143</v>
      </c>
      <c r="CR49" s="373">
        <v>0</v>
      </c>
      <c r="CS49" s="380">
        <f>ENE!CS49+FEB!CS49+MAR!CS49+ABR!CS49+MAY!CS49+JUN!CS49+JUL!CS49+AGO!CS49+SET!CS49+OCT!CS49+NOV!CS49+DIC!CS49</f>
        <v>0</v>
      </c>
      <c r="CT49" s="326">
        <f>ENE!CT49+FEB!CT49+MAR!CT49+ABR!CT49+MAY!CT49+JUN!CT49+JUL!CT49+AGO!CT49+SET!CT49+OCT!CT49+NOV!CT49+DIC!CT49</f>
        <v>1</v>
      </c>
      <c r="CU49" s="326">
        <f>ENE!CU49+FEB!CU49+MAR!CU49+ABR!CU49+MAY!CU49+JUN!CU49+JUL!CU49+AGO!CU49+SET!CU49+OCT!CU49+NOV!CU49+DIC!CU49</f>
        <v>0</v>
      </c>
      <c r="CV49" s="326">
        <f>ENE!CV49+FEB!CV49+MAR!CV49+ABR!CV49+MAY!CV49+JUN!CV49+JUL!CV49+AGO!CV49+SET!CV49+OCT!CV49+NOV!CV49+DIC!CV49</f>
        <v>0</v>
      </c>
      <c r="CW49" s="326">
        <f>ENE!CW49+FEB!CW49+MAR!CW49+ABR!CW49+MAY!CW49+JUN!CW49+JUL!CW49+AGO!CW49+SET!CW49+OCT!CW49+NOV!CW49+DIC!CW49</f>
        <v>0</v>
      </c>
      <c r="CX49" s="326">
        <f>ENE!CX49+FEB!CX49+MAR!CX49+ABR!CX49+MAY!CX49+JUN!CX49+JUL!CX49+AGO!CX49+SET!CX49+OCT!CX49+NOV!CX49+DIC!CX49</f>
        <v>0</v>
      </c>
      <c r="CY49" s="326">
        <f>ENE!CY49+FEB!CY49+MAR!CY49+ABR!CY49+MAY!CY49+JUN!CY49+JUL!CY49+AGO!CY49+SET!CY49+OCT!CY49+NOV!CY49+DIC!CY49</f>
        <v>0</v>
      </c>
      <c r="CZ49" s="326">
        <f>ENE!CZ49+FEB!CZ49+MAR!CZ49+ABR!CZ49+MAY!CZ49+JUN!CZ49+JUL!CZ49+AGO!CZ49+SET!CZ49+OCT!CZ49+NOV!CZ49+DIC!CZ49</f>
        <v>0</v>
      </c>
      <c r="DA49" s="326">
        <f>ENE!DA49+FEB!DA49+MAR!DA49+ABR!DA49+MAY!DA49+JUN!DA49+JUL!DA49+AGO!DA49+SET!DA49+OCT!DA49+NOV!DA49+DIC!DA49</f>
        <v>0</v>
      </c>
      <c r="DB49" s="326">
        <f>ENE!DB49+FEB!DB49+MAR!DB49+ABR!DB49+MAY!DB49+JUN!DB49+JUL!DB49+AGO!DB49+SET!DB49+OCT!DB49+NOV!DB49+DIC!DB49</f>
        <v>0</v>
      </c>
      <c r="DC49" s="326">
        <f>ENE!DC49+FEB!DC49+MAR!DC49+ABR!DC49+MAY!DC49+JUN!DC49+JUL!DC49+AGO!DC49+SET!DC49+OCT!DC49+NOV!DC49+DIC!DC49</f>
        <v>0</v>
      </c>
      <c r="DD49" s="326">
        <f>ENE!DD49+FEB!DD49+MAR!DD49+ABR!DD49+MAY!DD49+JUN!DD49+JUL!DD49+AGO!DD49+SET!DD49+OCT!DD49+NOV!DD49+DIC!DD49</f>
        <v>0</v>
      </c>
      <c r="DE49" s="326">
        <f>ENE!DE49+FEB!DE49+MAR!DE49+ABR!DE49+MAY!DE49+JUN!DE49+JUL!DE49+AGO!DE49+SET!DE49+OCT!DE49+NOV!DE49+DIC!DE49</f>
        <v>0</v>
      </c>
      <c r="DF49" s="326">
        <f>ENE!DF49+FEB!DF49+MAR!DF49+ABR!DF49+MAY!DF49+JUN!DF49+JUL!DF49+AGO!DF49+SET!DF49+OCT!DF49+NOV!DF49+DIC!DF49</f>
        <v>0</v>
      </c>
      <c r="DG49" s="326">
        <f>ENE!DG49+FEB!DG49+MAR!DG49+ABR!DG49+MAY!DG49+JUN!DG49+JUL!DG49+AGO!DG49+SET!DG49+OCT!DG49+NOV!DG49+DIC!DG49</f>
        <v>0</v>
      </c>
      <c r="DH49" s="326">
        <f>ENE!DH49+FEB!DH49+MAR!DH49+ABR!DH49+MAY!DH49+JUN!DH49+JUL!DH49+AGO!DH49+SET!DH49+OCT!DH49+NOV!DH49+DIC!DH49</f>
        <v>0</v>
      </c>
      <c r="DI49" s="379">
        <f>ENE!DI49+FEB!DI49+MAR!DI49+ABR!DI49+MAY!DI49+JUN!DI49+JUL!DI49+AGO!DI49+SET!DI49+OCT!DI49+NOV!DI49+DIC!DI49</f>
        <v>0</v>
      </c>
      <c r="DJ49" s="380">
        <f>ENE!DJ49+FEB!DJ49+MAR!DJ49+ABR!DJ49+MAY!DJ49+JUN!DJ49+JUL!DJ49+AGO!DJ49+SET!DJ49+OCT!DJ49+NOV!DJ49+DIC!DJ49</f>
        <v>0</v>
      </c>
      <c r="DK49" s="327">
        <f>ENE!DK49+FEB!DK49+MAR!DK49+ABR!DK49+MAY!DK49+JUN!DK49+JUL!DK49+AGO!DK49+SET!DK49+OCT!DK49+NOV!DK49+DIC!DK49</f>
        <v>0</v>
      </c>
      <c r="DL49" s="380">
        <f>ENE!DL49+FEB!DL49+MAR!DL49+ABR!DL49+MAY!DL49+JUN!DL49+JUL!DL49+AGO!DL49+SET!DL49+OCT!DL49+NOV!DL49+DIC!DL49</f>
        <v>0</v>
      </c>
      <c r="DM49" s="327">
        <f>ENE!DM49+FEB!DM49+MAR!DM49+ABR!DM49+MAY!DM49+JUN!DM49+JUL!DM49+AGO!DM49+SET!DM49+OCT!DM49+NOV!DM49+DIC!DM49</f>
        <v>0</v>
      </c>
      <c r="DN49" s="148"/>
      <c r="DO49" s="237" t="s">
        <v>143</v>
      </c>
      <c r="DP49" s="202">
        <v>2</v>
      </c>
      <c r="DQ49" s="380">
        <f>ENE!DQ49+FEB!DQ49+MAR!DQ49+ABR!DQ49+MAY!DQ49+JUN!DQ49+JUL!DQ49+AGO!DQ49+SET!DQ49+OCT!DQ49+NOV!DQ49+DIC!DQ49</f>
        <v>1</v>
      </c>
      <c r="DR49" s="326">
        <f>ENE!DR49+FEB!DR49+MAR!DR49+ABR!DR49+MAY!DR49+JUN!DR49+JUL!DR49+AGO!DR49+SET!DR49+OCT!DR49+NOV!DR49+DIC!DR49</f>
        <v>0</v>
      </c>
      <c r="DS49" s="326">
        <f>ENE!DS49+FEB!DS49+MAR!DS49+ABR!DS49+MAY!DS49+JUN!DS49+JUL!DS49+AGO!DS49+SET!DS49+OCT!DS49+NOV!DS49+DIC!DS49</f>
        <v>0</v>
      </c>
      <c r="DT49" s="379">
        <f>ENE!DT49+FEB!DT49+MAR!DT49+ABR!DT49+MAY!DT49+JUN!DT49+JUL!DT49+AGO!DT49+SET!DT49+OCT!DT49+NOV!DT49+DIC!DT49</f>
        <v>0</v>
      </c>
      <c r="DU49" s="380">
        <f>ENE!DU49+FEB!DU49+MAR!DU49+ABR!DU49+MAY!DU49+JUN!DU49+JUL!DU49+AGO!DU49+SET!DU49+OCT!DU49+NOV!DU49+DIC!DU49</f>
        <v>0</v>
      </c>
      <c r="DV49" s="326">
        <f>ENE!DV49+FEB!DV49+MAR!DV49+ABR!DV49+MAY!DV49+JUN!DV49+JUL!DV49+AGO!DV49+SET!DV49+OCT!DV49+NOV!DV49+DIC!DV49</f>
        <v>0</v>
      </c>
      <c r="DW49" s="326">
        <f>ENE!DW49+FEB!DW49+MAR!DW49+ABR!DW49+MAY!DW49+JUN!DW49+JUL!DW49+AGO!DW49+SET!DW49+OCT!DW49+NOV!DW49+DIC!DW49</f>
        <v>0</v>
      </c>
      <c r="DX49" s="720">
        <f t="shared" si="167"/>
        <v>0</v>
      </c>
      <c r="DY49" s="380">
        <f>ENE!DY49+FEB!DY49+MAR!DY49+ABR!DY49+MAY!DY49+JUN!DY49+JUL!DY49+AGO!DY49+SET!DY49+OCT!DY49+NOV!DY49+DIC!DY49</f>
        <v>0</v>
      </c>
      <c r="DZ49" s="326">
        <f>ENE!DZ49+FEB!DZ49+MAR!DZ49+ABR!DZ49+MAY!DZ49+JUN!DZ49+JUL!DZ49+AGO!DZ49+SET!DZ49+OCT!DZ49+NOV!DZ49+DIC!DZ49</f>
        <v>0</v>
      </c>
      <c r="EA49" s="326">
        <f>ENE!EA49+FEB!EA49+MAR!EA49+ABR!EA49+MAY!EA49+JUN!EA49+JUL!EA49+AGO!EA49+SET!EA49+OCT!EA49+NOV!EA49+DIC!EA49</f>
        <v>0</v>
      </c>
      <c r="EB49" s="716">
        <f t="shared" si="186"/>
        <v>0</v>
      </c>
      <c r="EC49" s="326">
        <f>ENE!EC49+FEB!EC49+MAR!EC49+ABR!EC49+MAY!EC49+JUN!EC49+JUL!EC49+AGO!EC49+SET!EC49+OCT!EC49+NOV!EC49+DIC!EC49</f>
        <v>0</v>
      </c>
      <c r="ED49" s="326">
        <f>ENE!ED49+FEB!ED49+MAR!ED49+ABR!ED49+MAY!ED49+JUN!ED49+JUL!ED49+AGO!ED49+SET!ED49+OCT!ED49+NOV!ED49+DIC!ED49</f>
        <v>0</v>
      </c>
      <c r="EE49" s="326">
        <f>ENE!EE49+FEB!EE49+MAR!EE49+ABR!EE49+MAY!EE49+JUN!EE49+JUL!EE49+AGO!EE49+SET!EE49+OCT!EE49+NOV!EE49+DIC!EE49</f>
        <v>0</v>
      </c>
      <c r="EF49" s="379">
        <f>ENE!EF49+FEB!EF49+MAR!EF49+ABR!EF49+MAY!EF49+JUN!EF49+JUL!EF49+AGO!EF49+SET!EF49+OCT!EF49+NOV!EF49+DIC!EF49</f>
        <v>0</v>
      </c>
      <c r="EG49" s="380">
        <f>ENE!EG49+FEB!EG49+MAR!EG49+ABR!EG49+MAY!EG49+JUN!EG49+JUL!EG49+AGO!EG49+SET!EG49+OCT!EG49+NOV!EG49+DIC!EG49</f>
        <v>0</v>
      </c>
      <c r="EH49" s="327">
        <f>ENE!EH49+FEB!EH49+MAR!EH49+ABR!EH49+MAY!EH49+JUN!EH49+JUL!EH49+AGO!EH49+SET!EH49+OCT!EH49+NOV!EH49+DIC!EH49</f>
        <v>0</v>
      </c>
      <c r="EI49" s="326">
        <f>ENE!EI49+FEB!EI49+MAR!EI49+ABR!EI49+MAY!EI49+JUN!EI49+JUL!EI49+AGO!EI49+SET!EI49+OCT!EI49+NOV!EI49+DIC!EI49</f>
        <v>0</v>
      </c>
      <c r="EJ49" s="326">
        <f>ENE!EJ49+FEB!EJ49+MAR!EJ49+ABR!EJ49+MAY!EJ49+JUN!EJ49+JUL!EJ49+AGO!EJ49+SET!EJ49+OCT!EJ49+NOV!EJ49+DIC!EJ49</f>
        <v>0</v>
      </c>
      <c r="EK49" s="716">
        <f t="shared" si="187"/>
        <v>0</v>
      </c>
      <c r="EL49" s="326">
        <f>ENE!EL49+FEB!EL49+MAR!EL49+ABR!EL49+MAY!EL49+JUN!EL49+JUL!EL49+AGO!EL49+SET!EL49+OCT!EL49+NOV!EL49+DIC!EL49</f>
        <v>0</v>
      </c>
      <c r="EM49" s="326">
        <f>ENE!EM49+FEB!EM49+MAR!EM49+ABR!EM49+MAY!EM49+JUN!EM49+JUL!EM49+AGO!EM49+SET!EM49+OCT!EM49+NOV!EM49+DIC!EM49</f>
        <v>1</v>
      </c>
      <c r="EN49" s="708">
        <f t="shared" si="188"/>
        <v>50</v>
      </c>
      <c r="EO49" s="326">
        <f>ENE!EO49+FEB!EO49+MAR!EO49+ABR!EO49+MAY!EO49+JUN!EO49+JUL!EO49+AGO!EO49+SET!EO49+OCT!EO49+NOV!EO49+DIC!EO49</f>
        <v>1</v>
      </c>
      <c r="EP49" s="716">
        <f t="shared" si="189"/>
        <v>50</v>
      </c>
      <c r="EQ49" s="148"/>
      <c r="ER49" s="237" t="s">
        <v>143</v>
      </c>
      <c r="ES49" s="380">
        <f>ENE!ES49+FEB!ES49+MAR!ES49+ABR!ES49+MAY!ES49+JUN!ES49+JUL!ES49+AGO!ES49+SET!ES49+OCT!ES49+NOV!ES49+DIC!ES49</f>
        <v>0</v>
      </c>
      <c r="ET49" s="326">
        <f>ENE!ET49+FEB!ET49+MAR!ET49+ABR!ET49+MAY!ET49+JUN!ET49+JUL!ET49+AGO!ET49+SET!ET49+OCT!ET49+NOV!ET49+DIC!ET49</f>
        <v>0</v>
      </c>
      <c r="EU49" s="379">
        <f>ENE!EU49+FEB!EU49+MAR!EU49+ABR!EU49+MAY!EU49+JUN!EU49+JUL!EU49+AGO!EU49+SET!EU49+OCT!EU49+NOV!EU49+DIC!EU49</f>
        <v>0</v>
      </c>
      <c r="EV49" s="380">
        <f>ENE!EV49+FEB!EV49+MAR!EV49+ABR!EV49+MAY!EV49+JUN!EV49+JUL!EV49+AGO!EV49+SET!EV49+OCT!EV49+NOV!EV49+DIC!EV49</f>
        <v>0</v>
      </c>
      <c r="EW49" s="326">
        <f>ENE!EW49+FEB!EW49+MAR!EW49+ABR!EW49+MAY!EW49+JUN!EW49+JUL!EW49+AGO!EW49+SET!EW49+OCT!EW49+NOV!EW49+DIC!EW49</f>
        <v>0</v>
      </c>
      <c r="EX49" s="327">
        <f>ENE!EX49+FEB!EX49+MAR!EX49+ABR!EX49+MAY!EX49+JUN!EX49+JUL!EX49+AGO!EX49+SET!EX49+OCT!EX49+NOV!EX49+DIC!EX49</f>
        <v>0</v>
      </c>
      <c r="EY49" s="326">
        <f>ENE!EY49+FEB!EY49+MAR!EY49+ABR!EY49+MAY!EY49+JUN!EY49+JUL!EY49+AGO!EY49+SET!EY49+OCT!EY49+NOV!EY49+DIC!EY49</f>
        <v>1</v>
      </c>
      <c r="EZ49" s="326">
        <f>ENE!EZ49+FEB!EZ49+MAR!EZ49+ABR!EZ49+MAY!EZ49+JUN!EZ49+JUL!EZ49+AGO!EZ49+SET!EZ49+OCT!EZ49+NOV!EZ49+DIC!EZ49</f>
        <v>0</v>
      </c>
      <c r="FA49" s="379">
        <f>ENE!FA49+FEB!FA49+MAR!FA49+ABR!FA49+MAY!FA49+JUN!FA49+JUL!FA49+AGO!FA49+SET!FA49+OCT!FA49+NOV!FA49+DIC!FA49</f>
        <v>0</v>
      </c>
      <c r="FB49" s="380">
        <f>ENE!FB49+FEB!FB49+MAR!FB49+ABR!FB49+MAY!FB49+JUN!FB49+JUL!FB49+AGO!FB49+SET!FB49+OCT!FB49+NOV!FB49+DIC!FB49</f>
        <v>3</v>
      </c>
      <c r="FC49" s="326">
        <f>ENE!FC49+FEB!FC49+MAR!FC49+ABR!FC49+MAY!FC49+JUN!FC49+JUL!FC49+AGO!FC49+SET!FC49+OCT!FC49+NOV!FC49+DIC!FC49</f>
        <v>2</v>
      </c>
      <c r="FD49" s="327">
        <f>ENE!FD49+FEB!FD49+MAR!FD49+ABR!FD49+MAY!FD49+JUN!FD49+JUL!FD49+AGO!FD49+SET!FD49+OCT!FD49+NOV!FD49+DIC!FD49</f>
        <v>0</v>
      </c>
      <c r="FE49" s="326">
        <f>ENE!FE49+FEB!FE49+MAR!FE49+ABR!FE49+MAY!FE49+JUN!FE49+JUL!FE49+AGO!FE49+SET!FE49+OCT!FE49+NOV!FE49+DIC!FE49</f>
        <v>0</v>
      </c>
      <c r="FF49" s="326">
        <f>ENE!FF49+FEB!FF49+MAR!FF49+ABR!FF49+MAY!FF49+JUN!FF49+JUL!FF49+AGO!FF49+SET!FF49+OCT!FF49+NOV!FF49+DIC!FF49</f>
        <v>0</v>
      </c>
      <c r="FG49" s="379">
        <f>ENE!FG49+FEB!FG49+MAR!FG49+ABR!FG49+MAY!FG49+JUN!FG49+JUL!FG49+AGO!FG49+SET!FG49+OCT!FG49+NOV!FG49+DIC!FG49</f>
        <v>0</v>
      </c>
      <c r="FH49" s="380">
        <f>ENE!FH49+FEB!FH49+MAR!FH49+ABR!FH49+MAY!FH49+JUN!FH49+JUL!FH49+AGO!FH49+SET!FH49+OCT!FH49+NOV!FH49+DIC!FH49</f>
        <v>0</v>
      </c>
      <c r="FI49" s="326">
        <f>ENE!FI49+FEB!FI49+MAR!FI49+ABR!FI49+MAY!FI49+JUN!FI49+JUL!FI49+AGO!FI49+SET!FI49+OCT!FI49+NOV!FI49+DIC!FI49</f>
        <v>0</v>
      </c>
      <c r="FJ49" s="327">
        <f>ENE!FJ49+FEB!FJ49+MAR!FJ49+ABR!FJ49+MAY!FJ49+JUN!FJ49+JUL!FJ49+AGO!FJ49+SET!FJ49+OCT!FJ49+NOV!FJ49+DIC!FJ49</f>
        <v>0</v>
      </c>
      <c r="FK49" s="205">
        <f>ENE!FK49</f>
        <v>4</v>
      </c>
      <c r="FL49" s="724">
        <f t="shared" si="169"/>
        <v>0</v>
      </c>
      <c r="FM49" s="326">
        <f>ENE!FM49+FEB!FM49+MAR!FM49+ABR!FM49+MAY!FM49+JUN!FM49+JUL!FM49+AGO!FM49+SET!FM49+OCT!FM49+NOV!FM49+DIC!FM49</f>
        <v>0</v>
      </c>
      <c r="FN49" s="326">
        <f>ENE!FN49+FEB!FN49+MAR!FN49+ABR!FN49+MAY!FN49+JUN!FN49+JUL!FN49+AGO!FN49+SET!FN49+OCT!FN49+NOV!FN49+DIC!FN49</f>
        <v>0</v>
      </c>
      <c r="FO49" s="326">
        <f>ENE!FO49+FEB!FO49+MAR!FO49+ABR!FO49+MAY!FO49+JUN!FO49+JUL!FO49+AGO!FO49+SET!FO49+OCT!FO49+NOV!FO49+DIC!FO49</f>
        <v>0</v>
      </c>
      <c r="FP49" s="326">
        <f>ENE!FP49+FEB!FP49+MAR!FP49+ABR!FP49+MAY!FP49+JUN!FP49+JUL!FP49+AGO!FP49+SET!FP49+OCT!FP49+NOV!FP49+DIC!FP49</f>
        <v>0</v>
      </c>
      <c r="FQ49" s="327">
        <f>ENE!FQ49+FEB!FQ49+MAR!FQ49+ABR!FQ49+MAY!FQ49+JUN!FQ49+JUL!FQ49+AGO!FQ49+SET!FQ49+OCT!FQ49+NOV!FQ49+DIC!FQ49</f>
        <v>0</v>
      </c>
      <c r="FR49" s="380">
        <f>ENE!FR49+FEB!FR49+MAR!FR49+ABR!FR49+MAY!FR49+JUN!FR49+JUL!FR49+AGO!FR49+SET!FR49+OCT!FR49+NOV!FR49+DIC!FR49</f>
        <v>0</v>
      </c>
      <c r="FS49" s="326">
        <f>ENE!FS49+FEB!FS49+MAR!FS49+ABR!FS49+MAY!FS49+JUN!FS49+JUL!FS49+AGO!FS49+SET!FS49+OCT!FS49+NOV!FS49+DIC!FS49</f>
        <v>0</v>
      </c>
      <c r="FT49" s="326">
        <f>ENE!FT49+FEB!FT49+MAR!FT49+ABR!FT49+MAY!FT49+JUN!FT49+JUL!FT49+AGO!FT49+SET!FT49+OCT!FT49+NOV!FT49+DIC!FT49</f>
        <v>0</v>
      </c>
      <c r="FU49" s="326">
        <f>ENE!FU49+FEB!FU49+MAR!FU49+ABR!FU49+MAY!FU49+JUN!FU49+JUL!FU49+AGO!FU49+SET!FU49+OCT!FU49+NOV!FU49+DIC!FU49</f>
        <v>1</v>
      </c>
      <c r="FV49" s="326">
        <f>ENE!FV49+FEB!FV49+MAR!FV49+ABR!FV49+MAY!FV49+JUN!FV49+JUL!FV49+AGO!FV49+SET!FV49+OCT!FV49+NOV!FV49+DIC!FV49</f>
        <v>0</v>
      </c>
      <c r="FW49" s="326">
        <f>ENE!FW49+FEB!FW49+MAR!FW49+ABR!FW49+MAY!FW49+JUN!FW49+JUL!FW49+AGO!FW49+SET!FW49+OCT!FW49+NOV!FW49+DIC!FW49</f>
        <v>0</v>
      </c>
      <c r="FX49" s="326">
        <f>ENE!FX49+FEB!FX49+MAR!FX49+ABR!FX49+MAY!FX49+JUN!FX49+JUL!FX49+AGO!FX49+SET!FX49+OCT!FX49+NOV!FX49+DIC!FX49</f>
        <v>0</v>
      </c>
      <c r="FY49" s="326">
        <f>ENE!FY49+FEB!FY49+MAR!FY49+ABR!FY49+MAY!FY49+JUN!FY49+JUL!FY49+AGO!FY49+SET!FY49+OCT!FY49+NOV!FY49+DIC!FY49</f>
        <v>0</v>
      </c>
      <c r="FZ49" s="326">
        <f>ENE!FZ49+FEB!FZ49+MAR!FZ49+ABR!FZ49+MAY!FZ49+JUN!FZ49+JUL!FZ49+AGO!FZ49+SET!FZ49+OCT!FZ49+NOV!FZ49+DIC!FZ49</f>
        <v>0</v>
      </c>
      <c r="GA49" s="326">
        <f>ENE!GA49+FEB!GA49+MAR!GA49+ABR!GA49+MAY!GA49+JUN!GA49+JUL!GA49+AGO!GA49+SET!GA49+OCT!GA49+NOV!GA49+DIC!GA49</f>
        <v>6</v>
      </c>
      <c r="GB49" s="326">
        <f>ENE!GB49+FEB!GB49+MAR!GB49+ABR!GB49+MAY!GB49+JUN!GB49+JUL!GB49+AGO!GB49+SET!GB49+OCT!GB49+NOV!GB49+DIC!GB49</f>
        <v>2</v>
      </c>
      <c r="GC49" s="326">
        <f>ENE!GC49+FEB!GC49+MAR!GC49+ABR!GC49+MAY!GC49+JUN!GC49+JUL!GC49+AGO!GC49+SET!GC49+OCT!GC49+NOV!GC49+DIC!GC49</f>
        <v>0</v>
      </c>
      <c r="GD49" s="326">
        <f>ENE!GD49+FEB!GD49+MAR!GD49+ABR!GD49+MAY!GD49+JUN!GD49+JUL!GD49+AGO!GD49+SET!GD49+OCT!GD49+NOV!GD49+DIC!GD49</f>
        <v>0</v>
      </c>
      <c r="GE49" s="326">
        <f>ENE!GE49+FEB!GE49+MAR!GE49+ABR!GE49+MAY!GE49+JUN!GE49+JUL!GE49+AGO!GE49+SET!GE49+OCT!GE49+NOV!GE49+DIC!GE49</f>
        <v>0</v>
      </c>
      <c r="GF49" s="326">
        <f>ENE!GF49+FEB!GF49+MAR!GF49+ABR!GF49+MAY!GF49+JUN!GF49+JUL!GF49+AGO!GF49+SET!GF49+OCT!GF49+NOV!GF49+DIC!GF49</f>
        <v>0</v>
      </c>
      <c r="GG49" s="327">
        <f>ENE!GG49+FEB!GG49+MAR!GG49+ABR!GG49+MAY!GG49+JUN!GG49+JUL!GG49+AGO!GG49+SET!GG49+OCT!GG49+NOV!GG49+DIC!GG49</f>
        <v>0</v>
      </c>
      <c r="GH49" s="148"/>
      <c r="GI49" s="237" t="s">
        <v>143</v>
      </c>
      <c r="GJ49" s="486">
        <v>17</v>
      </c>
      <c r="GK49" s="727">
        <f t="shared" si="190"/>
        <v>58.82352941176471</v>
      </c>
      <c r="GL49" s="380">
        <f>ENE!GL49+FEB!GL49+MAR!GL49+ABR!GL49+MAY!GL49+JUN!GL49+JUL!GL49+AGO!GL49+SET!GL49+OCT!GL49+NOV!GL49+DIC!GL49</f>
        <v>0</v>
      </c>
      <c r="GM49" s="326">
        <f>ENE!GM49+FEB!GM49+MAR!GM49+ABR!GM49+MAY!GM49+JUN!GM49+JUL!GM49+AGO!GM49+SET!GM49+OCT!GM49+NOV!GM49+DIC!GM49</f>
        <v>0</v>
      </c>
      <c r="GN49" s="326">
        <f>ENE!GN49+FEB!GN49+MAR!GN49+ABR!GN49+MAY!GN49+JUN!GN49+JUL!GN49+AGO!GN49+SET!GN49+OCT!GN49+NOV!GN49+DIC!GN49</f>
        <v>0</v>
      </c>
      <c r="GO49" s="326">
        <f>ENE!GO49+FEB!GO49+MAR!GO49+ABR!GO49+MAY!GO49+JUN!GO49+JUL!GO49+AGO!GO49+SET!GO49+OCT!GO49+NOV!GO49+DIC!GO49</f>
        <v>1</v>
      </c>
      <c r="GP49" s="327">
        <f>ENE!GP49+FEB!GP49+MAR!GP49+ABR!GP49+MAY!GP49+JUN!GP49+JUL!GP49+AGO!GP49+SET!GP49+OCT!GP49+NOV!GP49+DIC!GP49</f>
        <v>0</v>
      </c>
      <c r="GQ49" s="380">
        <f>ENE!GQ49+FEB!GQ49+MAR!GQ49+ABR!GQ49+MAY!GQ49+JUN!GQ49+JUL!GQ49+AGO!GQ49+SET!GQ49+OCT!GQ49+NOV!GQ49+DIC!GQ49</f>
        <v>4</v>
      </c>
      <c r="GR49" s="326">
        <f>ENE!GR49+FEB!GR49+MAR!GR49+ABR!GR49+MAY!GR49+JUN!GR49+JUL!GR49+AGO!GR49+SET!GR49+OCT!GR49+NOV!GR49+DIC!GR49</f>
        <v>0</v>
      </c>
      <c r="GS49" s="326">
        <f>ENE!GS49+FEB!GS49+MAR!GS49+ABR!GS49+MAY!GS49+JUN!GS49+JUL!GS49+AGO!GS49+SET!GS49+OCT!GS49+NOV!GS49+DIC!GS49</f>
        <v>0</v>
      </c>
      <c r="GT49" s="326">
        <f>ENE!GT49+FEB!GT49+MAR!GT49+ABR!GT49+MAY!GT49+JUN!GT49+JUL!GT49+AGO!GT49+SET!GT49+OCT!GT49+NOV!GT49+DIC!GT49</f>
        <v>3</v>
      </c>
      <c r="GU49" s="327">
        <f>ENE!GU49+FEB!GU49+MAR!GU49+ABR!GU49+MAY!GU49+JUN!GU49+JUL!GU49+AGO!GU49+SET!GU49+OCT!GU49+NOV!GU49+DIC!GU49</f>
        <v>2</v>
      </c>
      <c r="GV49" s="205">
        <f>ENE!GV49+FEB!GV49+MAR!GV49+ABR!GV49+MAY!GV49+JUN!GV49+JUL!GV49+AGO!GV49+SET!GV49+OCT!GV49+NOV!GV49+DIC!GV49</f>
        <v>31</v>
      </c>
      <c r="GW49" s="205">
        <v>16</v>
      </c>
      <c r="GX49" s="730">
        <f t="shared" si="191"/>
        <v>193.75</v>
      </c>
      <c r="GY49" s="380">
        <f>ENE!GY49+FEB!GY49+MAR!GY49+ABR!GY49+MAY!GY49+JUN!GY49+JUL!GY49+AGO!GY49+SET!GY49+OCT!GY49+NOV!GY49+DIC!GY49</f>
        <v>0</v>
      </c>
      <c r="GZ49" s="326">
        <f>ENE!GZ49+FEB!GZ49+MAR!GZ49+ABR!GZ49+MAY!GZ49+JUN!GZ49+JUL!GZ49+AGO!GZ49+SET!GZ49+OCT!GZ49+NOV!GZ49+DIC!GZ49</f>
        <v>0</v>
      </c>
      <c r="HA49" s="326">
        <f>ENE!HA49+FEB!HA49+MAR!HA49+ABR!HA49+MAY!HA49+JUN!HA49+JUL!HA49+AGO!HA49+SET!HA49+OCT!HA49+NOV!HA49+DIC!HA49</f>
        <v>0</v>
      </c>
      <c r="HB49" s="326">
        <f>ENE!HB49+FEB!HB49+MAR!HB49+ABR!HB49+MAY!HB49+JUN!HB49+JUL!HB49+AGO!HB49+SET!HB49+OCT!HB49+NOV!HB49+DIC!HB49</f>
        <v>0</v>
      </c>
      <c r="HC49" s="326">
        <f>ENE!HC49+FEB!HC49+MAR!HC49+ABR!HC49+MAY!HC49+JUN!HC49+JUL!HC49+AGO!HC49+SET!HC49+OCT!HC49+NOV!HC49+DIC!HC49</f>
        <v>0</v>
      </c>
      <c r="HD49" s="326">
        <f>ENE!HD49+FEB!HD49+MAR!HD49+ABR!HD49+MAY!HD49+JUN!HD49+JUL!HD49+AGO!HD49+SET!HD49+OCT!HD49+NOV!HD49+DIC!HD49</f>
        <v>0</v>
      </c>
      <c r="HE49" s="326">
        <f>ENE!HE49+FEB!HE49+MAR!HE49+ABR!HE49+MAY!HE49+JUN!HE49+JUL!HE49+AGO!HE49+SET!HE49+OCT!HE49+NOV!HE49+DIC!HE49</f>
        <v>0</v>
      </c>
      <c r="HF49" s="326">
        <f>ENE!HF49+FEB!HF49+MAR!HF49+ABR!HF49+MAY!HF49+JUN!HF49+JUL!HF49+AGO!HF49+SET!HF49+OCT!HF49+NOV!HF49+DIC!HF49</f>
        <v>0</v>
      </c>
      <c r="HG49" s="327">
        <f>ENE!HG49+FEB!HG49+MAR!HG49+ABR!HG49+MAY!HG49+JUN!HG49+JUL!HG49+AGO!HG49+SET!HG49+OCT!HG49+NOV!HG49+DIC!HG49</f>
        <v>0</v>
      </c>
      <c r="HH49" s="645"/>
      <c r="HI49" s="277" t="s">
        <v>143</v>
      </c>
      <c r="HJ49" s="326">
        <f>ENE!HJ49+FEB!HJ49+MAR!HJ49+ABR!HJ49+MAY!HJ49+JUN!HJ49+JUL!HJ49+AGO!HJ49+SET!HJ49+OCT!HJ49+NOV!HJ49+DIC!HJ49</f>
        <v>0</v>
      </c>
      <c r="HK49" s="326">
        <f>ENE!HK49+FEB!HK49+MAR!HK49+ABR!HK49+MAY!HK49+JUN!HK49+JUL!HK49+AGO!HK49+SET!HK49+OCT!HK49+NOV!HK49+DIC!HK49</f>
        <v>0</v>
      </c>
      <c r="HL49" s="326">
        <f>ENE!HL49+FEB!HL49+MAR!HL49+ABR!HL49+MAY!HL49+JUN!HL49+JUL!HL49+AGO!HL49+SET!HL49+OCT!HL49+NOV!HL49+DIC!HL49</f>
        <v>0</v>
      </c>
      <c r="HM49" s="326">
        <f>ENE!HM49+FEB!HM49+MAR!HM49+ABR!HM49+MAY!HM49+JUN!HM49+JUL!HM49+AGO!HM49+SET!HM49+OCT!HM49+NOV!HM49+DIC!HM49</f>
        <v>0</v>
      </c>
      <c r="HN49" s="326">
        <f>ENE!HN49+FEB!HN49+MAR!HN49+ABR!HN49+MAY!HN49+JUN!HN49+JUL!HN49+AGO!HN49+SET!HN49+OCT!HN49+NOV!HN49+DIC!HN49</f>
        <v>0</v>
      </c>
      <c r="HO49" s="326">
        <f>ENE!HO49+FEB!HO49+MAR!HO49+ABR!HO49+MAY!HO49+JUN!HO49+JUL!HO49+AGO!HO49+SET!HO49+OCT!HO49+NOV!HO49+DIC!HO49</f>
        <v>0</v>
      </c>
      <c r="HP49" s="326">
        <f>ENE!HP49+FEB!HP49+MAR!HP49+ABR!HP49+MAY!HP49+JUN!HP49+JUL!HP49+AGO!HP49+SET!HP49+OCT!HP49+NOV!HP49+DIC!HP49</f>
        <v>0</v>
      </c>
      <c r="HQ49" s="327">
        <f>ENE!HQ49+FEB!HQ49+MAR!HQ49+ABR!HQ49+MAY!HQ49+JUN!HQ49+JUL!HQ49+AGO!HQ49+SET!HQ49+OCT!HQ49+NOV!HQ49+DIC!HQ49</f>
        <v>0</v>
      </c>
      <c r="HR49" s="184">
        <f>ENE!HR49</f>
        <v>1</v>
      </c>
      <c r="HS49" s="732">
        <f t="shared" si="192"/>
        <v>0</v>
      </c>
      <c r="HT49" s="205">
        <f>ENE!HT49+FEB!HT49+MAR!HT49+ABR!HT49+MAY!HT49+JUN!HT49+JUL!HT49+AGO!HT49+SET!HT49+OCT!HT49+NOV!HT49+DIC!HT49</f>
        <v>0</v>
      </c>
      <c r="HU49" s="203">
        <f>ENE!HU49+FEB!HU49+MAR!HU49+ABR!HU49+MAY!HU49+JUN!HU49+JUL!HU49+AGO!HU49+SET!HU49+OCT!HU49+NOV!HU49+DIC!HU49</f>
        <v>0</v>
      </c>
      <c r="HV49" s="203">
        <f>ENE!HV49+FEB!HV49+MAR!HV49+ABR!HV49+MAY!HV49+JUN!HV49+JUL!HV49+AGO!HV49+SET!HV49+OCT!HV49+NOV!HV49+DIC!HV49</f>
        <v>0</v>
      </c>
      <c r="HW49" s="203">
        <f>ENE!HW49+FEB!HW49+MAR!HW49+ABR!HW49+MAY!HW49+JUN!HW49+JUL!HW49+AGO!HW49+SET!HW49+OCT!HW49+NOV!HW49+DIC!HW49</f>
        <v>0</v>
      </c>
      <c r="HX49" s="173">
        <f>ENE!HX49+FEB!HX49+MAR!HX49+ABR!HX49+MAY!HX49+JUN!HX49+JUL!HX49+AGO!HX49+SET!HX49+OCT!HX49+NOV!HX49+DIC!HX49</f>
        <v>0</v>
      </c>
      <c r="HY49" s="326">
        <f>ENE!HY49+FEB!HY49+MAR!HY49+ABR!HY49+MAY!HY49+JUN!HY49+JUL!HY49+AGO!HY49+SET!HY49+OCT!HY49+NOV!HY49+DIC!HY49</f>
        <v>0</v>
      </c>
      <c r="HZ49" s="326">
        <f>ENE!HZ49+FEB!HZ49+MAR!HZ49+ABR!HZ49+MAY!HZ49+JUN!HZ49+JUL!HZ49+AGO!HZ49+SET!HZ49+OCT!HZ49+NOV!HZ49+DIC!HZ49</f>
        <v>0</v>
      </c>
      <c r="IA49" s="326">
        <f>ENE!IA49+FEB!IA49+MAR!IA49+ABR!IA49+MAY!IA49+JUN!IA49+JUL!IA49+AGO!IA49+SET!IA49+OCT!IA49+NOV!IA49+DIC!IA49</f>
        <v>0</v>
      </c>
      <c r="IB49" s="326">
        <f>ENE!IB49+FEB!IB49+MAR!IB49+ABR!IB49+MAY!IB49+JUN!IB49+JUL!IB49+AGO!IB49+SET!IB49+OCT!IB49+NOV!IB49+DIC!IB49</f>
        <v>0</v>
      </c>
      <c r="IC49" s="326">
        <f>ENE!IC49+FEB!IC49+MAR!IC49+ABR!IC49+MAY!IC49+JUN!IC49+JUL!IC49+AGO!IC49+SET!IC49+OCT!IC49+NOV!IC49+DIC!IC49</f>
        <v>0</v>
      </c>
      <c r="ID49" s="326">
        <f>ENE!ID49+FEB!ID49+MAR!ID49+ABR!ID49+MAY!ID49+JUN!ID49+JUL!ID49+AGO!ID49+SET!ID49+OCT!ID49+NOV!ID49+DIC!ID49</f>
        <v>0</v>
      </c>
      <c r="IE49" s="326">
        <f>ENE!IE49+FEB!IE49+MAR!IE49+ABR!IE49+MAY!IE49+JUN!IE49+JUL!IE49+AGO!IE49+SET!IE49+OCT!IE49+NOV!IE49+DIC!IE49</f>
        <v>0</v>
      </c>
      <c r="IF49" s="327">
        <f>ENE!IF49+FEB!IF49+MAR!IF49+ABR!IF49+MAY!IF49+JUN!IF49+JUL!IF49+AGO!IF49+SET!IF49+OCT!IF49+NOV!IF49+DIC!IF49</f>
        <v>0</v>
      </c>
      <c r="IG49" s="148"/>
      <c r="IH49" s="277" t="s">
        <v>143</v>
      </c>
      <c r="II49" s="380">
        <f>ENE!II49+FEB!II49+MAR!II49+ABR!II49+MAY!II49+JUN!II49+JUL!II49+AGO!II49+SET!II49+OCT!II49+NOV!II49+DIC!II49</f>
        <v>0</v>
      </c>
      <c r="IJ49" s="326">
        <f>ENE!IJ49+FEB!IJ49+MAR!IJ49+ABR!IJ49+MAY!IJ49+JUN!IJ49+JUL!IJ49+AGO!IJ49+SET!IJ49+OCT!IJ49+NOV!IJ49+DIC!IJ49</f>
        <v>0</v>
      </c>
      <c r="IK49" s="379">
        <f>ENE!IK49+FEB!IK49+MAR!IK49+ABR!IK49+MAY!IK49+JUN!IK49+JUL!IK49+AGO!IK49+SET!IK49+OCT!IK49+NOV!IK49+DIC!IK49</f>
        <v>0</v>
      </c>
      <c r="IL49" s="380">
        <f>ENE!IL49+FEB!IL49+MAR!IL49+ABR!IL49+MAY!IL49+JUN!IL49+JUL!IL49+AGO!IL49+SET!IL49+OCT!IL49+NOV!IL49+DIC!IL49</f>
        <v>0</v>
      </c>
      <c r="IM49" s="326">
        <f>ENE!IM49+FEB!IM49+MAR!IM49+ABR!IM49+MAY!IM49+JUN!IM49+JUL!IM49+AGO!IM49+SET!IM49+OCT!IM49+NOV!IM49+DIC!IM49</f>
        <v>0</v>
      </c>
      <c r="IN49" s="327">
        <f>ENE!IN49+FEB!IN49+MAR!IN49+ABR!IN49+MAY!IN49+JUN!IN49+JUL!IN49+AGO!IN49+SET!IN49+OCT!IN49+NOV!IN49+DIC!IN49</f>
        <v>0</v>
      </c>
      <c r="IO49" s="326">
        <f>ENE!IO49+FEB!IO49+MAR!IO49+ABR!IO49+MAY!IO49+JUN!IO49+JUL!IO49+AGO!IO49+SET!IO49+OCT!IO49+NOV!IO49+DIC!IO49</f>
        <v>0</v>
      </c>
      <c r="IP49" s="326">
        <f>ENE!IP49+FEB!IP49+MAR!IP49+ABR!IP49+MAY!IP49+JUN!IP49+JUL!IP49+AGO!IP49+SET!IP49+OCT!IP49+NOV!IP49+DIC!IP49</f>
        <v>0</v>
      </c>
      <c r="IQ49" s="379">
        <f>ENE!IQ49+FEB!IQ49+MAR!IQ49+ABR!IQ49+MAY!IQ49+JUN!IQ49+JUL!IQ49+AGO!IQ49+SET!IQ49+OCT!IQ49+NOV!IQ49+DIC!IQ49</f>
        <v>0</v>
      </c>
      <c r="IR49" s="380">
        <f>ENE!IR49+FEB!IR49+MAR!IR49+ABR!IR49+MAY!IR49+JUN!IR49+JUL!IR49+AGO!IR49+SET!IR49+OCT!IR49+NOV!IR49+DIC!IR49</f>
        <v>0</v>
      </c>
      <c r="IS49" s="326">
        <f>ENE!IS49+FEB!IS49+MAR!IS49+ABR!IS49+MAY!IS49+JUN!IS49+JUL!IS49+AGO!IS49+SET!IS49+OCT!IS49+NOV!IS49+DIC!IS49</f>
        <v>0</v>
      </c>
      <c r="IT49" s="327">
        <f>ENE!IT49+FEB!IT49+MAR!IT49+ABR!IT49+MAY!IT49+JUN!IT49+JUL!IT49+AGO!IT49+SET!IT49+OCT!IT49+NOV!IT49+DIC!IT49</f>
        <v>0</v>
      </c>
      <c r="IU49" s="326">
        <f>ENE!IU49+FEB!IU49+MAR!IU49+ABR!IU49+MAY!IU49+JUN!IU49+JUL!IU49+AGO!IU49+SET!IU49+OCT!IU49+NOV!IU49+DIC!IU49</f>
        <v>0</v>
      </c>
      <c r="IV49" s="326">
        <f>ENE!IV49+FEB!IV49+MAR!IV49+ABR!IV49+MAY!IV49+JUN!IV49+JUL!IV49+AGO!IV49+SET!IV49+OCT!IV49+NOV!IV49+DIC!IV49</f>
        <v>0</v>
      </c>
      <c r="IW49" s="327">
        <f>ENE!IW49+FEB!IW49+MAR!IW49+ABR!IW49+MAY!IW49+JUN!IW49+JUL!IW49+AGO!IW49+SET!IW49+OCT!IW49+NOV!IW49+DIC!IW49</f>
        <v>0</v>
      </c>
      <c r="IX49" s="380">
        <f>ENE!IX49+FEB!IX49+MAR!IX49+ABR!IX49+MAY!IX49+JUN!IX49+JUL!IX49+AGO!IX49+SET!IX49+OCT!IX49+NOV!IX49+DIC!IX49</f>
        <v>0</v>
      </c>
      <c r="IY49" s="326">
        <f>ENE!IY49+FEB!IY49+MAR!IY49+ABR!IY49+MAY!IY49+JUN!IY49+JUL!IY49+AGO!IY49+SET!IY49+OCT!IY49+NOV!IY49+DIC!IY49</f>
        <v>0</v>
      </c>
      <c r="IZ49" s="327">
        <f>ENE!IZ49+FEB!IZ49+MAR!IZ49+ABR!IZ49+MAY!IZ49+JUN!IZ49+JUL!IZ49+AGO!IZ49+SET!IZ49+OCT!IZ49+NOV!IZ49+DIC!IZ49</f>
        <v>0</v>
      </c>
      <c r="JA49" s="380">
        <f>ENE!JA49+FEB!JA49+MAR!JA49+ABR!JA49+MAY!JA49+JUN!JA49+JUL!JA49+AGO!JA49+SET!JA49+OCT!JA49+NOV!JA49+DIC!JA49</f>
        <v>0</v>
      </c>
      <c r="JB49" s="326">
        <f>ENE!JB49+FEB!JB49+MAR!JB49+ABR!JB49+MAY!JB49+JUN!JB49+JUL!JB49+AGO!JB49+SET!JB49+OCT!JB49+NOV!JB49+DIC!JB49</f>
        <v>0</v>
      </c>
      <c r="JC49" s="327">
        <f>ENE!JC49+FEB!JC49+MAR!JC49+ABR!JC49+MAY!JC49+JUN!JC49+JUL!JC49+AGO!JC49+SET!JC49+OCT!JC49+NOV!JC49+DIC!JC49</f>
        <v>0</v>
      </c>
      <c r="JD49" s="380">
        <f>ENE!JD49+FEB!JD49+MAR!JD49+ABR!JD49+MAY!JD49+JUN!JD49+JUL!JD49+AGO!JD49+SET!JD49+OCT!JD49+NOV!JD49+DIC!JD49</f>
        <v>0</v>
      </c>
      <c r="JE49" s="326">
        <f>ENE!JE49+FEB!JE49+MAR!JE49+ABR!JE49+MAY!JE49+JUN!JE49+JUL!JE49+AGO!JE49+SET!JE49+OCT!JE49+NOV!JE49+DIC!JE49</f>
        <v>0</v>
      </c>
      <c r="JF49" s="326">
        <f>ENE!JF49+FEB!JF49+MAR!JF49+ABR!JF49+MAY!JF49+JUN!JF49+JUL!JF49+AGO!JF49+SET!JF49+OCT!JF49+NOV!JF49+DIC!JF49</f>
        <v>0</v>
      </c>
      <c r="JG49" s="326">
        <f>ENE!JG49+FEB!JG49+MAR!JG49+ABR!JG49+MAY!JG49+JUN!JG49+JUL!JG49+AGO!JG49+SET!JG49+OCT!JG49+NOV!JG49+DIC!JG49</f>
        <v>0</v>
      </c>
      <c r="JH49" s="327">
        <f>ENE!JH49+FEB!JH49+MAR!JH49+ABR!JH49+MAY!JH49+JUN!JH49+JUL!JH49+AGO!JH49+SET!JH49+OCT!JH49+NOV!JH49+DIC!JH49</f>
        <v>0</v>
      </c>
      <c r="JI49" s="148"/>
      <c r="JJ49" s="277" t="s">
        <v>143</v>
      </c>
      <c r="JK49" s="380">
        <f>ENE!JK49+FEB!JK49+MAR!JK49+ABR!JK49+MAY!JK49+JUN!JK49+JUL!JK49+AGO!JK49+SET!JK49+OCT!JK49+NOV!JK49+DIC!JK49</f>
        <v>0</v>
      </c>
      <c r="JL49" s="326">
        <f>ENE!JL49+FEB!JL49+MAR!JL49+ABR!JL49+MAY!JL49+JUN!JL49+JUL!JL49+AGO!JL49+SET!JL49+OCT!JL49+NOV!JL49+DIC!JL49</f>
        <v>0</v>
      </c>
      <c r="JM49" s="326">
        <f>ENE!JM49+FEB!JM49+MAR!JM49+ABR!JM49+MAY!JM49+JUN!JM49+JUL!JM49+AGO!JM49+SET!JM49+OCT!JM49+NOV!JM49+DIC!JM49</f>
        <v>0</v>
      </c>
      <c r="JN49" s="326">
        <f>ENE!JN49+FEB!JN49+MAR!JN49+ABR!JN49+MAY!JN49+JUN!JN49+JUL!JN49+AGO!JN49+SET!JN49+OCT!JN49+NOV!JN49+DIC!JN49</f>
        <v>0</v>
      </c>
      <c r="JO49" s="327">
        <f>ENE!JO49+FEB!JO49+MAR!JO49+ABR!JO49+MAY!JO49+JUN!JO49+JUL!JO49+AGO!JO49+SET!JO49+OCT!JO49+NOV!JO49+DIC!JO49</f>
        <v>0</v>
      </c>
      <c r="JP49" s="380">
        <f>ENE!JP49+FEB!JP49+MAR!JP49+ABR!JP49+MAY!JP49+JUN!JP49+JUL!JP49+AGO!JP49+SET!JP49+OCT!JP49+NOV!JP49+DIC!JP49</f>
        <v>0</v>
      </c>
      <c r="JQ49" s="326">
        <f>ENE!JQ49+FEB!JQ49+MAR!JQ49+ABR!JQ49+MAY!JQ49+JUN!JQ49+JUL!JQ49+AGO!JQ49+SET!JQ49+OCT!JQ49+NOV!JQ49+DIC!JQ49</f>
        <v>0</v>
      </c>
      <c r="JR49" s="326">
        <f>ENE!JR49+FEB!JR49+MAR!JR49+ABR!JR49+MAY!JR49+JUN!JR49+JUL!JR49+AGO!JR49+SET!JR49+OCT!JR49+NOV!JR49+DIC!JR49</f>
        <v>0</v>
      </c>
      <c r="JS49" s="326">
        <f>ENE!JS49+FEB!JS49+MAR!JS49+ABR!JS49+MAY!JS49+JUN!JS49+JUL!JS49+AGO!JS49+SET!JS49+OCT!JS49+NOV!JS49+DIC!JS49</f>
        <v>0</v>
      </c>
      <c r="JT49" s="327">
        <f>ENE!JT49+FEB!JT49+MAR!JT49+ABR!JT49+MAY!JT49+JUN!JT49+JUL!JT49+AGO!JT49+SET!JT49+OCT!JT49+NOV!JT49+DIC!JT49</f>
        <v>0</v>
      </c>
      <c r="JU49" s="380">
        <f>ENE!JU49+FEB!JU49+MAR!JU49+ABR!JU49+MAY!JU49+JUN!JU49+JUL!JU49+AGO!JU49+SET!JU49+OCT!JU49+NOV!JU49+DIC!JU49</f>
        <v>0</v>
      </c>
      <c r="JV49" s="326">
        <f>ENE!JV49+FEB!JV49+MAR!JV49+ABR!JV49+MAY!JV49+JUN!JV49+JUL!JV49+AGO!JV49+SET!JV49+OCT!JV49+NOV!JV49+DIC!JV49</f>
        <v>0</v>
      </c>
      <c r="JW49" s="326">
        <f>ENE!JW49+FEB!JW49+MAR!JW49+ABR!JW49+MAY!JW49+JUN!JW49+JUL!JW49+AGO!JW49+SET!JW49+OCT!JW49+NOV!JW49+DIC!JW49</f>
        <v>0</v>
      </c>
      <c r="JX49" s="326">
        <f>ENE!JX49+FEB!JX49+MAR!JX49+ABR!JX49+MAY!JX49+JUN!JX49+JUL!JX49+AGO!JX49+SET!JX49+OCT!JX49+NOV!JX49+DIC!JX49</f>
        <v>0</v>
      </c>
      <c r="JY49" s="327">
        <f>ENE!JY49+FEB!JY49+MAR!JY49+ABR!JY49+MAY!JY49+JUN!JY49+JUL!JY49+AGO!JY49+SET!JY49+OCT!JY49+NOV!JY49+DIC!JY49</f>
        <v>0</v>
      </c>
      <c r="JZ49" s="380">
        <f>ENE!JZ49+FEB!JZ49+MAR!JZ49+ABR!JZ49+MAY!JZ49+JUN!JZ49+JUL!JZ49+AGO!JZ49+SET!JZ49+OCT!JZ49+NOV!JZ49+DIC!JZ49</f>
        <v>0</v>
      </c>
      <c r="KA49" s="326">
        <f>ENE!KA49+FEB!KA49+MAR!KA49+ABR!KA49+MAY!KA49+JUN!KA49+JUL!KA49+AGO!KA49+SET!KA49+OCT!KA49+NOV!KA49+DIC!KA49</f>
        <v>0</v>
      </c>
      <c r="KB49" s="326">
        <f>ENE!KB49+FEB!KB49+MAR!KB49+ABR!KB49+MAY!KB49+JUN!KB49+JUL!KB49+AGO!KB49+SET!KB49+OCT!KB49+NOV!KB49+DIC!KB49</f>
        <v>0</v>
      </c>
      <c r="KC49" s="326">
        <f>ENE!KC49+FEB!KC49+MAR!KC49+ABR!KC49+MAY!KC49+JUN!KC49+JUL!KC49+AGO!KC49+SET!KC49+OCT!KC49+NOV!KC49+DIC!KC49</f>
        <v>0</v>
      </c>
      <c r="KD49" s="327">
        <f>ENE!KD49+FEB!KD49+MAR!KD49+ABR!KD49+MAY!KD49+JUN!KD49+JUL!KD49+AGO!KD49+SET!KD49+OCT!KD49+NOV!KD49+DIC!KD49</f>
        <v>0</v>
      </c>
      <c r="KE49" s="205">
        <f>ENE!KE49</f>
        <v>8</v>
      </c>
      <c r="KF49" s="734">
        <f t="shared" si="193"/>
        <v>100</v>
      </c>
      <c r="KG49" s="173">
        <f>ENE!KG49+FEB!KG49+MAR!KG49+ABR!KG49+MAY!KG49+JUN!KG49+JUL!KG49+AGO!KG49+SET!KG49+OCT!KG49+NOV!KG49+DIC!KG49</f>
        <v>8</v>
      </c>
      <c r="KH49" s="205">
        <f>ENE!KH49+FEB!KH49+MAR!KH49+ABR!KH49+MAY!KH49+JUN!KH49+JUL!KH49+AGO!KH49+SET!KH49+OCT!KH49+NOV!KH49+DIC!KH49</f>
        <v>0</v>
      </c>
      <c r="KI49" s="203">
        <f>ENE!KI49+FEB!KI49+MAR!KI49+ABR!KI49+MAY!KI49+JUN!KI49+JUL!KI49+AGO!KI49+SET!KI49+OCT!KI49+NOV!KI49+DIC!KI49</f>
        <v>0</v>
      </c>
      <c r="KJ49" s="173">
        <f>ENE!KJ49+FEB!KJ49+MAR!KJ49+ABR!KJ49+MAY!KJ49+JUN!KJ49+JUL!KJ49+AGO!KJ49+SET!KJ49+OCT!KJ49+NOV!KJ49+DIC!KJ49</f>
        <v>0</v>
      </c>
      <c r="KK49" s="301"/>
      <c r="KL49" s="277" t="s">
        <v>143</v>
      </c>
      <c r="KM49" s="205">
        <f>ENE!KM49+FEB!KM49+MAR!KM49+ABR!KM49+MAY!KM49+JUN!KM49+JUL!KM49+AGO!KM49+SET!KM49+OCT!KM49+NOV!KM49+DIC!KM49</f>
        <v>0</v>
      </c>
      <c r="KN49" s="203">
        <f>ENE!KN49+FEB!KN49+MAR!KN49+ABR!KN49+MAY!KN49+JUN!KN49+JUL!KN49+AGO!KN49+SET!KN49+OCT!KN49+NOV!KN49+DIC!KN49</f>
        <v>0</v>
      </c>
      <c r="KO49" s="203">
        <f>ENE!KO49+FEB!KO49+MAR!KO49+ABR!KO49+MAY!KO49+JUN!KO49+JUL!KO49+AGO!KO49+SET!KO49+OCT!KO49+NOV!KO49+DIC!KO49</f>
        <v>0</v>
      </c>
      <c r="KP49" s="203">
        <f>ENE!KP49+FEB!KP49+MAR!KP49+ABR!KP49+MAY!KP49+JUN!KP49+JUL!KP49+AGO!KP49+SET!KP49+OCT!KP49+NOV!KP49+DIC!KP49</f>
        <v>4</v>
      </c>
      <c r="KQ49" s="203">
        <f>ENE!KQ49+FEB!KQ49+MAR!KQ49+ABR!KQ49+MAY!KQ49+JUN!KQ49+JUL!KQ49+AGO!KQ49+SET!KQ49+OCT!KQ49+NOV!KQ49+DIC!KQ49</f>
        <v>0</v>
      </c>
      <c r="KR49" s="203">
        <f>ENE!KR49+FEB!KR49+MAR!KR49+ABR!KR49+MAY!KR49+JUN!KR49+JUL!KR49+AGO!KR49+SET!KR49+OCT!KR49+NOV!KR49+DIC!KR49</f>
        <v>3</v>
      </c>
      <c r="KS49" s="203">
        <f>ENE!KS49+FEB!KS49+MAR!KS49+ABR!KS49+MAY!KS49+JUN!KS49+JUL!KS49+AGO!KS49+SET!KS49+OCT!KS49+NOV!KS49+DIC!KS49</f>
        <v>0</v>
      </c>
      <c r="KT49" s="203">
        <f>ENE!KT49+FEB!KT49+MAR!KT49+ABR!KT49+MAY!KT49+JUN!KT49+JUL!KT49+AGO!KT49+SET!KT49+OCT!KT49+NOV!KT49+DIC!KT49</f>
        <v>0</v>
      </c>
      <c r="KU49" s="173">
        <f>ENE!KU49+FEB!KU49+MAR!KU49+ABR!KU49+MAY!KU49+JUN!KU49+JUL!KU49+AGO!KU49+SET!KU49+OCT!KU49+NOV!KU49+DIC!KU49</f>
        <v>0</v>
      </c>
      <c r="KV49" s="332">
        <f>ENE!KV49+FEB!KV49+MAR!KV49+ABR!KV49+MAY!KV49+JUN!KV49+JUL!KV49+AGO!KV49+SET!KV49+OCT!KV49+NOV!KV49+DIC!KV49</f>
        <v>0</v>
      </c>
      <c r="KW49" s="173">
        <f>ENE!KW49+FEB!KW49+MAR!KW49+ABR!KW49+MAY!KW49+JUN!KW49+JUL!KW49+AGO!KW49+SET!KW49+OCT!KW49+NOV!KW49+DIC!KW49</f>
        <v>0</v>
      </c>
      <c r="KX49" s="288">
        <f>ENE!KX49+FEB!KX49+MAR!KX49+ABR!KX49+MAY!KX49+JUN!KX49+JUL!KX49+AGO!KX49+SET!KX49+OCT!KX49+NOV!KX49+DIC!KX49</f>
        <v>0</v>
      </c>
      <c r="KY49" s="205">
        <f>ENE!KY49+FEB!KY49+MAR!KY49+ABR!KY49+MAY!KY49+JUN!KY49+JUL!KY49+AGO!KY49+SET!KY49+OCT!KY49+NOV!KY49+DIC!KY49</f>
        <v>0</v>
      </c>
      <c r="KZ49" s="203">
        <f>ENE!KZ49+FEB!KZ49+MAR!KZ49+ABR!KZ49+MAY!KZ49+JUN!KZ49+JUL!KZ49+AGO!KZ49+SET!KZ49+OCT!KZ49+NOV!KZ49+DIC!KZ49</f>
        <v>0</v>
      </c>
      <c r="LA49" s="203">
        <f>ENE!LA49+FEB!LA49+MAR!LA49+ABR!LA49+MAY!LA49+JUN!LA49+JUL!LA49+AGO!LA49+SET!LA49+OCT!LA49+NOV!LA49+DIC!LA49</f>
        <v>0</v>
      </c>
      <c r="LB49" s="173">
        <f>ENE!LB49+FEB!LB49+MAR!LB49+ABR!LB49+MAY!LB49+JUN!LB49+JUL!LB49+AGO!LB49+SET!LB49+OCT!LB49+NOV!LB49+DIC!LB49</f>
        <v>0</v>
      </c>
      <c r="LD49" s="372" t="s">
        <v>143</v>
      </c>
      <c r="LE49" s="483">
        <f>ENE!LE49+FEB!LE49+MAR!LE49+ABR!LE49+MAY!LE49+JUN!LE49+JUL!LE49+AGO!LE49+SET!LE49+OCT!LE49+NOV!LE49+DIC!LE49</f>
        <v>0</v>
      </c>
      <c r="LF49" s="419">
        <f>ENE!LF49+FEB!LF49+MAR!LF49+ABR!LF49+MAY!LF49+JUN!LF49+JUL!LF49+AGO!LF49+SET!LF49+OCT!LF49+NOV!LF49+DIC!LF49</f>
        <v>0</v>
      </c>
      <c r="LG49" s="419">
        <f>ENE!LG49+FEB!LG49+MAR!LG49+ABR!LG49+MAY!LG49+JUN!LG49+JUL!LG49+AGO!LG49+SET!LG49+OCT!LG49+NOV!LG49+DIC!LG49</f>
        <v>0</v>
      </c>
      <c r="LH49" s="419">
        <f>ENE!LH49+FEB!LH49+MAR!LH49+ABR!LH49+MAY!LH49+JUN!LH49+JUL!LH49+AGO!LH49+SET!LH49+OCT!LH49+NOV!LH49+DIC!LH49</f>
        <v>0</v>
      </c>
      <c r="LI49" s="419">
        <f>ENE!LI49+FEB!LI49+MAR!LI49+ABR!LI49+MAY!LI49+JUN!LI49+JUL!LI49+AGO!LI49+SET!LI49+OCT!LI49+NOV!LI49+DIC!LI49</f>
        <v>0</v>
      </c>
      <c r="LJ49" s="420">
        <f>ENE!LJ49+FEB!LJ49+MAR!LJ49+ABR!LJ49+MAY!LJ49+JUN!LJ49+JUL!LJ49+AGO!LJ49+SET!LJ49+OCT!LJ49+NOV!LJ49+DIC!LJ49</f>
        <v>0</v>
      </c>
      <c r="LK49" s="480">
        <f>ENE!LK49+FEB!LK49+MAR!LK49+ABR!LK49+MAY!LK49+JUN!LK49+JUL!LK49+AGO!LK49+SET!LK49+OCT!LK49+NOV!LK49+DIC!LK49</f>
        <v>0</v>
      </c>
      <c r="LL49" s="452">
        <f>ENE!LL49+FEB!LL49+MAR!LL49+ABR!LL49+MAY!LL49+JUN!LL49+JUL!LL49+AGO!LL49+SET!LL49+OCT!LL49+NOV!LL49+DIC!LL49</f>
        <v>0</v>
      </c>
      <c r="LM49" s="452">
        <f>ENE!LM49+FEB!LM49+MAR!LM49+ABR!LM49+MAY!LM49+JUN!LM49+JUL!LM49+AGO!LM49+SET!LM49+OCT!LM49+NOV!LM49+DIC!LM49</f>
        <v>0</v>
      </c>
      <c r="LN49" s="910">
        <f>ENE!LN49+FEB!LN49+MAR!LN49+ABR!LN49+MAY!LN49+JUN!LN49+JUL!LN49+AGO!LN49+SET!LN49+OCT!LN49+NOV!LN49+DIC!LN49</f>
        <v>0</v>
      </c>
      <c r="LO49" s="480">
        <f>ENE!LO49+FEB!LO49+MAR!LO49+ABR!LO49+MAY!LO49+JUN!LO49+JUL!LO49+AGO!LO49+SET!LO49+OCT!LO49+NOV!LO49+DIC!LO49</f>
        <v>5</v>
      </c>
      <c r="LP49" s="452">
        <f>ENE!LP49+FEB!LP49+MAR!LP49+ABR!LP49+MAY!LP49+JUN!LP49+JUL!LP49+AGO!LP49+SET!LP49+OCT!LP49+NOV!LP49+DIC!LP49</f>
        <v>0</v>
      </c>
      <c r="LQ49" s="452">
        <f>ENE!LQ49+FEB!LQ49+MAR!LQ49+ABR!LQ49+MAY!LQ49+JUN!LQ49+JUL!LQ49+AGO!LQ49+SET!LQ49+OCT!LQ49+NOV!LQ49+DIC!LQ49</f>
        <v>0</v>
      </c>
      <c r="LR49" s="910">
        <f>ENE!LR49+FEB!LR49+MAR!LR49+ABR!LR49+MAY!LR49+JUN!LR49+JUL!LR49+AGO!LR49+SET!LR49+OCT!LR49+NOV!LR49+DIC!LR49</f>
        <v>0</v>
      </c>
      <c r="LS49" s="1006">
        <f>ENE!LS49+FEB!LS49+MAR!LS49+ABR!LS49+MAY!LS49+JUN!LS49+JUL!LS49+AGO!LS49+SET!LS49+OCT!LS49+NOV!LS49+DIC!LS49</f>
        <v>0</v>
      </c>
      <c r="LT49" s="910">
        <f>ENE!LT49+FEB!LT49+MAR!LT49+ABR!LT49+MAY!LT49+JUN!LT49+JUL!LT49+AGO!LT49+SET!LT49+OCT!LT49+NOV!LT49+DIC!LT49</f>
        <v>0</v>
      </c>
      <c r="LU49" s="910">
        <f>ENE!LU49+FEB!LU49+MAR!LU49+ABR!LU49+MAY!LU49+JUN!LU49+JUL!LU49+AGO!LU49+SET!LU49+OCT!LU49+NOV!LU49+DIC!LU49</f>
        <v>0</v>
      </c>
      <c r="LV49" s="453">
        <f>ENE!LV49+FEB!LV49+MAR!LV49+ABR!LV49+MAY!LV49+JUN!LV49+JUL!LV49+AGO!LV49+SET!LV49+OCT!LV49+NOV!LV49+DIC!LV49</f>
        <v>0</v>
      </c>
    </row>
    <row r="50" spans="1:334" s="288" customFormat="1" ht="19.5" thickBot="1" x14ac:dyDescent="0.35">
      <c r="A50" s="235">
        <v>1454</v>
      </c>
      <c r="B50" s="238" t="s">
        <v>144</v>
      </c>
      <c r="C50" s="502">
        <v>3</v>
      </c>
      <c r="D50" s="381">
        <f>ENE!D50+MAR!D50+FEB!D50+ABR!D50+MAY!D50+JUN!D50+JUL!D50+AGO!D50+SET!D50+OCT!D50+NOV!D50+DIC!D50</f>
        <v>0</v>
      </c>
      <c r="E50" s="382">
        <f>ENE!E50+MAR!E50+FEB!E50+ABR!E50+MAY!E50+JUN!E50+JUL!E50+AGO!E50+SET!E50+OCT!E50+NOV!E50+DIC!E50</f>
        <v>0</v>
      </c>
      <c r="F50" s="382">
        <f>ENE!F50+MAR!F50+FEB!F50+ABR!F50+MAY!F50+JUN!F50+JUL!F50+AGO!F50+SET!F50+OCT!F50+NOV!F50+DIC!F50</f>
        <v>0</v>
      </c>
      <c r="G50" s="706">
        <f t="shared" si="155"/>
        <v>0</v>
      </c>
      <c r="H50" s="382">
        <f>ENE!H50+MAR!H50+FEB!H50+ABR!H50+MAY!H50+JUN!H50+JUL!H50+AGO!H50+SET!H50+OCT!H50+NOV!H50+DIC!H50</f>
        <v>0</v>
      </c>
      <c r="I50" s="385">
        <f>ENE!I50+MAR!I50+FEB!I50+ABR!I50+MAY!I50+JUN!I50+JUL!I50+AGO!I50+SET!I50+OCT!I50+NOV!I50+DIC!I50</f>
        <v>0</v>
      </c>
      <c r="J50" s="381">
        <f>ENE!J50+MAR!J50+FEB!J50+ABR!J50+MAY!J50+JUN!J50+JUL!J50+AGO!J50+SET!J50+OCT!J50+NOV!J50+DIC!J50</f>
        <v>0</v>
      </c>
      <c r="K50" s="382">
        <f>ENE!K50+MAR!K50+FEB!K50+ABR!K50+MAY!K50+JUN!K50+JUL!K50+AGO!K50+SET!K50+OCT!K50+NOV!K50+DIC!K50</f>
        <v>0</v>
      </c>
      <c r="L50" s="382">
        <f>ENE!L50+MAR!L50+FEB!L50+ABR!L50+MAY!L50+JUN!L50+JUL!L50+AGO!L50+SET!L50+OCT!L50+NOV!L50+DIC!L50</f>
        <v>0</v>
      </c>
      <c r="M50" s="408">
        <f t="shared" si="179"/>
        <v>0</v>
      </c>
      <c r="N50" s="381">
        <f>ENE!N50+MAR!N50+FEB!N50+ABR!N50+MAY!N50+JUN!N50+JUL!N50+AGO!N50+SET!N50+OCT!N50+NOV!N50+DIC!N50</f>
        <v>0</v>
      </c>
      <c r="O50" s="382">
        <f>ENE!O50+MAR!O50+FEB!O50+ABR!O50+MAY!O50+JUN!O50+JUL!O50+AGO!O50+SET!O50+OCT!O50+NOV!O50+DIC!O50</f>
        <v>0</v>
      </c>
      <c r="P50" s="382">
        <f>ENE!P50+MAR!P50+FEB!P50+ABR!P50+MAY!P50+JUN!P50+JUL!P50+AGO!P50+SET!P50+OCT!P50+NOV!P50+DIC!P50</f>
        <v>0</v>
      </c>
      <c r="Q50" s="388">
        <f t="shared" si="180"/>
        <v>0</v>
      </c>
      <c r="R50" s="381">
        <f>ENE!R50+MAR!R50+FEB!R50+ABR!R50+MAY!R50+JUN!R50+JUL!R50+AGO!R50+SET!R50+OCT!R50+NOV!R50+DIC!R50</f>
        <v>0</v>
      </c>
      <c r="S50" s="382">
        <f>ENE!S50+MAR!S50+FEB!S50+ABR!S50+MAY!S50+JUN!S50+JUL!S50+AGO!S50+SET!S50+OCT!S50+NOV!S50+DIC!S50</f>
        <v>0</v>
      </c>
      <c r="T50" s="382">
        <f>ENE!T50+MAR!T50+FEB!T50+ABR!T50+MAY!T50+JUN!T50+JUL!T50+AGO!T50+SET!T50+OCT!T50+NOV!T50+DIC!T50</f>
        <v>0</v>
      </c>
      <c r="U50" s="382">
        <f>ENE!U50+MAR!U50+FEB!U50+ABR!U50+MAY!U50+JUN!U50+JUL!U50+AGO!U50+SET!U50+OCT!U50+NOV!U50+DIC!U50</f>
        <v>0</v>
      </c>
      <c r="V50" s="382">
        <f>ENE!V50+MAR!V50+FEB!V50+ABR!V50+MAY!V50+JUN!V50+JUL!V50+AGO!V50+SET!V50+OCT!V50+NOV!V50+DIC!V50</f>
        <v>0</v>
      </c>
      <c r="W50" s="383">
        <f>ENE!W50+MAR!W50+FEB!W50+ABR!W50+MAY!W50+JUN!W50+JUL!W50+AGO!W50+SET!W50+OCT!W50+NOV!W50+DIC!W50</f>
        <v>0</v>
      </c>
      <c r="X50" s="382">
        <f>ENE!X50+MAR!X50+FEB!X50+ABR!X50+MAY!X50+JUN!X50+JUL!X50+AGO!X50+SET!X50+OCT!X50+NOV!X50+DIC!X50</f>
        <v>0</v>
      </c>
      <c r="Y50" s="382">
        <f>ENE!Y50+MAR!Y50+FEB!Y50+ABR!Y50+MAY!Y50+JUN!Y50+JUL!Y50+AGO!Y50+SET!Y50+OCT!Y50+NOV!Y50+DIC!Y50</f>
        <v>0</v>
      </c>
      <c r="Z50" s="382">
        <f>ENE!Z50+MAR!Z50+FEB!Z50+ABR!Z50+MAY!Z50+JUN!Z50+JUL!Z50+AGO!Z50+SET!Z50+OCT!Z50+NOV!Z50+DIC!Z50</f>
        <v>0</v>
      </c>
      <c r="AA50" s="382">
        <f>ENE!AA50+MAR!AA50+FEB!AA50+ABR!AA50+MAY!AA50+JUN!AA50+JUL!AA50+AGO!AA50+SET!AA50+OCT!AA50+NOV!AA50+DIC!AA50</f>
        <v>0</v>
      </c>
      <c r="AB50" s="382">
        <f>ENE!AB50+MAR!AB50+FEB!AB50+ABR!AB50+MAY!AB50+JUN!AB50+JUL!AB50+AGO!AB50+SET!AB50+OCT!AB50+NOV!AB50+DIC!AB50</f>
        <v>1</v>
      </c>
      <c r="AC50" s="382">
        <f>ENE!AC50+MAR!AC50+FEB!AC50+ABR!AC50+MAY!AC50+JUN!AC50+JUL!AC50+AGO!AC50+SET!AC50+OCT!AC50+NOV!AC50+DIC!AC50</f>
        <v>0</v>
      </c>
      <c r="AD50" s="382">
        <f>ENE!AD50+MAR!AD50+FEB!AD50+ABR!AD50+MAY!AD50+JUN!AD50+JUL!AD50+AGO!AD50+SET!AD50+OCT!AD50+NOV!AD50+DIC!AD50</f>
        <v>0</v>
      </c>
      <c r="AE50" s="382">
        <f>ENE!AE50+MAR!AE50+FEB!AE50+ABR!AE50+MAY!AE50+JUN!AE50+JUL!AE50+AGO!AE50+SET!AE50+OCT!AE50+NOV!AE50+DIC!AE50</f>
        <v>0</v>
      </c>
      <c r="AF50" s="383">
        <f>ENE!AF50+MAR!AF50+FEB!AF50+ABR!AF50+MAY!AF50+JUN!AF50+JUL!AF50+AGO!AF50+SET!AF50+OCT!AF50+NOV!AF50+DIC!AF50</f>
        <v>0</v>
      </c>
      <c r="AG50" s="240">
        <f>ENE!AG50+MAR!AG50+FEB!AG50+ABR!AG50+MAY!AG50+JUN!AG50+JUL!AG50+AGO!AG50+SET!AG50+OCT!AG50+NOV!AG50+DIC!AG50</f>
        <v>0</v>
      </c>
      <c r="AH50" s="148"/>
      <c r="AI50" s="278" t="s">
        <v>144</v>
      </c>
      <c r="AJ50" s="502">
        <v>3</v>
      </c>
      <c r="AK50" s="327">
        <f>ENE!AK50+FEB!AK50+MAR!AK50+ABR!AK50+MAY!AK50+JUN!AK50+JUL!AK50+AGO!AK50+SET!AK50+OCT!AK50+NOV!AK50+DIC!AK50</f>
        <v>2</v>
      </c>
      <c r="AL50" s="709">
        <f t="shared" si="181"/>
        <v>66.666666666666657</v>
      </c>
      <c r="AM50" s="382">
        <f>ENE!AM50+FEB!AM50+MAR!AM50+ABR!AM50+MAY!AM50+JUN!AM50+JUL!AM50+AGO!AM50+SET!AM50+OCT!AM50+NOV!AM50+DIC!AM50</f>
        <v>2</v>
      </c>
      <c r="AN50" s="382">
        <f>ENE!AN50+FEB!AN50+MAR!AN50+ABR!AN50+MAY!AN50+JUN!AN50+JUL!AN50+AGO!AN50+SET!AN50+OCT!AN50+NOV!AN50+DIC!AN50</f>
        <v>2</v>
      </c>
      <c r="AO50" s="382">
        <f>ENE!AO50+FEB!AO50+MAR!AO50+ABR!AO50+MAY!AO50+JUN!AO50+JUL!AO50+AGO!AO50+SET!AO50+OCT!AO50+NOV!AO50+DIC!AO50</f>
        <v>0</v>
      </c>
      <c r="AP50" s="382">
        <f>ENE!AP50+FEB!AP50+MAR!AP50+ABR!AP50+MAY!AP50+JUN!AP50+JUL!AP50+AGO!AP50+SET!AP50+OCT!AP50+NOV!AP50+DIC!AP50</f>
        <v>0</v>
      </c>
      <c r="AQ50" s="383">
        <f>ENE!AQ50+FEB!AQ50+MAR!AQ50+ABR!AQ50+MAY!AQ50+JUN!AQ50+JUL!AQ50+AGO!AQ50+SET!AQ50+OCT!AQ50+NOV!AQ50+DIC!AQ50</f>
        <v>2</v>
      </c>
      <c r="AR50" s="382">
        <f>ENE!AR50+FEB!AR50+MAR!AR50+ABR!AR50+MAY!AR50+JUN!AR50+JUL!AR50+AGO!AR50+SET!AR50+OCT!AR50+NOV!AR50+DIC!AR50</f>
        <v>0</v>
      </c>
      <c r="AS50" s="382">
        <f>ENE!AS50+FEB!AS50+MAR!AS50+ABR!AS50+MAY!AS50+JUN!AS50+JUL!AS50+AGO!AS50+SET!AS50+OCT!AS50+NOV!AS50+DIC!AS50</f>
        <v>0</v>
      </c>
      <c r="AT50" s="385">
        <f>ENE!AT50+FEB!AT50+MAR!AT50+ABR!AT50+MAY!AT50+JUN!AT50+JUL!AT50+AGO!AT50+SET!AT50+OCT!AT50+NOV!AT50+DIC!AT50</f>
        <v>3</v>
      </c>
      <c r="AU50" s="381">
        <f>ENE!AU50+FEB!AU50+MAR!AU50+ABR!AU50+MAY!AU50+JUN!AU50+JUL!AU50+AGO!AU50+SET!AU50+OCT!AU50+NOV!AU50+DIC!AU50</f>
        <v>4</v>
      </c>
      <c r="AV50" s="709">
        <f t="shared" si="182"/>
        <v>133.33333333333331</v>
      </c>
      <c r="AW50" s="382">
        <f>ENE!AW50+FEB!AW50+MAR!AW50+ABR!AW50+MAY!AW50+JUN!AW50+JUL!AW50+AGO!AW50+SET!AW50+OCT!AW50+NOV!AW50+DIC!AW50</f>
        <v>4</v>
      </c>
      <c r="AX50" s="745">
        <f>ENE!AX50+FEB!AX50+MAR!AX50+ABR!AX50+MAY!AX50+JUN!AX50+JUL!AX50+AGO!AX50+SET!AX50+OCT!AX50+NOV!AX50+DIC!AX50</f>
        <v>4</v>
      </c>
      <c r="AY50" s="382">
        <f>ENE!AY50+FEB!AY50+MAR!AY50+ABR!AY50+MAY!AY50+JUN!AY50+JUL!AY50+AGO!AY50+SET!AY50+OCT!AY50+NOV!AY50+DIC!AY50</f>
        <v>0</v>
      </c>
      <c r="AZ50" s="382">
        <f>ENE!AZ50+FEB!AZ50+MAR!AZ50+ABR!AZ50+MAY!AZ50+JUN!AZ50+JUL!AZ50+AGO!AZ50+SET!AZ50+OCT!AZ50+NOV!AZ50+DIC!AZ50</f>
        <v>0</v>
      </c>
      <c r="BA50" s="382">
        <f>ENE!BA50+FEB!BA50+MAR!BA50+ABR!BA50+MAY!BA50+JUN!BA50+JUL!BA50+AGO!BA50+SET!BA50+OCT!BA50+NOV!BA50+DIC!BA50</f>
        <v>0</v>
      </c>
      <c r="BB50" s="709">
        <f t="shared" si="159"/>
        <v>0</v>
      </c>
      <c r="BC50" s="382">
        <f>ENE!BC50+FEB!BC50+MAR!BC50+ABR!BC50+MAY!BC50+JUN!BC50+JUL!BC50+AGO!BC50+SET!BC50+OCT!BC50+NOV!BC50+DIC!BC50</f>
        <v>0</v>
      </c>
      <c r="BD50" s="382">
        <f>ENE!BD50+FEB!BD50+MAR!BD50+ABR!BD50+MAY!BD50+JUN!BD50+JUL!BD50+AGO!BD50+SET!BD50+OCT!BD50+NOV!BD50+DIC!BD50</f>
        <v>0</v>
      </c>
      <c r="BE50" s="382">
        <f>ENE!BE50+FEB!BE50+MAR!BE50+ABR!BE50+MAY!BE50+JUN!BE50+JUL!BE50+AGO!BE50+SET!BE50+OCT!BE50+NOV!BE50+DIC!BE50</f>
        <v>0</v>
      </c>
      <c r="BF50" s="709">
        <f t="shared" si="183"/>
        <v>0</v>
      </c>
      <c r="BG50" s="382">
        <f>ENE!BG50+FEB!BG50+MAR!BG50+ABR!BG50+MAY!BG50+JUN!BG50+JUL!BG50+AGO!BG50+SET!BG50+OCT!BG50+NOV!BG50+DIC!BG50</f>
        <v>0</v>
      </c>
      <c r="BH50" s="382">
        <f>ENE!BH50+FEB!BH50+MAR!BH50+ABR!BH50+MAY!BH50+JUN!BH50+JUL!BH50+AGO!BH50+SET!BH50+OCT!BH50+NOV!BH50+DIC!BH50</f>
        <v>0</v>
      </c>
      <c r="BI50" s="382">
        <f>ENE!BI50+FEB!BI50+MAR!BI50+ABR!BI50+MAY!BI50+JUN!BI50+JUL!BI50+AGO!BI50+SET!BI50+OCT!BI50+NOV!BI50+DIC!BI50</f>
        <v>0</v>
      </c>
      <c r="BJ50" s="382">
        <f>ENE!BJ50+FEB!BJ50+MAR!BJ50+ABR!BJ50+MAY!BJ50+JUN!BJ50+JUL!BJ50+AGO!BJ50+SET!BJ50+OCT!BJ50+NOV!BJ50+DIC!BJ50</f>
        <v>0</v>
      </c>
      <c r="BK50" s="935">
        <f>ENE!BK50+FEB!BK50+MAR!BK50+ABR!BK50+MAY!BK50+JUN!BK50+JUL!BK50+AGO!BK50+SET!BK50+OCT!BK50+NOV!BK50+DIC!BK50</f>
        <v>0</v>
      </c>
      <c r="BL50" s="935">
        <f>ENE!BL50+FEB!BL50+MAR!BL50+ABR!BL50+MAY!BL50+JUN!BL50+JUL!BL50+AGO!BL50+SET!BL50+OCT!BL50+NOV!BL50+DIC!BL50</f>
        <v>1</v>
      </c>
      <c r="BM50" s="383">
        <f>ENE!BM50+FEB!BM50+MAR!BM50+ABR!BM50+MAY!BM50+JUN!BM50+JUL!BM50+AGO!BM50+SET!BM50+OCT!BM50+NOV!BM50+DIC!BM50</f>
        <v>0</v>
      </c>
      <c r="BN50" s="148"/>
      <c r="BO50" s="238" t="s">
        <v>144</v>
      </c>
      <c r="BP50" s="502">
        <v>4</v>
      </c>
      <c r="BQ50" s="381">
        <f>ENE!BQ50+FEB!BQ50+MAR!BQ50+ABR!BQ50+MAY!BQ50+JUN!BQ50+JUL!BQ50+AGO!BQ50+SET!BQ50+OCT!BQ50+NOV!BQ50+DIC!BQ50</f>
        <v>0</v>
      </c>
      <c r="BR50" s="382">
        <f>ENE!BR50+FEB!BR50+MAR!BR50+ABR!BR50+MAY!BR50+JUN!BR50+JUL!BR50+AGO!BR50+SET!BR50+OCT!BR50+NOV!BR50+DIC!BR50</f>
        <v>1</v>
      </c>
      <c r="BS50" s="382">
        <f>ENE!BS50+FEB!BS50+MAR!BS50+ABR!BS50+MAY!BS50+JUN!BS50+JUL!BS50+AGO!BS50+SET!BS50+OCT!BS50+NOV!BS50+DIC!BS50</f>
        <v>0</v>
      </c>
      <c r="BT50" s="382">
        <f>ENE!BT50+FEB!BT50+MAR!BT50+ABR!BT50+MAY!BT50+JUN!BT50+JUL!BT50+AGO!BT50+SET!BT50+OCT!BT50+NOV!BT50+DIC!BT50</f>
        <v>0</v>
      </c>
      <c r="BU50" s="382">
        <f>ENE!BU50+FEB!BU50+MAR!BU50+ABR!BU50+MAY!BU50+JUN!BU50+JUL!BU50+AGO!BU50+SET!BU50+OCT!BU50+NOV!BU50+DIC!BU50</f>
        <v>0</v>
      </c>
      <c r="BV50" s="382">
        <f>ENE!BV50+FEB!BV50+MAR!BV50+ABR!BV50+MAY!BV50+JUN!BV50+JUL!BV50+AGO!BV50+SET!BV50+OCT!BV50+NOV!BV50+DIC!BV50</f>
        <v>0</v>
      </c>
      <c r="BW50" s="382">
        <f>ENE!BW50+FEB!BW50+MAR!BW50+ABR!BW50+MAY!BW50+JUN!BW50+JUL!BW50+AGO!BW50+SET!BW50+OCT!BW50+NOV!BW50+DIC!BW50</f>
        <v>0</v>
      </c>
      <c r="BX50" s="382">
        <f>ENE!BX50+FEB!BX50+MAR!BX50+ABR!BX50+MAY!BX50+JUN!BX50+JUL!BX50+AGO!BX50+SET!BX50+OCT!BX50+NOV!BX50+DIC!BX50</f>
        <v>0</v>
      </c>
      <c r="BY50" s="709">
        <f t="shared" si="163"/>
        <v>0</v>
      </c>
      <c r="BZ50" s="382">
        <f>ENE!BZ50+FEB!BZ50+MAR!BZ50+ABR!BZ50+MAY!BZ50+JUN!BZ50+JUL!BZ50+AGO!BZ50+SET!BZ50+OCT!BZ50+NOV!BZ50+DIC!BZ50</f>
        <v>0</v>
      </c>
      <c r="CA50" s="382">
        <f>ENE!CA50+FEB!CA50+MAR!CA50+ABR!CA50+MAY!CA50+JUN!CA50+JUL!CA50+AGO!CA50+SET!CA50+OCT!CA50+NOV!CA50+DIC!CA50</f>
        <v>0</v>
      </c>
      <c r="CB50" s="382">
        <f>ENE!CB50+FEB!CB50+MAR!CB50+ABR!CB50+MAY!CB50+JUN!CB50+JUL!CB50+AGO!CB50+SET!CB50+OCT!CB50+NOV!CB50+DIC!CB50</f>
        <v>0</v>
      </c>
      <c r="CC50" s="709">
        <f t="shared" si="184"/>
        <v>0</v>
      </c>
      <c r="CD50" s="382">
        <f>ENE!CD50+FEB!CD50+MAR!CD50+ABR!CD50+MAY!CD50+JUN!CD50+JUL!CD50+AGO!CD50+SET!CD50+OCT!CD50+NOV!CD50+DIC!CD50</f>
        <v>0</v>
      </c>
      <c r="CE50" s="382">
        <f>ENE!CE50+FEB!CE50+MAR!CE50+ABR!CE50+MAY!CE50+JUN!CE50+JUL!CE50+AGO!CE50+SET!CE50+OCT!CE50+NOV!CE50+DIC!CE50</f>
        <v>0</v>
      </c>
      <c r="CF50" s="382">
        <f>ENE!CF50+FEB!CF50+MAR!CF50+ABR!CF50+MAY!CF50+JUN!CF50+JUL!CF50+AGO!CF50+SET!CF50+OCT!CF50+NOV!CF50+DIC!CF50</f>
        <v>0</v>
      </c>
      <c r="CG50" s="382">
        <f>ENE!CG50+FEB!CG50+MAR!CG50+ABR!CG50+MAY!CG50+JUN!CG50+JUL!CG50+AGO!CG50+SET!CG50+OCT!CG50+NOV!CG50+DIC!CG50</f>
        <v>0</v>
      </c>
      <c r="CH50" s="935">
        <f>ENE!CH50+FEB!CH50+MAR!CH50+ABR!CH50+MAY!CH50+JUN!CH50+JUL!CH50+AGO!CH50+SET!CH50+OCT!CH50+NOV!CH50+DIC!CH50</f>
        <v>0</v>
      </c>
      <c r="CI50" s="942">
        <f>ENE!CI50+FEB!CI50+MAR!CI50+ABR!CI50+MAY!CI50+JUN!CI50+JUL!CI50+AGO!CI50+SET!CI50+OCT!CI50+NOV!CI50+DIC!CI50</f>
        <v>1</v>
      </c>
      <c r="CJ50" s="381">
        <f>ENE!CJ50+FEB!CJ50+MAR!CJ50+ABR!CJ50+MAY!CJ50+JUN!CJ50+JUL!CJ50+AGO!CJ50+SET!CJ50+OCT!CJ50+NOV!CJ50+DIC!CJ50</f>
        <v>0</v>
      </c>
      <c r="CK50" s="382">
        <f>ENE!CK50+FEB!CK50+MAR!CK50+ABR!CK50+MAY!CK50+JUN!CK50+JUL!CK50+AGO!CK50+SET!CK50+OCT!CK50+NOV!CK50+DIC!CK50</f>
        <v>0</v>
      </c>
      <c r="CL50" s="717">
        <f t="shared" si="185"/>
        <v>0</v>
      </c>
      <c r="CM50" s="382">
        <f>ENE!CM50+FEB!CM50+MAR!CM50+ABR!CM50+MAY!CM50+JUN!CM50+JUL!CM50+AGO!CM50+SET!CM50+OCT!CM50+NOV!CM50+DIC!CM50</f>
        <v>0</v>
      </c>
      <c r="CN50" s="382">
        <f>ENE!CN50+FEB!CN50+MAR!CN50+ABR!CN50+MAY!CN50+JUN!CN50+JUL!CN50+AGO!CN50+SET!CN50+OCT!CN50+NOV!CN50+DIC!CN50</f>
        <v>0</v>
      </c>
      <c r="CO50" s="383">
        <f>ENE!CO50+FEB!CO50+MAR!CO50+ABR!CO50+MAY!CO50+JUN!CO50+JUL!CO50+AGO!CO50+SET!CO50+OCT!CO50+NOV!CO50+DIC!CO50</f>
        <v>0</v>
      </c>
      <c r="CP50" s="148"/>
      <c r="CQ50" s="375" t="s">
        <v>144</v>
      </c>
      <c r="CR50" s="376">
        <v>0</v>
      </c>
      <c r="CS50" s="381">
        <f>ENE!CS50+FEB!CS50+MAR!CS50+ABR!CS50+MAY!CS50+JUN!CS50+JUL!CS50+AGO!CS50+SET!CS50+OCT!CS50+NOV!CS50+DIC!CS50</f>
        <v>0</v>
      </c>
      <c r="CT50" s="382">
        <f>ENE!CT50+FEB!CT50+MAR!CT50+ABR!CT50+MAY!CT50+JUN!CT50+JUL!CT50+AGO!CT50+SET!CT50+OCT!CT50+NOV!CT50+DIC!CT50</f>
        <v>0</v>
      </c>
      <c r="CU50" s="382">
        <f>ENE!CU50+FEB!CU50+MAR!CU50+ABR!CU50+MAY!CU50+JUN!CU50+JUL!CU50+AGO!CU50+SET!CU50+OCT!CU50+NOV!CU50+DIC!CU50</f>
        <v>0</v>
      </c>
      <c r="CV50" s="382">
        <f>ENE!CV50+FEB!CV50+MAR!CV50+ABR!CV50+MAY!CV50+JUN!CV50+JUL!CV50+AGO!CV50+SET!CV50+OCT!CV50+NOV!CV50+DIC!CV50</f>
        <v>0</v>
      </c>
      <c r="CW50" s="382">
        <f>ENE!CW50+FEB!CW50+MAR!CW50+ABR!CW50+MAY!CW50+JUN!CW50+JUL!CW50+AGO!CW50+SET!CW50+OCT!CW50+NOV!CW50+DIC!CW50</f>
        <v>0</v>
      </c>
      <c r="CX50" s="382">
        <f>ENE!CX50+FEB!CX50+MAR!CX50+ABR!CX50+MAY!CX50+JUN!CX50+JUL!CX50+AGO!CX50+SET!CX50+OCT!CX50+NOV!CX50+DIC!CX50</f>
        <v>0</v>
      </c>
      <c r="CY50" s="382">
        <f>ENE!CY50+FEB!CY50+MAR!CY50+ABR!CY50+MAY!CY50+JUN!CY50+JUL!CY50+AGO!CY50+SET!CY50+OCT!CY50+NOV!CY50+DIC!CY50</f>
        <v>0</v>
      </c>
      <c r="CZ50" s="382">
        <f>ENE!CZ50+FEB!CZ50+MAR!CZ50+ABR!CZ50+MAY!CZ50+JUN!CZ50+JUL!CZ50+AGO!CZ50+SET!CZ50+OCT!CZ50+NOV!CZ50+DIC!CZ50</f>
        <v>0</v>
      </c>
      <c r="DA50" s="382">
        <f>ENE!DA50+FEB!DA50+MAR!DA50+ABR!DA50+MAY!DA50+JUN!DA50+JUL!DA50+AGO!DA50+SET!DA50+OCT!DA50+NOV!DA50+DIC!DA50</f>
        <v>0</v>
      </c>
      <c r="DB50" s="382">
        <f>ENE!DB50+FEB!DB50+MAR!DB50+ABR!DB50+MAY!DB50+JUN!DB50+JUL!DB50+AGO!DB50+SET!DB50+OCT!DB50+NOV!DB50+DIC!DB50</f>
        <v>0</v>
      </c>
      <c r="DC50" s="382">
        <f>ENE!DC50+FEB!DC50+MAR!DC50+ABR!DC50+MAY!DC50+JUN!DC50+JUL!DC50+AGO!DC50+SET!DC50+OCT!DC50+NOV!DC50+DIC!DC50</f>
        <v>0</v>
      </c>
      <c r="DD50" s="382">
        <f>ENE!DD50+FEB!DD50+MAR!DD50+ABR!DD50+MAY!DD50+JUN!DD50+JUL!DD50+AGO!DD50+SET!DD50+OCT!DD50+NOV!DD50+DIC!DD50</f>
        <v>0</v>
      </c>
      <c r="DE50" s="382">
        <f>ENE!DE50+FEB!DE50+MAR!DE50+ABR!DE50+MAY!DE50+JUN!DE50+JUL!DE50+AGO!DE50+SET!DE50+OCT!DE50+NOV!DE50+DIC!DE50</f>
        <v>0</v>
      </c>
      <c r="DF50" s="382">
        <f>ENE!DF50+FEB!DF50+MAR!DF50+ABR!DF50+MAY!DF50+JUN!DF50+JUL!DF50+AGO!DF50+SET!DF50+OCT!DF50+NOV!DF50+DIC!DF50</f>
        <v>0</v>
      </c>
      <c r="DG50" s="382">
        <f>ENE!DG50+FEB!DG50+MAR!DG50+ABR!DG50+MAY!DG50+JUN!DG50+JUL!DG50+AGO!DG50+SET!DG50+OCT!DG50+NOV!DG50+DIC!DG50</f>
        <v>0</v>
      </c>
      <c r="DH50" s="382">
        <f>ENE!DH50+FEB!DH50+MAR!DH50+ABR!DH50+MAY!DH50+JUN!DH50+JUL!DH50+AGO!DH50+SET!DH50+OCT!DH50+NOV!DH50+DIC!DH50</f>
        <v>0</v>
      </c>
      <c r="DI50" s="385">
        <f>ENE!DI50+FEB!DI50+MAR!DI50+ABR!DI50+MAY!DI50+JUN!DI50+JUL!DI50+AGO!DI50+SET!DI50+OCT!DI50+NOV!DI50+DIC!DI50</f>
        <v>0</v>
      </c>
      <c r="DJ50" s="381">
        <f>ENE!DJ50+FEB!DJ50+MAR!DJ50+ABR!DJ50+MAY!DJ50+JUN!DJ50+JUL!DJ50+AGO!DJ50+SET!DJ50+OCT!DJ50+NOV!DJ50+DIC!DJ50</f>
        <v>0</v>
      </c>
      <c r="DK50" s="383">
        <f>ENE!DK50+FEB!DK50+MAR!DK50+ABR!DK50+MAY!DK50+JUN!DK50+JUL!DK50+AGO!DK50+SET!DK50+OCT!DK50+NOV!DK50+DIC!DK50</f>
        <v>0</v>
      </c>
      <c r="DL50" s="381">
        <f>ENE!DL50+FEB!DL50+MAR!DL50+ABR!DL50+MAY!DL50+JUN!DL50+JUL!DL50+AGO!DL50+SET!DL50+OCT!DL50+NOV!DL50+DIC!DL50</f>
        <v>0</v>
      </c>
      <c r="DM50" s="383">
        <f>ENE!DM50+FEB!DM50+MAR!DM50+ABR!DM50+MAY!DM50+JUN!DM50+JUL!DM50+AGO!DM50+SET!DM50+OCT!DM50+NOV!DM50+DIC!DM50</f>
        <v>0</v>
      </c>
      <c r="DN50" s="148"/>
      <c r="DO50" s="238" t="s">
        <v>144</v>
      </c>
      <c r="DP50" s="502">
        <v>3</v>
      </c>
      <c r="DQ50" s="381">
        <f>ENE!DQ50+FEB!DQ50+MAR!DQ50+ABR!DQ50+MAY!DQ50+JUN!DQ50+JUL!DQ50+AGO!DQ50+SET!DQ50+OCT!DQ50+NOV!DQ50+DIC!DQ50</f>
        <v>1</v>
      </c>
      <c r="DR50" s="382">
        <f>ENE!DR50+FEB!DR50+MAR!DR50+ABR!DR50+MAY!DR50+JUN!DR50+JUL!DR50+AGO!DR50+SET!DR50+OCT!DR50+NOV!DR50+DIC!DR50</f>
        <v>0</v>
      </c>
      <c r="DS50" s="382">
        <f>ENE!DS50+FEB!DS50+MAR!DS50+ABR!DS50+MAY!DS50+JUN!DS50+JUL!DS50+AGO!DS50+SET!DS50+OCT!DS50+NOV!DS50+DIC!DS50</f>
        <v>0</v>
      </c>
      <c r="DT50" s="385">
        <f>ENE!DT50+FEB!DT50+MAR!DT50+ABR!DT50+MAY!DT50+JUN!DT50+JUL!DT50+AGO!DT50+SET!DT50+OCT!DT50+NOV!DT50+DIC!DT50</f>
        <v>0</v>
      </c>
      <c r="DU50" s="381">
        <f>ENE!DU50+FEB!DU50+MAR!DU50+ABR!DU50+MAY!DU50+JUN!DU50+JUL!DU50+AGO!DU50+SET!DU50+OCT!DU50+NOV!DU50+DIC!DU50</f>
        <v>0</v>
      </c>
      <c r="DV50" s="382">
        <f>ENE!DV50+FEB!DV50+MAR!DV50+ABR!DV50+MAY!DV50+JUN!DV50+JUL!DV50+AGO!DV50+SET!DV50+OCT!DV50+NOV!DV50+DIC!DV50</f>
        <v>0</v>
      </c>
      <c r="DW50" s="382">
        <f>ENE!DW50+FEB!DW50+MAR!DW50+ABR!DW50+MAY!DW50+JUN!DW50+JUL!DW50+AGO!DW50+SET!DW50+OCT!DW50+NOV!DW50+DIC!DW50</f>
        <v>0</v>
      </c>
      <c r="DX50" s="721">
        <f t="shared" si="167"/>
        <v>0</v>
      </c>
      <c r="DY50" s="381">
        <f>ENE!DY50+FEB!DY50+MAR!DY50+ABR!DY50+MAY!DY50+JUN!DY50+JUL!DY50+AGO!DY50+SET!DY50+OCT!DY50+NOV!DY50+DIC!DY50</f>
        <v>0</v>
      </c>
      <c r="DZ50" s="382">
        <f>ENE!DZ50+FEB!DZ50+MAR!DZ50+ABR!DZ50+MAY!DZ50+JUN!DZ50+JUL!DZ50+AGO!DZ50+SET!DZ50+OCT!DZ50+NOV!DZ50+DIC!DZ50</f>
        <v>0</v>
      </c>
      <c r="EA50" s="382">
        <f>ENE!EA50+FEB!EA50+MAR!EA50+ABR!EA50+MAY!EA50+JUN!EA50+JUL!EA50+AGO!EA50+SET!EA50+OCT!EA50+NOV!EA50+DIC!EA50</f>
        <v>0</v>
      </c>
      <c r="EB50" s="717">
        <f t="shared" si="186"/>
        <v>0</v>
      </c>
      <c r="EC50" s="382">
        <f>ENE!EC50+FEB!EC50+MAR!EC50+ABR!EC50+MAY!EC50+JUN!EC50+JUL!EC50+AGO!EC50+SET!EC50+OCT!EC50+NOV!EC50+DIC!EC50</f>
        <v>0</v>
      </c>
      <c r="ED50" s="382">
        <f>ENE!ED50+FEB!ED50+MAR!ED50+ABR!ED50+MAY!ED50+JUN!ED50+JUL!ED50+AGO!ED50+SET!ED50+OCT!ED50+NOV!ED50+DIC!ED50</f>
        <v>0</v>
      </c>
      <c r="EE50" s="382">
        <f>ENE!EE50+FEB!EE50+MAR!EE50+ABR!EE50+MAY!EE50+JUN!EE50+JUL!EE50+AGO!EE50+SET!EE50+OCT!EE50+NOV!EE50+DIC!EE50</f>
        <v>0</v>
      </c>
      <c r="EF50" s="385">
        <f>ENE!EF50+FEB!EF50+MAR!EF50+ABR!EF50+MAY!EF50+JUN!EF50+JUL!EF50+AGO!EF50+SET!EF50+OCT!EF50+NOV!EF50+DIC!EF50</f>
        <v>0</v>
      </c>
      <c r="EG50" s="381">
        <f>ENE!EG50+FEB!EG50+MAR!EG50+ABR!EG50+MAY!EG50+JUN!EG50+JUL!EG50+AGO!EG50+SET!EG50+OCT!EG50+NOV!EG50+DIC!EG50</f>
        <v>0</v>
      </c>
      <c r="EH50" s="383">
        <f>ENE!EH50+FEB!EH50+MAR!EH50+ABR!EH50+MAY!EH50+JUN!EH50+JUL!EH50+AGO!EH50+SET!EH50+OCT!EH50+NOV!EH50+DIC!EH50</f>
        <v>0</v>
      </c>
      <c r="EI50" s="382">
        <f>ENE!EI50+FEB!EI50+MAR!EI50+ABR!EI50+MAY!EI50+JUN!EI50+JUL!EI50+AGO!EI50+SET!EI50+OCT!EI50+NOV!EI50+DIC!EI50</f>
        <v>0</v>
      </c>
      <c r="EJ50" s="382">
        <f>ENE!EJ50+FEB!EJ50+MAR!EJ50+ABR!EJ50+MAY!EJ50+JUN!EJ50+JUL!EJ50+AGO!EJ50+SET!EJ50+OCT!EJ50+NOV!EJ50+DIC!EJ50</f>
        <v>0</v>
      </c>
      <c r="EK50" s="717">
        <f t="shared" si="187"/>
        <v>0</v>
      </c>
      <c r="EL50" s="382">
        <f>ENE!EL50+FEB!EL50+MAR!EL50+ABR!EL50+MAY!EL50+JUN!EL50+JUL!EL50+AGO!EL50+SET!EL50+OCT!EL50+NOV!EL50+DIC!EL50</f>
        <v>0</v>
      </c>
      <c r="EM50" s="382">
        <f>ENE!EM50+FEB!EM50+MAR!EM50+ABR!EM50+MAY!EM50+JUN!EM50+JUL!EM50+AGO!EM50+SET!EM50+OCT!EM50+NOV!EM50+DIC!EM50</f>
        <v>1</v>
      </c>
      <c r="EN50" s="709">
        <f t="shared" si="188"/>
        <v>33.333333333333329</v>
      </c>
      <c r="EO50" s="382">
        <f>ENE!EO50+FEB!EO50+MAR!EO50+ABR!EO50+MAY!EO50+JUN!EO50+JUL!EO50+AGO!EO50+SET!EO50+OCT!EO50+NOV!EO50+DIC!EO50</f>
        <v>1</v>
      </c>
      <c r="EP50" s="717">
        <f t="shared" si="189"/>
        <v>33.333333333333329</v>
      </c>
      <c r="EQ50" s="148"/>
      <c r="ER50" s="238" t="s">
        <v>144</v>
      </c>
      <c r="ES50" s="381">
        <f>ENE!ES50+FEB!ES50+MAR!ES50+ABR!ES50+MAY!ES50+JUN!ES50+JUL!ES50+AGO!ES50+SET!ES50+OCT!ES50+NOV!ES50+DIC!ES50</f>
        <v>0</v>
      </c>
      <c r="ET50" s="382">
        <f>ENE!ET50+FEB!ET50+MAR!ET50+ABR!ET50+MAY!ET50+JUN!ET50+JUL!ET50+AGO!ET50+SET!ET50+OCT!ET50+NOV!ET50+DIC!ET50</f>
        <v>0</v>
      </c>
      <c r="EU50" s="385">
        <f>ENE!EU50+FEB!EU50+MAR!EU50+ABR!EU50+MAY!EU50+JUN!EU50+JUL!EU50+AGO!EU50+SET!EU50+OCT!EU50+NOV!EU50+DIC!EU50</f>
        <v>0</v>
      </c>
      <c r="EV50" s="381">
        <f>ENE!EV50+FEB!EV50+MAR!EV50+ABR!EV50+MAY!EV50+JUN!EV50+JUL!EV50+AGO!EV50+SET!EV50+OCT!EV50+NOV!EV50+DIC!EV50</f>
        <v>5</v>
      </c>
      <c r="EW50" s="382">
        <f>ENE!EW50+FEB!EW50+MAR!EW50+ABR!EW50+MAY!EW50+JUN!EW50+JUL!EW50+AGO!EW50+SET!EW50+OCT!EW50+NOV!EW50+DIC!EW50</f>
        <v>2</v>
      </c>
      <c r="EX50" s="383">
        <f>ENE!EX50+FEB!EX50+MAR!EX50+ABR!EX50+MAY!EX50+JUN!EX50+JUL!EX50+AGO!EX50+SET!EX50+OCT!EX50+NOV!EX50+DIC!EX50</f>
        <v>1</v>
      </c>
      <c r="EY50" s="382">
        <f>ENE!EY50+FEB!EY50+MAR!EY50+ABR!EY50+MAY!EY50+JUN!EY50+JUL!EY50+AGO!EY50+SET!EY50+OCT!EY50+NOV!EY50+DIC!EY50</f>
        <v>0</v>
      </c>
      <c r="EZ50" s="382">
        <f>ENE!EZ50+FEB!EZ50+MAR!EZ50+ABR!EZ50+MAY!EZ50+JUN!EZ50+JUL!EZ50+AGO!EZ50+SET!EZ50+OCT!EZ50+NOV!EZ50+DIC!EZ50</f>
        <v>1</v>
      </c>
      <c r="FA50" s="385">
        <f>ENE!FA50+FEB!FA50+MAR!FA50+ABR!FA50+MAY!FA50+JUN!FA50+JUL!FA50+AGO!FA50+SET!FA50+OCT!FA50+NOV!FA50+DIC!FA50</f>
        <v>1</v>
      </c>
      <c r="FB50" s="381">
        <f>ENE!FB50+FEB!FB50+MAR!FB50+ABR!FB50+MAY!FB50+JUN!FB50+JUL!FB50+AGO!FB50+SET!FB50+OCT!FB50+NOV!FB50+DIC!FB50</f>
        <v>3</v>
      </c>
      <c r="FC50" s="382">
        <f>ENE!FC50+FEB!FC50+MAR!FC50+ABR!FC50+MAY!FC50+JUN!FC50+JUL!FC50+AGO!FC50+SET!FC50+OCT!FC50+NOV!FC50+DIC!FC50</f>
        <v>2</v>
      </c>
      <c r="FD50" s="383">
        <f>ENE!FD50+FEB!FD50+MAR!FD50+ABR!FD50+MAY!FD50+JUN!FD50+JUL!FD50+AGO!FD50+SET!FD50+OCT!FD50+NOV!FD50+DIC!FD50</f>
        <v>0</v>
      </c>
      <c r="FE50" s="382">
        <f>ENE!FE50+FEB!FE50+MAR!FE50+ABR!FE50+MAY!FE50+JUN!FE50+JUL!FE50+AGO!FE50+SET!FE50+OCT!FE50+NOV!FE50+DIC!FE50</f>
        <v>2</v>
      </c>
      <c r="FF50" s="382">
        <f>ENE!FF50+FEB!FF50+MAR!FF50+ABR!FF50+MAY!FF50+JUN!FF50+JUL!FF50+AGO!FF50+SET!FF50+OCT!FF50+NOV!FF50+DIC!FF50</f>
        <v>1</v>
      </c>
      <c r="FG50" s="385">
        <f>ENE!FG50+FEB!FG50+MAR!FG50+ABR!FG50+MAY!FG50+JUN!FG50+JUL!FG50+AGO!FG50+SET!FG50+OCT!FG50+NOV!FG50+DIC!FG50</f>
        <v>0</v>
      </c>
      <c r="FH50" s="381">
        <f>ENE!FH50+FEB!FH50+MAR!FH50+ABR!FH50+MAY!FH50+JUN!FH50+JUL!FH50+AGO!FH50+SET!FH50+OCT!FH50+NOV!FH50+DIC!FH50</f>
        <v>0</v>
      </c>
      <c r="FI50" s="382">
        <f>ENE!FI50+FEB!FI50+MAR!FI50+ABR!FI50+MAY!FI50+JUN!FI50+JUL!FI50+AGO!FI50+SET!FI50+OCT!FI50+NOV!FI50+DIC!FI50</f>
        <v>0</v>
      </c>
      <c r="FJ50" s="383">
        <f>ENE!FJ50+FEB!FJ50+MAR!FJ50+ABR!FJ50+MAY!FJ50+JUN!FJ50+JUL!FJ50+AGO!FJ50+SET!FJ50+OCT!FJ50+NOV!FJ50+DIC!FJ50</f>
        <v>0</v>
      </c>
      <c r="FK50" s="223">
        <f>ENE!FK50</f>
        <v>2</v>
      </c>
      <c r="FL50" s="726">
        <f t="shared" si="169"/>
        <v>50</v>
      </c>
      <c r="FM50" s="382">
        <f>ENE!FM50+FEB!FM50+MAR!FM50+ABR!FM50+MAY!FM50+JUN!FM50+JUL!FM50+AGO!FM50+SET!FM50+OCT!FM50+NOV!FM50+DIC!FM50</f>
        <v>0</v>
      </c>
      <c r="FN50" s="382">
        <f>ENE!FN50+FEB!FN50+MAR!FN50+ABR!FN50+MAY!FN50+JUN!FN50+JUL!FN50+AGO!FN50+SET!FN50+OCT!FN50+NOV!FN50+DIC!FN50</f>
        <v>0</v>
      </c>
      <c r="FO50" s="382">
        <f>ENE!FO50+FEB!FO50+MAR!FO50+ABR!FO50+MAY!FO50+JUN!FO50+JUL!FO50+AGO!FO50+SET!FO50+OCT!FO50+NOV!FO50+DIC!FO50</f>
        <v>1</v>
      </c>
      <c r="FP50" s="382">
        <f>ENE!FP50+FEB!FP50+MAR!FP50+ABR!FP50+MAY!FP50+JUN!FP50+JUL!FP50+AGO!FP50+SET!FP50+OCT!FP50+NOV!FP50+DIC!FP50</f>
        <v>0</v>
      </c>
      <c r="FQ50" s="383">
        <f>ENE!FQ50+FEB!FQ50+MAR!FQ50+ABR!FQ50+MAY!FQ50+JUN!FQ50+JUL!FQ50+AGO!FQ50+SET!FQ50+OCT!FQ50+NOV!FQ50+DIC!FQ50</f>
        <v>0</v>
      </c>
      <c r="FR50" s="381">
        <f>ENE!FR50+FEB!FR50+MAR!FR50+ABR!FR50+MAY!FR50+JUN!FR50+JUL!FR50+AGO!FR50+SET!FR50+OCT!FR50+NOV!FR50+DIC!FR50</f>
        <v>0</v>
      </c>
      <c r="FS50" s="382">
        <f>ENE!FS50+FEB!FS50+MAR!FS50+ABR!FS50+MAY!FS50+JUN!FS50+JUL!FS50+AGO!FS50+SET!FS50+OCT!FS50+NOV!FS50+DIC!FS50</f>
        <v>0</v>
      </c>
      <c r="FT50" s="382">
        <f>ENE!FT50+FEB!FT50+MAR!FT50+ABR!FT50+MAY!FT50+JUN!FT50+JUL!FT50+AGO!FT50+SET!FT50+OCT!FT50+NOV!FT50+DIC!FT50</f>
        <v>0</v>
      </c>
      <c r="FU50" s="382">
        <f>ENE!FU50+FEB!FU50+MAR!FU50+ABR!FU50+MAY!FU50+JUN!FU50+JUL!FU50+AGO!FU50+SET!FU50+OCT!FU50+NOV!FU50+DIC!FU50</f>
        <v>4</v>
      </c>
      <c r="FV50" s="382">
        <f>ENE!FV50+FEB!FV50+MAR!FV50+ABR!FV50+MAY!FV50+JUN!FV50+JUL!FV50+AGO!FV50+SET!FV50+OCT!FV50+NOV!FV50+DIC!FV50</f>
        <v>0</v>
      </c>
      <c r="FW50" s="382">
        <f>ENE!FW50+FEB!FW50+MAR!FW50+ABR!FW50+MAY!FW50+JUN!FW50+JUL!FW50+AGO!FW50+SET!FW50+OCT!FW50+NOV!FW50+DIC!FW50</f>
        <v>0</v>
      </c>
      <c r="FX50" s="382">
        <f>ENE!FX50+FEB!FX50+MAR!FX50+ABR!FX50+MAY!FX50+JUN!FX50+JUL!FX50+AGO!FX50+SET!FX50+OCT!FX50+NOV!FX50+DIC!FX50</f>
        <v>2</v>
      </c>
      <c r="FY50" s="382">
        <f>ENE!FY50+FEB!FY50+MAR!FY50+ABR!FY50+MAY!FY50+JUN!FY50+JUL!FY50+AGO!FY50+SET!FY50+OCT!FY50+NOV!FY50+DIC!FY50</f>
        <v>2</v>
      </c>
      <c r="FZ50" s="382">
        <f>ENE!FZ50+FEB!FZ50+MAR!FZ50+ABR!FZ50+MAY!FZ50+JUN!FZ50+JUL!FZ50+AGO!FZ50+SET!FZ50+OCT!FZ50+NOV!FZ50+DIC!FZ50</f>
        <v>0</v>
      </c>
      <c r="GA50" s="382">
        <f>ENE!GA50+FEB!GA50+MAR!GA50+ABR!GA50+MAY!GA50+JUN!GA50+JUL!GA50+AGO!GA50+SET!GA50+OCT!GA50+NOV!GA50+DIC!GA50</f>
        <v>5</v>
      </c>
      <c r="GB50" s="382">
        <f>ENE!GB50+FEB!GB50+MAR!GB50+ABR!GB50+MAY!GB50+JUN!GB50+JUL!GB50+AGO!GB50+SET!GB50+OCT!GB50+NOV!GB50+DIC!GB50</f>
        <v>0</v>
      </c>
      <c r="GC50" s="382">
        <f>ENE!GC50+FEB!GC50+MAR!GC50+ABR!GC50+MAY!GC50+JUN!GC50+JUL!GC50+AGO!GC50+SET!GC50+OCT!GC50+NOV!GC50+DIC!GC50</f>
        <v>0</v>
      </c>
      <c r="GD50" s="382">
        <f>ENE!GD50+FEB!GD50+MAR!GD50+ABR!GD50+MAY!GD50+JUN!GD50+JUL!GD50+AGO!GD50+SET!GD50+OCT!GD50+NOV!GD50+DIC!GD50</f>
        <v>1</v>
      </c>
      <c r="GE50" s="382">
        <f>ENE!GE50+FEB!GE50+MAR!GE50+ABR!GE50+MAY!GE50+JUN!GE50+JUL!GE50+AGO!GE50+SET!GE50+OCT!GE50+NOV!GE50+DIC!GE50</f>
        <v>0</v>
      </c>
      <c r="GF50" s="382">
        <f>ENE!GF50+FEB!GF50+MAR!GF50+ABR!GF50+MAY!GF50+JUN!GF50+JUL!GF50+AGO!GF50+SET!GF50+OCT!GF50+NOV!GF50+DIC!GF50</f>
        <v>0</v>
      </c>
      <c r="GG50" s="383">
        <f>ENE!GG50+FEB!GG50+MAR!GG50+ABR!GG50+MAY!GG50+JUN!GG50+JUL!GG50+AGO!GG50+SET!GG50+OCT!GG50+NOV!GG50+DIC!GG50</f>
        <v>0</v>
      </c>
      <c r="GH50" s="148"/>
      <c r="GI50" s="238" t="s">
        <v>144</v>
      </c>
      <c r="GJ50" s="488">
        <v>29</v>
      </c>
      <c r="GK50" s="729">
        <f t="shared" si="190"/>
        <v>179.31034482758622</v>
      </c>
      <c r="GL50" s="381">
        <f>ENE!GL50+FEB!GL50+MAR!GL50+ABR!GL50+MAY!GL50+JUN!GL50+JUL!GL50+AGO!GL50+SET!GL50+OCT!GL50+NOV!GL50+DIC!GL50</f>
        <v>0</v>
      </c>
      <c r="GM50" s="382">
        <f>ENE!GM50+FEB!GM50+MAR!GM50+ABR!GM50+MAY!GM50+JUN!GM50+JUL!GM50+AGO!GM50+SET!GM50+OCT!GM50+NOV!GM50+DIC!GM50</f>
        <v>0</v>
      </c>
      <c r="GN50" s="382">
        <f>ENE!GN50+FEB!GN50+MAR!GN50+ABR!GN50+MAY!GN50+JUN!GN50+JUL!GN50+AGO!GN50+SET!GN50+OCT!GN50+NOV!GN50+DIC!GN50</f>
        <v>1</v>
      </c>
      <c r="GO50" s="382">
        <f>ENE!GO50+FEB!GO50+MAR!GO50+ABR!GO50+MAY!GO50+JUN!GO50+JUL!GO50+AGO!GO50+SET!GO50+OCT!GO50+NOV!GO50+DIC!GO50</f>
        <v>2</v>
      </c>
      <c r="GP50" s="383">
        <f>ENE!GP50+FEB!GP50+MAR!GP50+ABR!GP50+MAY!GP50+JUN!GP50+JUL!GP50+AGO!GP50+SET!GP50+OCT!GP50+NOV!GP50+DIC!GP50</f>
        <v>0</v>
      </c>
      <c r="GQ50" s="381">
        <f>ENE!GQ50+FEB!GQ50+MAR!GQ50+ABR!GQ50+MAY!GQ50+JUN!GQ50+JUL!GQ50+AGO!GQ50+SET!GQ50+OCT!GQ50+NOV!GQ50+DIC!GQ50</f>
        <v>9</v>
      </c>
      <c r="GR50" s="382">
        <f>ENE!GR50+FEB!GR50+MAR!GR50+ABR!GR50+MAY!GR50+JUN!GR50+JUL!GR50+AGO!GR50+SET!GR50+OCT!GR50+NOV!GR50+DIC!GR50</f>
        <v>5</v>
      </c>
      <c r="GS50" s="382">
        <f>ENE!GS50+FEB!GS50+MAR!GS50+ABR!GS50+MAY!GS50+JUN!GS50+JUL!GS50+AGO!GS50+SET!GS50+OCT!GS50+NOV!GS50+DIC!GS50</f>
        <v>6</v>
      </c>
      <c r="GT50" s="382">
        <f>ENE!GT50+FEB!GT50+MAR!GT50+ABR!GT50+MAY!GT50+JUN!GT50+JUL!GT50+AGO!GT50+SET!GT50+OCT!GT50+NOV!GT50+DIC!GT50</f>
        <v>12</v>
      </c>
      <c r="GU50" s="383">
        <f>ENE!GU50+FEB!GU50+MAR!GU50+ABR!GU50+MAY!GU50+JUN!GU50+JUL!GU50+AGO!GU50+SET!GU50+OCT!GU50+NOV!GU50+DIC!GU50</f>
        <v>17</v>
      </c>
      <c r="GV50" s="223">
        <f>ENE!GV50+FEB!GV50+MAR!GV50+ABR!GV50+MAY!GV50+JUN!GV50+JUL!GV50+AGO!GV50+SET!GV50+OCT!GV50+NOV!GV50+DIC!GV50</f>
        <v>34</v>
      </c>
      <c r="GW50" s="223">
        <v>34</v>
      </c>
      <c r="GX50" s="731">
        <f t="shared" si="191"/>
        <v>100</v>
      </c>
      <c r="GY50" s="381">
        <f>ENE!GY50+FEB!GY50+MAR!GY50+ABR!GY50+MAY!GY50+JUN!GY50+JUL!GY50+AGO!GY50+SET!GY50+OCT!GY50+NOV!GY50+DIC!GY50</f>
        <v>0</v>
      </c>
      <c r="GZ50" s="382">
        <f>ENE!GZ50+FEB!GZ50+MAR!GZ50+ABR!GZ50+MAY!GZ50+JUN!GZ50+JUL!GZ50+AGO!GZ50+SET!GZ50+OCT!GZ50+NOV!GZ50+DIC!GZ50</f>
        <v>0</v>
      </c>
      <c r="HA50" s="382">
        <f>ENE!HA50+FEB!HA50+MAR!HA50+ABR!HA50+MAY!HA50+JUN!HA50+JUL!HA50+AGO!HA50+SET!HA50+OCT!HA50+NOV!HA50+DIC!HA50</f>
        <v>0</v>
      </c>
      <c r="HB50" s="382">
        <f>ENE!HB50+FEB!HB50+MAR!HB50+ABR!HB50+MAY!HB50+JUN!HB50+JUL!HB50+AGO!HB50+SET!HB50+OCT!HB50+NOV!HB50+DIC!HB50</f>
        <v>0</v>
      </c>
      <c r="HC50" s="382">
        <f>ENE!HC50+FEB!HC50+MAR!HC50+ABR!HC50+MAY!HC50+JUN!HC50+JUL!HC50+AGO!HC50+SET!HC50+OCT!HC50+NOV!HC50+DIC!HC50</f>
        <v>0</v>
      </c>
      <c r="HD50" s="382">
        <f>ENE!HD50+FEB!HD50+MAR!HD50+ABR!HD50+MAY!HD50+JUN!HD50+JUL!HD50+AGO!HD50+SET!HD50+OCT!HD50+NOV!HD50+DIC!HD50</f>
        <v>0</v>
      </c>
      <c r="HE50" s="382">
        <f>ENE!HE50+FEB!HE50+MAR!HE50+ABR!HE50+MAY!HE50+JUN!HE50+JUL!HE50+AGO!HE50+SET!HE50+OCT!HE50+NOV!HE50+DIC!HE50</f>
        <v>0</v>
      </c>
      <c r="HF50" s="382">
        <f>ENE!HF50+FEB!HF50+MAR!HF50+ABR!HF50+MAY!HF50+JUN!HF50+JUL!HF50+AGO!HF50+SET!HF50+OCT!HF50+NOV!HF50+DIC!HF50</f>
        <v>0</v>
      </c>
      <c r="HG50" s="383">
        <f>ENE!HG50+FEB!HG50+MAR!HG50+ABR!HG50+MAY!HG50+JUN!HG50+JUL!HG50+AGO!HG50+SET!HG50+OCT!HG50+NOV!HG50+DIC!HG50</f>
        <v>0</v>
      </c>
      <c r="HH50" s="645"/>
      <c r="HI50" s="278" t="s">
        <v>144</v>
      </c>
      <c r="HJ50" s="382">
        <f>ENE!HJ50+FEB!HJ50+MAR!HJ50+ABR!HJ50+MAY!HJ50+JUN!HJ50+JUL!HJ50+AGO!HJ50+SET!HJ50+OCT!HJ50+NOV!HJ50+DIC!HJ50</f>
        <v>0</v>
      </c>
      <c r="HK50" s="382">
        <f>ENE!HK50+FEB!HK50+MAR!HK50+ABR!HK50+MAY!HK50+JUN!HK50+JUL!HK50+AGO!HK50+SET!HK50+OCT!HK50+NOV!HK50+DIC!HK50</f>
        <v>0</v>
      </c>
      <c r="HL50" s="382">
        <f>ENE!HL50+FEB!HL50+MAR!HL50+ABR!HL50+MAY!HL50+JUN!HL50+JUL!HL50+AGO!HL50+SET!HL50+OCT!HL50+NOV!HL50+DIC!HL50</f>
        <v>0</v>
      </c>
      <c r="HM50" s="382">
        <f>ENE!HM50+FEB!HM50+MAR!HM50+ABR!HM50+MAY!HM50+JUN!HM50+JUL!HM50+AGO!HM50+SET!HM50+OCT!HM50+NOV!HM50+DIC!HM50</f>
        <v>0</v>
      </c>
      <c r="HN50" s="382">
        <f>ENE!HN50+FEB!HN50+MAR!HN50+ABR!HN50+MAY!HN50+JUN!HN50+JUL!HN50+AGO!HN50+SET!HN50+OCT!HN50+NOV!HN50+DIC!HN50</f>
        <v>0</v>
      </c>
      <c r="HO50" s="382">
        <f>ENE!HO50+FEB!HO50+MAR!HO50+ABR!HO50+MAY!HO50+JUN!HO50+JUL!HO50+AGO!HO50+SET!HO50+OCT!HO50+NOV!HO50+DIC!HO50</f>
        <v>0</v>
      </c>
      <c r="HP50" s="382">
        <f>ENE!HP50+FEB!HP50+MAR!HP50+ABR!HP50+MAY!HP50+JUN!HP50+JUL!HP50+AGO!HP50+SET!HP50+OCT!HP50+NOV!HP50+DIC!HP50</f>
        <v>0</v>
      </c>
      <c r="HQ50" s="383">
        <f>ENE!HQ50+FEB!HQ50+MAR!HQ50+ABR!HQ50+MAY!HQ50+JUN!HQ50+JUL!HQ50+AGO!HQ50+SET!HQ50+OCT!HQ50+NOV!HQ50+DIC!HQ50</f>
        <v>0</v>
      </c>
      <c r="HR50" s="274">
        <f>ENE!HR50</f>
        <v>2</v>
      </c>
      <c r="HS50" s="733">
        <f t="shared" si="192"/>
        <v>0</v>
      </c>
      <c r="HT50" s="223">
        <f>ENE!HT50+FEB!HT50+MAR!HT50+ABR!HT50+MAY!HT50+JUN!HT50+JUL!HT50+AGO!HT50+SET!HT50+OCT!HT50+NOV!HT50+DIC!HT50</f>
        <v>0</v>
      </c>
      <c r="HU50" s="224">
        <f>ENE!HU50+FEB!HU50+MAR!HU50+ABR!HU50+MAY!HU50+JUN!HU50+JUL!HU50+AGO!HU50+SET!HU50+OCT!HU50+NOV!HU50+DIC!HU50</f>
        <v>0</v>
      </c>
      <c r="HV50" s="224">
        <f>ENE!HV50+FEB!HV50+MAR!HV50+ABR!HV50+MAY!HV50+JUN!HV50+JUL!HV50+AGO!HV50+SET!HV50+OCT!HV50+NOV!HV50+DIC!HV50</f>
        <v>0</v>
      </c>
      <c r="HW50" s="224">
        <f>ENE!HW50+FEB!HW50+MAR!HW50+ABR!HW50+MAY!HW50+JUN!HW50+JUL!HW50+AGO!HW50+SET!HW50+OCT!HW50+NOV!HW50+DIC!HW50</f>
        <v>0</v>
      </c>
      <c r="HX50" s="225">
        <f>ENE!HX50+FEB!HX50+MAR!HX50+ABR!HX50+MAY!HX50+JUN!HX50+JUL!HX50+AGO!HX50+SET!HX50+OCT!HX50+NOV!HX50+DIC!HX50</f>
        <v>0</v>
      </c>
      <c r="HY50" s="382">
        <f>ENE!HY50+FEB!HY50+MAR!HY50+ABR!HY50+MAY!HY50+JUN!HY50+JUL!HY50+AGO!HY50+SET!HY50+OCT!HY50+NOV!HY50+DIC!HY50</f>
        <v>0</v>
      </c>
      <c r="HZ50" s="382">
        <f>ENE!HZ50+FEB!HZ50+MAR!HZ50+ABR!HZ50+MAY!HZ50+JUN!HZ50+JUL!HZ50+AGO!HZ50+SET!HZ50+OCT!HZ50+NOV!HZ50+DIC!HZ50</f>
        <v>0</v>
      </c>
      <c r="IA50" s="382">
        <f>ENE!IA50+FEB!IA50+MAR!IA50+ABR!IA50+MAY!IA50+JUN!IA50+JUL!IA50+AGO!IA50+SET!IA50+OCT!IA50+NOV!IA50+DIC!IA50</f>
        <v>0</v>
      </c>
      <c r="IB50" s="382">
        <f>ENE!IB50+FEB!IB50+MAR!IB50+ABR!IB50+MAY!IB50+JUN!IB50+JUL!IB50+AGO!IB50+SET!IB50+OCT!IB50+NOV!IB50+DIC!IB50</f>
        <v>0</v>
      </c>
      <c r="IC50" s="382">
        <f>ENE!IC50+FEB!IC50+MAR!IC50+ABR!IC50+MAY!IC50+JUN!IC50+JUL!IC50+AGO!IC50+SET!IC50+OCT!IC50+NOV!IC50+DIC!IC50</f>
        <v>0</v>
      </c>
      <c r="ID50" s="382">
        <f>ENE!ID50+FEB!ID50+MAR!ID50+ABR!ID50+MAY!ID50+JUN!ID50+JUL!ID50+AGO!ID50+SET!ID50+OCT!ID50+NOV!ID50+DIC!ID50</f>
        <v>0</v>
      </c>
      <c r="IE50" s="382">
        <f>ENE!IE50+FEB!IE50+MAR!IE50+ABR!IE50+MAY!IE50+JUN!IE50+JUL!IE50+AGO!IE50+SET!IE50+OCT!IE50+NOV!IE50+DIC!IE50</f>
        <v>0</v>
      </c>
      <c r="IF50" s="383">
        <f>ENE!IF50+FEB!IF50+MAR!IF50+ABR!IF50+MAY!IF50+JUN!IF50+JUL!IF50+AGO!IF50+SET!IF50+OCT!IF50+NOV!IF50+DIC!IF50</f>
        <v>0</v>
      </c>
      <c r="IG50" s="148"/>
      <c r="IH50" s="278" t="s">
        <v>144</v>
      </c>
      <c r="II50" s="381">
        <f>ENE!II50+FEB!II50+MAR!II50+ABR!II50+MAY!II50+JUN!II50+JUL!II50+AGO!II50+SET!II50+OCT!II50+NOV!II50+DIC!II50</f>
        <v>0</v>
      </c>
      <c r="IJ50" s="382">
        <f>ENE!IJ50+FEB!IJ50+MAR!IJ50+ABR!IJ50+MAY!IJ50+JUN!IJ50+JUL!IJ50+AGO!IJ50+SET!IJ50+OCT!IJ50+NOV!IJ50+DIC!IJ50</f>
        <v>0</v>
      </c>
      <c r="IK50" s="385">
        <f>ENE!IK50+FEB!IK50+MAR!IK50+ABR!IK50+MAY!IK50+JUN!IK50+JUL!IK50+AGO!IK50+SET!IK50+OCT!IK50+NOV!IK50+DIC!IK50</f>
        <v>0</v>
      </c>
      <c r="IL50" s="381">
        <f>ENE!IL50+FEB!IL50+MAR!IL50+ABR!IL50+MAY!IL50+JUN!IL50+JUL!IL50+AGO!IL50+SET!IL50+OCT!IL50+NOV!IL50+DIC!IL50</f>
        <v>0</v>
      </c>
      <c r="IM50" s="382">
        <f>ENE!IM50+FEB!IM50+MAR!IM50+ABR!IM50+MAY!IM50+JUN!IM50+JUL!IM50+AGO!IM50+SET!IM50+OCT!IM50+NOV!IM50+DIC!IM50</f>
        <v>0</v>
      </c>
      <c r="IN50" s="383">
        <f>ENE!IN50+FEB!IN50+MAR!IN50+ABR!IN50+MAY!IN50+JUN!IN50+JUL!IN50+AGO!IN50+SET!IN50+OCT!IN50+NOV!IN50+DIC!IN50</f>
        <v>0</v>
      </c>
      <c r="IO50" s="382">
        <f>ENE!IO50+FEB!IO50+MAR!IO50+ABR!IO50+MAY!IO50+JUN!IO50+JUL!IO50+AGO!IO50+SET!IO50+OCT!IO50+NOV!IO50+DIC!IO50</f>
        <v>2</v>
      </c>
      <c r="IP50" s="382">
        <f>ENE!IP50+FEB!IP50+MAR!IP50+ABR!IP50+MAY!IP50+JUN!IP50+JUL!IP50+AGO!IP50+SET!IP50+OCT!IP50+NOV!IP50+DIC!IP50</f>
        <v>0</v>
      </c>
      <c r="IQ50" s="385">
        <f>ENE!IQ50+FEB!IQ50+MAR!IQ50+ABR!IQ50+MAY!IQ50+JUN!IQ50+JUL!IQ50+AGO!IQ50+SET!IQ50+OCT!IQ50+NOV!IQ50+DIC!IQ50</f>
        <v>0</v>
      </c>
      <c r="IR50" s="381">
        <f>ENE!IR50+FEB!IR50+MAR!IR50+ABR!IR50+MAY!IR50+JUN!IR50+JUL!IR50+AGO!IR50+SET!IR50+OCT!IR50+NOV!IR50+DIC!IR50</f>
        <v>0</v>
      </c>
      <c r="IS50" s="382">
        <f>ENE!IS50+FEB!IS50+MAR!IS50+ABR!IS50+MAY!IS50+JUN!IS50+JUL!IS50+AGO!IS50+SET!IS50+OCT!IS50+NOV!IS50+DIC!IS50</f>
        <v>0</v>
      </c>
      <c r="IT50" s="383">
        <f>ENE!IT50+FEB!IT50+MAR!IT50+ABR!IT50+MAY!IT50+JUN!IT50+JUL!IT50+AGO!IT50+SET!IT50+OCT!IT50+NOV!IT50+DIC!IT50</f>
        <v>0</v>
      </c>
      <c r="IU50" s="382">
        <f>ENE!IU50+FEB!IU50+MAR!IU50+ABR!IU50+MAY!IU50+JUN!IU50+JUL!IU50+AGO!IU50+SET!IU50+OCT!IU50+NOV!IU50+DIC!IU50</f>
        <v>0</v>
      </c>
      <c r="IV50" s="382">
        <f>ENE!IV50+FEB!IV50+MAR!IV50+ABR!IV50+MAY!IV50+JUN!IV50+JUL!IV50+AGO!IV50+SET!IV50+OCT!IV50+NOV!IV50+DIC!IV50</f>
        <v>0</v>
      </c>
      <c r="IW50" s="383">
        <f>ENE!IW50+FEB!IW50+MAR!IW50+ABR!IW50+MAY!IW50+JUN!IW50+JUL!IW50+AGO!IW50+SET!IW50+OCT!IW50+NOV!IW50+DIC!IW50</f>
        <v>0</v>
      </c>
      <c r="IX50" s="381">
        <f>ENE!IX50+FEB!IX50+MAR!IX50+ABR!IX50+MAY!IX50+JUN!IX50+JUL!IX50+AGO!IX50+SET!IX50+OCT!IX50+NOV!IX50+DIC!IX50</f>
        <v>0</v>
      </c>
      <c r="IY50" s="382">
        <f>ENE!IY50+FEB!IY50+MAR!IY50+ABR!IY50+MAY!IY50+JUN!IY50+JUL!IY50+AGO!IY50+SET!IY50+OCT!IY50+NOV!IY50+DIC!IY50</f>
        <v>0</v>
      </c>
      <c r="IZ50" s="383">
        <f>ENE!IZ50+FEB!IZ50+MAR!IZ50+ABR!IZ50+MAY!IZ50+JUN!IZ50+JUL!IZ50+AGO!IZ50+SET!IZ50+OCT!IZ50+NOV!IZ50+DIC!IZ50</f>
        <v>0</v>
      </c>
      <c r="JA50" s="381">
        <f>ENE!JA50+FEB!JA50+MAR!JA50+ABR!JA50+MAY!JA50+JUN!JA50+JUL!JA50+AGO!JA50+SET!JA50+OCT!JA50+NOV!JA50+DIC!JA50</f>
        <v>0</v>
      </c>
      <c r="JB50" s="382">
        <f>ENE!JB50+FEB!JB50+MAR!JB50+ABR!JB50+MAY!JB50+JUN!JB50+JUL!JB50+AGO!JB50+SET!JB50+OCT!JB50+NOV!JB50+DIC!JB50</f>
        <v>0</v>
      </c>
      <c r="JC50" s="383">
        <f>ENE!JC50+FEB!JC50+MAR!JC50+ABR!JC50+MAY!JC50+JUN!JC50+JUL!JC50+AGO!JC50+SET!JC50+OCT!JC50+NOV!JC50+DIC!JC50</f>
        <v>0</v>
      </c>
      <c r="JD50" s="381">
        <f>ENE!JD50+FEB!JD50+MAR!JD50+ABR!JD50+MAY!JD50+JUN!JD50+JUL!JD50+AGO!JD50+SET!JD50+OCT!JD50+NOV!JD50+DIC!JD50</f>
        <v>0</v>
      </c>
      <c r="JE50" s="382">
        <f>ENE!JE50+FEB!JE50+MAR!JE50+ABR!JE50+MAY!JE50+JUN!JE50+JUL!JE50+AGO!JE50+SET!JE50+OCT!JE50+NOV!JE50+DIC!JE50</f>
        <v>0</v>
      </c>
      <c r="JF50" s="382">
        <f>ENE!JF50+FEB!JF50+MAR!JF50+ABR!JF50+MAY!JF50+JUN!JF50+JUL!JF50+AGO!JF50+SET!JF50+OCT!JF50+NOV!JF50+DIC!JF50</f>
        <v>0</v>
      </c>
      <c r="JG50" s="382">
        <f>ENE!JG50+FEB!JG50+MAR!JG50+ABR!JG50+MAY!JG50+JUN!JG50+JUL!JG50+AGO!JG50+SET!JG50+OCT!JG50+NOV!JG50+DIC!JG50</f>
        <v>0</v>
      </c>
      <c r="JH50" s="383">
        <f>ENE!JH50+FEB!JH50+MAR!JH50+ABR!JH50+MAY!JH50+JUN!JH50+JUL!JH50+AGO!JH50+SET!JH50+OCT!JH50+NOV!JH50+DIC!JH50</f>
        <v>0</v>
      </c>
      <c r="JI50" s="148"/>
      <c r="JJ50" s="278" t="s">
        <v>144</v>
      </c>
      <c r="JK50" s="381">
        <f>ENE!JK50+FEB!JK50+MAR!JK50+ABR!JK50+MAY!JK50+JUN!JK50+JUL!JK50+AGO!JK50+SET!JK50+OCT!JK50+NOV!JK50+DIC!JK50</f>
        <v>0</v>
      </c>
      <c r="JL50" s="382">
        <f>ENE!JL50+FEB!JL50+MAR!JL50+ABR!JL50+MAY!JL50+JUN!JL50+JUL!JL50+AGO!JL50+SET!JL50+OCT!JL50+NOV!JL50+DIC!JL50</f>
        <v>0</v>
      </c>
      <c r="JM50" s="382">
        <f>ENE!JM50+FEB!JM50+MAR!JM50+ABR!JM50+MAY!JM50+JUN!JM50+JUL!JM50+AGO!JM50+SET!JM50+OCT!JM50+NOV!JM50+DIC!JM50</f>
        <v>0</v>
      </c>
      <c r="JN50" s="382">
        <f>ENE!JN50+FEB!JN50+MAR!JN50+ABR!JN50+MAY!JN50+JUN!JN50+JUL!JN50+AGO!JN50+SET!JN50+OCT!JN50+NOV!JN50+DIC!JN50</f>
        <v>0</v>
      </c>
      <c r="JO50" s="383">
        <f>ENE!JO50+FEB!JO50+MAR!JO50+ABR!JO50+MAY!JO50+JUN!JO50+JUL!JO50+AGO!JO50+SET!JO50+OCT!JO50+NOV!JO50+DIC!JO50</f>
        <v>0</v>
      </c>
      <c r="JP50" s="381">
        <f>ENE!JP50+FEB!JP50+MAR!JP50+ABR!JP50+MAY!JP50+JUN!JP50+JUL!JP50+AGO!JP50+SET!JP50+OCT!JP50+NOV!JP50+DIC!JP50</f>
        <v>0</v>
      </c>
      <c r="JQ50" s="382">
        <f>ENE!JQ50+FEB!JQ50+MAR!JQ50+ABR!JQ50+MAY!JQ50+JUN!JQ50+JUL!JQ50+AGO!JQ50+SET!JQ50+OCT!JQ50+NOV!JQ50+DIC!JQ50</f>
        <v>0</v>
      </c>
      <c r="JR50" s="382">
        <f>ENE!JR50+FEB!JR50+MAR!JR50+ABR!JR50+MAY!JR50+JUN!JR50+JUL!JR50+AGO!JR50+SET!JR50+OCT!JR50+NOV!JR50+DIC!JR50</f>
        <v>0</v>
      </c>
      <c r="JS50" s="382">
        <f>ENE!JS50+FEB!JS50+MAR!JS50+ABR!JS50+MAY!JS50+JUN!JS50+JUL!JS50+AGO!JS50+SET!JS50+OCT!JS50+NOV!JS50+DIC!JS50</f>
        <v>0</v>
      </c>
      <c r="JT50" s="383">
        <f>ENE!JT50+FEB!JT50+MAR!JT50+ABR!JT50+MAY!JT50+JUN!JT50+JUL!JT50+AGO!JT50+SET!JT50+OCT!JT50+NOV!JT50+DIC!JT50</f>
        <v>0</v>
      </c>
      <c r="JU50" s="381">
        <f>ENE!JU50+FEB!JU50+MAR!JU50+ABR!JU50+MAY!JU50+JUN!JU50+JUL!JU50+AGO!JU50+SET!JU50+OCT!JU50+NOV!JU50+DIC!JU50</f>
        <v>0</v>
      </c>
      <c r="JV50" s="382">
        <f>ENE!JV50+FEB!JV50+MAR!JV50+ABR!JV50+MAY!JV50+JUN!JV50+JUL!JV50+AGO!JV50+SET!JV50+OCT!JV50+NOV!JV50+DIC!JV50</f>
        <v>0</v>
      </c>
      <c r="JW50" s="382">
        <f>ENE!JW50+FEB!JW50+MAR!JW50+ABR!JW50+MAY!JW50+JUN!JW50+JUL!JW50+AGO!JW50+SET!JW50+OCT!JW50+NOV!JW50+DIC!JW50</f>
        <v>0</v>
      </c>
      <c r="JX50" s="382">
        <f>ENE!JX50+FEB!JX50+MAR!JX50+ABR!JX50+MAY!JX50+JUN!JX50+JUL!JX50+AGO!JX50+SET!JX50+OCT!JX50+NOV!JX50+DIC!JX50</f>
        <v>0</v>
      </c>
      <c r="JY50" s="383">
        <f>ENE!JY50+FEB!JY50+MAR!JY50+ABR!JY50+MAY!JY50+JUN!JY50+JUL!JY50+AGO!JY50+SET!JY50+OCT!JY50+NOV!JY50+DIC!JY50</f>
        <v>3</v>
      </c>
      <c r="JZ50" s="381">
        <f>ENE!JZ50+FEB!JZ50+MAR!JZ50+ABR!JZ50+MAY!JZ50+JUN!JZ50+JUL!JZ50+AGO!JZ50+SET!JZ50+OCT!JZ50+NOV!JZ50+DIC!JZ50</f>
        <v>0</v>
      </c>
      <c r="KA50" s="382">
        <f>ENE!KA50+FEB!KA50+MAR!KA50+ABR!KA50+MAY!KA50+JUN!KA50+JUL!KA50+AGO!KA50+SET!KA50+OCT!KA50+NOV!KA50+DIC!KA50</f>
        <v>0</v>
      </c>
      <c r="KB50" s="382">
        <f>ENE!KB50+FEB!KB50+MAR!KB50+ABR!KB50+MAY!KB50+JUN!KB50+JUL!KB50+AGO!KB50+SET!KB50+OCT!KB50+NOV!KB50+DIC!KB50</f>
        <v>0</v>
      </c>
      <c r="KC50" s="382">
        <f>ENE!KC50+FEB!KC50+MAR!KC50+ABR!KC50+MAY!KC50+JUN!KC50+JUL!KC50+AGO!KC50+SET!KC50+OCT!KC50+NOV!KC50+DIC!KC50</f>
        <v>0</v>
      </c>
      <c r="KD50" s="383">
        <f>ENE!KD50+FEB!KD50+MAR!KD50+ABR!KD50+MAY!KD50+JUN!KD50+JUL!KD50+AGO!KD50+SET!KD50+OCT!KD50+NOV!KD50+DIC!KD50</f>
        <v>3</v>
      </c>
      <c r="KE50" s="223">
        <f>ENE!KE50</f>
        <v>17</v>
      </c>
      <c r="KF50" s="735">
        <f t="shared" si="193"/>
        <v>52.941176470588239</v>
      </c>
      <c r="KG50" s="225">
        <f>ENE!KG50+FEB!KG50+MAR!KG50+ABR!KG50+MAY!KG50+JUN!KG50+JUL!KG50+AGO!KG50+SET!KG50+OCT!KG50+NOV!KG50+DIC!KG50</f>
        <v>9</v>
      </c>
      <c r="KH50" s="223">
        <f>ENE!KH50+FEB!KH50+MAR!KH50+ABR!KH50+MAY!KH50+JUN!KH50+JUL!KH50+AGO!KH50+SET!KH50+OCT!KH50+NOV!KH50+DIC!KH50</f>
        <v>0</v>
      </c>
      <c r="KI50" s="224">
        <f>ENE!KI50+FEB!KI50+MAR!KI50+ABR!KI50+MAY!KI50+JUN!KI50+JUL!KI50+AGO!KI50+SET!KI50+OCT!KI50+NOV!KI50+DIC!KI50</f>
        <v>0</v>
      </c>
      <c r="KJ50" s="225">
        <f>ENE!KJ50+FEB!KJ50+MAR!KJ50+ABR!KJ50+MAY!KJ50+JUN!KJ50+JUL!KJ50+AGO!KJ50+SET!KJ50+OCT!KJ50+NOV!KJ50+DIC!KJ50</f>
        <v>0</v>
      </c>
      <c r="KK50" s="301"/>
      <c r="KL50" s="278" t="s">
        <v>144</v>
      </c>
      <c r="KM50" s="223">
        <f>ENE!KM50+FEB!KM50+MAR!KM50+ABR!KM50+MAY!KM50+JUN!KM50+JUL!KM50+AGO!KM50+SET!KM50+OCT!KM50+NOV!KM50+DIC!KM50</f>
        <v>0</v>
      </c>
      <c r="KN50" s="224">
        <f>ENE!KN50+FEB!KN50+MAR!KN50+ABR!KN50+MAY!KN50+JUN!KN50+JUL!KN50+AGO!KN50+SET!KN50+OCT!KN50+NOV!KN50+DIC!KN50</f>
        <v>0</v>
      </c>
      <c r="KO50" s="224">
        <f>ENE!KO50+FEB!KO50+MAR!KO50+ABR!KO50+MAY!KO50+JUN!KO50+JUL!KO50+AGO!KO50+SET!KO50+OCT!KO50+NOV!KO50+DIC!KO50</f>
        <v>0</v>
      </c>
      <c r="KP50" s="224">
        <f>ENE!KP50+FEB!KP50+MAR!KP50+ABR!KP50+MAY!KP50+JUN!KP50+JUL!KP50+AGO!KP50+SET!KP50+OCT!KP50+NOV!KP50+DIC!KP50</f>
        <v>2</v>
      </c>
      <c r="KQ50" s="224">
        <f>ENE!KQ50+FEB!KQ50+MAR!KQ50+ABR!KQ50+MAY!KQ50+JUN!KQ50+JUL!KQ50+AGO!KQ50+SET!KQ50+OCT!KQ50+NOV!KQ50+DIC!KQ50</f>
        <v>0</v>
      </c>
      <c r="KR50" s="224">
        <f>ENE!KR50+FEB!KR50+MAR!KR50+ABR!KR50+MAY!KR50+JUN!KR50+JUL!KR50+AGO!KR50+SET!KR50+OCT!KR50+NOV!KR50+DIC!KR50</f>
        <v>3</v>
      </c>
      <c r="KS50" s="224">
        <f>ENE!KS50+FEB!KS50+MAR!KS50+ABR!KS50+MAY!KS50+JUN!KS50+JUL!KS50+AGO!KS50+SET!KS50+OCT!KS50+NOV!KS50+DIC!KS50</f>
        <v>2</v>
      </c>
      <c r="KT50" s="224">
        <f>ENE!KT50+FEB!KT50+MAR!KT50+ABR!KT50+MAY!KT50+JUN!KT50+JUL!KT50+AGO!KT50+SET!KT50+OCT!KT50+NOV!KT50+DIC!KT50</f>
        <v>0</v>
      </c>
      <c r="KU50" s="225">
        <f>ENE!KU50+FEB!KU50+MAR!KU50+ABR!KU50+MAY!KU50+JUN!KU50+JUL!KU50+AGO!KU50+SET!KU50+OCT!KU50+NOV!KU50+DIC!KU50</f>
        <v>1</v>
      </c>
      <c r="KV50" s="333">
        <f>ENE!KV50+FEB!KV50+MAR!KV50+ABR!KV50+MAY!KV50+JUN!KV50+JUL!KV50+AGO!KV50+SET!KV50+OCT!KV50+NOV!KV50+DIC!KV50</f>
        <v>0</v>
      </c>
      <c r="KW50" s="225">
        <f>ENE!KW50+FEB!KW50+MAR!KW50+ABR!KW50+MAY!KW50+JUN!KW50+JUL!KW50+AGO!KW50+SET!KW50+OCT!KW50+NOV!KW50+DIC!KW50</f>
        <v>0</v>
      </c>
      <c r="KX50" s="288">
        <f>ENE!KX50+FEB!KX50+MAR!KX50+ABR!KX50+MAY!KX50+JUN!KX50+JUL!KX50+AGO!KX50+SET!KX50+OCT!KX50+NOV!KX50+DIC!KX50</f>
        <v>0</v>
      </c>
      <c r="KY50" s="223">
        <f>ENE!KY50+FEB!KY50+MAR!KY50+ABR!KY50+MAY!KY50+JUN!KY50+JUL!KY50+AGO!KY50+SET!KY50+OCT!KY50+NOV!KY50+DIC!KY50</f>
        <v>0</v>
      </c>
      <c r="KZ50" s="224">
        <f>ENE!KZ50+FEB!KZ50+MAR!KZ50+ABR!KZ50+MAY!KZ50+JUN!KZ50+JUL!KZ50+AGO!KZ50+SET!KZ50+OCT!KZ50+NOV!KZ50+DIC!KZ50</f>
        <v>0</v>
      </c>
      <c r="LA50" s="224">
        <f>ENE!LA50+FEB!LA50+MAR!LA50+ABR!LA50+MAY!LA50+JUN!LA50+JUL!LA50+AGO!LA50+SET!LA50+OCT!LA50+NOV!LA50+DIC!LA50</f>
        <v>0</v>
      </c>
      <c r="LB50" s="225">
        <f>ENE!LB50+FEB!LB50+MAR!LB50+ABR!LB50+MAY!LB50+JUN!LB50+JUL!LB50+AGO!LB50+SET!LB50+OCT!LB50+NOV!LB50+DIC!LB50</f>
        <v>0</v>
      </c>
      <c r="LD50" s="375" t="s">
        <v>144</v>
      </c>
      <c r="LE50" s="484">
        <f>ENE!LE50+FEB!LE50+MAR!LE50+ABR!LE50+MAY!LE50+JUN!LE50+JUL!LE50+AGO!LE50+SET!LE50+OCT!LE50+NOV!LE50+DIC!LE50</f>
        <v>0</v>
      </c>
      <c r="LF50" s="422">
        <f>ENE!LF50+FEB!LF50+MAR!LF50+ABR!LF50+MAY!LF50+JUN!LF50+JUL!LF50+AGO!LF50+SET!LF50+OCT!LF50+NOV!LF50+DIC!LF50</f>
        <v>0</v>
      </c>
      <c r="LG50" s="422">
        <f>ENE!LG50+FEB!LG50+MAR!LG50+ABR!LG50+MAY!LG50+JUN!LG50+JUL!LG50+AGO!LG50+SET!LG50+OCT!LG50+NOV!LG50+DIC!LG50</f>
        <v>0</v>
      </c>
      <c r="LH50" s="422">
        <f>ENE!LH50+FEB!LH50+MAR!LH50+ABR!LH50+MAY!LH50+JUN!LH50+JUL!LH50+AGO!LH50+SET!LH50+OCT!LH50+NOV!LH50+DIC!LH50</f>
        <v>0</v>
      </c>
      <c r="LI50" s="422">
        <f>ENE!LI50+FEB!LI50+MAR!LI50+ABR!LI50+MAY!LI50+JUN!LI50+JUL!LI50+AGO!LI50+SET!LI50+OCT!LI50+NOV!LI50+DIC!LI50</f>
        <v>0</v>
      </c>
      <c r="LJ50" s="423">
        <f>ENE!LJ50+FEB!LJ50+MAR!LJ50+ABR!LJ50+MAY!LJ50+JUN!LJ50+JUL!LJ50+AGO!LJ50+SET!LJ50+OCT!LJ50+NOV!LJ50+DIC!LJ50</f>
        <v>0</v>
      </c>
      <c r="LK50" s="481">
        <f>ENE!LK50+FEB!LK50+MAR!LK50+ABR!LK50+MAY!LK50+JUN!LK50+JUL!LK50+AGO!LK50+SET!LK50+OCT!LK50+NOV!LK50+DIC!LK50</f>
        <v>0</v>
      </c>
      <c r="LL50" s="456">
        <f>ENE!LL50+FEB!LL50+MAR!LL50+ABR!LL50+MAY!LL50+JUN!LL50+JUL!LL50+AGO!LL50+SET!LL50+OCT!LL50+NOV!LL50+DIC!LL50</f>
        <v>0</v>
      </c>
      <c r="LM50" s="456">
        <f>ENE!LM50+FEB!LM50+MAR!LM50+ABR!LM50+MAY!LM50+JUN!LM50+JUL!LM50+AGO!LM50+SET!LM50+OCT!LM50+NOV!LM50+DIC!LM50</f>
        <v>0</v>
      </c>
      <c r="LN50" s="911">
        <f>ENE!LN50+FEB!LN50+MAR!LN50+ABR!LN50+MAY!LN50+JUN!LN50+JUL!LN50+AGO!LN50+SET!LN50+OCT!LN50+NOV!LN50+DIC!LN50</f>
        <v>0</v>
      </c>
      <c r="LO50" s="481">
        <f>ENE!LO50+FEB!LO50+MAR!LO50+ABR!LO50+MAY!LO50+JUN!LO50+JUL!LO50+AGO!LO50+SET!LO50+OCT!LO50+NOV!LO50+DIC!LO50</f>
        <v>4</v>
      </c>
      <c r="LP50" s="456">
        <f>ENE!LP50+FEB!LP50+MAR!LP50+ABR!LP50+MAY!LP50+JUN!LP50+JUL!LP50+AGO!LP50+SET!LP50+OCT!LP50+NOV!LP50+DIC!LP50</f>
        <v>0</v>
      </c>
      <c r="LQ50" s="456">
        <f>ENE!LQ50+FEB!LQ50+MAR!LQ50+ABR!LQ50+MAY!LQ50+JUN!LQ50+JUL!LQ50+AGO!LQ50+SET!LQ50+OCT!LQ50+NOV!LQ50+DIC!LQ50</f>
        <v>0</v>
      </c>
      <c r="LR50" s="911">
        <f>ENE!LR50+FEB!LR50+MAR!LR50+ABR!LR50+MAY!LR50+JUN!LR50+JUL!LR50+AGO!LR50+SET!LR50+OCT!LR50+NOV!LR50+DIC!LR50</f>
        <v>0</v>
      </c>
      <c r="LS50" s="1007">
        <f>ENE!LS50+FEB!LS50+MAR!LS50+ABR!LS50+MAY!LS50+JUN!LS50+JUL!LS50+AGO!LS50+SET!LS50+OCT!LS50+NOV!LS50+DIC!LS50</f>
        <v>2</v>
      </c>
      <c r="LT50" s="911">
        <f>ENE!LT50+FEB!LT50+MAR!LT50+ABR!LT50+MAY!LT50+JUN!LT50+JUL!LT50+AGO!LT50+SET!LT50+OCT!LT50+NOV!LT50+DIC!LT50</f>
        <v>1</v>
      </c>
      <c r="LU50" s="911">
        <f>ENE!LU50+FEB!LU50+MAR!LU50+ABR!LU50+MAY!LU50+JUN!LU50+JUL!LU50+AGO!LU50+SET!LU50+OCT!LU50+NOV!LU50+DIC!LU50</f>
        <v>0</v>
      </c>
      <c r="LV50" s="457">
        <f>ENE!LV50+FEB!LV50+MAR!LV50+ABR!LV50+MAY!LV50+JUN!LV50+JUL!LV50+AGO!LV50+SET!LV50+OCT!LV50+NOV!LV50+DIC!LV50</f>
        <v>1</v>
      </c>
    </row>
    <row r="51" spans="1:334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4" x14ac:dyDescent="0.2">
      <c r="LK52" s="445"/>
      <c r="LL52" s="445"/>
      <c r="LM52" s="445"/>
      <c r="LN52" s="445"/>
    </row>
    <row r="53" spans="1:334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4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4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4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4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4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4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21">
    <mergeCell ref="C4:AF6"/>
    <mergeCell ref="AI4:BM6"/>
    <mergeCell ref="BO4:CO6"/>
    <mergeCell ref="DO4:EP7"/>
    <mergeCell ref="HI4:IF7"/>
    <mergeCell ref="IH5:JH8"/>
    <mergeCell ref="JJ5:KJ7"/>
    <mergeCell ref="HZ15:HZ16"/>
    <mergeCell ref="IA15:IA16"/>
    <mergeCell ref="HY15:HY16"/>
    <mergeCell ref="IB15:IB16"/>
    <mergeCell ref="IC15:IC16"/>
    <mergeCell ref="ID15:ID16"/>
    <mergeCell ref="IE15:IE16"/>
    <mergeCell ref="JD15:JD16"/>
    <mergeCell ref="JA15:JC15"/>
    <mergeCell ref="IF15:IF16"/>
    <mergeCell ref="IH14:IH16"/>
    <mergeCell ref="IL14:IN15"/>
    <mergeCell ref="IO14:IQ15"/>
    <mergeCell ref="JD13:JH14"/>
    <mergeCell ref="II13:IW13"/>
    <mergeCell ref="FR13:GG13"/>
    <mergeCell ref="HW15:HW16"/>
    <mergeCell ref="KL6:LB8"/>
    <mergeCell ref="GI28:GI31"/>
    <mergeCell ref="FK14:FK16"/>
    <mergeCell ref="FL14:FL16"/>
    <mergeCell ref="FM14:FM16"/>
    <mergeCell ref="FN14:FN16"/>
    <mergeCell ref="FO14:FO16"/>
    <mergeCell ref="FP14:FP16"/>
    <mergeCell ref="FQ14:FQ16"/>
    <mergeCell ref="FR14:GF14"/>
    <mergeCell ref="GM30:GM31"/>
    <mergeCell ref="GN30:GN31"/>
    <mergeCell ref="GO30:GO31"/>
    <mergeCell ref="II28:IW28"/>
    <mergeCell ref="GQ15:GQ16"/>
    <mergeCell ref="GR15:GR16"/>
    <mergeCell ref="GS15:GS16"/>
    <mergeCell ref="GT15:GT16"/>
    <mergeCell ref="HD15:HD16"/>
    <mergeCell ref="HS14:HS16"/>
    <mergeCell ref="HT14:HW14"/>
    <mergeCell ref="HY14:IF14"/>
    <mergeCell ref="HV15:HV16"/>
    <mergeCell ref="FR29:GF29"/>
    <mergeCell ref="HT30:HT31"/>
    <mergeCell ref="HY30:HY31"/>
    <mergeCell ref="GS30:GS31"/>
    <mergeCell ref="GT30:GT31"/>
    <mergeCell ref="HR28:IF28"/>
    <mergeCell ref="DF29:DG30"/>
    <mergeCell ref="CQ28:CQ31"/>
    <mergeCell ref="IE30:IE31"/>
    <mergeCell ref="IF30:IF31"/>
    <mergeCell ref="ES28:FD28"/>
    <mergeCell ref="FK28:FQ28"/>
    <mergeCell ref="FR28:GG28"/>
    <mergeCell ref="GW29:GW31"/>
    <mergeCell ref="HJ30:HJ31"/>
    <mergeCell ref="HK30:HK31"/>
    <mergeCell ref="FM29:FM31"/>
    <mergeCell ref="FN29:FN31"/>
    <mergeCell ref="FO29:FO31"/>
    <mergeCell ref="FP29:FP31"/>
    <mergeCell ref="GQ30:GQ31"/>
    <mergeCell ref="GR30:GR31"/>
    <mergeCell ref="HC30:HC31"/>
    <mergeCell ref="IB30:IB31"/>
    <mergeCell ref="CT28:CT30"/>
    <mergeCell ref="A28:A31"/>
    <mergeCell ref="B28:B31"/>
    <mergeCell ref="D28:G29"/>
    <mergeCell ref="H28:H29"/>
    <mergeCell ref="I28:I29"/>
    <mergeCell ref="J28:M28"/>
    <mergeCell ref="D30:D31"/>
    <mergeCell ref="E30:E31"/>
    <mergeCell ref="F30:F31"/>
    <mergeCell ref="G30:G31"/>
    <mergeCell ref="H30:H31"/>
    <mergeCell ref="I30:I31"/>
    <mergeCell ref="M30:M31"/>
    <mergeCell ref="J29:K30"/>
    <mergeCell ref="L29:L30"/>
    <mergeCell ref="BU28:BU30"/>
    <mergeCell ref="DU30:DV30"/>
    <mergeCell ref="DW30:DX30"/>
    <mergeCell ref="EY30:FA30"/>
    <mergeCell ref="FB30:FD30"/>
    <mergeCell ref="FE30:FG30"/>
    <mergeCell ref="FH30:FJ30"/>
    <mergeCell ref="FU30:FW30"/>
    <mergeCell ref="FX30:FZ30"/>
    <mergeCell ref="DY29:EB30"/>
    <mergeCell ref="EC29:ED30"/>
    <mergeCell ref="EE29:EF30"/>
    <mergeCell ref="CU28:CU30"/>
    <mergeCell ref="CV28:CV30"/>
    <mergeCell ref="CW28:CW30"/>
    <mergeCell ref="CX30:CY30"/>
    <mergeCell ref="DD29:DE30"/>
    <mergeCell ref="FR30:FT30"/>
    <mergeCell ref="FE29:FG29"/>
    <mergeCell ref="FB29:FD29"/>
    <mergeCell ref="EV30:EX30"/>
    <mergeCell ref="FQ29:FQ31"/>
    <mergeCell ref="EV29:EX29"/>
    <mergeCell ref="EY29:FA29"/>
    <mergeCell ref="D27:AF27"/>
    <mergeCell ref="AY29:BB29"/>
    <mergeCell ref="R29:S30"/>
    <mergeCell ref="AD28:AF30"/>
    <mergeCell ref="AI28:AI31"/>
    <mergeCell ref="CX29:CZ29"/>
    <mergeCell ref="DA29:DC30"/>
    <mergeCell ref="GG29:GG30"/>
    <mergeCell ref="ES29:EU29"/>
    <mergeCell ref="ES30:EU30"/>
    <mergeCell ref="DH29:DI30"/>
    <mergeCell ref="CS28:CS30"/>
    <mergeCell ref="BC29:BF30"/>
    <mergeCell ref="BM28:BM29"/>
    <mergeCell ref="T29:U30"/>
    <mergeCell ref="V29:W30"/>
    <mergeCell ref="AB28:AC30"/>
    <mergeCell ref="AO30:AP30"/>
    <mergeCell ref="AY30:AZ30"/>
    <mergeCell ref="BK29:BL30"/>
    <mergeCell ref="BQ28:BQ30"/>
    <mergeCell ref="BR28:BR30"/>
    <mergeCell ref="BS28:BS30"/>
    <mergeCell ref="BT28:BT30"/>
    <mergeCell ref="N28:Q30"/>
    <mergeCell ref="BO28:BO31"/>
    <mergeCell ref="BG29:BH30"/>
    <mergeCell ref="R28:W28"/>
    <mergeCell ref="X28:Y30"/>
    <mergeCell ref="Z28:AA30"/>
    <mergeCell ref="BA30:BB30"/>
    <mergeCell ref="BI29:BJ30"/>
    <mergeCell ref="AK28:AQ28"/>
    <mergeCell ref="AR28:AS28"/>
    <mergeCell ref="AU28:AX28"/>
    <mergeCell ref="AY28:BL28"/>
    <mergeCell ref="AK29:AL30"/>
    <mergeCell ref="AM29:AM30"/>
    <mergeCell ref="AN29:AN30"/>
    <mergeCell ref="AO29:AQ29"/>
    <mergeCell ref="AQ30:AQ31"/>
    <mergeCell ref="AR29:AS30"/>
    <mergeCell ref="AT29:AT30"/>
    <mergeCell ref="AU29:AV30"/>
    <mergeCell ref="CM13:CN15"/>
    <mergeCell ref="BV14:BY14"/>
    <mergeCell ref="BZ14:CC15"/>
    <mergeCell ref="CD14:CE15"/>
    <mergeCell ref="CF14:CG15"/>
    <mergeCell ref="CH14:CI15"/>
    <mergeCell ref="BS13:BS15"/>
    <mergeCell ref="GV14:GV16"/>
    <mergeCell ref="FR15:FT15"/>
    <mergeCell ref="GL13:HG13"/>
    <mergeCell ref="GI13:GI16"/>
    <mergeCell ref="CX15:CY15"/>
    <mergeCell ref="EG14:EH15"/>
    <mergeCell ref="EY14:FA14"/>
    <mergeCell ref="CO13:CO14"/>
    <mergeCell ref="BT13:BT15"/>
    <mergeCell ref="DW15:DX15"/>
    <mergeCell ref="EY15:FA15"/>
    <mergeCell ref="FB15:FD15"/>
    <mergeCell ref="FE15:FG15"/>
    <mergeCell ref="FH15:FJ15"/>
    <mergeCell ref="FU15:FW15"/>
    <mergeCell ref="FX15:FZ15"/>
    <mergeCell ref="GA15:GC15"/>
    <mergeCell ref="HT15:HT16"/>
    <mergeCell ref="HC15:HC16"/>
    <mergeCell ref="CQ13:CQ16"/>
    <mergeCell ref="CS13:CS15"/>
    <mergeCell ref="CT13:CT15"/>
    <mergeCell ref="CU13:CU15"/>
    <mergeCell ref="CV13:CV15"/>
    <mergeCell ref="CW13:CW15"/>
    <mergeCell ref="DD14:DE15"/>
    <mergeCell ref="HK15:HK16"/>
    <mergeCell ref="GN15:GN16"/>
    <mergeCell ref="FE14:FG14"/>
    <mergeCell ref="FH14:FJ14"/>
    <mergeCell ref="FB14:FD14"/>
    <mergeCell ref="DF14:DG15"/>
    <mergeCell ref="DH14:DI15"/>
    <mergeCell ref="EE14:EF15"/>
    <mergeCell ref="GJ13:GJ16"/>
    <mergeCell ref="GD15:GF15"/>
    <mergeCell ref="HR13:IF13"/>
    <mergeCell ref="GW14:GW16"/>
    <mergeCell ref="GX14:GX16"/>
    <mergeCell ref="HR14:HR16"/>
    <mergeCell ref="DU15:DV15"/>
    <mergeCell ref="CO28:CO29"/>
    <mergeCell ref="CH29:CI30"/>
    <mergeCell ref="AY15:AZ15"/>
    <mergeCell ref="ES15:EU15"/>
    <mergeCell ref="EV15:EX15"/>
    <mergeCell ref="ES14:EU14"/>
    <mergeCell ref="EV14:EX14"/>
    <mergeCell ref="CS27:DK27"/>
    <mergeCell ref="DL27:DM27"/>
    <mergeCell ref="DQ27:EO27"/>
    <mergeCell ref="CF29:CG30"/>
    <mergeCell ref="BV28:CI28"/>
    <mergeCell ref="BV29:BY29"/>
    <mergeCell ref="BZ29:CC30"/>
    <mergeCell ref="BV30:BW30"/>
    <mergeCell ref="BX30:BY30"/>
    <mergeCell ref="CJ28:CL30"/>
    <mergeCell ref="CM28:CN30"/>
    <mergeCell ref="CD29:CE30"/>
    <mergeCell ref="AK27:BM27"/>
    <mergeCell ref="BQ27:CO27"/>
    <mergeCell ref="CX14:CZ14"/>
    <mergeCell ref="DA14:DC15"/>
    <mergeCell ref="CX28:DI28"/>
    <mergeCell ref="D15:D16"/>
    <mergeCell ref="E15:E16"/>
    <mergeCell ref="F15:F16"/>
    <mergeCell ref="G15:G16"/>
    <mergeCell ref="H15:H16"/>
    <mergeCell ref="AN14:AN15"/>
    <mergeCell ref="AO14:AQ14"/>
    <mergeCell ref="AR14:AS15"/>
    <mergeCell ref="AO15:AP15"/>
    <mergeCell ref="AQ15:AQ16"/>
    <mergeCell ref="AU13:AX13"/>
    <mergeCell ref="AT14:AT15"/>
    <mergeCell ref="AU14:AV15"/>
    <mergeCell ref="A4:B5"/>
    <mergeCell ref="I13:I14"/>
    <mergeCell ref="J13:L13"/>
    <mergeCell ref="N13:Q15"/>
    <mergeCell ref="R13:W13"/>
    <mergeCell ref="X13:Y15"/>
    <mergeCell ref="A9:A10"/>
    <mergeCell ref="D12:AF12"/>
    <mergeCell ref="AK12:BM12"/>
    <mergeCell ref="A13:A16"/>
    <mergeCell ref="B13:B16"/>
    <mergeCell ref="D13:G14"/>
    <mergeCell ref="H13:H14"/>
    <mergeCell ref="BM13:BM14"/>
    <mergeCell ref="J14:K15"/>
    <mergeCell ref="L14:L15"/>
    <mergeCell ref="M14:M15"/>
    <mergeCell ref="R14:S15"/>
    <mergeCell ref="T14:U15"/>
    <mergeCell ref="V14:W15"/>
    <mergeCell ref="I15:I16"/>
    <mergeCell ref="BQ12:CO12"/>
    <mergeCell ref="BV15:BW15"/>
    <mergeCell ref="BX15:BY15"/>
    <mergeCell ref="Z13:AA15"/>
    <mergeCell ref="AB13:AC15"/>
    <mergeCell ref="AD13:AF15"/>
    <mergeCell ref="AI13:AI16"/>
    <mergeCell ref="AK13:AQ13"/>
    <mergeCell ref="AR13:AS13"/>
    <mergeCell ref="AM14:AM15"/>
    <mergeCell ref="BO13:BO16"/>
    <mergeCell ref="AK14:AL15"/>
    <mergeCell ref="AY13:BL13"/>
    <mergeCell ref="BQ13:BQ15"/>
    <mergeCell ref="BR13:BR15"/>
    <mergeCell ref="BK14:BL15"/>
    <mergeCell ref="BA15:BB15"/>
    <mergeCell ref="AY14:BB14"/>
    <mergeCell ref="BC14:BF15"/>
    <mergeCell ref="BG14:BH15"/>
    <mergeCell ref="BI14:BJ15"/>
    <mergeCell ref="BU13:BU15"/>
    <mergeCell ref="BV13:CI13"/>
    <mergeCell ref="CJ13:CL15"/>
    <mergeCell ref="CS12:DK12"/>
    <mergeCell ref="DL12:DM12"/>
    <mergeCell ref="DQ12:EO12"/>
    <mergeCell ref="KM12:KU13"/>
    <mergeCell ref="CX13:DI13"/>
    <mergeCell ref="DJ13:DK15"/>
    <mergeCell ref="DL13:DM15"/>
    <mergeCell ref="DO13:DO16"/>
    <mergeCell ref="DQ13:DQ15"/>
    <mergeCell ref="DR13:DR15"/>
    <mergeCell ref="DS13:DS15"/>
    <mergeCell ref="DT13:DT15"/>
    <mergeCell ref="DU13:EH13"/>
    <mergeCell ref="EI13:EK15"/>
    <mergeCell ref="EL13:EL14"/>
    <mergeCell ref="EM13:EN15"/>
    <mergeCell ref="EO13:EP15"/>
    <mergeCell ref="ER13:ER16"/>
    <mergeCell ref="ES13:FD13"/>
    <mergeCell ref="FK13:FQ13"/>
    <mergeCell ref="JU13:KJ13"/>
    <mergeCell ref="DU14:DX14"/>
    <mergeCell ref="DY14:EB15"/>
    <mergeCell ref="EC14:ED15"/>
    <mergeCell ref="IR14:IT15"/>
    <mergeCell ref="IU14:IW15"/>
    <mergeCell ref="IX14:IZ14"/>
    <mergeCell ref="JJ14:JJ16"/>
    <mergeCell ref="JK14:JL14"/>
    <mergeCell ref="JM14:JO14"/>
    <mergeCell ref="JU14:JY14"/>
    <mergeCell ref="JZ14:KD14"/>
    <mergeCell ref="JU15:JU16"/>
    <mergeCell ref="JV15:JV16"/>
    <mergeCell ref="JW15:JW16"/>
    <mergeCell ref="JX15:JX16"/>
    <mergeCell ref="JY15:JY16"/>
    <mergeCell ref="JZ15:JZ16"/>
    <mergeCell ref="JM15:JO15"/>
    <mergeCell ref="JA14:JC14"/>
    <mergeCell ref="JE15:JE16"/>
    <mergeCell ref="JS15:JS16"/>
    <mergeCell ref="JT15:JT16"/>
    <mergeCell ref="JH15:JH16"/>
    <mergeCell ref="JK15:JL15"/>
    <mergeCell ref="JP15:JP16"/>
    <mergeCell ref="KA15:KA16"/>
    <mergeCell ref="II14:IK15"/>
    <mergeCell ref="HU15:HU16"/>
    <mergeCell ref="KP14:KR14"/>
    <mergeCell ref="KM15:KM16"/>
    <mergeCell ref="KN15:KN16"/>
    <mergeCell ref="KO15:KO16"/>
    <mergeCell ref="KP15:KP16"/>
    <mergeCell ref="KQ15:KQ16"/>
    <mergeCell ref="KR15:KR16"/>
    <mergeCell ref="KE14:KE16"/>
    <mergeCell ref="KF14:KF16"/>
    <mergeCell ref="JP13:JT14"/>
    <mergeCell ref="JR15:JR16"/>
    <mergeCell ref="KG14:KG16"/>
    <mergeCell ref="KH14:KH16"/>
    <mergeCell ref="KI14:KI16"/>
    <mergeCell ref="IX13:JC13"/>
    <mergeCell ref="KJ14:KJ16"/>
    <mergeCell ref="KL14:KL16"/>
    <mergeCell ref="KC15:KC16"/>
    <mergeCell ref="JK13:JO13"/>
    <mergeCell ref="JQ15:JQ16"/>
    <mergeCell ref="IX15:IZ15"/>
    <mergeCell ref="JF15:JF16"/>
    <mergeCell ref="HN15:HN16"/>
    <mergeCell ref="GK13:GK16"/>
    <mergeCell ref="GY14:HG14"/>
    <mergeCell ref="HI14:HQ14"/>
    <mergeCell ref="HO15:HO16"/>
    <mergeCell ref="GQ14:GU14"/>
    <mergeCell ref="HP15:HP16"/>
    <mergeCell ref="HJ15:HJ16"/>
    <mergeCell ref="HL15:HL16"/>
    <mergeCell ref="HI13:HQ13"/>
    <mergeCell ref="GL15:GL16"/>
    <mergeCell ref="GM15:GM16"/>
    <mergeCell ref="GO15:GO16"/>
    <mergeCell ref="GP15:GP16"/>
    <mergeCell ref="HE15:HE16"/>
    <mergeCell ref="HF15:HF16"/>
    <mergeCell ref="HG15:HG16"/>
    <mergeCell ref="GG14:GG15"/>
    <mergeCell ref="GL14:GP14"/>
    <mergeCell ref="GU15:GU16"/>
    <mergeCell ref="HM15:HM16"/>
    <mergeCell ref="EL28:EL29"/>
    <mergeCell ref="EM28:EN30"/>
    <mergeCell ref="EO28:EP30"/>
    <mergeCell ref="ER28:ER31"/>
    <mergeCell ref="HL30:HL31"/>
    <mergeCell ref="HM30:HM31"/>
    <mergeCell ref="HO30:HO31"/>
    <mergeCell ref="HP30:HP31"/>
    <mergeCell ref="FH29:FJ29"/>
    <mergeCell ref="HN30:HN31"/>
    <mergeCell ref="GL29:GP29"/>
    <mergeCell ref="HI28:HQ28"/>
    <mergeCell ref="HD30:HD31"/>
    <mergeCell ref="GP30:GP31"/>
    <mergeCell ref="HE30:HE31"/>
    <mergeCell ref="GU30:GU31"/>
    <mergeCell ref="GD30:GF30"/>
    <mergeCell ref="GL30:GL31"/>
    <mergeCell ref="GX29:GX31"/>
    <mergeCell ref="GK28:GK31"/>
    <mergeCell ref="GL28:HG28"/>
    <mergeCell ref="GA30:GC30"/>
    <mergeCell ref="GJ28:GJ31"/>
    <mergeCell ref="GQ29:GU29"/>
    <mergeCell ref="GV29:GV31"/>
    <mergeCell ref="DJ28:DK30"/>
    <mergeCell ref="DL28:DM30"/>
    <mergeCell ref="DO28:DO31"/>
    <mergeCell ref="DQ28:DQ30"/>
    <mergeCell ref="DR28:DR30"/>
    <mergeCell ref="DS28:DS30"/>
    <mergeCell ref="DT28:DT30"/>
    <mergeCell ref="DU28:EH28"/>
    <mergeCell ref="EG29:EH30"/>
    <mergeCell ref="DU29:DX29"/>
    <mergeCell ref="IX29:IZ29"/>
    <mergeCell ref="IX30:IZ30"/>
    <mergeCell ref="JU28:KJ28"/>
    <mergeCell ref="KJ29:KJ31"/>
    <mergeCell ref="KA30:KA31"/>
    <mergeCell ref="KB30:KB31"/>
    <mergeCell ref="JU29:JY29"/>
    <mergeCell ref="JZ29:KD29"/>
    <mergeCell ref="JY30:JY31"/>
    <mergeCell ref="JZ30:JZ31"/>
    <mergeCell ref="JU30:JU31"/>
    <mergeCell ref="JX30:JX31"/>
    <mergeCell ref="KC30:KC31"/>
    <mergeCell ref="KG29:KG31"/>
    <mergeCell ref="KH29:KH31"/>
    <mergeCell ref="KI29:KI31"/>
    <mergeCell ref="KD30:KD31"/>
    <mergeCell ref="KE29:KE31"/>
    <mergeCell ref="KF29:KF31"/>
    <mergeCell ref="JT30:JT31"/>
    <mergeCell ref="EI28:EK30"/>
    <mergeCell ref="FK29:FK31"/>
    <mergeCell ref="FL29:FL31"/>
    <mergeCell ref="JP30:JP31"/>
    <mergeCell ref="JQ30:JQ31"/>
    <mergeCell ref="JR30:JR31"/>
    <mergeCell ref="HU30:HU31"/>
    <mergeCell ref="HV30:HV31"/>
    <mergeCell ref="JE30:JE31"/>
    <mergeCell ref="JA30:JC30"/>
    <mergeCell ref="IA30:IA31"/>
    <mergeCell ref="HF30:HF31"/>
    <mergeCell ref="HG30:HG31"/>
    <mergeCell ref="JA29:JC29"/>
    <mergeCell ref="II29:IK30"/>
    <mergeCell ref="IC30:IC31"/>
    <mergeCell ref="IX28:JC28"/>
    <mergeCell ref="JK28:JO28"/>
    <mergeCell ref="JP28:JT29"/>
    <mergeCell ref="GY29:HG29"/>
    <mergeCell ref="HI29:HQ29"/>
    <mergeCell ref="HR29:HR31"/>
    <mergeCell ref="ID30:ID31"/>
    <mergeCell ref="HZ30:HZ31"/>
    <mergeCell ref="HT29:HX29"/>
    <mergeCell ref="KM29:KO29"/>
    <mergeCell ref="KP29:KR29"/>
    <mergeCell ref="KS29:KU29"/>
    <mergeCell ref="JV30:JV31"/>
    <mergeCell ref="JW30:JW31"/>
    <mergeCell ref="LD14:LD16"/>
    <mergeCell ref="LE14:LG15"/>
    <mergeCell ref="KD15:KD16"/>
    <mergeCell ref="KB15:KB16"/>
    <mergeCell ref="HW30:HW31"/>
    <mergeCell ref="HX30:HX31"/>
    <mergeCell ref="JG30:JG31"/>
    <mergeCell ref="JH30:JH31"/>
    <mergeCell ref="JD28:JH29"/>
    <mergeCell ref="JD30:JD31"/>
    <mergeCell ref="JF30:JF31"/>
    <mergeCell ref="JK29:JL29"/>
    <mergeCell ref="JM29:JO29"/>
    <mergeCell ref="HY29:IF29"/>
    <mergeCell ref="IL29:IN30"/>
    <mergeCell ref="IO29:IQ30"/>
    <mergeCell ref="IR29:IT30"/>
    <mergeCell ref="IU29:IW30"/>
    <mergeCell ref="LS12:LV14"/>
    <mergeCell ref="LS27:LV29"/>
    <mergeCell ref="LE12:LJ12"/>
    <mergeCell ref="LK12:LN14"/>
    <mergeCell ref="LO12:LR14"/>
    <mergeCell ref="LE13:LJ13"/>
    <mergeCell ref="LK27:LN29"/>
    <mergeCell ref="LO27:LR30"/>
    <mergeCell ref="KV30:KW30"/>
    <mergeCell ref="LH14:LJ15"/>
    <mergeCell ref="LE27:LJ27"/>
    <mergeCell ref="LE28:LJ28"/>
    <mergeCell ref="LE29:LG30"/>
    <mergeCell ref="LH29:LJ30"/>
    <mergeCell ref="KV15:KV16"/>
    <mergeCell ref="KW15:KW16"/>
    <mergeCell ref="KY15:LB15"/>
    <mergeCell ref="CQ5:DM6"/>
    <mergeCell ref="ER5:GG6"/>
    <mergeCell ref="GI4:HG6"/>
    <mergeCell ref="KY30:LB30"/>
    <mergeCell ref="KM30:KM31"/>
    <mergeCell ref="KN30:KN31"/>
    <mergeCell ref="KO30:KO31"/>
    <mergeCell ref="KP30:KP31"/>
    <mergeCell ref="KQ30:KQ31"/>
    <mergeCell ref="KR30:KR31"/>
    <mergeCell ref="KS30:KS31"/>
    <mergeCell ref="KT30:KT31"/>
    <mergeCell ref="KU30:KU31"/>
    <mergeCell ref="JK30:JL30"/>
    <mergeCell ref="JM30:JO30"/>
    <mergeCell ref="JS30:JS31"/>
    <mergeCell ref="KS14:KU14"/>
    <mergeCell ref="KV14:KW14"/>
    <mergeCell ref="KS15:KS16"/>
    <mergeCell ref="KT15:KT16"/>
    <mergeCell ref="KU15:KU16"/>
    <mergeCell ref="KM27:KU28"/>
    <mergeCell ref="KM14:KO14"/>
    <mergeCell ref="HS29:HS31"/>
  </mergeCells>
  <phoneticPr fontId="45" type="noConversion"/>
  <pageMargins left="0.19685039370078741" right="0.19685039370078741" top="0.19685039370078741" bottom="0.18" header="0.31496062992125984" footer="0.31496062992125984"/>
  <pageSetup paperSize="9" scale="41" orientation="landscape" r:id="rId1"/>
  <colBreaks count="8" manualBreakCount="8">
    <brk id="33" max="1048575" man="1"/>
    <brk id="65" max="49" man="1"/>
    <brk id="118" max="49" man="1"/>
    <brk id="146" max="1048575" man="1"/>
    <brk id="189" max="1048575" man="1"/>
    <brk id="216" max="49" man="1"/>
    <brk id="240" max="1048575" man="1"/>
    <brk id="314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S59"/>
  <sheetViews>
    <sheetView topLeftCell="AB23" zoomScale="70" zoomScaleNormal="70" zoomScaleSheetLayoutView="40" workbookViewId="0">
      <selection activeCell="CH35" sqref="CH35:CI39"/>
    </sheetView>
  </sheetViews>
  <sheetFormatPr baseColWidth="10" defaultColWidth="11.42578125" defaultRowHeight="12.75" x14ac:dyDescent="0.2"/>
  <cols>
    <col min="1" max="1" width="8.7109375" style="624" customWidth="1"/>
    <col min="2" max="2" width="54.28515625" style="507" customWidth="1"/>
    <col min="3" max="3" width="10.7109375" style="507" customWidth="1"/>
    <col min="4" max="6" width="12.5703125" style="624" customWidth="1"/>
    <col min="7" max="7" width="11" style="625" bestFit="1" customWidth="1"/>
    <col min="8" max="9" width="8.85546875" style="624" customWidth="1"/>
    <col min="10" max="12" width="9.28515625" style="624" customWidth="1"/>
    <col min="13" max="13" width="11" style="625" bestFit="1" customWidth="1"/>
    <col min="14" max="16" width="11.7109375" style="624" customWidth="1"/>
    <col min="17" max="17" width="9.85546875" style="625" customWidth="1"/>
    <col min="18" max="18" width="13.7109375" style="624" customWidth="1"/>
    <col min="19" max="19" width="10.85546875" style="624" customWidth="1"/>
    <col min="20" max="23" width="8" style="624" customWidth="1"/>
    <col min="24" max="32" width="10.28515625" style="624" customWidth="1"/>
    <col min="33" max="33" width="2" style="624" customWidth="1"/>
    <col min="34" max="34" width="5" style="624" customWidth="1"/>
    <col min="35" max="35" width="50.42578125" style="507" customWidth="1"/>
    <col min="36" max="36" width="10.7109375" style="507" customWidth="1"/>
    <col min="37" max="37" width="10" style="624" customWidth="1"/>
    <col min="38" max="38" width="12.140625" style="625" customWidth="1"/>
    <col min="39" max="39" width="9.140625" style="624" customWidth="1"/>
    <col min="40" max="43" width="15.5703125" style="624" customWidth="1"/>
    <col min="44" max="44" width="9.28515625" style="624" customWidth="1"/>
    <col min="45" max="45" width="9.5703125" style="624" customWidth="1"/>
    <col min="46" max="46" width="15.5703125" style="624" customWidth="1"/>
    <col min="47" max="47" width="10.5703125" style="624" customWidth="1"/>
    <col min="48" max="48" width="10.5703125" style="625" customWidth="1"/>
    <col min="49" max="50" width="13.28515625" style="624" customWidth="1"/>
    <col min="51" max="52" width="11.28515625" style="624" customWidth="1"/>
    <col min="53" max="53" width="13.28515625" style="624" customWidth="1"/>
    <col min="54" max="54" width="13.7109375" style="625" customWidth="1"/>
    <col min="55" max="57" width="8.42578125" style="624" customWidth="1"/>
    <col min="58" max="58" width="9.5703125" style="625" customWidth="1"/>
    <col min="59" max="59" width="8.42578125" style="624" customWidth="1"/>
    <col min="60" max="62" width="4.7109375" style="624" customWidth="1"/>
    <col min="63" max="64" width="8.42578125" style="624" customWidth="1"/>
    <col min="65" max="65" width="13.7109375" style="624" customWidth="1"/>
    <col min="66" max="66" width="4.28515625" style="624" customWidth="1"/>
    <col min="67" max="67" width="48.5703125" style="507" customWidth="1"/>
    <col min="68" max="68" width="10.7109375" style="507" customWidth="1"/>
    <col min="69" max="72" width="13.7109375" style="624" customWidth="1"/>
    <col min="73" max="73" width="11.42578125" style="624" customWidth="1"/>
    <col min="74" max="76" width="13.7109375" style="624" customWidth="1"/>
    <col min="77" max="77" width="13.7109375" style="625" customWidth="1"/>
    <col min="78" max="81" width="13.7109375" style="624" customWidth="1"/>
    <col min="82" max="87" width="8.28515625" style="624" customWidth="1"/>
    <col min="88" max="89" width="13.7109375" style="624" customWidth="1"/>
    <col min="90" max="90" width="13.7109375" style="625" customWidth="1"/>
    <col min="91" max="92" width="11.42578125" style="507"/>
    <col min="93" max="93" width="13.7109375" style="624" customWidth="1"/>
    <col min="94" max="94" width="9.85546875" style="624" customWidth="1"/>
    <col min="95" max="95" width="65.140625" style="507" bestFit="1" customWidth="1"/>
    <col min="96" max="96" width="10.7109375" style="507" customWidth="1"/>
    <col min="97" max="97" width="18.42578125" style="624" customWidth="1"/>
    <col min="98" max="98" width="16.5703125" style="624" customWidth="1"/>
    <col min="99" max="100" width="13.7109375" style="624" customWidth="1"/>
    <col min="101" max="101" width="19" style="624" customWidth="1"/>
    <col min="102" max="104" width="9.7109375" style="624" customWidth="1"/>
    <col min="105" max="109" width="7.7109375" style="624" customWidth="1"/>
    <col min="110" max="113" width="11" style="624" customWidth="1"/>
    <col min="114" max="115" width="13.7109375" style="624" customWidth="1"/>
    <col min="116" max="117" width="19.7109375" style="626" customWidth="1"/>
    <col min="118" max="118" width="9.140625" style="624" customWidth="1"/>
    <col min="119" max="119" width="52" style="507" customWidth="1"/>
    <col min="120" max="120" width="10.7109375" style="507" customWidth="1"/>
    <col min="121" max="122" width="13.7109375" style="624" customWidth="1"/>
    <col min="123" max="123" width="10.28515625" style="624" customWidth="1"/>
    <col min="124" max="124" width="11.85546875" style="624" customWidth="1"/>
    <col min="125" max="126" width="5.140625" style="624" customWidth="1"/>
    <col min="127" max="127" width="8.28515625" style="624" customWidth="1"/>
    <col min="128" max="128" width="13.7109375" style="625" customWidth="1"/>
    <col min="129" max="131" width="7.7109375" style="624" customWidth="1"/>
    <col min="132" max="132" width="13.7109375" style="625" customWidth="1"/>
    <col min="133" max="134" width="8.85546875" style="624" customWidth="1"/>
    <col min="135" max="140" width="12.42578125" style="624" customWidth="1"/>
    <col min="141" max="141" width="12.42578125" style="625" customWidth="1"/>
    <col min="142" max="143" width="12.42578125" style="624" customWidth="1"/>
    <col min="144" max="144" width="12.42578125" style="625" customWidth="1"/>
    <col min="145" max="145" width="12.42578125" style="624" customWidth="1"/>
    <col min="146" max="146" width="12.42578125" style="625" customWidth="1"/>
    <col min="147" max="147" width="3.42578125" style="624" customWidth="1"/>
    <col min="148" max="148" width="47.85546875" style="507" customWidth="1"/>
    <col min="149" max="150" width="9.5703125" style="624" customWidth="1"/>
    <col min="151" max="151" width="7.85546875" style="624" customWidth="1"/>
    <col min="152" max="152" width="9.5703125" style="624" customWidth="1"/>
    <col min="153" max="153" width="7.85546875" style="624" customWidth="1"/>
    <col min="154" max="154" width="7" style="624" customWidth="1"/>
    <col min="155" max="162" width="6.42578125" style="624" customWidth="1"/>
    <col min="163" max="174" width="9.5703125" style="624" customWidth="1"/>
    <col min="175" max="175" width="4.7109375" style="624" customWidth="1"/>
    <col min="176" max="176" width="6.5703125" style="624" customWidth="1"/>
    <col min="177" max="178" width="7" style="624" customWidth="1"/>
    <col min="179" max="179" width="5" style="624" customWidth="1"/>
    <col min="180" max="180" width="7.7109375" style="624" customWidth="1"/>
    <col min="181" max="181" width="8.7109375" style="624" customWidth="1"/>
    <col min="182" max="188" width="6" style="624" customWidth="1"/>
    <col min="189" max="189" width="5" style="624" customWidth="1"/>
    <col min="190" max="190" width="6.28515625" style="624" customWidth="1"/>
    <col min="191" max="191" width="55.140625" style="507" customWidth="1"/>
    <col min="192" max="193" width="16.140625" style="507" customWidth="1"/>
    <col min="194" max="203" width="13.140625" style="624" customWidth="1"/>
    <col min="204" max="208" width="13.7109375" style="624" customWidth="1"/>
    <col min="209" max="209" width="10" style="624" customWidth="1"/>
    <col min="210" max="210" width="13.7109375" style="624" customWidth="1"/>
    <col min="211" max="216" width="9.7109375" style="624" customWidth="1"/>
    <col min="217" max="217" width="56.28515625" style="507" customWidth="1"/>
    <col min="218" max="225" width="15.140625" style="624" customWidth="1"/>
    <col min="226" max="227" width="13.7109375" style="624" customWidth="1"/>
    <col min="228" max="232" width="11.7109375" style="624" customWidth="1"/>
    <col min="233" max="234" width="13.7109375" style="624" customWidth="1"/>
    <col min="235" max="238" width="10.5703125" style="624" customWidth="1"/>
    <col min="239" max="239" width="9.42578125" style="624" customWidth="1"/>
    <col min="240" max="241" width="13.7109375" style="624" customWidth="1"/>
    <col min="242" max="242" width="37.42578125" style="507" customWidth="1"/>
    <col min="243" max="254" width="13.7109375" style="624" customWidth="1"/>
    <col min="255" max="257" width="8.5703125" style="624" customWidth="1"/>
    <col min="258" max="260" width="13.7109375" style="624" customWidth="1"/>
    <col min="261" max="263" width="10" style="624" customWidth="1"/>
    <col min="264" max="265" width="13.7109375" style="624" customWidth="1"/>
    <col min="266" max="266" width="11.140625" style="624" customWidth="1"/>
    <col min="267" max="268" width="9.5703125" style="624" customWidth="1"/>
    <col min="269" max="269" width="4.5703125" style="624" customWidth="1"/>
    <col min="270" max="270" width="56" style="507" customWidth="1"/>
    <col min="271" max="272" width="13.7109375" style="624" customWidth="1"/>
    <col min="273" max="275" width="9.5703125" style="624" customWidth="1"/>
    <col min="276" max="276" width="6.42578125" style="624" customWidth="1"/>
    <col min="277" max="279" width="7.5703125" style="624" customWidth="1"/>
    <col min="280" max="280" width="11.140625" style="624" customWidth="1"/>
    <col min="281" max="290" width="15.140625" style="624" customWidth="1"/>
    <col min="291" max="293" width="11.140625" style="624" customWidth="1"/>
    <col min="294" max="294" width="16.140625" style="624" customWidth="1"/>
    <col min="295" max="297" width="11.140625" style="624" customWidth="1"/>
    <col min="298" max="298" width="56" style="507" customWidth="1"/>
    <col min="299" max="302" width="16" style="507" customWidth="1"/>
    <col min="303" max="307" width="11.42578125" style="507"/>
    <col min="308" max="308" width="17.7109375" style="626" customWidth="1"/>
    <col min="309" max="309" width="11.42578125" style="626"/>
    <col min="310" max="310" width="5.140625" style="626" customWidth="1"/>
    <col min="311" max="315" width="11.42578125" style="626"/>
    <col min="316" max="316" width="59" style="626" bestFit="1" customWidth="1"/>
    <col min="317" max="16384" width="11.42578125" style="626"/>
  </cols>
  <sheetData>
    <row r="1" spans="1:330" s="281" customFormat="1" x14ac:dyDescent="0.2">
      <c r="A1" s="3"/>
      <c r="B1"/>
      <c r="C1"/>
      <c r="D1" s="3"/>
      <c r="E1" s="3"/>
      <c r="F1" s="3"/>
      <c r="G1" s="84"/>
      <c r="H1" s="3"/>
      <c r="I1" s="3"/>
      <c r="J1" s="3"/>
      <c r="K1" s="3"/>
      <c r="L1" s="3"/>
      <c r="M1" s="84"/>
      <c r="N1" s="3"/>
      <c r="O1" s="3"/>
      <c r="P1" s="3"/>
      <c r="Q1" s="84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/>
      <c r="AJ1"/>
      <c r="AK1" s="3"/>
      <c r="AL1" s="625"/>
      <c r="AM1" s="624"/>
      <c r="AN1" s="624"/>
      <c r="AO1" s="624"/>
      <c r="AP1" s="624"/>
      <c r="AQ1" s="624"/>
      <c r="AR1" s="624"/>
      <c r="AS1" s="624"/>
      <c r="AT1" s="624"/>
      <c r="AU1" s="624"/>
      <c r="AV1" s="625"/>
      <c r="AW1" s="624"/>
      <c r="AX1" s="624"/>
      <c r="AY1" s="624"/>
      <c r="AZ1" s="624"/>
      <c r="BA1" s="624"/>
      <c r="BB1" s="625"/>
      <c r="BC1" s="624"/>
      <c r="BD1" s="624"/>
      <c r="BE1" s="624"/>
      <c r="BF1" s="625"/>
      <c r="BG1" s="624"/>
      <c r="BH1" s="624"/>
      <c r="BI1" s="624"/>
      <c r="BJ1" s="3"/>
      <c r="BK1" s="3"/>
      <c r="BL1" s="3"/>
      <c r="BM1" s="3"/>
      <c r="BN1" s="3"/>
      <c r="BO1"/>
      <c r="BP1"/>
      <c r="BQ1" s="3"/>
      <c r="BR1" s="3"/>
      <c r="BS1" s="3"/>
      <c r="BT1" s="3"/>
      <c r="BU1" s="3"/>
      <c r="BV1" s="3"/>
      <c r="BW1" s="3"/>
      <c r="BX1" s="3"/>
      <c r="BY1" s="84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84"/>
      <c r="CM1"/>
      <c r="CN1"/>
      <c r="CO1" s="3"/>
      <c r="CP1" s="3"/>
      <c r="CQ1"/>
      <c r="CR1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N1" s="3"/>
      <c r="DO1"/>
      <c r="DP1"/>
      <c r="DQ1" s="3"/>
      <c r="DR1" s="3"/>
      <c r="DS1" s="3"/>
      <c r="DT1" s="3"/>
      <c r="DU1" s="3"/>
      <c r="DV1" s="3"/>
      <c r="DW1" s="3"/>
      <c r="DX1" s="84"/>
      <c r="DY1" s="3"/>
      <c r="DZ1" s="3"/>
      <c r="EA1" s="3"/>
      <c r="EB1" s="84"/>
      <c r="EC1" s="3"/>
      <c r="ED1" s="3"/>
      <c r="EE1" s="3"/>
      <c r="EF1" s="3"/>
      <c r="EG1" s="3"/>
      <c r="EH1" s="3"/>
      <c r="EI1" s="3"/>
      <c r="EJ1" s="3"/>
      <c r="EK1" s="84"/>
      <c r="EL1" s="3"/>
      <c r="EM1" s="3"/>
      <c r="EN1" s="84"/>
      <c r="EO1" s="3"/>
      <c r="EP1" s="84"/>
      <c r="EQ1" s="3"/>
      <c r="ER1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/>
      <c r="GJ1"/>
      <c r="GK1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/>
      <c r="KM1"/>
      <c r="KN1"/>
      <c r="KO1"/>
      <c r="KP1"/>
      <c r="KQ1"/>
      <c r="KR1"/>
      <c r="KS1"/>
      <c r="KT1"/>
      <c r="KU1"/>
      <c r="LK1" s="445"/>
      <c r="LL1" s="445"/>
      <c r="LM1" s="445"/>
      <c r="LN1" s="445"/>
    </row>
    <row r="2" spans="1:330" s="281" customFormat="1" x14ac:dyDescent="0.2">
      <c r="A2" s="3"/>
      <c r="B2"/>
      <c r="C2"/>
      <c r="D2" s="3"/>
      <c r="E2" s="3"/>
      <c r="F2" s="3"/>
      <c r="G2" s="84"/>
      <c r="H2" s="3"/>
      <c r="I2" s="3"/>
      <c r="J2" s="3"/>
      <c r="K2" s="3"/>
      <c r="L2" s="3"/>
      <c r="M2" s="84"/>
      <c r="N2" s="3"/>
      <c r="O2" s="3"/>
      <c r="P2" s="3"/>
      <c r="Q2" s="84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/>
      <c r="AJ2"/>
      <c r="AK2" s="3"/>
      <c r="AL2" s="625"/>
      <c r="AM2" s="624"/>
      <c r="AN2" s="624"/>
      <c r="AO2" s="624"/>
      <c r="AP2" s="624"/>
      <c r="AQ2" s="624"/>
      <c r="AR2" s="624"/>
      <c r="AS2" s="624"/>
      <c r="AT2" s="624"/>
      <c r="AU2" s="624"/>
      <c r="AV2" s="625"/>
      <c r="AW2" s="624"/>
      <c r="AX2" s="624"/>
      <c r="AY2" s="624"/>
      <c r="AZ2" s="624"/>
      <c r="BA2" s="624"/>
      <c r="BB2" s="625"/>
      <c r="BC2" s="624"/>
      <c r="BD2" s="624"/>
      <c r="BE2" s="624"/>
      <c r="BF2" s="625"/>
      <c r="BG2" s="624"/>
      <c r="BH2" s="624"/>
      <c r="BI2" s="624"/>
      <c r="BJ2" s="3"/>
      <c r="BK2" s="3"/>
      <c r="BL2" s="3"/>
      <c r="BM2" s="3"/>
      <c r="BN2" s="3"/>
      <c r="BO2"/>
      <c r="BP2"/>
      <c r="BQ2" s="3"/>
      <c r="BR2" s="3"/>
      <c r="BS2" s="3"/>
      <c r="BT2" s="3"/>
      <c r="BU2" s="3"/>
      <c r="BV2" s="3"/>
      <c r="BW2" s="3"/>
      <c r="BX2" s="3"/>
      <c r="BY2" s="84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84"/>
      <c r="CM2"/>
      <c r="CN2"/>
      <c r="CO2" s="3"/>
      <c r="CP2" s="3"/>
      <c r="CQ2"/>
      <c r="CR2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N2" s="3"/>
      <c r="DO2"/>
      <c r="DP2"/>
      <c r="DQ2" s="3"/>
      <c r="DR2" s="3"/>
      <c r="DS2" s="3"/>
      <c r="DT2" s="3"/>
      <c r="DU2" s="3"/>
      <c r="DV2" s="3"/>
      <c r="DW2" s="3"/>
      <c r="DX2" s="84"/>
      <c r="DY2" s="3"/>
      <c r="DZ2" s="3"/>
      <c r="EA2" s="3"/>
      <c r="EB2" s="84"/>
      <c r="EC2" s="3"/>
      <c r="ED2" s="3"/>
      <c r="EE2" s="3"/>
      <c r="EF2" s="3"/>
      <c r="EG2" s="3"/>
      <c r="EH2" s="3"/>
      <c r="EI2" s="3"/>
      <c r="EJ2" s="3"/>
      <c r="EK2" s="84"/>
      <c r="EL2" s="3"/>
      <c r="EM2" s="3"/>
      <c r="EN2" s="84"/>
      <c r="EO2" s="3"/>
      <c r="EP2" s="84"/>
      <c r="EQ2" s="3"/>
      <c r="ER2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/>
      <c r="GJ2"/>
      <c r="GK2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/>
      <c r="KM2"/>
      <c r="KN2"/>
      <c r="KO2"/>
      <c r="KP2"/>
      <c r="KQ2"/>
      <c r="KR2"/>
      <c r="KS2"/>
      <c r="KT2"/>
      <c r="KU2"/>
      <c r="LK2" s="445"/>
      <c r="LL2" s="445"/>
      <c r="LM2" s="445"/>
      <c r="LN2" s="445"/>
    </row>
    <row r="3" spans="1:330" s="281" customFormat="1" ht="12.75" customHeight="1" x14ac:dyDescent="0.2">
      <c r="A3" s="3"/>
      <c r="B3"/>
      <c r="C3"/>
      <c r="D3" s="3"/>
      <c r="E3" s="3"/>
      <c r="F3" s="3"/>
      <c r="G3" s="84"/>
      <c r="H3" s="3"/>
      <c r="I3" s="3"/>
      <c r="J3" s="3"/>
      <c r="K3" s="3"/>
      <c r="L3" s="3"/>
      <c r="M3" s="84"/>
      <c r="N3" s="3"/>
      <c r="O3" s="3"/>
      <c r="P3" s="3"/>
      <c r="Q3" s="84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/>
      <c r="AJ3"/>
      <c r="AK3" s="3"/>
      <c r="AL3" s="625"/>
      <c r="AM3" s="624"/>
      <c r="AN3" s="624"/>
      <c r="AO3" s="624"/>
      <c r="AP3" s="624"/>
      <c r="AQ3" s="624"/>
      <c r="AR3" s="624"/>
      <c r="AS3" s="624"/>
      <c r="AT3" s="624"/>
      <c r="AU3" s="624"/>
      <c r="AV3" s="625"/>
      <c r="AW3" s="624"/>
      <c r="AX3" s="624"/>
      <c r="AY3" s="624"/>
      <c r="AZ3" s="624"/>
      <c r="BA3" s="624"/>
      <c r="BB3" s="625"/>
      <c r="BC3" s="624"/>
      <c r="BD3" s="624"/>
      <c r="BE3" s="624"/>
      <c r="BF3" s="625"/>
      <c r="BG3" s="624"/>
      <c r="BH3" s="624"/>
      <c r="BI3" s="624"/>
      <c r="BJ3" s="3"/>
      <c r="BK3" s="3"/>
      <c r="BL3" s="3"/>
      <c r="BM3" s="3"/>
      <c r="BN3" s="3"/>
      <c r="BO3"/>
      <c r="BP3"/>
      <c r="BQ3" s="3"/>
      <c r="BR3" s="3"/>
      <c r="BS3" s="3"/>
      <c r="BT3" s="3"/>
      <c r="BU3" s="3"/>
      <c r="BV3" s="3"/>
      <c r="BW3" s="3"/>
      <c r="BX3" s="3"/>
      <c r="BY3" s="84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84"/>
      <c r="CM3"/>
      <c r="CN3"/>
      <c r="CO3" s="3"/>
      <c r="CP3" s="3"/>
      <c r="CQ3"/>
      <c r="CR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N3" s="3"/>
      <c r="DO3"/>
      <c r="DP3"/>
      <c r="DQ3" s="3"/>
      <c r="DR3" s="3"/>
      <c r="DS3" s="3"/>
      <c r="DT3" s="3"/>
      <c r="DU3" s="3"/>
      <c r="DV3" s="3"/>
      <c r="DW3" s="3"/>
      <c r="DX3" s="84"/>
      <c r="DY3" s="3"/>
      <c r="DZ3" s="3"/>
      <c r="EA3" s="3"/>
      <c r="EB3" s="84"/>
      <c r="EC3" s="3"/>
      <c r="ED3" s="3"/>
      <c r="EE3" s="3"/>
      <c r="EF3" s="3"/>
      <c r="EG3" s="3"/>
      <c r="EH3" s="3"/>
      <c r="EI3" s="3"/>
      <c r="EJ3" s="3"/>
      <c r="EK3" s="84"/>
      <c r="EL3" s="3"/>
      <c r="EM3" s="3"/>
      <c r="EN3" s="84"/>
      <c r="EO3" s="3"/>
      <c r="EP3" s="84"/>
      <c r="EQ3" s="3"/>
      <c r="ER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/>
      <c r="GJ3"/>
      <c r="GK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/>
      <c r="KM3"/>
      <c r="KN3"/>
      <c r="KO3"/>
      <c r="KP3"/>
      <c r="KQ3"/>
      <c r="KR3"/>
      <c r="KS3"/>
      <c r="KT3"/>
      <c r="KU3"/>
      <c r="LK3" s="445"/>
      <c r="LL3" s="445"/>
      <c r="LM3" s="445"/>
      <c r="LN3" s="445"/>
    </row>
    <row r="4" spans="1:330" s="281" customFormat="1" ht="12.75" customHeight="1" x14ac:dyDescent="0.2">
      <c r="A4" s="1423"/>
      <c r="B4" s="1423"/>
      <c r="C4" s="581"/>
      <c r="D4" s="3"/>
      <c r="E4" s="1259" t="s">
        <v>168</v>
      </c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3"/>
      <c r="AD4" s="3"/>
      <c r="AE4" s="3"/>
      <c r="AF4" s="3"/>
      <c r="AG4" s="3"/>
      <c r="AH4" s="3"/>
      <c r="AI4" s="3"/>
      <c r="AJ4" s="581"/>
      <c r="AK4" s="3"/>
      <c r="AL4" s="1424" t="s">
        <v>168</v>
      </c>
      <c r="AM4" s="1424"/>
      <c r="AN4" s="1424"/>
      <c r="AO4" s="1424"/>
      <c r="AP4" s="1424"/>
      <c r="AQ4" s="1424"/>
      <c r="AR4" s="1424"/>
      <c r="AS4" s="1424"/>
      <c r="AT4" s="1424"/>
      <c r="AU4" s="1424"/>
      <c r="AV4" s="1424"/>
      <c r="AW4" s="1424"/>
      <c r="AX4" s="1424"/>
      <c r="AY4" s="1424"/>
      <c r="AZ4" s="1424"/>
      <c r="BA4" s="1424"/>
      <c r="BB4" s="1424"/>
      <c r="BC4" s="1424"/>
      <c r="BD4" s="1424"/>
      <c r="BE4" s="1424"/>
      <c r="BF4" s="1424"/>
      <c r="BG4" s="1424"/>
      <c r="BH4" s="1424"/>
      <c r="BI4" s="1424"/>
      <c r="BJ4" s="3"/>
      <c r="BK4" s="3"/>
      <c r="BL4" s="3"/>
      <c r="BM4" s="3"/>
      <c r="BN4" s="3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/>
      <c r="CN4"/>
      <c r="CO4" s="3"/>
      <c r="CP4" s="3"/>
      <c r="CQ4" s="1259" t="s">
        <v>168</v>
      </c>
      <c r="CR4" s="1259"/>
      <c r="CS4" s="1259"/>
      <c r="CT4" s="1259"/>
      <c r="CU4" s="1259"/>
      <c r="CV4" s="1259"/>
      <c r="CW4" s="1259"/>
      <c r="CX4" s="1259"/>
      <c r="CY4" s="1259"/>
      <c r="CZ4" s="1259"/>
      <c r="DA4" s="1259"/>
      <c r="DB4" s="1259"/>
      <c r="DC4" s="1259"/>
      <c r="DD4" s="1259"/>
      <c r="DE4" s="1259"/>
      <c r="DF4" s="1259"/>
      <c r="DG4" s="1259"/>
      <c r="DH4" s="1259"/>
      <c r="DI4" s="1259"/>
      <c r="DJ4" s="1259"/>
      <c r="DK4" s="1259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84"/>
      <c r="EL4" s="3"/>
      <c r="EM4" s="3"/>
      <c r="EN4" s="84"/>
      <c r="EO4" s="3"/>
      <c r="EP4" s="84"/>
      <c r="EQ4" s="3"/>
      <c r="ER4" s="3"/>
      <c r="ES4" s="1259"/>
      <c r="ET4" s="1259"/>
      <c r="EU4" s="1259"/>
      <c r="EV4" s="1259"/>
      <c r="EW4" s="1259"/>
      <c r="EX4" s="1259"/>
      <c r="EY4" s="1259"/>
      <c r="EZ4" s="1259"/>
      <c r="FA4" s="1259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1259"/>
      <c r="FS4" s="1259"/>
      <c r="FT4" s="1259"/>
      <c r="FU4" s="1259"/>
      <c r="FV4" s="1259"/>
      <c r="FW4" s="1259"/>
      <c r="FX4" s="1259"/>
      <c r="FY4" s="1259"/>
      <c r="FZ4" s="1259"/>
      <c r="GA4" s="1259"/>
      <c r="GB4" s="1259"/>
      <c r="GC4" s="1259"/>
      <c r="GD4" s="1259"/>
      <c r="GE4" s="1259"/>
      <c r="GF4" s="1259"/>
      <c r="GG4" s="1259"/>
      <c r="GH4" s="43"/>
      <c r="GI4" s="43"/>
      <c r="GJ4" s="43"/>
      <c r="GK4" s="43"/>
      <c r="GL4" s="1259" t="s">
        <v>168</v>
      </c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3"/>
      <c r="HG4" s="3"/>
      <c r="HH4" s="3"/>
      <c r="HI4" s="3"/>
      <c r="HJ4" s="1259" t="s">
        <v>168</v>
      </c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43"/>
      <c r="KM4"/>
      <c r="KN4"/>
      <c r="KO4"/>
      <c r="KP4"/>
      <c r="KQ4"/>
      <c r="KR4"/>
      <c r="KS4"/>
      <c r="KT4"/>
      <c r="KU4"/>
      <c r="LK4" s="445"/>
      <c r="LL4" s="445"/>
      <c r="LM4" s="445"/>
      <c r="LN4" s="445"/>
    </row>
    <row r="5" spans="1:330" s="281" customFormat="1" ht="12.75" customHeight="1" x14ac:dyDescent="0.2">
      <c r="A5" s="1423"/>
      <c r="B5" s="1423"/>
      <c r="C5" s="581"/>
      <c r="D5" s="3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3"/>
      <c r="AD5" s="3"/>
      <c r="AE5" s="3"/>
      <c r="AF5" s="3"/>
      <c r="AG5" s="3"/>
      <c r="AH5" s="3"/>
      <c r="AI5" s="3"/>
      <c r="AJ5" s="581"/>
      <c r="AK5" s="3"/>
      <c r="AL5" s="1424"/>
      <c r="AM5" s="1424"/>
      <c r="AN5" s="1424"/>
      <c r="AO5" s="1424"/>
      <c r="AP5" s="1424"/>
      <c r="AQ5" s="1424"/>
      <c r="AR5" s="1424"/>
      <c r="AS5" s="1424"/>
      <c r="AT5" s="1424"/>
      <c r="AU5" s="1424"/>
      <c r="AV5" s="1424"/>
      <c r="AW5" s="1424"/>
      <c r="AX5" s="1424"/>
      <c r="AY5" s="1424"/>
      <c r="AZ5" s="1424"/>
      <c r="BA5" s="1424"/>
      <c r="BB5" s="1424"/>
      <c r="BC5" s="1424"/>
      <c r="BD5" s="1424"/>
      <c r="BE5" s="1424"/>
      <c r="BF5" s="1424"/>
      <c r="BG5" s="1424"/>
      <c r="BH5" s="1424"/>
      <c r="BI5" s="1424"/>
      <c r="BJ5" s="3"/>
      <c r="BK5" s="3"/>
      <c r="BL5" s="3"/>
      <c r="BM5" s="3"/>
      <c r="BN5" s="3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/>
      <c r="CN5"/>
      <c r="CO5" s="3"/>
      <c r="CP5" s="3"/>
      <c r="CQ5" s="1259"/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84"/>
      <c r="EL5" s="3"/>
      <c r="EM5" s="3"/>
      <c r="EN5" s="84"/>
      <c r="EO5" s="3"/>
      <c r="EP5" s="84"/>
      <c r="EQ5" s="3"/>
      <c r="ER5" s="3"/>
      <c r="ES5" s="1259"/>
      <c r="ET5" s="1259"/>
      <c r="EU5" s="1259"/>
      <c r="EV5" s="1259"/>
      <c r="EW5" s="1259"/>
      <c r="EX5" s="1259"/>
      <c r="EY5" s="1259"/>
      <c r="EZ5" s="1259"/>
      <c r="FA5" s="1259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43"/>
      <c r="GJ5" s="43"/>
      <c r="GK5" s="43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3"/>
      <c r="HG5" s="3"/>
      <c r="HH5" s="3"/>
      <c r="HI5" s="3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3"/>
      <c r="IF5" s="3"/>
      <c r="IG5" s="3"/>
      <c r="IH5" s="3"/>
      <c r="II5" s="1259" t="s">
        <v>168</v>
      </c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43"/>
      <c r="KM5"/>
      <c r="KN5"/>
      <c r="KO5"/>
      <c r="KP5"/>
      <c r="KQ5"/>
      <c r="KR5"/>
      <c r="KS5"/>
      <c r="KT5"/>
      <c r="KU5"/>
      <c r="LK5" s="445"/>
      <c r="LL5" s="445"/>
      <c r="LM5" s="445"/>
      <c r="LN5" s="445"/>
    </row>
    <row r="6" spans="1:330" s="281" customFormat="1" ht="44.25" customHeight="1" x14ac:dyDescent="0.2">
      <c r="A6" s="3"/>
      <c r="B6"/>
      <c r="C6"/>
      <c r="D6" s="3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3"/>
      <c r="AD6" s="3"/>
      <c r="AE6" s="3"/>
      <c r="AF6" s="3"/>
      <c r="AG6" s="3"/>
      <c r="AH6" s="3"/>
      <c r="AI6"/>
      <c r="AJ6"/>
      <c r="AK6" s="3"/>
      <c r="AL6" s="1424"/>
      <c r="AM6" s="1424"/>
      <c r="AN6" s="1424"/>
      <c r="AO6" s="1424"/>
      <c r="AP6" s="1424"/>
      <c r="AQ6" s="1424"/>
      <c r="AR6" s="1424"/>
      <c r="AS6" s="1424"/>
      <c r="AT6" s="1424"/>
      <c r="AU6" s="1424"/>
      <c r="AV6" s="1424"/>
      <c r="AW6" s="1424"/>
      <c r="AX6" s="1424"/>
      <c r="AY6" s="1424"/>
      <c r="AZ6" s="1424"/>
      <c r="BA6" s="1424"/>
      <c r="BB6" s="1424"/>
      <c r="BC6" s="1424"/>
      <c r="BD6" s="1424"/>
      <c r="BE6" s="1424"/>
      <c r="BF6" s="1424"/>
      <c r="BG6" s="1424"/>
      <c r="BH6" s="1424"/>
      <c r="BI6" s="1424"/>
      <c r="BJ6" s="3"/>
      <c r="BK6" s="3"/>
      <c r="BL6" s="3"/>
      <c r="BM6" s="3"/>
      <c r="BN6" s="3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/>
      <c r="CN6"/>
      <c r="CO6" s="3"/>
      <c r="CP6" s="3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84"/>
      <c r="EL6" s="3"/>
      <c r="EM6" s="3"/>
      <c r="EN6" s="84"/>
      <c r="EO6" s="3"/>
      <c r="EP6" s="84"/>
      <c r="EQ6" s="3"/>
      <c r="ER6"/>
      <c r="ES6" s="1259"/>
      <c r="ET6" s="1259"/>
      <c r="EU6" s="1259"/>
      <c r="EV6" s="1259"/>
      <c r="EW6" s="1259"/>
      <c r="EX6" s="1259"/>
      <c r="EY6" s="1259"/>
      <c r="EZ6" s="1259"/>
      <c r="FA6" s="1259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43"/>
      <c r="GJ6" s="43"/>
      <c r="GK6" s="43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3"/>
      <c r="HG6" s="3"/>
      <c r="HH6" s="3"/>
      <c r="HI6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3"/>
      <c r="IF6" s="3"/>
      <c r="IG6" s="3"/>
      <c r="IH6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3"/>
      <c r="JM6" s="43" t="s">
        <v>168</v>
      </c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/>
      <c r="KR6"/>
      <c r="KS6"/>
      <c r="KT6"/>
      <c r="KU6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0" s="282" customFormat="1" ht="24" customHeight="1" x14ac:dyDescent="0.35">
      <c r="A7" s="160"/>
      <c r="B7" s="161"/>
      <c r="C7" s="161"/>
      <c r="D7" s="162"/>
      <c r="E7" s="162"/>
      <c r="F7" s="162"/>
      <c r="G7" s="163"/>
      <c r="H7" s="162"/>
      <c r="I7" s="162"/>
      <c r="J7" s="162"/>
      <c r="K7" s="162"/>
      <c r="L7" s="166"/>
      <c r="M7" s="187" t="s">
        <v>222</v>
      </c>
      <c r="N7" s="166"/>
      <c r="O7" s="162"/>
      <c r="P7" s="162"/>
      <c r="Q7" s="163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1"/>
      <c r="AJ7" s="161"/>
      <c r="AK7" s="162"/>
      <c r="AL7" s="632"/>
      <c r="AM7" s="633"/>
      <c r="AN7" s="633"/>
      <c r="AO7" s="633"/>
      <c r="AP7" s="633"/>
      <c r="AQ7" s="633"/>
      <c r="AR7" s="633"/>
      <c r="AS7" s="633"/>
      <c r="AT7" s="633"/>
      <c r="AU7" s="633"/>
      <c r="AV7" s="632" t="str">
        <f>M7</f>
        <v>FEBRERO</v>
      </c>
      <c r="AW7" s="633"/>
      <c r="AX7" s="633"/>
      <c r="AY7" s="633"/>
      <c r="AZ7" s="633"/>
      <c r="BA7" s="633"/>
      <c r="BB7" s="632"/>
      <c r="BC7" s="633"/>
      <c r="BD7" s="633"/>
      <c r="BE7" s="633"/>
      <c r="BF7" s="632"/>
      <c r="BG7" s="633"/>
      <c r="BH7" s="633"/>
      <c r="BI7" s="633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W7" s="162" t="str">
        <f>M7</f>
        <v>FEBRERO</v>
      </c>
      <c r="BX7" s="162"/>
      <c r="BY7" s="163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1259"/>
      <c r="CR7" s="1259"/>
      <c r="CS7" s="1259"/>
      <c r="CT7" s="1259"/>
      <c r="CU7" s="1259"/>
      <c r="CV7" s="1259"/>
      <c r="CW7" s="1259"/>
      <c r="CX7" s="1259"/>
      <c r="CY7" s="1259"/>
      <c r="CZ7" s="1259"/>
      <c r="DA7" s="1259"/>
      <c r="DB7" s="1259"/>
      <c r="DC7" s="1259"/>
      <c r="DD7" s="1259"/>
      <c r="DE7" s="1259"/>
      <c r="DF7" s="1259"/>
      <c r="DG7" s="1259"/>
      <c r="DH7" s="1259"/>
      <c r="DI7" s="1259"/>
      <c r="DJ7" s="1259"/>
      <c r="DK7" s="1259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63"/>
      <c r="EL7" s="162"/>
      <c r="EM7" s="162"/>
      <c r="EN7" s="163"/>
      <c r="EO7" s="162"/>
      <c r="EP7" s="163"/>
      <c r="EQ7" s="162"/>
      <c r="ER7" s="161"/>
      <c r="ES7" s="1259"/>
      <c r="ET7" s="1259"/>
      <c r="EU7" s="1259"/>
      <c r="EV7" s="1259"/>
      <c r="EW7" s="1259"/>
      <c r="EX7" s="1259"/>
      <c r="EY7" s="1259"/>
      <c r="EZ7" s="1259"/>
      <c r="FA7" s="1259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259"/>
      <c r="FS7" s="1259"/>
      <c r="FT7" s="1259"/>
      <c r="FU7" s="1259"/>
      <c r="FV7" s="1259"/>
      <c r="FW7" s="1259"/>
      <c r="FX7" s="1259"/>
      <c r="FY7" s="1259"/>
      <c r="FZ7" s="1259"/>
      <c r="GA7" s="1259"/>
      <c r="GB7" s="1259"/>
      <c r="GC7" s="1259"/>
      <c r="GD7" s="1259"/>
      <c r="GE7" s="1259"/>
      <c r="GF7" s="1259"/>
      <c r="GG7" s="1259"/>
      <c r="GH7" s="164"/>
      <c r="GI7" s="164"/>
      <c r="GJ7" s="164"/>
      <c r="GK7" s="164"/>
      <c r="GL7" s="1259"/>
      <c r="GM7" s="1259"/>
      <c r="GN7" s="1259"/>
      <c r="GO7" s="1259"/>
      <c r="GP7" s="1259"/>
      <c r="GQ7" s="1259"/>
      <c r="GR7" s="1259"/>
      <c r="GS7" s="1259"/>
      <c r="GT7" s="1259"/>
      <c r="GU7" s="1259"/>
      <c r="GV7" s="1259"/>
      <c r="GW7" s="1259"/>
      <c r="GX7" s="1259"/>
      <c r="GY7" s="1259"/>
      <c r="GZ7" s="1259"/>
      <c r="HA7" s="1259"/>
      <c r="HB7" s="1259"/>
      <c r="HC7" s="1259"/>
      <c r="HD7" s="1259"/>
      <c r="HE7" s="1259"/>
      <c r="HF7" s="162"/>
      <c r="HG7" s="162"/>
      <c r="HH7" s="162"/>
      <c r="HI7" s="161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62"/>
      <c r="IF7" s="162"/>
      <c r="IG7" s="162"/>
      <c r="IH7" s="161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64"/>
      <c r="IV7" s="164"/>
      <c r="IW7" s="164"/>
      <c r="IX7" s="164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165"/>
      <c r="KR7" s="165"/>
      <c r="KS7" s="165"/>
      <c r="KT7" s="165"/>
      <c r="KU7" s="165"/>
      <c r="LK7" s="448"/>
      <c r="LL7" s="448"/>
      <c r="LM7" s="448"/>
      <c r="LN7" s="448"/>
    </row>
    <row r="8" spans="1:330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634"/>
      <c r="AM8" s="558"/>
      <c r="AN8" s="558"/>
      <c r="AO8" s="558"/>
      <c r="AP8" s="558"/>
      <c r="AQ8" s="558"/>
      <c r="AR8" s="558"/>
      <c r="AS8" s="558"/>
      <c r="AT8" s="558"/>
      <c r="AU8" s="558"/>
      <c r="AV8" s="634"/>
      <c r="AW8" s="558"/>
      <c r="AX8" s="558"/>
      <c r="AY8" s="558"/>
      <c r="AZ8" s="558"/>
      <c r="BA8" s="558"/>
      <c r="BB8" s="634"/>
      <c r="BC8" s="558"/>
      <c r="BD8" s="558"/>
      <c r="BE8" s="558"/>
      <c r="BF8" s="634"/>
      <c r="BG8" s="558"/>
      <c r="BH8" s="558"/>
      <c r="BI8" s="558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V8" s="166">
        <f>O7</f>
        <v>0</v>
      </c>
      <c r="CW8" s="166"/>
      <c r="CX8" s="166"/>
      <c r="CY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6"/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169"/>
      <c r="ES8" s="166"/>
      <c r="ET8" s="166"/>
      <c r="EU8" s="166"/>
      <c r="EV8" s="166"/>
      <c r="EW8" s="166"/>
      <c r="EX8" s="166"/>
      <c r="EY8" s="166"/>
      <c r="EZ8" s="166"/>
      <c r="FA8" s="166"/>
      <c r="FB8" s="166"/>
      <c r="FC8" s="166"/>
      <c r="FD8" s="166"/>
      <c r="FE8" s="166"/>
      <c r="FF8" s="166"/>
      <c r="FG8" s="166"/>
      <c r="FH8" s="166"/>
      <c r="FI8" s="166"/>
      <c r="FJ8" s="166"/>
      <c r="FK8" s="166"/>
      <c r="FL8" s="166"/>
      <c r="FM8" s="166"/>
      <c r="FN8" s="166"/>
      <c r="FO8" s="166"/>
      <c r="FP8" s="166"/>
      <c r="FQ8" s="166"/>
      <c r="FR8" s="166"/>
      <c r="FS8" s="166"/>
      <c r="FT8" s="166"/>
      <c r="FU8" s="166"/>
      <c r="FV8" s="166"/>
      <c r="FW8" s="166"/>
      <c r="FX8" s="166"/>
      <c r="FY8" s="166"/>
      <c r="FZ8" s="166"/>
      <c r="GA8" s="166"/>
      <c r="GB8" s="166"/>
      <c r="GC8" s="166"/>
      <c r="GD8" s="166"/>
      <c r="GE8" s="166"/>
      <c r="GF8" s="166"/>
      <c r="GG8" s="166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S8" s="166"/>
      <c r="GT8" s="166" t="str">
        <f>M7</f>
        <v>FEBRERO</v>
      </c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>FEBRERO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6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68"/>
      <c r="IV8" s="168"/>
      <c r="IW8" s="168"/>
      <c r="IX8" s="168"/>
      <c r="IY8" s="166"/>
      <c r="IZ8" s="166"/>
      <c r="JA8" s="166"/>
      <c r="JB8" s="166"/>
      <c r="JC8" s="166"/>
      <c r="JD8" s="166"/>
      <c r="JE8" s="166"/>
      <c r="JF8" s="166"/>
      <c r="JG8" s="166"/>
      <c r="JH8" s="166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169"/>
      <c r="KR8" s="169"/>
      <c r="KS8" s="169"/>
      <c r="KT8" s="169"/>
      <c r="KU8" s="169"/>
      <c r="LK8" s="449"/>
      <c r="LL8" s="449"/>
      <c r="LM8" s="449"/>
      <c r="LN8" s="449"/>
    </row>
    <row r="9" spans="1:330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634"/>
      <c r="AM9" s="558"/>
      <c r="AN9" s="558"/>
      <c r="AO9" s="558"/>
      <c r="AP9" s="558"/>
      <c r="AQ9" s="558"/>
      <c r="AR9" s="558"/>
      <c r="AS9" s="558"/>
      <c r="AT9" s="558"/>
      <c r="AU9" s="558"/>
      <c r="AV9" s="634"/>
      <c r="AW9" s="558"/>
      <c r="AX9" s="558"/>
      <c r="AY9" s="558"/>
      <c r="AZ9" s="558"/>
      <c r="BA9" s="558"/>
      <c r="BB9" s="634"/>
      <c r="BC9" s="558"/>
      <c r="BD9" s="558"/>
      <c r="BE9" s="558"/>
      <c r="BF9" s="634"/>
      <c r="BG9" s="558"/>
      <c r="BH9" s="558"/>
      <c r="BI9" s="558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 t="str">
        <f>M7</f>
        <v>FEBRERO</v>
      </c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X9" s="166" t="str">
        <f>M7</f>
        <v>FEBRERO</v>
      </c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>FEBRERO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>FEBRERO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</row>
    <row r="10" spans="1:330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635"/>
      <c r="AM10" s="636"/>
      <c r="AN10" s="636"/>
      <c r="AO10" s="636"/>
      <c r="AP10" s="636"/>
      <c r="AQ10" s="636"/>
      <c r="AR10" s="636"/>
      <c r="AS10" s="636"/>
      <c r="AT10" s="636"/>
      <c r="AU10" s="636"/>
      <c r="AV10" s="635"/>
      <c r="AW10" s="636"/>
      <c r="AX10" s="636"/>
      <c r="AY10" s="636"/>
      <c r="AZ10" s="636"/>
      <c r="BA10" s="636"/>
      <c r="BB10" s="635"/>
      <c r="BC10" s="636"/>
      <c r="BD10" s="636"/>
      <c r="BE10" s="636"/>
      <c r="BF10" s="635"/>
      <c r="BG10" s="636"/>
      <c r="BH10" s="636"/>
      <c r="BI10" s="636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</row>
    <row r="11" spans="1:330" s="281" customFormat="1" ht="13.5" thickBot="1" x14ac:dyDescent="0.25">
      <c r="A11" s="3"/>
      <c r="B11"/>
      <c r="C11"/>
      <c r="D11" s="3"/>
      <c r="E11" s="3"/>
      <c r="F11" s="3"/>
      <c r="G11" s="84"/>
      <c r="H11" s="3"/>
      <c r="I11" s="3"/>
      <c r="J11" s="3"/>
      <c r="K11" s="3"/>
      <c r="L11" s="3"/>
      <c r="M11" s="84"/>
      <c r="N11" s="3"/>
      <c r="O11" s="3"/>
      <c r="P11" s="3"/>
      <c r="Q11" s="84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/>
      <c r="AJ11"/>
      <c r="AK11" s="3"/>
      <c r="AL11" s="625"/>
      <c r="AM11" s="624"/>
      <c r="AN11" s="624"/>
      <c r="AO11" s="624"/>
      <c r="AP11" s="624"/>
      <c r="AQ11" s="624"/>
      <c r="AR11" s="624"/>
      <c r="AS11" s="624"/>
      <c r="AT11" s="624"/>
      <c r="AU11" s="624"/>
      <c r="AV11" s="625"/>
      <c r="AW11" s="624"/>
      <c r="AX11" s="624"/>
      <c r="AY11" s="624"/>
      <c r="AZ11" s="624"/>
      <c r="BA11" s="624"/>
      <c r="BB11" s="625"/>
      <c r="BC11" s="624"/>
      <c r="BD11" s="624"/>
      <c r="BE11" s="624"/>
      <c r="BF11" s="625"/>
      <c r="BG11" s="624"/>
      <c r="BH11" s="624"/>
      <c r="BI11" s="624"/>
      <c r="BJ11" s="3"/>
      <c r="BK11" s="3"/>
      <c r="BL11" s="3"/>
      <c r="BM11" s="3"/>
      <c r="BN11" s="3"/>
      <c r="BO11"/>
      <c r="BP11"/>
      <c r="BQ11" s="3"/>
      <c r="BR11" s="3"/>
      <c r="BS11" s="3"/>
      <c r="BT11" s="3"/>
      <c r="BU11" s="3"/>
      <c r="BV11" s="3"/>
      <c r="BW11" s="3"/>
      <c r="BX11" s="3"/>
      <c r="BY11" s="84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84"/>
      <c r="CM11"/>
      <c r="CN11"/>
      <c r="CO11" s="3"/>
      <c r="CP11" s="3"/>
      <c r="CQ11"/>
      <c r="CR11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N11" s="3"/>
      <c r="DO11"/>
      <c r="DP11"/>
      <c r="DQ11" s="3"/>
      <c r="DR11" s="3"/>
      <c r="DS11" s="3"/>
      <c r="DT11" s="3"/>
      <c r="DU11" s="3"/>
      <c r="DV11" s="3"/>
      <c r="DW11" s="3"/>
      <c r="DX11" s="84"/>
      <c r="DY11" s="3"/>
      <c r="DZ11" s="3"/>
      <c r="EA11" s="3"/>
      <c r="EB11" s="84"/>
      <c r="EC11" s="3"/>
      <c r="ED11" s="3"/>
      <c r="EE11" s="3"/>
      <c r="EF11" s="3"/>
      <c r="EG11" s="3"/>
      <c r="EH11" s="3"/>
      <c r="EI11" s="3"/>
      <c r="EJ11" s="3"/>
      <c r="EK11" s="84"/>
      <c r="EL11" s="3"/>
      <c r="EM11" s="3"/>
      <c r="EN11" s="84"/>
      <c r="EO11" s="3"/>
      <c r="EP11" s="84"/>
      <c r="EQ11" s="3"/>
      <c r="ER11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/>
      <c r="GJ11"/>
      <c r="GK11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/>
      <c r="KM11"/>
      <c r="KN11"/>
      <c r="KO11"/>
      <c r="KP11"/>
      <c r="KQ11"/>
      <c r="KR11"/>
      <c r="KS11"/>
      <c r="KT11"/>
      <c r="KU11"/>
      <c r="LK11" s="445"/>
      <c r="LL11" s="445"/>
      <c r="LM11" s="445"/>
      <c r="LN11" s="445"/>
    </row>
    <row r="12" spans="1:330" s="281" customFormat="1" ht="21" customHeight="1" thickBot="1" x14ac:dyDescent="0.35">
      <c r="A12" s="4"/>
      <c r="B12" s="46" t="s">
        <v>1</v>
      </c>
      <c r="C12" s="1179" t="s">
        <v>171</v>
      </c>
      <c r="D12" s="1420" t="s">
        <v>6</v>
      </c>
      <c r="E12" s="1420"/>
      <c r="F12" s="1420"/>
      <c r="G12" s="1420"/>
      <c r="H12" s="1420"/>
      <c r="I12" s="1420"/>
      <c r="J12" s="1420"/>
      <c r="K12" s="1420"/>
      <c r="L12" s="1420"/>
      <c r="M12" s="1420"/>
      <c r="N12" s="1420"/>
      <c r="O12" s="1420"/>
      <c r="P12" s="1420"/>
      <c r="Q12" s="1420"/>
      <c r="R12" s="1420"/>
      <c r="S12" s="1420"/>
      <c r="T12" s="1420"/>
      <c r="U12" s="1420"/>
      <c r="V12" s="1420"/>
      <c r="W12" s="1420"/>
      <c r="X12" s="1420"/>
      <c r="Y12" s="1420"/>
      <c r="Z12" s="1420"/>
      <c r="AA12" s="1420"/>
      <c r="AB12" s="1420"/>
      <c r="AC12" s="1420"/>
      <c r="AD12" s="1420"/>
      <c r="AE12" s="1420"/>
      <c r="AF12" s="1421"/>
      <c r="AG12" s="438"/>
      <c r="AH12" s="583"/>
      <c r="AI12" s="157" t="s">
        <v>1</v>
      </c>
      <c r="AJ12" s="1179" t="s">
        <v>171</v>
      </c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583"/>
      <c r="BO12" s="157" t="s">
        <v>1</v>
      </c>
      <c r="BP12" s="1179" t="s">
        <v>171</v>
      </c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583"/>
      <c r="CQ12" s="5" t="s">
        <v>1</v>
      </c>
      <c r="CR12" s="1179" t="s">
        <v>171</v>
      </c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583"/>
      <c r="DO12" s="5" t="s">
        <v>1</v>
      </c>
      <c r="DP12" s="1179" t="s">
        <v>171</v>
      </c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181"/>
      <c r="EQ12" s="7"/>
      <c r="ER12" s="157" t="s">
        <v>1</v>
      </c>
      <c r="ES12" s="1140" t="s">
        <v>44</v>
      </c>
      <c r="ET12" s="1141"/>
      <c r="EU12" s="1141"/>
      <c r="EV12" s="1141"/>
      <c r="EW12" s="1141"/>
      <c r="EX12" s="1141"/>
      <c r="EY12" s="1141"/>
      <c r="EZ12" s="1141"/>
      <c r="FA12" s="1141"/>
      <c r="FB12" s="1141"/>
      <c r="FC12" s="1141"/>
      <c r="FD12" s="1141"/>
      <c r="FE12" s="1141"/>
      <c r="FF12" s="1141"/>
      <c r="FG12" s="1141"/>
      <c r="FH12" s="1141"/>
      <c r="FI12" s="1141"/>
      <c r="FJ12" s="1141"/>
      <c r="FK12" s="1144" t="s">
        <v>204</v>
      </c>
      <c r="FL12" s="1141"/>
      <c r="FM12" s="1141"/>
      <c r="FN12" s="1141"/>
      <c r="FO12" s="1141"/>
      <c r="FP12" s="1141"/>
      <c r="FQ12" s="1145"/>
      <c r="FR12" s="1149" t="s">
        <v>53</v>
      </c>
      <c r="FS12" s="1141"/>
      <c r="FT12" s="1141"/>
      <c r="FU12" s="1141"/>
      <c r="FV12" s="1141"/>
      <c r="FW12" s="1141"/>
      <c r="FX12" s="1141"/>
      <c r="FY12" s="1141"/>
      <c r="FZ12" s="1141"/>
      <c r="GA12" s="1141"/>
      <c r="GB12" s="1141"/>
      <c r="GC12" s="1141"/>
      <c r="GD12" s="1141"/>
      <c r="GE12" s="1141"/>
      <c r="GF12" s="1141"/>
      <c r="GG12" s="1145"/>
      <c r="GH12" s="213"/>
      <c r="GI12" s="36"/>
      <c r="GJ12" s="36"/>
      <c r="GK12" s="36"/>
      <c r="GL12" s="213"/>
      <c r="GM12" s="213"/>
      <c r="GN12" s="11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3"/>
      <c r="IY12" s="213"/>
      <c r="IZ12" s="213"/>
      <c r="JA12" s="213"/>
      <c r="JB12" s="213"/>
      <c r="JC12" s="213"/>
      <c r="JD12" s="213"/>
      <c r="JE12" s="213"/>
      <c r="JF12" s="213"/>
      <c r="JG12" s="213"/>
      <c r="JH12" s="213"/>
      <c r="JI12" s="213"/>
      <c r="JJ12" s="36"/>
      <c r="JK12" s="8"/>
      <c r="JL12" s="214"/>
      <c r="JM12" s="214"/>
      <c r="JN12" s="213"/>
      <c r="JO12" s="213"/>
      <c r="JP12" s="213"/>
      <c r="JQ12" s="213"/>
      <c r="JR12" s="213"/>
      <c r="JS12" s="213"/>
      <c r="JT12" s="213"/>
      <c r="JU12" s="246"/>
      <c r="JV12" s="246"/>
      <c r="JW12" s="246"/>
      <c r="JX12" s="246"/>
      <c r="JY12" s="246"/>
      <c r="JZ12" s="246"/>
      <c r="KA12" s="246"/>
      <c r="KB12" s="246"/>
      <c r="KC12" s="246"/>
      <c r="KD12" s="246"/>
      <c r="KE12" s="213"/>
      <c r="KF12" s="213"/>
      <c r="KG12" s="213"/>
      <c r="KH12" s="213"/>
      <c r="KI12" s="213"/>
      <c r="KJ12" s="213"/>
      <c r="KK12" s="295"/>
      <c r="KL12" s="36"/>
      <c r="KM12" s="593"/>
      <c r="KN12" s="593"/>
      <c r="KO12" s="593"/>
      <c r="KP12" s="593"/>
      <c r="KQ12" s="593"/>
      <c r="KR12" s="593"/>
      <c r="KS12" s="593"/>
      <c r="KT12" s="593"/>
      <c r="KU12" s="593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104" t="s">
        <v>218</v>
      </c>
      <c r="LP12" s="1104"/>
      <c r="LQ12" s="1104"/>
      <c r="LR12" s="1105"/>
    </row>
    <row r="13" spans="1:330" s="281" customFormat="1" ht="41.25" customHeight="1" thickTop="1" thickBot="1" x14ac:dyDescent="0.35">
      <c r="A13" s="1426" t="s">
        <v>163</v>
      </c>
      <c r="B13" s="1242" t="s">
        <v>169</v>
      </c>
      <c r="C13" s="1128"/>
      <c r="D13" s="1220" t="s">
        <v>2</v>
      </c>
      <c r="E13" s="1221"/>
      <c r="F13" s="1221"/>
      <c r="G13" s="1268"/>
      <c r="H13" s="1400" t="s">
        <v>7</v>
      </c>
      <c r="I13" s="1402" t="s">
        <v>7</v>
      </c>
      <c r="J13" s="1124" t="s">
        <v>9</v>
      </c>
      <c r="K13" s="1125"/>
      <c r="L13" s="1125"/>
      <c r="M13" s="1126"/>
      <c r="N13" s="1173" t="s">
        <v>15</v>
      </c>
      <c r="O13" s="1174"/>
      <c r="P13" s="1174"/>
      <c r="Q13" s="1175"/>
      <c r="R13" s="1125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580"/>
      <c r="AI13" s="1321" t="s">
        <v>169</v>
      </c>
      <c r="AJ13" s="1128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579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5"/>
      <c r="BM13" s="1284" t="s">
        <v>36</v>
      </c>
      <c r="BN13" s="592"/>
      <c r="BO13" s="1321" t="s">
        <v>169</v>
      </c>
      <c r="BP13" s="1128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5"/>
      <c r="CJ13" s="1343" t="s">
        <v>26</v>
      </c>
      <c r="CK13" s="1344"/>
      <c r="CL13" s="1345"/>
      <c r="CM13" s="1337"/>
      <c r="CN13" s="1338"/>
      <c r="CO13" s="1167" t="s">
        <v>36</v>
      </c>
      <c r="CP13" s="592"/>
      <c r="CQ13" s="1242" t="s">
        <v>169</v>
      </c>
      <c r="CR13" s="1128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5"/>
      <c r="DJ13" s="1260" t="s">
        <v>26</v>
      </c>
      <c r="DK13" s="1261"/>
      <c r="DL13" s="1152"/>
      <c r="DM13" s="1153"/>
      <c r="DN13" s="592"/>
      <c r="DO13" s="1242" t="s">
        <v>169</v>
      </c>
      <c r="DP13" s="1128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5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592"/>
      <c r="ER13" s="1321" t="s">
        <v>169</v>
      </c>
      <c r="ES13" s="1142"/>
      <c r="ET13" s="1143"/>
      <c r="EU13" s="1143"/>
      <c r="EV13" s="1143"/>
      <c r="EW13" s="1143"/>
      <c r="EX13" s="1143"/>
      <c r="EY13" s="1143"/>
      <c r="EZ13" s="1143"/>
      <c r="FA13" s="1143"/>
      <c r="FB13" s="1143"/>
      <c r="FC13" s="1143"/>
      <c r="FD13" s="1143"/>
      <c r="FE13" s="1143"/>
      <c r="FF13" s="1143"/>
      <c r="FG13" s="1143"/>
      <c r="FH13" s="1143"/>
      <c r="FI13" s="1143"/>
      <c r="FJ13" s="1143"/>
      <c r="FK13" s="1146"/>
      <c r="FL13" s="1147"/>
      <c r="FM13" s="1147"/>
      <c r="FN13" s="1147"/>
      <c r="FO13" s="1147"/>
      <c r="FP13" s="1147"/>
      <c r="FQ13" s="1148"/>
      <c r="FR13" s="1142"/>
      <c r="FS13" s="1143"/>
      <c r="FT13" s="1143"/>
      <c r="FU13" s="1143"/>
      <c r="FV13" s="1143"/>
      <c r="FW13" s="1143"/>
      <c r="FX13" s="1143"/>
      <c r="FY13" s="1143"/>
      <c r="FZ13" s="1143"/>
      <c r="GA13" s="1143"/>
      <c r="GB13" s="1143"/>
      <c r="GC13" s="1143"/>
      <c r="GD13" s="1143"/>
      <c r="GE13" s="1143"/>
      <c r="GF13" s="1143"/>
      <c r="GG13" s="1150"/>
      <c r="GH13" s="12"/>
      <c r="GI13" s="1242" t="s">
        <v>111</v>
      </c>
      <c r="GJ13" s="1193" t="s">
        <v>171</v>
      </c>
      <c r="GK13" s="1193" t="s">
        <v>183</v>
      </c>
      <c r="GL13" s="1196" t="s">
        <v>61</v>
      </c>
      <c r="GM13" s="1197"/>
      <c r="GN13" s="1197"/>
      <c r="GO13" s="1197"/>
      <c r="GP13" s="1197"/>
      <c r="GQ13" s="1197"/>
      <c r="GR13" s="1197"/>
      <c r="GS13" s="1197"/>
      <c r="GT13" s="1197"/>
      <c r="GU13" s="1197"/>
      <c r="GV13" s="1197"/>
      <c r="GW13" s="1197"/>
      <c r="GX13" s="1197"/>
      <c r="GY13" s="1197"/>
      <c r="GZ13" s="1197"/>
      <c r="HA13" s="1197"/>
      <c r="HB13" s="1197"/>
      <c r="HC13" s="1197"/>
      <c r="HD13" s="1197"/>
      <c r="HE13" s="1197"/>
      <c r="HF13" s="1197"/>
      <c r="HG13" s="1198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40" t="s">
        <v>80</v>
      </c>
      <c r="HS13" s="1317"/>
      <c r="HT13" s="1317"/>
      <c r="HU13" s="1317"/>
      <c r="HV13" s="1317"/>
      <c r="HW13" s="1317"/>
      <c r="HX13" s="1317"/>
      <c r="HY13" s="1317"/>
      <c r="HZ13" s="1317"/>
      <c r="IA13" s="1317"/>
      <c r="IB13" s="1317"/>
      <c r="IC13" s="1317"/>
      <c r="ID13" s="1317"/>
      <c r="IE13" s="1317"/>
      <c r="IF13" s="1318"/>
      <c r="IG13" s="7"/>
      <c r="IH13" s="1160" t="s">
        <v>169</v>
      </c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0"/>
      <c r="JD13" s="1140" t="s">
        <v>98</v>
      </c>
      <c r="JE13" s="1317"/>
      <c r="JF13" s="1317"/>
      <c r="JG13" s="1317"/>
      <c r="JH13" s="1318"/>
      <c r="JI13" s="7"/>
      <c r="JJ13" s="1127" t="s">
        <v>169</v>
      </c>
      <c r="JK13" s="1437" t="s">
        <v>103</v>
      </c>
      <c r="JL13" s="1438"/>
      <c r="JM13" s="1438"/>
      <c r="JN13" s="1438"/>
      <c r="JO13" s="1439"/>
      <c r="JP13" s="1428" t="s">
        <v>121</v>
      </c>
      <c r="JQ13" s="1429"/>
      <c r="JR13" s="1429"/>
      <c r="JS13" s="1429"/>
      <c r="JT13" s="1430"/>
      <c r="JU13" s="1427" t="s">
        <v>198</v>
      </c>
      <c r="JV13" s="1427"/>
      <c r="JW13" s="1427"/>
      <c r="JX13" s="1427"/>
      <c r="JY13" s="1427"/>
      <c r="JZ13" s="1427"/>
      <c r="KA13" s="1427"/>
      <c r="KB13" s="1427"/>
      <c r="KC13" s="1427"/>
      <c r="KD13" s="1427"/>
      <c r="KE13" s="1427"/>
      <c r="KF13" s="1427"/>
      <c r="KG13" s="1427"/>
      <c r="KH13" s="1427"/>
      <c r="KI13" s="1427"/>
      <c r="KJ13" s="1427"/>
      <c r="KK13" s="297"/>
      <c r="KL13" s="1127" t="s">
        <v>169</v>
      </c>
      <c r="KM13" s="1130" t="s">
        <v>184</v>
      </c>
      <c r="KN13" s="1131"/>
      <c r="KO13" s="1131"/>
      <c r="KP13" s="1131"/>
      <c r="KQ13" s="1131"/>
      <c r="KR13" s="1131"/>
      <c r="KS13" s="1131"/>
      <c r="KT13" s="1131"/>
      <c r="KU13" s="1132"/>
      <c r="KV13" s="1083" t="s">
        <v>206</v>
      </c>
      <c r="KW13" s="1145"/>
      <c r="KY13" s="1083" t="s">
        <v>207</v>
      </c>
      <c r="KZ13" s="1141"/>
      <c r="LA13" s="1141"/>
      <c r="LB13" s="1145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106"/>
      <c r="LP13" s="1106"/>
      <c r="LQ13" s="1106"/>
      <c r="LR13" s="1107"/>
    </row>
    <row r="14" spans="1:330" s="281" customFormat="1" ht="70.5" customHeight="1" thickBot="1" x14ac:dyDescent="0.25">
      <c r="A14" s="1426"/>
      <c r="B14" s="1243"/>
      <c r="C14" s="1128"/>
      <c r="D14" s="1222"/>
      <c r="E14" s="1223"/>
      <c r="F14" s="1223"/>
      <c r="G14" s="1269"/>
      <c r="H14" s="1401"/>
      <c r="I14" s="1403"/>
      <c r="J14" s="1381" t="s">
        <v>10</v>
      </c>
      <c r="K14" s="1382"/>
      <c r="L14" s="1383" t="s">
        <v>11</v>
      </c>
      <c r="M14" s="404"/>
      <c r="N14" s="1417"/>
      <c r="O14" s="1418"/>
      <c r="P14" s="1418"/>
      <c r="Q14" s="1419"/>
      <c r="R14" s="1221" t="s">
        <v>19</v>
      </c>
      <c r="S14" s="1268"/>
      <c r="T14" s="1174" t="s">
        <v>7</v>
      </c>
      <c r="U14" s="1175"/>
      <c r="V14" s="1174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418"/>
      <c r="AF14" s="1419"/>
      <c r="AG14" s="439"/>
      <c r="AH14" s="580"/>
      <c r="AI14" s="1322"/>
      <c r="AJ14" s="1128"/>
      <c r="AK14" s="1284" t="s">
        <v>25</v>
      </c>
      <c r="AL14" s="1163"/>
      <c r="AM14" s="1170" t="s">
        <v>26</v>
      </c>
      <c r="AN14" s="1170" t="s">
        <v>120</v>
      </c>
      <c r="AO14" s="1173" t="s">
        <v>27</v>
      </c>
      <c r="AP14" s="1174"/>
      <c r="AQ14" s="1175"/>
      <c r="AR14" s="1404" t="s">
        <v>122</v>
      </c>
      <c r="AS14" s="1405"/>
      <c r="AT14" s="1170" t="s">
        <v>32</v>
      </c>
      <c r="AU14" s="1393" t="s">
        <v>26</v>
      </c>
      <c r="AV14" s="1394"/>
      <c r="AW14" s="270" t="s">
        <v>33</v>
      </c>
      <c r="AX14" s="665" t="s">
        <v>33</v>
      </c>
      <c r="AY14" s="1266" t="s">
        <v>9</v>
      </c>
      <c r="AZ14" s="1267"/>
      <c r="BA14" s="1267"/>
      <c r="BB14" s="1267"/>
      <c r="BC14" s="1391" t="s">
        <v>15</v>
      </c>
      <c r="BD14" s="1392"/>
      <c r="BE14" s="1392"/>
      <c r="BF14" s="1397"/>
      <c r="BG14" s="1391" t="s">
        <v>19</v>
      </c>
      <c r="BH14" s="1397"/>
      <c r="BI14" s="1391" t="s">
        <v>7</v>
      </c>
      <c r="BJ14" s="1397"/>
      <c r="BK14" s="1391" t="s">
        <v>20</v>
      </c>
      <c r="BL14" s="1392"/>
      <c r="BM14" s="1332"/>
      <c r="BN14" s="592"/>
      <c r="BO14" s="1322"/>
      <c r="BP14" s="1128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267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21"/>
      <c r="CJ14" s="1346"/>
      <c r="CK14" s="1347"/>
      <c r="CL14" s="1348"/>
      <c r="CM14" s="1339"/>
      <c r="CN14" s="1340"/>
      <c r="CO14" s="1169"/>
      <c r="CP14" s="592"/>
      <c r="CQ14" s="1243"/>
      <c r="CR14" s="1128"/>
      <c r="CS14" s="1171"/>
      <c r="CT14" s="1168"/>
      <c r="CU14" s="1171"/>
      <c r="CV14" s="1171"/>
      <c r="CW14" s="1171"/>
      <c r="CX14" s="1266" t="s">
        <v>9</v>
      </c>
      <c r="CY14" s="1267"/>
      <c r="CZ14" s="1267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271"/>
      <c r="DJ14" s="1262"/>
      <c r="DK14" s="1263"/>
      <c r="DL14" s="1154"/>
      <c r="DM14" s="1155"/>
      <c r="DN14" s="592"/>
      <c r="DO14" s="1243"/>
      <c r="DP14" s="1128"/>
      <c r="DQ14" s="1171"/>
      <c r="DR14" s="1168"/>
      <c r="DS14" s="1171"/>
      <c r="DT14" s="1171"/>
      <c r="DU14" s="1266" t="s">
        <v>9</v>
      </c>
      <c r="DV14" s="1267"/>
      <c r="DW14" s="1267"/>
      <c r="DX14" s="1267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21"/>
      <c r="EI14" s="1326"/>
      <c r="EJ14" s="1327"/>
      <c r="EK14" s="1328"/>
      <c r="EL14" s="1169"/>
      <c r="EM14" s="1285"/>
      <c r="EN14" s="1164"/>
      <c r="EO14" s="1285"/>
      <c r="EP14" s="1164"/>
      <c r="EQ14" s="592"/>
      <c r="ER14" s="1243"/>
      <c r="ES14" s="1140" t="s">
        <v>45</v>
      </c>
      <c r="ET14" s="1317"/>
      <c r="EU14" s="1318"/>
      <c r="EV14" s="1371" t="s">
        <v>46</v>
      </c>
      <c r="EW14" s="1372"/>
      <c r="EX14" s="1373"/>
      <c r="EY14" s="1130" t="s">
        <v>47</v>
      </c>
      <c r="EZ14" s="1310"/>
      <c r="FA14" s="1311"/>
      <c r="FB14" s="1130" t="s">
        <v>48</v>
      </c>
      <c r="FC14" s="1180"/>
      <c r="FD14" s="1181"/>
      <c r="FE14" s="1363" t="s">
        <v>51</v>
      </c>
      <c r="FF14" s="1364"/>
      <c r="FG14" s="1364"/>
      <c r="FH14" s="1363" t="s">
        <v>52</v>
      </c>
      <c r="FI14" s="1364"/>
      <c r="FJ14" s="1365"/>
      <c r="FK14" s="1366" t="s">
        <v>171</v>
      </c>
      <c r="FL14" s="1367" t="s">
        <v>182</v>
      </c>
      <c r="FM14" s="1370" t="s">
        <v>173</v>
      </c>
      <c r="FN14" s="1376" t="s">
        <v>174</v>
      </c>
      <c r="FO14" s="1376" t="s">
        <v>175</v>
      </c>
      <c r="FP14" s="1189" t="s">
        <v>176</v>
      </c>
      <c r="FQ14" s="1190" t="s">
        <v>177</v>
      </c>
      <c r="FR14" s="1191" t="s">
        <v>54</v>
      </c>
      <c r="FS14" s="1183"/>
      <c r="FT14" s="1183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186" t="s">
        <v>60</v>
      </c>
      <c r="GH14" s="13"/>
      <c r="GI14" s="1243"/>
      <c r="GJ14" s="1194"/>
      <c r="GK14" s="1194"/>
      <c r="GL14" s="1310" t="s">
        <v>113</v>
      </c>
      <c r="GM14" s="1310"/>
      <c r="GN14" s="1310"/>
      <c r="GO14" s="1310"/>
      <c r="GP14" s="1310"/>
      <c r="GQ14" s="1130" t="s">
        <v>114</v>
      </c>
      <c r="GR14" s="1310"/>
      <c r="GS14" s="1310"/>
      <c r="GT14" s="1310"/>
      <c r="GU14" s="1310"/>
      <c r="GV14" s="1361" t="s">
        <v>115</v>
      </c>
      <c r="GW14" s="1133" t="s">
        <v>171</v>
      </c>
      <c r="GX14" s="1359" t="s">
        <v>182</v>
      </c>
      <c r="GY14" s="1180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3"/>
      <c r="HK14" s="1180"/>
      <c r="HL14" s="1180"/>
      <c r="HM14" s="1180"/>
      <c r="HN14" s="1180"/>
      <c r="HO14" s="1180"/>
      <c r="HP14" s="1180"/>
      <c r="HQ14" s="1180"/>
      <c r="HR14" s="1201" t="s">
        <v>171</v>
      </c>
      <c r="HS14" s="1257" t="s">
        <v>182</v>
      </c>
      <c r="HT14" s="1133" t="s">
        <v>81</v>
      </c>
      <c r="HU14" s="1133"/>
      <c r="HV14" s="1133"/>
      <c r="HW14" s="1133"/>
      <c r="HX14" s="1134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161"/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128"/>
      <c r="JK14" s="1275" t="s">
        <v>104</v>
      </c>
      <c r="JL14" s="1276"/>
      <c r="JM14" s="1210" t="s">
        <v>105</v>
      </c>
      <c r="JN14" s="1210"/>
      <c r="JO14" s="1211"/>
      <c r="JP14" s="1431"/>
      <c r="JQ14" s="1432"/>
      <c r="JR14" s="1432"/>
      <c r="JS14" s="1432"/>
      <c r="JT14" s="1433"/>
      <c r="JU14" s="1246" t="s">
        <v>192</v>
      </c>
      <c r="JV14" s="1247"/>
      <c r="JW14" s="1247"/>
      <c r="JX14" s="1247"/>
      <c r="JY14" s="1248"/>
      <c r="JZ14" s="1246" t="s">
        <v>193</v>
      </c>
      <c r="KA14" s="1247"/>
      <c r="KB14" s="1247"/>
      <c r="KC14" s="1247"/>
      <c r="KD14" s="1248"/>
      <c r="KE14" s="1251" t="s">
        <v>199</v>
      </c>
      <c r="KF14" s="1293" t="s">
        <v>182</v>
      </c>
      <c r="KG14" s="1296" t="s">
        <v>179</v>
      </c>
      <c r="KH14" s="1302" t="s">
        <v>202</v>
      </c>
      <c r="KI14" s="1298" t="s">
        <v>180</v>
      </c>
      <c r="KJ14" s="1300" t="s">
        <v>181</v>
      </c>
      <c r="KK14" s="298"/>
      <c r="KL14" s="1128"/>
      <c r="KM14" s="1304" t="s">
        <v>185</v>
      </c>
      <c r="KN14" s="1291"/>
      <c r="KO14" s="1291"/>
      <c r="KP14" s="1291" t="s">
        <v>186</v>
      </c>
      <c r="KQ14" s="1291"/>
      <c r="KR14" s="1291"/>
      <c r="KS14" s="1291" t="s">
        <v>187</v>
      </c>
      <c r="KT14" s="1291"/>
      <c r="KU14" s="1292"/>
      <c r="KV14" s="1165"/>
      <c r="KW14" s="1166"/>
      <c r="KY14" s="1165"/>
      <c r="KZ14" s="1205"/>
      <c r="LA14" s="1205"/>
      <c r="LB14" s="1166"/>
      <c r="LD14" s="1191" t="s">
        <v>169</v>
      </c>
      <c r="LE14" s="1228" t="s">
        <v>93</v>
      </c>
      <c r="LF14" s="1229"/>
      <c r="LG14" s="1229"/>
      <c r="LH14" s="1229" t="s">
        <v>94</v>
      </c>
      <c r="LI14" s="1229"/>
      <c r="LJ14" s="1229"/>
      <c r="LK14" s="1101"/>
      <c r="LL14" s="1102"/>
      <c r="LM14" s="1102"/>
      <c r="LN14" s="1103"/>
      <c r="LO14" s="1106"/>
      <c r="LP14" s="1106"/>
      <c r="LQ14" s="1106"/>
      <c r="LR14" s="1107"/>
    </row>
    <row r="15" spans="1:330" s="281" customFormat="1" ht="71.25" customHeight="1" thickBot="1" x14ac:dyDescent="0.25">
      <c r="A15" s="1426"/>
      <c r="B15" s="1243"/>
      <c r="C15" s="1128"/>
      <c r="D15" s="1408" t="s">
        <v>3</v>
      </c>
      <c r="E15" s="1410" t="s">
        <v>4</v>
      </c>
      <c r="F15" s="1412" t="s">
        <v>5</v>
      </c>
      <c r="G15" s="1135" t="s">
        <v>148</v>
      </c>
      <c r="H15" s="1415" t="s">
        <v>8</v>
      </c>
      <c r="I15" s="1402" t="s">
        <v>3</v>
      </c>
      <c r="J15" s="1249"/>
      <c r="K15" s="1272"/>
      <c r="L15" s="1384"/>
      <c r="M15" s="1135" t="s">
        <v>164</v>
      </c>
      <c r="N15" s="1176"/>
      <c r="O15" s="1177"/>
      <c r="P15" s="1177"/>
      <c r="Q15" s="1178"/>
      <c r="R15" s="1223"/>
      <c r="S15" s="1269"/>
      <c r="T15" s="1177"/>
      <c r="U15" s="1178"/>
      <c r="V15" s="1177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/>
      <c r="AH15" s="580"/>
      <c r="AI15" s="1322"/>
      <c r="AJ15" s="1128"/>
      <c r="AK15" s="1332"/>
      <c r="AL15" s="1333"/>
      <c r="AM15" s="1172"/>
      <c r="AN15" s="1172"/>
      <c r="AO15" s="1389" t="s">
        <v>28</v>
      </c>
      <c r="AP15" s="1390"/>
      <c r="AQ15" s="1170" t="s">
        <v>123</v>
      </c>
      <c r="AR15" s="1406"/>
      <c r="AS15" s="1407"/>
      <c r="AT15" s="1172"/>
      <c r="AU15" s="1395"/>
      <c r="AV15" s="1396"/>
      <c r="AW15" s="271" t="s">
        <v>34</v>
      </c>
      <c r="AX15" s="666" t="s">
        <v>11</v>
      </c>
      <c r="AY15" s="1249" t="s">
        <v>10</v>
      </c>
      <c r="AZ15" s="1272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578" t="s">
        <v>2</v>
      </c>
      <c r="BN15" s="592"/>
      <c r="BO15" s="1322"/>
      <c r="BP15" s="1128"/>
      <c r="BQ15" s="1172"/>
      <c r="BR15" s="1169"/>
      <c r="BS15" s="1172"/>
      <c r="BT15" s="1172"/>
      <c r="BU15" s="1172"/>
      <c r="BV15" s="1249" t="s">
        <v>10</v>
      </c>
      <c r="BW15" s="1272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23"/>
      <c r="CJ15" s="1349"/>
      <c r="CK15" s="1350"/>
      <c r="CL15" s="1351"/>
      <c r="CM15" s="1341"/>
      <c r="CN15" s="1342"/>
      <c r="CO15" s="14" t="s">
        <v>2</v>
      </c>
      <c r="CP15" s="592"/>
      <c r="CQ15" s="1243"/>
      <c r="CR15" s="1128"/>
      <c r="CS15" s="1172"/>
      <c r="CT15" s="1169"/>
      <c r="CU15" s="1172"/>
      <c r="CV15" s="1172"/>
      <c r="CW15" s="1172"/>
      <c r="CX15" s="1249" t="s">
        <v>10</v>
      </c>
      <c r="CY15" s="1250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272"/>
      <c r="DJ15" s="1264"/>
      <c r="DK15" s="1265"/>
      <c r="DL15" s="1156"/>
      <c r="DM15" s="1157"/>
      <c r="DN15" s="592"/>
      <c r="DO15" s="1243"/>
      <c r="DP15" s="1128"/>
      <c r="DQ15" s="1172"/>
      <c r="DR15" s="1169"/>
      <c r="DS15" s="1172"/>
      <c r="DT15" s="1172"/>
      <c r="DU15" s="1249" t="s">
        <v>10</v>
      </c>
      <c r="DV15" s="1272"/>
      <c r="DW15" s="1224" t="s">
        <v>11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23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592"/>
      <c r="ER15" s="1243"/>
      <c r="ES15" s="1182" t="s">
        <v>49</v>
      </c>
      <c r="ET15" s="1180"/>
      <c r="EU15" s="1181"/>
      <c r="EV15" s="1334" t="s">
        <v>49</v>
      </c>
      <c r="EW15" s="1335"/>
      <c r="EX15" s="1336"/>
      <c r="EY15" s="1182" t="s">
        <v>49</v>
      </c>
      <c r="EZ15" s="1180"/>
      <c r="FA15" s="1181"/>
      <c r="FB15" s="1182" t="s">
        <v>49</v>
      </c>
      <c r="FC15" s="1180"/>
      <c r="FD15" s="1181"/>
      <c r="FE15" s="1374" t="s">
        <v>49</v>
      </c>
      <c r="FF15" s="1375"/>
      <c r="FG15" s="1375"/>
      <c r="FH15" s="1374" t="s">
        <v>49</v>
      </c>
      <c r="FI15" s="1375"/>
      <c r="FJ15" s="1377"/>
      <c r="FK15" s="1366"/>
      <c r="FL15" s="1368"/>
      <c r="FM15" s="1370"/>
      <c r="FN15" s="1376"/>
      <c r="FO15" s="1376"/>
      <c r="FP15" s="1189"/>
      <c r="FQ15" s="1190"/>
      <c r="FR15" s="1378" t="s">
        <v>55</v>
      </c>
      <c r="FS15" s="1379"/>
      <c r="FT15" s="1380"/>
      <c r="FU15" s="1306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192"/>
      <c r="GH15" s="13"/>
      <c r="GI15" s="1243"/>
      <c r="GJ15" s="1194"/>
      <c r="GK15" s="1194"/>
      <c r="GL15" s="1308" t="s">
        <v>62</v>
      </c>
      <c r="GM15" s="1167" t="s">
        <v>63</v>
      </c>
      <c r="GN15" s="1167" t="s">
        <v>64</v>
      </c>
      <c r="GO15" s="1167" t="s">
        <v>65</v>
      </c>
      <c r="GP15" s="1273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273" t="s">
        <v>112</v>
      </c>
      <c r="GV15" s="1362"/>
      <c r="GW15" s="1358"/>
      <c r="GX15" s="1360"/>
      <c r="GY15" s="176" t="s">
        <v>50</v>
      </c>
      <c r="GZ15" s="15" t="s">
        <v>67</v>
      </c>
      <c r="HA15" s="16" t="s">
        <v>68</v>
      </c>
      <c r="HB15" s="16" t="s">
        <v>69</v>
      </c>
      <c r="HC15" s="1184" t="s">
        <v>70</v>
      </c>
      <c r="HD15" s="1184" t="s">
        <v>71</v>
      </c>
      <c r="HE15" s="1184" t="s">
        <v>72</v>
      </c>
      <c r="HF15" s="1184" t="s">
        <v>73</v>
      </c>
      <c r="HG15" s="1186" t="s">
        <v>74</v>
      </c>
      <c r="HH15" s="13"/>
      <c r="HI15" s="1137" t="s">
        <v>169</v>
      </c>
      <c r="HJ15" s="1188" t="s">
        <v>75</v>
      </c>
      <c r="HK15" s="1203" t="s">
        <v>124</v>
      </c>
      <c r="HL15" s="1203" t="s">
        <v>76</v>
      </c>
      <c r="HM15" s="1203" t="s">
        <v>77</v>
      </c>
      <c r="HN15" s="1203" t="s">
        <v>78</v>
      </c>
      <c r="HO15" s="1203" t="s">
        <v>116</v>
      </c>
      <c r="HP15" s="1203" t="s">
        <v>117</v>
      </c>
      <c r="HQ15" s="38" t="s">
        <v>79</v>
      </c>
      <c r="HR15" s="1202"/>
      <c r="HS15" s="1258"/>
      <c r="HT15" s="1312" t="s">
        <v>62</v>
      </c>
      <c r="HU15" s="1312" t="s">
        <v>63</v>
      </c>
      <c r="HV15" s="1312" t="s">
        <v>64</v>
      </c>
      <c r="HW15" s="1312" t="s">
        <v>65</v>
      </c>
      <c r="HX15" s="1139" t="s">
        <v>190</v>
      </c>
      <c r="HY15" s="1313" t="s">
        <v>68</v>
      </c>
      <c r="HZ15" s="1137" t="s">
        <v>83</v>
      </c>
      <c r="IA15" s="1137" t="s">
        <v>84</v>
      </c>
      <c r="IB15" s="1137" t="s">
        <v>85</v>
      </c>
      <c r="IC15" s="1137" t="s">
        <v>86</v>
      </c>
      <c r="ID15" s="1315" t="s">
        <v>87</v>
      </c>
      <c r="IE15" s="1315" t="s">
        <v>88</v>
      </c>
      <c r="IF15" s="1127" t="s">
        <v>79</v>
      </c>
      <c r="IG15" s="17"/>
      <c r="IH15" s="1161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216"/>
      <c r="IZ15" s="1217"/>
      <c r="JA15" s="1215" t="s">
        <v>97</v>
      </c>
      <c r="JB15" s="1216"/>
      <c r="JC15" s="1217"/>
      <c r="JD15" s="1284" t="s">
        <v>99</v>
      </c>
      <c r="JE15" s="1213" t="s">
        <v>100</v>
      </c>
      <c r="JF15" s="1213" t="s">
        <v>101</v>
      </c>
      <c r="JG15" s="1163" t="s">
        <v>102</v>
      </c>
      <c r="JH15" s="1163" t="s">
        <v>189</v>
      </c>
      <c r="JI15" s="17"/>
      <c r="JJ15" s="1128"/>
      <c r="JK15" s="1275" t="s">
        <v>106</v>
      </c>
      <c r="JL15" s="1276"/>
      <c r="JM15" s="1319" t="s">
        <v>107</v>
      </c>
      <c r="JN15" s="1319"/>
      <c r="JO15" s="1320"/>
      <c r="JP15" s="1278" t="s">
        <v>99</v>
      </c>
      <c r="JQ15" s="1280" t="s">
        <v>100</v>
      </c>
      <c r="JR15" s="1280" t="s">
        <v>101</v>
      </c>
      <c r="JS15" s="1280" t="s">
        <v>102</v>
      </c>
      <c r="JT15" s="1282" t="s">
        <v>68</v>
      </c>
      <c r="JU15" s="1244" t="s">
        <v>194</v>
      </c>
      <c r="JV15" s="1244" t="s">
        <v>195</v>
      </c>
      <c r="JW15" s="1244" t="s">
        <v>191</v>
      </c>
      <c r="JX15" s="1244" t="s">
        <v>196</v>
      </c>
      <c r="JY15" s="1289" t="s">
        <v>197</v>
      </c>
      <c r="JZ15" s="1244" t="s">
        <v>194</v>
      </c>
      <c r="KA15" s="1244" t="s">
        <v>195</v>
      </c>
      <c r="KB15" s="1244" t="s">
        <v>191</v>
      </c>
      <c r="KC15" s="1244" t="s">
        <v>196</v>
      </c>
      <c r="KD15" s="1289" t="s">
        <v>197</v>
      </c>
      <c r="KE15" s="1252"/>
      <c r="KF15" s="1294"/>
      <c r="KG15" s="1297"/>
      <c r="KH15" s="1303"/>
      <c r="KI15" s="1299"/>
      <c r="KJ15" s="1301"/>
      <c r="KK15" s="298"/>
      <c r="KL15" s="1128"/>
      <c r="KM15" s="1159" t="s">
        <v>12</v>
      </c>
      <c r="KN15" s="1158" t="s">
        <v>13</v>
      </c>
      <c r="KO15" s="1158" t="s">
        <v>14</v>
      </c>
      <c r="KP15" s="1158" t="s">
        <v>12</v>
      </c>
      <c r="KQ15" s="1158" t="s">
        <v>13</v>
      </c>
      <c r="KR15" s="1158" t="s">
        <v>14</v>
      </c>
      <c r="KS15" s="1158" t="s">
        <v>12</v>
      </c>
      <c r="KT15" s="1158" t="s">
        <v>13</v>
      </c>
      <c r="KU15" s="1440" t="s">
        <v>14</v>
      </c>
      <c r="KV15" s="1146"/>
      <c r="KW15" s="1148"/>
      <c r="KY15" s="1142"/>
      <c r="KZ15" s="1143"/>
      <c r="LA15" s="1143"/>
      <c r="LB15" s="1150"/>
      <c r="LD15" s="1226"/>
      <c r="LE15" s="1228"/>
      <c r="LF15" s="1229"/>
      <c r="LG15" s="1229"/>
      <c r="LH15" s="1229"/>
      <c r="LI15" s="1229"/>
      <c r="LJ15" s="1229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501" t="s">
        <v>210</v>
      </c>
    </row>
    <row r="16" spans="1:330" s="281" customFormat="1" ht="34.5" customHeight="1" thickBot="1" x14ac:dyDescent="0.35">
      <c r="A16" s="1426"/>
      <c r="B16" s="1243"/>
      <c r="C16" s="1206"/>
      <c r="D16" s="1409"/>
      <c r="E16" s="1411"/>
      <c r="F16" s="1413"/>
      <c r="G16" s="1414"/>
      <c r="H16" s="1416"/>
      <c r="I16" s="1403"/>
      <c r="J16" s="18" t="s">
        <v>12</v>
      </c>
      <c r="K16" s="586" t="s">
        <v>13</v>
      </c>
      <c r="L16" s="594" t="s">
        <v>14</v>
      </c>
      <c r="M16" s="1136"/>
      <c r="N16" s="585" t="s">
        <v>12</v>
      </c>
      <c r="O16" s="19" t="s">
        <v>13</v>
      </c>
      <c r="P16" s="21" t="s">
        <v>14</v>
      </c>
      <c r="Q16" s="394" t="s">
        <v>148</v>
      </c>
      <c r="R16" s="588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594" t="s">
        <v>14</v>
      </c>
      <c r="X16" s="18" t="s">
        <v>12</v>
      </c>
      <c r="Y16" s="594" t="s">
        <v>13</v>
      </c>
      <c r="Z16" s="585" t="s">
        <v>12</v>
      </c>
      <c r="AA16" s="20" t="s">
        <v>13</v>
      </c>
      <c r="AB16" s="585" t="s">
        <v>12</v>
      </c>
      <c r="AC16" s="21" t="s">
        <v>13</v>
      </c>
      <c r="AD16" s="585" t="s">
        <v>12</v>
      </c>
      <c r="AE16" s="19" t="s">
        <v>13</v>
      </c>
      <c r="AF16" s="21" t="s">
        <v>14</v>
      </c>
      <c r="AG16" s="21"/>
      <c r="AH16" s="11"/>
      <c r="AI16" s="1385"/>
      <c r="AJ16" s="1129"/>
      <c r="AK16" s="270" t="s">
        <v>14</v>
      </c>
      <c r="AL16" s="89" t="s">
        <v>148</v>
      </c>
      <c r="AM16" s="270" t="s">
        <v>12</v>
      </c>
      <c r="AN16" s="270" t="s">
        <v>12</v>
      </c>
      <c r="AO16" s="585" t="s">
        <v>12</v>
      </c>
      <c r="AP16" s="21" t="s">
        <v>13</v>
      </c>
      <c r="AQ16" s="1171"/>
      <c r="AR16" s="588" t="s">
        <v>12</v>
      </c>
      <c r="AS16" s="21" t="s">
        <v>13</v>
      </c>
      <c r="AT16" s="582" t="s">
        <v>12</v>
      </c>
      <c r="AU16" s="270" t="s">
        <v>13</v>
      </c>
      <c r="AV16" s="89" t="s">
        <v>148</v>
      </c>
      <c r="AW16" s="270" t="s">
        <v>12</v>
      </c>
      <c r="AX16" s="665" t="s">
        <v>12</v>
      </c>
      <c r="AY16" s="18" t="s">
        <v>12</v>
      </c>
      <c r="AZ16" s="586" t="s">
        <v>13</v>
      </c>
      <c r="BA16" s="584" t="s">
        <v>14</v>
      </c>
      <c r="BB16" s="91" t="s">
        <v>148</v>
      </c>
      <c r="BC16" s="588" t="s">
        <v>12</v>
      </c>
      <c r="BD16" s="19" t="s">
        <v>13</v>
      </c>
      <c r="BE16" s="21" t="s">
        <v>14</v>
      </c>
      <c r="BF16" s="88" t="s">
        <v>148</v>
      </c>
      <c r="BG16" s="585" t="s">
        <v>13</v>
      </c>
      <c r="BH16" s="21" t="s">
        <v>14</v>
      </c>
      <c r="BI16" s="585" t="s">
        <v>13</v>
      </c>
      <c r="BJ16" s="21" t="s">
        <v>14</v>
      </c>
      <c r="BK16" s="585" t="s">
        <v>13</v>
      </c>
      <c r="BL16" s="21" t="s">
        <v>14</v>
      </c>
      <c r="BM16" s="22" t="s">
        <v>12</v>
      </c>
      <c r="BN16" s="11"/>
      <c r="BO16" s="1322"/>
      <c r="BP16" s="1129"/>
      <c r="BQ16" s="23" t="s">
        <v>12</v>
      </c>
      <c r="BR16" s="24" t="s">
        <v>12</v>
      </c>
      <c r="BS16" s="23" t="s">
        <v>12</v>
      </c>
      <c r="BT16" s="23" t="s">
        <v>12</v>
      </c>
      <c r="BU16" s="23" t="s">
        <v>12</v>
      </c>
      <c r="BV16" s="585" t="s">
        <v>12</v>
      </c>
      <c r="BW16" s="19" t="s">
        <v>13</v>
      </c>
      <c r="BX16" s="39" t="s">
        <v>14</v>
      </c>
      <c r="BY16" s="94" t="s">
        <v>165</v>
      </c>
      <c r="BZ16" s="585" t="s">
        <v>12</v>
      </c>
      <c r="CA16" s="19" t="s">
        <v>13</v>
      </c>
      <c r="CB16" s="21" t="s">
        <v>14</v>
      </c>
      <c r="CC16" s="40" t="s">
        <v>166</v>
      </c>
      <c r="CD16" s="585" t="s">
        <v>13</v>
      </c>
      <c r="CE16" s="21" t="s">
        <v>14</v>
      </c>
      <c r="CF16" s="585" t="s">
        <v>13</v>
      </c>
      <c r="CG16" s="21" t="s">
        <v>14</v>
      </c>
      <c r="CH16" s="585" t="s">
        <v>13</v>
      </c>
      <c r="CI16" s="21" t="s">
        <v>14</v>
      </c>
      <c r="CJ16" s="585" t="s">
        <v>12</v>
      </c>
      <c r="CK16" s="21" t="s">
        <v>13</v>
      </c>
      <c r="CL16" s="92" t="s">
        <v>165</v>
      </c>
      <c r="CM16" s="289" t="s">
        <v>200</v>
      </c>
      <c r="CN16" s="280" t="s">
        <v>201</v>
      </c>
      <c r="CO16" s="429" t="s">
        <v>12</v>
      </c>
      <c r="CP16" s="11"/>
      <c r="CQ16" s="1243"/>
      <c r="CR16" s="1129"/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585" t="s">
        <v>12</v>
      </c>
      <c r="CY16" s="19" t="s">
        <v>13</v>
      </c>
      <c r="CZ16" s="21" t="s">
        <v>14</v>
      </c>
      <c r="DA16" s="585" t="s">
        <v>12</v>
      </c>
      <c r="DB16" s="19" t="s">
        <v>13</v>
      </c>
      <c r="DC16" s="21" t="s">
        <v>14</v>
      </c>
      <c r="DD16" s="585" t="s">
        <v>13</v>
      </c>
      <c r="DE16" s="21" t="s">
        <v>14</v>
      </c>
      <c r="DF16" s="585" t="s">
        <v>13</v>
      </c>
      <c r="DG16" s="21" t="s">
        <v>14</v>
      </c>
      <c r="DH16" s="585" t="s">
        <v>13</v>
      </c>
      <c r="DI16" s="21" t="s">
        <v>14</v>
      </c>
      <c r="DJ16" s="585" t="s">
        <v>12</v>
      </c>
      <c r="DK16" s="21" t="s">
        <v>13</v>
      </c>
      <c r="DL16" s="360" t="s">
        <v>200</v>
      </c>
      <c r="DM16" s="361" t="s">
        <v>201</v>
      </c>
      <c r="DN16" s="11"/>
      <c r="DO16" s="1243"/>
      <c r="DP16" s="1129"/>
      <c r="DQ16" s="23" t="s">
        <v>12</v>
      </c>
      <c r="DR16" s="24" t="s">
        <v>12</v>
      </c>
      <c r="DS16" s="23" t="s">
        <v>12</v>
      </c>
      <c r="DT16" s="23" t="s">
        <v>12</v>
      </c>
      <c r="DU16" s="585" t="s">
        <v>12</v>
      </c>
      <c r="DV16" s="19" t="s">
        <v>13</v>
      </c>
      <c r="DW16" s="39" t="s">
        <v>14</v>
      </c>
      <c r="DX16" s="92" t="s">
        <v>165</v>
      </c>
      <c r="DY16" s="585" t="s">
        <v>12</v>
      </c>
      <c r="DZ16" s="19" t="s">
        <v>13</v>
      </c>
      <c r="EA16" s="21" t="s">
        <v>14</v>
      </c>
      <c r="EB16" s="95" t="s">
        <v>148</v>
      </c>
      <c r="EC16" s="585" t="s">
        <v>13</v>
      </c>
      <c r="ED16" s="21" t="s">
        <v>14</v>
      </c>
      <c r="EE16" s="585" t="s">
        <v>13</v>
      </c>
      <c r="EF16" s="21" t="s">
        <v>14</v>
      </c>
      <c r="EG16" s="585" t="s">
        <v>12</v>
      </c>
      <c r="EH16" s="21" t="s">
        <v>13</v>
      </c>
      <c r="EI16" s="585" t="s">
        <v>12</v>
      </c>
      <c r="EJ16" s="21" t="s">
        <v>13</v>
      </c>
      <c r="EK16" s="96" t="s">
        <v>148</v>
      </c>
      <c r="EL16" s="18" t="s">
        <v>12</v>
      </c>
      <c r="EM16" s="582" t="s">
        <v>13</v>
      </c>
      <c r="EN16" s="97" t="s">
        <v>148</v>
      </c>
      <c r="EO16" s="582" t="s">
        <v>13</v>
      </c>
      <c r="EP16" s="89" t="s">
        <v>148</v>
      </c>
      <c r="EQ16" s="11"/>
      <c r="ER16" s="1243"/>
      <c r="ES16" s="18" t="s">
        <v>12</v>
      </c>
      <c r="ET16" s="586" t="s">
        <v>13</v>
      </c>
      <c r="EU16" s="594" t="s">
        <v>14</v>
      </c>
      <c r="EV16" s="590" t="s">
        <v>12</v>
      </c>
      <c r="EW16" s="576" t="s">
        <v>13</v>
      </c>
      <c r="EX16" s="577" t="s">
        <v>14</v>
      </c>
      <c r="EY16" s="18" t="s">
        <v>12</v>
      </c>
      <c r="EZ16" s="586" t="s">
        <v>13</v>
      </c>
      <c r="FA16" s="594" t="s">
        <v>14</v>
      </c>
      <c r="FB16" s="18" t="s">
        <v>12</v>
      </c>
      <c r="FC16" s="586" t="s">
        <v>13</v>
      </c>
      <c r="FD16" s="594" t="s">
        <v>14</v>
      </c>
      <c r="FE16" s="18" t="s">
        <v>12</v>
      </c>
      <c r="FF16" s="586" t="s">
        <v>13</v>
      </c>
      <c r="FG16" s="591" t="s">
        <v>14</v>
      </c>
      <c r="FH16" s="18" t="s">
        <v>12</v>
      </c>
      <c r="FI16" s="586" t="s">
        <v>13</v>
      </c>
      <c r="FJ16" s="594" t="s">
        <v>14</v>
      </c>
      <c r="FK16" s="1366"/>
      <c r="FL16" s="1369"/>
      <c r="FM16" s="1370"/>
      <c r="FN16" s="1376"/>
      <c r="FO16" s="1376"/>
      <c r="FP16" s="1189"/>
      <c r="FQ16" s="1190"/>
      <c r="FR16" s="185" t="s">
        <v>12</v>
      </c>
      <c r="FS16" s="587" t="s">
        <v>13</v>
      </c>
      <c r="FT16" s="587" t="s">
        <v>14</v>
      </c>
      <c r="FU16" s="41" t="s">
        <v>12</v>
      </c>
      <c r="FV16" s="586" t="s">
        <v>13</v>
      </c>
      <c r="FW16" s="594" t="s">
        <v>14</v>
      </c>
      <c r="FX16" s="18" t="s">
        <v>12</v>
      </c>
      <c r="FY16" s="586" t="s">
        <v>13</v>
      </c>
      <c r="FZ16" s="594" t="s">
        <v>14</v>
      </c>
      <c r="GA16" s="18" t="s">
        <v>12</v>
      </c>
      <c r="GB16" s="586" t="s">
        <v>13</v>
      </c>
      <c r="GC16" s="594" t="s">
        <v>14</v>
      </c>
      <c r="GD16" s="18" t="s">
        <v>12</v>
      </c>
      <c r="GE16" s="586" t="s">
        <v>13</v>
      </c>
      <c r="GF16" s="594" t="s">
        <v>14</v>
      </c>
      <c r="GG16" s="76" t="s">
        <v>125</v>
      </c>
      <c r="GH16" s="25"/>
      <c r="GI16" s="1243"/>
      <c r="GJ16" s="1195"/>
      <c r="GK16" s="1195"/>
      <c r="GL16" s="1309"/>
      <c r="GM16" s="1168"/>
      <c r="GN16" s="1168"/>
      <c r="GO16" s="1168"/>
      <c r="GP16" s="1274"/>
      <c r="GQ16" s="1200"/>
      <c r="GR16" s="1168"/>
      <c r="GS16" s="1168"/>
      <c r="GT16" s="1168"/>
      <c r="GU16" s="1274"/>
      <c r="GV16" s="1362"/>
      <c r="GW16" s="1358"/>
      <c r="GX16" s="1360"/>
      <c r="GY16" s="177" t="s">
        <v>12</v>
      </c>
      <c r="GZ16" s="74" t="s">
        <v>12</v>
      </c>
      <c r="HA16" s="74" t="s">
        <v>12</v>
      </c>
      <c r="HB16" s="74" t="s">
        <v>12</v>
      </c>
      <c r="HC16" s="1185"/>
      <c r="HD16" s="1185"/>
      <c r="HE16" s="1185"/>
      <c r="HF16" s="1185"/>
      <c r="HG16" s="1187"/>
      <c r="HH16" s="13"/>
      <c r="HI16" s="1138"/>
      <c r="HJ16" s="1188"/>
      <c r="HK16" s="1204"/>
      <c r="HL16" s="1204"/>
      <c r="HM16" s="1204"/>
      <c r="HN16" s="1204"/>
      <c r="HO16" s="1204"/>
      <c r="HP16" s="1204"/>
      <c r="HQ16" s="591" t="s">
        <v>12</v>
      </c>
      <c r="HR16" s="1202"/>
      <c r="HS16" s="1258"/>
      <c r="HT16" s="1312"/>
      <c r="HU16" s="1312"/>
      <c r="HV16" s="1312"/>
      <c r="HW16" s="1312"/>
      <c r="HX16" s="1139"/>
      <c r="HY16" s="1314"/>
      <c r="HZ16" s="1277"/>
      <c r="IA16" s="1277"/>
      <c r="IB16" s="1277"/>
      <c r="IC16" s="1277"/>
      <c r="ID16" s="1316"/>
      <c r="IE16" s="1316"/>
      <c r="IF16" s="1212"/>
      <c r="IG16" s="17"/>
      <c r="IH16" s="1162"/>
      <c r="II16" s="18" t="s">
        <v>12</v>
      </c>
      <c r="IJ16" s="586" t="s">
        <v>13</v>
      </c>
      <c r="IK16" s="591" t="s">
        <v>14</v>
      </c>
      <c r="IL16" s="18" t="s">
        <v>12</v>
      </c>
      <c r="IM16" s="586" t="s">
        <v>13</v>
      </c>
      <c r="IN16" s="591" t="s">
        <v>14</v>
      </c>
      <c r="IO16" s="18" t="s">
        <v>12</v>
      </c>
      <c r="IP16" s="586" t="s">
        <v>13</v>
      </c>
      <c r="IQ16" s="591" t="s">
        <v>14</v>
      </c>
      <c r="IR16" s="18" t="s">
        <v>12</v>
      </c>
      <c r="IS16" s="586" t="s">
        <v>13</v>
      </c>
      <c r="IT16" s="591" t="s">
        <v>14</v>
      </c>
      <c r="IU16" s="18" t="s">
        <v>12</v>
      </c>
      <c r="IV16" s="586" t="s">
        <v>13</v>
      </c>
      <c r="IW16" s="594" t="s">
        <v>14</v>
      </c>
      <c r="IX16" s="26" t="s">
        <v>12</v>
      </c>
      <c r="IY16" s="27" t="s">
        <v>13</v>
      </c>
      <c r="IZ16" s="28" t="s">
        <v>14</v>
      </c>
      <c r="JA16" s="50" t="s">
        <v>12</v>
      </c>
      <c r="JB16" s="29" t="s">
        <v>13</v>
      </c>
      <c r="JC16" s="30" t="s">
        <v>14</v>
      </c>
      <c r="JD16" s="1285"/>
      <c r="JE16" s="1214"/>
      <c r="JF16" s="1214"/>
      <c r="JG16" s="1164"/>
      <c r="JH16" s="1164"/>
      <c r="JI16" s="17"/>
      <c r="JJ16" s="1129"/>
      <c r="JK16" s="51" t="s">
        <v>108</v>
      </c>
      <c r="JL16" s="52" t="s">
        <v>109</v>
      </c>
      <c r="JM16" s="53" t="s">
        <v>108</v>
      </c>
      <c r="JN16" s="53" t="s">
        <v>109</v>
      </c>
      <c r="JO16" s="54" t="s">
        <v>110</v>
      </c>
      <c r="JP16" s="1279"/>
      <c r="JQ16" s="1281"/>
      <c r="JR16" s="1281"/>
      <c r="JS16" s="1281"/>
      <c r="JT16" s="1283"/>
      <c r="JU16" s="1245"/>
      <c r="JV16" s="1245"/>
      <c r="JW16" s="1245"/>
      <c r="JX16" s="1245"/>
      <c r="JY16" s="1290"/>
      <c r="JZ16" s="1245"/>
      <c r="KA16" s="1245"/>
      <c r="KB16" s="1245"/>
      <c r="KC16" s="1245"/>
      <c r="KD16" s="1290"/>
      <c r="KE16" s="1253"/>
      <c r="KF16" s="1295"/>
      <c r="KG16" s="1297"/>
      <c r="KH16" s="1303"/>
      <c r="KI16" s="1299"/>
      <c r="KJ16" s="1301"/>
      <c r="KK16" s="298"/>
      <c r="KL16" s="1129"/>
      <c r="KM16" s="1159"/>
      <c r="KN16" s="1158"/>
      <c r="KO16" s="1158"/>
      <c r="KP16" s="1158"/>
      <c r="KQ16" s="1158"/>
      <c r="KR16" s="1158"/>
      <c r="KS16" s="1158"/>
      <c r="KT16" s="1158"/>
      <c r="KU16" s="1440"/>
      <c r="KV16" s="334" t="s">
        <v>12</v>
      </c>
      <c r="KW16" s="335" t="s">
        <v>13</v>
      </c>
      <c r="KY16" s="430" t="s">
        <v>208</v>
      </c>
      <c r="KZ16" s="431" t="s">
        <v>209</v>
      </c>
      <c r="LA16" s="431" t="s">
        <v>205</v>
      </c>
      <c r="LB16" s="432" t="s">
        <v>210</v>
      </c>
      <c r="LD16" s="1227"/>
      <c r="LE16" s="185" t="s">
        <v>12</v>
      </c>
      <c r="LF16" s="587" t="s">
        <v>13</v>
      </c>
      <c r="LG16" s="541" t="s">
        <v>14</v>
      </c>
      <c r="LH16" s="185" t="s">
        <v>12</v>
      </c>
      <c r="LI16" s="587" t="s">
        <v>13</v>
      </c>
      <c r="LJ16" s="584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447" t="s">
        <v>14</v>
      </c>
    </row>
    <row r="17" spans="1:331" s="285" customFormat="1" ht="29.25" customHeight="1" x14ac:dyDescent="0.3">
      <c r="A17" s="99" t="s">
        <v>149</v>
      </c>
      <c r="B17" s="100" t="s">
        <v>150</v>
      </c>
      <c r="C17" s="101">
        <f>SUM(C18:C23)</f>
        <v>525</v>
      </c>
      <c r="D17" s="102">
        <f t="shared" ref="D17:CD17" si="0">SUM(D18:D23)</f>
        <v>23</v>
      </c>
      <c r="E17" s="102">
        <f t="shared" si="0"/>
        <v>0</v>
      </c>
      <c r="F17" s="102">
        <f t="shared" si="0"/>
        <v>0</v>
      </c>
      <c r="G17" s="103">
        <f>SUM(D17:F17)/C17*100</f>
        <v>4.3809523809523814</v>
      </c>
      <c r="H17" s="102">
        <f t="shared" si="0"/>
        <v>20</v>
      </c>
      <c r="I17" s="102">
        <f t="shared" si="0"/>
        <v>1</v>
      </c>
      <c r="J17" s="102">
        <f t="shared" si="0"/>
        <v>45</v>
      </c>
      <c r="K17" s="102">
        <f>SUM(K18:K23)</f>
        <v>43</v>
      </c>
      <c r="L17" s="102">
        <f t="shared" si="0"/>
        <v>58</v>
      </c>
      <c r="M17" s="83">
        <f t="shared" ref="M17:M23" si="1">L17/C17*100</f>
        <v>11.047619047619047</v>
      </c>
      <c r="N17" s="102">
        <f t="shared" si="0"/>
        <v>46</v>
      </c>
      <c r="O17" s="102">
        <f t="shared" si="0"/>
        <v>42</v>
      </c>
      <c r="P17" s="102">
        <f t="shared" si="0"/>
        <v>59</v>
      </c>
      <c r="Q17" s="83">
        <f>P17/C17*100</f>
        <v>11.238095238095239</v>
      </c>
      <c r="R17" s="102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46</v>
      </c>
      <c r="Y17" s="102">
        <f t="shared" si="0"/>
        <v>42</v>
      </c>
      <c r="Z17" s="102">
        <f t="shared" si="0"/>
        <v>47</v>
      </c>
      <c r="AA17" s="102">
        <f t="shared" si="0"/>
        <v>42</v>
      </c>
      <c r="AB17" s="102">
        <f t="shared" si="0"/>
        <v>2</v>
      </c>
      <c r="AC17" s="102">
        <f t="shared" si="0"/>
        <v>4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/>
      <c r="AH17" s="105"/>
      <c r="AI17" s="106" t="s">
        <v>150</v>
      </c>
      <c r="AJ17" s="107">
        <f>SUM(AJ18:AJ23)</f>
        <v>579</v>
      </c>
      <c r="AK17" s="108">
        <f t="shared" si="0"/>
        <v>62</v>
      </c>
      <c r="AL17" s="82">
        <f>AK17/AJ17*100</f>
        <v>10.708117443868739</v>
      </c>
      <c r="AM17" s="108">
        <f t="shared" si="0"/>
        <v>63</v>
      </c>
      <c r="AN17" s="108">
        <f t="shared" si="0"/>
        <v>62</v>
      </c>
      <c r="AO17" s="108">
        <f t="shared" si="0"/>
        <v>0</v>
      </c>
      <c r="AP17" s="108">
        <f t="shared" si="0"/>
        <v>0</v>
      </c>
      <c r="AQ17" s="108">
        <f t="shared" si="0"/>
        <v>1</v>
      </c>
      <c r="AR17" s="108">
        <f t="shared" si="0"/>
        <v>1</v>
      </c>
      <c r="AS17" s="108">
        <f t="shared" si="0"/>
        <v>1</v>
      </c>
      <c r="AT17" s="108">
        <f t="shared" si="0"/>
        <v>50</v>
      </c>
      <c r="AU17" s="108">
        <f t="shared" si="0"/>
        <v>49</v>
      </c>
      <c r="AV17" s="82">
        <f>AU17/AJ17*100</f>
        <v>8.4628670120898093</v>
      </c>
      <c r="AW17" s="108">
        <f t="shared" si="0"/>
        <v>49</v>
      </c>
      <c r="AX17" s="667">
        <f t="shared" si="0"/>
        <v>50</v>
      </c>
      <c r="AY17" s="108">
        <f t="shared" si="0"/>
        <v>0</v>
      </c>
      <c r="AZ17" s="108">
        <f t="shared" si="0"/>
        <v>1</v>
      </c>
      <c r="BA17" s="108">
        <f>SUM(BA18:BA23)</f>
        <v>1</v>
      </c>
      <c r="BB17" s="81">
        <f>BA17/AJ17*100</f>
        <v>0.17271157167530224</v>
      </c>
      <c r="BC17" s="108">
        <f t="shared" si="0"/>
        <v>1</v>
      </c>
      <c r="BD17" s="108">
        <f t="shared" si="0"/>
        <v>1</v>
      </c>
      <c r="BE17" s="108">
        <f>SUM(BE18:BE23)</f>
        <v>1</v>
      </c>
      <c r="BF17" s="82">
        <f>BE17/AJ17*100</f>
        <v>0.17271157167530224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2</v>
      </c>
      <c r="BS17" s="108">
        <f t="shared" si="0"/>
        <v>0</v>
      </c>
      <c r="BT17" s="108">
        <f t="shared" si="0"/>
        <v>4</v>
      </c>
      <c r="BU17" s="108">
        <f t="shared" si="0"/>
        <v>7</v>
      </c>
      <c r="BV17" s="108">
        <f t="shared" si="0"/>
        <v>3</v>
      </c>
      <c r="BW17" s="108">
        <f t="shared" si="0"/>
        <v>0</v>
      </c>
      <c r="BX17" s="108">
        <f t="shared" si="0"/>
        <v>0</v>
      </c>
      <c r="BY17" s="82">
        <f>BX17/BP17</f>
        <v>0</v>
      </c>
      <c r="BZ17" s="108">
        <f t="shared" si="0"/>
        <v>3</v>
      </c>
      <c r="CA17" s="108">
        <f t="shared" si="0"/>
        <v>0</v>
      </c>
      <c r="CB17" s="108">
        <f>SUM(CB18:CB23)</f>
        <v>0</v>
      </c>
      <c r="CC17" s="57">
        <f>CB17/BP17*100</f>
        <v>0</v>
      </c>
      <c r="CD17" s="108">
        <f t="shared" si="0"/>
        <v>0</v>
      </c>
      <c r="CE17" s="108">
        <f t="shared" ref="CE17:EX17" si="2">SUM(CE18:CE23)</f>
        <v>0</v>
      </c>
      <c r="CF17" s="108">
        <f t="shared" si="2"/>
        <v>0</v>
      </c>
      <c r="CG17" s="108">
        <f t="shared" si="2"/>
        <v>0</v>
      </c>
      <c r="CH17" s="108">
        <f t="shared" si="2"/>
        <v>0</v>
      </c>
      <c r="CI17" s="108">
        <f t="shared" si="2"/>
        <v>0</v>
      </c>
      <c r="CJ17" s="108">
        <f t="shared" si="2"/>
        <v>3</v>
      </c>
      <c r="CK17" s="108">
        <f>SUM(CK18:CK23)</f>
        <v>17</v>
      </c>
      <c r="CL17" s="314">
        <f>CK17/BP17*100</f>
        <v>2.768729641693811</v>
      </c>
      <c r="CM17" s="322">
        <f t="shared" ref="CM17:CN17" si="3">SUM(CM18:CM23)</f>
        <v>0</v>
      </c>
      <c r="CN17" s="323">
        <f t="shared" si="3"/>
        <v>0</v>
      </c>
      <c r="CO17" s="319">
        <f t="shared" si="2"/>
        <v>0</v>
      </c>
      <c r="CP17" s="105"/>
      <c r="CQ17" s="365" t="s">
        <v>150</v>
      </c>
      <c r="CR17" s="366">
        <f>SUM(CR18:CR23)</f>
        <v>71</v>
      </c>
      <c r="CS17" s="170">
        <f t="shared" ref="CS17:DM17" si="4">SUM(CS18:CS23)</f>
        <v>0</v>
      </c>
      <c r="CT17" s="108">
        <f t="shared" si="4"/>
        <v>0</v>
      </c>
      <c r="CU17" s="108">
        <f t="shared" si="4"/>
        <v>0</v>
      </c>
      <c r="CV17" s="108">
        <f t="shared" si="4"/>
        <v>1</v>
      </c>
      <c r="CW17" s="108">
        <f t="shared" si="4"/>
        <v>1</v>
      </c>
      <c r="CX17" s="108">
        <f t="shared" si="4"/>
        <v>0</v>
      </c>
      <c r="CY17" s="108">
        <f t="shared" si="4"/>
        <v>0</v>
      </c>
      <c r="CZ17" s="108">
        <f t="shared" si="4"/>
        <v>0</v>
      </c>
      <c r="DA17" s="108">
        <f t="shared" si="4"/>
        <v>0</v>
      </c>
      <c r="DB17" s="108">
        <f t="shared" si="4"/>
        <v>0</v>
      </c>
      <c r="DC17" s="108">
        <f t="shared" si="4"/>
        <v>0</v>
      </c>
      <c r="DD17" s="108">
        <f t="shared" si="4"/>
        <v>0</v>
      </c>
      <c r="DE17" s="108">
        <f t="shared" si="4"/>
        <v>0</v>
      </c>
      <c r="DF17" s="108">
        <f t="shared" si="4"/>
        <v>0</v>
      </c>
      <c r="DG17" s="108">
        <f t="shared" si="4"/>
        <v>0</v>
      </c>
      <c r="DH17" s="108">
        <f t="shared" si="4"/>
        <v>0</v>
      </c>
      <c r="DI17" s="108">
        <f t="shared" si="4"/>
        <v>0</v>
      </c>
      <c r="DJ17" s="108">
        <f t="shared" si="4"/>
        <v>0</v>
      </c>
      <c r="DK17" s="108">
        <f t="shared" si="4"/>
        <v>1</v>
      </c>
      <c r="DL17" s="108">
        <f t="shared" si="4"/>
        <v>0</v>
      </c>
      <c r="DM17" s="108">
        <f t="shared" si="4"/>
        <v>0</v>
      </c>
      <c r="DN17" s="111"/>
      <c r="DO17" s="106" t="s">
        <v>150</v>
      </c>
      <c r="DP17" s="107">
        <f>SUM(DP18:DP23)</f>
        <v>740</v>
      </c>
      <c r="DQ17" s="108">
        <f t="shared" si="2"/>
        <v>0</v>
      </c>
      <c r="DR17" s="108">
        <f t="shared" si="2"/>
        <v>0</v>
      </c>
      <c r="DS17" s="108">
        <f t="shared" si="2"/>
        <v>0</v>
      </c>
      <c r="DT17" s="108">
        <f t="shared" si="2"/>
        <v>1</v>
      </c>
      <c r="DU17" s="108">
        <f t="shared" si="2"/>
        <v>0</v>
      </c>
      <c r="DV17" s="108">
        <f t="shared" si="2"/>
        <v>0</v>
      </c>
      <c r="DW17" s="108">
        <f>SUM(DW18:DW23)</f>
        <v>0</v>
      </c>
      <c r="DX17" s="82">
        <f t="shared" ref="DX17:DX23" si="5">DW17/DP17*100</f>
        <v>0</v>
      </c>
      <c r="DY17" s="108">
        <f t="shared" si="2"/>
        <v>0</v>
      </c>
      <c r="DZ17" s="108">
        <f t="shared" si="2"/>
        <v>0</v>
      </c>
      <c r="EA17" s="108">
        <f>SUM(EA18:EA23)</f>
        <v>0</v>
      </c>
      <c r="EB17" s="82">
        <f t="shared" ref="EB17:EB23" si="6">EA17/DP17*100</f>
        <v>0</v>
      </c>
      <c r="EC17" s="108">
        <f t="shared" si="2"/>
        <v>0</v>
      </c>
      <c r="ED17" s="108">
        <f t="shared" si="2"/>
        <v>0</v>
      </c>
      <c r="EE17" s="108">
        <f t="shared" si="2"/>
        <v>0</v>
      </c>
      <c r="EF17" s="108">
        <f t="shared" si="2"/>
        <v>0</v>
      </c>
      <c r="EG17" s="108">
        <f t="shared" si="2"/>
        <v>0</v>
      </c>
      <c r="EH17" s="108">
        <f t="shared" si="2"/>
        <v>0</v>
      </c>
      <c r="EI17" s="108">
        <f t="shared" si="2"/>
        <v>0</v>
      </c>
      <c r="EJ17" s="108">
        <f>SUM(EJ18:EJ23)</f>
        <v>0</v>
      </c>
      <c r="EK17" s="82">
        <f t="shared" ref="EK17:EK23" si="7">EJ17/DP17*100</f>
        <v>0</v>
      </c>
      <c r="EL17" s="108">
        <f t="shared" si="2"/>
        <v>0</v>
      </c>
      <c r="EM17" s="108">
        <f>SUM(EM18:EM23)</f>
        <v>55</v>
      </c>
      <c r="EN17" s="82">
        <f t="shared" ref="EN17:EN23" si="8">EM17/DP17</f>
        <v>7.4324324324324328E-2</v>
      </c>
      <c r="EO17" s="108">
        <f>SUM(EO18:EO23)</f>
        <v>55</v>
      </c>
      <c r="EP17" s="82">
        <f t="shared" ref="EP17:EP23" si="9">EO17/DP17</f>
        <v>7.4324324324324328E-2</v>
      </c>
      <c r="EQ17" s="111"/>
      <c r="ER17" s="106" t="s">
        <v>150</v>
      </c>
      <c r="ES17" s="108">
        <f t="shared" si="2"/>
        <v>1</v>
      </c>
      <c r="ET17" s="108">
        <f t="shared" si="2"/>
        <v>0</v>
      </c>
      <c r="EU17" s="108">
        <f t="shared" si="2"/>
        <v>1</v>
      </c>
      <c r="EV17" s="112">
        <f t="shared" si="2"/>
        <v>1</v>
      </c>
      <c r="EW17" s="108">
        <f t="shared" si="2"/>
        <v>0</v>
      </c>
      <c r="EX17" s="108">
        <f t="shared" si="2"/>
        <v>7</v>
      </c>
      <c r="EY17" s="108">
        <f t="shared" ref="EY17:HT17" si="10">SUM(EY18:EY23)</f>
        <v>5</v>
      </c>
      <c r="EZ17" s="108">
        <f t="shared" si="10"/>
        <v>2</v>
      </c>
      <c r="FA17" s="108">
        <f t="shared" si="10"/>
        <v>4</v>
      </c>
      <c r="FB17" s="108">
        <f t="shared" si="10"/>
        <v>12</v>
      </c>
      <c r="FC17" s="108">
        <f t="shared" si="10"/>
        <v>6</v>
      </c>
      <c r="FD17" s="108">
        <f t="shared" si="10"/>
        <v>5</v>
      </c>
      <c r="FE17" s="108">
        <f t="shared" si="10"/>
        <v>3</v>
      </c>
      <c r="FF17" s="108">
        <f t="shared" si="10"/>
        <v>2</v>
      </c>
      <c r="FG17" s="108">
        <f t="shared" si="10"/>
        <v>0</v>
      </c>
      <c r="FH17" s="108">
        <f t="shared" si="10"/>
        <v>6</v>
      </c>
      <c r="FI17" s="108">
        <f t="shared" si="10"/>
        <v>0</v>
      </c>
      <c r="FJ17" s="110">
        <f t="shared" si="10"/>
        <v>0</v>
      </c>
      <c r="FK17" s="107">
        <f>SUM(FK18:FK23)</f>
        <v>486</v>
      </c>
      <c r="FL17" s="190">
        <f t="shared" ref="FL17:FL23" si="11">SUM(FM17:FQ17)/FK17*100</f>
        <v>3.9094650205761319</v>
      </c>
      <c r="FM17" s="108">
        <f t="shared" si="10"/>
        <v>0</v>
      </c>
      <c r="FN17" s="108">
        <f t="shared" si="10"/>
        <v>0</v>
      </c>
      <c r="FO17" s="108">
        <f t="shared" si="10"/>
        <v>12</v>
      </c>
      <c r="FP17" s="108">
        <f t="shared" si="10"/>
        <v>7</v>
      </c>
      <c r="FQ17" s="109">
        <f t="shared" si="10"/>
        <v>0</v>
      </c>
      <c r="FR17" s="112">
        <f t="shared" si="10"/>
        <v>1</v>
      </c>
      <c r="FS17" s="108">
        <f t="shared" si="10"/>
        <v>0</v>
      </c>
      <c r="FT17" s="108">
        <f t="shared" si="10"/>
        <v>0</v>
      </c>
      <c r="FU17" s="108">
        <f t="shared" si="10"/>
        <v>4</v>
      </c>
      <c r="FV17" s="108">
        <f t="shared" si="10"/>
        <v>0</v>
      </c>
      <c r="FW17" s="108">
        <f t="shared" si="10"/>
        <v>2</v>
      </c>
      <c r="FX17" s="108">
        <f t="shared" si="10"/>
        <v>7</v>
      </c>
      <c r="FY17" s="108">
        <f t="shared" si="10"/>
        <v>3</v>
      </c>
      <c r="FZ17" s="108">
        <f t="shared" si="10"/>
        <v>0</v>
      </c>
      <c r="GA17" s="108">
        <f t="shared" si="10"/>
        <v>13</v>
      </c>
      <c r="GB17" s="108">
        <f t="shared" si="10"/>
        <v>6</v>
      </c>
      <c r="GC17" s="108">
        <f t="shared" si="10"/>
        <v>3</v>
      </c>
      <c r="GD17" s="108">
        <f t="shared" si="10"/>
        <v>3</v>
      </c>
      <c r="GE17" s="108">
        <f t="shared" si="10"/>
        <v>0</v>
      </c>
      <c r="GF17" s="108">
        <f t="shared" si="10"/>
        <v>0</v>
      </c>
      <c r="GG17" s="109">
        <f t="shared" si="10"/>
        <v>0</v>
      </c>
      <c r="GH17" s="111"/>
      <c r="GI17" s="106" t="s">
        <v>150</v>
      </c>
      <c r="GJ17" s="107">
        <f>SUM(GJ18:GJ23)</f>
        <v>3710</v>
      </c>
      <c r="GK17" s="191">
        <f t="shared" ref="GK17:GK23" si="12">(SUM(GL17:GU17)/GJ17)*100</f>
        <v>0.48517520215633425</v>
      </c>
      <c r="GL17" s="108">
        <f t="shared" si="10"/>
        <v>0</v>
      </c>
      <c r="GM17" s="108">
        <f t="shared" si="10"/>
        <v>0</v>
      </c>
      <c r="GN17" s="108">
        <f t="shared" si="10"/>
        <v>0</v>
      </c>
      <c r="GO17" s="108">
        <f t="shared" si="10"/>
        <v>0</v>
      </c>
      <c r="GP17" s="108">
        <f t="shared" si="10"/>
        <v>0</v>
      </c>
      <c r="GQ17" s="108">
        <f t="shared" si="10"/>
        <v>2</v>
      </c>
      <c r="GR17" s="108">
        <f t="shared" si="10"/>
        <v>0</v>
      </c>
      <c r="GS17" s="108">
        <f t="shared" si="10"/>
        <v>3</v>
      </c>
      <c r="GT17" s="108">
        <f t="shared" si="10"/>
        <v>7</v>
      </c>
      <c r="GU17" s="110">
        <f t="shared" si="10"/>
        <v>6</v>
      </c>
      <c r="GV17" s="170">
        <f t="shared" ref="GV17" si="13">SUM(GV18:GV23)</f>
        <v>6</v>
      </c>
      <c r="GW17" s="108">
        <f>SUM(GW18:GW23)</f>
        <v>4090</v>
      </c>
      <c r="GX17" s="303">
        <f t="shared" ref="GX17:GX23" si="14">GV17/GW17*100</f>
        <v>0.14669926650366749</v>
      </c>
      <c r="GY17" s="112">
        <f t="shared" si="10"/>
        <v>0</v>
      </c>
      <c r="GZ17" s="108">
        <f t="shared" si="10"/>
        <v>0</v>
      </c>
      <c r="HA17" s="108">
        <f t="shared" si="10"/>
        <v>0</v>
      </c>
      <c r="HB17" s="108">
        <f t="shared" si="10"/>
        <v>0</v>
      </c>
      <c r="HC17" s="108">
        <f t="shared" si="10"/>
        <v>0</v>
      </c>
      <c r="HD17" s="108">
        <f t="shared" si="10"/>
        <v>0</v>
      </c>
      <c r="HE17" s="108">
        <f t="shared" si="10"/>
        <v>0</v>
      </c>
      <c r="HF17" s="108">
        <f t="shared" si="10"/>
        <v>0</v>
      </c>
      <c r="HG17" s="109">
        <f t="shared" si="10"/>
        <v>0</v>
      </c>
      <c r="HH17" s="105"/>
      <c r="HI17" s="437" t="s">
        <v>150</v>
      </c>
      <c r="HJ17" s="108">
        <f t="shared" si="10"/>
        <v>0</v>
      </c>
      <c r="HK17" s="108">
        <f t="shared" si="10"/>
        <v>0</v>
      </c>
      <c r="HL17" s="108">
        <f t="shared" si="10"/>
        <v>0</v>
      </c>
      <c r="HM17" s="108">
        <f t="shared" si="10"/>
        <v>0</v>
      </c>
      <c r="HN17" s="108">
        <f t="shared" si="10"/>
        <v>0</v>
      </c>
      <c r="HO17" s="108">
        <f t="shared" si="10"/>
        <v>0</v>
      </c>
      <c r="HP17" s="108">
        <f t="shared" si="10"/>
        <v>0</v>
      </c>
      <c r="HQ17" s="110">
        <f t="shared" si="10"/>
        <v>0</v>
      </c>
      <c r="HR17" s="170">
        <f>SUM(HR18:HR23)</f>
        <v>355</v>
      </c>
      <c r="HS17" s="198">
        <f>SUM(HT17:HW17)/HR17*100</f>
        <v>0</v>
      </c>
      <c r="HT17" s="112">
        <f t="shared" si="10"/>
        <v>0</v>
      </c>
      <c r="HU17" s="108">
        <f t="shared" ref="HU17:KJ17" si="15">SUM(HU18:HU23)</f>
        <v>0</v>
      </c>
      <c r="HV17" s="108">
        <f t="shared" si="15"/>
        <v>0</v>
      </c>
      <c r="HW17" s="109">
        <f t="shared" si="15"/>
        <v>0</v>
      </c>
      <c r="HX17" s="210"/>
      <c r="HY17" s="112">
        <f t="shared" si="15"/>
        <v>0</v>
      </c>
      <c r="HZ17" s="108">
        <f t="shared" si="15"/>
        <v>0</v>
      </c>
      <c r="IA17" s="108">
        <f t="shared" si="15"/>
        <v>0</v>
      </c>
      <c r="IB17" s="108">
        <f t="shared" si="15"/>
        <v>0</v>
      </c>
      <c r="IC17" s="108">
        <f t="shared" si="15"/>
        <v>0</v>
      </c>
      <c r="ID17" s="108">
        <f t="shared" si="15"/>
        <v>0</v>
      </c>
      <c r="IE17" s="108">
        <f t="shared" si="15"/>
        <v>0</v>
      </c>
      <c r="IF17" s="109">
        <f t="shared" si="15"/>
        <v>0</v>
      </c>
      <c r="IG17" s="105"/>
      <c r="IH17" s="113" t="s">
        <v>150</v>
      </c>
      <c r="II17" s="108">
        <f t="shared" si="15"/>
        <v>0</v>
      </c>
      <c r="IJ17" s="108">
        <f t="shared" si="15"/>
        <v>0</v>
      </c>
      <c r="IK17" s="108">
        <f t="shared" si="15"/>
        <v>0</v>
      </c>
      <c r="IL17" s="108">
        <f t="shared" si="15"/>
        <v>2</v>
      </c>
      <c r="IM17" s="108">
        <f t="shared" si="15"/>
        <v>0</v>
      </c>
      <c r="IN17" s="108">
        <f t="shared" si="15"/>
        <v>0</v>
      </c>
      <c r="IO17" s="108">
        <f t="shared" si="15"/>
        <v>12</v>
      </c>
      <c r="IP17" s="108">
        <f t="shared" si="15"/>
        <v>1</v>
      </c>
      <c r="IQ17" s="108">
        <f t="shared" si="15"/>
        <v>0</v>
      </c>
      <c r="IR17" s="108">
        <f t="shared" si="15"/>
        <v>48</v>
      </c>
      <c r="IS17" s="108">
        <f t="shared" si="15"/>
        <v>10</v>
      </c>
      <c r="IT17" s="108">
        <f t="shared" si="15"/>
        <v>2</v>
      </c>
      <c r="IU17" s="108">
        <f t="shared" si="15"/>
        <v>6</v>
      </c>
      <c r="IV17" s="108">
        <f t="shared" si="15"/>
        <v>0</v>
      </c>
      <c r="IW17" s="109">
        <f t="shared" si="15"/>
        <v>0</v>
      </c>
      <c r="IX17" s="114">
        <f t="shared" si="15"/>
        <v>2</v>
      </c>
      <c r="IY17" s="102">
        <f t="shared" si="15"/>
        <v>0</v>
      </c>
      <c r="IZ17" s="115">
        <f t="shared" si="15"/>
        <v>1</v>
      </c>
      <c r="JA17" s="116">
        <f t="shared" si="15"/>
        <v>4</v>
      </c>
      <c r="JB17" s="102">
        <f t="shared" si="15"/>
        <v>1</v>
      </c>
      <c r="JC17" s="104">
        <f t="shared" si="15"/>
        <v>2</v>
      </c>
      <c r="JD17" s="114">
        <f t="shared" si="15"/>
        <v>0</v>
      </c>
      <c r="JE17" s="102">
        <f t="shared" si="15"/>
        <v>0</v>
      </c>
      <c r="JF17" s="102">
        <f t="shared" si="15"/>
        <v>0</v>
      </c>
      <c r="JG17" s="102">
        <f>SUM(JG18:JG23)</f>
        <v>0</v>
      </c>
      <c r="JH17" s="102">
        <f t="shared" si="15"/>
        <v>0</v>
      </c>
      <c r="JI17" s="105"/>
      <c r="JJ17" s="113" t="s">
        <v>150</v>
      </c>
      <c r="JK17" s="102">
        <f t="shared" si="15"/>
        <v>0</v>
      </c>
      <c r="JL17" s="102">
        <f t="shared" si="15"/>
        <v>0</v>
      </c>
      <c r="JM17" s="102">
        <f t="shared" si="15"/>
        <v>0</v>
      </c>
      <c r="JN17" s="102">
        <f t="shared" si="15"/>
        <v>0</v>
      </c>
      <c r="JO17" s="102">
        <f t="shared" si="15"/>
        <v>0</v>
      </c>
      <c r="JP17" s="102">
        <f t="shared" si="15"/>
        <v>0</v>
      </c>
      <c r="JQ17" s="102">
        <f t="shared" si="15"/>
        <v>0</v>
      </c>
      <c r="JR17" s="102">
        <f t="shared" si="15"/>
        <v>0</v>
      </c>
      <c r="JS17" s="102">
        <f t="shared" si="15"/>
        <v>0</v>
      </c>
      <c r="JT17" s="115">
        <f t="shared" si="15"/>
        <v>0</v>
      </c>
      <c r="JU17" s="170">
        <f t="shared" ref="JU17:KD17" si="16">SUM(JU18:JU23)</f>
        <v>0</v>
      </c>
      <c r="JV17" s="108">
        <f t="shared" si="16"/>
        <v>0</v>
      </c>
      <c r="JW17" s="108">
        <f t="shared" si="16"/>
        <v>0</v>
      </c>
      <c r="JX17" s="108">
        <f t="shared" si="16"/>
        <v>0</v>
      </c>
      <c r="JY17" s="109">
        <f t="shared" si="16"/>
        <v>0</v>
      </c>
      <c r="JZ17" s="170">
        <f t="shared" si="16"/>
        <v>0</v>
      </c>
      <c r="KA17" s="108">
        <f t="shared" si="16"/>
        <v>0</v>
      </c>
      <c r="KB17" s="108">
        <f t="shared" si="16"/>
        <v>7</v>
      </c>
      <c r="KC17" s="108">
        <f t="shared" si="16"/>
        <v>33</v>
      </c>
      <c r="KD17" s="109">
        <f t="shared" si="16"/>
        <v>8</v>
      </c>
      <c r="KE17" s="116">
        <f>SUM(KE18:KE23)</f>
        <v>2678</v>
      </c>
      <c r="KF17" s="363">
        <f t="shared" ref="KF17:KF23" si="17">KG17/KE17*100</f>
        <v>4.2569081404032856</v>
      </c>
      <c r="KG17" s="104">
        <f t="shared" si="15"/>
        <v>114</v>
      </c>
      <c r="KH17" s="116">
        <f t="shared" si="15"/>
        <v>59</v>
      </c>
      <c r="KI17" s="114">
        <f t="shared" si="15"/>
        <v>1</v>
      </c>
      <c r="KJ17" s="104">
        <f t="shared" si="15"/>
        <v>0</v>
      </c>
      <c r="KK17" s="105"/>
      <c r="KL17" s="306" t="s">
        <v>150</v>
      </c>
      <c r="KM17" s="170">
        <f t="shared" ref="KM17:KU17" si="18">SUM(KM18:KM23)</f>
        <v>0</v>
      </c>
      <c r="KN17" s="108">
        <f t="shared" si="18"/>
        <v>0</v>
      </c>
      <c r="KO17" s="108">
        <f t="shared" si="18"/>
        <v>0</v>
      </c>
      <c r="KP17" s="108">
        <f t="shared" si="18"/>
        <v>2</v>
      </c>
      <c r="KQ17" s="108">
        <f t="shared" si="18"/>
        <v>0</v>
      </c>
      <c r="KR17" s="108">
        <f t="shared" si="18"/>
        <v>2</v>
      </c>
      <c r="KS17" s="108">
        <f t="shared" si="18"/>
        <v>0</v>
      </c>
      <c r="KT17" s="108">
        <f t="shared" si="18"/>
        <v>0</v>
      </c>
      <c r="KU17" s="109">
        <f t="shared" si="18"/>
        <v>0</v>
      </c>
      <c r="KV17" s="108">
        <f t="shared" ref="KV17:KW17" si="19">SUM(KV18:KV23)</f>
        <v>0</v>
      </c>
      <c r="KW17" s="108">
        <f t="shared" si="19"/>
        <v>0</v>
      </c>
      <c r="KY17" s="108">
        <f t="shared" ref="KY17:LB17" si="20">SUM(KY18:KY23)</f>
        <v>0</v>
      </c>
      <c r="KZ17" s="108">
        <f t="shared" si="20"/>
        <v>0</v>
      </c>
      <c r="LA17" s="108">
        <f t="shared" si="20"/>
        <v>0</v>
      </c>
      <c r="LB17" s="108">
        <f t="shared" si="20"/>
        <v>0</v>
      </c>
      <c r="LD17" s="542" t="s">
        <v>150</v>
      </c>
      <c r="LE17" s="170">
        <f t="shared" ref="LE17:LR17" si="21">SUM(LE18:LE23)</f>
        <v>0</v>
      </c>
      <c r="LF17" s="108">
        <f t="shared" si="21"/>
        <v>0</v>
      </c>
      <c r="LG17" s="108">
        <f t="shared" si="21"/>
        <v>0</v>
      </c>
      <c r="LH17" s="108">
        <f t="shared" si="21"/>
        <v>0</v>
      </c>
      <c r="LI17" s="108">
        <f t="shared" si="21"/>
        <v>0</v>
      </c>
      <c r="LJ17" s="109">
        <f t="shared" si="21"/>
        <v>0</v>
      </c>
      <c r="LK17" s="170">
        <f t="shared" si="21"/>
        <v>0</v>
      </c>
      <c r="LL17" s="108">
        <f t="shared" si="21"/>
        <v>0</v>
      </c>
      <c r="LM17" s="108">
        <f t="shared" si="21"/>
        <v>0</v>
      </c>
      <c r="LN17" s="109">
        <f t="shared" si="21"/>
        <v>0</v>
      </c>
      <c r="LO17" s="104">
        <f t="shared" si="21"/>
        <v>46</v>
      </c>
      <c r="LP17" s="104">
        <f t="shared" si="21"/>
        <v>4</v>
      </c>
      <c r="LQ17" s="104">
        <f t="shared" si="21"/>
        <v>3</v>
      </c>
      <c r="LR17" s="104">
        <f t="shared" si="21"/>
        <v>1</v>
      </c>
    </row>
    <row r="18" spans="1:331" s="286" customFormat="1" ht="25.5" customHeight="1" x14ac:dyDescent="0.3">
      <c r="A18" s="117" t="s">
        <v>151</v>
      </c>
      <c r="B18" s="118" t="s">
        <v>152</v>
      </c>
      <c r="C18" s="119">
        <f>C33+C35+C38</f>
        <v>263</v>
      </c>
      <c r="D18" s="120">
        <f>D33+D35+D38</f>
        <v>23</v>
      </c>
      <c r="E18" s="120">
        <f>E33+E35+E38</f>
        <v>0</v>
      </c>
      <c r="F18" s="120">
        <f>F33+F35+F38</f>
        <v>0</v>
      </c>
      <c r="G18" s="121">
        <f t="shared" ref="G18:G23" si="22">SUM(D18:F18)/C18*100</f>
        <v>8.7452471482889731</v>
      </c>
      <c r="H18" s="120">
        <f>H33+H35+H38</f>
        <v>20</v>
      </c>
      <c r="I18" s="120">
        <f>I33+I35+I38</f>
        <v>1</v>
      </c>
      <c r="J18" s="120">
        <f>J33+J35+J38</f>
        <v>19</v>
      </c>
      <c r="K18" s="120">
        <f>K33+K35+K38</f>
        <v>20</v>
      </c>
      <c r="L18" s="120">
        <f>L33+L35+L38</f>
        <v>26</v>
      </c>
      <c r="M18" s="122">
        <f t="shared" si="1"/>
        <v>9.8859315589353614</v>
      </c>
      <c r="N18" s="120">
        <f>N33+N35+N38</f>
        <v>20</v>
      </c>
      <c r="O18" s="120">
        <f>O33+O35+O38</f>
        <v>19</v>
      </c>
      <c r="P18" s="120">
        <f>P33+P35+P38</f>
        <v>27</v>
      </c>
      <c r="Q18" s="123">
        <f t="shared" ref="Q18:Q23" si="23">P18/C18*100</f>
        <v>10.266159695817491</v>
      </c>
      <c r="R18" s="120">
        <f t="shared" ref="R18:AF18" si="24">R33+R35+R38</f>
        <v>0</v>
      </c>
      <c r="S18" s="120">
        <f t="shared" si="24"/>
        <v>0</v>
      </c>
      <c r="T18" s="120">
        <f t="shared" si="24"/>
        <v>0</v>
      </c>
      <c r="U18" s="120">
        <f t="shared" si="24"/>
        <v>0</v>
      </c>
      <c r="V18" s="120">
        <f t="shared" si="24"/>
        <v>0</v>
      </c>
      <c r="W18" s="120">
        <f t="shared" si="24"/>
        <v>0</v>
      </c>
      <c r="X18" s="120">
        <f t="shared" si="24"/>
        <v>20</v>
      </c>
      <c r="Y18" s="120">
        <f t="shared" si="24"/>
        <v>19</v>
      </c>
      <c r="Z18" s="120">
        <f t="shared" si="24"/>
        <v>21</v>
      </c>
      <c r="AA18" s="120">
        <f t="shared" si="24"/>
        <v>19</v>
      </c>
      <c r="AB18" s="120">
        <f t="shared" si="24"/>
        <v>0</v>
      </c>
      <c r="AC18" s="120">
        <f t="shared" si="24"/>
        <v>1</v>
      </c>
      <c r="AD18" s="120">
        <f t="shared" si="24"/>
        <v>0</v>
      </c>
      <c r="AE18" s="120">
        <f t="shared" si="24"/>
        <v>0</v>
      </c>
      <c r="AF18" s="120">
        <f t="shared" si="24"/>
        <v>0</v>
      </c>
      <c r="AG18" s="120"/>
      <c r="AH18" s="125"/>
      <c r="AI18" s="126" t="s">
        <v>152</v>
      </c>
      <c r="AJ18" s="119">
        <f>AJ33+AJ35+AJ38</f>
        <v>267</v>
      </c>
      <c r="AK18" s="120">
        <f>AK33+AK35+AK38</f>
        <v>28</v>
      </c>
      <c r="AL18" s="127">
        <f t="shared" ref="AL18:AL23" si="25">AK18/AJ18*100</f>
        <v>10.486891385767791</v>
      </c>
      <c r="AM18" s="120">
        <f t="shared" ref="AM18:AU18" si="26">AM33+AM35+AM38</f>
        <v>29</v>
      </c>
      <c r="AN18" s="120">
        <f t="shared" si="26"/>
        <v>28</v>
      </c>
      <c r="AO18" s="120">
        <f t="shared" si="26"/>
        <v>0</v>
      </c>
      <c r="AP18" s="120">
        <f t="shared" si="26"/>
        <v>0</v>
      </c>
      <c r="AQ18" s="120">
        <f t="shared" si="26"/>
        <v>0</v>
      </c>
      <c r="AR18" s="120">
        <f t="shared" si="26"/>
        <v>1</v>
      </c>
      <c r="AS18" s="120">
        <f t="shared" si="26"/>
        <v>0</v>
      </c>
      <c r="AT18" s="120">
        <f t="shared" si="26"/>
        <v>13</v>
      </c>
      <c r="AU18" s="120">
        <f t="shared" si="26"/>
        <v>21</v>
      </c>
      <c r="AV18" s="127">
        <f t="shared" ref="AV18:AV23" si="27">AU18/AJ18*100</f>
        <v>7.8651685393258424</v>
      </c>
      <c r="AW18" s="120">
        <f>AW33+AW35+AW38</f>
        <v>21</v>
      </c>
      <c r="AX18" s="668">
        <f>AX33+AX35+AX38</f>
        <v>22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28">BA18/AJ18*100</f>
        <v>0</v>
      </c>
      <c r="BC18" s="120">
        <f>BC33+BC35+BC38</f>
        <v>1</v>
      </c>
      <c r="BD18" s="120">
        <f>BD33+BD35+BD38</f>
        <v>0</v>
      </c>
      <c r="BE18" s="120">
        <f>BE33+BE35+BE38</f>
        <v>1</v>
      </c>
      <c r="BF18" s="127">
        <f t="shared" ref="BF18:BF23" si="29">BE18/AJ18*100</f>
        <v>0.37453183520599254</v>
      </c>
      <c r="BG18" s="120">
        <f t="shared" ref="BG18:BM18" si="30">BG33+BG35+BG38</f>
        <v>0</v>
      </c>
      <c r="BH18" s="120">
        <f t="shared" si="30"/>
        <v>0</v>
      </c>
      <c r="BI18" s="120">
        <f t="shared" si="30"/>
        <v>0</v>
      </c>
      <c r="BJ18" s="120">
        <f t="shared" si="30"/>
        <v>0</v>
      </c>
      <c r="BK18" s="120">
        <f t="shared" si="30"/>
        <v>0</v>
      </c>
      <c r="BL18" s="120">
        <f t="shared" si="30"/>
        <v>0</v>
      </c>
      <c r="BM18" s="120">
        <f t="shared" si="30"/>
        <v>0</v>
      </c>
      <c r="BN18" s="125"/>
      <c r="BO18" s="126" t="s">
        <v>152</v>
      </c>
      <c r="BP18" s="119">
        <f>BP33+BP35+BP38</f>
        <v>275</v>
      </c>
      <c r="BQ18" s="120">
        <f t="shared" ref="BQ18:BX18" si="31">BQ33+BQ35+BQ38</f>
        <v>0</v>
      </c>
      <c r="BR18" s="120">
        <f t="shared" si="31"/>
        <v>0</v>
      </c>
      <c r="BS18" s="120">
        <f t="shared" si="31"/>
        <v>0</v>
      </c>
      <c r="BT18" s="120">
        <f t="shared" si="31"/>
        <v>2</v>
      </c>
      <c r="BU18" s="120">
        <f t="shared" si="31"/>
        <v>6</v>
      </c>
      <c r="BV18" s="120">
        <f t="shared" si="31"/>
        <v>2</v>
      </c>
      <c r="BW18" s="120">
        <f t="shared" si="31"/>
        <v>0</v>
      </c>
      <c r="BX18" s="120">
        <f t="shared" si="31"/>
        <v>0</v>
      </c>
      <c r="BY18" s="127">
        <f t="shared" ref="BY18:BY23" si="32">BX18/BP18</f>
        <v>0</v>
      </c>
      <c r="BZ18" s="120">
        <f>BZ33+BZ35+BZ38</f>
        <v>1</v>
      </c>
      <c r="CA18" s="120">
        <f>CA33+CA35+CA38</f>
        <v>0</v>
      </c>
      <c r="CB18" s="120">
        <f>CB33+CB35+CB38</f>
        <v>0</v>
      </c>
      <c r="CC18" s="128">
        <f t="shared" ref="CC18:CC23" si="33">CB18/BP18*100</f>
        <v>0</v>
      </c>
      <c r="CD18" s="120">
        <f t="shared" ref="CD18:CK18" si="34">CD33+CD35+CD38</f>
        <v>0</v>
      </c>
      <c r="CE18" s="120">
        <f t="shared" si="34"/>
        <v>0</v>
      </c>
      <c r="CF18" s="120">
        <f t="shared" si="34"/>
        <v>0</v>
      </c>
      <c r="CG18" s="120">
        <f t="shared" si="34"/>
        <v>0</v>
      </c>
      <c r="CH18" s="120">
        <f t="shared" si="34"/>
        <v>0</v>
      </c>
      <c r="CI18" s="120">
        <f t="shared" si="34"/>
        <v>0</v>
      </c>
      <c r="CJ18" s="120">
        <f t="shared" si="34"/>
        <v>1</v>
      </c>
      <c r="CK18" s="120">
        <f t="shared" si="34"/>
        <v>12</v>
      </c>
      <c r="CL18" s="315">
        <f t="shared" ref="CL18:CL23" si="35">CK18/BP18*100</f>
        <v>4.3636363636363642</v>
      </c>
      <c r="CM18" s="117">
        <f t="shared" ref="CM18:CN18" si="36">CM33+CM35+CM38</f>
        <v>0</v>
      </c>
      <c r="CN18" s="324">
        <f t="shared" si="36"/>
        <v>0</v>
      </c>
      <c r="CO18" s="130">
        <f>CO33+CO35+CO38</f>
        <v>0</v>
      </c>
      <c r="CP18" s="125"/>
      <c r="CQ18" s="118" t="s">
        <v>152</v>
      </c>
      <c r="CR18" s="367">
        <f t="shared" ref="CR18:DM18" si="37">CR33+CR35+CR38</f>
        <v>36</v>
      </c>
      <c r="CS18" s="131">
        <f t="shared" si="37"/>
        <v>0</v>
      </c>
      <c r="CT18" s="120">
        <f t="shared" si="37"/>
        <v>0</v>
      </c>
      <c r="CU18" s="120">
        <f t="shared" si="37"/>
        <v>0</v>
      </c>
      <c r="CV18" s="120">
        <f t="shared" si="37"/>
        <v>1</v>
      </c>
      <c r="CW18" s="120">
        <f t="shared" si="37"/>
        <v>1</v>
      </c>
      <c r="CX18" s="120">
        <f t="shared" si="37"/>
        <v>0</v>
      </c>
      <c r="CY18" s="120">
        <f t="shared" si="37"/>
        <v>0</v>
      </c>
      <c r="CZ18" s="120">
        <f t="shared" si="37"/>
        <v>0</v>
      </c>
      <c r="DA18" s="120">
        <f t="shared" si="37"/>
        <v>0</v>
      </c>
      <c r="DB18" s="120">
        <f t="shared" si="37"/>
        <v>0</v>
      </c>
      <c r="DC18" s="120">
        <f t="shared" si="37"/>
        <v>0</v>
      </c>
      <c r="DD18" s="120">
        <f t="shared" si="37"/>
        <v>0</v>
      </c>
      <c r="DE18" s="120">
        <f t="shared" si="37"/>
        <v>0</v>
      </c>
      <c r="DF18" s="120">
        <f t="shared" si="37"/>
        <v>0</v>
      </c>
      <c r="DG18" s="120">
        <f t="shared" si="37"/>
        <v>0</v>
      </c>
      <c r="DH18" s="120">
        <f t="shared" si="37"/>
        <v>0</v>
      </c>
      <c r="DI18" s="120">
        <f t="shared" si="37"/>
        <v>0</v>
      </c>
      <c r="DJ18" s="120">
        <f t="shared" si="37"/>
        <v>0</v>
      </c>
      <c r="DK18" s="120">
        <f t="shared" si="37"/>
        <v>1</v>
      </c>
      <c r="DL18" s="120">
        <f t="shared" si="37"/>
        <v>0</v>
      </c>
      <c r="DM18" s="120">
        <f t="shared" si="37"/>
        <v>0</v>
      </c>
      <c r="DN18" s="125"/>
      <c r="DO18" s="126" t="s">
        <v>152</v>
      </c>
      <c r="DP18" s="119">
        <f>DP33+DP35+DP38</f>
        <v>402</v>
      </c>
      <c r="DQ18" s="120">
        <f t="shared" ref="DQ18:DW18" si="38">DQ33+DQ35+DQ38</f>
        <v>0</v>
      </c>
      <c r="DR18" s="120">
        <f t="shared" si="38"/>
        <v>0</v>
      </c>
      <c r="DS18" s="120">
        <f t="shared" si="38"/>
        <v>0</v>
      </c>
      <c r="DT18" s="120">
        <f t="shared" si="38"/>
        <v>1</v>
      </c>
      <c r="DU18" s="120">
        <f t="shared" si="38"/>
        <v>0</v>
      </c>
      <c r="DV18" s="120">
        <f t="shared" si="38"/>
        <v>0</v>
      </c>
      <c r="DW18" s="120">
        <f t="shared" si="38"/>
        <v>0</v>
      </c>
      <c r="DX18" s="127">
        <f t="shared" si="5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6"/>
        <v>0</v>
      </c>
      <c r="EC18" s="120">
        <f t="shared" ref="EC18:EJ18" si="39">EC33+EC35+EC38</f>
        <v>0</v>
      </c>
      <c r="ED18" s="120">
        <f t="shared" si="39"/>
        <v>0</v>
      </c>
      <c r="EE18" s="120">
        <f t="shared" si="39"/>
        <v>0</v>
      </c>
      <c r="EF18" s="120">
        <f t="shared" si="39"/>
        <v>0</v>
      </c>
      <c r="EG18" s="120">
        <f t="shared" si="39"/>
        <v>0</v>
      </c>
      <c r="EH18" s="120">
        <f t="shared" si="39"/>
        <v>0</v>
      </c>
      <c r="EI18" s="120">
        <f t="shared" si="39"/>
        <v>0</v>
      </c>
      <c r="EJ18" s="120">
        <f t="shared" si="39"/>
        <v>0</v>
      </c>
      <c r="EK18" s="127">
        <f t="shared" si="7"/>
        <v>0</v>
      </c>
      <c r="EL18" s="120">
        <f>EL33+EL35+EL38</f>
        <v>0</v>
      </c>
      <c r="EM18" s="120">
        <f>EM33+EM35+EM38</f>
        <v>20</v>
      </c>
      <c r="EN18" s="127">
        <f t="shared" si="8"/>
        <v>4.975124378109453E-2</v>
      </c>
      <c r="EO18" s="120">
        <f>EO33+EO35+EO38</f>
        <v>20</v>
      </c>
      <c r="EP18" s="127">
        <f t="shared" si="9"/>
        <v>4.975124378109453E-2</v>
      </c>
      <c r="EQ18" s="125"/>
      <c r="ER18" s="126" t="s">
        <v>152</v>
      </c>
      <c r="ES18" s="120">
        <f>ES33+ES35+ES38</f>
        <v>1</v>
      </c>
      <c r="ET18" s="120">
        <f t="shared" ref="ET18:FJ18" si="40">ET33+ET35+ET38</f>
        <v>0</v>
      </c>
      <c r="EU18" s="120">
        <f t="shared" si="40"/>
        <v>1</v>
      </c>
      <c r="EV18" s="120">
        <f t="shared" si="40"/>
        <v>1</v>
      </c>
      <c r="EW18" s="120">
        <f t="shared" si="40"/>
        <v>0</v>
      </c>
      <c r="EX18" s="120">
        <f t="shared" si="40"/>
        <v>4</v>
      </c>
      <c r="EY18" s="120">
        <f t="shared" si="40"/>
        <v>1</v>
      </c>
      <c r="EZ18" s="120">
        <f t="shared" si="40"/>
        <v>1</v>
      </c>
      <c r="FA18" s="120">
        <f t="shared" si="40"/>
        <v>4</v>
      </c>
      <c r="FB18" s="120">
        <f t="shared" si="40"/>
        <v>9</v>
      </c>
      <c r="FC18" s="120">
        <f t="shared" si="40"/>
        <v>6</v>
      </c>
      <c r="FD18" s="120">
        <f t="shared" si="40"/>
        <v>4</v>
      </c>
      <c r="FE18" s="120">
        <f t="shared" si="40"/>
        <v>3</v>
      </c>
      <c r="FF18" s="120">
        <f t="shared" si="40"/>
        <v>1</v>
      </c>
      <c r="FG18" s="120">
        <f t="shared" si="40"/>
        <v>0</v>
      </c>
      <c r="FH18" s="120">
        <f t="shared" si="40"/>
        <v>4</v>
      </c>
      <c r="FI18" s="120">
        <f t="shared" si="40"/>
        <v>0</v>
      </c>
      <c r="FJ18" s="120">
        <f t="shared" si="40"/>
        <v>0</v>
      </c>
      <c r="FK18" s="119">
        <f>FK33+FK35+FK38</f>
        <v>201</v>
      </c>
      <c r="FL18" s="188">
        <f t="shared" si="11"/>
        <v>3.4825870646766171</v>
      </c>
      <c r="FM18" s="120">
        <f t="shared" ref="FM18:GG18" si="41">FM33+FM35+FM38</f>
        <v>0</v>
      </c>
      <c r="FN18" s="120">
        <f t="shared" si="41"/>
        <v>0</v>
      </c>
      <c r="FO18" s="120">
        <f t="shared" si="41"/>
        <v>4</v>
      </c>
      <c r="FP18" s="120">
        <f t="shared" si="41"/>
        <v>3</v>
      </c>
      <c r="FQ18" s="120">
        <f t="shared" si="41"/>
        <v>0</v>
      </c>
      <c r="FR18" s="120">
        <f t="shared" si="41"/>
        <v>0</v>
      </c>
      <c r="FS18" s="120">
        <f t="shared" si="41"/>
        <v>0</v>
      </c>
      <c r="FT18" s="120">
        <f t="shared" si="41"/>
        <v>0</v>
      </c>
      <c r="FU18" s="120">
        <f t="shared" si="41"/>
        <v>3</v>
      </c>
      <c r="FV18" s="120">
        <f t="shared" si="41"/>
        <v>0</v>
      </c>
      <c r="FW18" s="120">
        <f t="shared" si="41"/>
        <v>0</v>
      </c>
      <c r="FX18" s="120">
        <f t="shared" si="41"/>
        <v>5</v>
      </c>
      <c r="FY18" s="120">
        <f t="shared" si="41"/>
        <v>3</v>
      </c>
      <c r="FZ18" s="120">
        <f t="shared" si="41"/>
        <v>0</v>
      </c>
      <c r="GA18" s="120">
        <f t="shared" si="41"/>
        <v>9</v>
      </c>
      <c r="GB18" s="120">
        <f t="shared" si="41"/>
        <v>4</v>
      </c>
      <c r="GC18" s="120">
        <f t="shared" si="41"/>
        <v>2</v>
      </c>
      <c r="GD18" s="120">
        <f t="shared" si="41"/>
        <v>1</v>
      </c>
      <c r="GE18" s="120">
        <f t="shared" si="41"/>
        <v>0</v>
      </c>
      <c r="GF18" s="120">
        <f t="shared" si="41"/>
        <v>0</v>
      </c>
      <c r="GG18" s="120">
        <f t="shared" si="41"/>
        <v>0</v>
      </c>
      <c r="GH18" s="125"/>
      <c r="GI18" s="126" t="s">
        <v>152</v>
      </c>
      <c r="GJ18" s="119">
        <f>GJ33+GJ35+GJ38</f>
        <v>1421</v>
      </c>
      <c r="GK18" s="192">
        <f t="shared" si="12"/>
        <v>0</v>
      </c>
      <c r="GL18" s="120">
        <f>GL33+GL35+GL38</f>
        <v>0</v>
      </c>
      <c r="GM18" s="120">
        <f t="shared" ref="GM18:GV18" si="42">GM33+GM35+GM38</f>
        <v>0</v>
      </c>
      <c r="GN18" s="120">
        <f t="shared" si="42"/>
        <v>0</v>
      </c>
      <c r="GO18" s="120">
        <f t="shared" si="42"/>
        <v>0</v>
      </c>
      <c r="GP18" s="120">
        <f t="shared" si="42"/>
        <v>0</v>
      </c>
      <c r="GQ18" s="120">
        <f t="shared" si="42"/>
        <v>0</v>
      </c>
      <c r="GR18" s="120">
        <f t="shared" si="42"/>
        <v>0</v>
      </c>
      <c r="GS18" s="120">
        <f t="shared" si="42"/>
        <v>0</v>
      </c>
      <c r="GT18" s="120">
        <f t="shared" si="42"/>
        <v>0</v>
      </c>
      <c r="GU18" s="129">
        <f t="shared" si="42"/>
        <v>0</v>
      </c>
      <c r="GV18" s="131">
        <f t="shared" si="42"/>
        <v>0</v>
      </c>
      <c r="GW18" s="120">
        <f>GW33+GW35+GW38</f>
        <v>1556</v>
      </c>
      <c r="GX18" s="304">
        <f t="shared" si="14"/>
        <v>0</v>
      </c>
      <c r="GY18" s="130">
        <f t="shared" ref="GY18:HG18" si="43">GY33+GY35+GY38</f>
        <v>0</v>
      </c>
      <c r="GZ18" s="120">
        <f t="shared" si="43"/>
        <v>0</v>
      </c>
      <c r="HA18" s="120">
        <f t="shared" si="43"/>
        <v>0</v>
      </c>
      <c r="HB18" s="120">
        <f t="shared" si="43"/>
        <v>0</v>
      </c>
      <c r="HC18" s="120">
        <f t="shared" si="43"/>
        <v>0</v>
      </c>
      <c r="HD18" s="120">
        <f t="shared" si="43"/>
        <v>0</v>
      </c>
      <c r="HE18" s="120">
        <f t="shared" si="43"/>
        <v>0</v>
      </c>
      <c r="HF18" s="120">
        <f t="shared" si="43"/>
        <v>0</v>
      </c>
      <c r="HG18" s="124">
        <f t="shared" si="43"/>
        <v>0</v>
      </c>
      <c r="HH18" s="125"/>
      <c r="HI18" s="126" t="s">
        <v>152</v>
      </c>
      <c r="HJ18" s="120">
        <f t="shared" ref="HJ18:HQ18" si="44">HJ33+HJ35+HJ38</f>
        <v>0</v>
      </c>
      <c r="HK18" s="120">
        <f t="shared" si="44"/>
        <v>0</v>
      </c>
      <c r="HL18" s="120">
        <f t="shared" si="44"/>
        <v>0</v>
      </c>
      <c r="HM18" s="120">
        <f t="shared" si="44"/>
        <v>0</v>
      </c>
      <c r="HN18" s="120">
        <f t="shared" si="44"/>
        <v>0</v>
      </c>
      <c r="HO18" s="120">
        <f t="shared" si="44"/>
        <v>0</v>
      </c>
      <c r="HP18" s="120">
        <f t="shared" si="44"/>
        <v>0</v>
      </c>
      <c r="HQ18" s="129">
        <f t="shared" si="44"/>
        <v>0</v>
      </c>
      <c r="HR18" s="131">
        <f>HR33+HR35+HR38</f>
        <v>174</v>
      </c>
      <c r="HS18" s="198">
        <f t="shared" ref="HS18:HS23" si="45">SUM(HT18:HW18)/HR18*100</f>
        <v>0</v>
      </c>
      <c r="HT18" s="130">
        <f t="shared" ref="HT18:IF18" si="46">HT33+HT35+HT38</f>
        <v>0</v>
      </c>
      <c r="HU18" s="120">
        <f t="shared" si="46"/>
        <v>0</v>
      </c>
      <c r="HV18" s="120">
        <f t="shared" si="46"/>
        <v>0</v>
      </c>
      <c r="HW18" s="124">
        <f t="shared" si="46"/>
        <v>0</v>
      </c>
      <c r="HX18" s="211"/>
      <c r="HY18" s="130">
        <f t="shared" si="46"/>
        <v>0</v>
      </c>
      <c r="HZ18" s="120">
        <f t="shared" si="46"/>
        <v>0</v>
      </c>
      <c r="IA18" s="120">
        <f t="shared" si="46"/>
        <v>0</v>
      </c>
      <c r="IB18" s="120">
        <f t="shared" si="46"/>
        <v>0</v>
      </c>
      <c r="IC18" s="120">
        <f t="shared" si="46"/>
        <v>0</v>
      </c>
      <c r="ID18" s="120">
        <f t="shared" si="46"/>
        <v>0</v>
      </c>
      <c r="IE18" s="120">
        <f t="shared" si="46"/>
        <v>0</v>
      </c>
      <c r="IF18" s="124">
        <f t="shared" si="46"/>
        <v>0</v>
      </c>
      <c r="IG18" s="125"/>
      <c r="IH18" s="126" t="s">
        <v>152</v>
      </c>
      <c r="II18" s="120">
        <f t="shared" ref="II18:JH18" si="47">II33+II35+II38</f>
        <v>0</v>
      </c>
      <c r="IJ18" s="120">
        <f t="shared" si="47"/>
        <v>0</v>
      </c>
      <c r="IK18" s="120">
        <f t="shared" si="47"/>
        <v>0</v>
      </c>
      <c r="IL18" s="120">
        <f t="shared" si="47"/>
        <v>2</v>
      </c>
      <c r="IM18" s="120">
        <f t="shared" si="47"/>
        <v>0</v>
      </c>
      <c r="IN18" s="120">
        <f t="shared" si="47"/>
        <v>0</v>
      </c>
      <c r="IO18" s="120">
        <f t="shared" si="47"/>
        <v>9</v>
      </c>
      <c r="IP18" s="120">
        <f t="shared" si="47"/>
        <v>1</v>
      </c>
      <c r="IQ18" s="120">
        <f t="shared" si="47"/>
        <v>0</v>
      </c>
      <c r="IR18" s="120">
        <f t="shared" si="47"/>
        <v>45</v>
      </c>
      <c r="IS18" s="120">
        <f t="shared" si="47"/>
        <v>10</v>
      </c>
      <c r="IT18" s="120">
        <f t="shared" si="47"/>
        <v>2</v>
      </c>
      <c r="IU18" s="120">
        <f t="shared" si="47"/>
        <v>6</v>
      </c>
      <c r="IV18" s="120">
        <f t="shared" si="47"/>
        <v>0</v>
      </c>
      <c r="IW18" s="124">
        <f t="shared" si="47"/>
        <v>0</v>
      </c>
      <c r="IX18" s="130">
        <f t="shared" si="47"/>
        <v>1</v>
      </c>
      <c r="IY18" s="120">
        <f t="shared" si="47"/>
        <v>0</v>
      </c>
      <c r="IZ18" s="129">
        <f t="shared" si="47"/>
        <v>1</v>
      </c>
      <c r="JA18" s="131">
        <f t="shared" si="47"/>
        <v>2</v>
      </c>
      <c r="JB18" s="120">
        <f t="shared" si="47"/>
        <v>1</v>
      </c>
      <c r="JC18" s="124">
        <f t="shared" si="47"/>
        <v>2</v>
      </c>
      <c r="JD18" s="130">
        <f t="shared" si="47"/>
        <v>0</v>
      </c>
      <c r="JE18" s="120">
        <f t="shared" si="47"/>
        <v>0</v>
      </c>
      <c r="JF18" s="120">
        <f t="shared" si="47"/>
        <v>0</v>
      </c>
      <c r="JG18" s="120">
        <f t="shared" si="47"/>
        <v>0</v>
      </c>
      <c r="JH18" s="120">
        <f t="shared" si="47"/>
        <v>0</v>
      </c>
      <c r="JI18" s="125"/>
      <c r="JJ18" s="126" t="s">
        <v>152</v>
      </c>
      <c r="JK18" s="120">
        <f t="shared" ref="JK18:KD18" si="48">JK33+JK35+JK38</f>
        <v>0</v>
      </c>
      <c r="JL18" s="120">
        <f t="shared" si="48"/>
        <v>0</v>
      </c>
      <c r="JM18" s="120">
        <f t="shared" si="48"/>
        <v>0</v>
      </c>
      <c r="JN18" s="120">
        <f t="shared" si="48"/>
        <v>0</v>
      </c>
      <c r="JO18" s="120">
        <f t="shared" si="48"/>
        <v>0</v>
      </c>
      <c r="JP18" s="120">
        <f t="shared" si="48"/>
        <v>0</v>
      </c>
      <c r="JQ18" s="120">
        <f t="shared" si="48"/>
        <v>0</v>
      </c>
      <c r="JR18" s="120">
        <f t="shared" si="48"/>
        <v>0</v>
      </c>
      <c r="JS18" s="120">
        <f t="shared" si="48"/>
        <v>0</v>
      </c>
      <c r="JT18" s="129">
        <f t="shared" si="48"/>
        <v>0</v>
      </c>
      <c r="JU18" s="340">
        <f t="shared" si="48"/>
        <v>0</v>
      </c>
      <c r="JV18" s="341">
        <f t="shared" si="48"/>
        <v>0</v>
      </c>
      <c r="JW18" s="341">
        <f t="shared" si="48"/>
        <v>0</v>
      </c>
      <c r="JX18" s="341">
        <f t="shared" si="48"/>
        <v>0</v>
      </c>
      <c r="JY18" s="342">
        <f t="shared" si="48"/>
        <v>0</v>
      </c>
      <c r="JZ18" s="340">
        <f t="shared" si="48"/>
        <v>0</v>
      </c>
      <c r="KA18" s="341">
        <f t="shared" si="48"/>
        <v>0</v>
      </c>
      <c r="KB18" s="341">
        <f t="shared" si="48"/>
        <v>4</v>
      </c>
      <c r="KC18" s="341">
        <f t="shared" si="48"/>
        <v>29</v>
      </c>
      <c r="KD18" s="342">
        <f t="shared" si="48"/>
        <v>8</v>
      </c>
      <c r="KE18" s="340">
        <f>KE33+KE35+KE38</f>
        <v>1410</v>
      </c>
      <c r="KF18" s="343">
        <f t="shared" si="17"/>
        <v>5.8156028368794326</v>
      </c>
      <c r="KG18" s="342">
        <f>KG33+KG35+KG38</f>
        <v>82</v>
      </c>
      <c r="KH18" s="131">
        <f t="shared" ref="KH18:KW18" si="49">KH33+KH35+KH38</f>
        <v>45</v>
      </c>
      <c r="KI18" s="130">
        <f t="shared" si="49"/>
        <v>1</v>
      </c>
      <c r="KJ18" s="124">
        <f t="shared" si="49"/>
        <v>0</v>
      </c>
      <c r="KK18" s="125"/>
      <c r="KL18" s="307" t="s">
        <v>152</v>
      </c>
      <c r="KM18" s="131">
        <f t="shared" si="49"/>
        <v>0</v>
      </c>
      <c r="KN18" s="120">
        <f t="shared" si="49"/>
        <v>0</v>
      </c>
      <c r="KO18" s="120">
        <f t="shared" si="49"/>
        <v>0</v>
      </c>
      <c r="KP18" s="120">
        <f t="shared" si="49"/>
        <v>1</v>
      </c>
      <c r="KQ18" s="120">
        <f t="shared" si="49"/>
        <v>0</v>
      </c>
      <c r="KR18" s="120">
        <f t="shared" si="49"/>
        <v>0</v>
      </c>
      <c r="KS18" s="120">
        <f t="shared" si="49"/>
        <v>0</v>
      </c>
      <c r="KT18" s="120">
        <f t="shared" si="49"/>
        <v>0</v>
      </c>
      <c r="KU18" s="124">
        <f t="shared" si="49"/>
        <v>0</v>
      </c>
      <c r="KV18" s="120">
        <f t="shared" si="49"/>
        <v>0</v>
      </c>
      <c r="KW18" s="120">
        <f t="shared" si="49"/>
        <v>0</v>
      </c>
      <c r="KY18" s="120">
        <f t="shared" ref="KY18:LB18" si="50">KY33+KY35+KY38</f>
        <v>0</v>
      </c>
      <c r="KZ18" s="120">
        <f t="shared" si="50"/>
        <v>0</v>
      </c>
      <c r="LA18" s="120">
        <f t="shared" si="50"/>
        <v>0</v>
      </c>
      <c r="LB18" s="120">
        <f t="shared" si="50"/>
        <v>0</v>
      </c>
      <c r="LD18" s="543" t="s">
        <v>152</v>
      </c>
      <c r="LE18" s="131">
        <f t="shared" ref="LE18:LR18" si="51">LE33+LE35+LE38</f>
        <v>0</v>
      </c>
      <c r="LF18" s="120">
        <f t="shared" si="51"/>
        <v>0</v>
      </c>
      <c r="LG18" s="120">
        <f t="shared" si="51"/>
        <v>0</v>
      </c>
      <c r="LH18" s="120">
        <f t="shared" si="51"/>
        <v>0</v>
      </c>
      <c r="LI18" s="120">
        <f t="shared" si="51"/>
        <v>0</v>
      </c>
      <c r="LJ18" s="124">
        <f t="shared" si="51"/>
        <v>0</v>
      </c>
      <c r="LK18" s="131">
        <f t="shared" si="51"/>
        <v>0</v>
      </c>
      <c r="LL18" s="120">
        <f t="shared" si="51"/>
        <v>0</v>
      </c>
      <c r="LM18" s="120">
        <f t="shared" si="51"/>
        <v>0</v>
      </c>
      <c r="LN18" s="124">
        <f t="shared" si="51"/>
        <v>0</v>
      </c>
      <c r="LO18" s="124">
        <f t="shared" si="51"/>
        <v>9</v>
      </c>
      <c r="LP18" s="124">
        <f t="shared" si="51"/>
        <v>4</v>
      </c>
      <c r="LQ18" s="124">
        <f t="shared" si="51"/>
        <v>3</v>
      </c>
      <c r="LR18" s="124">
        <f t="shared" si="51"/>
        <v>1</v>
      </c>
    </row>
    <row r="19" spans="1:331" s="286" customFormat="1" ht="25.5" customHeight="1" x14ac:dyDescent="0.3">
      <c r="A19" s="117" t="s">
        <v>153</v>
      </c>
      <c r="B19" s="132" t="s">
        <v>154</v>
      </c>
      <c r="C19" s="119">
        <f>C45</f>
        <v>61</v>
      </c>
      <c r="D19" s="120">
        <f>D45</f>
        <v>0</v>
      </c>
      <c r="E19" s="120">
        <f>E45</f>
        <v>0</v>
      </c>
      <c r="F19" s="120">
        <f>F45</f>
        <v>0</v>
      </c>
      <c r="G19" s="121">
        <f t="shared" si="22"/>
        <v>0</v>
      </c>
      <c r="H19" s="120">
        <f>H45</f>
        <v>0</v>
      </c>
      <c r="I19" s="120">
        <f>I45</f>
        <v>0</v>
      </c>
      <c r="J19" s="120">
        <f>J45</f>
        <v>5</v>
      </c>
      <c r="K19" s="120">
        <f>K45</f>
        <v>5</v>
      </c>
      <c r="L19" s="120">
        <f>L45</f>
        <v>6</v>
      </c>
      <c r="M19" s="122">
        <f t="shared" si="1"/>
        <v>9.8360655737704921</v>
      </c>
      <c r="N19" s="120">
        <f>N45</f>
        <v>5</v>
      </c>
      <c r="O19" s="120">
        <f>O45</f>
        <v>5</v>
      </c>
      <c r="P19" s="120">
        <f>P45</f>
        <v>6</v>
      </c>
      <c r="Q19" s="123">
        <f t="shared" si="23"/>
        <v>9.8360655737704921</v>
      </c>
      <c r="R19" s="120">
        <f t="shared" ref="R19:AF19" si="52">R45</f>
        <v>0</v>
      </c>
      <c r="S19" s="120">
        <f t="shared" si="52"/>
        <v>0</v>
      </c>
      <c r="T19" s="120">
        <f t="shared" si="52"/>
        <v>0</v>
      </c>
      <c r="U19" s="120">
        <f t="shared" si="52"/>
        <v>0</v>
      </c>
      <c r="V19" s="120">
        <f t="shared" si="52"/>
        <v>0</v>
      </c>
      <c r="W19" s="120">
        <f t="shared" si="52"/>
        <v>0</v>
      </c>
      <c r="X19" s="120">
        <f t="shared" si="52"/>
        <v>5</v>
      </c>
      <c r="Y19" s="120">
        <f t="shared" si="52"/>
        <v>5</v>
      </c>
      <c r="Z19" s="120">
        <f t="shared" si="52"/>
        <v>5</v>
      </c>
      <c r="AA19" s="120">
        <f t="shared" si="52"/>
        <v>5</v>
      </c>
      <c r="AB19" s="120">
        <f t="shared" si="52"/>
        <v>2</v>
      </c>
      <c r="AC19" s="120">
        <f t="shared" si="52"/>
        <v>2</v>
      </c>
      <c r="AD19" s="120">
        <f t="shared" si="52"/>
        <v>0</v>
      </c>
      <c r="AE19" s="120">
        <f t="shared" si="52"/>
        <v>0</v>
      </c>
      <c r="AF19" s="120">
        <f t="shared" si="52"/>
        <v>0</v>
      </c>
      <c r="AG19" s="120"/>
      <c r="AH19" s="125"/>
      <c r="AI19" s="133" t="s">
        <v>154</v>
      </c>
      <c r="AJ19" s="119">
        <f>AJ45</f>
        <v>71</v>
      </c>
      <c r="AK19" s="120">
        <f>AK45</f>
        <v>11</v>
      </c>
      <c r="AL19" s="127">
        <f t="shared" si="25"/>
        <v>15.492957746478872</v>
      </c>
      <c r="AM19" s="120">
        <f t="shared" ref="AM19:AU19" si="53">AM45</f>
        <v>11</v>
      </c>
      <c r="AN19" s="120">
        <f t="shared" si="53"/>
        <v>11</v>
      </c>
      <c r="AO19" s="120">
        <f t="shared" si="53"/>
        <v>0</v>
      </c>
      <c r="AP19" s="120">
        <f t="shared" si="53"/>
        <v>0</v>
      </c>
      <c r="AQ19" s="120">
        <f t="shared" si="53"/>
        <v>0</v>
      </c>
      <c r="AR19" s="120">
        <f t="shared" si="53"/>
        <v>0</v>
      </c>
      <c r="AS19" s="120">
        <f t="shared" si="53"/>
        <v>1</v>
      </c>
      <c r="AT19" s="120">
        <f t="shared" si="53"/>
        <v>9</v>
      </c>
      <c r="AU19" s="120">
        <f t="shared" si="53"/>
        <v>7</v>
      </c>
      <c r="AV19" s="127">
        <f t="shared" si="27"/>
        <v>9.8591549295774641</v>
      </c>
      <c r="AW19" s="120">
        <f>AW45</f>
        <v>7</v>
      </c>
      <c r="AX19" s="668">
        <f>AX45</f>
        <v>7</v>
      </c>
      <c r="AY19" s="120">
        <f>AY45</f>
        <v>0</v>
      </c>
      <c r="AZ19" s="120">
        <f>AZ45</f>
        <v>1</v>
      </c>
      <c r="BA19" s="120">
        <f>BA45</f>
        <v>0</v>
      </c>
      <c r="BB19" s="123">
        <f t="shared" si="28"/>
        <v>0</v>
      </c>
      <c r="BC19" s="120">
        <f>BC45</f>
        <v>0</v>
      </c>
      <c r="BD19" s="120">
        <f>BD45</f>
        <v>1</v>
      </c>
      <c r="BE19" s="120">
        <f>BE45</f>
        <v>0</v>
      </c>
      <c r="BF19" s="127">
        <f t="shared" si="29"/>
        <v>0</v>
      </c>
      <c r="BG19" s="120">
        <f t="shared" ref="BG19:BM19" si="54">BG45</f>
        <v>0</v>
      </c>
      <c r="BH19" s="120">
        <f t="shared" si="54"/>
        <v>0</v>
      </c>
      <c r="BI19" s="120">
        <f t="shared" si="54"/>
        <v>0</v>
      </c>
      <c r="BJ19" s="120">
        <f t="shared" si="54"/>
        <v>0</v>
      </c>
      <c r="BK19" s="120">
        <f t="shared" si="54"/>
        <v>0</v>
      </c>
      <c r="BL19" s="120">
        <f t="shared" si="54"/>
        <v>0</v>
      </c>
      <c r="BM19" s="120">
        <f t="shared" si="54"/>
        <v>0</v>
      </c>
      <c r="BN19" s="125"/>
      <c r="BO19" s="133" t="s">
        <v>154</v>
      </c>
      <c r="BP19" s="119">
        <f>BP45</f>
        <v>81</v>
      </c>
      <c r="BQ19" s="120">
        <f t="shared" ref="BQ19:BX19" si="55">BQ45</f>
        <v>0</v>
      </c>
      <c r="BR19" s="120">
        <f t="shared" si="55"/>
        <v>0</v>
      </c>
      <c r="BS19" s="120">
        <f t="shared" si="55"/>
        <v>0</v>
      </c>
      <c r="BT19" s="120">
        <f t="shared" si="55"/>
        <v>0</v>
      </c>
      <c r="BU19" s="120">
        <f t="shared" si="55"/>
        <v>0</v>
      </c>
      <c r="BV19" s="120">
        <f t="shared" si="55"/>
        <v>0</v>
      </c>
      <c r="BW19" s="120">
        <f t="shared" si="55"/>
        <v>0</v>
      </c>
      <c r="BX19" s="120">
        <f t="shared" si="55"/>
        <v>0</v>
      </c>
      <c r="BY19" s="127">
        <f t="shared" si="32"/>
        <v>0</v>
      </c>
      <c r="BZ19" s="120">
        <f>BZ45</f>
        <v>0</v>
      </c>
      <c r="CA19" s="120">
        <f>CA45</f>
        <v>0</v>
      </c>
      <c r="CB19" s="120">
        <f>CB45</f>
        <v>0</v>
      </c>
      <c r="CC19" s="128">
        <f t="shared" si="33"/>
        <v>0</v>
      </c>
      <c r="CD19" s="120">
        <f t="shared" ref="CD19:CK19" si="56">CD45</f>
        <v>0</v>
      </c>
      <c r="CE19" s="120">
        <f t="shared" si="56"/>
        <v>0</v>
      </c>
      <c r="CF19" s="120">
        <f t="shared" si="56"/>
        <v>0</v>
      </c>
      <c r="CG19" s="120">
        <f t="shared" si="56"/>
        <v>0</v>
      </c>
      <c r="CH19" s="120">
        <f t="shared" si="56"/>
        <v>0</v>
      </c>
      <c r="CI19" s="120">
        <f t="shared" si="56"/>
        <v>0</v>
      </c>
      <c r="CJ19" s="120">
        <f t="shared" si="56"/>
        <v>0</v>
      </c>
      <c r="CK19" s="120">
        <f t="shared" si="56"/>
        <v>0</v>
      </c>
      <c r="CL19" s="315">
        <f t="shared" si="35"/>
        <v>0</v>
      </c>
      <c r="CM19" s="117">
        <f t="shared" ref="CM19:CN19" si="57">CM45</f>
        <v>0</v>
      </c>
      <c r="CN19" s="324">
        <f t="shared" si="57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58">CS45</f>
        <v>0</v>
      </c>
      <c r="CT19" s="120">
        <f t="shared" si="58"/>
        <v>0</v>
      </c>
      <c r="CU19" s="120">
        <f t="shared" si="58"/>
        <v>0</v>
      </c>
      <c r="CV19" s="120">
        <f t="shared" si="58"/>
        <v>0</v>
      </c>
      <c r="CW19" s="120">
        <f t="shared" si="58"/>
        <v>0</v>
      </c>
      <c r="CX19" s="120">
        <f t="shared" si="58"/>
        <v>0</v>
      </c>
      <c r="CY19" s="120">
        <f t="shared" si="58"/>
        <v>0</v>
      </c>
      <c r="CZ19" s="120">
        <f t="shared" si="58"/>
        <v>0</v>
      </c>
      <c r="DA19" s="120">
        <f t="shared" si="58"/>
        <v>0</v>
      </c>
      <c r="DB19" s="120">
        <f t="shared" si="58"/>
        <v>0</v>
      </c>
      <c r="DC19" s="120">
        <f t="shared" si="58"/>
        <v>0</v>
      </c>
      <c r="DD19" s="120">
        <f t="shared" si="58"/>
        <v>0</v>
      </c>
      <c r="DE19" s="120">
        <f t="shared" si="58"/>
        <v>0</v>
      </c>
      <c r="DF19" s="120">
        <f t="shared" si="58"/>
        <v>0</v>
      </c>
      <c r="DG19" s="120">
        <f t="shared" si="58"/>
        <v>0</v>
      </c>
      <c r="DH19" s="120">
        <f t="shared" si="58"/>
        <v>0</v>
      </c>
      <c r="DI19" s="120">
        <f t="shared" si="58"/>
        <v>0</v>
      </c>
      <c r="DJ19" s="120">
        <f t="shared" si="58"/>
        <v>0</v>
      </c>
      <c r="DK19" s="120">
        <f t="shared" si="58"/>
        <v>0</v>
      </c>
      <c r="DL19" s="120">
        <f t="shared" si="58"/>
        <v>0</v>
      </c>
      <c r="DM19" s="120">
        <f t="shared" si="58"/>
        <v>0</v>
      </c>
      <c r="DN19" s="125"/>
      <c r="DO19" s="133" t="s">
        <v>154</v>
      </c>
      <c r="DP19" s="119">
        <f>DP45</f>
        <v>77</v>
      </c>
      <c r="DQ19" s="120">
        <f t="shared" ref="DQ19:DW19" si="59">DQ45</f>
        <v>0</v>
      </c>
      <c r="DR19" s="120">
        <f t="shared" si="59"/>
        <v>0</v>
      </c>
      <c r="DS19" s="120">
        <f t="shared" si="59"/>
        <v>0</v>
      </c>
      <c r="DT19" s="120">
        <f t="shared" si="59"/>
        <v>0</v>
      </c>
      <c r="DU19" s="120">
        <f t="shared" si="59"/>
        <v>0</v>
      </c>
      <c r="DV19" s="120">
        <f t="shared" si="59"/>
        <v>0</v>
      </c>
      <c r="DW19" s="120">
        <f t="shared" si="59"/>
        <v>0</v>
      </c>
      <c r="DX19" s="127">
        <f t="shared" si="5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6"/>
        <v>0</v>
      </c>
      <c r="EC19" s="120">
        <f t="shared" ref="EC19:EJ19" si="60">EC45</f>
        <v>0</v>
      </c>
      <c r="ED19" s="120">
        <f t="shared" si="60"/>
        <v>0</v>
      </c>
      <c r="EE19" s="120">
        <f t="shared" si="60"/>
        <v>0</v>
      </c>
      <c r="EF19" s="120">
        <f t="shared" si="60"/>
        <v>0</v>
      </c>
      <c r="EG19" s="120">
        <f t="shared" si="60"/>
        <v>0</v>
      </c>
      <c r="EH19" s="120">
        <f t="shared" si="60"/>
        <v>0</v>
      </c>
      <c r="EI19" s="120">
        <f t="shared" si="60"/>
        <v>0</v>
      </c>
      <c r="EJ19" s="120">
        <f t="shared" si="60"/>
        <v>0</v>
      </c>
      <c r="EK19" s="127">
        <f t="shared" si="7"/>
        <v>0</v>
      </c>
      <c r="EL19" s="120">
        <f>EL45</f>
        <v>0</v>
      </c>
      <c r="EM19" s="120">
        <f>EM45</f>
        <v>9</v>
      </c>
      <c r="EN19" s="127">
        <f t="shared" si="8"/>
        <v>0.11688311688311688</v>
      </c>
      <c r="EO19" s="120">
        <f>EO45</f>
        <v>9</v>
      </c>
      <c r="EP19" s="127">
        <f t="shared" si="9"/>
        <v>0.11688311688311688</v>
      </c>
      <c r="EQ19" s="125"/>
      <c r="ER19" s="133" t="s">
        <v>154</v>
      </c>
      <c r="ES19" s="120">
        <f>ES45</f>
        <v>0</v>
      </c>
      <c r="ET19" s="120">
        <f t="shared" ref="ET19:FK19" si="61">ET45</f>
        <v>0</v>
      </c>
      <c r="EU19" s="120">
        <f t="shared" si="61"/>
        <v>0</v>
      </c>
      <c r="EV19" s="120">
        <f t="shared" si="61"/>
        <v>0</v>
      </c>
      <c r="EW19" s="120">
        <f t="shared" si="61"/>
        <v>0</v>
      </c>
      <c r="EX19" s="120">
        <f t="shared" si="61"/>
        <v>0</v>
      </c>
      <c r="EY19" s="120">
        <f t="shared" si="61"/>
        <v>0</v>
      </c>
      <c r="EZ19" s="120">
        <f t="shared" si="61"/>
        <v>0</v>
      </c>
      <c r="FA19" s="120">
        <f t="shared" si="61"/>
        <v>0</v>
      </c>
      <c r="FB19" s="120">
        <f t="shared" si="61"/>
        <v>2</v>
      </c>
      <c r="FC19" s="120">
        <f t="shared" si="61"/>
        <v>0</v>
      </c>
      <c r="FD19" s="120">
        <f t="shared" si="61"/>
        <v>1</v>
      </c>
      <c r="FE19" s="120">
        <f t="shared" si="61"/>
        <v>0</v>
      </c>
      <c r="FF19" s="120">
        <f t="shared" si="61"/>
        <v>0</v>
      </c>
      <c r="FG19" s="120">
        <f t="shared" si="61"/>
        <v>0</v>
      </c>
      <c r="FH19" s="120">
        <f t="shared" si="61"/>
        <v>0</v>
      </c>
      <c r="FI19" s="120">
        <f t="shared" si="61"/>
        <v>0</v>
      </c>
      <c r="FJ19" s="120">
        <f t="shared" si="61"/>
        <v>0</v>
      </c>
      <c r="FK19" s="119">
        <f t="shared" si="61"/>
        <v>82</v>
      </c>
      <c r="FL19" s="188">
        <f t="shared" si="11"/>
        <v>8.536585365853659</v>
      </c>
      <c r="FM19" s="120">
        <f t="shared" ref="FM19:GG19" si="62">FM45</f>
        <v>0</v>
      </c>
      <c r="FN19" s="120">
        <f t="shared" si="62"/>
        <v>0</v>
      </c>
      <c r="FO19" s="120">
        <f t="shared" si="62"/>
        <v>5</v>
      </c>
      <c r="FP19" s="120">
        <f t="shared" si="62"/>
        <v>2</v>
      </c>
      <c r="FQ19" s="120">
        <f t="shared" si="62"/>
        <v>0</v>
      </c>
      <c r="FR19" s="120">
        <f t="shared" si="62"/>
        <v>0</v>
      </c>
      <c r="FS19" s="120">
        <f t="shared" si="62"/>
        <v>0</v>
      </c>
      <c r="FT19" s="120">
        <f t="shared" si="62"/>
        <v>0</v>
      </c>
      <c r="FU19" s="120">
        <f t="shared" si="62"/>
        <v>0</v>
      </c>
      <c r="FV19" s="120">
        <f t="shared" si="62"/>
        <v>0</v>
      </c>
      <c r="FW19" s="120">
        <f t="shared" si="62"/>
        <v>0</v>
      </c>
      <c r="FX19" s="120">
        <f t="shared" si="62"/>
        <v>1</v>
      </c>
      <c r="FY19" s="120">
        <f t="shared" si="62"/>
        <v>0</v>
      </c>
      <c r="FZ19" s="120">
        <f t="shared" si="62"/>
        <v>0</v>
      </c>
      <c r="GA19" s="120">
        <f t="shared" si="62"/>
        <v>2</v>
      </c>
      <c r="GB19" s="120">
        <f t="shared" si="62"/>
        <v>1</v>
      </c>
      <c r="GC19" s="120">
        <f t="shared" si="62"/>
        <v>0</v>
      </c>
      <c r="GD19" s="120">
        <f t="shared" si="62"/>
        <v>1</v>
      </c>
      <c r="GE19" s="120">
        <f t="shared" si="62"/>
        <v>0</v>
      </c>
      <c r="GF19" s="120">
        <f t="shared" si="62"/>
        <v>0</v>
      </c>
      <c r="GG19" s="120">
        <f t="shared" si="62"/>
        <v>0</v>
      </c>
      <c r="GH19" s="125"/>
      <c r="GI19" s="133" t="s">
        <v>154</v>
      </c>
      <c r="GJ19" s="119">
        <f>GJ45</f>
        <v>638</v>
      </c>
      <c r="GK19" s="192">
        <f t="shared" si="12"/>
        <v>0.31347962382445138</v>
      </c>
      <c r="GL19" s="120">
        <f>GL45</f>
        <v>0</v>
      </c>
      <c r="GM19" s="120">
        <f t="shared" ref="GM19:GW19" si="63">GM45</f>
        <v>0</v>
      </c>
      <c r="GN19" s="120">
        <f t="shared" si="63"/>
        <v>0</v>
      </c>
      <c r="GO19" s="120">
        <f t="shared" si="63"/>
        <v>0</v>
      </c>
      <c r="GP19" s="120">
        <f t="shared" si="63"/>
        <v>0</v>
      </c>
      <c r="GQ19" s="120">
        <f t="shared" si="63"/>
        <v>0</v>
      </c>
      <c r="GR19" s="120">
        <f t="shared" si="63"/>
        <v>0</v>
      </c>
      <c r="GS19" s="120">
        <f t="shared" si="63"/>
        <v>0</v>
      </c>
      <c r="GT19" s="120">
        <f t="shared" si="63"/>
        <v>1</v>
      </c>
      <c r="GU19" s="129">
        <f t="shared" si="63"/>
        <v>1</v>
      </c>
      <c r="GV19" s="131">
        <f t="shared" si="63"/>
        <v>2</v>
      </c>
      <c r="GW19" s="120">
        <f t="shared" si="63"/>
        <v>713</v>
      </c>
      <c r="GX19" s="304">
        <f t="shared" si="14"/>
        <v>0.28050490883590462</v>
      </c>
      <c r="GY19" s="130">
        <f t="shared" ref="GY19:HG19" si="64">GY45</f>
        <v>0</v>
      </c>
      <c r="GZ19" s="120">
        <f t="shared" si="64"/>
        <v>0</v>
      </c>
      <c r="HA19" s="120">
        <f t="shared" si="64"/>
        <v>0</v>
      </c>
      <c r="HB19" s="120">
        <f t="shared" si="64"/>
        <v>0</v>
      </c>
      <c r="HC19" s="120">
        <f t="shared" si="64"/>
        <v>0</v>
      </c>
      <c r="HD19" s="120">
        <f t="shared" si="64"/>
        <v>0</v>
      </c>
      <c r="HE19" s="120">
        <f t="shared" si="64"/>
        <v>0</v>
      </c>
      <c r="HF19" s="120">
        <f t="shared" si="64"/>
        <v>0</v>
      </c>
      <c r="HG19" s="124">
        <f t="shared" si="64"/>
        <v>0</v>
      </c>
      <c r="HH19" s="125"/>
      <c r="HI19" s="133" t="s">
        <v>154</v>
      </c>
      <c r="HJ19" s="120">
        <f t="shared" ref="HJ19:HR19" si="65">HJ45</f>
        <v>0</v>
      </c>
      <c r="HK19" s="120">
        <f t="shared" si="65"/>
        <v>0</v>
      </c>
      <c r="HL19" s="120">
        <f t="shared" si="65"/>
        <v>0</v>
      </c>
      <c r="HM19" s="120">
        <f t="shared" si="65"/>
        <v>0</v>
      </c>
      <c r="HN19" s="120">
        <f t="shared" si="65"/>
        <v>0</v>
      </c>
      <c r="HO19" s="120">
        <f t="shared" si="65"/>
        <v>0</v>
      </c>
      <c r="HP19" s="120">
        <f t="shared" si="65"/>
        <v>0</v>
      </c>
      <c r="HQ19" s="129">
        <f t="shared" si="65"/>
        <v>0</v>
      </c>
      <c r="HR19" s="131">
        <f t="shared" si="65"/>
        <v>46</v>
      </c>
      <c r="HS19" s="198">
        <f t="shared" si="45"/>
        <v>0</v>
      </c>
      <c r="HT19" s="130">
        <f t="shared" ref="HT19:IF19" si="66">HT45</f>
        <v>0</v>
      </c>
      <c r="HU19" s="120">
        <f t="shared" si="66"/>
        <v>0</v>
      </c>
      <c r="HV19" s="120">
        <f t="shared" si="66"/>
        <v>0</v>
      </c>
      <c r="HW19" s="124">
        <f t="shared" si="66"/>
        <v>0</v>
      </c>
      <c r="HX19" s="211"/>
      <c r="HY19" s="130">
        <f t="shared" si="66"/>
        <v>0</v>
      </c>
      <c r="HZ19" s="120">
        <f t="shared" si="66"/>
        <v>0</v>
      </c>
      <c r="IA19" s="120">
        <f t="shared" si="66"/>
        <v>0</v>
      </c>
      <c r="IB19" s="120">
        <f t="shared" si="66"/>
        <v>0</v>
      </c>
      <c r="IC19" s="120">
        <f t="shared" si="66"/>
        <v>0</v>
      </c>
      <c r="ID19" s="120">
        <f t="shared" si="66"/>
        <v>0</v>
      </c>
      <c r="IE19" s="120">
        <f t="shared" si="66"/>
        <v>0</v>
      </c>
      <c r="IF19" s="124">
        <f t="shared" si="66"/>
        <v>0</v>
      </c>
      <c r="IG19" s="125"/>
      <c r="IH19" s="133" t="s">
        <v>154</v>
      </c>
      <c r="II19" s="120">
        <f t="shared" ref="II19:JH19" si="67">II45</f>
        <v>0</v>
      </c>
      <c r="IJ19" s="120">
        <f t="shared" si="67"/>
        <v>0</v>
      </c>
      <c r="IK19" s="120">
        <f t="shared" si="67"/>
        <v>0</v>
      </c>
      <c r="IL19" s="120">
        <f t="shared" si="67"/>
        <v>0</v>
      </c>
      <c r="IM19" s="120">
        <f t="shared" si="67"/>
        <v>0</v>
      </c>
      <c r="IN19" s="120">
        <f t="shared" si="67"/>
        <v>0</v>
      </c>
      <c r="IO19" s="120">
        <f t="shared" si="67"/>
        <v>0</v>
      </c>
      <c r="IP19" s="120">
        <f t="shared" si="67"/>
        <v>0</v>
      </c>
      <c r="IQ19" s="120">
        <f t="shared" si="67"/>
        <v>0</v>
      </c>
      <c r="IR19" s="120">
        <f t="shared" si="67"/>
        <v>1</v>
      </c>
      <c r="IS19" s="120">
        <f t="shared" si="67"/>
        <v>0</v>
      </c>
      <c r="IT19" s="120">
        <f t="shared" si="67"/>
        <v>0</v>
      </c>
      <c r="IU19" s="120">
        <f t="shared" si="67"/>
        <v>0</v>
      </c>
      <c r="IV19" s="120">
        <f t="shared" si="67"/>
        <v>0</v>
      </c>
      <c r="IW19" s="124">
        <f t="shared" si="67"/>
        <v>0</v>
      </c>
      <c r="IX19" s="130">
        <f t="shared" si="67"/>
        <v>0</v>
      </c>
      <c r="IY19" s="120">
        <f t="shared" si="67"/>
        <v>0</v>
      </c>
      <c r="IZ19" s="129">
        <f t="shared" si="67"/>
        <v>0</v>
      </c>
      <c r="JA19" s="131">
        <f t="shared" si="67"/>
        <v>0</v>
      </c>
      <c r="JB19" s="120">
        <f t="shared" si="67"/>
        <v>0</v>
      </c>
      <c r="JC19" s="124">
        <f t="shared" si="67"/>
        <v>0</v>
      </c>
      <c r="JD19" s="130">
        <f t="shared" si="67"/>
        <v>0</v>
      </c>
      <c r="JE19" s="120">
        <f t="shared" si="67"/>
        <v>0</v>
      </c>
      <c r="JF19" s="120">
        <f t="shared" si="67"/>
        <v>0</v>
      </c>
      <c r="JG19" s="120">
        <f t="shared" si="67"/>
        <v>0</v>
      </c>
      <c r="JH19" s="120">
        <f t="shared" si="67"/>
        <v>0</v>
      </c>
      <c r="JI19" s="125"/>
      <c r="JJ19" s="133" t="s">
        <v>154</v>
      </c>
      <c r="JK19" s="120">
        <f t="shared" ref="JK19:KE19" si="68">JK45</f>
        <v>0</v>
      </c>
      <c r="JL19" s="120">
        <f t="shared" si="68"/>
        <v>0</v>
      </c>
      <c r="JM19" s="120">
        <f t="shared" si="68"/>
        <v>0</v>
      </c>
      <c r="JN19" s="120">
        <f t="shared" si="68"/>
        <v>0</v>
      </c>
      <c r="JO19" s="120">
        <f t="shared" si="68"/>
        <v>0</v>
      </c>
      <c r="JP19" s="120">
        <f t="shared" si="68"/>
        <v>0</v>
      </c>
      <c r="JQ19" s="120">
        <f t="shared" si="68"/>
        <v>0</v>
      </c>
      <c r="JR19" s="120">
        <f t="shared" si="68"/>
        <v>0</v>
      </c>
      <c r="JS19" s="120">
        <f t="shared" si="68"/>
        <v>0</v>
      </c>
      <c r="JT19" s="129">
        <f t="shared" si="68"/>
        <v>0</v>
      </c>
      <c r="JU19" s="340">
        <f t="shared" si="68"/>
        <v>0</v>
      </c>
      <c r="JV19" s="341">
        <f t="shared" si="68"/>
        <v>0</v>
      </c>
      <c r="JW19" s="341">
        <f t="shared" si="68"/>
        <v>0</v>
      </c>
      <c r="JX19" s="341">
        <f t="shared" si="68"/>
        <v>0</v>
      </c>
      <c r="JY19" s="342">
        <f t="shared" si="68"/>
        <v>0</v>
      </c>
      <c r="JZ19" s="340">
        <f t="shared" si="68"/>
        <v>0</v>
      </c>
      <c r="KA19" s="341">
        <f t="shared" si="68"/>
        <v>0</v>
      </c>
      <c r="KB19" s="341">
        <f t="shared" si="68"/>
        <v>0</v>
      </c>
      <c r="KC19" s="341">
        <f t="shared" si="68"/>
        <v>0</v>
      </c>
      <c r="KD19" s="342">
        <f t="shared" si="68"/>
        <v>0</v>
      </c>
      <c r="KE19" s="340">
        <f t="shared" si="68"/>
        <v>357</v>
      </c>
      <c r="KF19" s="343">
        <f t="shared" si="17"/>
        <v>5.6022408963585439</v>
      </c>
      <c r="KG19" s="342">
        <f>KG45</f>
        <v>20</v>
      </c>
      <c r="KH19" s="131">
        <f t="shared" ref="KH19:KW19" si="69">KH45</f>
        <v>0</v>
      </c>
      <c r="KI19" s="130">
        <f t="shared" si="69"/>
        <v>0</v>
      </c>
      <c r="KJ19" s="124">
        <f t="shared" si="69"/>
        <v>0</v>
      </c>
      <c r="KK19" s="125"/>
      <c r="KL19" s="308" t="s">
        <v>154</v>
      </c>
      <c r="KM19" s="131">
        <f t="shared" si="69"/>
        <v>0</v>
      </c>
      <c r="KN19" s="120">
        <f t="shared" si="69"/>
        <v>0</v>
      </c>
      <c r="KO19" s="120">
        <f t="shared" si="69"/>
        <v>0</v>
      </c>
      <c r="KP19" s="120">
        <f t="shared" si="69"/>
        <v>0</v>
      </c>
      <c r="KQ19" s="120">
        <f t="shared" si="69"/>
        <v>0</v>
      </c>
      <c r="KR19" s="120">
        <f t="shared" si="69"/>
        <v>0</v>
      </c>
      <c r="KS19" s="120">
        <f t="shared" si="69"/>
        <v>0</v>
      </c>
      <c r="KT19" s="120">
        <f t="shared" si="69"/>
        <v>0</v>
      </c>
      <c r="KU19" s="124">
        <f t="shared" si="69"/>
        <v>0</v>
      </c>
      <c r="KV19" s="120">
        <f t="shared" si="69"/>
        <v>0</v>
      </c>
      <c r="KW19" s="120">
        <f t="shared" si="69"/>
        <v>0</v>
      </c>
      <c r="KY19" s="120">
        <f t="shared" ref="KY19:LB19" si="70">KY45</f>
        <v>0</v>
      </c>
      <c r="KZ19" s="120">
        <f t="shared" si="70"/>
        <v>0</v>
      </c>
      <c r="LA19" s="120">
        <f t="shared" si="70"/>
        <v>0</v>
      </c>
      <c r="LB19" s="120">
        <f t="shared" si="70"/>
        <v>0</v>
      </c>
      <c r="LD19" s="544" t="s">
        <v>154</v>
      </c>
      <c r="LE19" s="131">
        <f t="shared" ref="LE19:LR19" si="71">LE45</f>
        <v>0</v>
      </c>
      <c r="LF19" s="120">
        <f t="shared" si="71"/>
        <v>0</v>
      </c>
      <c r="LG19" s="120">
        <f t="shared" si="71"/>
        <v>0</v>
      </c>
      <c r="LH19" s="120">
        <f t="shared" si="71"/>
        <v>0</v>
      </c>
      <c r="LI19" s="120">
        <f t="shared" si="71"/>
        <v>0</v>
      </c>
      <c r="LJ19" s="124">
        <f t="shared" si="71"/>
        <v>0</v>
      </c>
      <c r="LK19" s="131">
        <f t="shared" si="71"/>
        <v>0</v>
      </c>
      <c r="LL19" s="120">
        <f t="shared" si="71"/>
        <v>0</v>
      </c>
      <c r="LM19" s="120">
        <f t="shared" si="71"/>
        <v>0</v>
      </c>
      <c r="LN19" s="124">
        <f t="shared" si="71"/>
        <v>0</v>
      </c>
      <c r="LO19" s="124">
        <f t="shared" si="71"/>
        <v>7</v>
      </c>
      <c r="LP19" s="124">
        <f t="shared" si="71"/>
        <v>0</v>
      </c>
      <c r="LQ19" s="124">
        <f t="shared" si="71"/>
        <v>0</v>
      </c>
      <c r="LR19" s="124">
        <f t="shared" si="71"/>
        <v>0</v>
      </c>
    </row>
    <row r="20" spans="1:331" s="286" customFormat="1" ht="25.5" customHeight="1" thickBot="1" x14ac:dyDescent="0.35">
      <c r="A20" s="117" t="s">
        <v>155</v>
      </c>
      <c r="B20" s="118" t="s">
        <v>156</v>
      </c>
      <c r="C20" s="119">
        <f>C42+C43+C44</f>
        <v>73</v>
      </c>
      <c r="D20" s="120">
        <f>D42+D43+D44</f>
        <v>0</v>
      </c>
      <c r="E20" s="120">
        <f>E42+E43+E44</f>
        <v>0</v>
      </c>
      <c r="F20" s="120">
        <f>F42+F43+F44</f>
        <v>0</v>
      </c>
      <c r="G20" s="121">
        <f t="shared" si="22"/>
        <v>0</v>
      </c>
      <c r="H20" s="120">
        <f>H42+H43+H44</f>
        <v>0</v>
      </c>
      <c r="I20" s="120">
        <f>I42+I43+I44</f>
        <v>0</v>
      </c>
      <c r="J20" s="120">
        <f>J42+J43+J44</f>
        <v>5</v>
      </c>
      <c r="K20" s="120">
        <f>K42+K43+K44</f>
        <v>6</v>
      </c>
      <c r="L20" s="120">
        <f>L42+L43+L44</f>
        <v>14</v>
      </c>
      <c r="M20" s="122">
        <f t="shared" si="1"/>
        <v>19.17808219178082</v>
      </c>
      <c r="N20" s="120">
        <f>N42+N43+N44</f>
        <v>5</v>
      </c>
      <c r="O20" s="120">
        <f>O42+O43+O44</f>
        <v>6</v>
      </c>
      <c r="P20" s="120">
        <f>P42+P43+P44</f>
        <v>14</v>
      </c>
      <c r="Q20" s="123">
        <f t="shared" si="23"/>
        <v>19.17808219178082</v>
      </c>
      <c r="R20" s="120">
        <f t="shared" ref="R20:AF20" si="72">R42+R43+R44</f>
        <v>0</v>
      </c>
      <c r="S20" s="120">
        <f t="shared" si="72"/>
        <v>0</v>
      </c>
      <c r="T20" s="120">
        <f t="shared" si="72"/>
        <v>0</v>
      </c>
      <c r="U20" s="120">
        <f t="shared" si="72"/>
        <v>0</v>
      </c>
      <c r="V20" s="120">
        <f t="shared" si="72"/>
        <v>0</v>
      </c>
      <c r="W20" s="120">
        <f t="shared" si="72"/>
        <v>0</v>
      </c>
      <c r="X20" s="120">
        <f t="shared" si="72"/>
        <v>5</v>
      </c>
      <c r="Y20" s="120">
        <f t="shared" si="72"/>
        <v>6</v>
      </c>
      <c r="Z20" s="120">
        <f t="shared" si="72"/>
        <v>5</v>
      </c>
      <c r="AA20" s="120">
        <f t="shared" si="72"/>
        <v>6</v>
      </c>
      <c r="AB20" s="120">
        <f t="shared" si="72"/>
        <v>0</v>
      </c>
      <c r="AC20" s="120">
        <f t="shared" si="72"/>
        <v>0</v>
      </c>
      <c r="AD20" s="120">
        <f t="shared" si="72"/>
        <v>0</v>
      </c>
      <c r="AE20" s="120">
        <f t="shared" si="72"/>
        <v>0</v>
      </c>
      <c r="AF20" s="120">
        <f t="shared" si="72"/>
        <v>0</v>
      </c>
      <c r="AG20" s="120"/>
      <c r="AH20" s="125"/>
      <c r="AI20" s="126" t="s">
        <v>156</v>
      </c>
      <c r="AJ20" s="119">
        <f>AJ42+AJ43+AJ44</f>
        <v>96</v>
      </c>
      <c r="AK20" s="120">
        <f>AK42+AK43+AK44</f>
        <v>9</v>
      </c>
      <c r="AL20" s="127">
        <f t="shared" si="25"/>
        <v>9.375</v>
      </c>
      <c r="AM20" s="120">
        <f t="shared" ref="AM20:AU20" si="73">AM42+AM43+AM44</f>
        <v>9</v>
      </c>
      <c r="AN20" s="120">
        <f t="shared" si="73"/>
        <v>9</v>
      </c>
      <c r="AO20" s="120">
        <f t="shared" si="73"/>
        <v>0</v>
      </c>
      <c r="AP20" s="120">
        <f t="shared" si="73"/>
        <v>0</v>
      </c>
      <c r="AQ20" s="120">
        <f t="shared" si="73"/>
        <v>0</v>
      </c>
      <c r="AR20" s="120">
        <f t="shared" si="73"/>
        <v>0</v>
      </c>
      <c r="AS20" s="120">
        <f t="shared" si="73"/>
        <v>0</v>
      </c>
      <c r="AT20" s="120">
        <f t="shared" si="73"/>
        <v>12</v>
      </c>
      <c r="AU20" s="120">
        <f t="shared" si="73"/>
        <v>5</v>
      </c>
      <c r="AV20" s="127">
        <f t="shared" si="27"/>
        <v>5.2083333333333339</v>
      </c>
      <c r="AW20" s="120">
        <f>AW42+AW43+AW44</f>
        <v>5</v>
      </c>
      <c r="AX20" s="668">
        <f>AX42+AX43+AX44</f>
        <v>5</v>
      </c>
      <c r="AY20" s="120">
        <f>AY42+AY43+AY44</f>
        <v>0</v>
      </c>
      <c r="AZ20" s="120">
        <f>AZ42+AZ43+AZ44</f>
        <v>0</v>
      </c>
      <c r="BA20" s="120">
        <f>BA42+BA43+BA44</f>
        <v>1</v>
      </c>
      <c r="BB20" s="123">
        <f t="shared" si="28"/>
        <v>1.0416666666666665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29"/>
        <v>0</v>
      </c>
      <c r="BG20" s="120">
        <f t="shared" ref="BG20:BM20" si="74">BG42+BG43+BG44</f>
        <v>0</v>
      </c>
      <c r="BH20" s="120">
        <f t="shared" si="74"/>
        <v>0</v>
      </c>
      <c r="BI20" s="120">
        <f t="shared" si="74"/>
        <v>0</v>
      </c>
      <c r="BJ20" s="120">
        <f t="shared" si="74"/>
        <v>0</v>
      </c>
      <c r="BK20" s="120">
        <f t="shared" si="74"/>
        <v>0</v>
      </c>
      <c r="BL20" s="120">
        <f t="shared" si="74"/>
        <v>0</v>
      </c>
      <c r="BM20" s="120">
        <f t="shared" si="7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5">BQ42+BQ43+BQ44</f>
        <v>0</v>
      </c>
      <c r="BR20" s="120">
        <f t="shared" si="75"/>
        <v>2</v>
      </c>
      <c r="BS20" s="120">
        <f t="shared" si="75"/>
        <v>0</v>
      </c>
      <c r="BT20" s="120">
        <f t="shared" si="75"/>
        <v>1</v>
      </c>
      <c r="BU20" s="120">
        <f t="shared" si="75"/>
        <v>1</v>
      </c>
      <c r="BV20" s="120">
        <f t="shared" si="75"/>
        <v>1</v>
      </c>
      <c r="BW20" s="120">
        <f t="shared" si="75"/>
        <v>0</v>
      </c>
      <c r="BX20" s="120">
        <f t="shared" si="75"/>
        <v>0</v>
      </c>
      <c r="BY20" s="127">
        <f t="shared" si="32"/>
        <v>0</v>
      </c>
      <c r="BZ20" s="120">
        <f>BZ42+BZ43+BZ44</f>
        <v>2</v>
      </c>
      <c r="CA20" s="120">
        <f>CA42+CA43+CA44</f>
        <v>0</v>
      </c>
      <c r="CB20" s="120">
        <f>CB42+CB43+CB44</f>
        <v>0</v>
      </c>
      <c r="CC20" s="128">
        <f t="shared" si="33"/>
        <v>0</v>
      </c>
      <c r="CD20" s="120">
        <f t="shared" ref="CD20:CK20" si="76">CD42+CD43+CD44</f>
        <v>0</v>
      </c>
      <c r="CE20" s="120">
        <f t="shared" si="76"/>
        <v>0</v>
      </c>
      <c r="CF20" s="120">
        <f t="shared" si="76"/>
        <v>0</v>
      </c>
      <c r="CG20" s="120">
        <f t="shared" si="76"/>
        <v>0</v>
      </c>
      <c r="CH20" s="120">
        <f t="shared" si="76"/>
        <v>0</v>
      </c>
      <c r="CI20" s="120">
        <f t="shared" si="76"/>
        <v>0</v>
      </c>
      <c r="CJ20" s="120">
        <f t="shared" si="76"/>
        <v>1</v>
      </c>
      <c r="CK20" s="120">
        <f t="shared" si="76"/>
        <v>4</v>
      </c>
      <c r="CL20" s="315">
        <f t="shared" si="35"/>
        <v>3.9603960396039604</v>
      </c>
      <c r="CM20" s="117">
        <f t="shared" ref="CM20:CN20" si="77">CM42+CM43+CM44</f>
        <v>0</v>
      </c>
      <c r="CN20" s="324">
        <f t="shared" si="7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78">CS42+CS43+CS44</f>
        <v>0</v>
      </c>
      <c r="CT20" s="120">
        <f t="shared" si="78"/>
        <v>0</v>
      </c>
      <c r="CU20" s="120">
        <f t="shared" si="78"/>
        <v>0</v>
      </c>
      <c r="CV20" s="120">
        <f t="shared" si="78"/>
        <v>0</v>
      </c>
      <c r="CW20" s="120">
        <f t="shared" si="78"/>
        <v>0</v>
      </c>
      <c r="CX20" s="120">
        <f t="shared" si="78"/>
        <v>0</v>
      </c>
      <c r="CY20" s="120">
        <f t="shared" si="78"/>
        <v>0</v>
      </c>
      <c r="CZ20" s="120">
        <f t="shared" si="78"/>
        <v>0</v>
      </c>
      <c r="DA20" s="120">
        <f t="shared" si="78"/>
        <v>0</v>
      </c>
      <c r="DB20" s="120">
        <f t="shared" si="78"/>
        <v>0</v>
      </c>
      <c r="DC20" s="120">
        <f t="shared" si="78"/>
        <v>0</v>
      </c>
      <c r="DD20" s="120">
        <f t="shared" si="78"/>
        <v>0</v>
      </c>
      <c r="DE20" s="120">
        <f t="shared" si="78"/>
        <v>0</v>
      </c>
      <c r="DF20" s="120">
        <f t="shared" si="78"/>
        <v>0</v>
      </c>
      <c r="DG20" s="120">
        <f t="shared" si="78"/>
        <v>0</v>
      </c>
      <c r="DH20" s="120">
        <f t="shared" si="78"/>
        <v>0</v>
      </c>
      <c r="DI20" s="120">
        <f t="shared" si="78"/>
        <v>0</v>
      </c>
      <c r="DJ20" s="120">
        <f t="shared" si="78"/>
        <v>0</v>
      </c>
      <c r="DK20" s="120">
        <f t="shared" si="78"/>
        <v>0</v>
      </c>
      <c r="DL20" s="120">
        <f t="shared" si="78"/>
        <v>0</v>
      </c>
      <c r="DM20" s="120">
        <f t="shared" si="78"/>
        <v>0</v>
      </c>
      <c r="DN20" s="125"/>
      <c r="DO20" s="126" t="s">
        <v>156</v>
      </c>
      <c r="DP20" s="119">
        <f>DP42+DP43+DP44</f>
        <v>90</v>
      </c>
      <c r="DQ20" s="120">
        <f t="shared" ref="DQ20:DW20" si="79">DQ42+DQ43+DQ44</f>
        <v>0</v>
      </c>
      <c r="DR20" s="120">
        <f t="shared" si="79"/>
        <v>0</v>
      </c>
      <c r="DS20" s="120">
        <f t="shared" si="79"/>
        <v>0</v>
      </c>
      <c r="DT20" s="120">
        <f t="shared" si="79"/>
        <v>0</v>
      </c>
      <c r="DU20" s="120">
        <f t="shared" si="79"/>
        <v>0</v>
      </c>
      <c r="DV20" s="120">
        <f t="shared" si="79"/>
        <v>0</v>
      </c>
      <c r="DW20" s="120">
        <f t="shared" si="79"/>
        <v>0</v>
      </c>
      <c r="DX20" s="127">
        <f t="shared" si="5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6"/>
        <v>0</v>
      </c>
      <c r="EC20" s="120">
        <f t="shared" ref="EC20:EJ20" si="80">EC42+EC43+EC44</f>
        <v>0</v>
      </c>
      <c r="ED20" s="120">
        <f t="shared" si="80"/>
        <v>0</v>
      </c>
      <c r="EE20" s="120">
        <f t="shared" si="80"/>
        <v>0</v>
      </c>
      <c r="EF20" s="120">
        <f t="shared" si="80"/>
        <v>0</v>
      </c>
      <c r="EG20" s="120">
        <f t="shared" si="80"/>
        <v>0</v>
      </c>
      <c r="EH20" s="120">
        <f t="shared" si="80"/>
        <v>0</v>
      </c>
      <c r="EI20" s="120">
        <f t="shared" si="80"/>
        <v>0</v>
      </c>
      <c r="EJ20" s="120">
        <f t="shared" si="80"/>
        <v>0</v>
      </c>
      <c r="EK20" s="127">
        <f t="shared" si="7"/>
        <v>0</v>
      </c>
      <c r="EL20" s="120">
        <f>EL42+EL43+EL44</f>
        <v>0</v>
      </c>
      <c r="EM20" s="120">
        <f>EM42+EM43+EM44</f>
        <v>17</v>
      </c>
      <c r="EN20" s="127">
        <f t="shared" si="8"/>
        <v>0.18888888888888888</v>
      </c>
      <c r="EO20" s="120">
        <f>EO42+EO43+EO44</f>
        <v>17</v>
      </c>
      <c r="EP20" s="127">
        <f t="shared" si="9"/>
        <v>0.18888888888888888</v>
      </c>
      <c r="EQ20" s="125"/>
      <c r="ER20" s="126" t="s">
        <v>156</v>
      </c>
      <c r="ES20" s="120">
        <f>ES42+ES43+ES44</f>
        <v>0</v>
      </c>
      <c r="ET20" s="120">
        <f t="shared" ref="ET20:FK20" si="81">ET42+ET43+ET44</f>
        <v>0</v>
      </c>
      <c r="EU20" s="120">
        <f t="shared" si="81"/>
        <v>0</v>
      </c>
      <c r="EV20" s="120">
        <f t="shared" si="81"/>
        <v>0</v>
      </c>
      <c r="EW20" s="120">
        <f t="shared" si="81"/>
        <v>0</v>
      </c>
      <c r="EX20" s="120">
        <f t="shared" si="81"/>
        <v>0</v>
      </c>
      <c r="EY20" s="120">
        <f t="shared" si="81"/>
        <v>0</v>
      </c>
      <c r="EZ20" s="120">
        <f t="shared" si="81"/>
        <v>0</v>
      </c>
      <c r="FA20" s="120">
        <f t="shared" si="81"/>
        <v>0</v>
      </c>
      <c r="FB20" s="120">
        <f t="shared" si="81"/>
        <v>0</v>
      </c>
      <c r="FC20" s="120">
        <f t="shared" si="81"/>
        <v>0</v>
      </c>
      <c r="FD20" s="120">
        <f t="shared" si="81"/>
        <v>0</v>
      </c>
      <c r="FE20" s="120">
        <f t="shared" si="81"/>
        <v>0</v>
      </c>
      <c r="FF20" s="120">
        <f t="shared" si="81"/>
        <v>1</v>
      </c>
      <c r="FG20" s="120">
        <f t="shared" si="81"/>
        <v>0</v>
      </c>
      <c r="FH20" s="120">
        <f t="shared" si="81"/>
        <v>1</v>
      </c>
      <c r="FI20" s="120">
        <f t="shared" si="81"/>
        <v>0</v>
      </c>
      <c r="FJ20" s="120">
        <f t="shared" si="81"/>
        <v>0</v>
      </c>
      <c r="FK20" s="119">
        <f t="shared" si="81"/>
        <v>69</v>
      </c>
      <c r="FL20" s="188">
        <f t="shared" si="11"/>
        <v>1.4492753623188406</v>
      </c>
      <c r="FM20" s="120">
        <f t="shared" ref="FM20:GG20" si="82">FM42+FM43+FM44</f>
        <v>0</v>
      </c>
      <c r="FN20" s="120">
        <f t="shared" si="82"/>
        <v>0</v>
      </c>
      <c r="FO20" s="120">
        <f t="shared" si="82"/>
        <v>1</v>
      </c>
      <c r="FP20" s="120">
        <f t="shared" si="82"/>
        <v>0</v>
      </c>
      <c r="FQ20" s="120">
        <f t="shared" si="82"/>
        <v>0</v>
      </c>
      <c r="FR20" s="120">
        <f t="shared" si="82"/>
        <v>0</v>
      </c>
      <c r="FS20" s="120">
        <f t="shared" si="82"/>
        <v>0</v>
      </c>
      <c r="FT20" s="120">
        <f t="shared" si="82"/>
        <v>0</v>
      </c>
      <c r="FU20" s="120">
        <f t="shared" si="82"/>
        <v>1</v>
      </c>
      <c r="FV20" s="120">
        <f t="shared" si="82"/>
        <v>0</v>
      </c>
      <c r="FW20" s="120">
        <f t="shared" si="82"/>
        <v>0</v>
      </c>
      <c r="FX20" s="120">
        <f t="shared" si="82"/>
        <v>1</v>
      </c>
      <c r="FY20" s="120">
        <f t="shared" si="82"/>
        <v>0</v>
      </c>
      <c r="FZ20" s="120">
        <f t="shared" si="82"/>
        <v>0</v>
      </c>
      <c r="GA20" s="120">
        <f t="shared" si="82"/>
        <v>2</v>
      </c>
      <c r="GB20" s="120">
        <f t="shared" si="82"/>
        <v>0</v>
      </c>
      <c r="GC20" s="120">
        <f t="shared" si="82"/>
        <v>0</v>
      </c>
      <c r="GD20" s="120">
        <f t="shared" si="82"/>
        <v>1</v>
      </c>
      <c r="GE20" s="120">
        <f t="shared" si="82"/>
        <v>0</v>
      </c>
      <c r="GF20" s="120">
        <f t="shared" si="82"/>
        <v>0</v>
      </c>
      <c r="GG20" s="120">
        <f t="shared" si="82"/>
        <v>0</v>
      </c>
      <c r="GH20" s="125"/>
      <c r="GI20" s="126" t="s">
        <v>156</v>
      </c>
      <c r="GJ20" s="119">
        <f>GJ42+GJ43+GJ44</f>
        <v>650</v>
      </c>
      <c r="GK20" s="192">
        <f t="shared" si="12"/>
        <v>2.4615384615384617</v>
      </c>
      <c r="GL20" s="120">
        <f>GL42+GL43+GL44</f>
        <v>0</v>
      </c>
      <c r="GM20" s="120">
        <f t="shared" ref="GM20:GW20" si="83">GM42+GM43+GM44</f>
        <v>0</v>
      </c>
      <c r="GN20" s="120">
        <f t="shared" si="83"/>
        <v>0</v>
      </c>
      <c r="GO20" s="120">
        <f t="shared" si="83"/>
        <v>0</v>
      </c>
      <c r="GP20" s="120">
        <f t="shared" si="83"/>
        <v>0</v>
      </c>
      <c r="GQ20" s="120">
        <f t="shared" si="83"/>
        <v>2</v>
      </c>
      <c r="GR20" s="120">
        <f t="shared" si="83"/>
        <v>0</v>
      </c>
      <c r="GS20" s="120">
        <f t="shared" si="83"/>
        <v>3</v>
      </c>
      <c r="GT20" s="120">
        <f t="shared" si="83"/>
        <v>6</v>
      </c>
      <c r="GU20" s="129">
        <f t="shared" si="83"/>
        <v>5</v>
      </c>
      <c r="GV20" s="131">
        <f t="shared" si="83"/>
        <v>4</v>
      </c>
      <c r="GW20" s="120">
        <f t="shared" si="83"/>
        <v>636</v>
      </c>
      <c r="GX20" s="304">
        <f t="shared" si="14"/>
        <v>0.62893081761006298</v>
      </c>
      <c r="GY20" s="130">
        <f t="shared" ref="GY20:HG20" si="84">GY42+GY43+GY44</f>
        <v>0</v>
      </c>
      <c r="GZ20" s="120">
        <f t="shared" si="84"/>
        <v>0</v>
      </c>
      <c r="HA20" s="120">
        <f t="shared" si="84"/>
        <v>0</v>
      </c>
      <c r="HB20" s="120">
        <f t="shared" si="84"/>
        <v>0</v>
      </c>
      <c r="HC20" s="120">
        <f t="shared" si="84"/>
        <v>0</v>
      </c>
      <c r="HD20" s="120">
        <f t="shared" si="84"/>
        <v>0</v>
      </c>
      <c r="HE20" s="120">
        <f t="shared" si="84"/>
        <v>0</v>
      </c>
      <c r="HF20" s="120">
        <f t="shared" si="84"/>
        <v>0</v>
      </c>
      <c r="HG20" s="124">
        <f t="shared" si="84"/>
        <v>0</v>
      </c>
      <c r="HH20" s="125"/>
      <c r="HI20" s="126" t="s">
        <v>156</v>
      </c>
      <c r="HJ20" s="120">
        <f t="shared" ref="HJ20:HR20" si="85">HJ42+HJ43+HJ44</f>
        <v>0</v>
      </c>
      <c r="HK20" s="120">
        <f t="shared" si="85"/>
        <v>0</v>
      </c>
      <c r="HL20" s="120">
        <f t="shared" si="85"/>
        <v>0</v>
      </c>
      <c r="HM20" s="120">
        <f t="shared" si="85"/>
        <v>0</v>
      </c>
      <c r="HN20" s="120">
        <f t="shared" si="85"/>
        <v>0</v>
      </c>
      <c r="HO20" s="120">
        <f t="shared" si="85"/>
        <v>0</v>
      </c>
      <c r="HP20" s="120">
        <f t="shared" si="85"/>
        <v>0</v>
      </c>
      <c r="HQ20" s="129">
        <f t="shared" si="85"/>
        <v>0</v>
      </c>
      <c r="HR20" s="131">
        <f t="shared" si="85"/>
        <v>49</v>
      </c>
      <c r="HS20" s="198">
        <f t="shared" si="45"/>
        <v>0</v>
      </c>
      <c r="HT20" s="130">
        <f t="shared" ref="HT20:IF20" si="86">HT42+HT43+HT44</f>
        <v>0</v>
      </c>
      <c r="HU20" s="120">
        <f t="shared" si="86"/>
        <v>0</v>
      </c>
      <c r="HV20" s="120">
        <f t="shared" si="86"/>
        <v>0</v>
      </c>
      <c r="HW20" s="124">
        <f t="shared" si="86"/>
        <v>0</v>
      </c>
      <c r="HX20" s="211"/>
      <c r="HY20" s="130">
        <f t="shared" si="86"/>
        <v>0</v>
      </c>
      <c r="HZ20" s="120">
        <f t="shared" si="86"/>
        <v>0</v>
      </c>
      <c r="IA20" s="120">
        <f t="shared" si="86"/>
        <v>0</v>
      </c>
      <c r="IB20" s="120">
        <f t="shared" si="86"/>
        <v>0</v>
      </c>
      <c r="IC20" s="120">
        <f t="shared" si="86"/>
        <v>0</v>
      </c>
      <c r="ID20" s="120">
        <f t="shared" si="86"/>
        <v>0</v>
      </c>
      <c r="IE20" s="120">
        <f t="shared" si="86"/>
        <v>0</v>
      </c>
      <c r="IF20" s="124">
        <f t="shared" si="86"/>
        <v>0</v>
      </c>
      <c r="IG20" s="125"/>
      <c r="IH20" s="126" t="s">
        <v>156</v>
      </c>
      <c r="II20" s="120">
        <f t="shared" ref="II20:JH20" si="87">II42+II43+II44</f>
        <v>0</v>
      </c>
      <c r="IJ20" s="435">
        <f t="shared" si="87"/>
        <v>0</v>
      </c>
      <c r="IK20" s="120">
        <f t="shared" si="87"/>
        <v>0</v>
      </c>
      <c r="IL20" s="120">
        <f t="shared" si="87"/>
        <v>0</v>
      </c>
      <c r="IM20" s="120">
        <f t="shared" si="87"/>
        <v>0</v>
      </c>
      <c r="IN20" s="120">
        <f t="shared" si="87"/>
        <v>0</v>
      </c>
      <c r="IO20" s="120">
        <f t="shared" si="87"/>
        <v>1</v>
      </c>
      <c r="IP20" s="120">
        <f t="shared" si="87"/>
        <v>0</v>
      </c>
      <c r="IQ20" s="120">
        <f t="shared" si="87"/>
        <v>0</v>
      </c>
      <c r="IR20" s="120">
        <f t="shared" si="87"/>
        <v>1</v>
      </c>
      <c r="IS20" s="120">
        <f t="shared" si="87"/>
        <v>0</v>
      </c>
      <c r="IT20" s="120">
        <f t="shared" si="87"/>
        <v>0</v>
      </c>
      <c r="IU20" s="120">
        <f t="shared" si="87"/>
        <v>0</v>
      </c>
      <c r="IV20" s="120">
        <f t="shared" si="87"/>
        <v>0</v>
      </c>
      <c r="IW20" s="124">
        <f t="shared" si="87"/>
        <v>0</v>
      </c>
      <c r="IX20" s="130">
        <f t="shared" si="87"/>
        <v>0</v>
      </c>
      <c r="IY20" s="120">
        <f t="shared" si="87"/>
        <v>0</v>
      </c>
      <c r="IZ20" s="129">
        <f t="shared" si="87"/>
        <v>0</v>
      </c>
      <c r="JA20" s="131">
        <f t="shared" si="87"/>
        <v>1</v>
      </c>
      <c r="JB20" s="120">
        <f t="shared" si="87"/>
        <v>0</v>
      </c>
      <c r="JC20" s="124">
        <f t="shared" si="87"/>
        <v>0</v>
      </c>
      <c r="JD20" s="130">
        <f t="shared" si="87"/>
        <v>0</v>
      </c>
      <c r="JE20" s="120">
        <f t="shared" si="87"/>
        <v>0</v>
      </c>
      <c r="JF20" s="120">
        <f t="shared" si="87"/>
        <v>0</v>
      </c>
      <c r="JG20" s="120">
        <f t="shared" si="87"/>
        <v>0</v>
      </c>
      <c r="JH20" s="120">
        <f t="shared" si="87"/>
        <v>0</v>
      </c>
      <c r="JI20" s="125"/>
      <c r="JJ20" s="126" t="s">
        <v>156</v>
      </c>
      <c r="JK20" s="120">
        <f t="shared" ref="JK20:KE20" si="88">JK42+JK43+JK44</f>
        <v>0</v>
      </c>
      <c r="JL20" s="120">
        <f t="shared" si="88"/>
        <v>0</v>
      </c>
      <c r="JM20" s="120">
        <f t="shared" si="88"/>
        <v>0</v>
      </c>
      <c r="JN20" s="120">
        <f t="shared" si="88"/>
        <v>0</v>
      </c>
      <c r="JO20" s="120">
        <f t="shared" si="88"/>
        <v>0</v>
      </c>
      <c r="JP20" s="120">
        <f t="shared" si="88"/>
        <v>0</v>
      </c>
      <c r="JQ20" s="120">
        <f t="shared" si="88"/>
        <v>0</v>
      </c>
      <c r="JR20" s="120">
        <f t="shared" si="88"/>
        <v>0</v>
      </c>
      <c r="JS20" s="120">
        <f t="shared" si="88"/>
        <v>0</v>
      </c>
      <c r="JT20" s="129">
        <f t="shared" si="88"/>
        <v>0</v>
      </c>
      <c r="JU20" s="340">
        <f t="shared" si="88"/>
        <v>0</v>
      </c>
      <c r="JV20" s="341">
        <f t="shared" si="88"/>
        <v>0</v>
      </c>
      <c r="JW20" s="341">
        <f t="shared" si="88"/>
        <v>0</v>
      </c>
      <c r="JX20" s="341">
        <f t="shared" si="88"/>
        <v>0</v>
      </c>
      <c r="JY20" s="342">
        <f t="shared" si="88"/>
        <v>0</v>
      </c>
      <c r="JZ20" s="340">
        <f t="shared" si="88"/>
        <v>0</v>
      </c>
      <c r="KA20" s="341">
        <f t="shared" si="88"/>
        <v>0</v>
      </c>
      <c r="KB20" s="341">
        <f t="shared" si="88"/>
        <v>0</v>
      </c>
      <c r="KC20" s="341">
        <f t="shared" si="88"/>
        <v>0</v>
      </c>
      <c r="KD20" s="342">
        <f t="shared" si="88"/>
        <v>0</v>
      </c>
      <c r="KE20" s="340">
        <f t="shared" si="88"/>
        <v>319</v>
      </c>
      <c r="KF20" s="343">
        <f t="shared" si="17"/>
        <v>0.94043887147335425</v>
      </c>
      <c r="KG20" s="342">
        <f>KG42+KG43+KG44</f>
        <v>3</v>
      </c>
      <c r="KH20" s="131">
        <f t="shared" ref="KH20:KW20" si="89">KH42+KH43+KH44</f>
        <v>0</v>
      </c>
      <c r="KI20" s="130">
        <f t="shared" si="89"/>
        <v>0</v>
      </c>
      <c r="KJ20" s="124">
        <f t="shared" si="89"/>
        <v>0</v>
      </c>
      <c r="KK20" s="125"/>
      <c r="KL20" s="307" t="s">
        <v>156</v>
      </c>
      <c r="KM20" s="131">
        <f t="shared" si="89"/>
        <v>0</v>
      </c>
      <c r="KN20" s="120">
        <f t="shared" si="89"/>
        <v>0</v>
      </c>
      <c r="KO20" s="120">
        <f t="shared" si="89"/>
        <v>0</v>
      </c>
      <c r="KP20" s="120">
        <f t="shared" si="89"/>
        <v>1</v>
      </c>
      <c r="KQ20" s="120">
        <f t="shared" si="89"/>
        <v>0</v>
      </c>
      <c r="KR20" s="120">
        <f t="shared" si="89"/>
        <v>1</v>
      </c>
      <c r="KS20" s="120">
        <f t="shared" si="89"/>
        <v>0</v>
      </c>
      <c r="KT20" s="120">
        <f t="shared" si="89"/>
        <v>0</v>
      </c>
      <c r="KU20" s="124">
        <f t="shared" si="89"/>
        <v>0</v>
      </c>
      <c r="KV20" s="120">
        <f t="shared" si="89"/>
        <v>0</v>
      </c>
      <c r="KW20" s="120">
        <f t="shared" si="89"/>
        <v>0</v>
      </c>
      <c r="KY20" s="120">
        <f t="shared" ref="KY20:LB20" si="90">KY42+KY43+KY44</f>
        <v>0</v>
      </c>
      <c r="KZ20" s="120">
        <f t="shared" si="90"/>
        <v>0</v>
      </c>
      <c r="LA20" s="120">
        <f t="shared" si="90"/>
        <v>0</v>
      </c>
      <c r="LB20" s="120">
        <f t="shared" si="90"/>
        <v>0</v>
      </c>
      <c r="LD20" s="307" t="s">
        <v>156</v>
      </c>
      <c r="LE20" s="120">
        <f t="shared" ref="LE20:LR20" si="91">LE42+LE43+LE44</f>
        <v>0</v>
      </c>
      <c r="LF20" s="120">
        <f t="shared" si="91"/>
        <v>0</v>
      </c>
      <c r="LG20" s="120">
        <f t="shared" si="91"/>
        <v>0</v>
      </c>
      <c r="LH20" s="120">
        <f t="shared" si="91"/>
        <v>0</v>
      </c>
      <c r="LI20" s="120">
        <f t="shared" si="91"/>
        <v>0</v>
      </c>
      <c r="LJ20" s="124">
        <f t="shared" si="91"/>
        <v>0</v>
      </c>
      <c r="LK20" s="131">
        <f t="shared" si="91"/>
        <v>0</v>
      </c>
      <c r="LL20" s="120">
        <f t="shared" si="91"/>
        <v>0</v>
      </c>
      <c r="LM20" s="120">
        <f t="shared" si="91"/>
        <v>0</v>
      </c>
      <c r="LN20" s="124">
        <f t="shared" si="91"/>
        <v>0</v>
      </c>
      <c r="LO20" s="124">
        <f t="shared" si="91"/>
        <v>12</v>
      </c>
      <c r="LP20" s="124">
        <f t="shared" si="91"/>
        <v>0</v>
      </c>
      <c r="LQ20" s="124">
        <f t="shared" si="91"/>
        <v>0</v>
      </c>
      <c r="LR20" s="124">
        <f t="shared" si="91"/>
        <v>0</v>
      </c>
    </row>
    <row r="21" spans="1:331" s="286" customFormat="1" ht="25.5" customHeight="1" x14ac:dyDescent="0.3">
      <c r="A21" s="117" t="s">
        <v>157</v>
      </c>
      <c r="B21" s="132" t="s">
        <v>158</v>
      </c>
      <c r="C21" s="119">
        <f>C37+C36</f>
        <v>58</v>
      </c>
      <c r="D21" s="120">
        <f>D37+D36</f>
        <v>0</v>
      </c>
      <c r="E21" s="120">
        <f>E37+E36</f>
        <v>0</v>
      </c>
      <c r="F21" s="120">
        <f>F37+F36</f>
        <v>0</v>
      </c>
      <c r="G21" s="121">
        <f t="shared" si="22"/>
        <v>0</v>
      </c>
      <c r="H21" s="120">
        <f>H37+H36</f>
        <v>0</v>
      </c>
      <c r="I21" s="120">
        <f>I37+I36</f>
        <v>0</v>
      </c>
      <c r="J21" s="120">
        <f>J37+J36</f>
        <v>8</v>
      </c>
      <c r="K21" s="120">
        <f>K37+K36</f>
        <v>7</v>
      </c>
      <c r="L21" s="120">
        <f>L37+L36</f>
        <v>8</v>
      </c>
      <c r="M21" s="122">
        <f t="shared" si="1"/>
        <v>13.793103448275861</v>
      </c>
      <c r="N21" s="120">
        <f>N37+N36</f>
        <v>8</v>
      </c>
      <c r="O21" s="120">
        <f>O37+O36</f>
        <v>7</v>
      </c>
      <c r="P21" s="120">
        <f>P37+P36</f>
        <v>8</v>
      </c>
      <c r="Q21" s="123">
        <f t="shared" si="23"/>
        <v>13.793103448275861</v>
      </c>
      <c r="R21" s="120">
        <f t="shared" ref="R21:AF21" si="92">R37+R36</f>
        <v>0</v>
      </c>
      <c r="S21" s="120">
        <f t="shared" si="92"/>
        <v>0</v>
      </c>
      <c r="T21" s="120">
        <f t="shared" si="92"/>
        <v>0</v>
      </c>
      <c r="U21" s="120">
        <f t="shared" si="92"/>
        <v>0</v>
      </c>
      <c r="V21" s="120">
        <f t="shared" si="92"/>
        <v>0</v>
      </c>
      <c r="W21" s="120">
        <f t="shared" si="92"/>
        <v>0</v>
      </c>
      <c r="X21" s="120">
        <f t="shared" si="92"/>
        <v>8</v>
      </c>
      <c r="Y21" s="120">
        <f t="shared" si="92"/>
        <v>7</v>
      </c>
      <c r="Z21" s="120">
        <f t="shared" si="92"/>
        <v>8</v>
      </c>
      <c r="AA21" s="120">
        <f t="shared" si="92"/>
        <v>7</v>
      </c>
      <c r="AB21" s="120">
        <f t="shared" si="92"/>
        <v>0</v>
      </c>
      <c r="AC21" s="120">
        <f t="shared" si="92"/>
        <v>1</v>
      </c>
      <c r="AD21" s="120">
        <f t="shared" si="92"/>
        <v>0</v>
      </c>
      <c r="AE21" s="120">
        <f t="shared" si="92"/>
        <v>0</v>
      </c>
      <c r="AF21" s="120">
        <f t="shared" si="92"/>
        <v>0</v>
      </c>
      <c r="AG21" s="120"/>
      <c r="AH21" s="125"/>
      <c r="AI21" s="133" t="s">
        <v>158</v>
      </c>
      <c r="AJ21" s="119">
        <f>AJ37+AJ36</f>
        <v>64</v>
      </c>
      <c r="AK21" s="120">
        <f>AK37+AK36</f>
        <v>5</v>
      </c>
      <c r="AL21" s="127">
        <f t="shared" si="25"/>
        <v>7.8125</v>
      </c>
      <c r="AM21" s="120">
        <f t="shared" ref="AM21:AU21" si="93">AM37+AM36</f>
        <v>5</v>
      </c>
      <c r="AN21" s="120">
        <f t="shared" si="93"/>
        <v>5</v>
      </c>
      <c r="AO21" s="120">
        <f t="shared" si="93"/>
        <v>0</v>
      </c>
      <c r="AP21" s="120">
        <f t="shared" si="93"/>
        <v>0</v>
      </c>
      <c r="AQ21" s="120">
        <f t="shared" si="93"/>
        <v>1</v>
      </c>
      <c r="AR21" s="120">
        <f t="shared" si="93"/>
        <v>0</v>
      </c>
      <c r="AS21" s="120">
        <f t="shared" si="93"/>
        <v>0</v>
      </c>
      <c r="AT21" s="120">
        <f t="shared" si="93"/>
        <v>7</v>
      </c>
      <c r="AU21" s="120">
        <f t="shared" si="93"/>
        <v>5</v>
      </c>
      <c r="AV21" s="127">
        <f t="shared" si="27"/>
        <v>7.8125</v>
      </c>
      <c r="AW21" s="120">
        <f>AW37+AW36</f>
        <v>5</v>
      </c>
      <c r="AX21" s="668">
        <f>AX37+AX36</f>
        <v>5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28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29"/>
        <v>0</v>
      </c>
      <c r="BG21" s="120">
        <f t="shared" ref="BG21:BM21" si="94">BG37+BG36</f>
        <v>0</v>
      </c>
      <c r="BH21" s="120">
        <f t="shared" si="94"/>
        <v>0</v>
      </c>
      <c r="BI21" s="120">
        <f t="shared" si="94"/>
        <v>0</v>
      </c>
      <c r="BJ21" s="120">
        <f t="shared" si="94"/>
        <v>0</v>
      </c>
      <c r="BK21" s="120">
        <f t="shared" si="94"/>
        <v>0</v>
      </c>
      <c r="BL21" s="120">
        <f t="shared" si="94"/>
        <v>0</v>
      </c>
      <c r="BM21" s="120">
        <f t="shared" si="94"/>
        <v>0</v>
      </c>
      <c r="BN21" s="125"/>
      <c r="BO21" s="133" t="s">
        <v>158</v>
      </c>
      <c r="BP21" s="119">
        <f>BP37+BP36</f>
        <v>70</v>
      </c>
      <c r="BQ21" s="120">
        <f t="shared" ref="BQ21:BX21" si="95">BQ37+BQ36</f>
        <v>0</v>
      </c>
      <c r="BR21" s="120">
        <f t="shared" si="95"/>
        <v>0</v>
      </c>
      <c r="BS21" s="120">
        <f t="shared" si="95"/>
        <v>0</v>
      </c>
      <c r="BT21" s="120">
        <f t="shared" si="95"/>
        <v>1</v>
      </c>
      <c r="BU21" s="120">
        <f t="shared" si="95"/>
        <v>0</v>
      </c>
      <c r="BV21" s="120">
        <f t="shared" si="95"/>
        <v>0</v>
      </c>
      <c r="BW21" s="120">
        <f t="shared" si="95"/>
        <v>0</v>
      </c>
      <c r="BX21" s="120">
        <f t="shared" si="95"/>
        <v>0</v>
      </c>
      <c r="BY21" s="127">
        <f t="shared" si="32"/>
        <v>0</v>
      </c>
      <c r="BZ21" s="120">
        <f>BZ37+BZ36</f>
        <v>0</v>
      </c>
      <c r="CA21" s="120">
        <f>CA37+CA36</f>
        <v>0</v>
      </c>
      <c r="CB21" s="120">
        <f>CB37+CB36</f>
        <v>0</v>
      </c>
      <c r="CC21" s="128">
        <f t="shared" si="33"/>
        <v>0</v>
      </c>
      <c r="CD21" s="120">
        <f t="shared" ref="CD21:CK21" si="96">CD37+CD36</f>
        <v>0</v>
      </c>
      <c r="CE21" s="120">
        <f t="shared" si="96"/>
        <v>0</v>
      </c>
      <c r="CF21" s="120">
        <f t="shared" si="96"/>
        <v>0</v>
      </c>
      <c r="CG21" s="120">
        <f t="shared" si="96"/>
        <v>0</v>
      </c>
      <c r="CH21" s="120">
        <f t="shared" si="96"/>
        <v>0</v>
      </c>
      <c r="CI21" s="120">
        <f t="shared" si="96"/>
        <v>0</v>
      </c>
      <c r="CJ21" s="120">
        <f t="shared" si="96"/>
        <v>1</v>
      </c>
      <c r="CK21" s="120">
        <f t="shared" si="96"/>
        <v>1</v>
      </c>
      <c r="CL21" s="315">
        <f t="shared" si="35"/>
        <v>1.4285714285714286</v>
      </c>
      <c r="CM21" s="117">
        <f t="shared" ref="CM21:CN21" si="97">CM37+CM36</f>
        <v>0</v>
      </c>
      <c r="CN21" s="324">
        <f t="shared" si="97"/>
        <v>0</v>
      </c>
      <c r="CO21" s="130">
        <f>CO37+CO36</f>
        <v>0</v>
      </c>
      <c r="CP21" s="125"/>
      <c r="CQ21" s="132" t="s">
        <v>158</v>
      </c>
      <c r="CR21" s="367">
        <f t="shared" ref="CR21:DM21" si="98">CR37+CR36</f>
        <v>6</v>
      </c>
      <c r="CS21" s="131">
        <f t="shared" si="98"/>
        <v>0</v>
      </c>
      <c r="CT21" s="120">
        <f t="shared" si="98"/>
        <v>0</v>
      </c>
      <c r="CU21" s="120">
        <f t="shared" si="98"/>
        <v>0</v>
      </c>
      <c r="CV21" s="120">
        <f t="shared" si="98"/>
        <v>0</v>
      </c>
      <c r="CW21" s="120">
        <f t="shared" si="98"/>
        <v>0</v>
      </c>
      <c r="CX21" s="120">
        <f t="shared" si="98"/>
        <v>0</v>
      </c>
      <c r="CY21" s="120">
        <f t="shared" si="98"/>
        <v>0</v>
      </c>
      <c r="CZ21" s="120">
        <f t="shared" si="98"/>
        <v>0</v>
      </c>
      <c r="DA21" s="120">
        <f t="shared" si="98"/>
        <v>0</v>
      </c>
      <c r="DB21" s="120">
        <f t="shared" si="98"/>
        <v>0</v>
      </c>
      <c r="DC21" s="120">
        <f t="shared" si="98"/>
        <v>0</v>
      </c>
      <c r="DD21" s="120">
        <f t="shared" si="98"/>
        <v>0</v>
      </c>
      <c r="DE21" s="120">
        <f t="shared" si="98"/>
        <v>0</v>
      </c>
      <c r="DF21" s="120">
        <f t="shared" si="98"/>
        <v>0</v>
      </c>
      <c r="DG21" s="120">
        <f t="shared" si="98"/>
        <v>0</v>
      </c>
      <c r="DH21" s="120">
        <f t="shared" si="98"/>
        <v>0</v>
      </c>
      <c r="DI21" s="120">
        <f t="shared" si="98"/>
        <v>0</v>
      </c>
      <c r="DJ21" s="120">
        <f t="shared" si="98"/>
        <v>0</v>
      </c>
      <c r="DK21" s="120">
        <f t="shared" si="98"/>
        <v>0</v>
      </c>
      <c r="DL21" s="120">
        <f t="shared" si="98"/>
        <v>0</v>
      </c>
      <c r="DM21" s="120">
        <f t="shared" si="98"/>
        <v>0</v>
      </c>
      <c r="DN21" s="125"/>
      <c r="DO21" s="133" t="s">
        <v>158</v>
      </c>
      <c r="DP21" s="119">
        <f>DP37+DP36</f>
        <v>78</v>
      </c>
      <c r="DQ21" s="120">
        <f t="shared" ref="DQ21:DW21" si="99">DQ37+DQ36</f>
        <v>0</v>
      </c>
      <c r="DR21" s="120">
        <f t="shared" si="99"/>
        <v>0</v>
      </c>
      <c r="DS21" s="120">
        <f t="shared" si="99"/>
        <v>0</v>
      </c>
      <c r="DT21" s="120">
        <f t="shared" si="99"/>
        <v>0</v>
      </c>
      <c r="DU21" s="120">
        <f t="shared" si="99"/>
        <v>0</v>
      </c>
      <c r="DV21" s="120">
        <f t="shared" si="99"/>
        <v>0</v>
      </c>
      <c r="DW21" s="120">
        <f t="shared" si="99"/>
        <v>0</v>
      </c>
      <c r="DX21" s="127">
        <f t="shared" si="5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6"/>
        <v>0</v>
      </c>
      <c r="EC21" s="120">
        <f t="shared" ref="EC21:EJ21" si="100">EC37+EC36</f>
        <v>0</v>
      </c>
      <c r="ED21" s="120">
        <f t="shared" si="100"/>
        <v>0</v>
      </c>
      <c r="EE21" s="120">
        <f t="shared" si="100"/>
        <v>0</v>
      </c>
      <c r="EF21" s="120">
        <f t="shared" si="100"/>
        <v>0</v>
      </c>
      <c r="EG21" s="120">
        <f t="shared" si="100"/>
        <v>0</v>
      </c>
      <c r="EH21" s="120">
        <f t="shared" si="100"/>
        <v>0</v>
      </c>
      <c r="EI21" s="120">
        <f t="shared" si="100"/>
        <v>0</v>
      </c>
      <c r="EJ21" s="120">
        <f t="shared" si="100"/>
        <v>0</v>
      </c>
      <c r="EK21" s="127">
        <f t="shared" si="7"/>
        <v>0</v>
      </c>
      <c r="EL21" s="120">
        <f>EL37+EL36</f>
        <v>0</v>
      </c>
      <c r="EM21" s="120">
        <f>EM37+EM36</f>
        <v>3</v>
      </c>
      <c r="EN21" s="127">
        <f t="shared" si="8"/>
        <v>3.8461538461538464E-2</v>
      </c>
      <c r="EO21" s="120">
        <f>EO37+EO36</f>
        <v>3</v>
      </c>
      <c r="EP21" s="127">
        <f t="shared" si="9"/>
        <v>3.8461538461538464E-2</v>
      </c>
      <c r="EQ21" s="125"/>
      <c r="ER21" s="133" t="s">
        <v>158</v>
      </c>
      <c r="ES21" s="120">
        <f>ES37+ES36</f>
        <v>0</v>
      </c>
      <c r="ET21" s="120">
        <f t="shared" ref="ET21:FK21" si="101">ET37+ET36</f>
        <v>0</v>
      </c>
      <c r="EU21" s="120">
        <f t="shared" si="101"/>
        <v>0</v>
      </c>
      <c r="EV21" s="120">
        <f t="shared" si="101"/>
        <v>0</v>
      </c>
      <c r="EW21" s="120">
        <f t="shared" si="101"/>
        <v>0</v>
      </c>
      <c r="EX21" s="120">
        <f t="shared" si="101"/>
        <v>0</v>
      </c>
      <c r="EY21" s="120">
        <f t="shared" si="101"/>
        <v>0</v>
      </c>
      <c r="EZ21" s="120">
        <f t="shared" si="101"/>
        <v>0</v>
      </c>
      <c r="FA21" s="120">
        <f t="shared" si="101"/>
        <v>0</v>
      </c>
      <c r="FB21" s="120">
        <f t="shared" si="101"/>
        <v>0</v>
      </c>
      <c r="FC21" s="120">
        <f t="shared" si="101"/>
        <v>0</v>
      </c>
      <c r="FD21" s="120">
        <f t="shared" si="101"/>
        <v>0</v>
      </c>
      <c r="FE21" s="120">
        <f t="shared" si="101"/>
        <v>0</v>
      </c>
      <c r="FF21" s="120">
        <f t="shared" si="101"/>
        <v>0</v>
      </c>
      <c r="FG21" s="120">
        <f t="shared" si="101"/>
        <v>0</v>
      </c>
      <c r="FH21" s="120">
        <f t="shared" si="101"/>
        <v>0</v>
      </c>
      <c r="FI21" s="120">
        <f t="shared" si="101"/>
        <v>0</v>
      </c>
      <c r="FJ21" s="120">
        <f t="shared" si="101"/>
        <v>0</v>
      </c>
      <c r="FK21" s="119">
        <f t="shared" si="101"/>
        <v>66</v>
      </c>
      <c r="FL21" s="188">
        <f t="shared" si="11"/>
        <v>6.0606060606060606</v>
      </c>
      <c r="FM21" s="120">
        <f t="shared" ref="FM21:GG21" si="102">FM37+FM36</f>
        <v>0</v>
      </c>
      <c r="FN21" s="120">
        <f t="shared" si="102"/>
        <v>0</v>
      </c>
      <c r="FO21" s="120">
        <f t="shared" si="102"/>
        <v>2</v>
      </c>
      <c r="FP21" s="120">
        <f t="shared" si="102"/>
        <v>2</v>
      </c>
      <c r="FQ21" s="120">
        <f t="shared" si="102"/>
        <v>0</v>
      </c>
      <c r="FR21" s="120">
        <f t="shared" si="102"/>
        <v>1</v>
      </c>
      <c r="FS21" s="120">
        <f t="shared" si="102"/>
        <v>0</v>
      </c>
      <c r="FT21" s="120">
        <f t="shared" si="102"/>
        <v>0</v>
      </c>
      <c r="FU21" s="120">
        <f t="shared" si="102"/>
        <v>0</v>
      </c>
      <c r="FV21" s="120">
        <f t="shared" si="102"/>
        <v>0</v>
      </c>
      <c r="FW21" s="120">
        <f t="shared" si="102"/>
        <v>0</v>
      </c>
      <c r="FX21" s="120">
        <f t="shared" si="102"/>
        <v>0</v>
      </c>
      <c r="FY21" s="120">
        <f t="shared" si="102"/>
        <v>0</v>
      </c>
      <c r="FZ21" s="120">
        <f t="shared" si="102"/>
        <v>0</v>
      </c>
      <c r="GA21" s="120">
        <f t="shared" si="102"/>
        <v>0</v>
      </c>
      <c r="GB21" s="120">
        <f t="shared" si="102"/>
        <v>0</v>
      </c>
      <c r="GC21" s="120">
        <f t="shared" si="102"/>
        <v>0</v>
      </c>
      <c r="GD21" s="120">
        <f t="shared" si="102"/>
        <v>0</v>
      </c>
      <c r="GE21" s="120">
        <f t="shared" si="102"/>
        <v>0</v>
      </c>
      <c r="GF21" s="120">
        <f t="shared" si="102"/>
        <v>0</v>
      </c>
      <c r="GG21" s="120">
        <f t="shared" si="102"/>
        <v>0</v>
      </c>
      <c r="GH21" s="125"/>
      <c r="GI21" s="133" t="s">
        <v>158</v>
      </c>
      <c r="GJ21" s="119">
        <f>GJ37+GJ36</f>
        <v>474</v>
      </c>
      <c r="GK21" s="192">
        <f t="shared" si="12"/>
        <v>0</v>
      </c>
      <c r="GL21" s="120">
        <f>GL37+GL36</f>
        <v>0</v>
      </c>
      <c r="GM21" s="120">
        <f t="shared" ref="GM21:GW21" si="103">GM37+GM36</f>
        <v>0</v>
      </c>
      <c r="GN21" s="120">
        <f t="shared" si="103"/>
        <v>0</v>
      </c>
      <c r="GO21" s="120">
        <f t="shared" si="103"/>
        <v>0</v>
      </c>
      <c r="GP21" s="120">
        <f t="shared" si="103"/>
        <v>0</v>
      </c>
      <c r="GQ21" s="120">
        <f t="shared" si="103"/>
        <v>0</v>
      </c>
      <c r="GR21" s="120">
        <f t="shared" si="103"/>
        <v>0</v>
      </c>
      <c r="GS21" s="120">
        <f t="shared" si="103"/>
        <v>0</v>
      </c>
      <c r="GT21" s="120">
        <f t="shared" si="103"/>
        <v>0</v>
      </c>
      <c r="GU21" s="129">
        <f t="shared" si="103"/>
        <v>0</v>
      </c>
      <c r="GV21" s="131">
        <f t="shared" si="103"/>
        <v>0</v>
      </c>
      <c r="GW21" s="120">
        <f t="shared" si="103"/>
        <v>317</v>
      </c>
      <c r="GX21" s="304">
        <f t="shared" si="14"/>
        <v>0</v>
      </c>
      <c r="GY21" s="130">
        <f t="shared" ref="GY21:HG21" si="104">GY37+GY36</f>
        <v>0</v>
      </c>
      <c r="GZ21" s="120">
        <f t="shared" si="104"/>
        <v>0</v>
      </c>
      <c r="HA21" s="120">
        <f t="shared" si="104"/>
        <v>0</v>
      </c>
      <c r="HB21" s="120">
        <f t="shared" si="104"/>
        <v>0</v>
      </c>
      <c r="HC21" s="120">
        <f t="shared" si="104"/>
        <v>0</v>
      </c>
      <c r="HD21" s="120">
        <f t="shared" si="104"/>
        <v>0</v>
      </c>
      <c r="HE21" s="120">
        <f t="shared" si="104"/>
        <v>0</v>
      </c>
      <c r="HF21" s="120">
        <f t="shared" si="104"/>
        <v>0</v>
      </c>
      <c r="HG21" s="124">
        <f t="shared" si="104"/>
        <v>0</v>
      </c>
      <c r="HH21" s="125"/>
      <c r="HI21" s="133" t="s">
        <v>158</v>
      </c>
      <c r="HJ21" s="120">
        <f t="shared" ref="HJ21:HR21" si="105">HJ37+HJ36</f>
        <v>0</v>
      </c>
      <c r="HK21" s="120">
        <f t="shared" si="105"/>
        <v>0</v>
      </c>
      <c r="HL21" s="120">
        <f t="shared" si="105"/>
        <v>0</v>
      </c>
      <c r="HM21" s="120">
        <f t="shared" si="105"/>
        <v>0</v>
      </c>
      <c r="HN21" s="120">
        <f t="shared" si="105"/>
        <v>0</v>
      </c>
      <c r="HO21" s="120">
        <f t="shared" si="105"/>
        <v>0</v>
      </c>
      <c r="HP21" s="120">
        <f t="shared" si="105"/>
        <v>0</v>
      </c>
      <c r="HQ21" s="129">
        <f t="shared" si="105"/>
        <v>0</v>
      </c>
      <c r="HR21" s="131">
        <f t="shared" si="105"/>
        <v>37</v>
      </c>
      <c r="HS21" s="198">
        <f t="shared" si="45"/>
        <v>0</v>
      </c>
      <c r="HT21" s="130">
        <f t="shared" ref="HT21:IF21" si="106">HT37+HT36</f>
        <v>0</v>
      </c>
      <c r="HU21" s="120">
        <f t="shared" si="106"/>
        <v>0</v>
      </c>
      <c r="HV21" s="120">
        <f t="shared" si="106"/>
        <v>0</v>
      </c>
      <c r="HW21" s="124">
        <f t="shared" si="106"/>
        <v>0</v>
      </c>
      <c r="HX21" s="211"/>
      <c r="HY21" s="130">
        <f t="shared" si="106"/>
        <v>0</v>
      </c>
      <c r="HZ21" s="120">
        <f t="shared" si="106"/>
        <v>0</v>
      </c>
      <c r="IA21" s="120">
        <f t="shared" si="106"/>
        <v>0</v>
      </c>
      <c r="IB21" s="120">
        <f t="shared" si="106"/>
        <v>0</v>
      </c>
      <c r="IC21" s="120">
        <f t="shared" si="106"/>
        <v>0</v>
      </c>
      <c r="ID21" s="120">
        <f t="shared" si="106"/>
        <v>0</v>
      </c>
      <c r="IE21" s="120">
        <f t="shared" si="106"/>
        <v>0</v>
      </c>
      <c r="IF21" s="124">
        <f t="shared" si="106"/>
        <v>0</v>
      </c>
      <c r="IG21" s="125"/>
      <c r="IH21" s="133" t="s">
        <v>158</v>
      </c>
      <c r="II21" s="129">
        <f t="shared" ref="II21:JH21" si="107">II37+II36</f>
        <v>0</v>
      </c>
      <c r="IJ21" s="436">
        <f t="shared" si="107"/>
        <v>0</v>
      </c>
      <c r="IK21" s="120">
        <f t="shared" si="107"/>
        <v>0</v>
      </c>
      <c r="IL21" s="120">
        <f t="shared" si="107"/>
        <v>0</v>
      </c>
      <c r="IM21" s="120">
        <f t="shared" si="107"/>
        <v>0</v>
      </c>
      <c r="IN21" s="120">
        <f t="shared" si="107"/>
        <v>0</v>
      </c>
      <c r="IO21" s="120">
        <f t="shared" si="107"/>
        <v>0</v>
      </c>
      <c r="IP21" s="120">
        <f t="shared" si="107"/>
        <v>0</v>
      </c>
      <c r="IQ21" s="120">
        <f t="shared" si="107"/>
        <v>0</v>
      </c>
      <c r="IR21" s="120">
        <f t="shared" si="107"/>
        <v>1</v>
      </c>
      <c r="IS21" s="120">
        <f t="shared" si="107"/>
        <v>0</v>
      </c>
      <c r="IT21" s="120">
        <f t="shared" si="107"/>
        <v>0</v>
      </c>
      <c r="IU21" s="120">
        <f t="shared" si="107"/>
        <v>0</v>
      </c>
      <c r="IV21" s="120">
        <f t="shared" si="107"/>
        <v>0</v>
      </c>
      <c r="IW21" s="124">
        <f t="shared" si="107"/>
        <v>0</v>
      </c>
      <c r="IX21" s="130">
        <f t="shared" si="107"/>
        <v>0</v>
      </c>
      <c r="IY21" s="120">
        <f t="shared" si="107"/>
        <v>0</v>
      </c>
      <c r="IZ21" s="129">
        <f t="shared" si="107"/>
        <v>0</v>
      </c>
      <c r="JA21" s="131">
        <f t="shared" si="107"/>
        <v>0</v>
      </c>
      <c r="JB21" s="120">
        <f t="shared" si="107"/>
        <v>0</v>
      </c>
      <c r="JC21" s="124">
        <f t="shared" si="107"/>
        <v>0</v>
      </c>
      <c r="JD21" s="130">
        <f t="shared" si="107"/>
        <v>0</v>
      </c>
      <c r="JE21" s="120">
        <f t="shared" si="107"/>
        <v>0</v>
      </c>
      <c r="JF21" s="120">
        <f t="shared" si="107"/>
        <v>0</v>
      </c>
      <c r="JG21" s="120">
        <f t="shared" si="107"/>
        <v>0</v>
      </c>
      <c r="JH21" s="120">
        <f t="shared" si="107"/>
        <v>0</v>
      </c>
      <c r="JI21" s="125"/>
      <c r="JJ21" s="133" t="s">
        <v>158</v>
      </c>
      <c r="JK21" s="120">
        <f t="shared" ref="JK21:KE21" si="108">JK37+JK36</f>
        <v>0</v>
      </c>
      <c r="JL21" s="120">
        <f t="shared" si="108"/>
        <v>0</v>
      </c>
      <c r="JM21" s="120">
        <f t="shared" si="108"/>
        <v>0</v>
      </c>
      <c r="JN21" s="120">
        <f t="shared" si="108"/>
        <v>0</v>
      </c>
      <c r="JO21" s="120">
        <f t="shared" si="108"/>
        <v>0</v>
      </c>
      <c r="JP21" s="120">
        <f t="shared" si="108"/>
        <v>0</v>
      </c>
      <c r="JQ21" s="120">
        <f t="shared" si="108"/>
        <v>0</v>
      </c>
      <c r="JR21" s="120">
        <f t="shared" si="108"/>
        <v>0</v>
      </c>
      <c r="JS21" s="120">
        <f t="shared" si="108"/>
        <v>0</v>
      </c>
      <c r="JT21" s="129">
        <f t="shared" si="108"/>
        <v>0</v>
      </c>
      <c r="JU21" s="340">
        <f t="shared" si="108"/>
        <v>0</v>
      </c>
      <c r="JV21" s="341">
        <f t="shared" si="108"/>
        <v>0</v>
      </c>
      <c r="JW21" s="341">
        <f t="shared" si="108"/>
        <v>0</v>
      </c>
      <c r="JX21" s="341">
        <f t="shared" si="108"/>
        <v>0</v>
      </c>
      <c r="JY21" s="342">
        <f t="shared" si="108"/>
        <v>0</v>
      </c>
      <c r="JZ21" s="340">
        <f t="shared" si="108"/>
        <v>0</v>
      </c>
      <c r="KA21" s="341">
        <f t="shared" si="108"/>
        <v>0</v>
      </c>
      <c r="KB21" s="341">
        <f t="shared" si="108"/>
        <v>1</v>
      </c>
      <c r="KC21" s="341">
        <f t="shared" si="108"/>
        <v>3</v>
      </c>
      <c r="KD21" s="342">
        <f t="shared" si="108"/>
        <v>0</v>
      </c>
      <c r="KE21" s="340">
        <f t="shared" si="108"/>
        <v>158</v>
      </c>
      <c r="KF21" s="343">
        <f t="shared" si="17"/>
        <v>3.79746835443038</v>
      </c>
      <c r="KG21" s="342">
        <f>KG37+KG36</f>
        <v>6</v>
      </c>
      <c r="KH21" s="131">
        <f t="shared" ref="KH21:KW21" si="109">KH37+KH36</f>
        <v>8</v>
      </c>
      <c r="KI21" s="130">
        <f t="shared" si="109"/>
        <v>0</v>
      </c>
      <c r="KJ21" s="124">
        <f t="shared" si="109"/>
        <v>0</v>
      </c>
      <c r="KK21" s="125"/>
      <c r="KL21" s="308" t="s">
        <v>158</v>
      </c>
      <c r="KM21" s="131">
        <f t="shared" si="109"/>
        <v>0</v>
      </c>
      <c r="KN21" s="120">
        <f t="shared" si="109"/>
        <v>0</v>
      </c>
      <c r="KO21" s="120">
        <f t="shared" si="109"/>
        <v>0</v>
      </c>
      <c r="KP21" s="120">
        <f t="shared" si="109"/>
        <v>0</v>
      </c>
      <c r="KQ21" s="120">
        <f t="shared" si="109"/>
        <v>0</v>
      </c>
      <c r="KR21" s="120">
        <f t="shared" si="109"/>
        <v>1</v>
      </c>
      <c r="KS21" s="120">
        <f t="shared" si="109"/>
        <v>0</v>
      </c>
      <c r="KT21" s="120">
        <f t="shared" si="109"/>
        <v>0</v>
      </c>
      <c r="KU21" s="124">
        <f t="shared" si="109"/>
        <v>0</v>
      </c>
      <c r="KV21" s="120">
        <f t="shared" si="109"/>
        <v>0</v>
      </c>
      <c r="KW21" s="120">
        <f t="shared" si="109"/>
        <v>0</v>
      </c>
      <c r="KY21" s="120">
        <f t="shared" ref="KY21:LB21" si="110">KY37+KY36</f>
        <v>0</v>
      </c>
      <c r="KZ21" s="120">
        <f t="shared" si="110"/>
        <v>0</v>
      </c>
      <c r="LA21" s="120">
        <f t="shared" si="110"/>
        <v>0</v>
      </c>
      <c r="LB21" s="120">
        <f t="shared" si="110"/>
        <v>0</v>
      </c>
      <c r="LD21" s="308" t="s">
        <v>158</v>
      </c>
      <c r="LE21" s="120">
        <f t="shared" ref="LE21:LR21" si="111">LE37+LE36</f>
        <v>0</v>
      </c>
      <c r="LF21" s="120">
        <f t="shared" si="111"/>
        <v>0</v>
      </c>
      <c r="LG21" s="120">
        <f t="shared" si="111"/>
        <v>0</v>
      </c>
      <c r="LH21" s="120">
        <f t="shared" si="111"/>
        <v>0</v>
      </c>
      <c r="LI21" s="120">
        <f t="shared" si="111"/>
        <v>0</v>
      </c>
      <c r="LJ21" s="124">
        <f t="shared" si="111"/>
        <v>0</v>
      </c>
      <c r="LK21" s="131">
        <f t="shared" si="111"/>
        <v>0</v>
      </c>
      <c r="LL21" s="120">
        <f t="shared" si="111"/>
        <v>0</v>
      </c>
      <c r="LM21" s="120">
        <f t="shared" si="111"/>
        <v>0</v>
      </c>
      <c r="LN21" s="124">
        <f t="shared" si="111"/>
        <v>0</v>
      </c>
      <c r="LO21" s="124">
        <f t="shared" si="111"/>
        <v>8</v>
      </c>
      <c r="LP21" s="124">
        <f t="shared" si="111"/>
        <v>0</v>
      </c>
      <c r="LQ21" s="124">
        <f t="shared" si="111"/>
        <v>0</v>
      </c>
      <c r="LR21" s="124">
        <f t="shared" si="111"/>
        <v>0</v>
      </c>
    </row>
    <row r="22" spans="1:331" s="286" customFormat="1" ht="25.5" customHeight="1" x14ac:dyDescent="0.3">
      <c r="A22" s="117" t="s">
        <v>159</v>
      </c>
      <c r="B22" s="132" t="s">
        <v>160</v>
      </c>
      <c r="C22" s="119">
        <f>C39</f>
        <v>13</v>
      </c>
      <c r="D22" s="120">
        <f>D39</f>
        <v>0</v>
      </c>
      <c r="E22" s="120">
        <f>E39</f>
        <v>0</v>
      </c>
      <c r="F22" s="120">
        <f>F39</f>
        <v>0</v>
      </c>
      <c r="G22" s="121">
        <f t="shared" si="22"/>
        <v>0</v>
      </c>
      <c r="H22" s="120">
        <f>H39</f>
        <v>0</v>
      </c>
      <c r="I22" s="120">
        <f>I39</f>
        <v>0</v>
      </c>
      <c r="J22" s="120">
        <f>J39</f>
        <v>1</v>
      </c>
      <c r="K22" s="120">
        <f>K39</f>
        <v>0</v>
      </c>
      <c r="L22" s="120">
        <f>L39</f>
        <v>0</v>
      </c>
      <c r="M22" s="122">
        <f t="shared" si="1"/>
        <v>0</v>
      </c>
      <c r="N22" s="120">
        <f>N39</f>
        <v>1</v>
      </c>
      <c r="O22" s="120">
        <f>O39</f>
        <v>0</v>
      </c>
      <c r="P22" s="120">
        <f>P39</f>
        <v>0</v>
      </c>
      <c r="Q22" s="123">
        <f t="shared" si="23"/>
        <v>0</v>
      </c>
      <c r="R22" s="120">
        <f t="shared" ref="R22:AF22" si="112">R39</f>
        <v>0</v>
      </c>
      <c r="S22" s="120">
        <f t="shared" si="112"/>
        <v>0</v>
      </c>
      <c r="T22" s="120">
        <f t="shared" si="112"/>
        <v>0</v>
      </c>
      <c r="U22" s="120">
        <f t="shared" si="112"/>
        <v>0</v>
      </c>
      <c r="V22" s="120">
        <f t="shared" si="112"/>
        <v>0</v>
      </c>
      <c r="W22" s="120">
        <f t="shared" si="112"/>
        <v>0</v>
      </c>
      <c r="X22" s="120">
        <f t="shared" si="112"/>
        <v>1</v>
      </c>
      <c r="Y22" s="120">
        <f t="shared" si="112"/>
        <v>0</v>
      </c>
      <c r="Z22" s="120">
        <f t="shared" si="112"/>
        <v>1</v>
      </c>
      <c r="AA22" s="120">
        <f t="shared" si="112"/>
        <v>0</v>
      </c>
      <c r="AB22" s="120">
        <f t="shared" si="112"/>
        <v>0</v>
      </c>
      <c r="AC22" s="120">
        <f t="shared" si="112"/>
        <v>0</v>
      </c>
      <c r="AD22" s="120">
        <f t="shared" si="112"/>
        <v>0</v>
      </c>
      <c r="AE22" s="120">
        <f t="shared" si="112"/>
        <v>0</v>
      </c>
      <c r="AF22" s="120">
        <f t="shared" si="112"/>
        <v>0</v>
      </c>
      <c r="AG22" s="120"/>
      <c r="AH22" s="125"/>
      <c r="AI22" s="133" t="s">
        <v>160</v>
      </c>
      <c r="AJ22" s="119">
        <f>AJ39</f>
        <v>12</v>
      </c>
      <c r="AK22" s="120">
        <f>AK39</f>
        <v>3</v>
      </c>
      <c r="AL22" s="127">
        <f t="shared" si="25"/>
        <v>25</v>
      </c>
      <c r="AM22" s="120">
        <f t="shared" ref="AM22:AU22" si="113">AM39</f>
        <v>3</v>
      </c>
      <c r="AN22" s="120">
        <f t="shared" si="113"/>
        <v>3</v>
      </c>
      <c r="AO22" s="120">
        <f t="shared" si="113"/>
        <v>0</v>
      </c>
      <c r="AP22" s="120">
        <f t="shared" si="113"/>
        <v>0</v>
      </c>
      <c r="AQ22" s="120">
        <f t="shared" si="113"/>
        <v>0</v>
      </c>
      <c r="AR22" s="120">
        <f t="shared" si="113"/>
        <v>0</v>
      </c>
      <c r="AS22" s="120">
        <f t="shared" si="113"/>
        <v>0</v>
      </c>
      <c r="AT22" s="120">
        <f t="shared" si="113"/>
        <v>0</v>
      </c>
      <c r="AU22" s="120">
        <f t="shared" si="113"/>
        <v>2</v>
      </c>
      <c r="AV22" s="127">
        <f t="shared" si="27"/>
        <v>16.666666666666664</v>
      </c>
      <c r="AW22" s="120">
        <f>AW39</f>
        <v>2</v>
      </c>
      <c r="AX22" s="668">
        <f>AX39</f>
        <v>2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28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29"/>
        <v>0</v>
      </c>
      <c r="BG22" s="120">
        <f t="shared" ref="BG22:BM22" si="114">BG39</f>
        <v>0</v>
      </c>
      <c r="BH22" s="120">
        <f t="shared" si="114"/>
        <v>0</v>
      </c>
      <c r="BI22" s="120">
        <f t="shared" si="114"/>
        <v>0</v>
      </c>
      <c r="BJ22" s="120">
        <f t="shared" si="114"/>
        <v>0</v>
      </c>
      <c r="BK22" s="120">
        <f t="shared" si="114"/>
        <v>0</v>
      </c>
      <c r="BL22" s="120">
        <f t="shared" si="114"/>
        <v>0</v>
      </c>
      <c r="BM22" s="120">
        <f t="shared" si="114"/>
        <v>0</v>
      </c>
      <c r="BN22" s="125"/>
      <c r="BO22" s="133" t="s">
        <v>160</v>
      </c>
      <c r="BP22" s="119">
        <f>BP39</f>
        <v>11</v>
      </c>
      <c r="BQ22" s="120">
        <f t="shared" ref="BQ22:BX22" si="115">BQ39</f>
        <v>0</v>
      </c>
      <c r="BR22" s="120">
        <f t="shared" si="115"/>
        <v>0</v>
      </c>
      <c r="BS22" s="120">
        <f t="shared" si="115"/>
        <v>0</v>
      </c>
      <c r="BT22" s="120">
        <f t="shared" si="115"/>
        <v>0</v>
      </c>
      <c r="BU22" s="120">
        <f t="shared" si="115"/>
        <v>0</v>
      </c>
      <c r="BV22" s="120">
        <f t="shared" si="115"/>
        <v>0</v>
      </c>
      <c r="BW22" s="120">
        <f t="shared" si="115"/>
        <v>0</v>
      </c>
      <c r="BX22" s="120">
        <f t="shared" si="115"/>
        <v>0</v>
      </c>
      <c r="BY22" s="127">
        <f t="shared" si="32"/>
        <v>0</v>
      </c>
      <c r="BZ22" s="120">
        <f>BZ39</f>
        <v>0</v>
      </c>
      <c r="CA22" s="120">
        <f>CA39</f>
        <v>0</v>
      </c>
      <c r="CB22" s="120">
        <f>CB39</f>
        <v>0</v>
      </c>
      <c r="CC22" s="128">
        <f t="shared" si="33"/>
        <v>0</v>
      </c>
      <c r="CD22" s="120">
        <f t="shared" ref="CD22:CK22" si="116">CD39</f>
        <v>0</v>
      </c>
      <c r="CE22" s="120">
        <f t="shared" si="116"/>
        <v>0</v>
      </c>
      <c r="CF22" s="120">
        <f t="shared" si="116"/>
        <v>0</v>
      </c>
      <c r="CG22" s="120">
        <f t="shared" si="116"/>
        <v>0</v>
      </c>
      <c r="CH22" s="120">
        <f t="shared" si="116"/>
        <v>0</v>
      </c>
      <c r="CI22" s="120">
        <f t="shared" si="116"/>
        <v>0</v>
      </c>
      <c r="CJ22" s="120">
        <f t="shared" si="116"/>
        <v>0</v>
      </c>
      <c r="CK22" s="120">
        <f t="shared" si="116"/>
        <v>0</v>
      </c>
      <c r="CL22" s="315">
        <f t="shared" si="35"/>
        <v>0</v>
      </c>
      <c r="CM22" s="117">
        <f t="shared" ref="CM22:CN22" si="117">CM39</f>
        <v>0</v>
      </c>
      <c r="CN22" s="324">
        <f t="shared" si="117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18">CS39</f>
        <v>0</v>
      </c>
      <c r="CT22" s="120">
        <f t="shared" si="118"/>
        <v>0</v>
      </c>
      <c r="CU22" s="120">
        <f t="shared" si="118"/>
        <v>0</v>
      </c>
      <c r="CV22" s="120">
        <f t="shared" si="118"/>
        <v>0</v>
      </c>
      <c r="CW22" s="120">
        <f t="shared" si="118"/>
        <v>0</v>
      </c>
      <c r="CX22" s="120">
        <f t="shared" si="118"/>
        <v>0</v>
      </c>
      <c r="CY22" s="120">
        <f t="shared" si="118"/>
        <v>0</v>
      </c>
      <c r="CZ22" s="120">
        <f t="shared" si="118"/>
        <v>0</v>
      </c>
      <c r="DA22" s="120">
        <f t="shared" si="118"/>
        <v>0</v>
      </c>
      <c r="DB22" s="120">
        <f t="shared" si="118"/>
        <v>0</v>
      </c>
      <c r="DC22" s="120">
        <f t="shared" si="118"/>
        <v>0</v>
      </c>
      <c r="DD22" s="120">
        <f t="shared" si="118"/>
        <v>0</v>
      </c>
      <c r="DE22" s="120">
        <f t="shared" si="118"/>
        <v>0</v>
      </c>
      <c r="DF22" s="120">
        <f t="shared" si="118"/>
        <v>0</v>
      </c>
      <c r="DG22" s="120">
        <f t="shared" si="118"/>
        <v>0</v>
      </c>
      <c r="DH22" s="120">
        <f t="shared" si="118"/>
        <v>0</v>
      </c>
      <c r="DI22" s="120">
        <f t="shared" si="118"/>
        <v>0</v>
      </c>
      <c r="DJ22" s="120">
        <f t="shared" si="118"/>
        <v>0</v>
      </c>
      <c r="DK22" s="120">
        <f t="shared" si="118"/>
        <v>0</v>
      </c>
      <c r="DL22" s="120">
        <f t="shared" si="118"/>
        <v>0</v>
      </c>
      <c r="DM22" s="120">
        <f t="shared" si="118"/>
        <v>0</v>
      </c>
      <c r="DN22" s="125"/>
      <c r="DO22" s="133" t="s">
        <v>160</v>
      </c>
      <c r="DP22" s="119">
        <f>DP39</f>
        <v>14</v>
      </c>
      <c r="DQ22" s="120">
        <f t="shared" ref="DQ22:DW22" si="119">DQ39</f>
        <v>0</v>
      </c>
      <c r="DR22" s="120">
        <f t="shared" si="119"/>
        <v>0</v>
      </c>
      <c r="DS22" s="120">
        <f t="shared" si="119"/>
        <v>0</v>
      </c>
      <c r="DT22" s="120">
        <f t="shared" si="119"/>
        <v>0</v>
      </c>
      <c r="DU22" s="120">
        <f t="shared" si="119"/>
        <v>0</v>
      </c>
      <c r="DV22" s="120">
        <f t="shared" si="119"/>
        <v>0</v>
      </c>
      <c r="DW22" s="120">
        <f t="shared" si="119"/>
        <v>0</v>
      </c>
      <c r="DX22" s="127">
        <f t="shared" si="5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6"/>
        <v>0</v>
      </c>
      <c r="EC22" s="120">
        <f t="shared" ref="EC22:EJ22" si="120">EC39</f>
        <v>0</v>
      </c>
      <c r="ED22" s="120">
        <f t="shared" si="120"/>
        <v>0</v>
      </c>
      <c r="EE22" s="120">
        <f t="shared" si="120"/>
        <v>0</v>
      </c>
      <c r="EF22" s="120">
        <f t="shared" si="120"/>
        <v>0</v>
      </c>
      <c r="EG22" s="120">
        <f t="shared" si="120"/>
        <v>0</v>
      </c>
      <c r="EH22" s="120">
        <f t="shared" si="120"/>
        <v>0</v>
      </c>
      <c r="EI22" s="120">
        <f t="shared" si="120"/>
        <v>0</v>
      </c>
      <c r="EJ22" s="120">
        <f t="shared" si="120"/>
        <v>0</v>
      </c>
      <c r="EK22" s="127">
        <f t="shared" si="7"/>
        <v>0</v>
      </c>
      <c r="EL22" s="120">
        <f>EL39</f>
        <v>0</v>
      </c>
      <c r="EM22" s="120">
        <f>EM39</f>
        <v>3</v>
      </c>
      <c r="EN22" s="127">
        <f t="shared" si="8"/>
        <v>0.21428571428571427</v>
      </c>
      <c r="EO22" s="120">
        <f>EO39</f>
        <v>3</v>
      </c>
      <c r="EP22" s="127">
        <f t="shared" si="9"/>
        <v>0.21428571428571427</v>
      </c>
      <c r="EQ22" s="125"/>
      <c r="ER22" s="133" t="s">
        <v>160</v>
      </c>
      <c r="ES22" s="120">
        <f>ES39</f>
        <v>0</v>
      </c>
      <c r="ET22" s="120">
        <f t="shared" ref="ET22:FK22" si="121">ET39</f>
        <v>0</v>
      </c>
      <c r="EU22" s="120">
        <f t="shared" si="121"/>
        <v>0</v>
      </c>
      <c r="EV22" s="120">
        <f t="shared" si="121"/>
        <v>0</v>
      </c>
      <c r="EW22" s="120">
        <f t="shared" si="121"/>
        <v>0</v>
      </c>
      <c r="EX22" s="120">
        <f t="shared" si="121"/>
        <v>3</v>
      </c>
      <c r="EY22" s="120">
        <f t="shared" si="121"/>
        <v>3</v>
      </c>
      <c r="EZ22" s="120">
        <f t="shared" si="121"/>
        <v>1</v>
      </c>
      <c r="FA22" s="120">
        <f t="shared" si="121"/>
        <v>0</v>
      </c>
      <c r="FB22" s="120">
        <f t="shared" si="121"/>
        <v>1</v>
      </c>
      <c r="FC22" s="120">
        <f t="shared" si="121"/>
        <v>0</v>
      </c>
      <c r="FD22" s="120">
        <f t="shared" si="121"/>
        <v>0</v>
      </c>
      <c r="FE22" s="120">
        <f t="shared" si="121"/>
        <v>0</v>
      </c>
      <c r="FF22" s="120">
        <f t="shared" si="121"/>
        <v>0</v>
      </c>
      <c r="FG22" s="120">
        <f t="shared" si="121"/>
        <v>0</v>
      </c>
      <c r="FH22" s="120">
        <f t="shared" si="121"/>
        <v>0</v>
      </c>
      <c r="FI22" s="120">
        <f t="shared" si="121"/>
        <v>0</v>
      </c>
      <c r="FJ22" s="120">
        <f t="shared" si="121"/>
        <v>0</v>
      </c>
      <c r="FK22" s="119">
        <f t="shared" si="121"/>
        <v>12</v>
      </c>
      <c r="FL22" s="188">
        <f t="shared" si="11"/>
        <v>0</v>
      </c>
      <c r="FM22" s="120">
        <f t="shared" ref="FM22:GG22" si="122">FM39</f>
        <v>0</v>
      </c>
      <c r="FN22" s="120">
        <f t="shared" si="122"/>
        <v>0</v>
      </c>
      <c r="FO22" s="120">
        <f t="shared" si="122"/>
        <v>0</v>
      </c>
      <c r="FP22" s="120">
        <f t="shared" si="122"/>
        <v>0</v>
      </c>
      <c r="FQ22" s="120">
        <f t="shared" si="122"/>
        <v>0</v>
      </c>
      <c r="FR22" s="120">
        <f t="shared" si="122"/>
        <v>0</v>
      </c>
      <c r="FS22" s="120">
        <f t="shared" si="122"/>
        <v>0</v>
      </c>
      <c r="FT22" s="120">
        <f t="shared" si="122"/>
        <v>0</v>
      </c>
      <c r="FU22" s="120">
        <f t="shared" si="122"/>
        <v>0</v>
      </c>
      <c r="FV22" s="120">
        <f t="shared" si="122"/>
        <v>0</v>
      </c>
      <c r="FW22" s="120">
        <f t="shared" si="122"/>
        <v>2</v>
      </c>
      <c r="FX22" s="120">
        <f t="shared" si="122"/>
        <v>0</v>
      </c>
      <c r="FY22" s="120">
        <f t="shared" si="122"/>
        <v>0</v>
      </c>
      <c r="FZ22" s="120">
        <f t="shared" si="122"/>
        <v>0</v>
      </c>
      <c r="GA22" s="120">
        <f t="shared" si="122"/>
        <v>0</v>
      </c>
      <c r="GB22" s="120">
        <f t="shared" si="122"/>
        <v>0</v>
      </c>
      <c r="GC22" s="120">
        <f t="shared" si="122"/>
        <v>1</v>
      </c>
      <c r="GD22" s="120">
        <f t="shared" si="122"/>
        <v>0</v>
      </c>
      <c r="GE22" s="120">
        <f t="shared" si="122"/>
        <v>0</v>
      </c>
      <c r="GF22" s="120">
        <f t="shared" si="122"/>
        <v>0</v>
      </c>
      <c r="GG22" s="120">
        <f t="shared" si="122"/>
        <v>0</v>
      </c>
      <c r="GH22" s="125"/>
      <c r="GI22" s="133" t="s">
        <v>160</v>
      </c>
      <c r="GJ22" s="119">
        <f>GJ39</f>
        <v>106</v>
      </c>
      <c r="GK22" s="192">
        <f t="shared" si="12"/>
        <v>0</v>
      </c>
      <c r="GL22" s="120">
        <f>GL39</f>
        <v>0</v>
      </c>
      <c r="GM22" s="120">
        <f t="shared" ref="GM22:GW22" si="123">GM39</f>
        <v>0</v>
      </c>
      <c r="GN22" s="120">
        <f t="shared" si="123"/>
        <v>0</v>
      </c>
      <c r="GO22" s="120">
        <f t="shared" si="123"/>
        <v>0</v>
      </c>
      <c r="GP22" s="120">
        <f t="shared" si="123"/>
        <v>0</v>
      </c>
      <c r="GQ22" s="120">
        <f t="shared" si="123"/>
        <v>0</v>
      </c>
      <c r="GR22" s="120">
        <f t="shared" si="123"/>
        <v>0</v>
      </c>
      <c r="GS22" s="120">
        <f t="shared" si="123"/>
        <v>0</v>
      </c>
      <c r="GT22" s="120">
        <f t="shared" si="123"/>
        <v>0</v>
      </c>
      <c r="GU22" s="129">
        <f t="shared" si="123"/>
        <v>0</v>
      </c>
      <c r="GV22" s="131">
        <f t="shared" si="123"/>
        <v>0</v>
      </c>
      <c r="GW22" s="120">
        <f t="shared" si="123"/>
        <v>166</v>
      </c>
      <c r="GX22" s="304">
        <f t="shared" si="14"/>
        <v>0</v>
      </c>
      <c r="GY22" s="130">
        <f t="shared" ref="GY22:HG22" si="124">GY39</f>
        <v>0</v>
      </c>
      <c r="GZ22" s="120">
        <f t="shared" si="124"/>
        <v>0</v>
      </c>
      <c r="HA22" s="120">
        <f t="shared" si="124"/>
        <v>0</v>
      </c>
      <c r="HB22" s="120">
        <f t="shared" si="124"/>
        <v>0</v>
      </c>
      <c r="HC22" s="120">
        <f t="shared" si="124"/>
        <v>0</v>
      </c>
      <c r="HD22" s="120">
        <f t="shared" si="124"/>
        <v>0</v>
      </c>
      <c r="HE22" s="120">
        <f t="shared" si="124"/>
        <v>0</v>
      </c>
      <c r="HF22" s="120">
        <f t="shared" si="124"/>
        <v>0</v>
      </c>
      <c r="HG22" s="124">
        <f t="shared" si="124"/>
        <v>0</v>
      </c>
      <c r="HH22" s="125"/>
      <c r="HI22" s="133" t="s">
        <v>160</v>
      </c>
      <c r="HJ22" s="120">
        <f t="shared" ref="HJ22:HR22" si="125">HJ39</f>
        <v>0</v>
      </c>
      <c r="HK22" s="120">
        <f t="shared" si="125"/>
        <v>0</v>
      </c>
      <c r="HL22" s="120">
        <f t="shared" si="125"/>
        <v>0</v>
      </c>
      <c r="HM22" s="120">
        <f t="shared" si="125"/>
        <v>0</v>
      </c>
      <c r="HN22" s="120">
        <f t="shared" si="125"/>
        <v>0</v>
      </c>
      <c r="HO22" s="120">
        <f t="shared" si="125"/>
        <v>0</v>
      </c>
      <c r="HP22" s="120">
        <f t="shared" si="125"/>
        <v>0</v>
      </c>
      <c r="HQ22" s="129">
        <f t="shared" si="125"/>
        <v>0</v>
      </c>
      <c r="HR22" s="131">
        <f t="shared" si="125"/>
        <v>7</v>
      </c>
      <c r="HS22" s="198">
        <f t="shared" si="45"/>
        <v>0</v>
      </c>
      <c r="HT22" s="130">
        <f t="shared" ref="HT22:IF22" si="126">HT39</f>
        <v>0</v>
      </c>
      <c r="HU22" s="120">
        <f t="shared" si="126"/>
        <v>0</v>
      </c>
      <c r="HV22" s="120">
        <f t="shared" si="126"/>
        <v>0</v>
      </c>
      <c r="HW22" s="124">
        <f t="shared" si="126"/>
        <v>0</v>
      </c>
      <c r="HX22" s="211"/>
      <c r="HY22" s="130">
        <f t="shared" si="126"/>
        <v>0</v>
      </c>
      <c r="HZ22" s="120">
        <f t="shared" si="126"/>
        <v>0</v>
      </c>
      <c r="IA22" s="120">
        <f t="shared" si="126"/>
        <v>0</v>
      </c>
      <c r="IB22" s="120">
        <f t="shared" si="126"/>
        <v>0</v>
      </c>
      <c r="IC22" s="120">
        <f t="shared" si="126"/>
        <v>0</v>
      </c>
      <c r="ID22" s="120">
        <f t="shared" si="126"/>
        <v>0</v>
      </c>
      <c r="IE22" s="120">
        <f t="shared" si="126"/>
        <v>0</v>
      </c>
      <c r="IF22" s="124">
        <f t="shared" si="126"/>
        <v>0</v>
      </c>
      <c r="IG22" s="125"/>
      <c r="IH22" s="133" t="s">
        <v>160</v>
      </c>
      <c r="II22" s="120">
        <f t="shared" ref="II22:JH22" si="127">II39</f>
        <v>0</v>
      </c>
      <c r="IJ22" s="120">
        <f t="shared" si="127"/>
        <v>0</v>
      </c>
      <c r="IK22" s="120">
        <f t="shared" si="127"/>
        <v>0</v>
      </c>
      <c r="IL22" s="120">
        <f t="shared" si="127"/>
        <v>0</v>
      </c>
      <c r="IM22" s="120">
        <f t="shared" si="127"/>
        <v>0</v>
      </c>
      <c r="IN22" s="120">
        <f t="shared" si="127"/>
        <v>0</v>
      </c>
      <c r="IO22" s="120">
        <f t="shared" si="127"/>
        <v>1</v>
      </c>
      <c r="IP22" s="120">
        <f t="shared" si="127"/>
        <v>0</v>
      </c>
      <c r="IQ22" s="120">
        <f t="shared" si="127"/>
        <v>0</v>
      </c>
      <c r="IR22" s="120">
        <f t="shared" si="127"/>
        <v>0</v>
      </c>
      <c r="IS22" s="120">
        <f t="shared" si="127"/>
        <v>0</v>
      </c>
      <c r="IT22" s="120">
        <f t="shared" si="127"/>
        <v>0</v>
      </c>
      <c r="IU22" s="120">
        <f t="shared" si="127"/>
        <v>0</v>
      </c>
      <c r="IV22" s="120">
        <f t="shared" si="127"/>
        <v>0</v>
      </c>
      <c r="IW22" s="124">
        <f t="shared" si="127"/>
        <v>0</v>
      </c>
      <c r="IX22" s="130">
        <f t="shared" si="127"/>
        <v>1</v>
      </c>
      <c r="IY22" s="120">
        <f t="shared" si="127"/>
        <v>0</v>
      </c>
      <c r="IZ22" s="129">
        <f t="shared" si="127"/>
        <v>0</v>
      </c>
      <c r="JA22" s="131">
        <f t="shared" si="127"/>
        <v>1</v>
      </c>
      <c r="JB22" s="120">
        <f t="shared" si="127"/>
        <v>0</v>
      </c>
      <c r="JC22" s="124">
        <f t="shared" si="127"/>
        <v>0</v>
      </c>
      <c r="JD22" s="130">
        <f t="shared" si="127"/>
        <v>0</v>
      </c>
      <c r="JE22" s="120">
        <f t="shared" si="127"/>
        <v>0</v>
      </c>
      <c r="JF22" s="120">
        <f t="shared" si="127"/>
        <v>0</v>
      </c>
      <c r="JG22" s="120">
        <f t="shared" si="127"/>
        <v>0</v>
      </c>
      <c r="JH22" s="120">
        <f t="shared" si="127"/>
        <v>0</v>
      </c>
      <c r="JI22" s="125"/>
      <c r="JJ22" s="133" t="s">
        <v>160</v>
      </c>
      <c r="JK22" s="120">
        <f t="shared" ref="JK22:KE22" si="128">JK39</f>
        <v>0</v>
      </c>
      <c r="JL22" s="120">
        <f t="shared" si="128"/>
        <v>0</v>
      </c>
      <c r="JM22" s="120">
        <f t="shared" si="128"/>
        <v>0</v>
      </c>
      <c r="JN22" s="120">
        <f t="shared" si="128"/>
        <v>0</v>
      </c>
      <c r="JO22" s="120">
        <f t="shared" si="128"/>
        <v>0</v>
      </c>
      <c r="JP22" s="120">
        <f t="shared" si="128"/>
        <v>0</v>
      </c>
      <c r="JQ22" s="120">
        <f t="shared" si="128"/>
        <v>0</v>
      </c>
      <c r="JR22" s="120">
        <f t="shared" si="128"/>
        <v>0</v>
      </c>
      <c r="JS22" s="120">
        <f t="shared" si="128"/>
        <v>0</v>
      </c>
      <c r="JT22" s="129">
        <f t="shared" si="128"/>
        <v>0</v>
      </c>
      <c r="JU22" s="340">
        <f t="shared" si="128"/>
        <v>0</v>
      </c>
      <c r="JV22" s="341">
        <f t="shared" si="128"/>
        <v>0</v>
      </c>
      <c r="JW22" s="341">
        <f t="shared" si="128"/>
        <v>0</v>
      </c>
      <c r="JX22" s="341">
        <f t="shared" si="128"/>
        <v>0</v>
      </c>
      <c r="JY22" s="342">
        <f t="shared" si="128"/>
        <v>0</v>
      </c>
      <c r="JZ22" s="340">
        <f t="shared" si="128"/>
        <v>0</v>
      </c>
      <c r="KA22" s="341">
        <f t="shared" si="128"/>
        <v>0</v>
      </c>
      <c r="KB22" s="341">
        <f t="shared" si="128"/>
        <v>2</v>
      </c>
      <c r="KC22" s="341">
        <f t="shared" si="128"/>
        <v>1</v>
      </c>
      <c r="KD22" s="342">
        <f t="shared" si="128"/>
        <v>0</v>
      </c>
      <c r="KE22" s="340">
        <f t="shared" si="128"/>
        <v>83</v>
      </c>
      <c r="KF22" s="343">
        <f t="shared" si="17"/>
        <v>3.6144578313253009</v>
      </c>
      <c r="KG22" s="342">
        <f>KG39</f>
        <v>3</v>
      </c>
      <c r="KH22" s="131">
        <f t="shared" ref="KH22:KW22" si="129">KH39</f>
        <v>6</v>
      </c>
      <c r="KI22" s="130">
        <f t="shared" si="129"/>
        <v>0</v>
      </c>
      <c r="KJ22" s="124">
        <f t="shared" si="129"/>
        <v>0</v>
      </c>
      <c r="KK22" s="125"/>
      <c r="KL22" s="308" t="s">
        <v>160</v>
      </c>
      <c r="KM22" s="131">
        <f t="shared" si="129"/>
        <v>0</v>
      </c>
      <c r="KN22" s="120">
        <f t="shared" si="129"/>
        <v>0</v>
      </c>
      <c r="KO22" s="120">
        <f t="shared" si="129"/>
        <v>0</v>
      </c>
      <c r="KP22" s="120">
        <f t="shared" si="129"/>
        <v>0</v>
      </c>
      <c r="KQ22" s="120">
        <f t="shared" si="129"/>
        <v>0</v>
      </c>
      <c r="KR22" s="120">
        <f t="shared" si="129"/>
        <v>0</v>
      </c>
      <c r="KS22" s="120">
        <f t="shared" si="129"/>
        <v>0</v>
      </c>
      <c r="KT22" s="120">
        <f t="shared" si="129"/>
        <v>0</v>
      </c>
      <c r="KU22" s="124">
        <f t="shared" si="129"/>
        <v>0</v>
      </c>
      <c r="KV22" s="120">
        <f t="shared" si="129"/>
        <v>0</v>
      </c>
      <c r="KW22" s="120">
        <f t="shared" si="129"/>
        <v>0</v>
      </c>
      <c r="KY22" s="120">
        <f t="shared" ref="KY22:LB22" si="130">KY39</f>
        <v>0</v>
      </c>
      <c r="KZ22" s="120">
        <f t="shared" si="130"/>
        <v>0</v>
      </c>
      <c r="LA22" s="120">
        <f t="shared" si="130"/>
        <v>0</v>
      </c>
      <c r="LB22" s="120">
        <f t="shared" si="130"/>
        <v>0</v>
      </c>
      <c r="LD22" s="308" t="s">
        <v>160</v>
      </c>
      <c r="LE22" s="120">
        <f t="shared" ref="LE22:LR22" si="131">LE39</f>
        <v>0</v>
      </c>
      <c r="LF22" s="120">
        <f t="shared" si="131"/>
        <v>0</v>
      </c>
      <c r="LG22" s="120">
        <f t="shared" si="131"/>
        <v>0</v>
      </c>
      <c r="LH22" s="120">
        <f t="shared" si="131"/>
        <v>0</v>
      </c>
      <c r="LI22" s="120">
        <f t="shared" si="131"/>
        <v>0</v>
      </c>
      <c r="LJ22" s="124">
        <f t="shared" si="131"/>
        <v>0</v>
      </c>
      <c r="LK22" s="131">
        <f t="shared" si="131"/>
        <v>0</v>
      </c>
      <c r="LL22" s="120">
        <f t="shared" si="131"/>
        <v>0</v>
      </c>
      <c r="LM22" s="120">
        <f t="shared" si="131"/>
        <v>0</v>
      </c>
      <c r="LN22" s="124">
        <f t="shared" si="131"/>
        <v>0</v>
      </c>
      <c r="LO22" s="124">
        <f t="shared" si="131"/>
        <v>1</v>
      </c>
      <c r="LP22" s="124">
        <f t="shared" si="131"/>
        <v>0</v>
      </c>
      <c r="LQ22" s="124">
        <f t="shared" si="131"/>
        <v>0</v>
      </c>
      <c r="LR22" s="124">
        <f t="shared" si="131"/>
        <v>0</v>
      </c>
    </row>
    <row r="23" spans="1:331" s="286" customFormat="1" ht="25.5" customHeight="1" thickBot="1" x14ac:dyDescent="0.35">
      <c r="A23" s="134" t="s">
        <v>161</v>
      </c>
      <c r="B23" s="135" t="s">
        <v>162</v>
      </c>
      <c r="C23" s="136">
        <f>C41</f>
        <v>57</v>
      </c>
      <c r="D23" s="137">
        <f>D41</f>
        <v>0</v>
      </c>
      <c r="E23" s="137">
        <f>E41</f>
        <v>0</v>
      </c>
      <c r="F23" s="137">
        <f>F41</f>
        <v>0</v>
      </c>
      <c r="G23" s="138">
        <f t="shared" si="22"/>
        <v>0</v>
      </c>
      <c r="H23" s="137">
        <f>H41</f>
        <v>0</v>
      </c>
      <c r="I23" s="137">
        <f>I41</f>
        <v>0</v>
      </c>
      <c r="J23" s="137">
        <f>J41</f>
        <v>7</v>
      </c>
      <c r="K23" s="137">
        <f>K41</f>
        <v>5</v>
      </c>
      <c r="L23" s="137">
        <f>L41</f>
        <v>4</v>
      </c>
      <c r="M23" s="139">
        <f t="shared" si="1"/>
        <v>7.0175438596491224</v>
      </c>
      <c r="N23" s="137">
        <f>N41</f>
        <v>7</v>
      </c>
      <c r="O23" s="137">
        <f>O41</f>
        <v>5</v>
      </c>
      <c r="P23" s="137">
        <f>P41</f>
        <v>4</v>
      </c>
      <c r="Q23" s="140">
        <f t="shared" si="23"/>
        <v>7.0175438596491224</v>
      </c>
      <c r="R23" s="137">
        <f t="shared" ref="R23:AF23" si="132">R41</f>
        <v>0</v>
      </c>
      <c r="S23" s="137">
        <f t="shared" si="132"/>
        <v>0</v>
      </c>
      <c r="T23" s="137">
        <f t="shared" si="132"/>
        <v>0</v>
      </c>
      <c r="U23" s="137">
        <f t="shared" si="132"/>
        <v>0</v>
      </c>
      <c r="V23" s="137">
        <f t="shared" si="132"/>
        <v>0</v>
      </c>
      <c r="W23" s="137">
        <f t="shared" si="132"/>
        <v>0</v>
      </c>
      <c r="X23" s="137">
        <f t="shared" si="132"/>
        <v>7</v>
      </c>
      <c r="Y23" s="137">
        <f t="shared" si="132"/>
        <v>5</v>
      </c>
      <c r="Z23" s="137">
        <f t="shared" si="132"/>
        <v>7</v>
      </c>
      <c r="AA23" s="137">
        <f t="shared" si="132"/>
        <v>5</v>
      </c>
      <c r="AB23" s="137">
        <f t="shared" si="132"/>
        <v>0</v>
      </c>
      <c r="AC23" s="137">
        <f t="shared" si="132"/>
        <v>0</v>
      </c>
      <c r="AD23" s="137">
        <f t="shared" si="132"/>
        <v>0</v>
      </c>
      <c r="AE23" s="137">
        <f t="shared" si="132"/>
        <v>0</v>
      </c>
      <c r="AF23" s="137">
        <f t="shared" si="132"/>
        <v>0</v>
      </c>
      <c r="AG23" s="137"/>
      <c r="AH23" s="125"/>
      <c r="AI23" s="142" t="s">
        <v>162</v>
      </c>
      <c r="AJ23" s="136">
        <f>AJ41</f>
        <v>69</v>
      </c>
      <c r="AK23" s="137">
        <f>AK41</f>
        <v>6</v>
      </c>
      <c r="AL23" s="143">
        <f t="shared" si="25"/>
        <v>8.695652173913043</v>
      </c>
      <c r="AM23" s="137">
        <f t="shared" ref="AM23:AU23" si="133">AM41</f>
        <v>6</v>
      </c>
      <c r="AN23" s="137">
        <f t="shared" si="133"/>
        <v>6</v>
      </c>
      <c r="AO23" s="137">
        <f t="shared" si="133"/>
        <v>0</v>
      </c>
      <c r="AP23" s="137">
        <f t="shared" si="133"/>
        <v>0</v>
      </c>
      <c r="AQ23" s="137">
        <f t="shared" si="133"/>
        <v>0</v>
      </c>
      <c r="AR23" s="137">
        <f t="shared" si="133"/>
        <v>0</v>
      </c>
      <c r="AS23" s="137">
        <f t="shared" si="133"/>
        <v>0</v>
      </c>
      <c r="AT23" s="137">
        <f t="shared" si="133"/>
        <v>9</v>
      </c>
      <c r="AU23" s="137">
        <f t="shared" si="133"/>
        <v>9</v>
      </c>
      <c r="AV23" s="143">
        <f t="shared" si="27"/>
        <v>13.043478260869565</v>
      </c>
      <c r="AW23" s="137">
        <f>AW41</f>
        <v>9</v>
      </c>
      <c r="AX23" s="669">
        <f>AX41</f>
        <v>9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28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29"/>
        <v>0</v>
      </c>
      <c r="BG23" s="137">
        <f t="shared" ref="BG23:BM23" si="134">BG41</f>
        <v>0</v>
      </c>
      <c r="BH23" s="137">
        <f t="shared" si="134"/>
        <v>0</v>
      </c>
      <c r="BI23" s="137">
        <f t="shared" si="134"/>
        <v>0</v>
      </c>
      <c r="BJ23" s="137">
        <f t="shared" si="134"/>
        <v>0</v>
      </c>
      <c r="BK23" s="137">
        <f t="shared" si="134"/>
        <v>0</v>
      </c>
      <c r="BL23" s="137">
        <f t="shared" si="134"/>
        <v>0</v>
      </c>
      <c r="BM23" s="137">
        <f t="shared" si="134"/>
        <v>0</v>
      </c>
      <c r="BN23" s="125"/>
      <c r="BO23" s="142" t="s">
        <v>162</v>
      </c>
      <c r="BP23" s="136">
        <f>BP41</f>
        <v>76</v>
      </c>
      <c r="BQ23" s="137">
        <f t="shared" ref="BQ23:BX23" si="135">BQ41</f>
        <v>0</v>
      </c>
      <c r="BR23" s="137">
        <f t="shared" si="135"/>
        <v>0</v>
      </c>
      <c r="BS23" s="137">
        <f t="shared" si="135"/>
        <v>0</v>
      </c>
      <c r="BT23" s="137">
        <f t="shared" si="135"/>
        <v>0</v>
      </c>
      <c r="BU23" s="137">
        <f t="shared" si="135"/>
        <v>0</v>
      </c>
      <c r="BV23" s="137">
        <f t="shared" si="135"/>
        <v>0</v>
      </c>
      <c r="BW23" s="137">
        <f t="shared" si="135"/>
        <v>0</v>
      </c>
      <c r="BX23" s="137">
        <f t="shared" si="135"/>
        <v>0</v>
      </c>
      <c r="BY23" s="143">
        <f t="shared" si="32"/>
        <v>0</v>
      </c>
      <c r="BZ23" s="137">
        <f>BZ41</f>
        <v>0</v>
      </c>
      <c r="CA23" s="137">
        <f>CA41</f>
        <v>0</v>
      </c>
      <c r="CB23" s="137">
        <f>CB41</f>
        <v>0</v>
      </c>
      <c r="CC23" s="144">
        <f t="shared" si="33"/>
        <v>0</v>
      </c>
      <c r="CD23" s="137">
        <f t="shared" ref="CD23:CK23" si="136">CD41</f>
        <v>0</v>
      </c>
      <c r="CE23" s="137">
        <f t="shared" si="136"/>
        <v>0</v>
      </c>
      <c r="CF23" s="137">
        <f t="shared" si="136"/>
        <v>0</v>
      </c>
      <c r="CG23" s="137">
        <f t="shared" si="136"/>
        <v>0</v>
      </c>
      <c r="CH23" s="137">
        <f t="shared" si="136"/>
        <v>0</v>
      </c>
      <c r="CI23" s="137">
        <f t="shared" si="136"/>
        <v>0</v>
      </c>
      <c r="CJ23" s="137">
        <f t="shared" si="136"/>
        <v>0</v>
      </c>
      <c r="CK23" s="137">
        <f t="shared" si="136"/>
        <v>0</v>
      </c>
      <c r="CL23" s="316">
        <f t="shared" si="35"/>
        <v>0</v>
      </c>
      <c r="CM23" s="134">
        <f t="shared" ref="CM23:CN23" si="137">CM41</f>
        <v>0</v>
      </c>
      <c r="CN23" s="325">
        <f t="shared" si="137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38">CS41</f>
        <v>0</v>
      </c>
      <c r="CT23" s="137">
        <f t="shared" si="138"/>
        <v>0</v>
      </c>
      <c r="CU23" s="137">
        <f t="shared" si="138"/>
        <v>0</v>
      </c>
      <c r="CV23" s="137">
        <f t="shared" si="138"/>
        <v>0</v>
      </c>
      <c r="CW23" s="137">
        <f t="shared" si="138"/>
        <v>0</v>
      </c>
      <c r="CX23" s="137">
        <f t="shared" si="138"/>
        <v>0</v>
      </c>
      <c r="CY23" s="137">
        <f t="shared" si="138"/>
        <v>0</v>
      </c>
      <c r="CZ23" s="137">
        <f t="shared" si="138"/>
        <v>0</v>
      </c>
      <c r="DA23" s="137">
        <f t="shared" si="138"/>
        <v>0</v>
      </c>
      <c r="DB23" s="137">
        <f t="shared" si="138"/>
        <v>0</v>
      </c>
      <c r="DC23" s="137">
        <f t="shared" si="138"/>
        <v>0</v>
      </c>
      <c r="DD23" s="137">
        <f t="shared" si="138"/>
        <v>0</v>
      </c>
      <c r="DE23" s="137">
        <f t="shared" si="138"/>
        <v>0</v>
      </c>
      <c r="DF23" s="137">
        <f t="shared" si="138"/>
        <v>0</v>
      </c>
      <c r="DG23" s="137">
        <f t="shared" si="138"/>
        <v>0</v>
      </c>
      <c r="DH23" s="137">
        <f t="shared" si="138"/>
        <v>0</v>
      </c>
      <c r="DI23" s="137">
        <f t="shared" si="138"/>
        <v>0</v>
      </c>
      <c r="DJ23" s="137">
        <f t="shared" si="138"/>
        <v>0</v>
      </c>
      <c r="DK23" s="137">
        <f t="shared" si="138"/>
        <v>0</v>
      </c>
      <c r="DL23" s="137">
        <f t="shared" si="138"/>
        <v>0</v>
      </c>
      <c r="DM23" s="137">
        <f t="shared" si="138"/>
        <v>0</v>
      </c>
      <c r="DN23" s="125"/>
      <c r="DO23" s="142" t="s">
        <v>162</v>
      </c>
      <c r="DP23" s="136">
        <f>DP41</f>
        <v>79</v>
      </c>
      <c r="DQ23" s="137">
        <f t="shared" ref="DQ23:DW23" si="139">DQ41</f>
        <v>0</v>
      </c>
      <c r="DR23" s="137">
        <f t="shared" si="139"/>
        <v>0</v>
      </c>
      <c r="DS23" s="137">
        <f t="shared" si="139"/>
        <v>0</v>
      </c>
      <c r="DT23" s="137">
        <f t="shared" si="139"/>
        <v>0</v>
      </c>
      <c r="DU23" s="137">
        <f t="shared" si="139"/>
        <v>0</v>
      </c>
      <c r="DV23" s="137">
        <f t="shared" si="139"/>
        <v>0</v>
      </c>
      <c r="DW23" s="137">
        <f t="shared" si="139"/>
        <v>0</v>
      </c>
      <c r="DX23" s="143">
        <f t="shared" si="5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6"/>
        <v>0</v>
      </c>
      <c r="EC23" s="137">
        <f t="shared" ref="EC23:EJ23" si="140">EC41</f>
        <v>0</v>
      </c>
      <c r="ED23" s="137">
        <f t="shared" si="140"/>
        <v>0</v>
      </c>
      <c r="EE23" s="137">
        <f t="shared" si="140"/>
        <v>0</v>
      </c>
      <c r="EF23" s="137">
        <f t="shared" si="140"/>
        <v>0</v>
      </c>
      <c r="EG23" s="137">
        <f t="shared" si="140"/>
        <v>0</v>
      </c>
      <c r="EH23" s="137">
        <f t="shared" si="140"/>
        <v>0</v>
      </c>
      <c r="EI23" s="137">
        <f t="shared" si="140"/>
        <v>0</v>
      </c>
      <c r="EJ23" s="137">
        <f t="shared" si="140"/>
        <v>0</v>
      </c>
      <c r="EK23" s="143">
        <f t="shared" si="7"/>
        <v>0</v>
      </c>
      <c r="EL23" s="137">
        <f>EL41</f>
        <v>0</v>
      </c>
      <c r="EM23" s="137">
        <f>EM41</f>
        <v>3</v>
      </c>
      <c r="EN23" s="143">
        <f t="shared" si="8"/>
        <v>3.7974683544303799E-2</v>
      </c>
      <c r="EO23" s="137">
        <f>EO41</f>
        <v>3</v>
      </c>
      <c r="EP23" s="143">
        <f t="shared" si="9"/>
        <v>3.7974683544303799E-2</v>
      </c>
      <c r="EQ23" s="125"/>
      <c r="ER23" s="142" t="s">
        <v>162</v>
      </c>
      <c r="ES23" s="137">
        <f>ES41</f>
        <v>0</v>
      </c>
      <c r="ET23" s="137">
        <f t="shared" ref="ET23:FK23" si="141">ET41</f>
        <v>0</v>
      </c>
      <c r="EU23" s="137">
        <f t="shared" si="141"/>
        <v>0</v>
      </c>
      <c r="EV23" s="137">
        <f t="shared" si="141"/>
        <v>0</v>
      </c>
      <c r="EW23" s="137">
        <f t="shared" si="141"/>
        <v>0</v>
      </c>
      <c r="EX23" s="137">
        <f t="shared" si="141"/>
        <v>0</v>
      </c>
      <c r="EY23" s="137">
        <f t="shared" si="141"/>
        <v>1</v>
      </c>
      <c r="EZ23" s="137">
        <f t="shared" si="141"/>
        <v>0</v>
      </c>
      <c r="FA23" s="137">
        <f t="shared" si="141"/>
        <v>0</v>
      </c>
      <c r="FB23" s="137">
        <f t="shared" si="141"/>
        <v>0</v>
      </c>
      <c r="FC23" s="137">
        <f t="shared" si="141"/>
        <v>0</v>
      </c>
      <c r="FD23" s="137">
        <f t="shared" si="141"/>
        <v>0</v>
      </c>
      <c r="FE23" s="137">
        <f t="shared" si="141"/>
        <v>0</v>
      </c>
      <c r="FF23" s="137">
        <f t="shared" si="141"/>
        <v>0</v>
      </c>
      <c r="FG23" s="137">
        <f t="shared" si="141"/>
        <v>0</v>
      </c>
      <c r="FH23" s="137">
        <f t="shared" si="141"/>
        <v>1</v>
      </c>
      <c r="FI23" s="137">
        <f t="shared" si="141"/>
        <v>0</v>
      </c>
      <c r="FJ23" s="137">
        <f t="shared" si="141"/>
        <v>0</v>
      </c>
      <c r="FK23" s="136">
        <f t="shared" si="141"/>
        <v>56</v>
      </c>
      <c r="FL23" s="189">
        <f t="shared" si="11"/>
        <v>0</v>
      </c>
      <c r="FM23" s="137">
        <f t="shared" ref="FM23:GG23" si="142">FM41</f>
        <v>0</v>
      </c>
      <c r="FN23" s="137">
        <f t="shared" si="142"/>
        <v>0</v>
      </c>
      <c r="FO23" s="137">
        <f t="shared" si="142"/>
        <v>0</v>
      </c>
      <c r="FP23" s="137">
        <f t="shared" si="142"/>
        <v>0</v>
      </c>
      <c r="FQ23" s="137">
        <f t="shared" si="142"/>
        <v>0</v>
      </c>
      <c r="FR23" s="137">
        <f t="shared" si="142"/>
        <v>0</v>
      </c>
      <c r="FS23" s="137">
        <f t="shared" si="142"/>
        <v>0</v>
      </c>
      <c r="FT23" s="137">
        <f t="shared" si="142"/>
        <v>0</v>
      </c>
      <c r="FU23" s="137">
        <f t="shared" si="142"/>
        <v>0</v>
      </c>
      <c r="FV23" s="137">
        <f t="shared" si="142"/>
        <v>0</v>
      </c>
      <c r="FW23" s="137">
        <f t="shared" si="142"/>
        <v>0</v>
      </c>
      <c r="FX23" s="137">
        <f t="shared" si="142"/>
        <v>0</v>
      </c>
      <c r="FY23" s="137">
        <f t="shared" si="142"/>
        <v>0</v>
      </c>
      <c r="FZ23" s="137">
        <f t="shared" si="142"/>
        <v>0</v>
      </c>
      <c r="GA23" s="137">
        <f t="shared" si="142"/>
        <v>0</v>
      </c>
      <c r="GB23" s="137">
        <f t="shared" si="142"/>
        <v>1</v>
      </c>
      <c r="GC23" s="137">
        <f t="shared" si="142"/>
        <v>0</v>
      </c>
      <c r="GD23" s="137">
        <f t="shared" si="142"/>
        <v>0</v>
      </c>
      <c r="GE23" s="137">
        <f t="shared" si="142"/>
        <v>0</v>
      </c>
      <c r="GF23" s="137">
        <f t="shared" si="142"/>
        <v>0</v>
      </c>
      <c r="GG23" s="137">
        <f t="shared" si="142"/>
        <v>0</v>
      </c>
      <c r="GH23" s="125"/>
      <c r="GI23" s="142" t="s">
        <v>162</v>
      </c>
      <c r="GJ23" s="136">
        <f>GJ41</f>
        <v>421</v>
      </c>
      <c r="GK23" s="193">
        <f t="shared" si="12"/>
        <v>0</v>
      </c>
      <c r="GL23" s="137">
        <f>GL41</f>
        <v>0</v>
      </c>
      <c r="GM23" s="137">
        <f t="shared" ref="GM23:GW23" si="143">GM41</f>
        <v>0</v>
      </c>
      <c r="GN23" s="137">
        <f t="shared" si="143"/>
        <v>0</v>
      </c>
      <c r="GO23" s="137">
        <f t="shared" si="143"/>
        <v>0</v>
      </c>
      <c r="GP23" s="137">
        <f t="shared" si="143"/>
        <v>0</v>
      </c>
      <c r="GQ23" s="137">
        <f t="shared" si="143"/>
        <v>0</v>
      </c>
      <c r="GR23" s="137">
        <f t="shared" si="143"/>
        <v>0</v>
      </c>
      <c r="GS23" s="137">
        <f t="shared" si="143"/>
        <v>0</v>
      </c>
      <c r="GT23" s="137">
        <f t="shared" si="143"/>
        <v>0</v>
      </c>
      <c r="GU23" s="145">
        <f t="shared" si="143"/>
        <v>0</v>
      </c>
      <c r="GV23" s="147">
        <f t="shared" si="143"/>
        <v>0</v>
      </c>
      <c r="GW23" s="137">
        <f t="shared" si="143"/>
        <v>702</v>
      </c>
      <c r="GX23" s="305">
        <f t="shared" si="14"/>
        <v>0</v>
      </c>
      <c r="GY23" s="146">
        <f t="shared" ref="GY23:HG23" si="144">GY41</f>
        <v>0</v>
      </c>
      <c r="GZ23" s="137">
        <f t="shared" si="144"/>
        <v>0</v>
      </c>
      <c r="HA23" s="137">
        <f t="shared" si="144"/>
        <v>0</v>
      </c>
      <c r="HB23" s="137">
        <f t="shared" si="144"/>
        <v>0</v>
      </c>
      <c r="HC23" s="137">
        <f t="shared" si="144"/>
        <v>0</v>
      </c>
      <c r="HD23" s="137">
        <f t="shared" si="144"/>
        <v>0</v>
      </c>
      <c r="HE23" s="137">
        <f t="shared" si="144"/>
        <v>0</v>
      </c>
      <c r="HF23" s="137">
        <f t="shared" si="144"/>
        <v>0</v>
      </c>
      <c r="HG23" s="141">
        <f t="shared" si="144"/>
        <v>0</v>
      </c>
      <c r="HH23" s="125"/>
      <c r="HI23" s="142" t="s">
        <v>162</v>
      </c>
      <c r="HJ23" s="137">
        <f t="shared" ref="HJ23:HR23" si="145">HJ41</f>
        <v>0</v>
      </c>
      <c r="HK23" s="137">
        <f t="shared" si="145"/>
        <v>0</v>
      </c>
      <c r="HL23" s="137">
        <f t="shared" si="145"/>
        <v>0</v>
      </c>
      <c r="HM23" s="137">
        <f t="shared" si="145"/>
        <v>0</v>
      </c>
      <c r="HN23" s="137">
        <f t="shared" si="145"/>
        <v>0</v>
      </c>
      <c r="HO23" s="137">
        <f t="shared" si="145"/>
        <v>0</v>
      </c>
      <c r="HP23" s="137">
        <f t="shared" si="145"/>
        <v>0</v>
      </c>
      <c r="HQ23" s="145">
        <f t="shared" si="145"/>
        <v>0</v>
      </c>
      <c r="HR23" s="147">
        <f t="shared" si="145"/>
        <v>42</v>
      </c>
      <c r="HS23" s="199">
        <f t="shared" si="45"/>
        <v>0</v>
      </c>
      <c r="HT23" s="146">
        <f t="shared" ref="HT23:IF23" si="146">HT41</f>
        <v>0</v>
      </c>
      <c r="HU23" s="137">
        <f t="shared" si="146"/>
        <v>0</v>
      </c>
      <c r="HV23" s="137">
        <f t="shared" si="146"/>
        <v>0</v>
      </c>
      <c r="HW23" s="141">
        <f t="shared" si="146"/>
        <v>0</v>
      </c>
      <c r="HX23" s="212"/>
      <c r="HY23" s="146">
        <f t="shared" si="146"/>
        <v>0</v>
      </c>
      <c r="HZ23" s="137">
        <f t="shared" si="146"/>
        <v>0</v>
      </c>
      <c r="IA23" s="137">
        <f t="shared" si="146"/>
        <v>0</v>
      </c>
      <c r="IB23" s="137">
        <f t="shared" si="146"/>
        <v>0</v>
      </c>
      <c r="IC23" s="137">
        <f t="shared" si="146"/>
        <v>0</v>
      </c>
      <c r="ID23" s="137">
        <f t="shared" si="146"/>
        <v>0</v>
      </c>
      <c r="IE23" s="137">
        <f t="shared" si="146"/>
        <v>0</v>
      </c>
      <c r="IF23" s="141">
        <f t="shared" si="146"/>
        <v>0</v>
      </c>
      <c r="IG23" s="125"/>
      <c r="IH23" s="142" t="s">
        <v>162</v>
      </c>
      <c r="II23" s="137">
        <f t="shared" ref="II23:JH23" si="147">II41</f>
        <v>0</v>
      </c>
      <c r="IJ23" s="137">
        <f t="shared" si="147"/>
        <v>0</v>
      </c>
      <c r="IK23" s="137">
        <f t="shared" si="147"/>
        <v>0</v>
      </c>
      <c r="IL23" s="137">
        <f t="shared" si="147"/>
        <v>0</v>
      </c>
      <c r="IM23" s="137">
        <f t="shared" si="147"/>
        <v>0</v>
      </c>
      <c r="IN23" s="137">
        <f t="shared" si="147"/>
        <v>0</v>
      </c>
      <c r="IO23" s="137">
        <f t="shared" si="147"/>
        <v>1</v>
      </c>
      <c r="IP23" s="137">
        <f t="shared" si="147"/>
        <v>0</v>
      </c>
      <c r="IQ23" s="137">
        <f t="shared" si="147"/>
        <v>0</v>
      </c>
      <c r="IR23" s="137">
        <f t="shared" si="147"/>
        <v>0</v>
      </c>
      <c r="IS23" s="137">
        <f t="shared" si="147"/>
        <v>0</v>
      </c>
      <c r="IT23" s="137">
        <f t="shared" si="147"/>
        <v>0</v>
      </c>
      <c r="IU23" s="137">
        <f t="shared" si="147"/>
        <v>0</v>
      </c>
      <c r="IV23" s="137">
        <f t="shared" si="147"/>
        <v>0</v>
      </c>
      <c r="IW23" s="141">
        <f t="shared" si="147"/>
        <v>0</v>
      </c>
      <c r="IX23" s="146">
        <f t="shared" si="147"/>
        <v>0</v>
      </c>
      <c r="IY23" s="137">
        <f t="shared" si="147"/>
        <v>0</v>
      </c>
      <c r="IZ23" s="145">
        <f t="shared" si="147"/>
        <v>0</v>
      </c>
      <c r="JA23" s="147">
        <f t="shared" si="147"/>
        <v>0</v>
      </c>
      <c r="JB23" s="137">
        <f t="shared" si="147"/>
        <v>0</v>
      </c>
      <c r="JC23" s="141">
        <f t="shared" si="147"/>
        <v>0</v>
      </c>
      <c r="JD23" s="146">
        <f t="shared" si="147"/>
        <v>0</v>
      </c>
      <c r="JE23" s="137">
        <f t="shared" si="147"/>
        <v>0</v>
      </c>
      <c r="JF23" s="137">
        <f t="shared" si="147"/>
        <v>0</v>
      </c>
      <c r="JG23" s="137">
        <f t="shared" si="147"/>
        <v>0</v>
      </c>
      <c r="JH23" s="137">
        <f t="shared" si="147"/>
        <v>0</v>
      </c>
      <c r="JI23" s="125"/>
      <c r="JJ23" s="142" t="s">
        <v>162</v>
      </c>
      <c r="JK23" s="137">
        <f t="shared" ref="JK23:KE23" si="148">JK41</f>
        <v>0</v>
      </c>
      <c r="JL23" s="137">
        <f t="shared" si="148"/>
        <v>0</v>
      </c>
      <c r="JM23" s="137">
        <f t="shared" si="148"/>
        <v>0</v>
      </c>
      <c r="JN23" s="137">
        <f t="shared" si="148"/>
        <v>0</v>
      </c>
      <c r="JO23" s="137">
        <f t="shared" si="148"/>
        <v>0</v>
      </c>
      <c r="JP23" s="137">
        <f t="shared" si="148"/>
        <v>0</v>
      </c>
      <c r="JQ23" s="137">
        <f t="shared" si="148"/>
        <v>0</v>
      </c>
      <c r="JR23" s="137">
        <f t="shared" si="148"/>
        <v>0</v>
      </c>
      <c r="JS23" s="137">
        <f t="shared" si="148"/>
        <v>0</v>
      </c>
      <c r="JT23" s="145">
        <f t="shared" si="148"/>
        <v>0</v>
      </c>
      <c r="JU23" s="344">
        <f t="shared" si="148"/>
        <v>0</v>
      </c>
      <c r="JV23" s="345">
        <f t="shared" si="148"/>
        <v>0</v>
      </c>
      <c r="JW23" s="345">
        <f t="shared" si="148"/>
        <v>0</v>
      </c>
      <c r="JX23" s="345">
        <f t="shared" si="148"/>
        <v>0</v>
      </c>
      <c r="JY23" s="346">
        <f t="shared" si="148"/>
        <v>0</v>
      </c>
      <c r="JZ23" s="344">
        <f t="shared" si="148"/>
        <v>0</v>
      </c>
      <c r="KA23" s="345">
        <f t="shared" si="148"/>
        <v>0</v>
      </c>
      <c r="KB23" s="345">
        <f t="shared" si="148"/>
        <v>0</v>
      </c>
      <c r="KC23" s="345">
        <f t="shared" si="148"/>
        <v>0</v>
      </c>
      <c r="KD23" s="346">
        <f t="shared" si="148"/>
        <v>0</v>
      </c>
      <c r="KE23" s="344">
        <f t="shared" si="148"/>
        <v>351</v>
      </c>
      <c r="KF23" s="347">
        <f t="shared" si="17"/>
        <v>0</v>
      </c>
      <c r="KG23" s="346">
        <f>KG41</f>
        <v>0</v>
      </c>
      <c r="KH23" s="147">
        <f t="shared" ref="KH23:KW23" si="149">KH41</f>
        <v>0</v>
      </c>
      <c r="KI23" s="146">
        <f t="shared" si="149"/>
        <v>0</v>
      </c>
      <c r="KJ23" s="141">
        <f t="shared" si="149"/>
        <v>0</v>
      </c>
      <c r="KK23" s="125"/>
      <c r="KL23" s="309" t="s">
        <v>162</v>
      </c>
      <c r="KM23" s="147">
        <f t="shared" si="149"/>
        <v>0</v>
      </c>
      <c r="KN23" s="137">
        <f t="shared" si="149"/>
        <v>0</v>
      </c>
      <c r="KO23" s="137">
        <f t="shared" si="149"/>
        <v>0</v>
      </c>
      <c r="KP23" s="137">
        <f t="shared" si="149"/>
        <v>0</v>
      </c>
      <c r="KQ23" s="137">
        <f t="shared" si="149"/>
        <v>0</v>
      </c>
      <c r="KR23" s="137">
        <f t="shared" si="149"/>
        <v>0</v>
      </c>
      <c r="KS23" s="137">
        <f t="shared" si="149"/>
        <v>0</v>
      </c>
      <c r="KT23" s="137">
        <f t="shared" si="149"/>
        <v>0</v>
      </c>
      <c r="KU23" s="141">
        <f t="shared" si="149"/>
        <v>0</v>
      </c>
      <c r="KV23" s="137">
        <f t="shared" si="149"/>
        <v>0</v>
      </c>
      <c r="KW23" s="137">
        <f t="shared" si="149"/>
        <v>0</v>
      </c>
      <c r="KY23" s="137">
        <f t="shared" ref="KY23:LB23" si="150">KY41</f>
        <v>0</v>
      </c>
      <c r="KZ23" s="137">
        <f t="shared" si="150"/>
        <v>0</v>
      </c>
      <c r="LA23" s="137">
        <f t="shared" si="150"/>
        <v>0</v>
      </c>
      <c r="LB23" s="137">
        <f t="shared" si="150"/>
        <v>0</v>
      </c>
      <c r="LD23" s="309" t="s">
        <v>162</v>
      </c>
      <c r="LE23" s="137">
        <f t="shared" ref="LE23:LR23" si="151">LE41</f>
        <v>0</v>
      </c>
      <c r="LF23" s="137">
        <f t="shared" si="151"/>
        <v>0</v>
      </c>
      <c r="LG23" s="137">
        <f t="shared" si="151"/>
        <v>0</v>
      </c>
      <c r="LH23" s="137">
        <f t="shared" si="151"/>
        <v>0</v>
      </c>
      <c r="LI23" s="137">
        <f t="shared" si="151"/>
        <v>0</v>
      </c>
      <c r="LJ23" s="141">
        <f t="shared" si="151"/>
        <v>0</v>
      </c>
      <c r="LK23" s="147">
        <f t="shared" si="151"/>
        <v>0</v>
      </c>
      <c r="LL23" s="137">
        <f t="shared" si="151"/>
        <v>0</v>
      </c>
      <c r="LM23" s="137">
        <f t="shared" si="151"/>
        <v>0</v>
      </c>
      <c r="LN23" s="141">
        <f t="shared" si="151"/>
        <v>0</v>
      </c>
      <c r="LO23" s="141">
        <f t="shared" si="151"/>
        <v>9</v>
      </c>
      <c r="LP23" s="141">
        <f t="shared" si="151"/>
        <v>0</v>
      </c>
      <c r="LQ23" s="141">
        <f t="shared" si="151"/>
        <v>0</v>
      </c>
      <c r="LR23" s="141">
        <f t="shared" si="151"/>
        <v>0</v>
      </c>
    </row>
    <row r="24" spans="1:331" s="287" customFormat="1" ht="29.25" customHeight="1" x14ac:dyDescent="0.3">
      <c r="A24" s="1"/>
      <c r="B24" s="2"/>
      <c r="C24" s="35"/>
      <c r="D24" s="35"/>
      <c r="E24" s="35"/>
      <c r="F24" s="35"/>
      <c r="G24" s="86"/>
      <c r="H24" s="35"/>
      <c r="I24" s="35"/>
      <c r="J24" s="35"/>
      <c r="K24" s="35"/>
      <c r="L24" s="35"/>
      <c r="M24" s="86"/>
      <c r="N24" s="35"/>
      <c r="O24" s="35"/>
      <c r="P24" s="35"/>
      <c r="Q24" s="86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4"/>
      <c r="AI24" s="2"/>
      <c r="AJ24" s="35"/>
      <c r="AK24" s="35"/>
      <c r="AL24" s="86"/>
      <c r="AM24" s="35"/>
      <c r="AN24" s="35"/>
      <c r="AO24" s="35"/>
      <c r="AP24" s="35"/>
      <c r="AQ24" s="35"/>
      <c r="AR24" s="35"/>
      <c r="AS24" s="35"/>
      <c r="AT24" s="35"/>
      <c r="AU24" s="35"/>
      <c r="AV24" s="86"/>
      <c r="AW24" s="35"/>
      <c r="AX24" s="637"/>
      <c r="AY24" s="35"/>
      <c r="AZ24" s="35"/>
      <c r="BA24" s="35"/>
      <c r="BB24" s="86"/>
      <c r="BC24" s="35"/>
      <c r="BD24" s="35"/>
      <c r="BE24" s="35"/>
      <c r="BF24" s="86"/>
      <c r="BG24" s="35"/>
      <c r="BH24" s="35"/>
      <c r="BI24" s="35"/>
      <c r="BJ24" s="35"/>
      <c r="BK24" s="35"/>
      <c r="BL24" s="35"/>
      <c r="BM24" s="35"/>
      <c r="BN24" s="34"/>
      <c r="BO24" s="2"/>
      <c r="BP24" s="35"/>
      <c r="BQ24" s="35"/>
      <c r="BR24" s="35"/>
      <c r="BS24" s="35"/>
      <c r="BT24" s="35"/>
      <c r="BU24" s="35"/>
      <c r="BV24" s="35"/>
      <c r="BW24" s="35"/>
      <c r="BX24" s="35"/>
      <c r="BY24" s="86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86"/>
      <c r="CM24" s="1"/>
      <c r="CN24" s="1"/>
      <c r="CO24" s="35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</row>
    <row r="25" spans="1:331" s="281" customFormat="1" x14ac:dyDescent="0.2">
      <c r="A25" s="3"/>
      <c r="B25"/>
      <c r="C25"/>
      <c r="D25" s="3"/>
      <c r="E25" s="3"/>
      <c r="F25" s="3"/>
      <c r="G25" s="84"/>
      <c r="H25" s="3"/>
      <c r="I25" s="3"/>
      <c r="J25" s="3"/>
      <c r="K25" s="3"/>
      <c r="L25" s="3"/>
      <c r="M25" s="84"/>
      <c r="N25" s="3"/>
      <c r="O25" s="3"/>
      <c r="P25" s="3"/>
      <c r="Q25" s="84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/>
      <c r="AJ25"/>
      <c r="AK25" s="3"/>
      <c r="AL25" s="84"/>
      <c r="AM25" s="3"/>
      <c r="AN25" s="3"/>
      <c r="AO25" s="3"/>
      <c r="AP25" s="3"/>
      <c r="AQ25" s="3"/>
      <c r="AR25" s="3"/>
      <c r="AS25" s="3"/>
      <c r="AT25" s="3"/>
      <c r="AU25" s="3"/>
      <c r="AV25" s="84"/>
      <c r="AW25" s="3"/>
      <c r="AX25" s="624"/>
      <c r="AY25" s="3"/>
      <c r="AZ25" s="3"/>
      <c r="BA25" s="3"/>
      <c r="BB25" s="84"/>
      <c r="BC25" s="3"/>
      <c r="BD25" s="3"/>
      <c r="BE25" s="3"/>
      <c r="BF25" s="84"/>
      <c r="BG25" s="3"/>
      <c r="BH25" s="3"/>
      <c r="BI25" s="3"/>
      <c r="BJ25" s="3"/>
      <c r="BK25" s="3"/>
      <c r="BL25" s="3"/>
      <c r="BM25" s="3"/>
      <c r="BN25" s="3"/>
      <c r="BO25"/>
      <c r="BP25"/>
      <c r="BQ25" s="3"/>
      <c r="BR25" s="3"/>
      <c r="BS25" s="3"/>
      <c r="BT25" s="3"/>
      <c r="BU25" s="3"/>
      <c r="BV25" s="3"/>
      <c r="BW25" s="3"/>
      <c r="BX25" s="3"/>
      <c r="BY25" s="84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84"/>
      <c r="CM25"/>
      <c r="CN25"/>
      <c r="CO25" s="3"/>
      <c r="CP25" s="3"/>
      <c r="CQ25"/>
      <c r="CR25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N25" s="3"/>
      <c r="DO25"/>
      <c r="DP25"/>
      <c r="DQ25" s="3"/>
      <c r="DR25" s="3"/>
      <c r="DS25" s="3"/>
      <c r="DT25" s="3"/>
      <c r="DU25" s="3"/>
      <c r="DV25" s="3"/>
      <c r="DW25" s="3"/>
      <c r="DX25" s="84"/>
      <c r="DY25" s="3"/>
      <c r="DZ25" s="3"/>
      <c r="EA25" s="3"/>
      <c r="EB25" s="84"/>
      <c r="EC25" s="3"/>
      <c r="ED25" s="3"/>
      <c r="EE25" s="3"/>
      <c r="EF25" s="3"/>
      <c r="EG25" s="3"/>
      <c r="EH25" s="3"/>
      <c r="EI25" s="3"/>
      <c r="EJ25" s="3"/>
      <c r="EK25" s="84"/>
      <c r="EL25" s="3"/>
      <c r="EM25" s="3"/>
      <c r="EN25" s="84"/>
      <c r="EO25" s="3"/>
      <c r="EP25" s="84"/>
      <c r="EQ25" s="3"/>
      <c r="ER25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/>
      <c r="GJ25"/>
      <c r="GK25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/>
      <c r="KM25"/>
      <c r="KN25"/>
      <c r="KO25"/>
      <c r="KP25"/>
      <c r="KQ25"/>
      <c r="KR25"/>
      <c r="KS25"/>
      <c r="KT25"/>
      <c r="KU25"/>
      <c r="LK25" s="445"/>
      <c r="LL25" s="445"/>
      <c r="LM25" s="445"/>
      <c r="LN25" s="445"/>
    </row>
    <row r="26" spans="1:331" s="281" customFormat="1" ht="13.5" thickBot="1" x14ac:dyDescent="0.25">
      <c r="A26" s="3"/>
      <c r="B26"/>
      <c r="C26"/>
      <c r="D26" s="3"/>
      <c r="E26" s="3"/>
      <c r="F26" s="3"/>
      <c r="G26" s="84"/>
      <c r="H26" s="3"/>
      <c r="I26" s="3"/>
      <c r="J26" s="3"/>
      <c r="K26" s="3"/>
      <c r="L26" s="3"/>
      <c r="M26" s="84"/>
      <c r="N26" s="3"/>
      <c r="O26" s="3"/>
      <c r="P26" s="3"/>
      <c r="Q26" s="84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/>
      <c r="AJ26"/>
      <c r="AK26" s="3"/>
      <c r="AL26" s="84"/>
      <c r="AM26" s="3"/>
      <c r="AN26" s="3"/>
      <c r="AO26" s="3"/>
      <c r="AP26" s="3"/>
      <c r="AQ26" s="3"/>
      <c r="AR26" s="3"/>
      <c r="AS26" s="3"/>
      <c r="AT26" s="3"/>
      <c r="AU26" s="3"/>
      <c r="AV26" s="84"/>
      <c r="AW26" s="3"/>
      <c r="AX26" s="624"/>
      <c r="AY26" s="3"/>
      <c r="AZ26" s="3"/>
      <c r="BA26" s="3"/>
      <c r="BB26" s="84"/>
      <c r="BC26" s="3"/>
      <c r="BD26" s="3"/>
      <c r="BE26" s="3"/>
      <c r="BF26" s="84"/>
      <c r="BG26" s="3"/>
      <c r="BH26" s="3"/>
      <c r="BI26" s="3"/>
      <c r="BJ26" s="3"/>
      <c r="BK26" s="3"/>
      <c r="BL26" s="3"/>
      <c r="BM26" s="3"/>
      <c r="BN26" s="3"/>
      <c r="BO26"/>
      <c r="BP26"/>
      <c r="BQ26" s="3"/>
      <c r="BR26" s="3"/>
      <c r="BS26" s="3"/>
      <c r="BT26" s="3"/>
      <c r="BU26" s="3"/>
      <c r="BV26" s="3"/>
      <c r="BW26" s="3"/>
      <c r="BX26" s="3"/>
      <c r="BY26" s="84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84"/>
      <c r="CM26"/>
      <c r="CN26"/>
      <c r="CO26" s="3"/>
      <c r="CP26" s="3"/>
      <c r="CQ26"/>
      <c r="CR26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N26" s="3"/>
      <c r="DO26"/>
      <c r="DP26"/>
      <c r="DQ26" s="3"/>
      <c r="DR26" s="3"/>
      <c r="DS26" s="3"/>
      <c r="DT26" s="3"/>
      <c r="DU26" s="3"/>
      <c r="DV26" s="3"/>
      <c r="DW26" s="3"/>
      <c r="DX26" s="84"/>
      <c r="DY26" s="3"/>
      <c r="DZ26" s="3"/>
      <c r="EA26" s="3"/>
      <c r="EB26" s="84"/>
      <c r="EC26" s="3"/>
      <c r="ED26" s="3"/>
      <c r="EE26" s="3"/>
      <c r="EF26" s="3"/>
      <c r="EG26" s="3"/>
      <c r="EH26" s="3"/>
      <c r="EI26" s="3"/>
      <c r="EJ26" s="3"/>
      <c r="EK26" s="84"/>
      <c r="EL26" s="3"/>
      <c r="EM26" s="3"/>
      <c r="EN26" s="84"/>
      <c r="EO26" s="3"/>
      <c r="EP26" s="84"/>
      <c r="EQ26" s="3"/>
      <c r="ER26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/>
      <c r="GJ26"/>
      <c r="GK26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/>
      <c r="KM26"/>
      <c r="KN26"/>
      <c r="KO26"/>
      <c r="KP26"/>
      <c r="KQ26"/>
      <c r="KR26"/>
      <c r="KS26"/>
      <c r="KT26"/>
      <c r="KU26"/>
      <c r="LK26" s="445"/>
      <c r="LL26" s="445"/>
      <c r="LM26" s="445"/>
      <c r="LN26" s="445"/>
    </row>
    <row r="27" spans="1:331" s="281" customFormat="1" ht="27.75" customHeight="1" thickBot="1" x14ac:dyDescent="0.35">
      <c r="A27" s="396" t="s">
        <v>0</v>
      </c>
      <c r="B27" s="46" t="s">
        <v>1</v>
      </c>
      <c r="C27" s="1179" t="s">
        <v>171</v>
      </c>
      <c r="D27" s="1420" t="s">
        <v>6</v>
      </c>
      <c r="E27" s="1420"/>
      <c r="F27" s="1420"/>
      <c r="G27" s="1420"/>
      <c r="H27" s="1420"/>
      <c r="I27" s="1420"/>
      <c r="J27" s="1420"/>
      <c r="K27" s="1420"/>
      <c r="L27" s="1420"/>
      <c r="M27" s="1420"/>
      <c r="N27" s="1420"/>
      <c r="O27" s="1420"/>
      <c r="P27" s="1420"/>
      <c r="Q27" s="1420"/>
      <c r="R27" s="1420"/>
      <c r="S27" s="1420"/>
      <c r="T27" s="1420"/>
      <c r="U27" s="1420"/>
      <c r="V27" s="1420"/>
      <c r="W27" s="1420"/>
      <c r="X27" s="1420"/>
      <c r="Y27" s="1420"/>
      <c r="Z27" s="1420"/>
      <c r="AA27" s="1420"/>
      <c r="AB27" s="1420"/>
      <c r="AC27" s="1420"/>
      <c r="AD27" s="1420"/>
      <c r="AE27" s="1420"/>
      <c r="AF27" s="1421"/>
      <c r="AG27" s="438"/>
      <c r="AH27" s="583"/>
      <c r="AI27" s="157" t="s">
        <v>1</v>
      </c>
      <c r="AJ27" s="1179" t="s">
        <v>171</v>
      </c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583"/>
      <c r="BO27" s="157" t="s">
        <v>1</v>
      </c>
      <c r="BP27" s="1179" t="s">
        <v>171</v>
      </c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583"/>
      <c r="CQ27" s="5" t="s">
        <v>1</v>
      </c>
      <c r="CR27" s="1179" t="s">
        <v>171</v>
      </c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151"/>
      <c r="DL27" s="1151"/>
      <c r="DM27" s="1151"/>
      <c r="DN27" s="583"/>
      <c r="DO27" s="5" t="s">
        <v>1</v>
      </c>
      <c r="DP27" s="1179" t="s">
        <v>171</v>
      </c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157" t="s">
        <v>1</v>
      </c>
      <c r="ES27" s="1140" t="s">
        <v>44</v>
      </c>
      <c r="ET27" s="1141"/>
      <c r="EU27" s="1141"/>
      <c r="EV27" s="1141"/>
      <c r="EW27" s="1141"/>
      <c r="EX27" s="1141"/>
      <c r="EY27" s="1141"/>
      <c r="EZ27" s="1141"/>
      <c r="FA27" s="1141"/>
      <c r="FB27" s="1141"/>
      <c r="FC27" s="1141"/>
      <c r="FD27" s="1141"/>
      <c r="FE27" s="1141"/>
      <c r="FF27" s="1141"/>
      <c r="FG27" s="1141"/>
      <c r="FH27" s="1141"/>
      <c r="FI27" s="1141"/>
      <c r="FJ27" s="1141"/>
      <c r="FK27" s="1144" t="s">
        <v>204</v>
      </c>
      <c r="FL27" s="1141"/>
      <c r="FM27" s="1141"/>
      <c r="FN27" s="1141"/>
      <c r="FO27" s="1141"/>
      <c r="FP27" s="1141"/>
      <c r="FQ27" s="1145"/>
      <c r="FR27" s="1149" t="s">
        <v>53</v>
      </c>
      <c r="FS27" s="1141"/>
      <c r="FT27" s="1141"/>
      <c r="FU27" s="1141"/>
      <c r="FV27" s="1141"/>
      <c r="FW27" s="1141"/>
      <c r="FX27" s="1141"/>
      <c r="FY27" s="1141"/>
      <c r="FZ27" s="1141"/>
      <c r="GA27" s="1141"/>
      <c r="GB27" s="1141"/>
      <c r="GC27" s="1141"/>
      <c r="GD27" s="1141"/>
      <c r="GE27" s="1141"/>
      <c r="GF27" s="1141"/>
      <c r="GG27" s="1145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593"/>
      <c r="KN27" s="593"/>
      <c r="KO27" s="593"/>
      <c r="KP27" s="593"/>
      <c r="KQ27" s="593"/>
      <c r="KR27" s="593"/>
      <c r="KS27" s="593"/>
      <c r="KT27" s="593"/>
      <c r="KU27" s="593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7"/>
    </row>
    <row r="28" spans="1:331" s="281" customFormat="1" ht="70.5" customHeight="1" thickTop="1" thickBot="1" x14ac:dyDescent="0.35">
      <c r="A28" s="1398" t="s">
        <v>170</v>
      </c>
      <c r="B28" s="1242" t="s">
        <v>111</v>
      </c>
      <c r="C28" s="1128"/>
      <c r="D28" s="1220" t="s">
        <v>2</v>
      </c>
      <c r="E28" s="1221"/>
      <c r="F28" s="1221"/>
      <c r="G28" s="1268"/>
      <c r="H28" s="1400" t="s">
        <v>7</v>
      </c>
      <c r="I28" s="1402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5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580"/>
      <c r="AI28" s="1321" t="s">
        <v>111</v>
      </c>
      <c r="AJ28" s="1128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579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5"/>
      <c r="BM28" s="1284" t="s">
        <v>36</v>
      </c>
      <c r="BN28" s="592"/>
      <c r="BO28" s="1321" t="s">
        <v>111</v>
      </c>
      <c r="BP28" s="1128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5"/>
      <c r="CJ28" s="1343" t="s">
        <v>26</v>
      </c>
      <c r="CK28" s="1344"/>
      <c r="CL28" s="1345"/>
      <c r="CM28" s="1337"/>
      <c r="CN28" s="1338"/>
      <c r="CO28" s="1167" t="s">
        <v>36</v>
      </c>
      <c r="CP28" s="592"/>
      <c r="CQ28" s="1242" t="s">
        <v>111</v>
      </c>
      <c r="CR28" s="1128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5"/>
      <c r="DJ28" s="1260" t="s">
        <v>26</v>
      </c>
      <c r="DK28" s="1261"/>
      <c r="DL28" s="1152"/>
      <c r="DM28" s="1153"/>
      <c r="DN28" s="592"/>
      <c r="DO28" s="1242" t="s">
        <v>111</v>
      </c>
      <c r="DP28" s="1128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5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592"/>
      <c r="ER28" s="1242" t="s">
        <v>111</v>
      </c>
      <c r="ES28" s="1142"/>
      <c r="ET28" s="1143"/>
      <c r="EU28" s="1143"/>
      <c r="EV28" s="1143"/>
      <c r="EW28" s="1143"/>
      <c r="EX28" s="1143"/>
      <c r="EY28" s="1143"/>
      <c r="EZ28" s="1143"/>
      <c r="FA28" s="1143"/>
      <c r="FB28" s="1143"/>
      <c r="FC28" s="1143"/>
      <c r="FD28" s="1143"/>
      <c r="FE28" s="1143"/>
      <c r="FF28" s="1143"/>
      <c r="FG28" s="1143"/>
      <c r="FH28" s="1143"/>
      <c r="FI28" s="1143"/>
      <c r="FJ28" s="1143"/>
      <c r="FK28" s="1146"/>
      <c r="FL28" s="1147"/>
      <c r="FM28" s="1147"/>
      <c r="FN28" s="1147"/>
      <c r="FO28" s="1147"/>
      <c r="FP28" s="1147"/>
      <c r="FQ28" s="1148"/>
      <c r="FR28" s="1142"/>
      <c r="FS28" s="1143"/>
      <c r="FT28" s="1143"/>
      <c r="FU28" s="1143"/>
      <c r="FV28" s="1143"/>
      <c r="FW28" s="1143"/>
      <c r="FX28" s="1143"/>
      <c r="FY28" s="1143"/>
      <c r="FZ28" s="1143"/>
      <c r="GA28" s="1143"/>
      <c r="GB28" s="1143"/>
      <c r="GC28" s="1143"/>
      <c r="GD28" s="1143"/>
      <c r="GE28" s="1143"/>
      <c r="GF28" s="1143"/>
      <c r="GG28" s="1150"/>
      <c r="GH28" s="12"/>
      <c r="GI28" s="1242" t="s">
        <v>111</v>
      </c>
      <c r="GJ28" s="1193" t="s">
        <v>171</v>
      </c>
      <c r="GK28" s="1193" t="s">
        <v>183</v>
      </c>
      <c r="GL28" s="1352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354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40" t="s">
        <v>80</v>
      </c>
      <c r="HS28" s="1317"/>
      <c r="HT28" s="1317"/>
      <c r="HU28" s="1317"/>
      <c r="HV28" s="1317"/>
      <c r="HW28" s="1317"/>
      <c r="HX28" s="1317"/>
      <c r="HY28" s="1317"/>
      <c r="HZ28" s="1317"/>
      <c r="IA28" s="1317"/>
      <c r="IB28" s="1317"/>
      <c r="IC28" s="1317"/>
      <c r="ID28" s="1317"/>
      <c r="IE28" s="1317"/>
      <c r="IF28" s="1318"/>
      <c r="IG28" s="7"/>
      <c r="IH28" s="1160" t="s">
        <v>167</v>
      </c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0"/>
      <c r="JD28" s="1140" t="s">
        <v>98</v>
      </c>
      <c r="JE28" s="1317"/>
      <c r="JF28" s="1317"/>
      <c r="JG28" s="1317"/>
      <c r="JH28" s="1318"/>
      <c r="JI28" s="7"/>
      <c r="JJ28" s="1127" t="s">
        <v>167</v>
      </c>
      <c r="JK28" s="1437" t="s">
        <v>103</v>
      </c>
      <c r="JL28" s="1438"/>
      <c r="JM28" s="1438"/>
      <c r="JN28" s="1438"/>
      <c r="JO28" s="1439"/>
      <c r="JP28" s="1428" t="s">
        <v>121</v>
      </c>
      <c r="JQ28" s="1429"/>
      <c r="JR28" s="1429"/>
      <c r="JS28" s="1429"/>
      <c r="JT28" s="1430"/>
      <c r="JU28" s="1427" t="s">
        <v>198</v>
      </c>
      <c r="JV28" s="1427"/>
      <c r="JW28" s="1427"/>
      <c r="JX28" s="1427"/>
      <c r="JY28" s="1427"/>
      <c r="JZ28" s="1427"/>
      <c r="KA28" s="1427"/>
      <c r="KB28" s="1427"/>
      <c r="KC28" s="1427"/>
      <c r="KD28" s="1427"/>
      <c r="KE28" s="1427"/>
      <c r="KF28" s="1427"/>
      <c r="KG28" s="1427"/>
      <c r="KH28" s="1427"/>
      <c r="KI28" s="1427"/>
      <c r="KJ28" s="1427"/>
      <c r="KK28" s="297"/>
      <c r="KL28" s="1127" t="s">
        <v>167</v>
      </c>
      <c r="KM28" s="1130" t="s">
        <v>184</v>
      </c>
      <c r="KN28" s="1131"/>
      <c r="KO28" s="1131"/>
      <c r="KP28" s="1131"/>
      <c r="KQ28" s="1131"/>
      <c r="KR28" s="1131"/>
      <c r="KS28" s="1131"/>
      <c r="KT28" s="1131"/>
      <c r="KU28" s="1132"/>
      <c r="KV28" s="1083" t="s">
        <v>206</v>
      </c>
      <c r="KW28" s="1145"/>
      <c r="KY28" s="1083" t="s">
        <v>207</v>
      </c>
      <c r="KZ28" s="1141"/>
      <c r="LA28" s="1141"/>
      <c r="LB28" s="1145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112"/>
      <c r="LM28" s="1112"/>
      <c r="LN28" s="1113"/>
      <c r="LO28" s="1118"/>
      <c r="LP28" s="1119"/>
      <c r="LQ28" s="1119"/>
      <c r="LR28" s="1120"/>
    </row>
    <row r="29" spans="1:331" s="281" customFormat="1" ht="46.5" customHeight="1" thickBot="1" x14ac:dyDescent="0.25">
      <c r="A29" s="1399"/>
      <c r="B29" s="1243"/>
      <c r="C29" s="1128"/>
      <c r="D29" s="1222"/>
      <c r="E29" s="1223"/>
      <c r="F29" s="1223"/>
      <c r="G29" s="1269"/>
      <c r="H29" s="1401"/>
      <c r="I29" s="1403"/>
      <c r="J29" s="1381" t="s">
        <v>10</v>
      </c>
      <c r="K29" s="1382"/>
      <c r="L29" s="1383" t="s">
        <v>10</v>
      </c>
      <c r="M29" s="404"/>
      <c r="N29" s="1417"/>
      <c r="O29" s="1418"/>
      <c r="P29" s="1418"/>
      <c r="Q29" s="1419"/>
      <c r="R29" s="1221" t="s">
        <v>19</v>
      </c>
      <c r="S29" s="1268"/>
      <c r="T29" s="1174" t="s">
        <v>7</v>
      </c>
      <c r="U29" s="1175"/>
      <c r="V29" s="1174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418"/>
      <c r="AF29" s="1419"/>
      <c r="AG29" s="439"/>
      <c r="AH29" s="580"/>
      <c r="AI29" s="1322"/>
      <c r="AJ29" s="1128"/>
      <c r="AK29" s="1284" t="s">
        <v>25</v>
      </c>
      <c r="AL29" s="1163"/>
      <c r="AM29" s="1170" t="s">
        <v>26</v>
      </c>
      <c r="AN29" s="1170" t="s">
        <v>120</v>
      </c>
      <c r="AO29" s="1173" t="s">
        <v>27</v>
      </c>
      <c r="AP29" s="1174"/>
      <c r="AQ29" s="1175"/>
      <c r="AR29" s="1404" t="s">
        <v>122</v>
      </c>
      <c r="AS29" s="1405"/>
      <c r="AT29" s="1170" t="s">
        <v>32</v>
      </c>
      <c r="AU29" s="1393" t="s">
        <v>26</v>
      </c>
      <c r="AV29" s="1394"/>
      <c r="AW29" s="270" t="s">
        <v>33</v>
      </c>
      <c r="AX29" s="595"/>
      <c r="AY29" s="1266" t="s">
        <v>9</v>
      </c>
      <c r="AZ29" s="1267"/>
      <c r="BA29" s="1267"/>
      <c r="BB29" s="1267"/>
      <c r="BC29" s="1391" t="s">
        <v>15</v>
      </c>
      <c r="BD29" s="1392"/>
      <c r="BE29" s="1392"/>
      <c r="BF29" s="1397"/>
      <c r="BG29" s="1391" t="s">
        <v>19</v>
      </c>
      <c r="BH29" s="1397"/>
      <c r="BI29" s="1391" t="s">
        <v>7</v>
      </c>
      <c r="BJ29" s="1397"/>
      <c r="BK29" s="1391" t="s">
        <v>20</v>
      </c>
      <c r="BL29" s="1392"/>
      <c r="BM29" s="1332"/>
      <c r="BN29" s="592"/>
      <c r="BO29" s="1322"/>
      <c r="BP29" s="1128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267"/>
      <c r="BZ29" s="1173" t="s">
        <v>15</v>
      </c>
      <c r="CA29" s="1174"/>
      <c r="CB29" s="1174"/>
      <c r="CC29" s="1175"/>
      <c r="CD29" s="1220" t="s">
        <v>19</v>
      </c>
      <c r="CE29" s="1268"/>
      <c r="CF29" s="1220" t="s">
        <v>7</v>
      </c>
      <c r="CG29" s="1268"/>
      <c r="CH29" s="1220" t="s">
        <v>20</v>
      </c>
      <c r="CI29" s="1221"/>
      <c r="CJ29" s="1346"/>
      <c r="CK29" s="1347"/>
      <c r="CL29" s="1348"/>
      <c r="CM29" s="1339"/>
      <c r="CN29" s="1340"/>
      <c r="CO29" s="1169"/>
      <c r="CP29" s="592"/>
      <c r="CQ29" s="1243"/>
      <c r="CR29" s="1128"/>
      <c r="CS29" s="1171"/>
      <c r="CT29" s="1168"/>
      <c r="CU29" s="1171"/>
      <c r="CV29" s="1171"/>
      <c r="CW29" s="1171"/>
      <c r="CX29" s="1266" t="s">
        <v>9</v>
      </c>
      <c r="CY29" s="1267"/>
      <c r="CZ29" s="1267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271"/>
      <c r="DJ29" s="1262"/>
      <c r="DK29" s="1263"/>
      <c r="DL29" s="1154"/>
      <c r="DM29" s="1155"/>
      <c r="DN29" s="592"/>
      <c r="DO29" s="1243"/>
      <c r="DP29" s="1128"/>
      <c r="DQ29" s="1171"/>
      <c r="DR29" s="1168"/>
      <c r="DS29" s="1171"/>
      <c r="DT29" s="1171"/>
      <c r="DU29" s="1266" t="s">
        <v>9</v>
      </c>
      <c r="DV29" s="1267"/>
      <c r="DW29" s="1267"/>
      <c r="DX29" s="1267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21"/>
      <c r="EI29" s="1326"/>
      <c r="EJ29" s="1327"/>
      <c r="EK29" s="1328"/>
      <c r="EL29" s="1169"/>
      <c r="EM29" s="1285"/>
      <c r="EN29" s="1164"/>
      <c r="EO29" s="1285"/>
      <c r="EP29" s="1164"/>
      <c r="EQ29" s="592"/>
      <c r="ER29" s="1243"/>
      <c r="ES29" s="1140" t="s">
        <v>45</v>
      </c>
      <c r="ET29" s="1317"/>
      <c r="EU29" s="1318"/>
      <c r="EV29" s="1371" t="s">
        <v>46</v>
      </c>
      <c r="EW29" s="1372"/>
      <c r="EX29" s="1373"/>
      <c r="EY29" s="1130" t="s">
        <v>47</v>
      </c>
      <c r="EZ29" s="1310"/>
      <c r="FA29" s="1311"/>
      <c r="FB29" s="1130" t="s">
        <v>48</v>
      </c>
      <c r="FC29" s="1180"/>
      <c r="FD29" s="1181"/>
      <c r="FE29" s="1363" t="s">
        <v>51</v>
      </c>
      <c r="FF29" s="1364"/>
      <c r="FG29" s="1364"/>
      <c r="FH29" s="1363" t="s">
        <v>52</v>
      </c>
      <c r="FI29" s="1364"/>
      <c r="FJ29" s="1365"/>
      <c r="FK29" s="1366" t="s">
        <v>171</v>
      </c>
      <c r="FL29" s="1367" t="s">
        <v>182</v>
      </c>
      <c r="FM29" s="1370" t="s">
        <v>173</v>
      </c>
      <c r="FN29" s="1376" t="s">
        <v>174</v>
      </c>
      <c r="FO29" s="1376" t="s">
        <v>175</v>
      </c>
      <c r="FP29" s="1189" t="s">
        <v>176</v>
      </c>
      <c r="FQ29" s="1190" t="s">
        <v>177</v>
      </c>
      <c r="FR29" s="1191" t="s">
        <v>54</v>
      </c>
      <c r="FS29" s="1183"/>
      <c r="FT29" s="1183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186" t="s">
        <v>60</v>
      </c>
      <c r="GH29" s="13"/>
      <c r="GI29" s="1243"/>
      <c r="GJ29" s="1194"/>
      <c r="GK29" s="1194"/>
      <c r="GL29" s="1310" t="s">
        <v>113</v>
      </c>
      <c r="GM29" s="1310"/>
      <c r="GN29" s="1310"/>
      <c r="GO29" s="1310"/>
      <c r="GP29" s="1310"/>
      <c r="GQ29" s="1130" t="s">
        <v>114</v>
      </c>
      <c r="GR29" s="1310"/>
      <c r="GS29" s="1310"/>
      <c r="GT29" s="1310"/>
      <c r="GU29" s="1310"/>
      <c r="GV29" s="1361" t="s">
        <v>115</v>
      </c>
      <c r="GW29" s="1133" t="s">
        <v>171</v>
      </c>
      <c r="GX29" s="1359" t="s">
        <v>182</v>
      </c>
      <c r="GY29" s="1180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82" t="s">
        <v>66</v>
      </c>
      <c r="HJ29" s="1183"/>
      <c r="HK29" s="1180"/>
      <c r="HL29" s="1180"/>
      <c r="HM29" s="1180"/>
      <c r="HN29" s="1180"/>
      <c r="HO29" s="1180"/>
      <c r="HP29" s="1180"/>
      <c r="HQ29" s="1180"/>
      <c r="HR29" s="1201" t="s">
        <v>171</v>
      </c>
      <c r="HS29" s="1257" t="s">
        <v>182</v>
      </c>
      <c r="HT29" s="1133" t="s">
        <v>81</v>
      </c>
      <c r="HU29" s="1133"/>
      <c r="HV29" s="1133"/>
      <c r="HW29" s="1133"/>
      <c r="HX29" s="1134"/>
      <c r="HY29" s="1180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1161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1128"/>
      <c r="JK29" s="1275" t="s">
        <v>104</v>
      </c>
      <c r="JL29" s="1276"/>
      <c r="JM29" s="1210" t="s">
        <v>105</v>
      </c>
      <c r="JN29" s="1210"/>
      <c r="JO29" s="1211"/>
      <c r="JP29" s="1431"/>
      <c r="JQ29" s="1432"/>
      <c r="JR29" s="1432"/>
      <c r="JS29" s="1432"/>
      <c r="JT29" s="1433"/>
      <c r="JU29" s="1246" t="s">
        <v>192</v>
      </c>
      <c r="JV29" s="1247"/>
      <c r="JW29" s="1247"/>
      <c r="JX29" s="1247"/>
      <c r="JY29" s="1248"/>
      <c r="JZ29" s="1246" t="s">
        <v>193</v>
      </c>
      <c r="KA29" s="1247"/>
      <c r="KB29" s="1247"/>
      <c r="KC29" s="1247"/>
      <c r="KD29" s="1248"/>
      <c r="KE29" s="1251" t="s">
        <v>199</v>
      </c>
      <c r="KF29" s="1293" t="s">
        <v>182</v>
      </c>
      <c r="KG29" s="1296" t="s">
        <v>179</v>
      </c>
      <c r="KH29" s="1302" t="s">
        <v>202</v>
      </c>
      <c r="KI29" s="1298" t="s">
        <v>180</v>
      </c>
      <c r="KJ29" s="1300" t="s">
        <v>181</v>
      </c>
      <c r="KK29" s="298"/>
      <c r="KL29" s="1128"/>
      <c r="KM29" s="1304" t="s">
        <v>185</v>
      </c>
      <c r="KN29" s="1291"/>
      <c r="KO29" s="1291"/>
      <c r="KP29" s="1291" t="s">
        <v>186</v>
      </c>
      <c r="KQ29" s="1291"/>
      <c r="KR29" s="1291"/>
      <c r="KS29" s="1291" t="s">
        <v>187</v>
      </c>
      <c r="KT29" s="1291"/>
      <c r="KU29" s="1292"/>
      <c r="KV29" s="1165"/>
      <c r="KW29" s="1166"/>
      <c r="KY29" s="1165"/>
      <c r="KZ29" s="1205"/>
      <c r="LA29" s="1205"/>
      <c r="LB29" s="1166"/>
      <c r="LD29" s="589"/>
      <c r="LE29" s="1236" t="s">
        <v>93</v>
      </c>
      <c r="LF29" s="1237"/>
      <c r="LG29" s="1238"/>
      <c r="LH29" s="1236" t="s">
        <v>94</v>
      </c>
      <c r="LI29" s="1237"/>
      <c r="LJ29" s="1238"/>
      <c r="LK29" s="1101"/>
      <c r="LL29" s="1102"/>
      <c r="LM29" s="1102"/>
      <c r="LN29" s="1114"/>
      <c r="LO29" s="1118"/>
      <c r="LP29" s="1119"/>
      <c r="LQ29" s="1119"/>
      <c r="LR29" s="1120"/>
    </row>
    <row r="30" spans="1:331" s="281" customFormat="1" ht="77.25" customHeight="1" thickBot="1" x14ac:dyDescent="0.25">
      <c r="A30" s="1399"/>
      <c r="B30" s="1243"/>
      <c r="C30" s="1128"/>
      <c r="D30" s="1408" t="s">
        <v>3</v>
      </c>
      <c r="E30" s="1410" t="s">
        <v>4</v>
      </c>
      <c r="F30" s="1412" t="s">
        <v>5</v>
      </c>
      <c r="G30" s="1135" t="s">
        <v>148</v>
      </c>
      <c r="H30" s="1415" t="s">
        <v>8</v>
      </c>
      <c r="I30" s="1402" t="s">
        <v>3</v>
      </c>
      <c r="J30" s="1249"/>
      <c r="K30" s="1272"/>
      <c r="L30" s="1384"/>
      <c r="M30" s="1135" t="s">
        <v>164</v>
      </c>
      <c r="N30" s="1176"/>
      <c r="O30" s="1177"/>
      <c r="P30" s="1177"/>
      <c r="Q30" s="1178"/>
      <c r="R30" s="1223"/>
      <c r="S30" s="1269"/>
      <c r="T30" s="1177"/>
      <c r="U30" s="1178"/>
      <c r="V30" s="1177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580"/>
      <c r="AI30" s="1322"/>
      <c r="AJ30" s="1128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271" t="s">
        <v>34</v>
      </c>
      <c r="AX30" s="596" t="s">
        <v>10</v>
      </c>
      <c r="AY30" s="1249" t="s">
        <v>10</v>
      </c>
      <c r="AZ30" s="1272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578" t="s">
        <v>2</v>
      </c>
      <c r="BN30" s="592"/>
      <c r="BO30" s="1322"/>
      <c r="BP30" s="1128"/>
      <c r="BQ30" s="1172"/>
      <c r="BR30" s="1169"/>
      <c r="BS30" s="1172"/>
      <c r="BT30" s="1172"/>
      <c r="BU30" s="1172"/>
      <c r="BV30" s="1249" t="s">
        <v>10</v>
      </c>
      <c r="BW30" s="1272"/>
      <c r="BX30" s="1224" t="s">
        <v>11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23"/>
      <c r="CJ30" s="1349"/>
      <c r="CK30" s="1350"/>
      <c r="CL30" s="1351"/>
      <c r="CM30" s="1341"/>
      <c r="CN30" s="1342"/>
      <c r="CO30" s="14" t="s">
        <v>2</v>
      </c>
      <c r="CP30" s="592"/>
      <c r="CQ30" s="1243"/>
      <c r="CR30" s="1128"/>
      <c r="CS30" s="1172"/>
      <c r="CT30" s="1169"/>
      <c r="CU30" s="1172"/>
      <c r="CV30" s="1172"/>
      <c r="CW30" s="1172"/>
      <c r="CX30" s="1249" t="s">
        <v>10</v>
      </c>
      <c r="CY30" s="1250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272"/>
      <c r="DJ30" s="1264"/>
      <c r="DK30" s="1265"/>
      <c r="DL30" s="1156"/>
      <c r="DM30" s="1157"/>
      <c r="DN30" s="592"/>
      <c r="DO30" s="1243"/>
      <c r="DP30" s="1128"/>
      <c r="DQ30" s="1172"/>
      <c r="DR30" s="1169"/>
      <c r="DS30" s="1172"/>
      <c r="DT30" s="1172"/>
      <c r="DU30" s="1249" t="s">
        <v>10</v>
      </c>
      <c r="DV30" s="1272"/>
      <c r="DW30" s="1224" t="s">
        <v>11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23"/>
      <c r="EI30" s="1329"/>
      <c r="EJ30" s="1330"/>
      <c r="EK30" s="1331"/>
      <c r="EL30" s="14" t="s">
        <v>2</v>
      </c>
      <c r="EM30" s="1332"/>
      <c r="EN30" s="1333"/>
      <c r="EO30" s="1332"/>
      <c r="EP30" s="1333"/>
      <c r="EQ30" s="592"/>
      <c r="ER30" s="1243"/>
      <c r="ES30" s="1182" t="s">
        <v>49</v>
      </c>
      <c r="ET30" s="1180"/>
      <c r="EU30" s="1181"/>
      <c r="EV30" s="1334" t="s">
        <v>49</v>
      </c>
      <c r="EW30" s="1335"/>
      <c r="EX30" s="1336"/>
      <c r="EY30" s="1182" t="s">
        <v>49</v>
      </c>
      <c r="EZ30" s="1180"/>
      <c r="FA30" s="1181"/>
      <c r="FB30" s="1182" t="s">
        <v>49</v>
      </c>
      <c r="FC30" s="1180"/>
      <c r="FD30" s="1181"/>
      <c r="FE30" s="1374" t="s">
        <v>49</v>
      </c>
      <c r="FF30" s="1375"/>
      <c r="FG30" s="1375"/>
      <c r="FH30" s="1374" t="s">
        <v>49</v>
      </c>
      <c r="FI30" s="1375"/>
      <c r="FJ30" s="1377"/>
      <c r="FK30" s="1366"/>
      <c r="FL30" s="1368"/>
      <c r="FM30" s="1370"/>
      <c r="FN30" s="1376"/>
      <c r="FO30" s="1376"/>
      <c r="FP30" s="1189"/>
      <c r="FQ30" s="1190"/>
      <c r="FR30" s="1378" t="s">
        <v>55</v>
      </c>
      <c r="FS30" s="1379"/>
      <c r="FT30" s="1380"/>
      <c r="FU30" s="1306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192"/>
      <c r="GH30" s="13"/>
      <c r="GI30" s="1243"/>
      <c r="GJ30" s="1194"/>
      <c r="GK30" s="1194"/>
      <c r="GL30" s="1308" t="s">
        <v>62</v>
      </c>
      <c r="GM30" s="1167" t="s">
        <v>63</v>
      </c>
      <c r="GN30" s="1167" t="s">
        <v>64</v>
      </c>
      <c r="GO30" s="1167" t="s">
        <v>65</v>
      </c>
      <c r="GP30" s="1273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273" t="s">
        <v>112</v>
      </c>
      <c r="GV30" s="1362"/>
      <c r="GW30" s="1358"/>
      <c r="GX30" s="1360"/>
      <c r="GY30" s="176" t="s">
        <v>50</v>
      </c>
      <c r="GZ30" s="15" t="s">
        <v>67</v>
      </c>
      <c r="HA30" s="16" t="s">
        <v>68</v>
      </c>
      <c r="HB30" s="16" t="s">
        <v>69</v>
      </c>
      <c r="HC30" s="1184" t="s">
        <v>70</v>
      </c>
      <c r="HD30" s="1184" t="s">
        <v>71</v>
      </c>
      <c r="HE30" s="1184" t="s">
        <v>72</v>
      </c>
      <c r="HF30" s="1184" t="s">
        <v>73</v>
      </c>
      <c r="HG30" s="1186" t="s">
        <v>74</v>
      </c>
      <c r="HH30" s="13"/>
      <c r="HI30" s="1207" t="s">
        <v>167</v>
      </c>
      <c r="HJ30" s="1188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38" t="s">
        <v>79</v>
      </c>
      <c r="HR30" s="1202"/>
      <c r="HS30" s="1258"/>
      <c r="HT30" s="1312" t="s">
        <v>62</v>
      </c>
      <c r="HU30" s="1312" t="s">
        <v>63</v>
      </c>
      <c r="HV30" s="1312" t="s">
        <v>64</v>
      </c>
      <c r="HW30" s="1312" t="s">
        <v>65</v>
      </c>
      <c r="HX30" s="1139" t="s">
        <v>190</v>
      </c>
      <c r="HY30" s="1313" t="s">
        <v>68</v>
      </c>
      <c r="HZ30" s="1137" t="s">
        <v>83</v>
      </c>
      <c r="IA30" s="1137" t="s">
        <v>84</v>
      </c>
      <c r="IB30" s="1137" t="s">
        <v>85</v>
      </c>
      <c r="IC30" s="1137" t="s">
        <v>86</v>
      </c>
      <c r="ID30" s="1315" t="s">
        <v>87</v>
      </c>
      <c r="IE30" s="1315" t="s">
        <v>88</v>
      </c>
      <c r="IF30" s="1127" t="s">
        <v>79</v>
      </c>
      <c r="IG30" s="17"/>
      <c r="IH30" s="1161"/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216"/>
      <c r="IZ30" s="1217"/>
      <c r="JA30" s="1215" t="s">
        <v>97</v>
      </c>
      <c r="JB30" s="1216"/>
      <c r="JC30" s="1217"/>
      <c r="JD30" s="1284" t="s">
        <v>99</v>
      </c>
      <c r="JE30" s="1213" t="s">
        <v>100</v>
      </c>
      <c r="JF30" s="1213" t="s">
        <v>101</v>
      </c>
      <c r="JG30" s="1163" t="s">
        <v>102</v>
      </c>
      <c r="JH30" s="1163" t="s">
        <v>189</v>
      </c>
      <c r="JI30" s="17"/>
      <c r="JJ30" s="1128"/>
      <c r="JK30" s="1275" t="s">
        <v>106</v>
      </c>
      <c r="JL30" s="1276"/>
      <c r="JM30" s="1319" t="s">
        <v>107</v>
      </c>
      <c r="JN30" s="1319"/>
      <c r="JO30" s="1320"/>
      <c r="JP30" s="1278" t="s">
        <v>99</v>
      </c>
      <c r="JQ30" s="1280" t="s">
        <v>100</v>
      </c>
      <c r="JR30" s="1280" t="s">
        <v>101</v>
      </c>
      <c r="JS30" s="1280" t="s">
        <v>102</v>
      </c>
      <c r="JT30" s="1282" t="s">
        <v>68</v>
      </c>
      <c r="JU30" s="1244" t="s">
        <v>194</v>
      </c>
      <c r="JV30" s="1244" t="s">
        <v>195</v>
      </c>
      <c r="JW30" s="1244" t="s">
        <v>191</v>
      </c>
      <c r="JX30" s="1244" t="s">
        <v>196</v>
      </c>
      <c r="JY30" s="1289" t="s">
        <v>197</v>
      </c>
      <c r="JZ30" s="1244" t="s">
        <v>194</v>
      </c>
      <c r="KA30" s="1244" t="s">
        <v>195</v>
      </c>
      <c r="KB30" s="1244" t="s">
        <v>191</v>
      </c>
      <c r="KC30" s="1244" t="s">
        <v>196</v>
      </c>
      <c r="KD30" s="1289" t="s">
        <v>197</v>
      </c>
      <c r="KE30" s="1252"/>
      <c r="KF30" s="1294"/>
      <c r="KG30" s="1297"/>
      <c r="KH30" s="1303"/>
      <c r="KI30" s="1299"/>
      <c r="KJ30" s="1301"/>
      <c r="KK30" s="298"/>
      <c r="KL30" s="1128"/>
      <c r="KM30" s="1219" t="s">
        <v>215</v>
      </c>
      <c r="KN30" s="1218" t="s">
        <v>216</v>
      </c>
      <c r="KO30" s="1218" t="s">
        <v>217</v>
      </c>
      <c r="KP30" s="1219" t="s">
        <v>215</v>
      </c>
      <c r="KQ30" s="1218" t="s">
        <v>216</v>
      </c>
      <c r="KR30" s="1218" t="s">
        <v>217</v>
      </c>
      <c r="KS30" s="1219" t="s">
        <v>215</v>
      </c>
      <c r="KT30" s="1218" t="s">
        <v>216</v>
      </c>
      <c r="KU30" s="1218" t="s">
        <v>217</v>
      </c>
      <c r="KV30" s="1146"/>
      <c r="KW30" s="1148"/>
      <c r="KY30" s="1142"/>
      <c r="KZ30" s="1143"/>
      <c r="LA30" s="1143"/>
      <c r="LB30" s="1150"/>
      <c r="LD30" s="197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</row>
    <row r="31" spans="1:331" s="281" customFormat="1" ht="53.25" customHeight="1" thickBot="1" x14ac:dyDescent="0.35">
      <c r="A31" s="1399"/>
      <c r="B31" s="1243"/>
      <c r="C31" s="1206"/>
      <c r="D31" s="1409"/>
      <c r="E31" s="1411"/>
      <c r="F31" s="1413"/>
      <c r="G31" s="1414"/>
      <c r="H31" s="1416"/>
      <c r="I31" s="1403"/>
      <c r="J31" s="18" t="s">
        <v>12</v>
      </c>
      <c r="K31" s="586" t="s">
        <v>13</v>
      </c>
      <c r="L31" s="594" t="s">
        <v>14</v>
      </c>
      <c r="M31" s="1136"/>
      <c r="N31" s="585" t="s">
        <v>12</v>
      </c>
      <c r="O31" s="19" t="s">
        <v>13</v>
      </c>
      <c r="P31" s="21" t="s">
        <v>14</v>
      </c>
      <c r="Q31" s="394" t="s">
        <v>219</v>
      </c>
      <c r="R31" s="588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594" t="s">
        <v>14</v>
      </c>
      <c r="X31" s="18" t="s">
        <v>12</v>
      </c>
      <c r="Y31" s="594" t="s">
        <v>13</v>
      </c>
      <c r="Z31" s="585" t="s">
        <v>12</v>
      </c>
      <c r="AA31" s="20" t="s">
        <v>13</v>
      </c>
      <c r="AB31" s="585" t="s">
        <v>12</v>
      </c>
      <c r="AC31" s="21" t="s">
        <v>13</v>
      </c>
      <c r="AD31" s="585" t="s">
        <v>12</v>
      </c>
      <c r="AE31" s="19" t="s">
        <v>13</v>
      </c>
      <c r="AF31" s="21" t="s">
        <v>14</v>
      </c>
      <c r="AG31" s="21"/>
      <c r="AH31" s="11"/>
      <c r="AI31" s="1385"/>
      <c r="AJ31" s="1129"/>
      <c r="AK31" s="270" t="s">
        <v>14</v>
      </c>
      <c r="AL31" s="89" t="s">
        <v>148</v>
      </c>
      <c r="AM31" s="270" t="s">
        <v>12</v>
      </c>
      <c r="AN31" s="270" t="s">
        <v>12</v>
      </c>
      <c r="AO31" s="585" t="s">
        <v>12</v>
      </c>
      <c r="AP31" s="21" t="s">
        <v>13</v>
      </c>
      <c r="AQ31" s="1171"/>
      <c r="AR31" s="588" t="s">
        <v>12</v>
      </c>
      <c r="AS31" s="21" t="s">
        <v>13</v>
      </c>
      <c r="AT31" s="582" t="s">
        <v>12</v>
      </c>
      <c r="AU31" s="615" t="s">
        <v>13</v>
      </c>
      <c r="AV31" s="616" t="s">
        <v>148</v>
      </c>
      <c r="AW31" s="270" t="s">
        <v>12</v>
      </c>
      <c r="AX31" s="595" t="s">
        <v>221</v>
      </c>
      <c r="AY31" s="18" t="s">
        <v>12</v>
      </c>
      <c r="AZ31" s="586" t="s">
        <v>13</v>
      </c>
      <c r="BA31" s="584" t="s">
        <v>14</v>
      </c>
      <c r="BB31" s="91" t="s">
        <v>148</v>
      </c>
      <c r="BC31" s="588" t="s">
        <v>12</v>
      </c>
      <c r="BD31" s="19" t="s">
        <v>13</v>
      </c>
      <c r="BE31" s="21" t="s">
        <v>14</v>
      </c>
      <c r="BF31" s="88" t="s">
        <v>148</v>
      </c>
      <c r="BG31" s="585" t="s">
        <v>13</v>
      </c>
      <c r="BH31" s="21" t="s">
        <v>14</v>
      </c>
      <c r="BI31" s="585" t="s">
        <v>13</v>
      </c>
      <c r="BJ31" s="21" t="s">
        <v>14</v>
      </c>
      <c r="BK31" s="585" t="s">
        <v>13</v>
      </c>
      <c r="BL31" s="21" t="s">
        <v>14</v>
      </c>
      <c r="BM31" s="22" t="s">
        <v>12</v>
      </c>
      <c r="BN31" s="11"/>
      <c r="BO31" s="1322"/>
      <c r="BP31" s="1129"/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585" t="s">
        <v>12</v>
      </c>
      <c r="BW31" s="19" t="s">
        <v>13</v>
      </c>
      <c r="BX31" s="39" t="s">
        <v>14</v>
      </c>
      <c r="BY31" s="94" t="s">
        <v>165</v>
      </c>
      <c r="BZ31" s="585" t="s">
        <v>12</v>
      </c>
      <c r="CA31" s="19" t="s">
        <v>13</v>
      </c>
      <c r="CB31" s="21" t="s">
        <v>14</v>
      </c>
      <c r="CC31" s="40" t="s">
        <v>166</v>
      </c>
      <c r="CD31" s="585" t="s">
        <v>13</v>
      </c>
      <c r="CE31" s="21" t="s">
        <v>14</v>
      </c>
      <c r="CF31" s="585" t="s">
        <v>13</v>
      </c>
      <c r="CG31" s="21" t="s">
        <v>14</v>
      </c>
      <c r="CH31" s="585" t="s">
        <v>13</v>
      </c>
      <c r="CI31" s="21" t="s">
        <v>14</v>
      </c>
      <c r="CJ31" s="585" t="s">
        <v>12</v>
      </c>
      <c r="CK31" s="21" t="s">
        <v>13</v>
      </c>
      <c r="CL31" s="92" t="s">
        <v>165</v>
      </c>
      <c r="CM31" s="289" t="s">
        <v>200</v>
      </c>
      <c r="CN31" s="280" t="s">
        <v>201</v>
      </c>
      <c r="CO31" s="429" t="s">
        <v>12</v>
      </c>
      <c r="CP31" s="11"/>
      <c r="CQ31" s="1243"/>
      <c r="CR31" s="1129"/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585" t="s">
        <v>12</v>
      </c>
      <c r="CY31" s="19" t="s">
        <v>13</v>
      </c>
      <c r="CZ31" s="21" t="s">
        <v>14</v>
      </c>
      <c r="DA31" s="585" t="s">
        <v>12</v>
      </c>
      <c r="DB31" s="19" t="s">
        <v>13</v>
      </c>
      <c r="DC31" s="21" t="s">
        <v>14</v>
      </c>
      <c r="DD31" s="585" t="s">
        <v>13</v>
      </c>
      <c r="DE31" s="21" t="s">
        <v>14</v>
      </c>
      <c r="DF31" s="585" t="s">
        <v>13</v>
      </c>
      <c r="DG31" s="21" t="s">
        <v>14</v>
      </c>
      <c r="DH31" s="585" t="s">
        <v>13</v>
      </c>
      <c r="DI31" s="21" t="s">
        <v>14</v>
      </c>
      <c r="DJ31" s="585" t="s">
        <v>12</v>
      </c>
      <c r="DK31" s="21" t="s">
        <v>13</v>
      </c>
      <c r="DL31" s="360" t="s">
        <v>200</v>
      </c>
      <c r="DM31" s="361" t="s">
        <v>201</v>
      </c>
      <c r="DN31" s="11"/>
      <c r="DO31" s="1243"/>
      <c r="DP31" s="1129"/>
      <c r="DQ31" s="23" t="s">
        <v>12</v>
      </c>
      <c r="DR31" s="24" t="s">
        <v>12</v>
      </c>
      <c r="DS31" s="23" t="s">
        <v>12</v>
      </c>
      <c r="DT31" s="23" t="s">
        <v>12</v>
      </c>
      <c r="DU31" s="585" t="s">
        <v>12</v>
      </c>
      <c r="DV31" s="19" t="s">
        <v>13</v>
      </c>
      <c r="DW31" s="39" t="s">
        <v>14</v>
      </c>
      <c r="DX31" s="92" t="s">
        <v>165</v>
      </c>
      <c r="DY31" s="585" t="s">
        <v>12</v>
      </c>
      <c r="DZ31" s="19" t="s">
        <v>13</v>
      </c>
      <c r="EA31" s="21" t="s">
        <v>14</v>
      </c>
      <c r="EB31" s="95" t="s">
        <v>148</v>
      </c>
      <c r="EC31" s="585" t="s">
        <v>13</v>
      </c>
      <c r="ED31" s="21" t="s">
        <v>14</v>
      </c>
      <c r="EE31" s="585" t="s">
        <v>13</v>
      </c>
      <c r="EF31" s="21" t="s">
        <v>14</v>
      </c>
      <c r="EG31" s="585" t="s">
        <v>12</v>
      </c>
      <c r="EH31" s="21" t="s">
        <v>13</v>
      </c>
      <c r="EI31" s="585" t="s">
        <v>12</v>
      </c>
      <c r="EJ31" s="21" t="s">
        <v>13</v>
      </c>
      <c r="EK31" s="96" t="s">
        <v>148</v>
      </c>
      <c r="EL31" s="18" t="s">
        <v>12</v>
      </c>
      <c r="EM31" s="582" t="s">
        <v>13</v>
      </c>
      <c r="EN31" s="97" t="s">
        <v>148</v>
      </c>
      <c r="EO31" s="582" t="s">
        <v>13</v>
      </c>
      <c r="EP31" s="89" t="s">
        <v>148</v>
      </c>
      <c r="EQ31" s="11"/>
      <c r="ER31" s="1243"/>
      <c r="ES31" s="18" t="s">
        <v>12</v>
      </c>
      <c r="ET31" s="586" t="s">
        <v>13</v>
      </c>
      <c r="EU31" s="594" t="s">
        <v>14</v>
      </c>
      <c r="EV31" s="590" t="s">
        <v>12</v>
      </c>
      <c r="EW31" s="576" t="s">
        <v>13</v>
      </c>
      <c r="EX31" s="577" t="s">
        <v>14</v>
      </c>
      <c r="EY31" s="18" t="s">
        <v>12</v>
      </c>
      <c r="EZ31" s="586" t="s">
        <v>13</v>
      </c>
      <c r="FA31" s="594" t="s">
        <v>14</v>
      </c>
      <c r="FB31" s="18" t="s">
        <v>12</v>
      </c>
      <c r="FC31" s="586" t="s">
        <v>13</v>
      </c>
      <c r="FD31" s="594" t="s">
        <v>14</v>
      </c>
      <c r="FE31" s="18" t="s">
        <v>12</v>
      </c>
      <c r="FF31" s="586" t="s">
        <v>13</v>
      </c>
      <c r="FG31" s="591" t="s">
        <v>14</v>
      </c>
      <c r="FH31" s="18" t="s">
        <v>12</v>
      </c>
      <c r="FI31" s="586" t="s">
        <v>13</v>
      </c>
      <c r="FJ31" s="594" t="s">
        <v>14</v>
      </c>
      <c r="FK31" s="1366"/>
      <c r="FL31" s="1369"/>
      <c r="FM31" s="1370"/>
      <c r="FN31" s="1376"/>
      <c r="FO31" s="1376"/>
      <c r="FP31" s="1189"/>
      <c r="FQ31" s="1190"/>
      <c r="FR31" s="185" t="s">
        <v>12</v>
      </c>
      <c r="FS31" s="587" t="s">
        <v>13</v>
      </c>
      <c r="FT31" s="587" t="s">
        <v>14</v>
      </c>
      <c r="FU31" s="41" t="s">
        <v>12</v>
      </c>
      <c r="FV31" s="586" t="s">
        <v>13</v>
      </c>
      <c r="FW31" s="594" t="s">
        <v>14</v>
      </c>
      <c r="FX31" s="18" t="s">
        <v>12</v>
      </c>
      <c r="FY31" s="586" t="s">
        <v>13</v>
      </c>
      <c r="FZ31" s="594" t="s">
        <v>14</v>
      </c>
      <c r="GA31" s="18" t="s">
        <v>12</v>
      </c>
      <c r="GB31" s="586" t="s">
        <v>13</v>
      </c>
      <c r="GC31" s="594" t="s">
        <v>14</v>
      </c>
      <c r="GD31" s="18" t="s">
        <v>12</v>
      </c>
      <c r="GE31" s="586" t="s">
        <v>13</v>
      </c>
      <c r="GF31" s="594" t="s">
        <v>14</v>
      </c>
      <c r="GG31" s="76" t="s">
        <v>125</v>
      </c>
      <c r="GH31" s="25"/>
      <c r="GI31" s="1243"/>
      <c r="GJ31" s="1195"/>
      <c r="GK31" s="1195"/>
      <c r="GL31" s="1309"/>
      <c r="GM31" s="1168"/>
      <c r="GN31" s="1168"/>
      <c r="GO31" s="1168"/>
      <c r="GP31" s="1274"/>
      <c r="GQ31" s="1200"/>
      <c r="GR31" s="1168"/>
      <c r="GS31" s="1168"/>
      <c r="GT31" s="1168"/>
      <c r="GU31" s="1274"/>
      <c r="GV31" s="1362"/>
      <c r="GW31" s="1358"/>
      <c r="GX31" s="1360"/>
      <c r="GY31" s="177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208"/>
      <c r="HJ31" s="1188"/>
      <c r="HK31" s="1204"/>
      <c r="HL31" s="1204"/>
      <c r="HM31" s="1204"/>
      <c r="HN31" s="1204"/>
      <c r="HO31" s="1204"/>
      <c r="HP31" s="1204"/>
      <c r="HQ31" s="591" t="s">
        <v>12</v>
      </c>
      <c r="HR31" s="1202"/>
      <c r="HS31" s="1258"/>
      <c r="HT31" s="1312"/>
      <c r="HU31" s="1312"/>
      <c r="HV31" s="1312"/>
      <c r="HW31" s="1312"/>
      <c r="HX31" s="1139"/>
      <c r="HY31" s="1314"/>
      <c r="HZ31" s="1277"/>
      <c r="IA31" s="1277"/>
      <c r="IB31" s="1277"/>
      <c r="IC31" s="1277"/>
      <c r="ID31" s="1316"/>
      <c r="IE31" s="1316"/>
      <c r="IF31" s="1212"/>
      <c r="IG31" s="17"/>
      <c r="IH31" s="1162"/>
      <c r="II31" s="18" t="s">
        <v>12</v>
      </c>
      <c r="IJ31" s="586" t="s">
        <v>13</v>
      </c>
      <c r="IK31" s="591" t="s">
        <v>14</v>
      </c>
      <c r="IL31" s="18" t="s">
        <v>12</v>
      </c>
      <c r="IM31" s="586" t="s">
        <v>13</v>
      </c>
      <c r="IN31" s="591" t="s">
        <v>14</v>
      </c>
      <c r="IO31" s="18" t="s">
        <v>12</v>
      </c>
      <c r="IP31" s="586" t="s">
        <v>13</v>
      </c>
      <c r="IQ31" s="591" t="s">
        <v>14</v>
      </c>
      <c r="IR31" s="18" t="s">
        <v>12</v>
      </c>
      <c r="IS31" s="586" t="s">
        <v>13</v>
      </c>
      <c r="IT31" s="591" t="s">
        <v>14</v>
      </c>
      <c r="IU31" s="18" t="s">
        <v>12</v>
      </c>
      <c r="IV31" s="586" t="s">
        <v>13</v>
      </c>
      <c r="IW31" s="594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285"/>
      <c r="JE31" s="1214"/>
      <c r="JF31" s="1214"/>
      <c r="JG31" s="1164"/>
      <c r="JH31" s="1164"/>
      <c r="JI31" s="17"/>
      <c r="JJ31" s="1129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279"/>
      <c r="JQ31" s="1281"/>
      <c r="JR31" s="1281"/>
      <c r="JS31" s="1281"/>
      <c r="JT31" s="1283"/>
      <c r="JU31" s="1245"/>
      <c r="JV31" s="1245"/>
      <c r="JW31" s="1245"/>
      <c r="JX31" s="1245"/>
      <c r="JY31" s="1290"/>
      <c r="JZ31" s="1245"/>
      <c r="KA31" s="1245"/>
      <c r="KB31" s="1245"/>
      <c r="KC31" s="1245"/>
      <c r="KD31" s="1290"/>
      <c r="KE31" s="1253"/>
      <c r="KF31" s="1295"/>
      <c r="KG31" s="1297"/>
      <c r="KH31" s="1303"/>
      <c r="KI31" s="1299"/>
      <c r="KJ31" s="1301"/>
      <c r="KK31" s="298"/>
      <c r="KL31" s="1129"/>
      <c r="KM31" s="1219"/>
      <c r="KN31" s="1218"/>
      <c r="KO31" s="1218"/>
      <c r="KP31" s="1219"/>
      <c r="KQ31" s="1218"/>
      <c r="KR31" s="1218"/>
      <c r="KS31" s="1219"/>
      <c r="KT31" s="1218"/>
      <c r="KU31" s="1218"/>
      <c r="KV31" s="334" t="s">
        <v>12</v>
      </c>
      <c r="KW31" s="335" t="s">
        <v>13</v>
      </c>
      <c r="KY31" s="430" t="s">
        <v>208</v>
      </c>
      <c r="KZ31" s="431" t="s">
        <v>209</v>
      </c>
      <c r="LA31" s="431" t="s">
        <v>205</v>
      </c>
      <c r="LB31" s="432" t="s">
        <v>210</v>
      </c>
      <c r="LD31" s="559"/>
      <c r="LE31" s="6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8" t="s">
        <v>14</v>
      </c>
      <c r="LK31" s="609" t="s">
        <v>14</v>
      </c>
      <c r="LL31" s="610" t="s">
        <v>14</v>
      </c>
      <c r="LM31" s="610" t="s">
        <v>14</v>
      </c>
      <c r="LN31" s="611" t="s">
        <v>14</v>
      </c>
      <c r="LO31" s="612" t="s">
        <v>208</v>
      </c>
      <c r="LP31" s="613" t="s">
        <v>209</v>
      </c>
      <c r="LQ31" s="613" t="s">
        <v>205</v>
      </c>
      <c r="LR31" s="614" t="s">
        <v>210</v>
      </c>
      <c r="LS31" s="561"/>
    </row>
    <row r="32" spans="1:331" s="288" customFormat="1" ht="21" customHeight="1" thickBot="1" x14ac:dyDescent="0.35">
      <c r="A32" s="397"/>
      <c r="B32" s="196" t="s">
        <v>131</v>
      </c>
      <c r="C32" s="80">
        <f>C33+C34+C40+C45</f>
        <v>525</v>
      </c>
      <c r="D32" s="392">
        <f>D33+D34+D40+D45</f>
        <v>23</v>
      </c>
      <c r="E32" s="56">
        <f>E33+E34+E40+E45</f>
        <v>0</v>
      </c>
      <c r="F32" s="56">
        <f>F33+F34+F40+F45</f>
        <v>0</v>
      </c>
      <c r="G32" s="409">
        <f>SUM(D32:F32)/C32*100</f>
        <v>4.3809523809523814</v>
      </c>
      <c r="H32" s="56">
        <f>H33+H34+H40+H45</f>
        <v>20</v>
      </c>
      <c r="I32" s="403">
        <f>I33+I34+I40+I45</f>
        <v>1</v>
      </c>
      <c r="J32" s="178">
        <f>J33+J34+J40+J45</f>
        <v>45</v>
      </c>
      <c r="K32" s="56">
        <f>K33+K34+K40+K45</f>
        <v>43</v>
      </c>
      <c r="L32" s="56">
        <f>L33+L34+L40+L45</f>
        <v>58</v>
      </c>
      <c r="M32" s="405">
        <v>4.9780380673499272</v>
      </c>
      <c r="N32" s="178">
        <f>N33+N34+N40+N45</f>
        <v>46</v>
      </c>
      <c r="O32" s="56">
        <f>O33+O34+O40+O45</f>
        <v>42</v>
      </c>
      <c r="P32" s="56">
        <f>P33+P34+P40+P45</f>
        <v>59</v>
      </c>
      <c r="Q32" s="395">
        <v>5.1244509516837482</v>
      </c>
      <c r="R32" s="56">
        <f t="shared" ref="R32:AF32" si="152">R33+R34+R40+R45</f>
        <v>0</v>
      </c>
      <c r="S32" s="56">
        <f t="shared" si="152"/>
        <v>0</v>
      </c>
      <c r="T32" s="56">
        <f t="shared" si="152"/>
        <v>0</v>
      </c>
      <c r="U32" s="56">
        <f t="shared" si="152"/>
        <v>0</v>
      </c>
      <c r="V32" s="56">
        <f t="shared" si="152"/>
        <v>0</v>
      </c>
      <c r="W32" s="56">
        <f t="shared" si="152"/>
        <v>0</v>
      </c>
      <c r="X32" s="56">
        <f t="shared" si="152"/>
        <v>46</v>
      </c>
      <c r="Y32" s="56">
        <f t="shared" si="152"/>
        <v>42</v>
      </c>
      <c r="Z32" s="56">
        <f t="shared" si="152"/>
        <v>47</v>
      </c>
      <c r="AA32" s="56">
        <f t="shared" si="152"/>
        <v>42</v>
      </c>
      <c r="AB32" s="56">
        <f t="shared" si="152"/>
        <v>2</v>
      </c>
      <c r="AC32" s="56">
        <f t="shared" si="152"/>
        <v>4</v>
      </c>
      <c r="AD32" s="56">
        <f t="shared" si="152"/>
        <v>0</v>
      </c>
      <c r="AE32" s="56">
        <f t="shared" si="152"/>
        <v>0</v>
      </c>
      <c r="AF32" s="393">
        <f t="shared" si="152"/>
        <v>0</v>
      </c>
      <c r="AG32" s="393"/>
      <c r="AH32" s="58"/>
      <c r="AI32" s="71" t="s">
        <v>131</v>
      </c>
      <c r="AJ32" s="844">
        <f t="shared" ref="AJ32" si="153">AJ34+AJ40+AJ45+AJ33</f>
        <v>579</v>
      </c>
      <c r="AK32" s="72">
        <f>AK33+AK34+AK40+AK45</f>
        <v>62</v>
      </c>
      <c r="AL32" s="82">
        <f>AK32/AJ32*100</f>
        <v>10.708117443868739</v>
      </c>
      <c r="AM32" s="72">
        <f t="shared" ref="AM32:AU32" si="154">AM33+AM34+AM40+AM45</f>
        <v>63</v>
      </c>
      <c r="AN32" s="72">
        <f t="shared" si="154"/>
        <v>62</v>
      </c>
      <c r="AO32" s="72">
        <f t="shared" si="154"/>
        <v>0</v>
      </c>
      <c r="AP32" s="72">
        <f t="shared" si="154"/>
        <v>0</v>
      </c>
      <c r="AQ32" s="72">
        <f t="shared" si="154"/>
        <v>1</v>
      </c>
      <c r="AR32" s="72">
        <f t="shared" si="154"/>
        <v>1</v>
      </c>
      <c r="AS32" s="72">
        <f t="shared" si="154"/>
        <v>1</v>
      </c>
      <c r="AT32" s="72">
        <f t="shared" si="154"/>
        <v>50</v>
      </c>
      <c r="AU32" s="72">
        <f t="shared" si="154"/>
        <v>49</v>
      </c>
      <c r="AV32" s="241">
        <f>AU32/AJ32*100</f>
        <v>8.4628670120898093</v>
      </c>
      <c r="AW32" s="242">
        <f>AW33+AW34+AW40+AW45</f>
        <v>49</v>
      </c>
      <c r="AX32" s="601">
        <f t="shared" ref="AX32:BA32" si="155">AX33+AX34+AX40+AX45</f>
        <v>50</v>
      </c>
      <c r="AY32" s="242">
        <f t="shared" si="155"/>
        <v>0</v>
      </c>
      <c r="AZ32" s="242">
        <f t="shared" si="155"/>
        <v>1</v>
      </c>
      <c r="BA32" s="242">
        <f t="shared" si="155"/>
        <v>1</v>
      </c>
      <c r="BB32" s="241">
        <f>BA32/AJ32*100</f>
        <v>0.17271157167530224</v>
      </c>
      <c r="BC32" s="242">
        <f>BC33+BC34+BC40+BC45</f>
        <v>1</v>
      </c>
      <c r="BD32" s="242">
        <f t="shared" ref="BD32:BE32" si="156">BD33+BD34+BD40+BD45</f>
        <v>1</v>
      </c>
      <c r="BE32" s="242">
        <f t="shared" si="156"/>
        <v>1</v>
      </c>
      <c r="BF32" s="241">
        <f>BE32/AJ32*100</f>
        <v>0.17271157167530224</v>
      </c>
      <c r="BG32" s="242">
        <f t="shared" ref="BG32:BM32" si="157">BG33+BG34+BG40+BG45</f>
        <v>0</v>
      </c>
      <c r="BH32" s="72">
        <f t="shared" si="157"/>
        <v>0</v>
      </c>
      <c r="BI32" s="72">
        <f t="shared" si="157"/>
        <v>0</v>
      </c>
      <c r="BJ32" s="72">
        <f t="shared" si="157"/>
        <v>0</v>
      </c>
      <c r="BK32" s="72">
        <f t="shared" si="157"/>
        <v>0</v>
      </c>
      <c r="BL32" s="72">
        <f t="shared" si="157"/>
        <v>0</v>
      </c>
      <c r="BM32" s="72">
        <f t="shared" si="157"/>
        <v>0</v>
      </c>
      <c r="BN32" s="58"/>
      <c r="BO32" s="68" t="s">
        <v>131</v>
      </c>
      <c r="BP32" s="844">
        <f t="shared" ref="BP32" si="158">BP34+BP40+BP45+BP33</f>
        <v>614</v>
      </c>
      <c r="BQ32" s="72">
        <f t="shared" ref="BQ32:BX32" si="159">BQ33+BQ34+BQ40+BQ45</f>
        <v>0</v>
      </c>
      <c r="BR32" s="72">
        <f t="shared" si="159"/>
        <v>2</v>
      </c>
      <c r="BS32" s="72">
        <f t="shared" si="159"/>
        <v>0</v>
      </c>
      <c r="BT32" s="72">
        <f t="shared" si="159"/>
        <v>4</v>
      </c>
      <c r="BU32" s="72">
        <f t="shared" si="159"/>
        <v>7</v>
      </c>
      <c r="BV32" s="72">
        <f t="shared" si="159"/>
        <v>3</v>
      </c>
      <c r="BW32" s="72">
        <f t="shared" si="159"/>
        <v>0</v>
      </c>
      <c r="BX32" s="242">
        <f t="shared" si="159"/>
        <v>0</v>
      </c>
      <c r="BY32" s="710">
        <f>BX32/BP32</f>
        <v>0</v>
      </c>
      <c r="BZ32" s="242">
        <f>BZ33+BZ34+BZ40+BZ45</f>
        <v>3</v>
      </c>
      <c r="CA32" s="242">
        <f t="shared" ref="CA32:CB32" si="160">CA33+CA34+CA40+CA45</f>
        <v>0</v>
      </c>
      <c r="CB32" s="242">
        <f t="shared" si="160"/>
        <v>0</v>
      </c>
      <c r="CC32" s="710">
        <f>CB32/BP32*100</f>
        <v>0</v>
      </c>
      <c r="CD32" s="242">
        <f t="shared" ref="CD32:CK32" si="161">CD33+CD34+CD40+CD45</f>
        <v>0</v>
      </c>
      <c r="CE32" s="242">
        <f t="shared" si="161"/>
        <v>0</v>
      </c>
      <c r="CF32" s="242">
        <f t="shared" si="161"/>
        <v>0</v>
      </c>
      <c r="CG32" s="242">
        <f t="shared" si="161"/>
        <v>0</v>
      </c>
      <c r="CH32" s="242">
        <f t="shared" si="161"/>
        <v>0</v>
      </c>
      <c r="CI32" s="242">
        <f t="shared" si="161"/>
        <v>0</v>
      </c>
      <c r="CJ32" s="242">
        <f t="shared" si="161"/>
        <v>3</v>
      </c>
      <c r="CK32" s="242">
        <f t="shared" si="161"/>
        <v>17</v>
      </c>
      <c r="CL32" s="715">
        <f>CK32/BP32*100</f>
        <v>2.768729641693811</v>
      </c>
      <c r="CM32" s="292">
        <f t="shared" ref="CM32:CN32" si="162">CM33+CM34+CM40+CM45</f>
        <v>0</v>
      </c>
      <c r="CN32" s="293">
        <f t="shared" si="162"/>
        <v>0</v>
      </c>
      <c r="CO32" s="73">
        <f>CO33+CO34+CO40+CO45</f>
        <v>0</v>
      </c>
      <c r="CP32" s="58"/>
      <c r="CQ32" s="71" t="s">
        <v>131</v>
      </c>
      <c r="CR32" s="378">
        <f t="shared" ref="CR32" si="163">CR33+CR34+CR40+CR45</f>
        <v>71</v>
      </c>
      <c r="CS32" s="72">
        <f t="shared" ref="CS32:DK32" si="164">CS33+CS34+CS40+CS45</f>
        <v>0</v>
      </c>
      <c r="CT32" s="72">
        <f t="shared" si="164"/>
        <v>0</v>
      </c>
      <c r="CU32" s="72">
        <f t="shared" si="164"/>
        <v>0</v>
      </c>
      <c r="CV32" s="72">
        <f t="shared" si="164"/>
        <v>1</v>
      </c>
      <c r="CW32" s="72">
        <f t="shared" si="164"/>
        <v>1</v>
      </c>
      <c r="CX32" s="72">
        <f t="shared" si="164"/>
        <v>0</v>
      </c>
      <c r="CY32" s="72">
        <f t="shared" si="164"/>
        <v>0</v>
      </c>
      <c r="CZ32" s="72">
        <f t="shared" si="164"/>
        <v>0</v>
      </c>
      <c r="DA32" s="72">
        <f t="shared" si="164"/>
        <v>0</v>
      </c>
      <c r="DB32" s="72">
        <f t="shared" si="164"/>
        <v>0</v>
      </c>
      <c r="DC32" s="72">
        <f t="shared" si="164"/>
        <v>0</v>
      </c>
      <c r="DD32" s="72">
        <f t="shared" si="164"/>
        <v>0</v>
      </c>
      <c r="DE32" s="72">
        <f t="shared" si="164"/>
        <v>0</v>
      </c>
      <c r="DF32" s="72">
        <f t="shared" si="164"/>
        <v>0</v>
      </c>
      <c r="DG32" s="72">
        <f t="shared" si="164"/>
        <v>0</v>
      </c>
      <c r="DH32" s="72">
        <f t="shared" si="164"/>
        <v>0</v>
      </c>
      <c r="DI32" s="72">
        <f t="shared" si="164"/>
        <v>0</v>
      </c>
      <c r="DJ32" s="72">
        <f t="shared" si="164"/>
        <v>0</v>
      </c>
      <c r="DK32" s="72">
        <f t="shared" si="164"/>
        <v>1</v>
      </c>
      <c r="DL32" s="354">
        <f>DL33+DL34+DL40+DL45</f>
        <v>0</v>
      </c>
      <c r="DM32" s="355">
        <f>DM33+DM34+DM40+DM45</f>
        <v>0</v>
      </c>
      <c r="DN32" s="58"/>
      <c r="DO32" s="71" t="s">
        <v>131</v>
      </c>
      <c r="DP32" s="378">
        <f t="shared" ref="DP32" si="165">DP34+DP40+DP45+DP33</f>
        <v>740</v>
      </c>
      <c r="DQ32" s="72">
        <f t="shared" ref="DQ32:DW32" si="166">DQ33+DQ34+DQ40+DQ45</f>
        <v>0</v>
      </c>
      <c r="DR32" s="72">
        <f t="shared" si="166"/>
        <v>0</v>
      </c>
      <c r="DS32" s="72">
        <f t="shared" si="166"/>
        <v>0</v>
      </c>
      <c r="DT32" s="72">
        <f t="shared" si="166"/>
        <v>1</v>
      </c>
      <c r="DU32" s="72">
        <f t="shared" si="166"/>
        <v>0</v>
      </c>
      <c r="DV32" s="72">
        <f t="shared" si="166"/>
        <v>0</v>
      </c>
      <c r="DW32" s="242">
        <f t="shared" si="166"/>
        <v>0</v>
      </c>
      <c r="DX32" s="719">
        <f>DW32/DP32*100</f>
        <v>0</v>
      </c>
      <c r="DY32" s="242">
        <f>DY33+DY34+DY40+DY45</f>
        <v>0</v>
      </c>
      <c r="DZ32" s="242">
        <f t="shared" ref="DZ32:EJ32" si="167">DZ33+DZ34+DZ40+DZ45</f>
        <v>0</v>
      </c>
      <c r="EA32" s="242">
        <f t="shared" si="167"/>
        <v>0</v>
      </c>
      <c r="EB32" s="715">
        <f>EA32/DP32*100</f>
        <v>0</v>
      </c>
      <c r="EC32" s="242">
        <f t="shared" si="167"/>
        <v>0</v>
      </c>
      <c r="ED32" s="242">
        <f t="shared" si="167"/>
        <v>0</v>
      </c>
      <c r="EE32" s="242">
        <f t="shared" si="167"/>
        <v>0</v>
      </c>
      <c r="EF32" s="242">
        <f t="shared" si="167"/>
        <v>0</v>
      </c>
      <c r="EG32" s="242">
        <f t="shared" si="167"/>
        <v>0</v>
      </c>
      <c r="EH32" s="242">
        <f t="shared" si="167"/>
        <v>0</v>
      </c>
      <c r="EI32" s="242">
        <f t="shared" si="167"/>
        <v>0</v>
      </c>
      <c r="EJ32" s="242">
        <f t="shared" si="167"/>
        <v>0</v>
      </c>
      <c r="EK32" s="715">
        <f>EJ32/DP32*100</f>
        <v>0</v>
      </c>
      <c r="EL32" s="242">
        <f>EL33+EL34+EL40+EL45</f>
        <v>0</v>
      </c>
      <c r="EM32" s="242">
        <f>EM33+EM34+EM40+EM45</f>
        <v>55</v>
      </c>
      <c r="EN32" s="710">
        <f>EM32/DP32*100</f>
        <v>7.4324324324324325</v>
      </c>
      <c r="EO32" s="242">
        <f>EO33+EO34+EO40+EO45</f>
        <v>55</v>
      </c>
      <c r="EP32" s="715">
        <f>EO32/DP32*100</f>
        <v>7.4324324324324325</v>
      </c>
      <c r="EQ32" s="58"/>
      <c r="ER32" s="71" t="s">
        <v>131</v>
      </c>
      <c r="ES32" s="158">
        <f t="shared" ref="ES32:FK32" si="168">ES33+ES34+ES40+ES45</f>
        <v>1</v>
      </c>
      <c r="ET32" s="158">
        <f t="shared" si="168"/>
        <v>0</v>
      </c>
      <c r="EU32" s="158">
        <f t="shared" si="168"/>
        <v>1</v>
      </c>
      <c r="EV32" s="158">
        <f t="shared" si="168"/>
        <v>1</v>
      </c>
      <c r="EW32" s="158">
        <f t="shared" si="168"/>
        <v>0</v>
      </c>
      <c r="EX32" s="158">
        <f t="shared" si="168"/>
        <v>7</v>
      </c>
      <c r="EY32" s="158">
        <f t="shared" si="168"/>
        <v>5</v>
      </c>
      <c r="EZ32" s="158">
        <f t="shared" si="168"/>
        <v>2</v>
      </c>
      <c r="FA32" s="158">
        <f t="shared" si="168"/>
        <v>4</v>
      </c>
      <c r="FB32" s="158">
        <f t="shared" si="168"/>
        <v>12</v>
      </c>
      <c r="FC32" s="158">
        <f t="shared" si="168"/>
        <v>6</v>
      </c>
      <c r="FD32" s="158">
        <f t="shared" si="168"/>
        <v>5</v>
      </c>
      <c r="FE32" s="158">
        <f t="shared" si="168"/>
        <v>3</v>
      </c>
      <c r="FF32" s="158">
        <f t="shared" si="168"/>
        <v>2</v>
      </c>
      <c r="FG32" s="158">
        <f t="shared" si="168"/>
        <v>0</v>
      </c>
      <c r="FH32" s="158">
        <f t="shared" si="168"/>
        <v>6</v>
      </c>
      <c r="FI32" s="158">
        <f t="shared" si="168"/>
        <v>0</v>
      </c>
      <c r="FJ32" s="158">
        <f t="shared" si="168"/>
        <v>0</v>
      </c>
      <c r="FK32" s="178">
        <f t="shared" si="168"/>
        <v>486</v>
      </c>
      <c r="FL32" s="724">
        <f t="shared" ref="FL32:FL50" si="169">SUM(FM32:FQ32)/FK32*100</f>
        <v>3.9094650205761319</v>
      </c>
      <c r="FM32" s="158">
        <f t="shared" ref="FM32:GG32" si="170">FM33+FM34+FM40+FM45</f>
        <v>0</v>
      </c>
      <c r="FN32" s="158">
        <f t="shared" si="170"/>
        <v>0</v>
      </c>
      <c r="FO32" s="158">
        <f t="shared" si="170"/>
        <v>12</v>
      </c>
      <c r="FP32" s="294">
        <f>FP33+FP34+FP40+FP45</f>
        <v>7</v>
      </c>
      <c r="FQ32" s="244">
        <f t="shared" si="170"/>
        <v>0</v>
      </c>
      <c r="FR32" s="158">
        <f t="shared" si="170"/>
        <v>1</v>
      </c>
      <c r="FS32" s="158">
        <f t="shared" si="170"/>
        <v>0</v>
      </c>
      <c r="FT32" s="158">
        <f t="shared" si="170"/>
        <v>0</v>
      </c>
      <c r="FU32" s="158">
        <f t="shared" si="170"/>
        <v>4</v>
      </c>
      <c r="FV32" s="158">
        <f t="shared" si="170"/>
        <v>0</v>
      </c>
      <c r="FW32" s="158">
        <f t="shared" si="170"/>
        <v>2</v>
      </c>
      <c r="FX32" s="158">
        <f t="shared" si="170"/>
        <v>7</v>
      </c>
      <c r="FY32" s="158">
        <f t="shared" si="170"/>
        <v>3</v>
      </c>
      <c r="FZ32" s="158">
        <f t="shared" si="170"/>
        <v>0</v>
      </c>
      <c r="GA32" s="158">
        <f t="shared" si="170"/>
        <v>13</v>
      </c>
      <c r="GB32" s="158">
        <f t="shared" si="170"/>
        <v>6</v>
      </c>
      <c r="GC32" s="158">
        <f t="shared" si="170"/>
        <v>3</v>
      </c>
      <c r="GD32" s="158">
        <f t="shared" si="170"/>
        <v>3</v>
      </c>
      <c r="GE32" s="158">
        <f t="shared" si="170"/>
        <v>0</v>
      </c>
      <c r="GF32" s="158">
        <f t="shared" si="170"/>
        <v>0</v>
      </c>
      <c r="GG32" s="158">
        <f t="shared" si="170"/>
        <v>0</v>
      </c>
      <c r="GH32" s="59"/>
      <c r="GI32" s="71" t="s">
        <v>131</v>
      </c>
      <c r="GJ32" s="485">
        <f>GJ33+GJ34+GJ40+GJ45</f>
        <v>3710</v>
      </c>
      <c r="GK32" s="727">
        <f>(SUM(GL32:GU32)/GJ32)*100</f>
        <v>0.48517520215633425</v>
      </c>
      <c r="GL32" s="72">
        <f t="shared" ref="GL32:HG32" si="171">GL33+GL34+GL40+GL45</f>
        <v>0</v>
      </c>
      <c r="GM32" s="72">
        <f t="shared" si="171"/>
        <v>0</v>
      </c>
      <c r="GN32" s="72">
        <f t="shared" si="171"/>
        <v>0</v>
      </c>
      <c r="GO32" s="72">
        <f t="shared" si="171"/>
        <v>0</v>
      </c>
      <c r="GP32" s="72">
        <f t="shared" si="171"/>
        <v>0</v>
      </c>
      <c r="GQ32" s="72">
        <f t="shared" si="171"/>
        <v>2</v>
      </c>
      <c r="GR32" s="72">
        <f t="shared" si="171"/>
        <v>0</v>
      </c>
      <c r="GS32" s="72">
        <f t="shared" si="171"/>
        <v>3</v>
      </c>
      <c r="GT32" s="72">
        <f t="shared" si="171"/>
        <v>7</v>
      </c>
      <c r="GU32" s="171">
        <f t="shared" si="171"/>
        <v>6</v>
      </c>
      <c r="GV32" s="182">
        <f t="shared" si="171"/>
        <v>6</v>
      </c>
      <c r="GW32" s="182">
        <f t="shared" si="171"/>
        <v>4090</v>
      </c>
      <c r="GX32" s="730">
        <f>GV32/GW32*100</f>
        <v>0.14669926650366749</v>
      </c>
      <c r="GY32" s="72">
        <f t="shared" si="171"/>
        <v>0</v>
      </c>
      <c r="GZ32" s="72">
        <f t="shared" si="171"/>
        <v>0</v>
      </c>
      <c r="HA32" s="72">
        <f t="shared" si="171"/>
        <v>0</v>
      </c>
      <c r="HB32" s="72">
        <f t="shared" si="171"/>
        <v>0</v>
      </c>
      <c r="HC32" s="72">
        <f t="shared" si="171"/>
        <v>0</v>
      </c>
      <c r="HD32" s="72">
        <f t="shared" si="171"/>
        <v>0</v>
      </c>
      <c r="HE32" s="72">
        <f t="shared" si="171"/>
        <v>0</v>
      </c>
      <c r="HF32" s="72">
        <f t="shared" si="171"/>
        <v>0</v>
      </c>
      <c r="HG32" s="72">
        <f t="shared" si="171"/>
        <v>0</v>
      </c>
      <c r="HH32" s="60"/>
      <c r="HI32" s="196" t="s">
        <v>131</v>
      </c>
      <c r="HJ32" s="175">
        <f t="shared" ref="HJ32:IF32" si="172">HJ33+HJ34+HJ40+HJ45</f>
        <v>0</v>
      </c>
      <c r="HK32" s="175">
        <f t="shared" si="172"/>
        <v>0</v>
      </c>
      <c r="HL32" s="175">
        <f t="shared" si="172"/>
        <v>0</v>
      </c>
      <c r="HM32" s="175">
        <f t="shared" si="172"/>
        <v>0</v>
      </c>
      <c r="HN32" s="175">
        <f t="shared" si="172"/>
        <v>0</v>
      </c>
      <c r="HO32" s="175">
        <f t="shared" si="172"/>
        <v>0</v>
      </c>
      <c r="HP32" s="175">
        <f t="shared" si="172"/>
        <v>0</v>
      </c>
      <c r="HQ32" s="219">
        <f t="shared" si="172"/>
        <v>0</v>
      </c>
      <c r="HR32" s="178">
        <f>HR33+HR34+HR40+HR45</f>
        <v>355</v>
      </c>
      <c r="HS32" s="732">
        <f>SUM(HT32:HX32)/HR32*100</f>
        <v>0</v>
      </c>
      <c r="HT32" s="175">
        <f t="shared" si="172"/>
        <v>0</v>
      </c>
      <c r="HU32" s="175">
        <f t="shared" si="172"/>
        <v>0</v>
      </c>
      <c r="HV32" s="175">
        <f t="shared" si="172"/>
        <v>0</v>
      </c>
      <c r="HW32" s="175">
        <f t="shared" si="172"/>
        <v>0</v>
      </c>
      <c r="HX32" s="179">
        <f t="shared" si="172"/>
        <v>0</v>
      </c>
      <c r="HY32" s="56">
        <f t="shared" si="172"/>
        <v>0</v>
      </c>
      <c r="HZ32" s="56">
        <f t="shared" si="172"/>
        <v>0</v>
      </c>
      <c r="IA32" s="56">
        <f t="shared" si="172"/>
        <v>0</v>
      </c>
      <c r="IB32" s="56">
        <f t="shared" si="172"/>
        <v>0</v>
      </c>
      <c r="IC32" s="56">
        <f t="shared" si="172"/>
        <v>0</v>
      </c>
      <c r="ID32" s="56">
        <f t="shared" si="172"/>
        <v>0</v>
      </c>
      <c r="IE32" s="56">
        <f t="shared" si="172"/>
        <v>0</v>
      </c>
      <c r="IF32" s="56">
        <f t="shared" si="172"/>
        <v>0</v>
      </c>
      <c r="IG32" s="61"/>
      <c r="IH32" s="71" t="s">
        <v>131</v>
      </c>
      <c r="II32" s="158">
        <f t="shared" ref="II32:JH32" si="173">II33+II34+II40+II45</f>
        <v>0</v>
      </c>
      <c r="IJ32" s="158">
        <f t="shared" si="173"/>
        <v>0</v>
      </c>
      <c r="IK32" s="158">
        <f t="shared" si="173"/>
        <v>0</v>
      </c>
      <c r="IL32" s="158">
        <f t="shared" si="173"/>
        <v>2</v>
      </c>
      <c r="IM32" s="158">
        <f t="shared" si="173"/>
        <v>0</v>
      </c>
      <c r="IN32" s="158">
        <f t="shared" si="173"/>
        <v>0</v>
      </c>
      <c r="IO32" s="158">
        <f t="shared" si="173"/>
        <v>12</v>
      </c>
      <c r="IP32" s="158">
        <f t="shared" si="173"/>
        <v>1</v>
      </c>
      <c r="IQ32" s="158">
        <f t="shared" si="173"/>
        <v>0</v>
      </c>
      <c r="IR32" s="158">
        <f t="shared" si="173"/>
        <v>48</v>
      </c>
      <c r="IS32" s="158">
        <f t="shared" si="173"/>
        <v>10</v>
      </c>
      <c r="IT32" s="158">
        <f t="shared" si="173"/>
        <v>2</v>
      </c>
      <c r="IU32" s="158">
        <f t="shared" si="173"/>
        <v>6</v>
      </c>
      <c r="IV32" s="158">
        <f t="shared" si="173"/>
        <v>0</v>
      </c>
      <c r="IW32" s="244">
        <f t="shared" si="173"/>
        <v>0</v>
      </c>
      <c r="IX32" s="158">
        <f t="shared" si="173"/>
        <v>2</v>
      </c>
      <c r="IY32" s="158">
        <f t="shared" si="173"/>
        <v>0</v>
      </c>
      <c r="IZ32" s="158">
        <f t="shared" si="173"/>
        <v>1</v>
      </c>
      <c r="JA32" s="158">
        <f t="shared" si="173"/>
        <v>4</v>
      </c>
      <c r="JB32" s="158">
        <f t="shared" si="173"/>
        <v>1</v>
      </c>
      <c r="JC32" s="244">
        <f t="shared" si="173"/>
        <v>2</v>
      </c>
      <c r="JD32" s="158">
        <f t="shared" si="173"/>
        <v>0</v>
      </c>
      <c r="JE32" s="158">
        <f t="shared" si="173"/>
        <v>0</v>
      </c>
      <c r="JF32" s="158">
        <f t="shared" si="173"/>
        <v>0</v>
      </c>
      <c r="JG32" s="158">
        <f t="shared" si="173"/>
        <v>0</v>
      </c>
      <c r="JH32" s="244">
        <f t="shared" si="173"/>
        <v>0</v>
      </c>
      <c r="JI32" s="61"/>
      <c r="JJ32" s="68" t="s">
        <v>131</v>
      </c>
      <c r="JK32" s="158">
        <f t="shared" ref="JK32:KW32" si="174">JK33+JK34+JK40+JK45</f>
        <v>0</v>
      </c>
      <c r="JL32" s="72">
        <f t="shared" si="174"/>
        <v>0</v>
      </c>
      <c r="JM32" s="72">
        <f t="shared" si="174"/>
        <v>0</v>
      </c>
      <c r="JN32" s="72">
        <f t="shared" si="174"/>
        <v>0</v>
      </c>
      <c r="JO32" s="73">
        <f t="shared" si="174"/>
        <v>0</v>
      </c>
      <c r="JP32" s="158">
        <f t="shared" si="174"/>
        <v>0</v>
      </c>
      <c r="JQ32" s="72">
        <f t="shared" si="174"/>
        <v>0</v>
      </c>
      <c r="JR32" s="72">
        <f t="shared" si="174"/>
        <v>0</v>
      </c>
      <c r="JS32" s="72">
        <f t="shared" si="174"/>
        <v>0</v>
      </c>
      <c r="JT32" s="171">
        <f t="shared" si="174"/>
        <v>0</v>
      </c>
      <c r="JU32" s="178">
        <f t="shared" si="174"/>
        <v>0</v>
      </c>
      <c r="JV32" s="175">
        <f t="shared" si="174"/>
        <v>0</v>
      </c>
      <c r="JW32" s="175">
        <f t="shared" si="174"/>
        <v>0</v>
      </c>
      <c r="JX32" s="175">
        <f t="shared" si="174"/>
        <v>0</v>
      </c>
      <c r="JY32" s="179">
        <f t="shared" si="174"/>
        <v>0</v>
      </c>
      <c r="JZ32" s="178">
        <f t="shared" si="174"/>
        <v>0</v>
      </c>
      <c r="KA32" s="175">
        <f t="shared" si="174"/>
        <v>0</v>
      </c>
      <c r="KB32" s="175">
        <f t="shared" si="174"/>
        <v>7</v>
      </c>
      <c r="KC32" s="175">
        <f t="shared" si="174"/>
        <v>33</v>
      </c>
      <c r="KD32" s="179">
        <f t="shared" si="174"/>
        <v>8</v>
      </c>
      <c r="KE32" s="178">
        <f>KE34+KE40+KE45+KE33</f>
        <v>2678</v>
      </c>
      <c r="KF32" s="734">
        <f>KG32/KE32*100</f>
        <v>4.2569081404032856</v>
      </c>
      <c r="KG32" s="313">
        <f t="shared" si="174"/>
        <v>114</v>
      </c>
      <c r="KH32" s="175">
        <f t="shared" si="174"/>
        <v>53</v>
      </c>
      <c r="KI32" s="175">
        <f t="shared" si="174"/>
        <v>1</v>
      </c>
      <c r="KJ32" s="179">
        <f t="shared" si="174"/>
        <v>0</v>
      </c>
      <c r="KK32" s="299"/>
      <c r="KL32" s="68" t="s">
        <v>131</v>
      </c>
      <c r="KM32" s="178">
        <f t="shared" si="174"/>
        <v>0</v>
      </c>
      <c r="KN32" s="175">
        <f t="shared" si="174"/>
        <v>0</v>
      </c>
      <c r="KO32" s="175">
        <f t="shared" si="174"/>
        <v>0</v>
      </c>
      <c r="KP32" s="175">
        <f t="shared" si="174"/>
        <v>2</v>
      </c>
      <c r="KQ32" s="175">
        <f t="shared" si="174"/>
        <v>0</v>
      </c>
      <c r="KR32" s="175">
        <f t="shared" si="174"/>
        <v>2</v>
      </c>
      <c r="KS32" s="175">
        <f t="shared" si="174"/>
        <v>0</v>
      </c>
      <c r="KT32" s="175">
        <f t="shared" si="174"/>
        <v>0</v>
      </c>
      <c r="KU32" s="179">
        <f t="shared" si="174"/>
        <v>0</v>
      </c>
      <c r="KV32" s="329">
        <f t="shared" si="174"/>
        <v>0</v>
      </c>
      <c r="KW32" s="179">
        <f t="shared" si="174"/>
        <v>0</v>
      </c>
      <c r="KY32" s="178">
        <f t="shared" ref="KY32:LB32" si="175">KY33+KY34+KY40+KY45</f>
        <v>0</v>
      </c>
      <c r="KZ32" s="178">
        <f t="shared" si="175"/>
        <v>0</v>
      </c>
      <c r="LA32" s="178">
        <f t="shared" si="175"/>
        <v>0</v>
      </c>
      <c r="LB32" s="339">
        <f t="shared" si="175"/>
        <v>0</v>
      </c>
      <c r="LD32" s="441" t="s">
        <v>131</v>
      </c>
      <c r="LE32" s="442">
        <f t="shared" ref="LE32:LN32" si="176">LE33+LE34+LE40+LE45</f>
        <v>0</v>
      </c>
      <c r="LF32" s="442">
        <f t="shared" si="176"/>
        <v>0</v>
      </c>
      <c r="LG32" s="442">
        <f t="shared" si="176"/>
        <v>0</v>
      </c>
      <c r="LH32" s="442">
        <f t="shared" si="176"/>
        <v>0</v>
      </c>
      <c r="LI32" s="442">
        <f t="shared" si="176"/>
        <v>0</v>
      </c>
      <c r="LJ32" s="443">
        <f t="shared" si="176"/>
        <v>0</v>
      </c>
      <c r="LK32" s="451">
        <f t="shared" si="176"/>
        <v>0</v>
      </c>
      <c r="LL32" s="459">
        <f t="shared" si="176"/>
        <v>0</v>
      </c>
      <c r="LM32" s="459">
        <f t="shared" si="176"/>
        <v>0</v>
      </c>
      <c r="LN32" s="461">
        <f t="shared" si="176"/>
        <v>0</v>
      </c>
      <c r="LO32" s="510">
        <f t="shared" ref="LO32:LR32" si="177">+LO33+LO34+LO40+LO45</f>
        <v>46</v>
      </c>
      <c r="LP32" s="509">
        <f t="shared" si="177"/>
        <v>4</v>
      </c>
      <c r="LQ32" s="509">
        <f t="shared" si="177"/>
        <v>3</v>
      </c>
      <c r="LR32" s="509">
        <f t="shared" si="177"/>
        <v>1</v>
      </c>
      <c r="LS32" s="445"/>
    </row>
    <row r="33" spans="1:331" s="288" customFormat="1" ht="33" customHeight="1" x14ac:dyDescent="0.3">
      <c r="A33" s="398" t="s">
        <v>126</v>
      </c>
      <c r="B33" s="229" t="s">
        <v>132</v>
      </c>
      <c r="C33" s="518">
        <v>121</v>
      </c>
      <c r="D33" s="231">
        <v>15</v>
      </c>
      <c r="E33" s="227"/>
      <c r="F33" s="227"/>
      <c r="G33" s="410">
        <v>12.396694214876034</v>
      </c>
      <c r="H33" s="226">
        <v>13</v>
      </c>
      <c r="I33" s="232"/>
      <c r="J33" s="885">
        <v>10</v>
      </c>
      <c r="K33" s="226">
        <v>13</v>
      </c>
      <c r="L33" s="226">
        <v>13</v>
      </c>
      <c r="M33" s="406">
        <v>0</v>
      </c>
      <c r="N33" s="231">
        <v>11</v>
      </c>
      <c r="O33" s="226">
        <v>12</v>
      </c>
      <c r="P33" s="226">
        <v>14</v>
      </c>
      <c r="Q33" s="386">
        <v>0</v>
      </c>
      <c r="R33" s="226"/>
      <c r="S33" s="226"/>
      <c r="T33" s="226"/>
      <c r="U33" s="226"/>
      <c r="V33" s="226"/>
      <c r="W33" s="226"/>
      <c r="X33" s="226">
        <v>11</v>
      </c>
      <c r="Y33" s="226">
        <v>12</v>
      </c>
      <c r="Z33" s="226">
        <v>12</v>
      </c>
      <c r="AA33" s="226">
        <v>12</v>
      </c>
      <c r="AB33" s="226"/>
      <c r="AC33" s="226"/>
      <c r="AD33" s="226"/>
      <c r="AE33" s="226"/>
      <c r="AF33" s="228"/>
      <c r="AG33" s="228"/>
      <c r="AH33" s="148"/>
      <c r="AI33" s="229" t="s">
        <v>132</v>
      </c>
      <c r="AJ33" s="518">
        <f>ENE!AJ33</f>
        <v>134</v>
      </c>
      <c r="AK33" s="226">
        <v>7</v>
      </c>
      <c r="AL33" s="123" t="e">
        <v>#REF!</v>
      </c>
      <c r="AM33" s="226">
        <v>6</v>
      </c>
      <c r="AN33" s="226">
        <v>6</v>
      </c>
      <c r="AO33" s="226"/>
      <c r="AP33" s="226"/>
      <c r="AQ33" s="226"/>
      <c r="AR33" s="226"/>
      <c r="AS33" s="226"/>
      <c r="AT33" s="226">
        <v>6</v>
      </c>
      <c r="AU33" s="226">
        <v>7</v>
      </c>
      <c r="AV33" s="123" t="e">
        <v>#REF!</v>
      </c>
      <c r="AW33" s="220">
        <v>7</v>
      </c>
      <c r="AX33" s="602">
        <v>8</v>
      </c>
      <c r="AY33" s="220"/>
      <c r="AZ33" s="220"/>
      <c r="BA33" s="220"/>
      <c r="BB33" s="123" t="e">
        <v>#REF!</v>
      </c>
      <c r="BC33" s="220"/>
      <c r="BD33" s="220"/>
      <c r="BE33" s="220">
        <v>1</v>
      </c>
      <c r="BF33" s="123" t="e">
        <v>#REF!</v>
      </c>
      <c r="BG33" s="220"/>
      <c r="BH33" s="226"/>
      <c r="BI33" s="226"/>
      <c r="BJ33" s="226"/>
      <c r="BK33" s="226"/>
      <c r="BL33" s="226"/>
      <c r="BM33" s="228"/>
      <c r="BN33" s="148"/>
      <c r="BO33" s="230" t="s">
        <v>132</v>
      </c>
      <c r="BP33" s="518">
        <v>144</v>
      </c>
      <c r="BQ33" s="226"/>
      <c r="BR33" s="226"/>
      <c r="BS33" s="226"/>
      <c r="BT33" s="226">
        <v>1</v>
      </c>
      <c r="BU33" s="226">
        <v>3</v>
      </c>
      <c r="BV33" s="226">
        <v>1</v>
      </c>
      <c r="BW33" s="226"/>
      <c r="BX33" s="220"/>
      <c r="BY33" s="708">
        <v>0</v>
      </c>
      <c r="BZ33" s="220"/>
      <c r="CA33" s="220"/>
      <c r="CB33" s="220"/>
      <c r="CC33" s="708">
        <v>0</v>
      </c>
      <c r="CD33" s="220"/>
      <c r="CE33" s="220"/>
      <c r="CF33" s="220"/>
      <c r="CG33" s="220"/>
      <c r="CH33" s="220"/>
      <c r="CI33" s="220"/>
      <c r="CJ33" s="220"/>
      <c r="CK33" s="220">
        <v>2</v>
      </c>
      <c r="CL33" s="716">
        <v>1.3888888888888888</v>
      </c>
      <c r="CM33" s="290"/>
      <c r="CN33" s="245"/>
      <c r="CO33" s="228"/>
      <c r="CP33" s="148"/>
      <c r="CQ33" s="229" t="s">
        <v>132</v>
      </c>
      <c r="CR33" s="519">
        <f>ENE!CR33</f>
        <v>8</v>
      </c>
      <c r="CS33" s="226"/>
      <c r="CT33" s="226"/>
      <c r="CU33" s="226"/>
      <c r="CV33" s="226">
        <v>1</v>
      </c>
      <c r="CW33" s="226">
        <v>1</v>
      </c>
      <c r="CX33" s="226"/>
      <c r="CY33" s="226"/>
      <c r="CZ33" s="226"/>
      <c r="DA33" s="226"/>
      <c r="DB33" s="226"/>
      <c r="DC33" s="226"/>
      <c r="DD33" s="226"/>
      <c r="DE33" s="226"/>
      <c r="DF33" s="226"/>
      <c r="DG33" s="226"/>
      <c r="DH33" s="226"/>
      <c r="DI33" s="226"/>
      <c r="DJ33" s="226"/>
      <c r="DK33" s="226">
        <v>1</v>
      </c>
      <c r="DL33" s="235"/>
      <c r="DM33" s="356"/>
      <c r="DN33" s="148"/>
      <c r="DO33" s="229" t="s">
        <v>132</v>
      </c>
      <c r="DP33" s="518">
        <f>ENE!DP33</f>
        <v>175</v>
      </c>
      <c r="DQ33" s="226"/>
      <c r="DR33" s="226"/>
      <c r="DS33" s="226"/>
      <c r="DT33" s="226">
        <v>1</v>
      </c>
      <c r="DU33" s="226"/>
      <c r="DV33" s="226"/>
      <c r="DW33" s="220"/>
      <c r="DX33" s="720">
        <v>0</v>
      </c>
      <c r="DY33" s="220"/>
      <c r="DZ33" s="220"/>
      <c r="EA33" s="220"/>
      <c r="EB33" s="716">
        <v>0</v>
      </c>
      <c r="EC33" s="220"/>
      <c r="ED33" s="220"/>
      <c r="EE33" s="220"/>
      <c r="EF33" s="220"/>
      <c r="EG33" s="220"/>
      <c r="EH33" s="220"/>
      <c r="EI33" s="220"/>
      <c r="EJ33" s="220"/>
      <c r="EK33" s="716">
        <v>0</v>
      </c>
      <c r="EL33" s="220"/>
      <c r="EM33" s="220">
        <v>6</v>
      </c>
      <c r="EN33" s="708">
        <v>3.4285714285714288</v>
      </c>
      <c r="EO33" s="220">
        <v>6</v>
      </c>
      <c r="EP33" s="716">
        <v>3.4285714285714288</v>
      </c>
      <c r="EQ33" s="148"/>
      <c r="ER33" s="229" t="s">
        <v>188</v>
      </c>
      <c r="ES33" s="231"/>
      <c r="ET33" s="226"/>
      <c r="EU33" s="228"/>
      <c r="EV33" s="221"/>
      <c r="EW33" s="220"/>
      <c r="EX33" s="222"/>
      <c r="EY33" s="231"/>
      <c r="EZ33" s="226"/>
      <c r="FA33" s="228"/>
      <c r="FB33" s="231"/>
      <c r="FC33" s="226"/>
      <c r="FD33" s="228"/>
      <c r="FE33" s="231"/>
      <c r="FF33" s="226"/>
      <c r="FG33" s="232"/>
      <c r="FH33" s="231"/>
      <c r="FI33" s="226"/>
      <c r="FJ33" s="228"/>
      <c r="FK33" s="621">
        <v>92</v>
      </c>
      <c r="FL33" s="725">
        <v>5.4347826086956523</v>
      </c>
      <c r="FM33" s="226"/>
      <c r="FN33" s="226"/>
      <c r="FO33" s="226">
        <v>3</v>
      </c>
      <c r="FP33" s="226">
        <v>2</v>
      </c>
      <c r="FQ33" s="228"/>
      <c r="FR33" s="221"/>
      <c r="FS33" s="220"/>
      <c r="FT33" s="220"/>
      <c r="FU33" s="226"/>
      <c r="FV33" s="226"/>
      <c r="FW33" s="226"/>
      <c r="FX33" s="226"/>
      <c r="FY33" s="226"/>
      <c r="FZ33" s="226"/>
      <c r="GA33" s="226"/>
      <c r="GB33" s="226">
        <v>2</v>
      </c>
      <c r="GC33" s="226"/>
      <c r="GD33" s="226">
        <v>1</v>
      </c>
      <c r="GE33" s="226"/>
      <c r="GF33" s="226"/>
      <c r="GG33" s="228"/>
      <c r="GH33" s="148"/>
      <c r="GI33" s="229" t="s">
        <v>188</v>
      </c>
      <c r="GJ33" s="567">
        <v>189</v>
      </c>
      <c r="GK33" s="728">
        <v>0</v>
      </c>
      <c r="GL33" s="226"/>
      <c r="GM33" s="226"/>
      <c r="GN33" s="226"/>
      <c r="GO33" s="226"/>
      <c r="GP33" s="226"/>
      <c r="GQ33" s="226"/>
      <c r="GR33" s="226"/>
      <c r="GS33" s="226"/>
      <c r="GT33" s="226"/>
      <c r="GU33" s="232"/>
      <c r="GV33" s="183"/>
      <c r="GW33" s="568">
        <v>34</v>
      </c>
      <c r="GX33" s="730">
        <v>0</v>
      </c>
      <c r="GY33" s="226"/>
      <c r="GZ33" s="226"/>
      <c r="HA33" s="226"/>
      <c r="HB33" s="226"/>
      <c r="HC33" s="226"/>
      <c r="HD33" s="226"/>
      <c r="HE33" s="226"/>
      <c r="HF33" s="226"/>
      <c r="HG33" s="228"/>
      <c r="HH33" s="148"/>
      <c r="HI33" s="229" t="s">
        <v>188</v>
      </c>
      <c r="HJ33" s="220"/>
      <c r="HK33" s="226"/>
      <c r="HL33" s="226"/>
      <c r="HM33" s="226"/>
      <c r="HN33" s="226"/>
      <c r="HO33" s="226"/>
      <c r="HP33" s="226"/>
      <c r="HQ33" s="232"/>
      <c r="HR33" s="426">
        <v>80</v>
      </c>
      <c r="HS33" s="732">
        <v>0</v>
      </c>
      <c r="HT33" s="220"/>
      <c r="HU33" s="220"/>
      <c r="HV33" s="220"/>
      <c r="HW33" s="220"/>
      <c r="HX33" s="222"/>
      <c r="HY33" s="226"/>
      <c r="HZ33" s="226"/>
      <c r="IA33" s="226"/>
      <c r="IB33" s="226"/>
      <c r="IC33" s="226"/>
      <c r="ID33" s="226"/>
      <c r="IE33" s="226"/>
      <c r="IF33" s="228"/>
      <c r="IG33" s="148"/>
      <c r="IH33" s="233" t="s">
        <v>132</v>
      </c>
      <c r="II33" s="231"/>
      <c r="IJ33" s="226"/>
      <c r="IK33" s="226"/>
      <c r="IL33" s="226"/>
      <c r="IM33" s="226"/>
      <c r="IN33" s="226"/>
      <c r="IO33" s="226"/>
      <c r="IP33" s="226"/>
      <c r="IQ33" s="226"/>
      <c r="IR33" s="226"/>
      <c r="IS33" s="226">
        <v>1</v>
      </c>
      <c r="IT33" s="226"/>
      <c r="IU33" s="226"/>
      <c r="IV33" s="226"/>
      <c r="IW33" s="228"/>
      <c r="IX33" s="231"/>
      <c r="IY33" s="226"/>
      <c r="IZ33" s="228">
        <v>1</v>
      </c>
      <c r="JA33" s="231"/>
      <c r="JB33" s="226"/>
      <c r="JC33" s="228"/>
      <c r="JD33" s="231"/>
      <c r="JE33" s="226"/>
      <c r="JF33" s="226"/>
      <c r="JG33" s="232"/>
      <c r="JH33" s="228"/>
      <c r="JI33" s="148"/>
      <c r="JJ33" s="234" t="s">
        <v>188</v>
      </c>
      <c r="JK33" s="231"/>
      <c r="JL33" s="226"/>
      <c r="JM33" s="226"/>
      <c r="JN33" s="226"/>
      <c r="JO33" s="228"/>
      <c r="JP33" s="231"/>
      <c r="JQ33" s="226"/>
      <c r="JR33" s="226"/>
      <c r="JS33" s="226"/>
      <c r="JT33" s="232"/>
      <c r="JU33" s="221"/>
      <c r="JV33" s="220"/>
      <c r="JW33" s="220"/>
      <c r="JX33" s="220"/>
      <c r="JY33" s="222"/>
      <c r="JZ33" s="221"/>
      <c r="KA33" s="220"/>
      <c r="KB33" s="220"/>
      <c r="KC33" s="220"/>
      <c r="KD33" s="222"/>
      <c r="KE33" s="426">
        <v>649</v>
      </c>
      <c r="KF33" s="734">
        <v>0</v>
      </c>
      <c r="KG33" s="222"/>
      <c r="KH33" s="221"/>
      <c r="KI33" s="220"/>
      <c r="KJ33" s="222"/>
      <c r="KK33" s="300"/>
      <c r="KL33" s="234" t="s">
        <v>188</v>
      </c>
      <c r="KM33" s="221"/>
      <c r="KN33" s="220"/>
      <c r="KO33" s="220"/>
      <c r="KP33" s="220"/>
      <c r="KQ33" s="220"/>
      <c r="KR33" s="220"/>
      <c r="KS33" s="220"/>
      <c r="KT33" s="220"/>
      <c r="KU33" s="222"/>
      <c r="KV33" s="330"/>
      <c r="KW33" s="222"/>
      <c r="KY33" s="221"/>
      <c r="KZ33" s="220"/>
      <c r="LA33" s="220"/>
      <c r="LB33" s="222"/>
      <c r="LD33" s="554" t="s">
        <v>132</v>
      </c>
      <c r="LE33" s="555"/>
      <c r="LF33" s="556"/>
      <c r="LG33" s="556"/>
      <c r="LH33" s="556"/>
      <c r="LI33" s="556"/>
      <c r="LJ33" s="557"/>
      <c r="LK33" s="520"/>
      <c r="LL33" s="521"/>
      <c r="LM33" s="521"/>
      <c r="LN33" s="522"/>
      <c r="LO33" s="520">
        <v>5</v>
      </c>
      <c r="LP33" s="521"/>
      <c r="LQ33" s="521"/>
      <c r="LR33" s="522"/>
      <c r="LS33" s="508"/>
    </row>
    <row r="34" spans="1:331" s="288" customFormat="1" ht="18.75" x14ac:dyDescent="0.3">
      <c r="A34" s="399"/>
      <c r="B34" s="368" t="s">
        <v>128</v>
      </c>
      <c r="C34" s="425">
        <f>SUM(C35:C39)</f>
        <v>213</v>
      </c>
      <c r="D34" s="159">
        <f>SUM(D35:D39)</f>
        <v>8</v>
      </c>
      <c r="E34" s="151">
        <f>SUM(E35:E39)</f>
        <v>0</v>
      </c>
      <c r="F34" s="151">
        <f>SUM(F35:F39)</f>
        <v>0</v>
      </c>
      <c r="G34" s="411">
        <f t="shared" ref="G34:G50" si="178">SUM(D34:F34)/C34*100</f>
        <v>3.755868544600939</v>
      </c>
      <c r="H34" s="151">
        <f>SUM(H35:H39)</f>
        <v>7</v>
      </c>
      <c r="I34" s="172">
        <f>SUM(I35:I39)</f>
        <v>1</v>
      </c>
      <c r="J34" s="159">
        <f>SUM(J35:J39)</f>
        <v>18</v>
      </c>
      <c r="K34" s="151">
        <f>SUM(K35:K39)</f>
        <v>14</v>
      </c>
      <c r="L34" s="151">
        <f>SUM(L35:L39)</f>
        <v>21</v>
      </c>
      <c r="M34" s="407">
        <v>6.9498069498069501</v>
      </c>
      <c r="N34" s="159">
        <f>SUM(N35:N39)</f>
        <v>18</v>
      </c>
      <c r="O34" s="151">
        <f>SUM(O35:O39)</f>
        <v>14</v>
      </c>
      <c r="P34" s="151">
        <f>SUM(P35:P39)</f>
        <v>21</v>
      </c>
      <c r="Q34" s="387">
        <v>6.9498069498069501</v>
      </c>
      <c r="R34" s="151">
        <f t="shared" ref="R34:AF34" si="179">SUM(R35:R39)</f>
        <v>0</v>
      </c>
      <c r="S34" s="151">
        <f t="shared" si="179"/>
        <v>0</v>
      </c>
      <c r="T34" s="151">
        <f t="shared" si="179"/>
        <v>0</v>
      </c>
      <c r="U34" s="151">
        <f t="shared" si="179"/>
        <v>0</v>
      </c>
      <c r="V34" s="151">
        <f t="shared" si="179"/>
        <v>0</v>
      </c>
      <c r="W34" s="151">
        <f t="shared" si="179"/>
        <v>0</v>
      </c>
      <c r="X34" s="151">
        <f t="shared" si="179"/>
        <v>18</v>
      </c>
      <c r="Y34" s="151">
        <f t="shared" si="179"/>
        <v>14</v>
      </c>
      <c r="Z34" s="151">
        <f t="shared" si="179"/>
        <v>18</v>
      </c>
      <c r="AA34" s="151">
        <f t="shared" si="179"/>
        <v>14</v>
      </c>
      <c r="AB34" s="151">
        <f t="shared" si="179"/>
        <v>0</v>
      </c>
      <c r="AC34" s="151">
        <f t="shared" si="179"/>
        <v>2</v>
      </c>
      <c r="AD34" s="151">
        <f t="shared" si="179"/>
        <v>0</v>
      </c>
      <c r="AE34" s="151">
        <f t="shared" si="179"/>
        <v>0</v>
      </c>
      <c r="AF34" s="153">
        <f t="shared" si="179"/>
        <v>0</v>
      </c>
      <c r="AG34" s="153"/>
      <c r="AH34" s="154"/>
      <c r="AI34" s="150" t="s">
        <v>128</v>
      </c>
      <c r="AJ34" s="425">
        <f t="shared" ref="AJ34" si="180">SUM(AJ35:AJ39)</f>
        <v>209</v>
      </c>
      <c r="AK34" s="151">
        <f>SUM(AK35:AK39)</f>
        <v>29</v>
      </c>
      <c r="AL34" s="152">
        <f t="shared" ref="AL34:AL50" si="181">AK34/AJ34*100</f>
        <v>13.875598086124402</v>
      </c>
      <c r="AM34" s="151">
        <f t="shared" ref="AM34:AU34" si="182">SUM(AM35:AM39)</f>
        <v>31</v>
      </c>
      <c r="AN34" s="151">
        <f t="shared" si="182"/>
        <v>30</v>
      </c>
      <c r="AO34" s="151">
        <f t="shared" si="182"/>
        <v>0</v>
      </c>
      <c r="AP34" s="151">
        <f t="shared" si="182"/>
        <v>0</v>
      </c>
      <c r="AQ34" s="151">
        <f t="shared" si="182"/>
        <v>1</v>
      </c>
      <c r="AR34" s="151">
        <f t="shared" si="182"/>
        <v>1</v>
      </c>
      <c r="AS34" s="151">
        <f t="shared" si="182"/>
        <v>0</v>
      </c>
      <c r="AT34" s="151">
        <f t="shared" si="182"/>
        <v>14</v>
      </c>
      <c r="AU34" s="151">
        <f t="shared" si="182"/>
        <v>21</v>
      </c>
      <c r="AV34" s="152">
        <f t="shared" ref="AV34:AV50" si="183">AU34/AJ34*100</f>
        <v>10.047846889952153</v>
      </c>
      <c r="AW34" s="155">
        <f>SUM(AW35:AW39)</f>
        <v>21</v>
      </c>
      <c r="AX34" s="603">
        <f>SUM(AX35:AX39)</f>
        <v>21</v>
      </c>
      <c r="AY34" s="155">
        <f>SUM(AY35:AY39)</f>
        <v>0</v>
      </c>
      <c r="AZ34" s="155">
        <f>SUM(AZ35:AZ39)</f>
        <v>0</v>
      </c>
      <c r="BA34" s="155">
        <f>SUM(BA35:BA39)</f>
        <v>0</v>
      </c>
      <c r="BB34" s="152">
        <f t="shared" ref="BB34:BB50" si="184">BA34/AJ34*100</f>
        <v>0</v>
      </c>
      <c r="BC34" s="155">
        <f>SUM(BC35:BC39)</f>
        <v>1</v>
      </c>
      <c r="BD34" s="155">
        <f>SUM(BD35:BD39)</f>
        <v>0</v>
      </c>
      <c r="BE34" s="155">
        <f>SUM(BE35:BE39)</f>
        <v>0</v>
      </c>
      <c r="BF34" s="152">
        <f t="shared" ref="BF34:BF50" si="185">BE34/AJ34*100</f>
        <v>0</v>
      </c>
      <c r="BG34" s="155">
        <f t="shared" ref="BG34:BM34" si="186">SUM(BG35:BG39)</f>
        <v>0</v>
      </c>
      <c r="BH34" s="151">
        <f t="shared" si="186"/>
        <v>0</v>
      </c>
      <c r="BI34" s="151">
        <f t="shared" si="186"/>
        <v>0</v>
      </c>
      <c r="BJ34" s="151">
        <f t="shared" si="186"/>
        <v>0</v>
      </c>
      <c r="BK34" s="151">
        <f t="shared" si="186"/>
        <v>0</v>
      </c>
      <c r="BL34" s="151">
        <f t="shared" si="186"/>
        <v>0</v>
      </c>
      <c r="BM34" s="153">
        <f t="shared" si="186"/>
        <v>0</v>
      </c>
      <c r="BN34" s="154"/>
      <c r="BO34" s="150" t="s">
        <v>128</v>
      </c>
      <c r="BP34" s="425">
        <f t="shared" ref="BP34" si="187">SUM(BP35:BP39)</f>
        <v>212</v>
      </c>
      <c r="BQ34" s="151">
        <f t="shared" ref="BQ34:BX34" si="188">SUM(BQ35:BQ39)</f>
        <v>0</v>
      </c>
      <c r="BR34" s="151">
        <f t="shared" si="188"/>
        <v>0</v>
      </c>
      <c r="BS34" s="151">
        <f t="shared" si="188"/>
        <v>0</v>
      </c>
      <c r="BT34" s="151">
        <f t="shared" si="188"/>
        <v>2</v>
      </c>
      <c r="BU34" s="151">
        <f t="shared" si="188"/>
        <v>3</v>
      </c>
      <c r="BV34" s="151">
        <f t="shared" si="188"/>
        <v>1</v>
      </c>
      <c r="BW34" s="151">
        <f t="shared" si="188"/>
        <v>0</v>
      </c>
      <c r="BX34" s="155">
        <f t="shared" si="188"/>
        <v>0</v>
      </c>
      <c r="BY34" s="708">
        <f t="shared" ref="BY34:BY50" si="189">BX34/BP34</f>
        <v>0</v>
      </c>
      <c r="BZ34" s="155">
        <f>SUM(BZ35:BZ39)</f>
        <v>1</v>
      </c>
      <c r="CA34" s="155">
        <f>SUM(CA35:CA39)</f>
        <v>0</v>
      </c>
      <c r="CB34" s="155">
        <f>SUM(CB35:CB39)</f>
        <v>0</v>
      </c>
      <c r="CC34" s="708">
        <f t="shared" ref="CC34:CC50" si="190">CB34/BP34*100</f>
        <v>0</v>
      </c>
      <c r="CD34" s="155">
        <f t="shared" ref="CD34:CN34" si="191">SUM(CD35:CD39)</f>
        <v>0</v>
      </c>
      <c r="CE34" s="155">
        <f t="shared" si="191"/>
        <v>0</v>
      </c>
      <c r="CF34" s="155">
        <f t="shared" si="191"/>
        <v>0</v>
      </c>
      <c r="CG34" s="155">
        <f t="shared" si="191"/>
        <v>0</v>
      </c>
      <c r="CH34" s="155">
        <f t="shared" si="191"/>
        <v>0</v>
      </c>
      <c r="CI34" s="155">
        <f t="shared" si="191"/>
        <v>0</v>
      </c>
      <c r="CJ34" s="155">
        <f t="shared" si="191"/>
        <v>2</v>
      </c>
      <c r="CK34" s="155">
        <f t="shared" si="191"/>
        <v>11</v>
      </c>
      <c r="CL34" s="716">
        <f t="shared" ref="CL34:CL50" si="192">CK34/BP34*100</f>
        <v>5.1886792452830193</v>
      </c>
      <c r="CM34" s="155">
        <f t="shared" si="191"/>
        <v>0</v>
      </c>
      <c r="CN34" s="155">
        <f t="shared" si="191"/>
        <v>0</v>
      </c>
      <c r="CO34" s="153">
        <f>SUM(CO35:CO39)</f>
        <v>0</v>
      </c>
      <c r="CP34" s="154"/>
      <c r="CQ34" s="368" t="s">
        <v>128</v>
      </c>
      <c r="CR34" s="369">
        <f t="shared" ref="CR34" si="193">SUM(CR35:CR39)</f>
        <v>35</v>
      </c>
      <c r="CS34" s="151">
        <f t="shared" ref="CS34:DM34" si="194">SUM(CS35:CS39)</f>
        <v>0</v>
      </c>
      <c r="CT34" s="151">
        <f t="shared" si="194"/>
        <v>0</v>
      </c>
      <c r="CU34" s="151">
        <f t="shared" si="194"/>
        <v>0</v>
      </c>
      <c r="CV34" s="151">
        <f t="shared" si="194"/>
        <v>0</v>
      </c>
      <c r="CW34" s="151">
        <f t="shared" si="194"/>
        <v>0</v>
      </c>
      <c r="CX34" s="151">
        <f t="shared" si="194"/>
        <v>0</v>
      </c>
      <c r="CY34" s="151">
        <f t="shared" si="194"/>
        <v>0</v>
      </c>
      <c r="CZ34" s="151">
        <f t="shared" si="194"/>
        <v>0</v>
      </c>
      <c r="DA34" s="151">
        <f t="shared" si="194"/>
        <v>0</v>
      </c>
      <c r="DB34" s="151">
        <f t="shared" si="194"/>
        <v>0</v>
      </c>
      <c r="DC34" s="151">
        <f t="shared" si="194"/>
        <v>0</v>
      </c>
      <c r="DD34" s="151">
        <f t="shared" si="194"/>
        <v>0</v>
      </c>
      <c r="DE34" s="151">
        <f t="shared" si="194"/>
        <v>0</v>
      </c>
      <c r="DF34" s="151">
        <f t="shared" si="194"/>
        <v>0</v>
      </c>
      <c r="DG34" s="151">
        <f t="shared" si="194"/>
        <v>0</v>
      </c>
      <c r="DH34" s="151">
        <f t="shared" si="194"/>
        <v>0</v>
      </c>
      <c r="DI34" s="151">
        <f t="shared" si="194"/>
        <v>0</v>
      </c>
      <c r="DJ34" s="151">
        <f t="shared" si="194"/>
        <v>0</v>
      </c>
      <c r="DK34" s="151">
        <f t="shared" si="194"/>
        <v>0</v>
      </c>
      <c r="DL34" s="159">
        <f t="shared" si="194"/>
        <v>0</v>
      </c>
      <c r="DM34" s="180">
        <f t="shared" si="194"/>
        <v>0</v>
      </c>
      <c r="DN34" s="154"/>
      <c r="DO34" s="150" t="s">
        <v>128</v>
      </c>
      <c r="DP34" s="425">
        <f t="shared" ref="DP34" si="195">SUM(DP35:DP39)</f>
        <v>319</v>
      </c>
      <c r="DQ34" s="151">
        <f t="shared" ref="DQ34:DW34" si="196">SUM(DQ35:DQ39)</f>
        <v>0</v>
      </c>
      <c r="DR34" s="151">
        <f t="shared" si="196"/>
        <v>0</v>
      </c>
      <c r="DS34" s="151">
        <f t="shared" si="196"/>
        <v>0</v>
      </c>
      <c r="DT34" s="151">
        <f t="shared" si="196"/>
        <v>0</v>
      </c>
      <c r="DU34" s="151">
        <f t="shared" si="196"/>
        <v>0</v>
      </c>
      <c r="DV34" s="151">
        <f t="shared" si="196"/>
        <v>0</v>
      </c>
      <c r="DW34" s="155">
        <f t="shared" si="196"/>
        <v>0</v>
      </c>
      <c r="DX34" s="720">
        <f t="shared" ref="DX34:DX50" si="197">DW34/DP34*100</f>
        <v>0</v>
      </c>
      <c r="DY34" s="155">
        <f>SUM(DY35:DY39)</f>
        <v>0</v>
      </c>
      <c r="DZ34" s="155">
        <f>SUM(DZ35:DZ39)</f>
        <v>0</v>
      </c>
      <c r="EA34" s="155">
        <f>SUM(EA35:EA39)</f>
        <v>0</v>
      </c>
      <c r="EB34" s="716">
        <f t="shared" ref="EB34:EB50" si="198">EA34/DP34*100</f>
        <v>0</v>
      </c>
      <c r="EC34" s="155">
        <f t="shared" ref="EC34:EJ34" si="199">SUM(EC35:EC39)</f>
        <v>0</v>
      </c>
      <c r="ED34" s="155">
        <f t="shared" si="199"/>
        <v>0</v>
      </c>
      <c r="EE34" s="155">
        <f t="shared" si="199"/>
        <v>0</v>
      </c>
      <c r="EF34" s="155">
        <f t="shared" si="199"/>
        <v>0</v>
      </c>
      <c r="EG34" s="155">
        <f t="shared" si="199"/>
        <v>0</v>
      </c>
      <c r="EH34" s="155">
        <f t="shared" si="199"/>
        <v>0</v>
      </c>
      <c r="EI34" s="155">
        <f t="shared" si="199"/>
        <v>0</v>
      </c>
      <c r="EJ34" s="155">
        <f t="shared" si="199"/>
        <v>0</v>
      </c>
      <c r="EK34" s="716">
        <f t="shared" ref="EK34:EK50" si="200">EJ34/DP34*100</f>
        <v>0</v>
      </c>
      <c r="EL34" s="155">
        <f>SUM(EL35:EL39)</f>
        <v>0</v>
      </c>
      <c r="EM34" s="155">
        <f>SUM(EM35:EM39)</f>
        <v>20</v>
      </c>
      <c r="EN34" s="708">
        <f t="shared" ref="EN34:EN50" si="201">EM34/DP34*100</f>
        <v>6.2695924764890272</v>
      </c>
      <c r="EO34" s="155">
        <f>SUM(EO35:EO39)</f>
        <v>20</v>
      </c>
      <c r="EP34" s="716">
        <f t="shared" ref="EP34:EP50" si="202">EO34/DP34*100</f>
        <v>6.2695924764890272</v>
      </c>
      <c r="EQ34" s="154"/>
      <c r="ER34" s="150" t="s">
        <v>128</v>
      </c>
      <c r="ES34" s="151">
        <f t="shared" ref="ES34:GG34" si="203">SUM(ES35:ES39)</f>
        <v>1</v>
      </c>
      <c r="ET34" s="151">
        <f t="shared" si="203"/>
        <v>0</v>
      </c>
      <c r="EU34" s="153">
        <f t="shared" si="203"/>
        <v>1</v>
      </c>
      <c r="EV34" s="159">
        <f t="shared" si="203"/>
        <v>1</v>
      </c>
      <c r="EW34" s="155">
        <f t="shared" si="203"/>
        <v>0</v>
      </c>
      <c r="EX34" s="180">
        <f t="shared" si="203"/>
        <v>7</v>
      </c>
      <c r="EY34" s="159">
        <f t="shared" si="203"/>
        <v>4</v>
      </c>
      <c r="EZ34" s="151">
        <f t="shared" si="203"/>
        <v>2</v>
      </c>
      <c r="FA34" s="153">
        <f t="shared" si="203"/>
        <v>4</v>
      </c>
      <c r="FB34" s="159">
        <f t="shared" si="203"/>
        <v>10</v>
      </c>
      <c r="FC34" s="151">
        <f t="shared" si="203"/>
        <v>6</v>
      </c>
      <c r="FD34" s="153">
        <f t="shared" si="203"/>
        <v>4</v>
      </c>
      <c r="FE34" s="159">
        <f t="shared" si="203"/>
        <v>3</v>
      </c>
      <c r="FF34" s="151">
        <f t="shared" si="203"/>
        <v>1</v>
      </c>
      <c r="FG34" s="172">
        <f t="shared" si="203"/>
        <v>0</v>
      </c>
      <c r="FH34" s="159">
        <f t="shared" si="203"/>
        <v>4</v>
      </c>
      <c r="FI34" s="151">
        <f t="shared" si="203"/>
        <v>0</v>
      </c>
      <c r="FJ34" s="153">
        <f t="shared" si="203"/>
        <v>0</v>
      </c>
      <c r="FK34" s="427">
        <f>SUM(FK35:FK39)</f>
        <v>187</v>
      </c>
      <c r="FL34" s="724">
        <f t="shared" si="169"/>
        <v>3.2085561497326207</v>
      </c>
      <c r="FM34" s="151">
        <f t="shared" si="203"/>
        <v>0</v>
      </c>
      <c r="FN34" s="151">
        <f t="shared" si="203"/>
        <v>0</v>
      </c>
      <c r="FO34" s="151">
        <f t="shared" si="203"/>
        <v>3</v>
      </c>
      <c r="FP34" s="151">
        <f t="shared" si="203"/>
        <v>3</v>
      </c>
      <c r="FQ34" s="153">
        <f t="shared" si="203"/>
        <v>0</v>
      </c>
      <c r="FR34" s="159">
        <f t="shared" si="203"/>
        <v>1</v>
      </c>
      <c r="FS34" s="155">
        <f t="shared" si="203"/>
        <v>0</v>
      </c>
      <c r="FT34" s="155">
        <f t="shared" si="203"/>
        <v>0</v>
      </c>
      <c r="FU34" s="151">
        <f t="shared" si="203"/>
        <v>3</v>
      </c>
      <c r="FV34" s="151">
        <f t="shared" si="203"/>
        <v>0</v>
      </c>
      <c r="FW34" s="151">
        <f t="shared" si="203"/>
        <v>2</v>
      </c>
      <c r="FX34" s="151">
        <f t="shared" si="203"/>
        <v>5</v>
      </c>
      <c r="FY34" s="151">
        <f t="shared" si="203"/>
        <v>3</v>
      </c>
      <c r="FZ34" s="151">
        <f t="shared" si="203"/>
        <v>0</v>
      </c>
      <c r="GA34" s="151">
        <f t="shared" si="203"/>
        <v>9</v>
      </c>
      <c r="GB34" s="151">
        <f t="shared" si="203"/>
        <v>2</v>
      </c>
      <c r="GC34" s="151">
        <f t="shared" si="203"/>
        <v>3</v>
      </c>
      <c r="GD34" s="151">
        <f t="shared" si="203"/>
        <v>0</v>
      </c>
      <c r="GE34" s="151">
        <f t="shared" si="203"/>
        <v>0</v>
      </c>
      <c r="GF34" s="151">
        <f t="shared" si="203"/>
        <v>0</v>
      </c>
      <c r="GG34" s="153">
        <f t="shared" si="203"/>
        <v>0</v>
      </c>
      <c r="GH34" s="154"/>
      <c r="GI34" s="150" t="s">
        <v>128</v>
      </c>
      <c r="GJ34" s="487">
        <v>1812</v>
      </c>
      <c r="GK34" s="727">
        <f t="shared" ref="GK34:GK50" si="204">(SUM(GL34:GU34)/GJ34)*100</f>
        <v>0</v>
      </c>
      <c r="GL34" s="151">
        <f t="shared" ref="GL34:HG34" si="205">SUM(GL35:GL39)</f>
        <v>0</v>
      </c>
      <c r="GM34" s="151">
        <f t="shared" si="205"/>
        <v>0</v>
      </c>
      <c r="GN34" s="151">
        <f t="shared" si="205"/>
        <v>0</v>
      </c>
      <c r="GO34" s="151">
        <f t="shared" si="205"/>
        <v>0</v>
      </c>
      <c r="GP34" s="151">
        <f t="shared" si="205"/>
        <v>0</v>
      </c>
      <c r="GQ34" s="151">
        <f t="shared" si="205"/>
        <v>0</v>
      </c>
      <c r="GR34" s="151">
        <f t="shared" si="205"/>
        <v>0</v>
      </c>
      <c r="GS34" s="151">
        <f t="shared" si="205"/>
        <v>0</v>
      </c>
      <c r="GT34" s="151">
        <f t="shared" si="205"/>
        <v>0</v>
      </c>
      <c r="GU34" s="172">
        <f t="shared" si="205"/>
        <v>0</v>
      </c>
      <c r="GV34" s="184">
        <f>SUM(GV35:GV39)</f>
        <v>0</v>
      </c>
      <c r="GW34" s="159">
        <f t="shared" ref="GW34" si="206">SUM(GW35:GW39)</f>
        <v>2005</v>
      </c>
      <c r="GX34" s="730">
        <f t="shared" ref="GX34:GX50" si="207">GV34/GW34*100</f>
        <v>0</v>
      </c>
      <c r="GY34" s="151">
        <f t="shared" si="205"/>
        <v>0</v>
      </c>
      <c r="GZ34" s="151">
        <f t="shared" si="205"/>
        <v>0</v>
      </c>
      <c r="HA34" s="151">
        <f t="shared" si="205"/>
        <v>0</v>
      </c>
      <c r="HB34" s="151">
        <f t="shared" si="205"/>
        <v>0</v>
      </c>
      <c r="HC34" s="151">
        <f t="shared" si="205"/>
        <v>0</v>
      </c>
      <c r="HD34" s="151">
        <f t="shared" si="205"/>
        <v>0</v>
      </c>
      <c r="HE34" s="151">
        <f t="shared" si="205"/>
        <v>0</v>
      </c>
      <c r="HF34" s="151">
        <f t="shared" si="205"/>
        <v>0</v>
      </c>
      <c r="HG34" s="153">
        <f t="shared" si="205"/>
        <v>0</v>
      </c>
      <c r="HH34" s="154"/>
      <c r="HI34" s="150" t="s">
        <v>128</v>
      </c>
      <c r="HJ34" s="155">
        <f t="shared" ref="HJ34:IF34" si="208">SUM(HJ35:HJ39)</f>
        <v>0</v>
      </c>
      <c r="HK34" s="151">
        <f t="shared" si="208"/>
        <v>0</v>
      </c>
      <c r="HL34" s="151">
        <f t="shared" si="208"/>
        <v>0</v>
      </c>
      <c r="HM34" s="151">
        <f t="shared" si="208"/>
        <v>0</v>
      </c>
      <c r="HN34" s="151">
        <f t="shared" si="208"/>
        <v>0</v>
      </c>
      <c r="HO34" s="151">
        <f t="shared" si="208"/>
        <v>0</v>
      </c>
      <c r="HP34" s="151">
        <f t="shared" si="208"/>
        <v>0</v>
      </c>
      <c r="HQ34" s="172">
        <f t="shared" si="208"/>
        <v>0</v>
      </c>
      <c r="HR34" s="427">
        <f>SUM(HR35:HR39)</f>
        <v>138</v>
      </c>
      <c r="HS34" s="732">
        <f t="shared" ref="HS34:HS50" si="209">SUM(HT34:HX34)/HR34*100</f>
        <v>0</v>
      </c>
      <c r="HT34" s="155">
        <f t="shared" si="208"/>
        <v>0</v>
      </c>
      <c r="HU34" s="155">
        <f t="shared" si="208"/>
        <v>0</v>
      </c>
      <c r="HV34" s="155">
        <f t="shared" si="208"/>
        <v>0</v>
      </c>
      <c r="HW34" s="155">
        <f t="shared" si="208"/>
        <v>0</v>
      </c>
      <c r="HX34" s="180">
        <f t="shared" si="208"/>
        <v>0</v>
      </c>
      <c r="HY34" s="151">
        <f t="shared" si="208"/>
        <v>0</v>
      </c>
      <c r="HZ34" s="151">
        <f t="shared" si="208"/>
        <v>0</v>
      </c>
      <c r="IA34" s="151">
        <f t="shared" si="208"/>
        <v>0</v>
      </c>
      <c r="IB34" s="151">
        <f t="shared" si="208"/>
        <v>0</v>
      </c>
      <c r="IC34" s="151">
        <f t="shared" si="208"/>
        <v>0</v>
      </c>
      <c r="ID34" s="151">
        <f t="shared" si="208"/>
        <v>0</v>
      </c>
      <c r="IE34" s="151">
        <f t="shared" si="208"/>
        <v>0</v>
      </c>
      <c r="IF34" s="153">
        <f t="shared" si="208"/>
        <v>0</v>
      </c>
      <c r="IG34" s="154"/>
      <c r="IH34" s="150" t="s">
        <v>128</v>
      </c>
      <c r="II34" s="159">
        <f t="shared" ref="II34:KU34" si="210">SUM(II35:II39)</f>
        <v>0</v>
      </c>
      <c r="IJ34" s="151">
        <f t="shared" si="210"/>
        <v>0</v>
      </c>
      <c r="IK34" s="151">
        <f t="shared" si="210"/>
        <v>0</v>
      </c>
      <c r="IL34" s="151">
        <f t="shared" si="210"/>
        <v>2</v>
      </c>
      <c r="IM34" s="151">
        <f t="shared" si="210"/>
        <v>0</v>
      </c>
      <c r="IN34" s="151">
        <f t="shared" si="210"/>
        <v>0</v>
      </c>
      <c r="IO34" s="151">
        <f t="shared" si="210"/>
        <v>10</v>
      </c>
      <c r="IP34" s="151">
        <f t="shared" si="210"/>
        <v>1</v>
      </c>
      <c r="IQ34" s="151">
        <f t="shared" si="210"/>
        <v>0</v>
      </c>
      <c r="IR34" s="151">
        <f t="shared" si="210"/>
        <v>46</v>
      </c>
      <c r="IS34" s="151">
        <f t="shared" si="210"/>
        <v>9</v>
      </c>
      <c r="IT34" s="151">
        <f t="shared" si="210"/>
        <v>2</v>
      </c>
      <c r="IU34" s="151">
        <f t="shared" si="210"/>
        <v>6</v>
      </c>
      <c r="IV34" s="151">
        <f t="shared" si="210"/>
        <v>0</v>
      </c>
      <c r="IW34" s="153">
        <f t="shared" si="210"/>
        <v>0</v>
      </c>
      <c r="IX34" s="159">
        <f t="shared" si="210"/>
        <v>2</v>
      </c>
      <c r="IY34" s="151">
        <f t="shared" si="210"/>
        <v>0</v>
      </c>
      <c r="IZ34" s="153">
        <f t="shared" si="210"/>
        <v>0</v>
      </c>
      <c r="JA34" s="159">
        <f t="shared" si="210"/>
        <v>3</v>
      </c>
      <c r="JB34" s="151">
        <f t="shared" si="210"/>
        <v>1</v>
      </c>
      <c r="JC34" s="153">
        <f t="shared" si="210"/>
        <v>2</v>
      </c>
      <c r="JD34" s="159">
        <f t="shared" si="210"/>
        <v>0</v>
      </c>
      <c r="JE34" s="151">
        <f t="shared" si="210"/>
        <v>0</v>
      </c>
      <c r="JF34" s="151">
        <f t="shared" si="210"/>
        <v>0</v>
      </c>
      <c r="JG34" s="172"/>
      <c r="JH34" s="153">
        <f t="shared" si="210"/>
        <v>0</v>
      </c>
      <c r="JI34" s="154"/>
      <c r="JJ34" s="150" t="s">
        <v>128</v>
      </c>
      <c r="JK34" s="159">
        <f t="shared" si="210"/>
        <v>0</v>
      </c>
      <c r="JL34" s="151">
        <f t="shared" si="210"/>
        <v>0</v>
      </c>
      <c r="JM34" s="151">
        <f t="shared" si="210"/>
        <v>0</v>
      </c>
      <c r="JN34" s="151">
        <f t="shared" si="210"/>
        <v>0</v>
      </c>
      <c r="JO34" s="153">
        <f t="shared" si="210"/>
        <v>0</v>
      </c>
      <c r="JP34" s="159">
        <f t="shared" si="210"/>
        <v>0</v>
      </c>
      <c r="JQ34" s="151">
        <f t="shared" si="210"/>
        <v>0</v>
      </c>
      <c r="JR34" s="151">
        <f t="shared" si="210"/>
        <v>0</v>
      </c>
      <c r="JS34" s="151">
        <f t="shared" si="210"/>
        <v>0</v>
      </c>
      <c r="JT34" s="172">
        <f t="shared" si="210"/>
        <v>0</v>
      </c>
      <c r="JU34" s="159">
        <f t="shared" si="210"/>
        <v>0</v>
      </c>
      <c r="JV34" s="155">
        <f t="shared" si="210"/>
        <v>0</v>
      </c>
      <c r="JW34" s="155">
        <f t="shared" si="210"/>
        <v>0</v>
      </c>
      <c r="JX34" s="155">
        <f t="shared" si="210"/>
        <v>0</v>
      </c>
      <c r="JY34" s="180">
        <f t="shared" si="210"/>
        <v>0</v>
      </c>
      <c r="JZ34" s="159">
        <f t="shared" si="210"/>
        <v>0</v>
      </c>
      <c r="KA34" s="155">
        <f t="shared" si="210"/>
        <v>0</v>
      </c>
      <c r="KB34" s="155">
        <f t="shared" si="210"/>
        <v>7</v>
      </c>
      <c r="KC34" s="155">
        <f t="shared" si="210"/>
        <v>33</v>
      </c>
      <c r="KD34" s="180">
        <f t="shared" si="210"/>
        <v>8</v>
      </c>
      <c r="KE34" s="427">
        <f>SUM(KE35:KE39)</f>
        <v>1002</v>
      </c>
      <c r="KF34" s="734">
        <f t="shared" ref="KF34:KF50" si="211">KG34/KE34*100</f>
        <v>9.0818363273453091</v>
      </c>
      <c r="KG34" s="180">
        <f>SUM(KG35:KG39)</f>
        <v>91</v>
      </c>
      <c r="KH34" s="155">
        <f t="shared" ref="KH34:KJ34" si="212">SUM(KH35:KH38)</f>
        <v>53</v>
      </c>
      <c r="KI34" s="155">
        <f t="shared" si="212"/>
        <v>1</v>
      </c>
      <c r="KJ34" s="180">
        <f t="shared" si="212"/>
        <v>0</v>
      </c>
      <c r="KK34" s="301"/>
      <c r="KL34" s="275" t="s">
        <v>128</v>
      </c>
      <c r="KM34" s="159">
        <f t="shared" si="210"/>
        <v>0</v>
      </c>
      <c r="KN34" s="155">
        <f t="shared" si="210"/>
        <v>0</v>
      </c>
      <c r="KO34" s="155">
        <f t="shared" si="210"/>
        <v>0</v>
      </c>
      <c r="KP34" s="155">
        <f t="shared" si="210"/>
        <v>1</v>
      </c>
      <c r="KQ34" s="155">
        <f t="shared" si="210"/>
        <v>0</v>
      </c>
      <c r="KR34" s="155">
        <f t="shared" si="210"/>
        <v>1</v>
      </c>
      <c r="KS34" s="155">
        <f t="shared" si="210"/>
        <v>0</v>
      </c>
      <c r="KT34" s="155">
        <f t="shared" si="210"/>
        <v>0</v>
      </c>
      <c r="KU34" s="180">
        <f t="shared" si="210"/>
        <v>0</v>
      </c>
      <c r="KV34" s="331">
        <f t="shared" ref="KV34:KW34" si="213">SUM(KV35:KV39)</f>
        <v>0</v>
      </c>
      <c r="KW34" s="180">
        <f t="shared" si="213"/>
        <v>0</v>
      </c>
      <c r="KY34" s="159">
        <f>SUM(KY35:KY39)</f>
        <v>0</v>
      </c>
      <c r="KZ34" s="159">
        <f t="shared" ref="KZ34:LB34" si="214">SUM(KZ35:KZ39)</f>
        <v>0</v>
      </c>
      <c r="LA34" s="159">
        <f t="shared" si="214"/>
        <v>0</v>
      </c>
      <c r="LB34" s="328">
        <f t="shared" si="214"/>
        <v>0</v>
      </c>
      <c r="LD34" s="368" t="s">
        <v>128</v>
      </c>
      <c r="LE34" s="482">
        <f t="shared" ref="LE34:LR34" si="215">SUM(LE35:LE39)</f>
        <v>0</v>
      </c>
      <c r="LF34" s="417">
        <f t="shared" si="215"/>
        <v>0</v>
      </c>
      <c r="LG34" s="417">
        <f t="shared" si="215"/>
        <v>0</v>
      </c>
      <c r="LH34" s="417">
        <f t="shared" si="215"/>
        <v>0</v>
      </c>
      <c r="LI34" s="417">
        <f t="shared" si="215"/>
        <v>0</v>
      </c>
      <c r="LJ34" s="418">
        <f t="shared" si="215"/>
        <v>0</v>
      </c>
      <c r="LK34" s="454">
        <f t="shared" si="215"/>
        <v>0</v>
      </c>
      <c r="LL34" s="460">
        <f t="shared" si="215"/>
        <v>0</v>
      </c>
      <c r="LM34" s="460">
        <f t="shared" si="215"/>
        <v>0</v>
      </c>
      <c r="LN34" s="462">
        <f t="shared" si="215"/>
        <v>0</v>
      </c>
      <c r="LO34" s="503">
        <f t="shared" si="215"/>
        <v>13</v>
      </c>
      <c r="LP34" s="504">
        <f t="shared" si="215"/>
        <v>4</v>
      </c>
      <c r="LQ34" s="504">
        <f t="shared" si="215"/>
        <v>3</v>
      </c>
      <c r="LR34" s="505">
        <f t="shared" si="215"/>
        <v>1</v>
      </c>
      <c r="LS34" s="511"/>
    </row>
    <row r="35" spans="1:331" s="288" customFormat="1" ht="18.75" x14ac:dyDescent="0.3">
      <c r="A35" s="233">
        <v>1444</v>
      </c>
      <c r="B35" s="370" t="s">
        <v>133</v>
      </c>
      <c r="C35" s="202">
        <v>110</v>
      </c>
      <c r="D35" s="205">
        <v>8</v>
      </c>
      <c r="E35" s="203">
        <v>0</v>
      </c>
      <c r="F35" s="203">
        <v>0</v>
      </c>
      <c r="G35" s="410">
        <f t="shared" si="178"/>
        <v>7.2727272727272725</v>
      </c>
      <c r="H35" s="186">
        <v>7</v>
      </c>
      <c r="I35" s="206">
        <v>1</v>
      </c>
      <c r="J35" s="205">
        <v>8</v>
      </c>
      <c r="K35" s="186">
        <v>7</v>
      </c>
      <c r="L35" s="186">
        <v>11</v>
      </c>
      <c r="M35" s="406">
        <v>9.0909090909090917</v>
      </c>
      <c r="N35" s="205">
        <v>8</v>
      </c>
      <c r="O35" s="186">
        <v>7</v>
      </c>
      <c r="P35" s="186">
        <v>11</v>
      </c>
      <c r="Q35" s="386">
        <v>9.0909090909090917</v>
      </c>
      <c r="R35" s="186">
        <v>0</v>
      </c>
      <c r="S35" s="186">
        <v>0</v>
      </c>
      <c r="T35" s="186">
        <v>0</v>
      </c>
      <c r="U35" s="186">
        <v>0</v>
      </c>
      <c r="V35" s="186">
        <v>0</v>
      </c>
      <c r="W35" s="186">
        <v>0</v>
      </c>
      <c r="X35" s="186">
        <v>8</v>
      </c>
      <c r="Y35" s="186">
        <v>7</v>
      </c>
      <c r="Z35" s="186">
        <v>8</v>
      </c>
      <c r="AA35" s="186">
        <v>7</v>
      </c>
      <c r="AB35" s="186">
        <v>0</v>
      </c>
      <c r="AC35" s="186">
        <v>0</v>
      </c>
      <c r="AD35" s="186">
        <v>0</v>
      </c>
      <c r="AE35" s="186">
        <v>0</v>
      </c>
      <c r="AF35" s="204">
        <v>0</v>
      </c>
      <c r="AG35" s="204"/>
      <c r="AH35" s="148"/>
      <c r="AI35" s="201" t="s">
        <v>133</v>
      </c>
      <c r="AJ35" s="202">
        <v>103</v>
      </c>
      <c r="AK35" s="186">
        <v>18</v>
      </c>
      <c r="AL35" s="123">
        <f t="shared" si="181"/>
        <v>17.475728155339805</v>
      </c>
      <c r="AM35" s="186">
        <v>20</v>
      </c>
      <c r="AN35" s="186">
        <v>19</v>
      </c>
      <c r="AO35" s="186">
        <v>0</v>
      </c>
      <c r="AP35" s="186">
        <v>0</v>
      </c>
      <c r="AQ35" s="186">
        <v>0</v>
      </c>
      <c r="AR35" s="186">
        <v>1</v>
      </c>
      <c r="AS35" s="186">
        <v>0</v>
      </c>
      <c r="AT35" s="186">
        <v>4</v>
      </c>
      <c r="AU35" s="186">
        <v>11</v>
      </c>
      <c r="AV35" s="123">
        <f t="shared" si="183"/>
        <v>10.679611650485436</v>
      </c>
      <c r="AW35" s="203">
        <v>11</v>
      </c>
      <c r="AX35" s="603">
        <v>11</v>
      </c>
      <c r="AY35" s="203"/>
      <c r="AZ35" s="203">
        <v>0</v>
      </c>
      <c r="BA35" s="203">
        <v>0</v>
      </c>
      <c r="BB35" s="123">
        <f t="shared" si="184"/>
        <v>0</v>
      </c>
      <c r="BC35" s="203">
        <v>1</v>
      </c>
      <c r="BD35" s="203">
        <v>0</v>
      </c>
      <c r="BE35" s="203">
        <v>0</v>
      </c>
      <c r="BF35" s="123">
        <f t="shared" si="185"/>
        <v>0</v>
      </c>
      <c r="BG35" s="203">
        <v>0</v>
      </c>
      <c r="BH35" s="186">
        <v>0</v>
      </c>
      <c r="BI35" s="186">
        <v>0</v>
      </c>
      <c r="BJ35" s="186">
        <v>0</v>
      </c>
      <c r="BK35" s="186">
        <v>0</v>
      </c>
      <c r="BL35" s="186">
        <v>0</v>
      </c>
      <c r="BM35" s="204">
        <v>0</v>
      </c>
      <c r="BN35" s="148"/>
      <c r="BO35" s="201" t="s">
        <v>133</v>
      </c>
      <c r="BP35" s="202">
        <v>102</v>
      </c>
      <c r="BQ35" s="186">
        <v>0</v>
      </c>
      <c r="BR35" s="186">
        <v>0</v>
      </c>
      <c r="BS35" s="186">
        <v>0</v>
      </c>
      <c r="BT35" s="186">
        <v>0</v>
      </c>
      <c r="BU35" s="186">
        <v>1</v>
      </c>
      <c r="BV35" s="186">
        <v>1</v>
      </c>
      <c r="BW35" s="186">
        <v>0</v>
      </c>
      <c r="BX35" s="203">
        <v>0</v>
      </c>
      <c r="BY35" s="708">
        <f t="shared" si="189"/>
        <v>0</v>
      </c>
      <c r="BZ35" s="203">
        <v>1</v>
      </c>
      <c r="CA35" s="203">
        <v>0</v>
      </c>
      <c r="CB35" s="203">
        <v>0</v>
      </c>
      <c r="CC35" s="708">
        <f t="shared" si="190"/>
        <v>0</v>
      </c>
      <c r="CD35" s="203">
        <v>0</v>
      </c>
      <c r="CE35" s="203">
        <v>0</v>
      </c>
      <c r="CF35" s="203">
        <v>0</v>
      </c>
      <c r="CG35" s="203">
        <v>0</v>
      </c>
      <c r="CH35" s="203">
        <v>0</v>
      </c>
      <c r="CI35" s="203">
        <v>0</v>
      </c>
      <c r="CJ35" s="203">
        <v>1</v>
      </c>
      <c r="CK35" s="203">
        <v>10</v>
      </c>
      <c r="CL35" s="716">
        <f t="shared" si="192"/>
        <v>9.8039215686274517</v>
      </c>
      <c r="CM35" s="290"/>
      <c r="CN35" s="245"/>
      <c r="CO35" s="204">
        <v>0</v>
      </c>
      <c r="CP35" s="148"/>
      <c r="CQ35" s="370" t="s">
        <v>133</v>
      </c>
      <c r="CR35" s="371">
        <v>23</v>
      </c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235"/>
      <c r="DM35" s="356"/>
      <c r="DN35" s="148"/>
      <c r="DO35" s="201" t="s">
        <v>133</v>
      </c>
      <c r="DP35" s="202">
        <v>182</v>
      </c>
      <c r="DQ35" s="186"/>
      <c r="DR35" s="186"/>
      <c r="DS35" s="186"/>
      <c r="DT35" s="186"/>
      <c r="DU35" s="186"/>
      <c r="DV35" s="186"/>
      <c r="DW35" s="203"/>
      <c r="DX35" s="720">
        <f t="shared" si="197"/>
        <v>0</v>
      </c>
      <c r="DY35" s="203"/>
      <c r="DZ35" s="203"/>
      <c r="EA35" s="203"/>
      <c r="EB35" s="716">
        <f t="shared" si="198"/>
        <v>0</v>
      </c>
      <c r="EC35" s="203"/>
      <c r="ED35" s="203"/>
      <c r="EE35" s="203"/>
      <c r="EF35" s="203"/>
      <c r="EG35" s="203">
        <v>0</v>
      </c>
      <c r="EH35" s="203">
        <v>0</v>
      </c>
      <c r="EI35" s="203"/>
      <c r="EJ35" s="203"/>
      <c r="EK35" s="716">
        <f t="shared" si="200"/>
        <v>0</v>
      </c>
      <c r="EL35" s="203"/>
      <c r="EM35" s="203">
        <v>9</v>
      </c>
      <c r="EN35" s="708">
        <f t="shared" si="201"/>
        <v>4.9450549450549453</v>
      </c>
      <c r="EO35" s="203">
        <v>9</v>
      </c>
      <c r="EP35" s="716">
        <f t="shared" si="202"/>
        <v>4.9450549450549453</v>
      </c>
      <c r="EQ35" s="148"/>
      <c r="ER35" s="201" t="s">
        <v>133</v>
      </c>
      <c r="ES35" s="205">
        <v>1</v>
      </c>
      <c r="ET35" s="186">
        <v>0</v>
      </c>
      <c r="EU35" s="204">
        <v>0</v>
      </c>
      <c r="EV35" s="205">
        <v>1</v>
      </c>
      <c r="EW35" s="203">
        <v>0</v>
      </c>
      <c r="EX35" s="173">
        <v>0</v>
      </c>
      <c r="EY35" s="205">
        <v>1</v>
      </c>
      <c r="EZ35" s="186">
        <v>1</v>
      </c>
      <c r="FA35" s="204">
        <v>3</v>
      </c>
      <c r="FB35" s="205">
        <v>8</v>
      </c>
      <c r="FC35" s="186">
        <v>6</v>
      </c>
      <c r="FD35" s="204">
        <v>3</v>
      </c>
      <c r="FE35" s="205">
        <v>3</v>
      </c>
      <c r="FF35" s="186">
        <v>1</v>
      </c>
      <c r="FG35" s="206">
        <v>0</v>
      </c>
      <c r="FH35" s="205">
        <v>4</v>
      </c>
      <c r="FI35" s="186">
        <v>0</v>
      </c>
      <c r="FJ35" s="204">
        <v>0</v>
      </c>
      <c r="FK35" s="427">
        <v>85</v>
      </c>
      <c r="FL35" s="724">
        <f t="shared" si="169"/>
        <v>0</v>
      </c>
      <c r="FM35" s="186">
        <v>0</v>
      </c>
      <c r="FN35" s="186">
        <v>0</v>
      </c>
      <c r="FO35" s="186">
        <v>0</v>
      </c>
      <c r="FP35" s="186">
        <v>0</v>
      </c>
      <c r="FQ35" s="204">
        <v>0</v>
      </c>
      <c r="FR35" s="205">
        <v>0</v>
      </c>
      <c r="FS35" s="203">
        <v>0</v>
      </c>
      <c r="FT35" s="203">
        <v>0</v>
      </c>
      <c r="FU35" s="186">
        <v>3</v>
      </c>
      <c r="FV35" s="186">
        <v>0</v>
      </c>
      <c r="FW35" s="186">
        <v>0</v>
      </c>
      <c r="FX35" s="186">
        <v>5</v>
      </c>
      <c r="FY35" s="186">
        <v>3</v>
      </c>
      <c r="FZ35" s="186">
        <v>0</v>
      </c>
      <c r="GA35" s="186">
        <v>8</v>
      </c>
      <c r="GB35" s="186">
        <v>1</v>
      </c>
      <c r="GC35" s="186">
        <v>0</v>
      </c>
      <c r="GD35" s="186">
        <v>0</v>
      </c>
      <c r="GE35" s="186">
        <v>0</v>
      </c>
      <c r="GF35" s="186">
        <v>0</v>
      </c>
      <c r="GG35" s="204">
        <v>0</v>
      </c>
      <c r="GH35" s="148"/>
      <c r="GI35" s="201" t="s">
        <v>133</v>
      </c>
      <c r="GJ35" s="486">
        <v>958</v>
      </c>
      <c r="GK35" s="727">
        <f t="shared" si="204"/>
        <v>0</v>
      </c>
      <c r="GL35" s="186">
        <v>0</v>
      </c>
      <c r="GM35" s="186">
        <v>0</v>
      </c>
      <c r="GN35" s="186">
        <v>0</v>
      </c>
      <c r="GO35" s="186">
        <v>0</v>
      </c>
      <c r="GP35" s="186">
        <v>0</v>
      </c>
      <c r="GQ35" s="186">
        <v>0</v>
      </c>
      <c r="GR35" s="186">
        <v>0</v>
      </c>
      <c r="GS35" s="186">
        <v>0</v>
      </c>
      <c r="GT35" s="186">
        <v>0</v>
      </c>
      <c r="GU35" s="206">
        <v>0</v>
      </c>
      <c r="GV35" s="184">
        <v>0</v>
      </c>
      <c r="GW35" s="205">
        <v>1184</v>
      </c>
      <c r="GX35" s="730">
        <f t="shared" si="207"/>
        <v>0</v>
      </c>
      <c r="GY35" s="186">
        <v>0</v>
      </c>
      <c r="GZ35" s="186">
        <v>0</v>
      </c>
      <c r="HA35" s="186">
        <v>0</v>
      </c>
      <c r="HB35" s="186">
        <v>0</v>
      </c>
      <c r="HC35" s="186">
        <v>0</v>
      </c>
      <c r="HD35" s="186">
        <v>0</v>
      </c>
      <c r="HE35" s="186">
        <v>0</v>
      </c>
      <c r="HF35" s="186">
        <v>0</v>
      </c>
      <c r="HG35" s="204">
        <v>0</v>
      </c>
      <c r="HH35" s="148"/>
      <c r="HI35" s="201" t="s">
        <v>133</v>
      </c>
      <c r="HJ35" s="203">
        <v>0</v>
      </c>
      <c r="HK35" s="186">
        <v>0</v>
      </c>
      <c r="HL35" s="186">
        <v>0</v>
      </c>
      <c r="HM35" s="186">
        <v>0</v>
      </c>
      <c r="HN35" s="186">
        <v>0</v>
      </c>
      <c r="HO35" s="186">
        <v>0</v>
      </c>
      <c r="HP35" s="186">
        <v>0</v>
      </c>
      <c r="HQ35" s="206">
        <v>0</v>
      </c>
      <c r="HR35" s="427">
        <v>73</v>
      </c>
      <c r="HS35" s="732">
        <f>SUM(HT35:HX35)/HR35*100</f>
        <v>0</v>
      </c>
      <c r="HT35" s="203">
        <v>0</v>
      </c>
      <c r="HU35" s="203">
        <v>0</v>
      </c>
      <c r="HV35" s="203">
        <v>0</v>
      </c>
      <c r="HW35" s="203">
        <v>0</v>
      </c>
      <c r="HX35" s="173">
        <v>0</v>
      </c>
      <c r="HY35" s="186">
        <v>0</v>
      </c>
      <c r="HZ35" s="186">
        <v>0</v>
      </c>
      <c r="IA35" s="186">
        <v>0</v>
      </c>
      <c r="IB35" s="186">
        <v>0</v>
      </c>
      <c r="IC35" s="186">
        <v>0</v>
      </c>
      <c r="ID35" s="186">
        <v>0</v>
      </c>
      <c r="IE35" s="186">
        <v>0</v>
      </c>
      <c r="IF35" s="204">
        <v>0</v>
      </c>
      <c r="IG35" s="148"/>
      <c r="IH35" s="201" t="s">
        <v>133</v>
      </c>
      <c r="II35" s="205">
        <v>0</v>
      </c>
      <c r="IJ35" s="186">
        <v>0</v>
      </c>
      <c r="IK35" s="186">
        <v>0</v>
      </c>
      <c r="IL35" s="186">
        <v>2</v>
      </c>
      <c r="IM35" s="186">
        <v>0</v>
      </c>
      <c r="IN35" s="186">
        <v>0</v>
      </c>
      <c r="IO35" s="186">
        <v>9</v>
      </c>
      <c r="IP35" s="186">
        <v>1</v>
      </c>
      <c r="IQ35" s="186">
        <v>0</v>
      </c>
      <c r="IR35" s="186">
        <v>44</v>
      </c>
      <c r="IS35" s="186">
        <v>8</v>
      </c>
      <c r="IT35" s="186">
        <v>0</v>
      </c>
      <c r="IU35" s="186">
        <v>6</v>
      </c>
      <c r="IV35" s="186">
        <v>0</v>
      </c>
      <c r="IW35" s="204">
        <v>0</v>
      </c>
      <c r="IX35" s="205">
        <v>1</v>
      </c>
      <c r="IY35" s="186">
        <v>0</v>
      </c>
      <c r="IZ35" s="204">
        <v>0</v>
      </c>
      <c r="JA35" s="205">
        <v>2</v>
      </c>
      <c r="JB35" s="186">
        <v>0</v>
      </c>
      <c r="JC35" s="204">
        <v>0</v>
      </c>
      <c r="JD35" s="205">
        <v>0</v>
      </c>
      <c r="JE35" s="186">
        <v>0</v>
      </c>
      <c r="JF35" s="186">
        <v>0</v>
      </c>
      <c r="JG35" s="206">
        <v>0</v>
      </c>
      <c r="JH35" s="204">
        <v>0</v>
      </c>
      <c r="JI35" s="148"/>
      <c r="JJ35" s="201" t="s">
        <v>133</v>
      </c>
      <c r="JK35" s="205">
        <v>0</v>
      </c>
      <c r="JL35" s="186">
        <v>0</v>
      </c>
      <c r="JM35" s="186">
        <v>0</v>
      </c>
      <c r="JN35" s="186">
        <v>0</v>
      </c>
      <c r="JO35" s="204">
        <v>0</v>
      </c>
      <c r="JP35" s="205">
        <v>0</v>
      </c>
      <c r="JQ35" s="186">
        <v>0</v>
      </c>
      <c r="JR35" s="186">
        <v>0</v>
      </c>
      <c r="JS35" s="186">
        <v>0</v>
      </c>
      <c r="JT35" s="206">
        <v>0</v>
      </c>
      <c r="JU35" s="205">
        <v>0</v>
      </c>
      <c r="JV35" s="203">
        <v>0</v>
      </c>
      <c r="JW35" s="203">
        <v>0</v>
      </c>
      <c r="JX35" s="203">
        <v>0</v>
      </c>
      <c r="JY35" s="173">
        <v>0</v>
      </c>
      <c r="JZ35" s="205">
        <v>0</v>
      </c>
      <c r="KA35" s="203">
        <v>0</v>
      </c>
      <c r="KB35" s="203">
        <v>4</v>
      </c>
      <c r="KC35" s="203">
        <v>28</v>
      </c>
      <c r="KD35" s="173">
        <v>8</v>
      </c>
      <c r="KE35" s="427">
        <v>592</v>
      </c>
      <c r="KF35" s="734">
        <f t="shared" si="211"/>
        <v>11.993243243243242</v>
      </c>
      <c r="KG35" s="173">
        <v>71</v>
      </c>
      <c r="KH35" s="205">
        <v>43</v>
      </c>
      <c r="KI35" s="203">
        <v>1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1</v>
      </c>
      <c r="KQ35" s="203">
        <v>0</v>
      </c>
      <c r="KR35" s="203">
        <v>0</v>
      </c>
      <c r="KS35" s="203">
        <v>0</v>
      </c>
      <c r="KT35" s="203">
        <v>0</v>
      </c>
      <c r="KU35" s="173">
        <v>0</v>
      </c>
      <c r="KV35" s="332"/>
      <c r="KW35" s="173"/>
      <c r="KY35" s="205"/>
      <c r="KZ35" s="203"/>
      <c r="LA35" s="203"/>
      <c r="LB35" s="173"/>
      <c r="LD35" s="370" t="s">
        <v>133</v>
      </c>
      <c r="LE35" s="483"/>
      <c r="LF35" s="419"/>
      <c r="LG35" s="419"/>
      <c r="LH35" s="419"/>
      <c r="LI35" s="419"/>
      <c r="LJ35" s="420"/>
      <c r="LK35" s="480"/>
      <c r="LL35" s="452"/>
      <c r="LM35" s="452"/>
      <c r="LN35" s="453"/>
      <c r="LO35" s="480"/>
      <c r="LP35" s="452"/>
      <c r="LQ35" s="452"/>
      <c r="LR35" s="453"/>
      <c r="LS35" s="445"/>
    </row>
    <row r="36" spans="1:331" s="288" customFormat="1" ht="18.75" x14ac:dyDescent="0.3">
      <c r="A36" s="233">
        <v>1443</v>
      </c>
      <c r="B36" s="370" t="s">
        <v>134</v>
      </c>
      <c r="C36" s="202">
        <v>58</v>
      </c>
      <c r="D36" s="205">
        <v>0</v>
      </c>
      <c r="E36" s="203">
        <v>0</v>
      </c>
      <c r="F36" s="203">
        <v>0</v>
      </c>
      <c r="G36" s="410">
        <f t="shared" si="178"/>
        <v>0</v>
      </c>
      <c r="H36" s="186">
        <v>0</v>
      </c>
      <c r="I36" s="206">
        <v>0</v>
      </c>
      <c r="J36" s="205">
        <v>6</v>
      </c>
      <c r="K36" s="186">
        <v>5</v>
      </c>
      <c r="L36" s="186">
        <v>5</v>
      </c>
      <c r="M36" s="406">
        <v>5.8139534883720927</v>
      </c>
      <c r="N36" s="205">
        <v>6</v>
      </c>
      <c r="O36" s="186">
        <v>5</v>
      </c>
      <c r="P36" s="186">
        <v>5</v>
      </c>
      <c r="Q36" s="386">
        <v>5.8139534883720927</v>
      </c>
      <c r="R36" s="186">
        <v>0</v>
      </c>
      <c r="S36" s="186">
        <v>0</v>
      </c>
      <c r="T36" s="186">
        <v>0</v>
      </c>
      <c r="U36" s="186">
        <v>0</v>
      </c>
      <c r="V36" s="186">
        <v>0</v>
      </c>
      <c r="W36" s="186">
        <v>0</v>
      </c>
      <c r="X36" s="186">
        <v>6</v>
      </c>
      <c r="Y36" s="186">
        <v>5</v>
      </c>
      <c r="Z36" s="186">
        <v>6</v>
      </c>
      <c r="AA36" s="186">
        <v>5</v>
      </c>
      <c r="AB36" s="186">
        <v>0</v>
      </c>
      <c r="AC36" s="186">
        <v>1</v>
      </c>
      <c r="AD36" s="186">
        <v>0</v>
      </c>
      <c r="AE36" s="186">
        <v>0</v>
      </c>
      <c r="AF36" s="204">
        <v>0</v>
      </c>
      <c r="AG36" s="204"/>
      <c r="AH36" s="148"/>
      <c r="AI36" s="201" t="s">
        <v>134</v>
      </c>
      <c r="AJ36" s="202">
        <v>64</v>
      </c>
      <c r="AK36" s="186">
        <v>4</v>
      </c>
      <c r="AL36" s="123">
        <f t="shared" si="181"/>
        <v>6.25</v>
      </c>
      <c r="AM36" s="186">
        <v>4</v>
      </c>
      <c r="AN36" s="186">
        <v>4</v>
      </c>
      <c r="AO36" s="186">
        <v>0</v>
      </c>
      <c r="AP36" s="186">
        <v>0</v>
      </c>
      <c r="AQ36" s="186">
        <v>1</v>
      </c>
      <c r="AR36" s="186">
        <v>0</v>
      </c>
      <c r="AS36" s="186">
        <v>0</v>
      </c>
      <c r="AT36" s="186">
        <v>7</v>
      </c>
      <c r="AU36" s="186">
        <v>5</v>
      </c>
      <c r="AV36" s="123">
        <f t="shared" si="183"/>
        <v>7.8125</v>
      </c>
      <c r="AW36" s="203">
        <v>5</v>
      </c>
      <c r="AX36" s="603">
        <v>5</v>
      </c>
      <c r="AY36" s="203">
        <v>0</v>
      </c>
      <c r="AZ36" s="203">
        <v>0</v>
      </c>
      <c r="BA36" s="203">
        <v>0</v>
      </c>
      <c r="BB36" s="123">
        <f t="shared" si="184"/>
        <v>0</v>
      </c>
      <c r="BC36" s="203">
        <v>0</v>
      </c>
      <c r="BD36" s="203">
        <v>0</v>
      </c>
      <c r="BE36" s="203">
        <v>0</v>
      </c>
      <c r="BF36" s="123">
        <f t="shared" si="185"/>
        <v>0</v>
      </c>
      <c r="BG36" s="203">
        <v>0</v>
      </c>
      <c r="BH36" s="186">
        <v>0</v>
      </c>
      <c r="BI36" s="186">
        <v>0</v>
      </c>
      <c r="BJ36" s="186">
        <v>0</v>
      </c>
      <c r="BK36" s="186">
        <v>0</v>
      </c>
      <c r="BL36" s="186">
        <v>0</v>
      </c>
      <c r="BM36" s="204">
        <v>0</v>
      </c>
      <c r="BN36" s="148"/>
      <c r="BO36" s="201" t="s">
        <v>134</v>
      </c>
      <c r="BP36" s="202">
        <v>70</v>
      </c>
      <c r="BQ36" s="186">
        <v>0</v>
      </c>
      <c r="BR36" s="186">
        <v>0</v>
      </c>
      <c r="BS36" s="186">
        <v>0</v>
      </c>
      <c r="BT36" s="186">
        <v>1</v>
      </c>
      <c r="BU36" s="186">
        <v>0</v>
      </c>
      <c r="BV36" s="186">
        <v>0</v>
      </c>
      <c r="BW36" s="186">
        <v>0</v>
      </c>
      <c r="BX36" s="203">
        <v>0</v>
      </c>
      <c r="BY36" s="708">
        <f t="shared" si="189"/>
        <v>0</v>
      </c>
      <c r="BZ36" s="203">
        <v>0</v>
      </c>
      <c r="CA36" s="203">
        <v>0</v>
      </c>
      <c r="CB36" s="203">
        <v>0</v>
      </c>
      <c r="CC36" s="708">
        <f t="shared" si="190"/>
        <v>0</v>
      </c>
      <c r="CD36" s="203">
        <v>0</v>
      </c>
      <c r="CE36" s="203">
        <v>0</v>
      </c>
      <c r="CF36" s="203">
        <v>0</v>
      </c>
      <c r="CG36" s="203">
        <v>0</v>
      </c>
      <c r="CH36" s="203">
        <v>0</v>
      </c>
      <c r="CI36" s="203">
        <v>0</v>
      </c>
      <c r="CJ36" s="203">
        <v>1</v>
      </c>
      <c r="CK36" s="203">
        <v>1</v>
      </c>
      <c r="CL36" s="716">
        <f t="shared" si="192"/>
        <v>1.4285714285714286</v>
      </c>
      <c r="CM36" s="290"/>
      <c r="CN36" s="245"/>
      <c r="CO36" s="204">
        <v>0</v>
      </c>
      <c r="CP36" s="148"/>
      <c r="CQ36" s="370" t="s">
        <v>134</v>
      </c>
      <c r="CR36" s="371">
        <v>6</v>
      </c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235"/>
      <c r="DM36" s="356"/>
      <c r="DN36" s="148"/>
      <c r="DO36" s="201" t="s">
        <v>134</v>
      </c>
      <c r="DP36" s="202">
        <v>78</v>
      </c>
      <c r="DQ36" s="186"/>
      <c r="DR36" s="186"/>
      <c r="DS36" s="186"/>
      <c r="DT36" s="186"/>
      <c r="DU36" s="186"/>
      <c r="DV36" s="186"/>
      <c r="DW36" s="203"/>
      <c r="DX36" s="720">
        <f t="shared" si="197"/>
        <v>0</v>
      </c>
      <c r="DY36" s="203"/>
      <c r="DZ36" s="203"/>
      <c r="EA36" s="203"/>
      <c r="EB36" s="716">
        <f t="shared" si="198"/>
        <v>0</v>
      </c>
      <c r="EC36" s="203"/>
      <c r="ED36" s="203"/>
      <c r="EE36" s="203"/>
      <c r="EF36" s="203"/>
      <c r="EG36" s="203">
        <v>0</v>
      </c>
      <c r="EH36" s="203">
        <v>0</v>
      </c>
      <c r="EI36" s="203"/>
      <c r="EJ36" s="203"/>
      <c r="EK36" s="716">
        <f t="shared" si="200"/>
        <v>0</v>
      </c>
      <c r="EL36" s="203"/>
      <c r="EM36" s="203">
        <v>1</v>
      </c>
      <c r="EN36" s="708">
        <f t="shared" si="201"/>
        <v>1.2820512820512819</v>
      </c>
      <c r="EO36" s="203">
        <v>1</v>
      </c>
      <c r="EP36" s="716">
        <f t="shared" si="202"/>
        <v>1.2820512820512819</v>
      </c>
      <c r="EQ36" s="148"/>
      <c r="ER36" s="201" t="s">
        <v>134</v>
      </c>
      <c r="ES36" s="205">
        <v>0</v>
      </c>
      <c r="ET36" s="186">
        <v>0</v>
      </c>
      <c r="EU36" s="204">
        <v>0</v>
      </c>
      <c r="EV36" s="205">
        <v>0</v>
      </c>
      <c r="EW36" s="203">
        <v>0</v>
      </c>
      <c r="EX36" s="173">
        <v>0</v>
      </c>
      <c r="EY36" s="205">
        <v>0</v>
      </c>
      <c r="EZ36" s="186">
        <v>0</v>
      </c>
      <c r="FA36" s="204">
        <v>0</v>
      </c>
      <c r="FB36" s="205">
        <v>0</v>
      </c>
      <c r="FC36" s="186">
        <v>0</v>
      </c>
      <c r="FD36" s="204">
        <v>0</v>
      </c>
      <c r="FE36" s="205">
        <v>0</v>
      </c>
      <c r="FF36" s="186">
        <v>0</v>
      </c>
      <c r="FG36" s="206">
        <v>0</v>
      </c>
      <c r="FH36" s="205">
        <v>0</v>
      </c>
      <c r="FI36" s="186">
        <v>0</v>
      </c>
      <c r="FJ36" s="204">
        <v>0</v>
      </c>
      <c r="FK36" s="427">
        <v>66</v>
      </c>
      <c r="FL36" s="724">
        <f t="shared" si="169"/>
        <v>4.5454545454545459</v>
      </c>
      <c r="FM36" s="186">
        <v>0</v>
      </c>
      <c r="FN36" s="186">
        <v>0</v>
      </c>
      <c r="FO36" s="186">
        <v>2</v>
      </c>
      <c r="FP36" s="186">
        <v>1</v>
      </c>
      <c r="FQ36" s="204">
        <v>0</v>
      </c>
      <c r="FR36" s="205">
        <v>1</v>
      </c>
      <c r="FS36" s="203">
        <v>0</v>
      </c>
      <c r="FT36" s="203">
        <v>0</v>
      </c>
      <c r="FU36" s="186">
        <v>0</v>
      </c>
      <c r="FV36" s="186">
        <v>0</v>
      </c>
      <c r="FW36" s="186">
        <v>0</v>
      </c>
      <c r="FX36" s="186">
        <v>0</v>
      </c>
      <c r="FY36" s="186">
        <v>0</v>
      </c>
      <c r="FZ36" s="186">
        <v>0</v>
      </c>
      <c r="GA36" s="186">
        <v>0</v>
      </c>
      <c r="GB36" s="186">
        <v>0</v>
      </c>
      <c r="GC36" s="186">
        <v>0</v>
      </c>
      <c r="GD36" s="186">
        <v>0</v>
      </c>
      <c r="GE36" s="186">
        <v>0</v>
      </c>
      <c r="GF36" s="186">
        <v>0</v>
      </c>
      <c r="GG36" s="204">
        <v>0</v>
      </c>
      <c r="GH36" s="148"/>
      <c r="GI36" s="201" t="s">
        <v>134</v>
      </c>
      <c r="GJ36" s="486">
        <v>474</v>
      </c>
      <c r="GK36" s="727">
        <f t="shared" si="204"/>
        <v>0</v>
      </c>
      <c r="GL36" s="186">
        <v>0</v>
      </c>
      <c r="GM36" s="186">
        <v>0</v>
      </c>
      <c r="GN36" s="186">
        <v>0</v>
      </c>
      <c r="GO36" s="186">
        <v>0</v>
      </c>
      <c r="GP36" s="186">
        <v>0</v>
      </c>
      <c r="GQ36" s="186">
        <v>0</v>
      </c>
      <c r="GR36" s="186">
        <v>0</v>
      </c>
      <c r="GS36" s="186">
        <v>0</v>
      </c>
      <c r="GT36" s="186">
        <v>0</v>
      </c>
      <c r="GU36" s="206">
        <v>0</v>
      </c>
      <c r="GV36" s="184">
        <v>0</v>
      </c>
      <c r="GW36" s="205">
        <v>317</v>
      </c>
      <c r="GX36" s="730">
        <f t="shared" si="207"/>
        <v>0</v>
      </c>
      <c r="GY36" s="186">
        <v>0</v>
      </c>
      <c r="GZ36" s="186">
        <v>0</v>
      </c>
      <c r="HA36" s="186">
        <v>0</v>
      </c>
      <c r="HB36" s="186">
        <v>0</v>
      </c>
      <c r="HC36" s="186">
        <v>0</v>
      </c>
      <c r="HD36" s="186">
        <v>0</v>
      </c>
      <c r="HE36" s="186">
        <v>0</v>
      </c>
      <c r="HF36" s="186">
        <v>0</v>
      </c>
      <c r="HG36" s="204">
        <v>0</v>
      </c>
      <c r="HH36" s="148"/>
      <c r="HI36" s="201" t="s">
        <v>134</v>
      </c>
      <c r="HJ36" s="203">
        <v>0</v>
      </c>
      <c r="HK36" s="186">
        <v>0</v>
      </c>
      <c r="HL36" s="186">
        <v>0</v>
      </c>
      <c r="HM36" s="186">
        <v>0</v>
      </c>
      <c r="HN36" s="186">
        <v>0</v>
      </c>
      <c r="HO36" s="186">
        <v>0</v>
      </c>
      <c r="HP36" s="186">
        <v>0</v>
      </c>
      <c r="HQ36" s="206">
        <v>0</v>
      </c>
      <c r="HR36" s="427">
        <v>37</v>
      </c>
      <c r="HS36" s="732">
        <f t="shared" si="209"/>
        <v>0</v>
      </c>
      <c r="HT36" s="203">
        <v>0</v>
      </c>
      <c r="HU36" s="203">
        <v>0</v>
      </c>
      <c r="HV36" s="203">
        <v>0</v>
      </c>
      <c r="HW36" s="203">
        <v>0</v>
      </c>
      <c r="HX36" s="173">
        <v>0</v>
      </c>
      <c r="HY36" s="186">
        <v>0</v>
      </c>
      <c r="HZ36" s="186">
        <v>0</v>
      </c>
      <c r="IA36" s="186">
        <v>0</v>
      </c>
      <c r="IB36" s="186">
        <v>0</v>
      </c>
      <c r="IC36" s="186">
        <v>0</v>
      </c>
      <c r="ID36" s="186">
        <v>0</v>
      </c>
      <c r="IE36" s="186">
        <v>0</v>
      </c>
      <c r="IF36" s="204">
        <v>0</v>
      </c>
      <c r="IG36" s="148"/>
      <c r="IH36" s="201" t="s">
        <v>134</v>
      </c>
      <c r="II36" s="205">
        <v>0</v>
      </c>
      <c r="IJ36" s="186">
        <v>0</v>
      </c>
      <c r="IK36" s="186">
        <v>0</v>
      </c>
      <c r="IL36" s="186">
        <v>0</v>
      </c>
      <c r="IM36" s="186">
        <v>0</v>
      </c>
      <c r="IN36" s="186">
        <v>0</v>
      </c>
      <c r="IO36" s="186">
        <v>0</v>
      </c>
      <c r="IP36" s="186">
        <v>0</v>
      </c>
      <c r="IQ36" s="186">
        <v>0</v>
      </c>
      <c r="IR36" s="186">
        <v>0</v>
      </c>
      <c r="IS36" s="186">
        <v>0</v>
      </c>
      <c r="IT36" s="186">
        <v>0</v>
      </c>
      <c r="IU36" s="186">
        <v>0</v>
      </c>
      <c r="IV36" s="186">
        <v>0</v>
      </c>
      <c r="IW36" s="204">
        <v>0</v>
      </c>
      <c r="IX36" s="205">
        <v>0</v>
      </c>
      <c r="IY36" s="186">
        <v>0</v>
      </c>
      <c r="IZ36" s="204">
        <v>0</v>
      </c>
      <c r="JA36" s="205">
        <v>0</v>
      </c>
      <c r="JB36" s="186">
        <v>0</v>
      </c>
      <c r="JC36" s="204">
        <v>0</v>
      </c>
      <c r="JD36" s="205">
        <v>0</v>
      </c>
      <c r="JE36" s="186">
        <v>0</v>
      </c>
      <c r="JF36" s="186">
        <v>0</v>
      </c>
      <c r="JG36" s="206">
        <v>0</v>
      </c>
      <c r="JH36" s="204">
        <v>0</v>
      </c>
      <c r="JI36" s="148"/>
      <c r="JJ36" s="201" t="s">
        <v>134</v>
      </c>
      <c r="JK36" s="205">
        <v>0</v>
      </c>
      <c r="JL36" s="186">
        <v>0</v>
      </c>
      <c r="JM36" s="186">
        <v>0</v>
      </c>
      <c r="JN36" s="186">
        <v>0</v>
      </c>
      <c r="JO36" s="204">
        <v>0</v>
      </c>
      <c r="JP36" s="205">
        <v>0</v>
      </c>
      <c r="JQ36" s="186">
        <v>0</v>
      </c>
      <c r="JR36" s="186">
        <v>0</v>
      </c>
      <c r="JS36" s="186">
        <v>0</v>
      </c>
      <c r="JT36" s="206">
        <v>0</v>
      </c>
      <c r="JU36" s="205">
        <v>0</v>
      </c>
      <c r="JV36" s="203">
        <v>0</v>
      </c>
      <c r="JW36" s="203">
        <v>0</v>
      </c>
      <c r="JX36" s="203">
        <v>0</v>
      </c>
      <c r="JY36" s="173">
        <v>0</v>
      </c>
      <c r="JZ36" s="205">
        <v>0</v>
      </c>
      <c r="KA36" s="203">
        <v>0</v>
      </c>
      <c r="KB36" s="203">
        <v>1</v>
      </c>
      <c r="KC36" s="203">
        <v>3</v>
      </c>
      <c r="KD36" s="173">
        <v>0</v>
      </c>
      <c r="KE36" s="427">
        <v>158</v>
      </c>
      <c r="KF36" s="734">
        <f t="shared" si="211"/>
        <v>0.63291139240506333</v>
      </c>
      <c r="KG36" s="173">
        <v>1</v>
      </c>
      <c r="KH36" s="205">
        <v>8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0</v>
      </c>
      <c r="KQ36" s="203">
        <v>0</v>
      </c>
      <c r="KR36" s="203">
        <v>1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370" t="s">
        <v>134</v>
      </c>
      <c r="LE36" s="483"/>
      <c r="LF36" s="419"/>
      <c r="LG36" s="419"/>
      <c r="LH36" s="419"/>
      <c r="LI36" s="419"/>
      <c r="LJ36" s="420"/>
      <c r="LK36" s="480"/>
      <c r="LL36" s="452"/>
      <c r="LM36" s="452"/>
      <c r="LN36" s="453"/>
      <c r="LO36" s="480">
        <v>8</v>
      </c>
      <c r="LP36" s="452"/>
      <c r="LQ36" s="452"/>
      <c r="LR36" s="453"/>
      <c r="LS36" s="445"/>
    </row>
    <row r="37" spans="1:331" s="288" customFormat="1" ht="21" x14ac:dyDescent="0.35">
      <c r="A37" s="400">
        <v>12192</v>
      </c>
      <c r="B37" s="370" t="s">
        <v>145</v>
      </c>
      <c r="C37" s="202">
        <v>0</v>
      </c>
      <c r="D37" s="205"/>
      <c r="E37" s="203"/>
      <c r="F37" s="203"/>
      <c r="G37" s="410" t="e">
        <f t="shared" si="178"/>
        <v>#DIV/0!</v>
      </c>
      <c r="H37" s="186"/>
      <c r="I37" s="206"/>
      <c r="J37" s="205">
        <v>2</v>
      </c>
      <c r="K37" s="186">
        <v>2</v>
      </c>
      <c r="L37" s="186">
        <v>3</v>
      </c>
      <c r="M37" s="406" t="e">
        <v>#DIV/0!</v>
      </c>
      <c r="N37" s="205">
        <v>2</v>
      </c>
      <c r="O37" s="186">
        <v>2</v>
      </c>
      <c r="P37" s="186">
        <v>3</v>
      </c>
      <c r="Q37" s="386" t="e">
        <v>#DIV/0!</v>
      </c>
      <c r="R37" s="186"/>
      <c r="S37" s="186"/>
      <c r="T37" s="186"/>
      <c r="U37" s="186"/>
      <c r="V37" s="186"/>
      <c r="W37" s="186"/>
      <c r="X37" s="186">
        <v>2</v>
      </c>
      <c r="Y37" s="186">
        <v>2</v>
      </c>
      <c r="Z37" s="186">
        <v>2</v>
      </c>
      <c r="AA37" s="186">
        <v>2</v>
      </c>
      <c r="AB37" s="186"/>
      <c r="AC37" s="186"/>
      <c r="AD37" s="186"/>
      <c r="AE37" s="186"/>
      <c r="AF37" s="204"/>
      <c r="AG37" s="204"/>
      <c r="AH37" s="148"/>
      <c r="AI37" s="201" t="s">
        <v>145</v>
      </c>
      <c r="AJ37" s="202">
        <v>0</v>
      </c>
      <c r="AK37" s="186">
        <v>1</v>
      </c>
      <c r="AL37" s="123" t="e">
        <f t="shared" si="181"/>
        <v>#DIV/0!</v>
      </c>
      <c r="AM37" s="186">
        <v>1</v>
      </c>
      <c r="AN37" s="186">
        <v>1</v>
      </c>
      <c r="AO37" s="186"/>
      <c r="AP37" s="186"/>
      <c r="AQ37" s="186"/>
      <c r="AR37" s="186"/>
      <c r="AS37" s="186"/>
      <c r="AT37" s="186"/>
      <c r="AU37" s="186"/>
      <c r="AV37" s="123" t="e">
        <f t="shared" si="183"/>
        <v>#DIV/0!</v>
      </c>
      <c r="AW37" s="203"/>
      <c r="AX37" s="603"/>
      <c r="AY37" s="203"/>
      <c r="AZ37" s="203"/>
      <c r="BA37" s="203"/>
      <c r="BB37" s="123" t="e">
        <f t="shared" si="184"/>
        <v>#DIV/0!</v>
      </c>
      <c r="BC37" s="203"/>
      <c r="BD37" s="203"/>
      <c r="BE37" s="203"/>
      <c r="BF37" s="123" t="e">
        <f t="shared" si="185"/>
        <v>#DIV/0!</v>
      </c>
      <c r="BG37" s="203"/>
      <c r="BH37" s="186"/>
      <c r="BI37" s="186"/>
      <c r="BJ37" s="186"/>
      <c r="BK37" s="186"/>
      <c r="BL37" s="186"/>
      <c r="BM37" s="204"/>
      <c r="BN37" s="148"/>
      <c r="BO37" s="201" t="s">
        <v>145</v>
      </c>
      <c r="BP37" s="202">
        <v>0</v>
      </c>
      <c r="BQ37" s="186"/>
      <c r="BR37" s="186"/>
      <c r="BS37" s="186"/>
      <c r="BT37" s="186"/>
      <c r="BU37" s="186"/>
      <c r="BV37" s="186"/>
      <c r="BW37" s="186"/>
      <c r="BX37" s="203"/>
      <c r="BY37" s="708" t="e">
        <f t="shared" si="189"/>
        <v>#DIV/0!</v>
      </c>
      <c r="BZ37" s="203"/>
      <c r="CA37" s="203"/>
      <c r="CB37" s="203"/>
      <c r="CC37" s="708" t="e">
        <f t="shared" si="190"/>
        <v>#DIV/0!</v>
      </c>
      <c r="CD37" s="203"/>
      <c r="CE37" s="203"/>
      <c r="CF37" s="203"/>
      <c r="CG37" s="203"/>
      <c r="CH37" s="203"/>
      <c r="CI37" s="203"/>
      <c r="CJ37" s="203"/>
      <c r="CK37" s="203"/>
      <c r="CL37" s="716" t="e">
        <f t="shared" si="192"/>
        <v>#DIV/0!</v>
      </c>
      <c r="CM37" s="290"/>
      <c r="CN37" s="245"/>
      <c r="CO37" s="204"/>
      <c r="CP37" s="148"/>
      <c r="CQ37" s="370" t="s">
        <v>145</v>
      </c>
      <c r="CR37" s="371">
        <v>0</v>
      </c>
      <c r="CS37" s="186"/>
      <c r="CT37" s="186"/>
      <c r="CU37" s="186"/>
      <c r="CV37" s="186"/>
      <c r="CW37" s="186"/>
      <c r="CX37" s="186"/>
      <c r="CY37" s="186"/>
      <c r="CZ37" s="186"/>
      <c r="DA37" s="186"/>
      <c r="DB37" s="186"/>
      <c r="DC37" s="186"/>
      <c r="DD37" s="186"/>
      <c r="DE37" s="186"/>
      <c r="DF37" s="186"/>
      <c r="DG37" s="186"/>
      <c r="DH37" s="186"/>
      <c r="DI37" s="186"/>
      <c r="DJ37" s="186"/>
      <c r="DK37" s="186"/>
      <c r="DL37" s="235"/>
      <c r="DM37" s="356"/>
      <c r="DN37" s="148"/>
      <c r="DO37" s="201" t="s">
        <v>145</v>
      </c>
      <c r="DP37" s="202">
        <v>0</v>
      </c>
      <c r="DQ37" s="186"/>
      <c r="DR37" s="186"/>
      <c r="DS37" s="186"/>
      <c r="DT37" s="186"/>
      <c r="DU37" s="186"/>
      <c r="DV37" s="186"/>
      <c r="DW37" s="203"/>
      <c r="DX37" s="720" t="e">
        <f t="shared" si="197"/>
        <v>#DIV/0!</v>
      </c>
      <c r="DY37" s="203"/>
      <c r="DZ37" s="203"/>
      <c r="EA37" s="203"/>
      <c r="EB37" s="716" t="e">
        <f t="shared" si="198"/>
        <v>#DIV/0!</v>
      </c>
      <c r="EC37" s="203"/>
      <c r="ED37" s="203"/>
      <c r="EE37" s="203"/>
      <c r="EF37" s="203"/>
      <c r="EG37" s="203"/>
      <c r="EH37" s="203"/>
      <c r="EI37" s="203"/>
      <c r="EJ37" s="203"/>
      <c r="EK37" s="716" t="e">
        <f t="shared" si="200"/>
        <v>#DIV/0!</v>
      </c>
      <c r="EL37" s="203"/>
      <c r="EM37" s="243">
        <v>2</v>
      </c>
      <c r="EN37" s="708" t="e">
        <f t="shared" si="201"/>
        <v>#DIV/0!</v>
      </c>
      <c r="EO37" s="243">
        <v>2</v>
      </c>
      <c r="EP37" s="716" t="e">
        <f t="shared" si="202"/>
        <v>#DIV/0!</v>
      </c>
      <c r="EQ37" s="148"/>
      <c r="ER37" s="201" t="s">
        <v>145</v>
      </c>
      <c r="ES37" s="205"/>
      <c r="ET37" s="186"/>
      <c r="EU37" s="204"/>
      <c r="EV37" s="205"/>
      <c r="EW37" s="203"/>
      <c r="EX37" s="173"/>
      <c r="EY37" s="205"/>
      <c r="EZ37" s="186"/>
      <c r="FA37" s="204"/>
      <c r="FB37" s="205"/>
      <c r="FC37" s="186"/>
      <c r="FD37" s="204"/>
      <c r="FE37" s="205"/>
      <c r="FF37" s="186"/>
      <c r="FG37" s="206"/>
      <c r="FH37" s="205"/>
      <c r="FI37" s="186"/>
      <c r="FJ37" s="204"/>
      <c r="FK37" s="427"/>
      <c r="FL37" s="724" t="e">
        <f t="shared" si="169"/>
        <v>#DIV/0!</v>
      </c>
      <c r="FM37" s="186"/>
      <c r="FN37" s="186"/>
      <c r="FO37" s="207"/>
      <c r="FP37" s="207">
        <v>1</v>
      </c>
      <c r="FQ37" s="204"/>
      <c r="FR37" s="205"/>
      <c r="FS37" s="203"/>
      <c r="FT37" s="203"/>
      <c r="FU37" s="186"/>
      <c r="FV37" s="186"/>
      <c r="FW37" s="186"/>
      <c r="FX37" s="186"/>
      <c r="FY37" s="186"/>
      <c r="FZ37" s="186"/>
      <c r="GA37" s="186"/>
      <c r="GB37" s="186"/>
      <c r="GC37" s="186"/>
      <c r="GD37" s="186"/>
      <c r="GE37" s="186"/>
      <c r="GF37" s="186"/>
      <c r="GG37" s="204"/>
      <c r="GH37" s="148"/>
      <c r="GI37" s="201" t="s">
        <v>145</v>
      </c>
      <c r="GJ37" s="486">
        <v>0</v>
      </c>
      <c r="GK37" s="727" t="e">
        <f t="shared" si="204"/>
        <v>#DIV/0!</v>
      </c>
      <c r="GL37" s="186"/>
      <c r="GM37" s="186"/>
      <c r="GN37" s="186"/>
      <c r="GO37" s="186"/>
      <c r="GP37" s="186"/>
      <c r="GQ37" s="186"/>
      <c r="GR37" s="186"/>
      <c r="GS37" s="186"/>
      <c r="GT37" s="186"/>
      <c r="GU37" s="206"/>
      <c r="GV37" s="184"/>
      <c r="GW37" s="205">
        <v>0</v>
      </c>
      <c r="GX37" s="730" t="e">
        <f t="shared" si="207"/>
        <v>#DIV/0!</v>
      </c>
      <c r="GY37" s="186"/>
      <c r="GZ37" s="186"/>
      <c r="HA37" s="186"/>
      <c r="HB37" s="186"/>
      <c r="HC37" s="186"/>
      <c r="HD37" s="186"/>
      <c r="HE37" s="186"/>
      <c r="HF37" s="186"/>
      <c r="HG37" s="204"/>
      <c r="HH37" s="148"/>
      <c r="HI37" s="201" t="s">
        <v>145</v>
      </c>
      <c r="HJ37" s="203"/>
      <c r="HK37" s="186"/>
      <c r="HL37" s="186"/>
      <c r="HM37" s="186"/>
      <c r="HN37" s="186"/>
      <c r="HO37" s="186"/>
      <c r="HP37" s="186"/>
      <c r="HQ37" s="206"/>
      <c r="HR37" s="427"/>
      <c r="HS37" s="732" t="e">
        <f t="shared" si="209"/>
        <v>#DIV/0!</v>
      </c>
      <c r="HT37" s="203"/>
      <c r="HU37" s="203"/>
      <c r="HV37" s="203"/>
      <c r="HW37" s="203"/>
      <c r="HX37" s="173"/>
      <c r="HY37" s="186"/>
      <c r="HZ37" s="186"/>
      <c r="IA37" s="186"/>
      <c r="IB37" s="186"/>
      <c r="IC37" s="186"/>
      <c r="ID37" s="186"/>
      <c r="IE37" s="186"/>
      <c r="IF37" s="204"/>
      <c r="IG37" s="148"/>
      <c r="IH37" s="201" t="s">
        <v>145</v>
      </c>
      <c r="II37" s="205"/>
      <c r="IJ37" s="186"/>
      <c r="IK37" s="186"/>
      <c r="IL37" s="186"/>
      <c r="IM37" s="186"/>
      <c r="IN37" s="186"/>
      <c r="IO37" s="186"/>
      <c r="IP37" s="186"/>
      <c r="IQ37" s="186"/>
      <c r="IR37" s="186">
        <v>1</v>
      </c>
      <c r="IS37" s="186"/>
      <c r="IT37" s="186"/>
      <c r="IU37" s="186"/>
      <c r="IV37" s="186"/>
      <c r="IW37" s="204"/>
      <c r="IX37" s="205"/>
      <c r="IY37" s="186"/>
      <c r="IZ37" s="204"/>
      <c r="JA37" s="205"/>
      <c r="JB37" s="186"/>
      <c r="JC37" s="204"/>
      <c r="JD37" s="205"/>
      <c r="JE37" s="186"/>
      <c r="JF37" s="186"/>
      <c r="JG37" s="206"/>
      <c r="JH37" s="204"/>
      <c r="JI37" s="148"/>
      <c r="JJ37" s="201" t="s">
        <v>145</v>
      </c>
      <c r="JK37" s="205"/>
      <c r="JL37" s="186"/>
      <c r="JM37" s="186"/>
      <c r="JN37" s="186"/>
      <c r="JO37" s="204"/>
      <c r="JP37" s="205"/>
      <c r="JQ37" s="186"/>
      <c r="JR37" s="186"/>
      <c r="JS37" s="186"/>
      <c r="JT37" s="206"/>
      <c r="JU37" s="205"/>
      <c r="JV37" s="203"/>
      <c r="JW37" s="203"/>
      <c r="JX37" s="203"/>
      <c r="JY37" s="173"/>
      <c r="JZ37" s="205"/>
      <c r="KA37" s="203"/>
      <c r="KB37" s="203"/>
      <c r="KC37" s="203"/>
      <c r="KD37" s="173"/>
      <c r="KE37" s="427"/>
      <c r="KF37" s="734" t="e">
        <f t="shared" si="211"/>
        <v>#DIV/0!</v>
      </c>
      <c r="KG37" s="173">
        <v>5</v>
      </c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516" t="s">
        <v>145</v>
      </c>
      <c r="LE37" s="483"/>
      <c r="LF37" s="419"/>
      <c r="LG37" s="419"/>
      <c r="LH37" s="419"/>
      <c r="LI37" s="419"/>
      <c r="LJ37" s="420"/>
      <c r="LK37" s="480"/>
      <c r="LL37" s="452"/>
      <c r="LM37" s="452"/>
      <c r="LN37" s="453"/>
      <c r="LO37" s="480"/>
      <c r="LP37" s="452"/>
      <c r="LQ37" s="452"/>
      <c r="LR37" s="453"/>
      <c r="LS37" s="458"/>
    </row>
    <row r="38" spans="1:331" s="288" customFormat="1" ht="18.75" x14ac:dyDescent="0.3">
      <c r="A38" s="233">
        <v>1447</v>
      </c>
      <c r="B38" s="370" t="s">
        <v>138</v>
      </c>
      <c r="C38" s="202">
        <v>32</v>
      </c>
      <c r="D38" s="205">
        <v>0</v>
      </c>
      <c r="E38" s="203">
        <v>0</v>
      </c>
      <c r="F38" s="203">
        <v>0</v>
      </c>
      <c r="G38" s="410">
        <f t="shared" si="178"/>
        <v>0</v>
      </c>
      <c r="H38" s="186">
        <v>0</v>
      </c>
      <c r="I38" s="206">
        <v>0</v>
      </c>
      <c r="J38" s="205">
        <v>1</v>
      </c>
      <c r="K38" s="186">
        <v>0</v>
      </c>
      <c r="L38" s="186">
        <v>2</v>
      </c>
      <c r="M38" s="406">
        <v>5.8823529411764701</v>
      </c>
      <c r="N38" s="205">
        <v>1</v>
      </c>
      <c r="O38" s="186">
        <v>0</v>
      </c>
      <c r="P38" s="186">
        <v>2</v>
      </c>
      <c r="Q38" s="386">
        <v>5.8823529411764701</v>
      </c>
      <c r="R38" s="186">
        <v>0</v>
      </c>
      <c r="S38" s="186">
        <v>0</v>
      </c>
      <c r="T38" s="186">
        <v>0</v>
      </c>
      <c r="U38" s="186">
        <v>0</v>
      </c>
      <c r="V38" s="186">
        <v>0</v>
      </c>
      <c r="W38" s="186">
        <v>0</v>
      </c>
      <c r="X38" s="186">
        <v>1</v>
      </c>
      <c r="Y38" s="186">
        <v>0</v>
      </c>
      <c r="Z38" s="186">
        <v>1</v>
      </c>
      <c r="AA38" s="186">
        <v>0</v>
      </c>
      <c r="AB38" s="186">
        <v>0</v>
      </c>
      <c r="AC38" s="186">
        <v>1</v>
      </c>
      <c r="AD38" s="186">
        <v>0</v>
      </c>
      <c r="AE38" s="186">
        <v>0</v>
      </c>
      <c r="AF38" s="204">
        <v>0</v>
      </c>
      <c r="AG38" s="204"/>
      <c r="AH38" s="148"/>
      <c r="AI38" s="201" t="s">
        <v>138</v>
      </c>
      <c r="AJ38" s="202">
        <v>30</v>
      </c>
      <c r="AK38" s="186">
        <v>3</v>
      </c>
      <c r="AL38" s="123">
        <f t="shared" si="181"/>
        <v>10</v>
      </c>
      <c r="AM38" s="186">
        <v>3</v>
      </c>
      <c r="AN38" s="186">
        <v>3</v>
      </c>
      <c r="AO38" s="186">
        <v>0</v>
      </c>
      <c r="AP38" s="186">
        <v>0</v>
      </c>
      <c r="AQ38" s="186">
        <v>0</v>
      </c>
      <c r="AR38" s="186">
        <v>0</v>
      </c>
      <c r="AS38" s="186">
        <v>0</v>
      </c>
      <c r="AT38" s="186">
        <v>3</v>
      </c>
      <c r="AU38" s="186">
        <v>3</v>
      </c>
      <c r="AV38" s="123">
        <f t="shared" si="183"/>
        <v>10</v>
      </c>
      <c r="AW38" s="203">
        <v>3</v>
      </c>
      <c r="AX38" s="603">
        <v>3</v>
      </c>
      <c r="AY38" s="203">
        <v>0</v>
      </c>
      <c r="AZ38" s="203">
        <v>0</v>
      </c>
      <c r="BA38" s="203">
        <v>0</v>
      </c>
      <c r="BB38" s="123">
        <f t="shared" si="184"/>
        <v>0</v>
      </c>
      <c r="BC38" s="203">
        <v>0</v>
      </c>
      <c r="BD38" s="203">
        <v>0</v>
      </c>
      <c r="BE38" s="203">
        <v>0</v>
      </c>
      <c r="BF38" s="123">
        <f t="shared" si="185"/>
        <v>0</v>
      </c>
      <c r="BG38" s="203">
        <v>0</v>
      </c>
      <c r="BH38" s="186">
        <v>0</v>
      </c>
      <c r="BI38" s="186">
        <v>0</v>
      </c>
      <c r="BJ38" s="186">
        <v>0</v>
      </c>
      <c r="BK38" s="186">
        <v>0</v>
      </c>
      <c r="BL38" s="186">
        <v>0</v>
      </c>
      <c r="BM38" s="204">
        <v>0</v>
      </c>
      <c r="BN38" s="148"/>
      <c r="BO38" s="201" t="s">
        <v>138</v>
      </c>
      <c r="BP38" s="202">
        <v>29</v>
      </c>
      <c r="BQ38" s="186">
        <v>0</v>
      </c>
      <c r="BR38" s="186">
        <v>0</v>
      </c>
      <c r="BS38" s="186">
        <v>0</v>
      </c>
      <c r="BT38" s="186">
        <v>1</v>
      </c>
      <c r="BU38" s="186">
        <v>2</v>
      </c>
      <c r="BV38" s="186">
        <v>0</v>
      </c>
      <c r="BW38" s="186">
        <v>0</v>
      </c>
      <c r="BX38" s="203">
        <v>0</v>
      </c>
      <c r="BY38" s="708">
        <f t="shared" si="189"/>
        <v>0</v>
      </c>
      <c r="BZ38" s="203">
        <v>0</v>
      </c>
      <c r="CA38" s="203">
        <v>0</v>
      </c>
      <c r="CB38" s="203">
        <v>0</v>
      </c>
      <c r="CC38" s="708">
        <f t="shared" si="190"/>
        <v>0</v>
      </c>
      <c r="CD38" s="203">
        <v>0</v>
      </c>
      <c r="CE38" s="203">
        <v>0</v>
      </c>
      <c r="CF38" s="203">
        <v>0</v>
      </c>
      <c r="CG38" s="203">
        <v>0</v>
      </c>
      <c r="CH38" s="203">
        <v>0</v>
      </c>
      <c r="CI38" s="203">
        <v>0</v>
      </c>
      <c r="CJ38" s="203">
        <v>0</v>
      </c>
      <c r="CK38" s="203">
        <v>0</v>
      </c>
      <c r="CL38" s="716">
        <f t="shared" si="192"/>
        <v>0</v>
      </c>
      <c r="CM38" s="290"/>
      <c r="CN38" s="245"/>
      <c r="CO38" s="204">
        <v>0</v>
      </c>
      <c r="CP38" s="148"/>
      <c r="CQ38" s="370" t="s">
        <v>138</v>
      </c>
      <c r="CR38" s="371">
        <v>5</v>
      </c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235"/>
      <c r="DM38" s="356"/>
      <c r="DN38" s="148"/>
      <c r="DO38" s="201" t="s">
        <v>138</v>
      </c>
      <c r="DP38" s="202">
        <v>45</v>
      </c>
      <c r="DQ38" s="186"/>
      <c r="DR38" s="186"/>
      <c r="DS38" s="186"/>
      <c r="DT38" s="186"/>
      <c r="DU38" s="186"/>
      <c r="DV38" s="186"/>
      <c r="DW38" s="203"/>
      <c r="DX38" s="720">
        <f t="shared" si="197"/>
        <v>0</v>
      </c>
      <c r="DY38" s="203"/>
      <c r="DZ38" s="203"/>
      <c r="EA38" s="203"/>
      <c r="EB38" s="716">
        <f t="shared" si="198"/>
        <v>0</v>
      </c>
      <c r="EC38" s="203"/>
      <c r="ED38" s="203"/>
      <c r="EE38" s="203"/>
      <c r="EF38" s="203"/>
      <c r="EG38" s="203">
        <v>0</v>
      </c>
      <c r="EH38" s="203">
        <v>0</v>
      </c>
      <c r="EI38" s="203"/>
      <c r="EJ38" s="203"/>
      <c r="EK38" s="716">
        <f t="shared" si="200"/>
        <v>0</v>
      </c>
      <c r="EL38" s="203"/>
      <c r="EM38" s="203">
        <v>5</v>
      </c>
      <c r="EN38" s="708">
        <v>5</v>
      </c>
      <c r="EO38" s="203">
        <v>5</v>
      </c>
      <c r="EP38" s="716">
        <f t="shared" si="202"/>
        <v>11.111111111111111</v>
      </c>
      <c r="EQ38" s="148"/>
      <c r="ER38" s="201" t="s">
        <v>138</v>
      </c>
      <c r="ES38" s="205">
        <v>0</v>
      </c>
      <c r="ET38" s="186">
        <v>0</v>
      </c>
      <c r="EU38" s="204">
        <v>1</v>
      </c>
      <c r="EV38" s="205">
        <v>0</v>
      </c>
      <c r="EW38" s="203">
        <v>0</v>
      </c>
      <c r="EX38" s="173">
        <v>4</v>
      </c>
      <c r="EY38" s="205">
        <v>0</v>
      </c>
      <c r="EZ38" s="186">
        <v>0</v>
      </c>
      <c r="FA38" s="204">
        <v>1</v>
      </c>
      <c r="FB38" s="205">
        <v>1</v>
      </c>
      <c r="FC38" s="186">
        <v>0</v>
      </c>
      <c r="FD38" s="204">
        <v>1</v>
      </c>
      <c r="FE38" s="205">
        <v>0</v>
      </c>
      <c r="FF38" s="186">
        <v>0</v>
      </c>
      <c r="FG38" s="206">
        <v>0</v>
      </c>
      <c r="FH38" s="205">
        <v>0</v>
      </c>
      <c r="FI38" s="186">
        <v>0</v>
      </c>
      <c r="FJ38" s="204">
        <v>0</v>
      </c>
      <c r="FK38" s="640">
        <v>24</v>
      </c>
      <c r="FL38" s="724">
        <f t="shared" si="169"/>
        <v>8.3333333333333321</v>
      </c>
      <c r="FM38" s="186">
        <v>0</v>
      </c>
      <c r="FN38" s="186">
        <v>0</v>
      </c>
      <c r="FO38" s="186">
        <v>1</v>
      </c>
      <c r="FP38" s="186">
        <v>1</v>
      </c>
      <c r="FQ38" s="204">
        <v>0</v>
      </c>
      <c r="FR38" s="205">
        <v>0</v>
      </c>
      <c r="FS38" s="203">
        <v>0</v>
      </c>
      <c r="FT38" s="203">
        <v>0</v>
      </c>
      <c r="FU38" s="186">
        <v>0</v>
      </c>
      <c r="FV38" s="186">
        <v>0</v>
      </c>
      <c r="FW38" s="186">
        <v>0</v>
      </c>
      <c r="FX38" s="186">
        <v>0</v>
      </c>
      <c r="FY38" s="186">
        <v>0</v>
      </c>
      <c r="FZ38" s="186">
        <v>0</v>
      </c>
      <c r="GA38" s="186">
        <v>1</v>
      </c>
      <c r="GB38" s="186">
        <v>1</v>
      </c>
      <c r="GC38" s="186">
        <v>2</v>
      </c>
      <c r="GD38" s="186">
        <v>0</v>
      </c>
      <c r="GE38" s="186">
        <v>0</v>
      </c>
      <c r="GF38" s="186">
        <v>0</v>
      </c>
      <c r="GG38" s="204">
        <v>0</v>
      </c>
      <c r="GH38" s="148"/>
      <c r="GI38" s="201" t="s">
        <v>138</v>
      </c>
      <c r="GJ38" s="486">
        <v>274</v>
      </c>
      <c r="GK38" s="727">
        <f t="shared" si="204"/>
        <v>0</v>
      </c>
      <c r="GL38" s="186">
        <v>0</v>
      </c>
      <c r="GM38" s="186">
        <v>0</v>
      </c>
      <c r="GN38" s="186">
        <v>0</v>
      </c>
      <c r="GO38" s="186">
        <v>0</v>
      </c>
      <c r="GP38" s="186">
        <v>0</v>
      </c>
      <c r="GQ38" s="186">
        <v>0</v>
      </c>
      <c r="GR38" s="186">
        <v>0</v>
      </c>
      <c r="GS38" s="186">
        <v>0</v>
      </c>
      <c r="GT38" s="186">
        <v>0</v>
      </c>
      <c r="GU38" s="206">
        <v>0</v>
      </c>
      <c r="GV38" s="184">
        <v>0</v>
      </c>
      <c r="GW38" s="205">
        <v>338</v>
      </c>
      <c r="GX38" s="730">
        <f t="shared" si="207"/>
        <v>0</v>
      </c>
      <c r="GY38" s="186">
        <v>0</v>
      </c>
      <c r="GZ38" s="186">
        <v>0</v>
      </c>
      <c r="HA38" s="186">
        <v>0</v>
      </c>
      <c r="HB38" s="186">
        <v>0</v>
      </c>
      <c r="HC38" s="186">
        <v>0</v>
      </c>
      <c r="HD38" s="186">
        <v>0</v>
      </c>
      <c r="HE38" s="186">
        <v>0</v>
      </c>
      <c r="HF38" s="186">
        <v>0</v>
      </c>
      <c r="HG38" s="204">
        <v>0</v>
      </c>
      <c r="HH38" s="148"/>
      <c r="HI38" s="201" t="s">
        <v>138</v>
      </c>
      <c r="HJ38" s="203">
        <v>0</v>
      </c>
      <c r="HK38" s="186">
        <v>0</v>
      </c>
      <c r="HL38" s="186">
        <v>0</v>
      </c>
      <c r="HM38" s="186">
        <v>0</v>
      </c>
      <c r="HN38" s="186">
        <v>0</v>
      </c>
      <c r="HO38" s="186">
        <v>0</v>
      </c>
      <c r="HP38" s="186">
        <v>0</v>
      </c>
      <c r="HQ38" s="206">
        <v>0</v>
      </c>
      <c r="HR38" s="427">
        <v>21</v>
      </c>
      <c r="HS38" s="732">
        <f t="shared" si="209"/>
        <v>0</v>
      </c>
      <c r="HT38" s="203">
        <v>0</v>
      </c>
      <c r="HU38" s="203">
        <v>0</v>
      </c>
      <c r="HV38" s="203">
        <v>0</v>
      </c>
      <c r="HW38" s="203">
        <v>0</v>
      </c>
      <c r="HX38" s="173">
        <v>0</v>
      </c>
      <c r="HY38" s="186">
        <v>0</v>
      </c>
      <c r="HZ38" s="186">
        <v>0</v>
      </c>
      <c r="IA38" s="186">
        <v>0</v>
      </c>
      <c r="IB38" s="186">
        <v>0</v>
      </c>
      <c r="IC38" s="186">
        <v>0</v>
      </c>
      <c r="ID38" s="186">
        <v>0</v>
      </c>
      <c r="IE38" s="186">
        <v>0</v>
      </c>
      <c r="IF38" s="204">
        <v>0</v>
      </c>
      <c r="IG38" s="148"/>
      <c r="IH38" s="201" t="s">
        <v>138</v>
      </c>
      <c r="II38" s="205">
        <v>0</v>
      </c>
      <c r="IJ38" s="186">
        <v>0</v>
      </c>
      <c r="IK38" s="186">
        <v>0</v>
      </c>
      <c r="IL38" s="186">
        <v>0</v>
      </c>
      <c r="IM38" s="186">
        <v>0</v>
      </c>
      <c r="IN38" s="186">
        <v>0</v>
      </c>
      <c r="IO38" s="186">
        <v>0</v>
      </c>
      <c r="IP38" s="186">
        <v>0</v>
      </c>
      <c r="IQ38" s="186">
        <v>0</v>
      </c>
      <c r="IR38" s="186">
        <v>1</v>
      </c>
      <c r="IS38" s="186">
        <v>1</v>
      </c>
      <c r="IT38" s="186">
        <v>2</v>
      </c>
      <c r="IU38" s="186">
        <v>0</v>
      </c>
      <c r="IV38" s="186">
        <v>0</v>
      </c>
      <c r="IW38" s="204">
        <v>0</v>
      </c>
      <c r="IX38" s="205">
        <v>0</v>
      </c>
      <c r="IY38" s="186">
        <v>0</v>
      </c>
      <c r="IZ38" s="204">
        <v>0</v>
      </c>
      <c r="JA38" s="205">
        <v>0</v>
      </c>
      <c r="JB38" s="186">
        <v>1</v>
      </c>
      <c r="JC38" s="204">
        <v>2</v>
      </c>
      <c r="JD38" s="205">
        <v>0</v>
      </c>
      <c r="JE38" s="186">
        <v>0</v>
      </c>
      <c r="JF38" s="186">
        <v>0</v>
      </c>
      <c r="JG38" s="206">
        <v>0</v>
      </c>
      <c r="JH38" s="204">
        <v>0</v>
      </c>
      <c r="JI38" s="148"/>
      <c r="JJ38" s="201" t="s">
        <v>138</v>
      </c>
      <c r="JK38" s="205">
        <v>0</v>
      </c>
      <c r="JL38" s="186">
        <v>0</v>
      </c>
      <c r="JM38" s="186">
        <v>0</v>
      </c>
      <c r="JN38" s="186">
        <v>0</v>
      </c>
      <c r="JO38" s="204">
        <v>0</v>
      </c>
      <c r="JP38" s="205">
        <v>0</v>
      </c>
      <c r="JQ38" s="186">
        <v>0</v>
      </c>
      <c r="JR38" s="186">
        <v>0</v>
      </c>
      <c r="JS38" s="186">
        <v>0</v>
      </c>
      <c r="JT38" s="206">
        <v>0</v>
      </c>
      <c r="JU38" s="205">
        <v>0</v>
      </c>
      <c r="JV38" s="203">
        <v>0</v>
      </c>
      <c r="JW38" s="203">
        <v>0</v>
      </c>
      <c r="JX38" s="203">
        <v>0</v>
      </c>
      <c r="JY38" s="173">
        <v>0</v>
      </c>
      <c r="JZ38" s="205">
        <v>0</v>
      </c>
      <c r="KA38" s="203">
        <v>0</v>
      </c>
      <c r="KB38" s="203">
        <v>0</v>
      </c>
      <c r="KC38" s="203">
        <v>1</v>
      </c>
      <c r="KD38" s="173">
        <v>0</v>
      </c>
      <c r="KE38" s="427">
        <v>169</v>
      </c>
      <c r="KF38" s="734">
        <f t="shared" si="211"/>
        <v>6.5088757396449708</v>
      </c>
      <c r="KG38" s="173">
        <v>11</v>
      </c>
      <c r="KH38" s="205">
        <v>2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0</v>
      </c>
      <c r="KQ38" s="203">
        <v>0</v>
      </c>
      <c r="KR38" s="203">
        <v>0</v>
      </c>
      <c r="KS38" s="203">
        <v>0</v>
      </c>
      <c r="KT38" s="203">
        <v>0</v>
      </c>
      <c r="KU38" s="173">
        <v>0</v>
      </c>
      <c r="KV38" s="332"/>
      <c r="KW38" s="173"/>
      <c r="KY38" s="205"/>
      <c r="KZ38" s="203"/>
      <c r="LA38" s="203"/>
      <c r="LB38" s="173"/>
      <c r="LD38" s="370" t="s">
        <v>138</v>
      </c>
      <c r="LE38" s="483"/>
      <c r="LF38" s="419"/>
      <c r="LG38" s="419"/>
      <c r="LH38" s="419"/>
      <c r="LI38" s="419"/>
      <c r="LJ38" s="420"/>
      <c r="LK38" s="480"/>
      <c r="LL38" s="452"/>
      <c r="LM38" s="452"/>
      <c r="LN38" s="453"/>
      <c r="LO38" s="480">
        <v>4</v>
      </c>
      <c r="LP38" s="452">
        <v>4</v>
      </c>
      <c r="LQ38" s="452">
        <v>3</v>
      </c>
      <c r="LR38" s="453">
        <v>1</v>
      </c>
      <c r="LS38" s="445"/>
    </row>
    <row r="39" spans="1:331" s="288" customFormat="1" ht="18.75" x14ac:dyDescent="0.3">
      <c r="A39" s="233">
        <v>1448</v>
      </c>
      <c r="B39" s="370" t="s">
        <v>139</v>
      </c>
      <c r="C39" s="202">
        <v>13</v>
      </c>
      <c r="D39" s="205">
        <v>0</v>
      </c>
      <c r="E39" s="203">
        <v>0</v>
      </c>
      <c r="F39" s="203">
        <v>0</v>
      </c>
      <c r="G39" s="410">
        <f t="shared" si="178"/>
        <v>0</v>
      </c>
      <c r="H39" s="186">
        <v>0</v>
      </c>
      <c r="I39" s="206">
        <v>0</v>
      </c>
      <c r="J39" s="205">
        <v>1</v>
      </c>
      <c r="K39" s="186">
        <v>0</v>
      </c>
      <c r="L39" s="186">
        <v>0</v>
      </c>
      <c r="M39" s="406">
        <v>0</v>
      </c>
      <c r="N39" s="205">
        <v>1</v>
      </c>
      <c r="O39" s="186">
        <v>0</v>
      </c>
      <c r="P39" s="186">
        <v>0</v>
      </c>
      <c r="Q39" s="386">
        <v>0</v>
      </c>
      <c r="R39" s="186">
        <v>0</v>
      </c>
      <c r="S39" s="186">
        <v>0</v>
      </c>
      <c r="T39" s="186">
        <v>0</v>
      </c>
      <c r="U39" s="186">
        <v>0</v>
      </c>
      <c r="V39" s="186">
        <v>0</v>
      </c>
      <c r="W39" s="186">
        <v>0</v>
      </c>
      <c r="X39" s="186">
        <v>1</v>
      </c>
      <c r="Y39" s="186">
        <v>0</v>
      </c>
      <c r="Z39" s="186">
        <v>1</v>
      </c>
      <c r="AA39" s="186">
        <v>0</v>
      </c>
      <c r="AB39" s="186">
        <v>0</v>
      </c>
      <c r="AC39" s="186">
        <v>0</v>
      </c>
      <c r="AD39" s="186">
        <v>0</v>
      </c>
      <c r="AE39" s="186">
        <v>0</v>
      </c>
      <c r="AF39" s="204">
        <v>0</v>
      </c>
      <c r="AG39" s="204"/>
      <c r="AH39" s="148"/>
      <c r="AI39" s="201" t="s">
        <v>139</v>
      </c>
      <c r="AJ39" s="202">
        <v>12</v>
      </c>
      <c r="AK39" s="186">
        <v>3</v>
      </c>
      <c r="AL39" s="123">
        <f t="shared" si="181"/>
        <v>25</v>
      </c>
      <c r="AM39" s="186">
        <v>3</v>
      </c>
      <c r="AN39" s="186">
        <v>3</v>
      </c>
      <c r="AO39" s="186">
        <v>0</v>
      </c>
      <c r="AP39" s="186">
        <v>0</v>
      </c>
      <c r="AQ39" s="186">
        <v>0</v>
      </c>
      <c r="AR39" s="186">
        <v>0</v>
      </c>
      <c r="AS39" s="186">
        <v>0</v>
      </c>
      <c r="AT39" s="186">
        <v>0</v>
      </c>
      <c r="AU39" s="186">
        <v>2</v>
      </c>
      <c r="AV39" s="123">
        <f t="shared" si="183"/>
        <v>16.666666666666664</v>
      </c>
      <c r="AW39" s="203">
        <v>2</v>
      </c>
      <c r="AX39" s="603">
        <v>2</v>
      </c>
      <c r="AY39" s="203">
        <v>0</v>
      </c>
      <c r="AZ39" s="203">
        <v>0</v>
      </c>
      <c r="BA39" s="203">
        <v>0</v>
      </c>
      <c r="BB39" s="123">
        <f t="shared" si="184"/>
        <v>0</v>
      </c>
      <c r="BC39" s="203">
        <v>0</v>
      </c>
      <c r="BD39" s="203">
        <v>0</v>
      </c>
      <c r="BE39" s="203">
        <v>0</v>
      </c>
      <c r="BF39" s="123">
        <f t="shared" si="185"/>
        <v>0</v>
      </c>
      <c r="BG39" s="203">
        <v>0</v>
      </c>
      <c r="BH39" s="186">
        <v>0</v>
      </c>
      <c r="BI39" s="186">
        <v>0</v>
      </c>
      <c r="BJ39" s="186">
        <v>0</v>
      </c>
      <c r="BK39" s="186">
        <v>0</v>
      </c>
      <c r="BL39" s="186">
        <v>0</v>
      </c>
      <c r="BM39" s="204">
        <v>0</v>
      </c>
      <c r="BN39" s="148"/>
      <c r="BO39" s="201" t="s">
        <v>139</v>
      </c>
      <c r="BP39" s="202">
        <v>11</v>
      </c>
      <c r="BQ39" s="186">
        <v>0</v>
      </c>
      <c r="BR39" s="186">
        <v>0</v>
      </c>
      <c r="BS39" s="186">
        <v>0</v>
      </c>
      <c r="BT39" s="186">
        <v>0</v>
      </c>
      <c r="BU39" s="186">
        <v>0</v>
      </c>
      <c r="BV39" s="186">
        <v>0</v>
      </c>
      <c r="BW39" s="186">
        <v>0</v>
      </c>
      <c r="BX39" s="203">
        <v>0</v>
      </c>
      <c r="BY39" s="708">
        <f t="shared" si="189"/>
        <v>0</v>
      </c>
      <c r="BZ39" s="203">
        <v>0</v>
      </c>
      <c r="CA39" s="203">
        <v>0</v>
      </c>
      <c r="CB39" s="203">
        <v>0</v>
      </c>
      <c r="CC39" s="708">
        <f t="shared" si="190"/>
        <v>0</v>
      </c>
      <c r="CD39" s="203">
        <v>0</v>
      </c>
      <c r="CE39" s="203">
        <v>0</v>
      </c>
      <c r="CF39" s="203">
        <v>0</v>
      </c>
      <c r="CG39" s="203">
        <v>0</v>
      </c>
      <c r="CH39" s="203">
        <v>0</v>
      </c>
      <c r="CI39" s="203">
        <v>0</v>
      </c>
      <c r="CJ39" s="203">
        <v>0</v>
      </c>
      <c r="CK39" s="203">
        <v>0</v>
      </c>
      <c r="CL39" s="716">
        <f t="shared" si="192"/>
        <v>0</v>
      </c>
      <c r="CM39" s="290"/>
      <c r="CN39" s="245"/>
      <c r="CO39" s="204">
        <v>0</v>
      </c>
      <c r="CP39" s="148"/>
      <c r="CQ39" s="370" t="s">
        <v>139</v>
      </c>
      <c r="CR39" s="371">
        <v>1</v>
      </c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235"/>
      <c r="DM39" s="356"/>
      <c r="DN39" s="148"/>
      <c r="DO39" s="201" t="s">
        <v>139</v>
      </c>
      <c r="DP39" s="202">
        <v>14</v>
      </c>
      <c r="DQ39" s="186"/>
      <c r="DR39" s="186"/>
      <c r="DS39" s="186"/>
      <c r="DT39" s="186"/>
      <c r="DU39" s="186"/>
      <c r="DV39" s="186"/>
      <c r="DW39" s="203"/>
      <c r="DX39" s="720">
        <f t="shared" si="197"/>
        <v>0</v>
      </c>
      <c r="DY39" s="203"/>
      <c r="DZ39" s="203"/>
      <c r="EA39" s="203"/>
      <c r="EB39" s="716">
        <f t="shared" si="198"/>
        <v>0</v>
      </c>
      <c r="EC39" s="203"/>
      <c r="ED39" s="203"/>
      <c r="EE39" s="203"/>
      <c r="EF39" s="203"/>
      <c r="EG39" s="203">
        <v>0</v>
      </c>
      <c r="EH39" s="203">
        <v>0</v>
      </c>
      <c r="EI39" s="203"/>
      <c r="EJ39" s="203"/>
      <c r="EK39" s="716">
        <f t="shared" si="200"/>
        <v>0</v>
      </c>
      <c r="EL39" s="203"/>
      <c r="EM39" s="203">
        <v>3</v>
      </c>
      <c r="EN39" s="708">
        <f t="shared" si="201"/>
        <v>21.428571428571427</v>
      </c>
      <c r="EO39" s="203">
        <v>3</v>
      </c>
      <c r="EP39" s="716">
        <f t="shared" si="202"/>
        <v>21.428571428571427</v>
      </c>
      <c r="EQ39" s="148"/>
      <c r="ER39" s="201" t="s">
        <v>139</v>
      </c>
      <c r="ES39" s="205">
        <v>0</v>
      </c>
      <c r="ET39" s="186">
        <v>0</v>
      </c>
      <c r="EU39" s="204">
        <v>0</v>
      </c>
      <c r="EV39" s="205">
        <v>0</v>
      </c>
      <c r="EW39" s="203">
        <v>0</v>
      </c>
      <c r="EX39" s="173">
        <v>3</v>
      </c>
      <c r="EY39" s="205">
        <v>3</v>
      </c>
      <c r="EZ39" s="186">
        <v>1</v>
      </c>
      <c r="FA39" s="204">
        <v>0</v>
      </c>
      <c r="FB39" s="205">
        <v>1</v>
      </c>
      <c r="FC39" s="186">
        <v>0</v>
      </c>
      <c r="FD39" s="204">
        <v>0</v>
      </c>
      <c r="FE39" s="205">
        <v>0</v>
      </c>
      <c r="FF39" s="186">
        <v>0</v>
      </c>
      <c r="FG39" s="206">
        <v>0</v>
      </c>
      <c r="FH39" s="205">
        <v>0</v>
      </c>
      <c r="FI39" s="186">
        <v>0</v>
      </c>
      <c r="FJ39" s="204">
        <v>0</v>
      </c>
      <c r="FK39" s="427">
        <v>12</v>
      </c>
      <c r="FL39" s="724">
        <f t="shared" si="169"/>
        <v>0</v>
      </c>
      <c r="FM39" s="186">
        <v>0</v>
      </c>
      <c r="FN39" s="186">
        <v>0</v>
      </c>
      <c r="FO39" s="186">
        <v>0</v>
      </c>
      <c r="FP39" s="186">
        <v>0</v>
      </c>
      <c r="FQ39" s="204">
        <v>0</v>
      </c>
      <c r="FR39" s="205">
        <v>0</v>
      </c>
      <c r="FS39" s="203">
        <v>0</v>
      </c>
      <c r="FT39" s="203">
        <v>0</v>
      </c>
      <c r="FU39" s="186">
        <v>0</v>
      </c>
      <c r="FV39" s="186">
        <v>0</v>
      </c>
      <c r="FW39" s="186">
        <v>2</v>
      </c>
      <c r="FX39" s="186">
        <v>0</v>
      </c>
      <c r="FY39" s="186">
        <v>0</v>
      </c>
      <c r="FZ39" s="186">
        <v>0</v>
      </c>
      <c r="GA39" s="186">
        <v>0</v>
      </c>
      <c r="GB39" s="186">
        <v>0</v>
      </c>
      <c r="GC39" s="186">
        <v>1</v>
      </c>
      <c r="GD39" s="186">
        <v>0</v>
      </c>
      <c r="GE39" s="186">
        <v>0</v>
      </c>
      <c r="GF39" s="186">
        <v>0</v>
      </c>
      <c r="GG39" s="204">
        <v>0</v>
      </c>
      <c r="GH39" s="148"/>
      <c r="GI39" s="201" t="s">
        <v>139</v>
      </c>
      <c r="GJ39" s="486">
        <v>106</v>
      </c>
      <c r="GK39" s="727">
        <f t="shared" si="204"/>
        <v>0</v>
      </c>
      <c r="GL39" s="186">
        <v>0</v>
      </c>
      <c r="GM39" s="186">
        <v>0</v>
      </c>
      <c r="GN39" s="186">
        <v>0</v>
      </c>
      <c r="GO39" s="186">
        <v>0</v>
      </c>
      <c r="GP39" s="186">
        <v>0</v>
      </c>
      <c r="GQ39" s="186">
        <v>0</v>
      </c>
      <c r="GR39" s="186">
        <v>0</v>
      </c>
      <c r="GS39" s="186">
        <v>0</v>
      </c>
      <c r="GT39" s="186">
        <v>0</v>
      </c>
      <c r="GU39" s="206">
        <v>0</v>
      </c>
      <c r="GV39" s="184">
        <v>0</v>
      </c>
      <c r="GW39" s="205">
        <v>166</v>
      </c>
      <c r="GX39" s="730">
        <f t="shared" si="207"/>
        <v>0</v>
      </c>
      <c r="GY39" s="186">
        <v>0</v>
      </c>
      <c r="GZ39" s="186">
        <v>0</v>
      </c>
      <c r="HA39" s="186">
        <v>0</v>
      </c>
      <c r="HB39" s="186">
        <v>0</v>
      </c>
      <c r="HC39" s="186">
        <v>0</v>
      </c>
      <c r="HD39" s="186">
        <v>0</v>
      </c>
      <c r="HE39" s="186">
        <v>0</v>
      </c>
      <c r="HF39" s="186">
        <v>0</v>
      </c>
      <c r="HG39" s="204">
        <v>0</v>
      </c>
      <c r="HH39" s="148"/>
      <c r="HI39" s="201" t="s">
        <v>139</v>
      </c>
      <c r="HJ39" s="203">
        <v>0</v>
      </c>
      <c r="HK39" s="186">
        <v>0</v>
      </c>
      <c r="HL39" s="186">
        <v>0</v>
      </c>
      <c r="HM39" s="186">
        <v>0</v>
      </c>
      <c r="HN39" s="186">
        <v>0</v>
      </c>
      <c r="HO39" s="186">
        <v>0</v>
      </c>
      <c r="HP39" s="186">
        <v>0</v>
      </c>
      <c r="HQ39" s="206">
        <v>0</v>
      </c>
      <c r="HR39" s="427">
        <v>7</v>
      </c>
      <c r="HS39" s="732">
        <f t="shared" si="209"/>
        <v>0</v>
      </c>
      <c r="HT39" s="203">
        <v>0</v>
      </c>
      <c r="HU39" s="203">
        <v>0</v>
      </c>
      <c r="HV39" s="203">
        <v>0</v>
      </c>
      <c r="HW39" s="203">
        <v>0</v>
      </c>
      <c r="HX39" s="173">
        <v>0</v>
      </c>
      <c r="HY39" s="186">
        <v>0</v>
      </c>
      <c r="HZ39" s="186">
        <v>0</v>
      </c>
      <c r="IA39" s="186">
        <v>0</v>
      </c>
      <c r="IB39" s="186">
        <v>0</v>
      </c>
      <c r="IC39" s="186">
        <v>0</v>
      </c>
      <c r="ID39" s="186">
        <v>0</v>
      </c>
      <c r="IE39" s="186">
        <v>0</v>
      </c>
      <c r="IF39" s="204">
        <v>0</v>
      </c>
      <c r="IG39" s="148"/>
      <c r="IH39" s="201" t="s">
        <v>139</v>
      </c>
      <c r="II39" s="205">
        <v>0</v>
      </c>
      <c r="IJ39" s="186">
        <v>0</v>
      </c>
      <c r="IK39" s="186">
        <v>0</v>
      </c>
      <c r="IL39" s="186">
        <v>0</v>
      </c>
      <c r="IM39" s="186">
        <v>0</v>
      </c>
      <c r="IN39" s="186">
        <v>0</v>
      </c>
      <c r="IO39" s="186">
        <v>1</v>
      </c>
      <c r="IP39" s="186">
        <v>0</v>
      </c>
      <c r="IQ39" s="186">
        <v>0</v>
      </c>
      <c r="IR39" s="186">
        <v>0</v>
      </c>
      <c r="IS39" s="186">
        <v>0</v>
      </c>
      <c r="IT39" s="186">
        <v>0</v>
      </c>
      <c r="IU39" s="186">
        <v>0</v>
      </c>
      <c r="IV39" s="186">
        <v>0</v>
      </c>
      <c r="IW39" s="204">
        <v>0</v>
      </c>
      <c r="IX39" s="205">
        <v>1</v>
      </c>
      <c r="IY39" s="186">
        <v>0</v>
      </c>
      <c r="IZ39" s="204">
        <v>0</v>
      </c>
      <c r="JA39" s="205">
        <v>1</v>
      </c>
      <c r="JB39" s="186">
        <v>0</v>
      </c>
      <c r="JC39" s="204">
        <v>0</v>
      </c>
      <c r="JD39" s="205">
        <v>0</v>
      </c>
      <c r="JE39" s="186">
        <v>0</v>
      </c>
      <c r="JF39" s="186">
        <v>0</v>
      </c>
      <c r="JG39" s="206">
        <v>0</v>
      </c>
      <c r="JH39" s="204">
        <v>0</v>
      </c>
      <c r="JI39" s="148"/>
      <c r="JJ39" s="201" t="s">
        <v>139</v>
      </c>
      <c r="JK39" s="205">
        <v>0</v>
      </c>
      <c r="JL39" s="186">
        <v>0</v>
      </c>
      <c r="JM39" s="186">
        <v>0</v>
      </c>
      <c r="JN39" s="186">
        <v>0</v>
      </c>
      <c r="JO39" s="204">
        <v>0</v>
      </c>
      <c r="JP39" s="205">
        <v>0</v>
      </c>
      <c r="JQ39" s="186">
        <v>0</v>
      </c>
      <c r="JR39" s="186">
        <v>0</v>
      </c>
      <c r="JS39" s="186">
        <v>0</v>
      </c>
      <c r="JT39" s="206">
        <v>0</v>
      </c>
      <c r="JU39" s="205">
        <v>0</v>
      </c>
      <c r="JV39" s="203">
        <v>0</v>
      </c>
      <c r="JW39" s="203">
        <v>0</v>
      </c>
      <c r="JX39" s="203">
        <v>0</v>
      </c>
      <c r="JY39" s="173">
        <v>0</v>
      </c>
      <c r="JZ39" s="205">
        <v>0</v>
      </c>
      <c r="KA39" s="203">
        <v>0</v>
      </c>
      <c r="KB39" s="203">
        <v>2</v>
      </c>
      <c r="KC39" s="203">
        <v>1</v>
      </c>
      <c r="KD39" s="173">
        <v>0</v>
      </c>
      <c r="KE39" s="427">
        <v>83</v>
      </c>
      <c r="KF39" s="734">
        <f t="shared" si="211"/>
        <v>3.6144578313253009</v>
      </c>
      <c r="KG39" s="173">
        <v>3</v>
      </c>
      <c r="KH39" s="205">
        <v>6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0</v>
      </c>
      <c r="KQ39" s="203">
        <v>0</v>
      </c>
      <c r="KR39" s="203">
        <v>0</v>
      </c>
      <c r="KS39" s="203">
        <v>0</v>
      </c>
      <c r="KT39" s="203">
        <v>0</v>
      </c>
      <c r="KU39" s="173">
        <v>0</v>
      </c>
      <c r="KV39" s="332"/>
      <c r="KW39" s="173"/>
      <c r="KY39" s="205"/>
      <c r="KZ39" s="203"/>
      <c r="LA39" s="203"/>
      <c r="LB39" s="173"/>
      <c r="LD39" s="370" t="s">
        <v>139</v>
      </c>
      <c r="LE39" s="483"/>
      <c r="LF39" s="419"/>
      <c r="LG39" s="419"/>
      <c r="LH39" s="419"/>
      <c r="LI39" s="419"/>
      <c r="LJ39" s="420"/>
      <c r="LK39" s="480"/>
      <c r="LL39" s="452"/>
      <c r="LM39" s="452"/>
      <c r="LN39" s="453"/>
      <c r="LO39" s="480">
        <v>1</v>
      </c>
      <c r="LP39" s="452"/>
      <c r="LQ39" s="452"/>
      <c r="LR39" s="453"/>
      <c r="LS39" s="445"/>
    </row>
    <row r="40" spans="1:331" s="288" customFormat="1" ht="15.75" customHeight="1" x14ac:dyDescent="0.3">
      <c r="A40" s="401"/>
      <c r="B40" s="368" t="s">
        <v>129</v>
      </c>
      <c r="C40" s="425">
        <f>SUM(C41:C44)</f>
        <v>130</v>
      </c>
      <c r="D40" s="159">
        <f>SUM(D41:D44)</f>
        <v>0</v>
      </c>
      <c r="E40" s="151">
        <f t="shared" ref="E40:F40" si="216">SUM(E41:E44)</f>
        <v>0</v>
      </c>
      <c r="F40" s="151">
        <f t="shared" si="216"/>
        <v>0</v>
      </c>
      <c r="G40" s="411">
        <f t="shared" si="178"/>
        <v>0</v>
      </c>
      <c r="H40" s="151">
        <f>SUM(H41:H44)</f>
        <v>0</v>
      </c>
      <c r="I40" s="172">
        <f t="shared" ref="I40:L40" si="217">SUM(I41:I44)</f>
        <v>0</v>
      </c>
      <c r="J40" s="159">
        <f t="shared" si="217"/>
        <v>12</v>
      </c>
      <c r="K40" s="151">
        <f t="shared" si="217"/>
        <v>11</v>
      </c>
      <c r="L40" s="151">
        <f t="shared" si="217"/>
        <v>18</v>
      </c>
      <c r="M40" s="407">
        <v>6.8292682926829276</v>
      </c>
      <c r="N40" s="159">
        <f>SUM(N41:N44)</f>
        <v>12</v>
      </c>
      <c r="O40" s="151">
        <f t="shared" ref="O40:P40" si="218">SUM(O41:O44)</f>
        <v>11</v>
      </c>
      <c r="P40" s="151">
        <f t="shared" si="218"/>
        <v>18</v>
      </c>
      <c r="Q40" s="387">
        <v>6.8292682926829276</v>
      </c>
      <c r="R40" s="151">
        <f>SUM(R41:R44)</f>
        <v>0</v>
      </c>
      <c r="S40" s="151">
        <f t="shared" ref="S40:AF40" si="219">SUM(S41:S44)</f>
        <v>0</v>
      </c>
      <c r="T40" s="151">
        <f t="shared" si="219"/>
        <v>0</v>
      </c>
      <c r="U40" s="151">
        <f t="shared" si="219"/>
        <v>0</v>
      </c>
      <c r="V40" s="151">
        <f t="shared" si="219"/>
        <v>0</v>
      </c>
      <c r="W40" s="151">
        <f t="shared" si="219"/>
        <v>0</v>
      </c>
      <c r="X40" s="151">
        <f t="shared" si="219"/>
        <v>12</v>
      </c>
      <c r="Y40" s="151">
        <f t="shared" si="219"/>
        <v>11</v>
      </c>
      <c r="Z40" s="151">
        <f t="shared" si="219"/>
        <v>12</v>
      </c>
      <c r="AA40" s="151">
        <f t="shared" si="219"/>
        <v>11</v>
      </c>
      <c r="AB40" s="151">
        <f t="shared" si="219"/>
        <v>0</v>
      </c>
      <c r="AC40" s="151">
        <f t="shared" si="219"/>
        <v>0</v>
      </c>
      <c r="AD40" s="151">
        <f t="shared" si="219"/>
        <v>0</v>
      </c>
      <c r="AE40" s="151">
        <f t="shared" si="219"/>
        <v>0</v>
      </c>
      <c r="AF40" s="153">
        <f t="shared" si="219"/>
        <v>0</v>
      </c>
      <c r="AG40" s="153"/>
      <c r="AH40" s="154"/>
      <c r="AI40" s="150" t="s">
        <v>129</v>
      </c>
      <c r="AJ40" s="425">
        <f t="shared" ref="AJ40" si="220">SUM(AJ41:AJ44)</f>
        <v>165</v>
      </c>
      <c r="AK40" s="151">
        <f t="shared" ref="AK40" si="221">SUM(AK41:AK44)</f>
        <v>15</v>
      </c>
      <c r="AL40" s="152">
        <f t="shared" si="181"/>
        <v>9.0909090909090917</v>
      </c>
      <c r="AM40" s="151">
        <f t="shared" ref="AM40:BE40" si="222">SUM(AM41:AM44)</f>
        <v>15</v>
      </c>
      <c r="AN40" s="151">
        <f t="shared" si="222"/>
        <v>15</v>
      </c>
      <c r="AO40" s="151">
        <f t="shared" si="222"/>
        <v>0</v>
      </c>
      <c r="AP40" s="151">
        <f t="shared" si="222"/>
        <v>0</v>
      </c>
      <c r="AQ40" s="151">
        <f t="shared" si="222"/>
        <v>0</v>
      </c>
      <c r="AR40" s="151">
        <f t="shared" si="222"/>
        <v>0</v>
      </c>
      <c r="AS40" s="151">
        <f t="shared" si="222"/>
        <v>0</v>
      </c>
      <c r="AT40" s="151">
        <f t="shared" si="222"/>
        <v>21</v>
      </c>
      <c r="AU40" s="151">
        <f t="shared" si="222"/>
        <v>14</v>
      </c>
      <c r="AV40" s="152">
        <f t="shared" si="183"/>
        <v>8.4848484848484862</v>
      </c>
      <c r="AW40" s="155">
        <f t="shared" si="222"/>
        <v>14</v>
      </c>
      <c r="AX40" s="603">
        <f t="shared" si="222"/>
        <v>14</v>
      </c>
      <c r="AY40" s="155">
        <f t="shared" si="222"/>
        <v>0</v>
      </c>
      <c r="AZ40" s="155">
        <f t="shared" si="222"/>
        <v>0</v>
      </c>
      <c r="BA40" s="155">
        <f t="shared" si="222"/>
        <v>1</v>
      </c>
      <c r="BB40" s="152">
        <f t="shared" si="184"/>
        <v>0.60606060606060608</v>
      </c>
      <c r="BC40" s="155">
        <f t="shared" si="222"/>
        <v>0</v>
      </c>
      <c r="BD40" s="155">
        <f t="shared" si="222"/>
        <v>0</v>
      </c>
      <c r="BE40" s="155">
        <f t="shared" si="222"/>
        <v>0</v>
      </c>
      <c r="BF40" s="152">
        <f t="shared" si="185"/>
        <v>0</v>
      </c>
      <c r="BG40" s="155">
        <f t="shared" ref="BG40:BM40" si="223">SUM(BG41:BG44)</f>
        <v>0</v>
      </c>
      <c r="BH40" s="151">
        <f t="shared" si="223"/>
        <v>0</v>
      </c>
      <c r="BI40" s="151">
        <f t="shared" si="223"/>
        <v>0</v>
      </c>
      <c r="BJ40" s="151">
        <f t="shared" si="223"/>
        <v>0</v>
      </c>
      <c r="BK40" s="151">
        <f t="shared" si="223"/>
        <v>0</v>
      </c>
      <c r="BL40" s="151">
        <f t="shared" si="223"/>
        <v>0</v>
      </c>
      <c r="BM40" s="153">
        <f t="shared" si="223"/>
        <v>0</v>
      </c>
      <c r="BN40" s="154"/>
      <c r="BO40" s="150" t="s">
        <v>129</v>
      </c>
      <c r="BP40" s="425">
        <f t="shared" ref="BP40" si="224">SUM(BP41:BP44)</f>
        <v>177</v>
      </c>
      <c r="BQ40" s="151">
        <f t="shared" ref="BQ40:BX40" si="225">SUM(BQ41:BQ44)</f>
        <v>0</v>
      </c>
      <c r="BR40" s="151">
        <f t="shared" si="225"/>
        <v>2</v>
      </c>
      <c r="BS40" s="151">
        <f t="shared" si="225"/>
        <v>0</v>
      </c>
      <c r="BT40" s="151">
        <f t="shared" si="225"/>
        <v>1</v>
      </c>
      <c r="BU40" s="151">
        <f t="shared" si="225"/>
        <v>1</v>
      </c>
      <c r="BV40" s="151">
        <f t="shared" si="225"/>
        <v>1</v>
      </c>
      <c r="BW40" s="151">
        <f t="shared" si="225"/>
        <v>0</v>
      </c>
      <c r="BX40" s="155">
        <f t="shared" si="225"/>
        <v>0</v>
      </c>
      <c r="BY40" s="708">
        <f t="shared" si="189"/>
        <v>0</v>
      </c>
      <c r="BZ40" s="155">
        <f t="shared" ref="BZ40:CB40" si="226">SUM(BZ41:BZ44)</f>
        <v>2</v>
      </c>
      <c r="CA40" s="155">
        <f t="shared" si="226"/>
        <v>0</v>
      </c>
      <c r="CB40" s="155">
        <f t="shared" si="226"/>
        <v>0</v>
      </c>
      <c r="CC40" s="708">
        <f t="shared" si="190"/>
        <v>0</v>
      </c>
      <c r="CD40" s="155">
        <f t="shared" ref="CD40:CO40" si="227">SUM(CD41:CD44)</f>
        <v>0</v>
      </c>
      <c r="CE40" s="155">
        <f t="shared" si="227"/>
        <v>0</v>
      </c>
      <c r="CF40" s="155">
        <f t="shared" si="227"/>
        <v>0</v>
      </c>
      <c r="CG40" s="155">
        <f t="shared" si="227"/>
        <v>0</v>
      </c>
      <c r="CH40" s="155">
        <f t="shared" si="227"/>
        <v>0</v>
      </c>
      <c r="CI40" s="155">
        <f t="shared" si="227"/>
        <v>0</v>
      </c>
      <c r="CJ40" s="155">
        <f t="shared" si="227"/>
        <v>1</v>
      </c>
      <c r="CK40" s="155">
        <f t="shared" si="227"/>
        <v>4</v>
      </c>
      <c r="CL40" s="716">
        <f t="shared" si="192"/>
        <v>2.2598870056497176</v>
      </c>
      <c r="CM40" s="155">
        <f t="shared" si="227"/>
        <v>0</v>
      </c>
      <c r="CN40" s="155">
        <f t="shared" si="227"/>
        <v>0</v>
      </c>
      <c r="CO40" s="153">
        <f t="shared" si="227"/>
        <v>0</v>
      </c>
      <c r="CP40" s="154"/>
      <c r="CQ40" s="368" t="s">
        <v>129</v>
      </c>
      <c r="CR40" s="369">
        <f t="shared" ref="CR40" si="228">SUM(CR41:CR44)</f>
        <v>18</v>
      </c>
      <c r="CS40" s="151">
        <f t="shared" ref="CS40:DM40" si="229">SUM(CS41:CS44)</f>
        <v>0</v>
      </c>
      <c r="CT40" s="151">
        <f t="shared" si="229"/>
        <v>0</v>
      </c>
      <c r="CU40" s="151">
        <f t="shared" si="229"/>
        <v>0</v>
      </c>
      <c r="CV40" s="151">
        <f t="shared" si="229"/>
        <v>0</v>
      </c>
      <c r="CW40" s="151">
        <f t="shared" si="229"/>
        <v>0</v>
      </c>
      <c r="CX40" s="151">
        <f t="shared" si="229"/>
        <v>0</v>
      </c>
      <c r="CY40" s="151">
        <f t="shared" si="229"/>
        <v>0</v>
      </c>
      <c r="CZ40" s="151">
        <f t="shared" si="229"/>
        <v>0</v>
      </c>
      <c r="DA40" s="151">
        <f t="shared" si="229"/>
        <v>0</v>
      </c>
      <c r="DB40" s="151">
        <f t="shared" si="229"/>
        <v>0</v>
      </c>
      <c r="DC40" s="151">
        <f t="shared" si="229"/>
        <v>0</v>
      </c>
      <c r="DD40" s="151">
        <f t="shared" si="229"/>
        <v>0</v>
      </c>
      <c r="DE40" s="151">
        <f t="shared" si="229"/>
        <v>0</v>
      </c>
      <c r="DF40" s="151">
        <f t="shared" si="229"/>
        <v>0</v>
      </c>
      <c r="DG40" s="151">
        <f t="shared" si="229"/>
        <v>0</v>
      </c>
      <c r="DH40" s="151">
        <f t="shared" si="229"/>
        <v>0</v>
      </c>
      <c r="DI40" s="151">
        <f t="shared" si="229"/>
        <v>0</v>
      </c>
      <c r="DJ40" s="151">
        <f t="shared" si="229"/>
        <v>0</v>
      </c>
      <c r="DK40" s="151">
        <f t="shared" si="229"/>
        <v>0</v>
      </c>
      <c r="DL40" s="159">
        <f t="shared" si="229"/>
        <v>0</v>
      </c>
      <c r="DM40" s="180">
        <f t="shared" si="229"/>
        <v>0</v>
      </c>
      <c r="DN40" s="154"/>
      <c r="DO40" s="150" t="s">
        <v>129</v>
      </c>
      <c r="DP40" s="425">
        <f t="shared" ref="DP40" si="230">SUM(DP41:DP44)</f>
        <v>169</v>
      </c>
      <c r="DQ40" s="151">
        <f t="shared" ref="DQ40:DW40" si="231">SUM(DQ41:DQ44)</f>
        <v>0</v>
      </c>
      <c r="DR40" s="151">
        <f t="shared" si="231"/>
        <v>0</v>
      </c>
      <c r="DS40" s="151">
        <f t="shared" si="231"/>
        <v>0</v>
      </c>
      <c r="DT40" s="151">
        <f t="shared" si="231"/>
        <v>0</v>
      </c>
      <c r="DU40" s="151">
        <f t="shared" si="231"/>
        <v>0</v>
      </c>
      <c r="DV40" s="151">
        <f t="shared" si="231"/>
        <v>0</v>
      </c>
      <c r="DW40" s="155">
        <f t="shared" si="231"/>
        <v>0</v>
      </c>
      <c r="DX40" s="720">
        <f t="shared" si="197"/>
        <v>0</v>
      </c>
      <c r="DY40" s="155">
        <f t="shared" ref="DY40:EA40" si="232">SUM(DY41:DY44)</f>
        <v>0</v>
      </c>
      <c r="DZ40" s="155">
        <f t="shared" si="232"/>
        <v>0</v>
      </c>
      <c r="EA40" s="155">
        <f t="shared" si="232"/>
        <v>0</v>
      </c>
      <c r="EB40" s="716">
        <f t="shared" si="198"/>
        <v>0</v>
      </c>
      <c r="EC40" s="155">
        <f t="shared" ref="EC40:EJ40" si="233">SUM(EC41:EC44)</f>
        <v>0</v>
      </c>
      <c r="ED40" s="155">
        <f t="shared" si="233"/>
        <v>0</v>
      </c>
      <c r="EE40" s="155">
        <f t="shared" si="233"/>
        <v>0</v>
      </c>
      <c r="EF40" s="155">
        <f t="shared" si="233"/>
        <v>0</v>
      </c>
      <c r="EG40" s="155">
        <f t="shared" si="233"/>
        <v>0</v>
      </c>
      <c r="EH40" s="155">
        <f t="shared" si="233"/>
        <v>0</v>
      </c>
      <c r="EI40" s="155">
        <f t="shared" si="233"/>
        <v>0</v>
      </c>
      <c r="EJ40" s="155">
        <f t="shared" si="233"/>
        <v>0</v>
      </c>
      <c r="EK40" s="716">
        <f t="shared" si="200"/>
        <v>0</v>
      </c>
      <c r="EL40" s="155">
        <f t="shared" ref="EL40:EM40" si="234">SUM(EL41:EL44)</f>
        <v>0</v>
      </c>
      <c r="EM40" s="155">
        <f t="shared" si="234"/>
        <v>20</v>
      </c>
      <c r="EN40" s="708">
        <f t="shared" si="201"/>
        <v>11.834319526627219</v>
      </c>
      <c r="EO40" s="155">
        <f t="shared" ref="EO40" si="235">SUM(EO41:EO44)</f>
        <v>20</v>
      </c>
      <c r="EP40" s="716">
        <f t="shared" si="202"/>
        <v>11.834319526627219</v>
      </c>
      <c r="EQ40" s="154"/>
      <c r="ER40" s="150" t="s">
        <v>129</v>
      </c>
      <c r="ES40" s="151">
        <f t="shared" ref="ES40:GG40" si="236">SUM(ES41:ES44)</f>
        <v>0</v>
      </c>
      <c r="ET40" s="151">
        <f t="shared" si="236"/>
        <v>0</v>
      </c>
      <c r="EU40" s="153">
        <f t="shared" si="236"/>
        <v>0</v>
      </c>
      <c r="EV40" s="159">
        <f t="shared" si="236"/>
        <v>0</v>
      </c>
      <c r="EW40" s="155">
        <f t="shared" si="236"/>
        <v>0</v>
      </c>
      <c r="EX40" s="180">
        <f t="shared" si="236"/>
        <v>0</v>
      </c>
      <c r="EY40" s="159">
        <f t="shared" si="236"/>
        <v>1</v>
      </c>
      <c r="EZ40" s="151">
        <f t="shared" si="236"/>
        <v>0</v>
      </c>
      <c r="FA40" s="153">
        <f t="shared" si="236"/>
        <v>0</v>
      </c>
      <c r="FB40" s="159">
        <f t="shared" si="236"/>
        <v>0</v>
      </c>
      <c r="FC40" s="151">
        <f t="shared" si="236"/>
        <v>0</v>
      </c>
      <c r="FD40" s="153">
        <f t="shared" si="236"/>
        <v>0</v>
      </c>
      <c r="FE40" s="159">
        <f t="shared" si="236"/>
        <v>0</v>
      </c>
      <c r="FF40" s="151">
        <f t="shared" si="236"/>
        <v>1</v>
      </c>
      <c r="FG40" s="172">
        <f t="shared" si="236"/>
        <v>0</v>
      </c>
      <c r="FH40" s="159">
        <f t="shared" si="236"/>
        <v>2</v>
      </c>
      <c r="FI40" s="151">
        <f t="shared" si="236"/>
        <v>0</v>
      </c>
      <c r="FJ40" s="153">
        <f t="shared" si="236"/>
        <v>0</v>
      </c>
      <c r="FK40" s="427">
        <f>SUM(FK41:FK44)</f>
        <v>125</v>
      </c>
      <c r="FL40" s="724">
        <f t="shared" si="169"/>
        <v>0.8</v>
      </c>
      <c r="FM40" s="151">
        <f t="shared" si="236"/>
        <v>0</v>
      </c>
      <c r="FN40" s="151">
        <f t="shared" si="236"/>
        <v>0</v>
      </c>
      <c r="FO40" s="151">
        <f t="shared" si="236"/>
        <v>1</v>
      </c>
      <c r="FP40" s="151">
        <f t="shared" si="236"/>
        <v>0</v>
      </c>
      <c r="FQ40" s="153">
        <f t="shared" si="236"/>
        <v>0</v>
      </c>
      <c r="FR40" s="159">
        <f t="shared" si="236"/>
        <v>0</v>
      </c>
      <c r="FS40" s="155">
        <f t="shared" si="236"/>
        <v>0</v>
      </c>
      <c r="FT40" s="155">
        <f t="shared" si="236"/>
        <v>0</v>
      </c>
      <c r="FU40" s="151">
        <f t="shared" si="236"/>
        <v>1</v>
      </c>
      <c r="FV40" s="151">
        <f t="shared" si="236"/>
        <v>0</v>
      </c>
      <c r="FW40" s="151">
        <f t="shared" si="236"/>
        <v>0</v>
      </c>
      <c r="FX40" s="151">
        <f t="shared" si="236"/>
        <v>1</v>
      </c>
      <c r="FY40" s="151">
        <f t="shared" si="236"/>
        <v>0</v>
      </c>
      <c r="FZ40" s="151">
        <f t="shared" si="236"/>
        <v>0</v>
      </c>
      <c r="GA40" s="151">
        <f t="shared" si="236"/>
        <v>2</v>
      </c>
      <c r="GB40" s="151">
        <f t="shared" si="236"/>
        <v>1</v>
      </c>
      <c r="GC40" s="151">
        <f t="shared" si="236"/>
        <v>0</v>
      </c>
      <c r="GD40" s="151">
        <f t="shared" si="236"/>
        <v>1</v>
      </c>
      <c r="GE40" s="151">
        <f t="shared" si="236"/>
        <v>0</v>
      </c>
      <c r="GF40" s="151">
        <f t="shared" si="236"/>
        <v>0</v>
      </c>
      <c r="GG40" s="153">
        <f t="shared" si="236"/>
        <v>0</v>
      </c>
      <c r="GH40" s="154"/>
      <c r="GI40" s="150" t="s">
        <v>129</v>
      </c>
      <c r="GJ40" s="487">
        <v>1071</v>
      </c>
      <c r="GK40" s="727">
        <f t="shared" si="204"/>
        <v>1.4939309056956116</v>
      </c>
      <c r="GL40" s="151">
        <f t="shared" ref="GL40:GU40" si="237">SUM(GL41:GL44)</f>
        <v>0</v>
      </c>
      <c r="GM40" s="151">
        <f t="shared" si="237"/>
        <v>0</v>
      </c>
      <c r="GN40" s="151">
        <f t="shared" si="237"/>
        <v>0</v>
      </c>
      <c r="GO40" s="151">
        <f t="shared" si="237"/>
        <v>0</v>
      </c>
      <c r="GP40" s="151">
        <f t="shared" si="237"/>
        <v>0</v>
      </c>
      <c r="GQ40" s="151">
        <f t="shared" si="237"/>
        <v>2</v>
      </c>
      <c r="GR40" s="151">
        <f t="shared" si="237"/>
        <v>0</v>
      </c>
      <c r="GS40" s="151">
        <f t="shared" si="237"/>
        <v>3</v>
      </c>
      <c r="GT40" s="151">
        <f t="shared" si="237"/>
        <v>6</v>
      </c>
      <c r="GU40" s="172">
        <f t="shared" si="237"/>
        <v>5</v>
      </c>
      <c r="GV40" s="184">
        <f>SUM(GV41:GV44)</f>
        <v>4</v>
      </c>
      <c r="GW40" s="159">
        <f t="shared" ref="GW40" si="238">SUM(GW41:GW44)</f>
        <v>1338</v>
      </c>
      <c r="GX40" s="730">
        <f t="shared" si="207"/>
        <v>0.29895366218236175</v>
      </c>
      <c r="GY40" s="151">
        <f t="shared" ref="GY40:HG40" si="239">SUM(GY41:GY44)</f>
        <v>0</v>
      </c>
      <c r="GZ40" s="151">
        <f t="shared" si="239"/>
        <v>0</v>
      </c>
      <c r="HA40" s="151">
        <f t="shared" si="239"/>
        <v>0</v>
      </c>
      <c r="HB40" s="151">
        <f t="shared" si="239"/>
        <v>0</v>
      </c>
      <c r="HC40" s="151">
        <f t="shared" si="239"/>
        <v>0</v>
      </c>
      <c r="HD40" s="151">
        <f t="shared" si="239"/>
        <v>0</v>
      </c>
      <c r="HE40" s="151">
        <f t="shared" si="239"/>
        <v>0</v>
      </c>
      <c r="HF40" s="151">
        <f t="shared" si="239"/>
        <v>0</v>
      </c>
      <c r="HG40" s="153">
        <f t="shared" si="239"/>
        <v>0</v>
      </c>
      <c r="HH40" s="154"/>
      <c r="HI40" s="150" t="s">
        <v>129</v>
      </c>
      <c r="HJ40" s="155">
        <f t="shared" ref="HJ40:HQ40" si="240">SUM(HJ41:HJ44)</f>
        <v>0</v>
      </c>
      <c r="HK40" s="151">
        <f t="shared" si="240"/>
        <v>0</v>
      </c>
      <c r="HL40" s="151">
        <f t="shared" si="240"/>
        <v>0</v>
      </c>
      <c r="HM40" s="151">
        <f t="shared" si="240"/>
        <v>0</v>
      </c>
      <c r="HN40" s="151">
        <f t="shared" si="240"/>
        <v>0</v>
      </c>
      <c r="HO40" s="151">
        <f t="shared" si="240"/>
        <v>0</v>
      </c>
      <c r="HP40" s="151">
        <f t="shared" si="240"/>
        <v>0</v>
      </c>
      <c r="HQ40" s="172">
        <f t="shared" si="240"/>
        <v>0</v>
      </c>
      <c r="HR40" s="427">
        <f>SUM(HR41:HR44)</f>
        <v>91</v>
      </c>
      <c r="HS40" s="732">
        <f t="shared" si="209"/>
        <v>0</v>
      </c>
      <c r="HT40" s="155">
        <f t="shared" ref="HT40:IF40" si="241">SUM(HT41:HT44)</f>
        <v>0</v>
      </c>
      <c r="HU40" s="155">
        <f t="shared" si="241"/>
        <v>0</v>
      </c>
      <c r="HV40" s="155">
        <f t="shared" si="241"/>
        <v>0</v>
      </c>
      <c r="HW40" s="155">
        <f t="shared" si="241"/>
        <v>0</v>
      </c>
      <c r="HX40" s="180">
        <f t="shared" si="241"/>
        <v>0</v>
      </c>
      <c r="HY40" s="151">
        <f t="shared" si="241"/>
        <v>0</v>
      </c>
      <c r="HZ40" s="151">
        <f t="shared" si="241"/>
        <v>0</v>
      </c>
      <c r="IA40" s="151">
        <f t="shared" si="241"/>
        <v>0</v>
      </c>
      <c r="IB40" s="151">
        <f t="shared" si="241"/>
        <v>0</v>
      </c>
      <c r="IC40" s="151">
        <f t="shared" si="241"/>
        <v>0</v>
      </c>
      <c r="ID40" s="151">
        <f t="shared" si="241"/>
        <v>0</v>
      </c>
      <c r="IE40" s="151">
        <f t="shared" si="241"/>
        <v>0</v>
      </c>
      <c r="IF40" s="153">
        <f t="shared" si="241"/>
        <v>0</v>
      </c>
      <c r="IG40" s="154"/>
      <c r="IH40" s="150" t="s">
        <v>129</v>
      </c>
      <c r="II40" s="159">
        <f t="shared" ref="II40:JF40" si="242">SUM(II41:II44)</f>
        <v>0</v>
      </c>
      <c r="IJ40" s="151">
        <f t="shared" si="242"/>
        <v>0</v>
      </c>
      <c r="IK40" s="151">
        <f t="shared" si="242"/>
        <v>0</v>
      </c>
      <c r="IL40" s="151">
        <f t="shared" si="242"/>
        <v>0</v>
      </c>
      <c r="IM40" s="151">
        <f t="shared" si="242"/>
        <v>0</v>
      </c>
      <c r="IN40" s="151">
        <f t="shared" si="242"/>
        <v>0</v>
      </c>
      <c r="IO40" s="151">
        <f t="shared" si="242"/>
        <v>2</v>
      </c>
      <c r="IP40" s="151">
        <f t="shared" si="242"/>
        <v>0</v>
      </c>
      <c r="IQ40" s="151">
        <f t="shared" si="242"/>
        <v>0</v>
      </c>
      <c r="IR40" s="151">
        <f t="shared" si="242"/>
        <v>1</v>
      </c>
      <c r="IS40" s="151">
        <f t="shared" si="242"/>
        <v>0</v>
      </c>
      <c r="IT40" s="151">
        <f t="shared" si="242"/>
        <v>0</v>
      </c>
      <c r="IU40" s="151">
        <f t="shared" si="242"/>
        <v>0</v>
      </c>
      <c r="IV40" s="151">
        <f t="shared" si="242"/>
        <v>0</v>
      </c>
      <c r="IW40" s="153">
        <f t="shared" si="242"/>
        <v>0</v>
      </c>
      <c r="IX40" s="159">
        <f t="shared" si="242"/>
        <v>0</v>
      </c>
      <c r="IY40" s="151">
        <f t="shared" si="242"/>
        <v>0</v>
      </c>
      <c r="IZ40" s="153">
        <f t="shared" si="242"/>
        <v>0</v>
      </c>
      <c r="JA40" s="159">
        <f t="shared" si="242"/>
        <v>1</v>
      </c>
      <c r="JB40" s="151">
        <f t="shared" si="242"/>
        <v>0</v>
      </c>
      <c r="JC40" s="153">
        <f t="shared" si="242"/>
        <v>0</v>
      </c>
      <c r="JD40" s="159">
        <f t="shared" si="242"/>
        <v>0</v>
      </c>
      <c r="JE40" s="151">
        <f t="shared" si="242"/>
        <v>0</v>
      </c>
      <c r="JF40" s="151">
        <f t="shared" si="242"/>
        <v>0</v>
      </c>
      <c r="JG40" s="172"/>
      <c r="JH40" s="153">
        <f t="shared" ref="JH40" si="243">SUM(JH41:JH44)</f>
        <v>0</v>
      </c>
      <c r="JI40" s="154"/>
      <c r="JJ40" s="150" t="s">
        <v>129</v>
      </c>
      <c r="JK40" s="159">
        <f t="shared" ref="JK40:KW40" si="244">SUM(JK41:JK44)</f>
        <v>0</v>
      </c>
      <c r="JL40" s="151">
        <f t="shared" si="244"/>
        <v>0</v>
      </c>
      <c r="JM40" s="151">
        <f t="shared" si="244"/>
        <v>0</v>
      </c>
      <c r="JN40" s="151">
        <f t="shared" si="244"/>
        <v>0</v>
      </c>
      <c r="JO40" s="153">
        <f t="shared" si="244"/>
        <v>0</v>
      </c>
      <c r="JP40" s="159">
        <f t="shared" si="244"/>
        <v>0</v>
      </c>
      <c r="JQ40" s="151">
        <f t="shared" si="244"/>
        <v>0</v>
      </c>
      <c r="JR40" s="151">
        <f t="shared" si="244"/>
        <v>0</v>
      </c>
      <c r="JS40" s="151">
        <f t="shared" si="244"/>
        <v>0</v>
      </c>
      <c r="JT40" s="172">
        <f t="shared" si="244"/>
        <v>0</v>
      </c>
      <c r="JU40" s="159">
        <f t="shared" si="244"/>
        <v>0</v>
      </c>
      <c r="JV40" s="155">
        <f t="shared" si="244"/>
        <v>0</v>
      </c>
      <c r="JW40" s="155">
        <f t="shared" si="244"/>
        <v>0</v>
      </c>
      <c r="JX40" s="155">
        <f t="shared" si="244"/>
        <v>0</v>
      </c>
      <c r="JY40" s="180">
        <f t="shared" si="244"/>
        <v>0</v>
      </c>
      <c r="JZ40" s="159">
        <f t="shared" si="244"/>
        <v>0</v>
      </c>
      <c r="KA40" s="155">
        <f t="shared" si="244"/>
        <v>0</v>
      </c>
      <c r="KB40" s="155">
        <f t="shared" si="244"/>
        <v>0</v>
      </c>
      <c r="KC40" s="155">
        <f t="shared" si="244"/>
        <v>0</v>
      </c>
      <c r="KD40" s="180">
        <f t="shared" si="244"/>
        <v>0</v>
      </c>
      <c r="KE40" s="427">
        <f>SUM(KE41:KE44)</f>
        <v>670</v>
      </c>
      <c r="KF40" s="734">
        <f t="shared" si="211"/>
        <v>0.44776119402985076</v>
      </c>
      <c r="KG40" s="180">
        <f t="shared" si="244"/>
        <v>3</v>
      </c>
      <c r="KH40" s="155">
        <f t="shared" si="244"/>
        <v>0</v>
      </c>
      <c r="KI40" s="155">
        <f t="shared" si="244"/>
        <v>0</v>
      </c>
      <c r="KJ40" s="180">
        <f t="shared" si="244"/>
        <v>0</v>
      </c>
      <c r="KK40" s="301"/>
      <c r="KL40" s="275" t="s">
        <v>129</v>
      </c>
      <c r="KM40" s="159">
        <f t="shared" si="244"/>
        <v>0</v>
      </c>
      <c r="KN40" s="155">
        <f t="shared" si="244"/>
        <v>0</v>
      </c>
      <c r="KO40" s="155">
        <f t="shared" si="244"/>
        <v>0</v>
      </c>
      <c r="KP40" s="155">
        <f t="shared" si="244"/>
        <v>1</v>
      </c>
      <c r="KQ40" s="155">
        <f t="shared" si="244"/>
        <v>0</v>
      </c>
      <c r="KR40" s="155">
        <f t="shared" si="244"/>
        <v>1</v>
      </c>
      <c r="KS40" s="155">
        <f t="shared" si="244"/>
        <v>0</v>
      </c>
      <c r="KT40" s="155">
        <f t="shared" si="244"/>
        <v>0</v>
      </c>
      <c r="KU40" s="180">
        <f t="shared" si="244"/>
        <v>0</v>
      </c>
      <c r="KV40" s="331">
        <f t="shared" si="244"/>
        <v>0</v>
      </c>
      <c r="KW40" s="180">
        <f t="shared" si="244"/>
        <v>0</v>
      </c>
      <c r="KY40" s="159">
        <f t="shared" ref="KY40:LB40" si="245">SUM(KY41:KY44)</f>
        <v>0</v>
      </c>
      <c r="KZ40" s="159">
        <f t="shared" si="245"/>
        <v>0</v>
      </c>
      <c r="LA40" s="159">
        <f t="shared" si="245"/>
        <v>0</v>
      </c>
      <c r="LB40" s="180">
        <f t="shared" si="245"/>
        <v>0</v>
      </c>
      <c r="LD40" s="368" t="s">
        <v>129</v>
      </c>
      <c r="LE40" s="482">
        <f t="shared" ref="LE40:LR40" si="246">SUM(LE41:LE44)</f>
        <v>0</v>
      </c>
      <c r="LF40" s="417">
        <f t="shared" si="246"/>
        <v>0</v>
      </c>
      <c r="LG40" s="417">
        <f t="shared" si="246"/>
        <v>0</v>
      </c>
      <c r="LH40" s="417">
        <f t="shared" si="246"/>
        <v>0</v>
      </c>
      <c r="LI40" s="417">
        <f t="shared" si="246"/>
        <v>0</v>
      </c>
      <c r="LJ40" s="418">
        <f t="shared" si="246"/>
        <v>0</v>
      </c>
      <c r="LK40" s="454">
        <f t="shared" si="246"/>
        <v>0</v>
      </c>
      <c r="LL40" s="460">
        <f t="shared" si="246"/>
        <v>0</v>
      </c>
      <c r="LM40" s="460">
        <f t="shared" si="246"/>
        <v>0</v>
      </c>
      <c r="LN40" s="462">
        <f t="shared" si="246"/>
        <v>0</v>
      </c>
      <c r="LO40" s="503">
        <f t="shared" si="246"/>
        <v>21</v>
      </c>
      <c r="LP40" s="504">
        <f t="shared" si="246"/>
        <v>0</v>
      </c>
      <c r="LQ40" s="504">
        <f t="shared" si="246"/>
        <v>0</v>
      </c>
      <c r="LR40" s="505">
        <f t="shared" si="246"/>
        <v>0</v>
      </c>
      <c r="LS40" s="511"/>
    </row>
    <row r="41" spans="1:331" s="288" customFormat="1" ht="18.75" x14ac:dyDescent="0.3">
      <c r="A41" s="233">
        <v>1446</v>
      </c>
      <c r="B41" s="370" t="s">
        <v>135</v>
      </c>
      <c r="C41" s="202">
        <v>57</v>
      </c>
      <c r="D41" s="205">
        <v>0</v>
      </c>
      <c r="E41" s="203">
        <v>0</v>
      </c>
      <c r="F41" s="203">
        <v>0</v>
      </c>
      <c r="G41" s="410">
        <f t="shared" si="178"/>
        <v>0</v>
      </c>
      <c r="H41" s="186">
        <v>0</v>
      </c>
      <c r="I41" s="206">
        <v>0</v>
      </c>
      <c r="J41" s="205">
        <v>7</v>
      </c>
      <c r="K41" s="186">
        <v>5</v>
      </c>
      <c r="L41" s="186">
        <v>4</v>
      </c>
      <c r="M41" s="406">
        <v>4.1237113402061851</v>
      </c>
      <c r="N41" s="205">
        <v>7</v>
      </c>
      <c r="O41" s="186">
        <v>5</v>
      </c>
      <c r="P41" s="186">
        <v>4</v>
      </c>
      <c r="Q41" s="386">
        <v>4.1237113402061851</v>
      </c>
      <c r="R41" s="186">
        <v>0</v>
      </c>
      <c r="S41" s="186">
        <v>0</v>
      </c>
      <c r="T41" s="186">
        <v>0</v>
      </c>
      <c r="U41" s="186">
        <v>0</v>
      </c>
      <c r="V41" s="186">
        <v>0</v>
      </c>
      <c r="W41" s="186">
        <v>0</v>
      </c>
      <c r="X41" s="186">
        <v>7</v>
      </c>
      <c r="Y41" s="186">
        <v>5</v>
      </c>
      <c r="Z41" s="186">
        <v>7</v>
      </c>
      <c r="AA41" s="186">
        <v>5</v>
      </c>
      <c r="AB41" s="186">
        <v>0</v>
      </c>
      <c r="AC41" s="186">
        <v>0</v>
      </c>
      <c r="AD41" s="186">
        <v>0</v>
      </c>
      <c r="AE41" s="186">
        <v>0</v>
      </c>
      <c r="AF41" s="204">
        <v>0</v>
      </c>
      <c r="AG41" s="204"/>
      <c r="AH41" s="148"/>
      <c r="AI41" s="201" t="s">
        <v>135</v>
      </c>
      <c r="AJ41" s="202">
        <v>69</v>
      </c>
      <c r="AK41" s="186">
        <v>6</v>
      </c>
      <c r="AL41" s="123">
        <f t="shared" si="181"/>
        <v>8.695652173913043</v>
      </c>
      <c r="AM41" s="186">
        <v>6</v>
      </c>
      <c r="AN41" s="186">
        <v>6</v>
      </c>
      <c r="AO41" s="186">
        <v>0</v>
      </c>
      <c r="AP41" s="186">
        <v>0</v>
      </c>
      <c r="AQ41" s="186">
        <v>0</v>
      </c>
      <c r="AR41" s="186">
        <v>0</v>
      </c>
      <c r="AS41" s="186">
        <v>0</v>
      </c>
      <c r="AT41" s="186">
        <v>9</v>
      </c>
      <c r="AU41" s="186">
        <v>9</v>
      </c>
      <c r="AV41" s="123">
        <f t="shared" si="183"/>
        <v>13.043478260869565</v>
      </c>
      <c r="AW41" s="203">
        <v>9</v>
      </c>
      <c r="AX41" s="603">
        <v>9</v>
      </c>
      <c r="AY41" s="203">
        <v>0</v>
      </c>
      <c r="AZ41" s="203">
        <v>0</v>
      </c>
      <c r="BA41" s="203">
        <v>0</v>
      </c>
      <c r="BB41" s="123">
        <f t="shared" si="184"/>
        <v>0</v>
      </c>
      <c r="BC41" s="203">
        <v>0</v>
      </c>
      <c r="BD41" s="203">
        <v>0</v>
      </c>
      <c r="BE41" s="203">
        <v>0</v>
      </c>
      <c r="BF41" s="123">
        <f t="shared" si="185"/>
        <v>0</v>
      </c>
      <c r="BG41" s="203">
        <v>0</v>
      </c>
      <c r="BH41" s="186">
        <v>0</v>
      </c>
      <c r="BI41" s="186">
        <v>0</v>
      </c>
      <c r="BJ41" s="186">
        <v>0</v>
      </c>
      <c r="BK41" s="186">
        <v>0</v>
      </c>
      <c r="BL41" s="186">
        <v>0</v>
      </c>
      <c r="BM41" s="204">
        <v>0</v>
      </c>
      <c r="BN41" s="148"/>
      <c r="BO41" s="201" t="s">
        <v>135</v>
      </c>
      <c r="BP41" s="202">
        <v>76</v>
      </c>
      <c r="BQ41" s="186">
        <v>0</v>
      </c>
      <c r="BR41" s="186">
        <v>0</v>
      </c>
      <c r="BS41" s="186">
        <v>0</v>
      </c>
      <c r="BT41" s="186">
        <v>0</v>
      </c>
      <c r="BU41" s="186">
        <v>0</v>
      </c>
      <c r="BV41" s="186">
        <v>0</v>
      </c>
      <c r="BW41" s="186">
        <v>0</v>
      </c>
      <c r="BX41" s="203">
        <v>0</v>
      </c>
      <c r="BY41" s="708">
        <f t="shared" si="189"/>
        <v>0</v>
      </c>
      <c r="BZ41" s="203">
        <v>0</v>
      </c>
      <c r="CA41" s="203">
        <v>0</v>
      </c>
      <c r="CB41" s="203">
        <v>0</v>
      </c>
      <c r="CC41" s="708">
        <f t="shared" si="190"/>
        <v>0</v>
      </c>
      <c r="CD41" s="203">
        <v>0</v>
      </c>
      <c r="CE41" s="203">
        <v>0</v>
      </c>
      <c r="CF41" s="203">
        <v>0</v>
      </c>
      <c r="CG41" s="203">
        <v>0</v>
      </c>
      <c r="CH41" s="203">
        <v>0</v>
      </c>
      <c r="CI41" s="203">
        <v>0</v>
      </c>
      <c r="CJ41" s="203">
        <v>0</v>
      </c>
      <c r="CK41" s="203">
        <v>0</v>
      </c>
      <c r="CL41" s="716">
        <f t="shared" si="192"/>
        <v>0</v>
      </c>
      <c r="CM41" s="290"/>
      <c r="CN41" s="245"/>
      <c r="CO41" s="204">
        <v>0</v>
      </c>
      <c r="CP41" s="148"/>
      <c r="CQ41" s="370" t="s">
        <v>135</v>
      </c>
      <c r="CR41" s="371">
        <v>9</v>
      </c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235"/>
      <c r="DM41" s="356"/>
      <c r="DN41" s="148"/>
      <c r="DO41" s="201" t="s">
        <v>135</v>
      </c>
      <c r="DP41" s="202">
        <v>79</v>
      </c>
      <c r="DQ41" s="186"/>
      <c r="DR41" s="186"/>
      <c r="DS41" s="186"/>
      <c r="DT41" s="186"/>
      <c r="DU41" s="186"/>
      <c r="DV41" s="186"/>
      <c r="DW41" s="203"/>
      <c r="DX41" s="720">
        <f t="shared" si="197"/>
        <v>0</v>
      </c>
      <c r="DY41" s="203"/>
      <c r="DZ41" s="203"/>
      <c r="EA41" s="203"/>
      <c r="EB41" s="716">
        <f t="shared" si="198"/>
        <v>0</v>
      </c>
      <c r="EC41" s="203"/>
      <c r="ED41" s="203"/>
      <c r="EE41" s="203"/>
      <c r="EF41" s="203"/>
      <c r="EG41" s="203">
        <v>0</v>
      </c>
      <c r="EH41" s="203">
        <v>0</v>
      </c>
      <c r="EI41" s="203"/>
      <c r="EJ41" s="203"/>
      <c r="EK41" s="716">
        <f t="shared" si="200"/>
        <v>0</v>
      </c>
      <c r="EL41" s="203"/>
      <c r="EM41" s="203">
        <v>3</v>
      </c>
      <c r="EN41" s="708">
        <f t="shared" si="201"/>
        <v>3.79746835443038</v>
      </c>
      <c r="EO41" s="203">
        <v>3</v>
      </c>
      <c r="EP41" s="716">
        <f t="shared" si="202"/>
        <v>3.79746835443038</v>
      </c>
      <c r="EQ41" s="148"/>
      <c r="ER41" s="201" t="s">
        <v>135</v>
      </c>
      <c r="ES41" s="205">
        <v>0</v>
      </c>
      <c r="ET41" s="186">
        <v>0</v>
      </c>
      <c r="EU41" s="204">
        <v>0</v>
      </c>
      <c r="EV41" s="205">
        <v>0</v>
      </c>
      <c r="EW41" s="203">
        <v>0</v>
      </c>
      <c r="EX41" s="173">
        <v>0</v>
      </c>
      <c r="EY41" s="205">
        <v>1</v>
      </c>
      <c r="EZ41" s="186">
        <v>0</v>
      </c>
      <c r="FA41" s="204">
        <v>0</v>
      </c>
      <c r="FB41" s="205">
        <v>0</v>
      </c>
      <c r="FC41" s="186">
        <v>0</v>
      </c>
      <c r="FD41" s="204">
        <v>0</v>
      </c>
      <c r="FE41" s="205">
        <v>0</v>
      </c>
      <c r="FF41" s="186">
        <v>0</v>
      </c>
      <c r="FG41" s="206">
        <v>0</v>
      </c>
      <c r="FH41" s="205">
        <v>1</v>
      </c>
      <c r="FI41" s="186">
        <v>0</v>
      </c>
      <c r="FJ41" s="204">
        <v>0</v>
      </c>
      <c r="FK41" s="427">
        <v>56</v>
      </c>
      <c r="FL41" s="724">
        <f t="shared" si="169"/>
        <v>0</v>
      </c>
      <c r="FM41" s="186">
        <v>0</v>
      </c>
      <c r="FN41" s="186">
        <v>0</v>
      </c>
      <c r="FO41" s="186">
        <v>0</v>
      </c>
      <c r="FP41" s="186">
        <v>0</v>
      </c>
      <c r="FQ41" s="204">
        <v>0</v>
      </c>
      <c r="FR41" s="205">
        <v>0</v>
      </c>
      <c r="FS41" s="203">
        <v>0</v>
      </c>
      <c r="FT41" s="203">
        <v>0</v>
      </c>
      <c r="FU41" s="186">
        <v>0</v>
      </c>
      <c r="FV41" s="186">
        <v>0</v>
      </c>
      <c r="FW41" s="186">
        <v>0</v>
      </c>
      <c r="FX41" s="186">
        <v>0</v>
      </c>
      <c r="FY41" s="186">
        <v>0</v>
      </c>
      <c r="FZ41" s="186">
        <v>0</v>
      </c>
      <c r="GA41" s="186">
        <v>0</v>
      </c>
      <c r="GB41" s="186">
        <v>1</v>
      </c>
      <c r="GC41" s="186">
        <v>0</v>
      </c>
      <c r="GD41" s="186">
        <v>0</v>
      </c>
      <c r="GE41" s="186">
        <v>0</v>
      </c>
      <c r="GF41" s="186">
        <v>0</v>
      </c>
      <c r="GG41" s="204">
        <v>0</v>
      </c>
      <c r="GH41" s="148"/>
      <c r="GI41" s="201" t="s">
        <v>135</v>
      </c>
      <c r="GJ41" s="486">
        <v>421</v>
      </c>
      <c r="GK41" s="727">
        <f t="shared" si="204"/>
        <v>0</v>
      </c>
      <c r="GL41" s="186">
        <v>0</v>
      </c>
      <c r="GM41" s="186">
        <v>0</v>
      </c>
      <c r="GN41" s="186">
        <v>0</v>
      </c>
      <c r="GO41" s="186">
        <v>0</v>
      </c>
      <c r="GP41" s="186">
        <v>0</v>
      </c>
      <c r="GQ41" s="186">
        <v>0</v>
      </c>
      <c r="GR41" s="186">
        <v>0</v>
      </c>
      <c r="GS41" s="186">
        <v>0</v>
      </c>
      <c r="GT41" s="186">
        <v>0</v>
      </c>
      <c r="GU41" s="206">
        <v>0</v>
      </c>
      <c r="GV41" s="184">
        <v>0</v>
      </c>
      <c r="GW41" s="205">
        <v>702</v>
      </c>
      <c r="GX41" s="730">
        <f t="shared" si="207"/>
        <v>0</v>
      </c>
      <c r="GY41" s="186">
        <v>0</v>
      </c>
      <c r="GZ41" s="186">
        <v>0</v>
      </c>
      <c r="HA41" s="186">
        <v>0</v>
      </c>
      <c r="HB41" s="186">
        <v>0</v>
      </c>
      <c r="HC41" s="186">
        <v>0</v>
      </c>
      <c r="HD41" s="186">
        <v>0</v>
      </c>
      <c r="HE41" s="186">
        <v>0</v>
      </c>
      <c r="HF41" s="186">
        <v>0</v>
      </c>
      <c r="HG41" s="204">
        <v>0</v>
      </c>
      <c r="HH41" s="148"/>
      <c r="HI41" s="201" t="s">
        <v>135</v>
      </c>
      <c r="HJ41" s="203">
        <v>0</v>
      </c>
      <c r="HK41" s="186">
        <v>0</v>
      </c>
      <c r="HL41" s="186">
        <v>0</v>
      </c>
      <c r="HM41" s="186">
        <v>0</v>
      </c>
      <c r="HN41" s="186">
        <v>0</v>
      </c>
      <c r="HO41" s="186">
        <v>0</v>
      </c>
      <c r="HP41" s="186">
        <v>0</v>
      </c>
      <c r="HQ41" s="206">
        <v>0</v>
      </c>
      <c r="HR41" s="427">
        <v>42</v>
      </c>
      <c r="HS41" s="732">
        <f t="shared" si="209"/>
        <v>0</v>
      </c>
      <c r="HT41" s="203">
        <v>0</v>
      </c>
      <c r="HU41" s="203">
        <v>0</v>
      </c>
      <c r="HV41" s="203">
        <v>0</v>
      </c>
      <c r="HW41" s="203">
        <v>0</v>
      </c>
      <c r="HX41" s="173">
        <v>0</v>
      </c>
      <c r="HY41" s="186">
        <v>0</v>
      </c>
      <c r="HZ41" s="186">
        <v>0</v>
      </c>
      <c r="IA41" s="186">
        <v>0</v>
      </c>
      <c r="IB41" s="186">
        <v>0</v>
      </c>
      <c r="IC41" s="186">
        <v>0</v>
      </c>
      <c r="ID41" s="186">
        <v>0</v>
      </c>
      <c r="IE41" s="186">
        <v>0</v>
      </c>
      <c r="IF41" s="204">
        <v>0</v>
      </c>
      <c r="IG41" s="148"/>
      <c r="IH41" s="201" t="s">
        <v>135</v>
      </c>
      <c r="II41" s="205">
        <v>0</v>
      </c>
      <c r="IJ41" s="186">
        <v>0</v>
      </c>
      <c r="IK41" s="186">
        <v>0</v>
      </c>
      <c r="IL41" s="186">
        <v>0</v>
      </c>
      <c r="IM41" s="186">
        <v>0</v>
      </c>
      <c r="IN41" s="186">
        <v>0</v>
      </c>
      <c r="IO41" s="186">
        <v>1</v>
      </c>
      <c r="IP41" s="186">
        <v>0</v>
      </c>
      <c r="IQ41" s="186">
        <v>0</v>
      </c>
      <c r="IR41" s="186">
        <v>0</v>
      </c>
      <c r="IS41" s="186">
        <v>0</v>
      </c>
      <c r="IT41" s="186">
        <v>0</v>
      </c>
      <c r="IU41" s="186">
        <v>0</v>
      </c>
      <c r="IV41" s="186">
        <v>0</v>
      </c>
      <c r="IW41" s="204">
        <v>0</v>
      </c>
      <c r="IX41" s="205">
        <v>0</v>
      </c>
      <c r="IY41" s="186">
        <v>0</v>
      </c>
      <c r="IZ41" s="204">
        <v>0</v>
      </c>
      <c r="JA41" s="205">
        <v>0</v>
      </c>
      <c r="JB41" s="186">
        <v>0</v>
      </c>
      <c r="JC41" s="204">
        <v>0</v>
      </c>
      <c r="JD41" s="205">
        <v>0</v>
      </c>
      <c r="JE41" s="186">
        <v>0</v>
      </c>
      <c r="JF41" s="186">
        <v>0</v>
      </c>
      <c r="JG41" s="206">
        <v>0</v>
      </c>
      <c r="JH41" s="204">
        <v>0</v>
      </c>
      <c r="JI41" s="148"/>
      <c r="JJ41" s="201" t="s">
        <v>135</v>
      </c>
      <c r="JK41" s="205">
        <v>0</v>
      </c>
      <c r="JL41" s="186">
        <v>0</v>
      </c>
      <c r="JM41" s="186">
        <v>0</v>
      </c>
      <c r="JN41" s="186">
        <v>0</v>
      </c>
      <c r="JO41" s="204">
        <v>0</v>
      </c>
      <c r="JP41" s="205">
        <v>0</v>
      </c>
      <c r="JQ41" s="186">
        <v>0</v>
      </c>
      <c r="JR41" s="186">
        <v>0</v>
      </c>
      <c r="JS41" s="186">
        <v>0</v>
      </c>
      <c r="JT41" s="206">
        <v>0</v>
      </c>
      <c r="JU41" s="205">
        <v>0</v>
      </c>
      <c r="JV41" s="203">
        <v>0</v>
      </c>
      <c r="JW41" s="203">
        <v>0</v>
      </c>
      <c r="JX41" s="203">
        <v>0</v>
      </c>
      <c r="JY41" s="173">
        <v>0</v>
      </c>
      <c r="JZ41" s="205">
        <v>0</v>
      </c>
      <c r="KA41" s="203">
        <v>0</v>
      </c>
      <c r="KB41" s="203">
        <v>0</v>
      </c>
      <c r="KC41" s="203">
        <v>0</v>
      </c>
      <c r="KD41" s="173">
        <v>0</v>
      </c>
      <c r="KE41" s="427">
        <v>351</v>
      </c>
      <c r="KF41" s="734">
        <f t="shared" si="211"/>
        <v>0</v>
      </c>
      <c r="KG41" s="173">
        <v>0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0</v>
      </c>
      <c r="KQ41" s="203">
        <v>0</v>
      </c>
      <c r="KR41" s="203">
        <v>0</v>
      </c>
      <c r="KS41" s="203">
        <v>0</v>
      </c>
      <c r="KT41" s="203">
        <v>0</v>
      </c>
      <c r="KU41" s="173">
        <v>0</v>
      </c>
      <c r="KV41" s="332"/>
      <c r="KW41" s="173"/>
      <c r="KY41" s="205"/>
      <c r="KZ41" s="203"/>
      <c r="LA41" s="203"/>
      <c r="LB41" s="173"/>
      <c r="LD41" s="370" t="s">
        <v>135</v>
      </c>
      <c r="LE41" s="483"/>
      <c r="LF41" s="419"/>
      <c r="LG41" s="419"/>
      <c r="LH41" s="419"/>
      <c r="LI41" s="419"/>
      <c r="LJ41" s="420"/>
      <c r="LK41" s="480"/>
      <c r="LL41" s="452"/>
      <c r="LM41" s="452"/>
      <c r="LN41" s="453"/>
      <c r="LO41" s="480">
        <v>9</v>
      </c>
      <c r="LP41" s="452"/>
      <c r="LQ41" s="452"/>
      <c r="LR41" s="453"/>
      <c r="LS41" s="445"/>
    </row>
    <row r="42" spans="1:331" s="288" customFormat="1" ht="18.75" x14ac:dyDescent="0.3">
      <c r="A42" s="233">
        <v>1449</v>
      </c>
      <c r="B42" s="370" t="s">
        <v>136</v>
      </c>
      <c r="C42" s="202">
        <v>39</v>
      </c>
      <c r="D42" s="205">
        <v>0</v>
      </c>
      <c r="E42" s="203">
        <v>0</v>
      </c>
      <c r="F42" s="203">
        <v>0</v>
      </c>
      <c r="G42" s="410">
        <f t="shared" si="178"/>
        <v>0</v>
      </c>
      <c r="H42" s="186">
        <v>0</v>
      </c>
      <c r="I42" s="206">
        <v>0</v>
      </c>
      <c r="J42" s="205">
        <v>2</v>
      </c>
      <c r="K42" s="186">
        <v>3</v>
      </c>
      <c r="L42" s="670">
        <v>9</v>
      </c>
      <c r="M42" s="406">
        <v>14.035087719298245</v>
      </c>
      <c r="N42" s="205">
        <v>2</v>
      </c>
      <c r="O42" s="186">
        <v>3</v>
      </c>
      <c r="P42" s="186">
        <v>9</v>
      </c>
      <c r="Q42" s="386">
        <v>15.789473684210526</v>
      </c>
      <c r="R42" s="186">
        <v>0</v>
      </c>
      <c r="S42" s="186">
        <v>0</v>
      </c>
      <c r="T42" s="186">
        <v>0</v>
      </c>
      <c r="U42" s="186">
        <v>0</v>
      </c>
      <c r="V42" s="186">
        <v>0</v>
      </c>
      <c r="W42" s="186">
        <v>0</v>
      </c>
      <c r="X42" s="186">
        <v>2</v>
      </c>
      <c r="Y42" s="186">
        <v>3</v>
      </c>
      <c r="Z42" s="186">
        <v>2</v>
      </c>
      <c r="AA42" s="186">
        <v>3</v>
      </c>
      <c r="AB42" s="186">
        <v>0</v>
      </c>
      <c r="AC42" s="186">
        <v>0</v>
      </c>
      <c r="AD42" s="186">
        <v>0</v>
      </c>
      <c r="AE42" s="186">
        <v>0</v>
      </c>
      <c r="AF42" s="204">
        <v>0</v>
      </c>
      <c r="AG42" s="204"/>
      <c r="AH42" s="148"/>
      <c r="AI42" s="201" t="s">
        <v>136</v>
      </c>
      <c r="AJ42" s="202">
        <v>51</v>
      </c>
      <c r="AK42" s="186">
        <v>8</v>
      </c>
      <c r="AL42" s="123">
        <f t="shared" si="181"/>
        <v>15.686274509803921</v>
      </c>
      <c r="AM42" s="186">
        <v>8</v>
      </c>
      <c r="AN42" s="186">
        <v>8</v>
      </c>
      <c r="AO42" s="186">
        <v>0</v>
      </c>
      <c r="AP42" s="186">
        <v>0</v>
      </c>
      <c r="AQ42" s="186">
        <v>0</v>
      </c>
      <c r="AR42" s="186">
        <v>0</v>
      </c>
      <c r="AS42" s="186">
        <v>0</v>
      </c>
      <c r="AT42" s="186">
        <v>6</v>
      </c>
      <c r="AU42" s="186">
        <v>4</v>
      </c>
      <c r="AV42" s="123">
        <f t="shared" si="183"/>
        <v>7.8431372549019605</v>
      </c>
      <c r="AW42" s="203">
        <v>4</v>
      </c>
      <c r="AX42" s="603">
        <v>4</v>
      </c>
      <c r="AY42" s="203">
        <v>0</v>
      </c>
      <c r="AZ42" s="203">
        <v>0</v>
      </c>
      <c r="BA42" s="203">
        <v>1</v>
      </c>
      <c r="BB42" s="123">
        <f t="shared" si="184"/>
        <v>1.9607843137254901</v>
      </c>
      <c r="BC42" s="203">
        <v>0</v>
      </c>
      <c r="BD42" s="203">
        <v>0</v>
      </c>
      <c r="BE42" s="203">
        <v>0</v>
      </c>
      <c r="BF42" s="123">
        <f t="shared" si="185"/>
        <v>0</v>
      </c>
      <c r="BG42" s="203">
        <v>0</v>
      </c>
      <c r="BH42" s="186">
        <v>0</v>
      </c>
      <c r="BI42" s="186">
        <v>0</v>
      </c>
      <c r="BJ42" s="186">
        <v>0</v>
      </c>
      <c r="BK42" s="186">
        <v>0</v>
      </c>
      <c r="BL42" s="186">
        <v>0</v>
      </c>
      <c r="BM42" s="204">
        <v>0</v>
      </c>
      <c r="BN42" s="148"/>
      <c r="BO42" s="201" t="s">
        <v>136</v>
      </c>
      <c r="BP42" s="202">
        <v>54</v>
      </c>
      <c r="BQ42" s="186">
        <v>0</v>
      </c>
      <c r="BR42" s="186">
        <v>0</v>
      </c>
      <c r="BS42" s="186">
        <v>0</v>
      </c>
      <c r="BT42" s="186">
        <v>0</v>
      </c>
      <c r="BU42" s="186">
        <v>0</v>
      </c>
      <c r="BV42" s="186">
        <v>1</v>
      </c>
      <c r="BW42" s="186">
        <v>0</v>
      </c>
      <c r="BX42" s="203">
        <v>0</v>
      </c>
      <c r="BY42" s="708">
        <f t="shared" si="189"/>
        <v>0</v>
      </c>
      <c r="BZ42" s="203">
        <v>2</v>
      </c>
      <c r="CA42" s="203">
        <v>0</v>
      </c>
      <c r="CB42" s="203">
        <v>0</v>
      </c>
      <c r="CC42" s="708">
        <f t="shared" si="190"/>
        <v>0</v>
      </c>
      <c r="CD42" s="203">
        <v>0</v>
      </c>
      <c r="CE42" s="203">
        <v>0</v>
      </c>
      <c r="CF42" s="203">
        <v>0</v>
      </c>
      <c r="CG42" s="203">
        <v>0</v>
      </c>
      <c r="CH42" s="203">
        <v>0</v>
      </c>
      <c r="CI42" s="203">
        <v>0</v>
      </c>
      <c r="CJ42" s="203">
        <v>1</v>
      </c>
      <c r="CK42" s="203">
        <v>3</v>
      </c>
      <c r="CL42" s="716">
        <f t="shared" si="192"/>
        <v>5.5555555555555554</v>
      </c>
      <c r="CM42" s="290"/>
      <c r="CN42" s="245"/>
      <c r="CO42" s="204">
        <v>0</v>
      </c>
      <c r="CP42" s="148"/>
      <c r="CQ42" s="370" t="s">
        <v>136</v>
      </c>
      <c r="CR42" s="371">
        <v>5</v>
      </c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235"/>
      <c r="DM42" s="356"/>
      <c r="DN42" s="148"/>
      <c r="DO42" s="201" t="s">
        <v>136</v>
      </c>
      <c r="DP42" s="202">
        <v>48</v>
      </c>
      <c r="DQ42" s="186"/>
      <c r="DR42" s="186"/>
      <c r="DS42" s="186"/>
      <c r="DT42" s="186"/>
      <c r="DU42" s="186"/>
      <c r="DV42" s="186"/>
      <c r="DW42" s="203"/>
      <c r="DX42" s="720">
        <f t="shared" si="197"/>
        <v>0</v>
      </c>
      <c r="DY42" s="203"/>
      <c r="DZ42" s="203"/>
      <c r="EA42" s="203"/>
      <c r="EB42" s="716">
        <f t="shared" si="198"/>
        <v>0</v>
      </c>
      <c r="EC42" s="203"/>
      <c r="ED42" s="203"/>
      <c r="EE42" s="203"/>
      <c r="EF42" s="203"/>
      <c r="EG42" s="203">
        <v>0</v>
      </c>
      <c r="EH42" s="203">
        <v>0</v>
      </c>
      <c r="EI42" s="203"/>
      <c r="EJ42" s="203"/>
      <c r="EK42" s="716">
        <f t="shared" si="200"/>
        <v>0</v>
      </c>
      <c r="EL42" s="203"/>
      <c r="EM42" s="203">
        <v>10</v>
      </c>
      <c r="EN42" s="708">
        <f t="shared" si="201"/>
        <v>20.833333333333336</v>
      </c>
      <c r="EO42" s="203">
        <v>10</v>
      </c>
      <c r="EP42" s="716">
        <f t="shared" si="202"/>
        <v>20.833333333333336</v>
      </c>
      <c r="EQ42" s="148"/>
      <c r="ER42" s="201" t="s">
        <v>136</v>
      </c>
      <c r="ES42" s="205">
        <v>0</v>
      </c>
      <c r="ET42" s="186">
        <v>0</v>
      </c>
      <c r="EU42" s="204">
        <v>0</v>
      </c>
      <c r="EV42" s="205">
        <v>0</v>
      </c>
      <c r="EW42" s="203">
        <v>0</v>
      </c>
      <c r="EX42" s="173">
        <v>0</v>
      </c>
      <c r="EY42" s="205">
        <v>0</v>
      </c>
      <c r="EZ42" s="186">
        <v>0</v>
      </c>
      <c r="FA42" s="204">
        <v>0</v>
      </c>
      <c r="FB42" s="205">
        <v>0</v>
      </c>
      <c r="FC42" s="186">
        <v>0</v>
      </c>
      <c r="FD42" s="204">
        <v>0</v>
      </c>
      <c r="FE42" s="205">
        <v>0</v>
      </c>
      <c r="FF42" s="186">
        <v>1</v>
      </c>
      <c r="FG42" s="206">
        <v>0</v>
      </c>
      <c r="FH42" s="205">
        <v>0</v>
      </c>
      <c r="FI42" s="186">
        <v>0</v>
      </c>
      <c r="FJ42" s="204">
        <v>0</v>
      </c>
      <c r="FK42" s="427">
        <v>37</v>
      </c>
      <c r="FL42" s="724">
        <f t="shared" si="169"/>
        <v>0</v>
      </c>
      <c r="FM42" s="186">
        <v>0</v>
      </c>
      <c r="FN42" s="186">
        <v>0</v>
      </c>
      <c r="FO42" s="186">
        <v>0</v>
      </c>
      <c r="FP42" s="186">
        <v>0</v>
      </c>
      <c r="FQ42" s="204">
        <v>0</v>
      </c>
      <c r="FR42" s="205">
        <v>0</v>
      </c>
      <c r="FS42" s="203">
        <v>0</v>
      </c>
      <c r="FT42" s="203">
        <v>0</v>
      </c>
      <c r="FU42" s="186">
        <v>0</v>
      </c>
      <c r="FV42" s="186">
        <v>0</v>
      </c>
      <c r="FW42" s="186">
        <v>0</v>
      </c>
      <c r="FX42" s="186">
        <v>0</v>
      </c>
      <c r="FY42" s="186">
        <v>0</v>
      </c>
      <c r="FZ42" s="186">
        <v>0</v>
      </c>
      <c r="GA42" s="186">
        <v>2</v>
      </c>
      <c r="GB42" s="186">
        <v>0</v>
      </c>
      <c r="GC42" s="186">
        <v>0</v>
      </c>
      <c r="GD42" s="186">
        <v>1</v>
      </c>
      <c r="GE42" s="186">
        <v>0</v>
      </c>
      <c r="GF42" s="186">
        <v>0</v>
      </c>
      <c r="GG42" s="204">
        <v>0</v>
      </c>
      <c r="GH42" s="148"/>
      <c r="GI42" s="201" t="s">
        <v>136</v>
      </c>
      <c r="GJ42" s="486">
        <v>345</v>
      </c>
      <c r="GK42" s="727">
        <f t="shared" si="204"/>
        <v>0</v>
      </c>
      <c r="GL42" s="186">
        <v>0</v>
      </c>
      <c r="GM42" s="186">
        <v>0</v>
      </c>
      <c r="GN42" s="186">
        <v>0</v>
      </c>
      <c r="GO42" s="186">
        <v>0</v>
      </c>
      <c r="GP42" s="186">
        <v>0</v>
      </c>
      <c r="GQ42" s="186">
        <v>0</v>
      </c>
      <c r="GR42" s="186">
        <v>0</v>
      </c>
      <c r="GS42" s="186">
        <v>0</v>
      </c>
      <c r="GT42" s="186">
        <v>0</v>
      </c>
      <c r="GU42" s="206">
        <v>0</v>
      </c>
      <c r="GV42" s="184">
        <v>0</v>
      </c>
      <c r="GW42" s="205">
        <v>338</v>
      </c>
      <c r="GX42" s="730">
        <f t="shared" si="207"/>
        <v>0</v>
      </c>
      <c r="GY42" s="186">
        <v>0</v>
      </c>
      <c r="GZ42" s="186">
        <v>0</v>
      </c>
      <c r="HA42" s="186">
        <v>0</v>
      </c>
      <c r="HB42" s="186">
        <v>0</v>
      </c>
      <c r="HC42" s="186">
        <v>0</v>
      </c>
      <c r="HD42" s="186">
        <v>0</v>
      </c>
      <c r="HE42" s="186">
        <v>0</v>
      </c>
      <c r="HF42" s="186">
        <v>0</v>
      </c>
      <c r="HG42" s="204">
        <v>0</v>
      </c>
      <c r="HH42" s="148"/>
      <c r="HI42" s="201" t="s">
        <v>136</v>
      </c>
      <c r="HJ42" s="203">
        <v>0</v>
      </c>
      <c r="HK42" s="186">
        <v>0</v>
      </c>
      <c r="HL42" s="186">
        <v>0</v>
      </c>
      <c r="HM42" s="186">
        <v>0</v>
      </c>
      <c r="HN42" s="186">
        <v>0</v>
      </c>
      <c r="HO42" s="186">
        <v>0</v>
      </c>
      <c r="HP42" s="186">
        <v>0</v>
      </c>
      <c r="HQ42" s="206">
        <v>0</v>
      </c>
      <c r="HR42" s="427">
        <v>26</v>
      </c>
      <c r="HS42" s="732">
        <f t="shared" si="209"/>
        <v>0</v>
      </c>
      <c r="HT42" s="203">
        <v>0</v>
      </c>
      <c r="HU42" s="203">
        <v>0</v>
      </c>
      <c r="HV42" s="203">
        <v>0</v>
      </c>
      <c r="HW42" s="203">
        <v>0</v>
      </c>
      <c r="HX42" s="173">
        <v>0</v>
      </c>
      <c r="HY42" s="186">
        <v>0</v>
      </c>
      <c r="HZ42" s="186">
        <v>0</v>
      </c>
      <c r="IA42" s="186">
        <v>0</v>
      </c>
      <c r="IB42" s="186">
        <v>0</v>
      </c>
      <c r="IC42" s="186">
        <v>0</v>
      </c>
      <c r="ID42" s="186">
        <v>0</v>
      </c>
      <c r="IE42" s="186">
        <v>0</v>
      </c>
      <c r="IF42" s="204">
        <v>0</v>
      </c>
      <c r="IG42" s="148"/>
      <c r="IH42" s="201" t="s">
        <v>136</v>
      </c>
      <c r="II42" s="205">
        <v>0</v>
      </c>
      <c r="IJ42" s="186">
        <v>0</v>
      </c>
      <c r="IK42" s="186">
        <v>0</v>
      </c>
      <c r="IL42" s="186">
        <v>0</v>
      </c>
      <c r="IM42" s="186">
        <v>0</v>
      </c>
      <c r="IN42" s="186">
        <v>0</v>
      </c>
      <c r="IO42" s="186">
        <v>0</v>
      </c>
      <c r="IP42" s="186">
        <v>0</v>
      </c>
      <c r="IQ42" s="186">
        <v>0</v>
      </c>
      <c r="IR42" s="186">
        <v>1</v>
      </c>
      <c r="IS42" s="186">
        <v>0</v>
      </c>
      <c r="IT42" s="186">
        <v>0</v>
      </c>
      <c r="IU42" s="186">
        <v>0</v>
      </c>
      <c r="IV42" s="186">
        <v>0</v>
      </c>
      <c r="IW42" s="204">
        <v>0</v>
      </c>
      <c r="IX42" s="205">
        <v>0</v>
      </c>
      <c r="IY42" s="186">
        <v>0</v>
      </c>
      <c r="IZ42" s="204">
        <v>0</v>
      </c>
      <c r="JA42" s="205">
        <v>0</v>
      </c>
      <c r="JB42" s="186">
        <v>0</v>
      </c>
      <c r="JC42" s="204">
        <v>0</v>
      </c>
      <c r="JD42" s="205">
        <v>0</v>
      </c>
      <c r="JE42" s="186">
        <v>0</v>
      </c>
      <c r="JF42" s="186">
        <v>0</v>
      </c>
      <c r="JG42" s="206">
        <v>0</v>
      </c>
      <c r="JH42" s="204">
        <v>0</v>
      </c>
      <c r="JI42" s="148"/>
      <c r="JJ42" s="201" t="s">
        <v>136</v>
      </c>
      <c r="JK42" s="205">
        <v>0</v>
      </c>
      <c r="JL42" s="186">
        <v>0</v>
      </c>
      <c r="JM42" s="186">
        <v>0</v>
      </c>
      <c r="JN42" s="186">
        <v>0</v>
      </c>
      <c r="JO42" s="204">
        <v>0</v>
      </c>
      <c r="JP42" s="205">
        <v>0</v>
      </c>
      <c r="JQ42" s="186">
        <v>0</v>
      </c>
      <c r="JR42" s="186">
        <v>0</v>
      </c>
      <c r="JS42" s="186">
        <v>0</v>
      </c>
      <c r="JT42" s="206">
        <v>0</v>
      </c>
      <c r="JU42" s="205">
        <v>0</v>
      </c>
      <c r="JV42" s="203">
        <v>0</v>
      </c>
      <c r="JW42" s="203">
        <v>0</v>
      </c>
      <c r="JX42" s="203">
        <v>0</v>
      </c>
      <c r="JY42" s="173">
        <v>0</v>
      </c>
      <c r="JZ42" s="205">
        <v>0</v>
      </c>
      <c r="KA42" s="203">
        <v>0</v>
      </c>
      <c r="KB42" s="203">
        <v>0</v>
      </c>
      <c r="KC42" s="203">
        <v>0</v>
      </c>
      <c r="KD42" s="173">
        <v>0</v>
      </c>
      <c r="KE42" s="427">
        <v>169</v>
      </c>
      <c r="KF42" s="734">
        <f t="shared" si="211"/>
        <v>0.59171597633136097</v>
      </c>
      <c r="KG42" s="173">
        <v>1</v>
      </c>
      <c r="KH42" s="205">
        <v>0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0</v>
      </c>
      <c r="KQ42" s="203">
        <v>0</v>
      </c>
      <c r="KR42" s="203">
        <v>0</v>
      </c>
      <c r="KS42" s="203">
        <v>0</v>
      </c>
      <c r="KT42" s="203">
        <v>0</v>
      </c>
      <c r="KU42" s="173">
        <v>0</v>
      </c>
      <c r="KV42" s="332"/>
      <c r="KW42" s="173"/>
      <c r="KY42" s="205"/>
      <c r="KZ42" s="203"/>
      <c r="LA42" s="203"/>
      <c r="LB42" s="173"/>
      <c r="LD42" s="370" t="s">
        <v>136</v>
      </c>
      <c r="LE42" s="483"/>
      <c r="LF42" s="419"/>
      <c r="LG42" s="419"/>
      <c r="LH42" s="419"/>
      <c r="LI42" s="419"/>
      <c r="LJ42" s="420"/>
      <c r="LK42" s="480"/>
      <c r="LL42" s="452"/>
      <c r="LM42" s="452"/>
      <c r="LN42" s="453"/>
      <c r="LO42" s="455">
        <v>4</v>
      </c>
      <c r="LP42" s="452"/>
      <c r="LQ42" s="452"/>
      <c r="LR42" s="453"/>
      <c r="LS42" s="445"/>
    </row>
    <row r="43" spans="1:331" s="288" customFormat="1" ht="18.75" x14ac:dyDescent="0.3">
      <c r="A43" s="233">
        <v>1450</v>
      </c>
      <c r="B43" s="370" t="s">
        <v>140</v>
      </c>
      <c r="C43" s="202">
        <v>11</v>
      </c>
      <c r="D43" s="205">
        <v>0</v>
      </c>
      <c r="E43" s="203">
        <v>0</v>
      </c>
      <c r="F43" s="203">
        <v>0</v>
      </c>
      <c r="G43" s="410">
        <f t="shared" si="178"/>
        <v>0</v>
      </c>
      <c r="H43" s="186">
        <v>0</v>
      </c>
      <c r="I43" s="206">
        <v>0</v>
      </c>
      <c r="J43" s="205">
        <v>1</v>
      </c>
      <c r="K43" s="186">
        <v>1</v>
      </c>
      <c r="L43" s="186">
        <v>1</v>
      </c>
      <c r="M43" s="406">
        <v>6.25</v>
      </c>
      <c r="N43" s="205">
        <v>1</v>
      </c>
      <c r="O43" s="186">
        <v>1</v>
      </c>
      <c r="P43" s="186">
        <v>1</v>
      </c>
      <c r="Q43" s="386">
        <v>6.25</v>
      </c>
      <c r="R43" s="186">
        <v>0</v>
      </c>
      <c r="S43" s="186">
        <v>0</v>
      </c>
      <c r="T43" s="186">
        <v>0</v>
      </c>
      <c r="U43" s="186">
        <v>0</v>
      </c>
      <c r="V43" s="186">
        <v>0</v>
      </c>
      <c r="W43" s="186">
        <v>0</v>
      </c>
      <c r="X43" s="186">
        <v>1</v>
      </c>
      <c r="Y43" s="186">
        <v>1</v>
      </c>
      <c r="Z43" s="186">
        <v>1</v>
      </c>
      <c r="AA43" s="186">
        <v>1</v>
      </c>
      <c r="AB43" s="186">
        <v>0</v>
      </c>
      <c r="AC43" s="186">
        <v>0</v>
      </c>
      <c r="AD43" s="186">
        <v>0</v>
      </c>
      <c r="AE43" s="186">
        <v>0</v>
      </c>
      <c r="AF43" s="204">
        <v>0</v>
      </c>
      <c r="AG43" s="204"/>
      <c r="AH43" s="148"/>
      <c r="AI43" s="201" t="s">
        <v>140</v>
      </c>
      <c r="AJ43" s="202">
        <v>14</v>
      </c>
      <c r="AK43" s="186">
        <v>0</v>
      </c>
      <c r="AL43" s="123">
        <f t="shared" si="181"/>
        <v>0</v>
      </c>
      <c r="AM43" s="186">
        <v>0</v>
      </c>
      <c r="AN43" s="186">
        <v>0</v>
      </c>
      <c r="AO43" s="186">
        <v>0</v>
      </c>
      <c r="AP43" s="186">
        <v>0</v>
      </c>
      <c r="AQ43" s="186">
        <v>0</v>
      </c>
      <c r="AR43" s="186">
        <v>0</v>
      </c>
      <c r="AS43" s="186">
        <v>0</v>
      </c>
      <c r="AT43" s="186">
        <v>3</v>
      </c>
      <c r="AU43" s="186">
        <v>0</v>
      </c>
      <c r="AV43" s="123">
        <f t="shared" si="183"/>
        <v>0</v>
      </c>
      <c r="AW43" s="203">
        <v>0</v>
      </c>
      <c r="AX43" s="603">
        <v>0</v>
      </c>
      <c r="AY43" s="203">
        <v>0</v>
      </c>
      <c r="AZ43" s="203">
        <v>0</v>
      </c>
      <c r="BA43" s="203">
        <v>0</v>
      </c>
      <c r="BB43" s="123">
        <f t="shared" si="184"/>
        <v>0</v>
      </c>
      <c r="BC43" s="203">
        <v>0</v>
      </c>
      <c r="BD43" s="203">
        <v>0</v>
      </c>
      <c r="BE43" s="203">
        <v>0</v>
      </c>
      <c r="BF43" s="123">
        <f t="shared" si="185"/>
        <v>0</v>
      </c>
      <c r="BG43" s="203">
        <v>0</v>
      </c>
      <c r="BH43" s="186">
        <v>0</v>
      </c>
      <c r="BI43" s="186">
        <v>0</v>
      </c>
      <c r="BJ43" s="186">
        <v>0</v>
      </c>
      <c r="BK43" s="186">
        <v>0</v>
      </c>
      <c r="BL43" s="186">
        <v>0</v>
      </c>
      <c r="BM43" s="204">
        <v>0</v>
      </c>
      <c r="BN43" s="148"/>
      <c r="BO43" s="201" t="s">
        <v>140</v>
      </c>
      <c r="BP43" s="202">
        <v>15</v>
      </c>
      <c r="BQ43" s="186">
        <v>0</v>
      </c>
      <c r="BR43" s="186">
        <v>1</v>
      </c>
      <c r="BS43" s="186">
        <v>0</v>
      </c>
      <c r="BT43" s="186">
        <v>1</v>
      </c>
      <c r="BU43" s="186">
        <v>1</v>
      </c>
      <c r="BV43" s="186">
        <v>0</v>
      </c>
      <c r="BW43" s="186">
        <v>0</v>
      </c>
      <c r="BX43" s="203">
        <v>0</v>
      </c>
      <c r="BY43" s="708">
        <f t="shared" si="189"/>
        <v>0</v>
      </c>
      <c r="BZ43" s="203">
        <v>0</v>
      </c>
      <c r="CA43" s="203">
        <v>0</v>
      </c>
      <c r="CB43" s="203">
        <v>0</v>
      </c>
      <c r="CC43" s="708">
        <f t="shared" si="190"/>
        <v>0</v>
      </c>
      <c r="CD43" s="203">
        <v>0</v>
      </c>
      <c r="CE43" s="203">
        <v>0</v>
      </c>
      <c r="CF43" s="203">
        <v>0</v>
      </c>
      <c r="CG43" s="203">
        <v>0</v>
      </c>
      <c r="CH43" s="203">
        <v>0</v>
      </c>
      <c r="CI43" s="203">
        <v>0</v>
      </c>
      <c r="CJ43" s="203">
        <v>0</v>
      </c>
      <c r="CK43" s="203">
        <v>0</v>
      </c>
      <c r="CL43" s="716">
        <f t="shared" si="192"/>
        <v>0</v>
      </c>
      <c r="CM43" s="290"/>
      <c r="CN43" s="245"/>
      <c r="CO43" s="204">
        <v>0</v>
      </c>
      <c r="CP43" s="148"/>
      <c r="CQ43" s="370" t="s">
        <v>140</v>
      </c>
      <c r="CR43" s="371">
        <v>1</v>
      </c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235"/>
      <c r="DM43" s="356"/>
      <c r="DN43" s="148"/>
      <c r="DO43" s="201" t="s">
        <v>140</v>
      </c>
      <c r="DP43" s="202">
        <v>13</v>
      </c>
      <c r="DQ43" s="186"/>
      <c r="DR43" s="186"/>
      <c r="DS43" s="186"/>
      <c r="DT43" s="186"/>
      <c r="DU43" s="186"/>
      <c r="DV43" s="186"/>
      <c r="DW43" s="203"/>
      <c r="DX43" s="720">
        <f t="shared" si="197"/>
        <v>0</v>
      </c>
      <c r="DY43" s="203"/>
      <c r="DZ43" s="203"/>
      <c r="EA43" s="203"/>
      <c r="EB43" s="716">
        <f t="shared" si="198"/>
        <v>0</v>
      </c>
      <c r="EC43" s="203"/>
      <c r="ED43" s="203"/>
      <c r="EE43" s="203"/>
      <c r="EF43" s="203"/>
      <c r="EG43" s="203">
        <v>0</v>
      </c>
      <c r="EH43" s="203">
        <v>0</v>
      </c>
      <c r="EI43" s="203"/>
      <c r="EJ43" s="203"/>
      <c r="EK43" s="716">
        <f t="shared" si="200"/>
        <v>0</v>
      </c>
      <c r="EL43" s="203"/>
      <c r="EM43" s="203">
        <v>3</v>
      </c>
      <c r="EN43" s="708">
        <f t="shared" si="201"/>
        <v>23.076923076923077</v>
      </c>
      <c r="EO43" s="203">
        <v>3</v>
      </c>
      <c r="EP43" s="716">
        <f t="shared" si="202"/>
        <v>23.076923076923077</v>
      </c>
      <c r="EQ43" s="148"/>
      <c r="ER43" s="201" t="s">
        <v>140</v>
      </c>
      <c r="ES43" s="205">
        <v>0</v>
      </c>
      <c r="ET43" s="186">
        <v>0</v>
      </c>
      <c r="EU43" s="204">
        <v>0</v>
      </c>
      <c r="EV43" s="205">
        <v>0</v>
      </c>
      <c r="EW43" s="203">
        <v>0</v>
      </c>
      <c r="EX43" s="173">
        <v>0</v>
      </c>
      <c r="EY43" s="205">
        <v>0</v>
      </c>
      <c r="EZ43" s="186">
        <v>0</v>
      </c>
      <c r="FA43" s="204">
        <v>0</v>
      </c>
      <c r="FB43" s="205">
        <v>0</v>
      </c>
      <c r="FC43" s="186">
        <v>0</v>
      </c>
      <c r="FD43" s="204">
        <v>0</v>
      </c>
      <c r="FE43" s="205">
        <v>0</v>
      </c>
      <c r="FF43" s="186">
        <v>0</v>
      </c>
      <c r="FG43" s="206">
        <v>0</v>
      </c>
      <c r="FH43" s="205">
        <v>0</v>
      </c>
      <c r="FI43" s="186">
        <v>0</v>
      </c>
      <c r="FJ43" s="204">
        <v>0</v>
      </c>
      <c r="FK43" s="427">
        <v>10</v>
      </c>
      <c r="FL43" s="724">
        <f t="shared" si="169"/>
        <v>0</v>
      </c>
      <c r="FM43" s="186">
        <v>0</v>
      </c>
      <c r="FN43" s="186">
        <v>0</v>
      </c>
      <c r="FO43" s="186">
        <v>0</v>
      </c>
      <c r="FP43" s="186">
        <v>0</v>
      </c>
      <c r="FQ43" s="204">
        <v>0</v>
      </c>
      <c r="FR43" s="205">
        <v>0</v>
      </c>
      <c r="FS43" s="203">
        <v>0</v>
      </c>
      <c r="FT43" s="203">
        <v>0</v>
      </c>
      <c r="FU43" s="186">
        <v>0</v>
      </c>
      <c r="FV43" s="186">
        <v>0</v>
      </c>
      <c r="FW43" s="186">
        <v>0</v>
      </c>
      <c r="FX43" s="186">
        <v>1</v>
      </c>
      <c r="FY43" s="186">
        <v>0</v>
      </c>
      <c r="FZ43" s="186">
        <v>0</v>
      </c>
      <c r="GA43" s="186">
        <v>0</v>
      </c>
      <c r="GB43" s="186">
        <v>0</v>
      </c>
      <c r="GC43" s="186">
        <v>0</v>
      </c>
      <c r="GD43" s="186">
        <v>0</v>
      </c>
      <c r="GE43" s="186">
        <v>0</v>
      </c>
      <c r="GF43" s="186">
        <v>0</v>
      </c>
      <c r="GG43" s="204">
        <v>0</v>
      </c>
      <c r="GH43" s="148"/>
      <c r="GI43" s="201" t="s">
        <v>140</v>
      </c>
      <c r="GJ43" s="486">
        <v>97</v>
      </c>
      <c r="GK43" s="727">
        <f t="shared" si="204"/>
        <v>0</v>
      </c>
      <c r="GL43" s="186">
        <v>0</v>
      </c>
      <c r="GM43" s="186">
        <v>0</v>
      </c>
      <c r="GN43" s="186">
        <v>0</v>
      </c>
      <c r="GO43" s="186">
        <v>0</v>
      </c>
      <c r="GP43" s="186">
        <v>0</v>
      </c>
      <c r="GQ43" s="186">
        <v>0</v>
      </c>
      <c r="GR43" s="186">
        <v>0</v>
      </c>
      <c r="GS43" s="186">
        <v>0</v>
      </c>
      <c r="GT43" s="186">
        <v>0</v>
      </c>
      <c r="GU43" s="206">
        <v>0</v>
      </c>
      <c r="GV43" s="184">
        <v>0</v>
      </c>
      <c r="GW43" s="205">
        <v>95</v>
      </c>
      <c r="GX43" s="730">
        <f t="shared" si="207"/>
        <v>0</v>
      </c>
      <c r="GY43" s="186">
        <v>0</v>
      </c>
      <c r="GZ43" s="186">
        <v>0</v>
      </c>
      <c r="HA43" s="186">
        <v>0</v>
      </c>
      <c r="HB43" s="186">
        <v>0</v>
      </c>
      <c r="HC43" s="186">
        <v>0</v>
      </c>
      <c r="HD43" s="186">
        <v>0</v>
      </c>
      <c r="HE43" s="186">
        <v>0</v>
      </c>
      <c r="HF43" s="186">
        <v>0</v>
      </c>
      <c r="HG43" s="204">
        <v>0</v>
      </c>
      <c r="HH43" s="148"/>
      <c r="HI43" s="201" t="s">
        <v>140</v>
      </c>
      <c r="HJ43" s="203">
        <v>0</v>
      </c>
      <c r="HK43" s="186">
        <v>0</v>
      </c>
      <c r="HL43" s="186">
        <v>0</v>
      </c>
      <c r="HM43" s="186">
        <v>0</v>
      </c>
      <c r="HN43" s="186">
        <v>0</v>
      </c>
      <c r="HO43" s="186">
        <v>0</v>
      </c>
      <c r="HP43" s="186">
        <v>0</v>
      </c>
      <c r="HQ43" s="206">
        <v>0</v>
      </c>
      <c r="HR43" s="427">
        <v>7</v>
      </c>
      <c r="HS43" s="732">
        <f t="shared" si="209"/>
        <v>0</v>
      </c>
      <c r="HT43" s="203">
        <v>0</v>
      </c>
      <c r="HU43" s="203">
        <v>0</v>
      </c>
      <c r="HV43" s="203">
        <v>0</v>
      </c>
      <c r="HW43" s="203">
        <v>0</v>
      </c>
      <c r="HX43" s="173">
        <v>0</v>
      </c>
      <c r="HY43" s="186">
        <v>0</v>
      </c>
      <c r="HZ43" s="186">
        <v>0</v>
      </c>
      <c r="IA43" s="186">
        <v>0</v>
      </c>
      <c r="IB43" s="186">
        <v>0</v>
      </c>
      <c r="IC43" s="186">
        <v>0</v>
      </c>
      <c r="ID43" s="186">
        <v>0</v>
      </c>
      <c r="IE43" s="186">
        <v>0</v>
      </c>
      <c r="IF43" s="204">
        <v>0</v>
      </c>
      <c r="IG43" s="148"/>
      <c r="IH43" s="201" t="s">
        <v>140</v>
      </c>
      <c r="II43" s="205">
        <v>0</v>
      </c>
      <c r="IJ43" s="186">
        <v>0</v>
      </c>
      <c r="IK43" s="186">
        <v>0</v>
      </c>
      <c r="IL43" s="186">
        <v>0</v>
      </c>
      <c r="IM43" s="186">
        <v>0</v>
      </c>
      <c r="IN43" s="186">
        <v>0</v>
      </c>
      <c r="IO43" s="186">
        <v>0</v>
      </c>
      <c r="IP43" s="186">
        <v>0</v>
      </c>
      <c r="IQ43" s="186">
        <v>0</v>
      </c>
      <c r="IR43" s="186">
        <v>0</v>
      </c>
      <c r="IS43" s="186">
        <v>0</v>
      </c>
      <c r="IT43" s="186">
        <v>0</v>
      </c>
      <c r="IU43" s="186">
        <v>0</v>
      </c>
      <c r="IV43" s="186">
        <v>0</v>
      </c>
      <c r="IW43" s="204">
        <v>0</v>
      </c>
      <c r="IX43" s="205">
        <v>0</v>
      </c>
      <c r="IY43" s="186">
        <v>0</v>
      </c>
      <c r="IZ43" s="204">
        <v>0</v>
      </c>
      <c r="JA43" s="205">
        <v>0</v>
      </c>
      <c r="JB43" s="186">
        <v>0</v>
      </c>
      <c r="JC43" s="204">
        <v>0</v>
      </c>
      <c r="JD43" s="205">
        <v>0</v>
      </c>
      <c r="JE43" s="186">
        <v>0</v>
      </c>
      <c r="JF43" s="186">
        <v>0</v>
      </c>
      <c r="JG43" s="206">
        <v>0</v>
      </c>
      <c r="JH43" s="204">
        <v>0</v>
      </c>
      <c r="JI43" s="148"/>
      <c r="JJ43" s="201" t="s">
        <v>140</v>
      </c>
      <c r="JK43" s="205">
        <v>0</v>
      </c>
      <c r="JL43" s="186">
        <v>0</v>
      </c>
      <c r="JM43" s="186">
        <v>0</v>
      </c>
      <c r="JN43" s="186">
        <v>0</v>
      </c>
      <c r="JO43" s="204">
        <v>0</v>
      </c>
      <c r="JP43" s="205">
        <v>0</v>
      </c>
      <c r="JQ43" s="186">
        <v>0</v>
      </c>
      <c r="JR43" s="186">
        <v>0</v>
      </c>
      <c r="JS43" s="186">
        <v>0</v>
      </c>
      <c r="JT43" s="206">
        <v>0</v>
      </c>
      <c r="JU43" s="205">
        <v>0</v>
      </c>
      <c r="JV43" s="203">
        <v>0</v>
      </c>
      <c r="JW43" s="203">
        <v>0</v>
      </c>
      <c r="JX43" s="203">
        <v>0</v>
      </c>
      <c r="JY43" s="173">
        <v>0</v>
      </c>
      <c r="JZ43" s="205">
        <v>0</v>
      </c>
      <c r="KA43" s="203">
        <v>0</v>
      </c>
      <c r="KB43" s="203">
        <v>0</v>
      </c>
      <c r="KC43" s="203">
        <v>0</v>
      </c>
      <c r="KD43" s="173">
        <v>0</v>
      </c>
      <c r="KE43" s="427">
        <v>48</v>
      </c>
      <c r="KF43" s="734">
        <f t="shared" si="211"/>
        <v>2.083333333333333</v>
      </c>
      <c r="KG43" s="173">
        <v>1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0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370" t="s">
        <v>140</v>
      </c>
      <c r="LE43" s="483"/>
      <c r="LF43" s="419"/>
      <c r="LG43" s="419"/>
      <c r="LH43" s="419"/>
      <c r="LI43" s="419"/>
      <c r="LJ43" s="420"/>
      <c r="LK43" s="480"/>
      <c r="LL43" s="452"/>
      <c r="LM43" s="452"/>
      <c r="LN43" s="453"/>
      <c r="LO43" s="480">
        <v>4</v>
      </c>
      <c r="LP43" s="452"/>
      <c r="LQ43" s="452"/>
      <c r="LR43" s="453"/>
      <c r="LS43" s="445"/>
    </row>
    <row r="44" spans="1:331" s="288" customFormat="1" ht="18.75" x14ac:dyDescent="0.3">
      <c r="A44" s="233">
        <v>1451</v>
      </c>
      <c r="B44" s="370" t="s">
        <v>141</v>
      </c>
      <c r="C44" s="202">
        <v>23</v>
      </c>
      <c r="D44" s="205">
        <v>0</v>
      </c>
      <c r="E44" s="203">
        <v>0</v>
      </c>
      <c r="F44" s="203">
        <v>0</v>
      </c>
      <c r="G44" s="410">
        <f t="shared" si="178"/>
        <v>0</v>
      </c>
      <c r="H44" s="186">
        <v>0</v>
      </c>
      <c r="I44" s="206">
        <v>0</v>
      </c>
      <c r="J44" s="205">
        <v>2</v>
      </c>
      <c r="K44" s="186">
        <v>2</v>
      </c>
      <c r="L44" s="186">
        <v>4</v>
      </c>
      <c r="M44" s="406">
        <v>11.428571428571429</v>
      </c>
      <c r="N44" s="205">
        <v>2</v>
      </c>
      <c r="O44" s="186">
        <v>2</v>
      </c>
      <c r="P44" s="186">
        <v>4</v>
      </c>
      <c r="Q44" s="386">
        <v>11.428571428571429</v>
      </c>
      <c r="R44" s="186">
        <v>0</v>
      </c>
      <c r="S44" s="186">
        <v>0</v>
      </c>
      <c r="T44" s="186">
        <v>0</v>
      </c>
      <c r="U44" s="186">
        <v>0</v>
      </c>
      <c r="V44" s="186">
        <v>0</v>
      </c>
      <c r="W44" s="186">
        <v>0</v>
      </c>
      <c r="X44" s="186">
        <v>2</v>
      </c>
      <c r="Y44" s="186">
        <v>2</v>
      </c>
      <c r="Z44" s="186">
        <v>2</v>
      </c>
      <c r="AA44" s="186">
        <v>2</v>
      </c>
      <c r="AB44" s="186">
        <v>0</v>
      </c>
      <c r="AC44" s="186">
        <v>0</v>
      </c>
      <c r="AD44" s="186">
        <v>0</v>
      </c>
      <c r="AE44" s="186">
        <v>0</v>
      </c>
      <c r="AF44" s="204">
        <v>0</v>
      </c>
      <c r="AG44" s="204"/>
      <c r="AH44" s="148"/>
      <c r="AI44" s="201" t="s">
        <v>141</v>
      </c>
      <c r="AJ44" s="202">
        <v>31</v>
      </c>
      <c r="AK44" s="186">
        <v>1</v>
      </c>
      <c r="AL44" s="123">
        <f t="shared" si="181"/>
        <v>3.225806451612903</v>
      </c>
      <c r="AM44" s="186">
        <v>1</v>
      </c>
      <c r="AN44" s="186">
        <v>1</v>
      </c>
      <c r="AO44" s="186">
        <v>0</v>
      </c>
      <c r="AP44" s="186">
        <v>0</v>
      </c>
      <c r="AQ44" s="186">
        <v>0</v>
      </c>
      <c r="AR44" s="186">
        <v>0</v>
      </c>
      <c r="AS44" s="186">
        <v>0</v>
      </c>
      <c r="AT44" s="186">
        <v>3</v>
      </c>
      <c r="AU44" s="186">
        <v>1</v>
      </c>
      <c r="AV44" s="123">
        <f t="shared" si="183"/>
        <v>3.225806451612903</v>
      </c>
      <c r="AW44" s="203">
        <v>1</v>
      </c>
      <c r="AX44" s="603">
        <v>1</v>
      </c>
      <c r="AY44" s="203">
        <v>0</v>
      </c>
      <c r="AZ44" s="203">
        <v>0</v>
      </c>
      <c r="BA44" s="203">
        <v>0</v>
      </c>
      <c r="BB44" s="123">
        <f t="shared" si="184"/>
        <v>0</v>
      </c>
      <c r="BC44" s="203">
        <v>0</v>
      </c>
      <c r="BD44" s="203">
        <v>0</v>
      </c>
      <c r="BE44" s="203">
        <v>0</v>
      </c>
      <c r="BF44" s="123">
        <f t="shared" si="185"/>
        <v>0</v>
      </c>
      <c r="BG44" s="203">
        <v>0</v>
      </c>
      <c r="BH44" s="186">
        <v>0</v>
      </c>
      <c r="BI44" s="186">
        <v>0</v>
      </c>
      <c r="BJ44" s="186">
        <v>0</v>
      </c>
      <c r="BK44" s="186">
        <v>0</v>
      </c>
      <c r="BL44" s="186">
        <v>0</v>
      </c>
      <c r="BM44" s="204">
        <v>0</v>
      </c>
      <c r="BN44" s="148"/>
      <c r="BO44" s="201" t="s">
        <v>141</v>
      </c>
      <c r="BP44" s="202">
        <v>32</v>
      </c>
      <c r="BQ44" s="186">
        <v>0</v>
      </c>
      <c r="BR44" s="186">
        <v>1</v>
      </c>
      <c r="BS44" s="186">
        <v>0</v>
      </c>
      <c r="BT44" s="186">
        <v>0</v>
      </c>
      <c r="BU44" s="186">
        <v>0</v>
      </c>
      <c r="BV44" s="186">
        <v>0</v>
      </c>
      <c r="BW44" s="186">
        <v>0</v>
      </c>
      <c r="BX44" s="203">
        <v>0</v>
      </c>
      <c r="BY44" s="708">
        <f t="shared" si="189"/>
        <v>0</v>
      </c>
      <c r="BZ44" s="203">
        <v>0</v>
      </c>
      <c r="CA44" s="203">
        <v>0</v>
      </c>
      <c r="CB44" s="203">
        <v>0</v>
      </c>
      <c r="CC44" s="708">
        <f t="shared" si="190"/>
        <v>0</v>
      </c>
      <c r="CD44" s="203">
        <v>0</v>
      </c>
      <c r="CE44" s="203">
        <v>0</v>
      </c>
      <c r="CF44" s="203">
        <v>0</v>
      </c>
      <c r="CG44" s="203">
        <v>0</v>
      </c>
      <c r="CH44" s="203">
        <v>0</v>
      </c>
      <c r="CI44" s="203">
        <v>0</v>
      </c>
      <c r="CJ44" s="203">
        <v>0</v>
      </c>
      <c r="CK44" s="203">
        <v>1</v>
      </c>
      <c r="CL44" s="716">
        <f t="shared" si="192"/>
        <v>3.125</v>
      </c>
      <c r="CM44" s="290"/>
      <c r="CN44" s="245"/>
      <c r="CO44" s="204">
        <v>0</v>
      </c>
      <c r="CP44" s="148"/>
      <c r="CQ44" s="370" t="s">
        <v>141</v>
      </c>
      <c r="CR44" s="371">
        <v>3</v>
      </c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235"/>
      <c r="DM44" s="356"/>
      <c r="DN44" s="148"/>
      <c r="DO44" s="201" t="s">
        <v>141</v>
      </c>
      <c r="DP44" s="202">
        <v>29</v>
      </c>
      <c r="DQ44" s="186"/>
      <c r="DR44" s="186"/>
      <c r="DS44" s="186"/>
      <c r="DT44" s="186"/>
      <c r="DU44" s="186"/>
      <c r="DV44" s="186"/>
      <c r="DW44" s="203"/>
      <c r="DX44" s="720">
        <f t="shared" si="197"/>
        <v>0</v>
      </c>
      <c r="DY44" s="203"/>
      <c r="DZ44" s="203"/>
      <c r="EA44" s="203"/>
      <c r="EB44" s="716">
        <f t="shared" si="198"/>
        <v>0</v>
      </c>
      <c r="EC44" s="203"/>
      <c r="ED44" s="203"/>
      <c r="EE44" s="203"/>
      <c r="EF44" s="203"/>
      <c r="EG44" s="203">
        <v>0</v>
      </c>
      <c r="EH44" s="203">
        <v>0</v>
      </c>
      <c r="EI44" s="203"/>
      <c r="EJ44" s="203"/>
      <c r="EK44" s="716">
        <f t="shared" si="200"/>
        <v>0</v>
      </c>
      <c r="EL44" s="203"/>
      <c r="EM44" s="203">
        <v>4</v>
      </c>
      <c r="EN44" s="708">
        <f t="shared" si="201"/>
        <v>13.793103448275861</v>
      </c>
      <c r="EO44" s="203">
        <v>4</v>
      </c>
      <c r="EP44" s="716">
        <f t="shared" si="202"/>
        <v>13.793103448275861</v>
      </c>
      <c r="EQ44" s="148"/>
      <c r="ER44" s="201" t="s">
        <v>141</v>
      </c>
      <c r="ES44" s="205">
        <v>0</v>
      </c>
      <c r="ET44" s="186">
        <v>0</v>
      </c>
      <c r="EU44" s="204">
        <v>0</v>
      </c>
      <c r="EV44" s="205">
        <v>0</v>
      </c>
      <c r="EW44" s="203">
        <v>0</v>
      </c>
      <c r="EX44" s="173">
        <v>0</v>
      </c>
      <c r="EY44" s="205">
        <v>0</v>
      </c>
      <c r="EZ44" s="186">
        <v>0</v>
      </c>
      <c r="FA44" s="204">
        <v>0</v>
      </c>
      <c r="FB44" s="205">
        <v>0</v>
      </c>
      <c r="FC44" s="186">
        <v>0</v>
      </c>
      <c r="FD44" s="204">
        <v>0</v>
      </c>
      <c r="FE44" s="205">
        <v>0</v>
      </c>
      <c r="FF44" s="186">
        <v>0</v>
      </c>
      <c r="FG44" s="206">
        <v>0</v>
      </c>
      <c r="FH44" s="205">
        <v>1</v>
      </c>
      <c r="FI44" s="186">
        <v>0</v>
      </c>
      <c r="FJ44" s="204">
        <v>0</v>
      </c>
      <c r="FK44" s="427">
        <v>22</v>
      </c>
      <c r="FL44" s="724">
        <f t="shared" si="169"/>
        <v>4.5454545454545459</v>
      </c>
      <c r="FM44" s="186">
        <v>0</v>
      </c>
      <c r="FN44" s="186">
        <v>0</v>
      </c>
      <c r="FO44" s="186">
        <v>1</v>
      </c>
      <c r="FP44" s="186">
        <v>0</v>
      </c>
      <c r="FQ44" s="204">
        <v>0</v>
      </c>
      <c r="FR44" s="205">
        <v>0</v>
      </c>
      <c r="FS44" s="203">
        <v>0</v>
      </c>
      <c r="FT44" s="203">
        <v>0</v>
      </c>
      <c r="FU44" s="186">
        <v>1</v>
      </c>
      <c r="FV44" s="186">
        <v>0</v>
      </c>
      <c r="FW44" s="186">
        <v>0</v>
      </c>
      <c r="FX44" s="186">
        <v>0</v>
      </c>
      <c r="FY44" s="186">
        <v>0</v>
      </c>
      <c r="FZ44" s="186">
        <v>0</v>
      </c>
      <c r="GA44" s="186">
        <v>0</v>
      </c>
      <c r="GB44" s="186">
        <v>0</v>
      </c>
      <c r="GC44" s="186">
        <v>0</v>
      </c>
      <c r="GD44" s="186">
        <v>0</v>
      </c>
      <c r="GE44" s="186">
        <v>0</v>
      </c>
      <c r="GF44" s="186">
        <v>0</v>
      </c>
      <c r="GG44" s="204">
        <v>0</v>
      </c>
      <c r="GH44" s="148"/>
      <c r="GI44" s="201" t="s">
        <v>141</v>
      </c>
      <c r="GJ44" s="486">
        <v>208</v>
      </c>
      <c r="GK44" s="727">
        <f t="shared" si="204"/>
        <v>7.6923076923076925</v>
      </c>
      <c r="GL44" s="186">
        <v>0</v>
      </c>
      <c r="GM44" s="186">
        <v>0</v>
      </c>
      <c r="GN44" s="186">
        <v>0</v>
      </c>
      <c r="GO44" s="186">
        <v>0</v>
      </c>
      <c r="GP44" s="186">
        <v>0</v>
      </c>
      <c r="GQ44" s="186">
        <v>2</v>
      </c>
      <c r="GR44" s="186">
        <v>0</v>
      </c>
      <c r="GS44" s="186">
        <v>3</v>
      </c>
      <c r="GT44" s="186">
        <v>6</v>
      </c>
      <c r="GU44" s="206">
        <v>5</v>
      </c>
      <c r="GV44" s="184">
        <v>4</v>
      </c>
      <c r="GW44" s="205">
        <v>203</v>
      </c>
      <c r="GX44" s="730">
        <f t="shared" si="207"/>
        <v>1.9704433497536946</v>
      </c>
      <c r="GY44" s="186">
        <v>0</v>
      </c>
      <c r="GZ44" s="186">
        <v>0</v>
      </c>
      <c r="HA44" s="186">
        <v>0</v>
      </c>
      <c r="HB44" s="186">
        <v>0</v>
      </c>
      <c r="HC44" s="186">
        <v>0</v>
      </c>
      <c r="HD44" s="186">
        <v>0</v>
      </c>
      <c r="HE44" s="186">
        <v>0</v>
      </c>
      <c r="HF44" s="186">
        <v>0</v>
      </c>
      <c r="HG44" s="204">
        <v>0</v>
      </c>
      <c r="HH44" s="148"/>
      <c r="HI44" s="201" t="s">
        <v>141</v>
      </c>
      <c r="HJ44" s="203">
        <v>0</v>
      </c>
      <c r="HK44" s="186">
        <v>0</v>
      </c>
      <c r="HL44" s="186">
        <v>0</v>
      </c>
      <c r="HM44" s="186">
        <v>0</v>
      </c>
      <c r="HN44" s="186">
        <v>0</v>
      </c>
      <c r="HO44" s="186">
        <v>0</v>
      </c>
      <c r="HP44" s="186">
        <v>0</v>
      </c>
      <c r="HQ44" s="206">
        <v>0</v>
      </c>
      <c r="HR44" s="427">
        <v>16</v>
      </c>
      <c r="HS44" s="732">
        <f t="shared" si="209"/>
        <v>0</v>
      </c>
      <c r="HT44" s="203">
        <v>0</v>
      </c>
      <c r="HU44" s="203">
        <v>0</v>
      </c>
      <c r="HV44" s="203">
        <v>0</v>
      </c>
      <c r="HW44" s="203">
        <v>0</v>
      </c>
      <c r="HX44" s="173">
        <v>0</v>
      </c>
      <c r="HY44" s="186">
        <v>0</v>
      </c>
      <c r="HZ44" s="186">
        <v>0</v>
      </c>
      <c r="IA44" s="186">
        <v>0</v>
      </c>
      <c r="IB44" s="186">
        <v>0</v>
      </c>
      <c r="IC44" s="186">
        <v>0</v>
      </c>
      <c r="ID44" s="186">
        <v>0</v>
      </c>
      <c r="IE44" s="186">
        <v>0</v>
      </c>
      <c r="IF44" s="204">
        <v>0</v>
      </c>
      <c r="IG44" s="148"/>
      <c r="IH44" s="201" t="s">
        <v>141</v>
      </c>
      <c r="II44" s="205">
        <v>0</v>
      </c>
      <c r="IJ44" s="186">
        <v>0</v>
      </c>
      <c r="IK44" s="186">
        <v>0</v>
      </c>
      <c r="IL44" s="186">
        <v>0</v>
      </c>
      <c r="IM44" s="186">
        <v>0</v>
      </c>
      <c r="IN44" s="186">
        <v>0</v>
      </c>
      <c r="IO44" s="186">
        <v>1</v>
      </c>
      <c r="IP44" s="186">
        <v>0</v>
      </c>
      <c r="IQ44" s="186">
        <v>0</v>
      </c>
      <c r="IR44" s="186">
        <v>0</v>
      </c>
      <c r="IS44" s="186">
        <v>0</v>
      </c>
      <c r="IT44" s="186">
        <v>0</v>
      </c>
      <c r="IU44" s="186">
        <v>0</v>
      </c>
      <c r="IV44" s="186">
        <v>0</v>
      </c>
      <c r="IW44" s="204">
        <v>0</v>
      </c>
      <c r="IX44" s="205">
        <v>0</v>
      </c>
      <c r="IY44" s="186">
        <v>0</v>
      </c>
      <c r="IZ44" s="204">
        <v>0</v>
      </c>
      <c r="JA44" s="205">
        <v>1</v>
      </c>
      <c r="JB44" s="186">
        <v>0</v>
      </c>
      <c r="JC44" s="204">
        <v>0</v>
      </c>
      <c r="JD44" s="205">
        <v>0</v>
      </c>
      <c r="JE44" s="186">
        <v>0</v>
      </c>
      <c r="JF44" s="186">
        <v>0</v>
      </c>
      <c r="JG44" s="206">
        <v>0</v>
      </c>
      <c r="JH44" s="204">
        <v>0</v>
      </c>
      <c r="JI44" s="148"/>
      <c r="JJ44" s="201" t="s">
        <v>141</v>
      </c>
      <c r="JK44" s="205">
        <v>0</v>
      </c>
      <c r="JL44" s="186">
        <v>0</v>
      </c>
      <c r="JM44" s="186">
        <v>0</v>
      </c>
      <c r="JN44" s="186">
        <v>0</v>
      </c>
      <c r="JO44" s="204">
        <v>0</v>
      </c>
      <c r="JP44" s="205">
        <v>0</v>
      </c>
      <c r="JQ44" s="186">
        <v>0</v>
      </c>
      <c r="JR44" s="186">
        <v>0</v>
      </c>
      <c r="JS44" s="186">
        <v>0</v>
      </c>
      <c r="JT44" s="206">
        <v>0</v>
      </c>
      <c r="JU44" s="205">
        <v>0</v>
      </c>
      <c r="JV44" s="203">
        <v>0</v>
      </c>
      <c r="JW44" s="203">
        <v>0</v>
      </c>
      <c r="JX44" s="203">
        <v>0</v>
      </c>
      <c r="JY44" s="173">
        <v>0</v>
      </c>
      <c r="JZ44" s="205">
        <v>0</v>
      </c>
      <c r="KA44" s="203">
        <v>0</v>
      </c>
      <c r="KB44" s="203">
        <v>0</v>
      </c>
      <c r="KC44" s="203">
        <v>0</v>
      </c>
      <c r="KD44" s="173">
        <v>0</v>
      </c>
      <c r="KE44" s="427">
        <v>102</v>
      </c>
      <c r="KF44" s="734">
        <f t="shared" si="211"/>
        <v>0.98039215686274506</v>
      </c>
      <c r="KG44" s="173">
        <v>1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1</v>
      </c>
      <c r="KQ44" s="203">
        <v>0</v>
      </c>
      <c r="KR44" s="203">
        <v>1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370" t="s">
        <v>141</v>
      </c>
      <c r="LE44" s="483"/>
      <c r="LF44" s="419"/>
      <c r="LG44" s="419"/>
      <c r="LH44" s="419"/>
      <c r="LI44" s="419"/>
      <c r="LJ44" s="420"/>
      <c r="LK44" s="480"/>
      <c r="LL44" s="452"/>
      <c r="LM44" s="452"/>
      <c r="LN44" s="453"/>
      <c r="LO44" s="480">
        <v>4</v>
      </c>
      <c r="LP44" s="452"/>
      <c r="LQ44" s="452"/>
      <c r="LR44" s="453"/>
      <c r="LS44" s="445"/>
    </row>
    <row r="45" spans="1:331" s="288" customFormat="1" ht="18.75" x14ac:dyDescent="0.3">
      <c r="A45" s="401"/>
      <c r="B45" s="368" t="s">
        <v>130</v>
      </c>
      <c r="C45" s="425">
        <f>SUM(C46:C50)</f>
        <v>61</v>
      </c>
      <c r="D45" s="159">
        <f>SUM(D46:D50)</f>
        <v>0</v>
      </c>
      <c r="E45" s="151">
        <f>SUM(E46:E50)</f>
        <v>0</v>
      </c>
      <c r="F45" s="151">
        <f>SUM(F46:F50)</f>
        <v>0</v>
      </c>
      <c r="G45" s="411">
        <f t="shared" si="178"/>
        <v>0</v>
      </c>
      <c r="H45" s="151">
        <f>SUM(H46:H50)</f>
        <v>0</v>
      </c>
      <c r="I45" s="172">
        <f>SUM(I46:I50)</f>
        <v>0</v>
      </c>
      <c r="J45" s="159">
        <f>SUM(J46:J50)</f>
        <v>5</v>
      </c>
      <c r="K45" s="151">
        <f>SUM(K46:K50)</f>
        <v>5</v>
      </c>
      <c r="L45" s="151">
        <f>SUM(L46:L50)</f>
        <v>6</v>
      </c>
      <c r="M45" s="407">
        <v>2.2988505747126435</v>
      </c>
      <c r="N45" s="159">
        <f>SUM(N46:N50)</f>
        <v>5</v>
      </c>
      <c r="O45" s="151">
        <f>SUM(O46:O50)</f>
        <v>5</v>
      </c>
      <c r="P45" s="151">
        <f>SUM(P46:P50)</f>
        <v>6</v>
      </c>
      <c r="Q45" s="387">
        <v>3.4482758620689653</v>
      </c>
      <c r="R45" s="151">
        <f t="shared" ref="R45:AF45" si="247">SUM(R46:R50)</f>
        <v>0</v>
      </c>
      <c r="S45" s="151">
        <f t="shared" si="247"/>
        <v>0</v>
      </c>
      <c r="T45" s="151">
        <f t="shared" si="247"/>
        <v>0</v>
      </c>
      <c r="U45" s="151">
        <f t="shared" si="247"/>
        <v>0</v>
      </c>
      <c r="V45" s="151">
        <f t="shared" si="247"/>
        <v>0</v>
      </c>
      <c r="W45" s="151">
        <f t="shared" si="247"/>
        <v>0</v>
      </c>
      <c r="X45" s="151">
        <f t="shared" si="247"/>
        <v>5</v>
      </c>
      <c r="Y45" s="151">
        <f t="shared" si="247"/>
        <v>5</v>
      </c>
      <c r="Z45" s="151">
        <f t="shared" si="247"/>
        <v>5</v>
      </c>
      <c r="AA45" s="151">
        <f t="shared" si="247"/>
        <v>5</v>
      </c>
      <c r="AB45" s="151">
        <f t="shared" si="247"/>
        <v>2</v>
      </c>
      <c r="AC45" s="151">
        <f t="shared" si="247"/>
        <v>2</v>
      </c>
      <c r="AD45" s="151">
        <f t="shared" si="247"/>
        <v>0</v>
      </c>
      <c r="AE45" s="151">
        <f t="shared" si="247"/>
        <v>0</v>
      </c>
      <c r="AF45" s="153">
        <f t="shared" si="247"/>
        <v>0</v>
      </c>
      <c r="AG45" s="153"/>
      <c r="AH45" s="154"/>
      <c r="AI45" s="150" t="s">
        <v>130</v>
      </c>
      <c r="AJ45" s="425">
        <f t="shared" ref="AJ45" si="248">SUM(AJ46:AJ50)</f>
        <v>71</v>
      </c>
      <c r="AK45" s="151">
        <f>SUM(AK46:AK50)</f>
        <v>11</v>
      </c>
      <c r="AL45" s="152">
        <f t="shared" si="181"/>
        <v>15.492957746478872</v>
      </c>
      <c r="AM45" s="151">
        <f t="shared" ref="AM45:AU45" si="249">SUM(AM46:AM50)</f>
        <v>11</v>
      </c>
      <c r="AN45" s="151">
        <f t="shared" si="249"/>
        <v>11</v>
      </c>
      <c r="AO45" s="151">
        <f t="shared" si="249"/>
        <v>0</v>
      </c>
      <c r="AP45" s="151">
        <f t="shared" si="249"/>
        <v>0</v>
      </c>
      <c r="AQ45" s="151">
        <f t="shared" si="249"/>
        <v>0</v>
      </c>
      <c r="AR45" s="151">
        <f t="shared" si="249"/>
        <v>0</v>
      </c>
      <c r="AS45" s="151">
        <f t="shared" si="249"/>
        <v>1</v>
      </c>
      <c r="AT45" s="151">
        <f t="shared" si="249"/>
        <v>9</v>
      </c>
      <c r="AU45" s="151">
        <f t="shared" si="249"/>
        <v>7</v>
      </c>
      <c r="AV45" s="152">
        <f t="shared" si="183"/>
        <v>9.8591549295774641</v>
      </c>
      <c r="AW45" s="155">
        <f>SUM(AW46:AW50)</f>
        <v>7</v>
      </c>
      <c r="AX45" s="603">
        <f>SUM(AX46:AX50)</f>
        <v>7</v>
      </c>
      <c r="AY45" s="155">
        <f>SUM(AY46:AY50)</f>
        <v>0</v>
      </c>
      <c r="AZ45" s="155">
        <f>SUM(AZ46:AZ50)</f>
        <v>1</v>
      </c>
      <c r="BA45" s="155">
        <f>SUM(BA46:BA50)</f>
        <v>0</v>
      </c>
      <c r="BB45" s="152">
        <f t="shared" si="184"/>
        <v>0</v>
      </c>
      <c r="BC45" s="155">
        <f>SUM(BC46:BC50)</f>
        <v>0</v>
      </c>
      <c r="BD45" s="155">
        <f>SUM(BD46:BD50)</f>
        <v>1</v>
      </c>
      <c r="BE45" s="155">
        <f>SUM(BE46:BE50)</f>
        <v>0</v>
      </c>
      <c r="BF45" s="152">
        <f t="shared" si="185"/>
        <v>0</v>
      </c>
      <c r="BG45" s="155">
        <f t="shared" ref="BG45:BM45" si="250">SUM(BG46:BG50)</f>
        <v>0</v>
      </c>
      <c r="BH45" s="151">
        <f t="shared" si="250"/>
        <v>0</v>
      </c>
      <c r="BI45" s="151">
        <f t="shared" si="250"/>
        <v>0</v>
      </c>
      <c r="BJ45" s="151">
        <f t="shared" si="250"/>
        <v>0</v>
      </c>
      <c r="BK45" s="151">
        <f t="shared" si="250"/>
        <v>0</v>
      </c>
      <c r="BL45" s="151">
        <f t="shared" si="250"/>
        <v>0</v>
      </c>
      <c r="BM45" s="153">
        <f t="shared" si="250"/>
        <v>0</v>
      </c>
      <c r="BN45" s="154"/>
      <c r="BO45" s="150" t="s">
        <v>130</v>
      </c>
      <c r="BP45" s="425">
        <f t="shared" ref="BP45" si="251">SUM(BP46:BP50)</f>
        <v>81</v>
      </c>
      <c r="BQ45" s="151">
        <f t="shared" ref="BQ45:BX45" si="252">SUM(BQ46:BQ50)</f>
        <v>0</v>
      </c>
      <c r="BR45" s="151">
        <f t="shared" si="252"/>
        <v>0</v>
      </c>
      <c r="BS45" s="151">
        <f t="shared" si="252"/>
        <v>0</v>
      </c>
      <c r="BT45" s="151">
        <f t="shared" si="252"/>
        <v>0</v>
      </c>
      <c r="BU45" s="151">
        <f t="shared" si="252"/>
        <v>0</v>
      </c>
      <c r="BV45" s="151">
        <f t="shared" si="252"/>
        <v>0</v>
      </c>
      <c r="BW45" s="151">
        <f t="shared" si="252"/>
        <v>0</v>
      </c>
      <c r="BX45" s="155">
        <f t="shared" si="252"/>
        <v>0</v>
      </c>
      <c r="BY45" s="708">
        <f t="shared" si="189"/>
        <v>0</v>
      </c>
      <c r="BZ45" s="155">
        <f>SUM(BZ46:BZ50)</f>
        <v>0</v>
      </c>
      <c r="CA45" s="155">
        <f>SUM(CA46:CA50)</f>
        <v>0</v>
      </c>
      <c r="CB45" s="155">
        <f>SUM(CB46:CB50)</f>
        <v>0</v>
      </c>
      <c r="CC45" s="708">
        <f t="shared" si="190"/>
        <v>0</v>
      </c>
      <c r="CD45" s="155">
        <f t="shared" ref="CD45:CK45" si="253">SUM(CD46:CD50)</f>
        <v>0</v>
      </c>
      <c r="CE45" s="155">
        <f t="shared" si="253"/>
        <v>0</v>
      </c>
      <c r="CF45" s="155">
        <f t="shared" si="253"/>
        <v>0</v>
      </c>
      <c r="CG45" s="155">
        <f t="shared" si="253"/>
        <v>0</v>
      </c>
      <c r="CH45" s="155">
        <f t="shared" si="253"/>
        <v>0</v>
      </c>
      <c r="CI45" s="155">
        <f t="shared" si="253"/>
        <v>0</v>
      </c>
      <c r="CJ45" s="155">
        <f t="shared" si="253"/>
        <v>0</v>
      </c>
      <c r="CK45" s="155">
        <f t="shared" si="253"/>
        <v>0</v>
      </c>
      <c r="CL45" s="716">
        <f t="shared" si="192"/>
        <v>0</v>
      </c>
      <c r="CM45" s="291">
        <f t="shared" ref="CM45:CN45" si="254">SUM(CM46:CM50)</f>
        <v>0</v>
      </c>
      <c r="CN45" s="279">
        <f t="shared" si="254"/>
        <v>0</v>
      </c>
      <c r="CO45" s="153">
        <f>SUM(CO46:CO50)</f>
        <v>0</v>
      </c>
      <c r="CP45" s="154"/>
      <c r="CQ45" s="368" t="s">
        <v>130</v>
      </c>
      <c r="CR45" s="369">
        <f t="shared" ref="CR45" si="255">SUM(CR46:CR50)</f>
        <v>10</v>
      </c>
      <c r="CS45" s="151">
        <f t="shared" ref="CS45:DM45" si="256">SUM(CS46:CS50)</f>
        <v>0</v>
      </c>
      <c r="CT45" s="151">
        <f t="shared" si="256"/>
        <v>0</v>
      </c>
      <c r="CU45" s="151">
        <f t="shared" si="256"/>
        <v>0</v>
      </c>
      <c r="CV45" s="151">
        <f t="shared" si="256"/>
        <v>0</v>
      </c>
      <c r="CW45" s="151">
        <f t="shared" si="256"/>
        <v>0</v>
      </c>
      <c r="CX45" s="151">
        <f t="shared" si="256"/>
        <v>0</v>
      </c>
      <c r="CY45" s="151">
        <f t="shared" si="256"/>
        <v>0</v>
      </c>
      <c r="CZ45" s="151">
        <f t="shared" si="256"/>
        <v>0</v>
      </c>
      <c r="DA45" s="151">
        <f t="shared" si="256"/>
        <v>0</v>
      </c>
      <c r="DB45" s="151">
        <f t="shared" si="256"/>
        <v>0</v>
      </c>
      <c r="DC45" s="151">
        <f t="shared" si="256"/>
        <v>0</v>
      </c>
      <c r="DD45" s="151">
        <f t="shared" si="256"/>
        <v>0</v>
      </c>
      <c r="DE45" s="151">
        <f t="shared" si="256"/>
        <v>0</v>
      </c>
      <c r="DF45" s="151">
        <f t="shared" si="256"/>
        <v>0</v>
      </c>
      <c r="DG45" s="151">
        <f t="shared" si="256"/>
        <v>0</v>
      </c>
      <c r="DH45" s="151">
        <f t="shared" si="256"/>
        <v>0</v>
      </c>
      <c r="DI45" s="151">
        <f t="shared" si="256"/>
        <v>0</v>
      </c>
      <c r="DJ45" s="151">
        <f t="shared" si="256"/>
        <v>0</v>
      </c>
      <c r="DK45" s="151">
        <f t="shared" si="256"/>
        <v>0</v>
      </c>
      <c r="DL45" s="156">
        <f t="shared" si="256"/>
        <v>0</v>
      </c>
      <c r="DM45" s="357">
        <f t="shared" si="256"/>
        <v>0</v>
      </c>
      <c r="DN45" s="154"/>
      <c r="DO45" s="150" t="s">
        <v>130</v>
      </c>
      <c r="DP45" s="425">
        <f t="shared" ref="DP45" si="257">SUM(DP46:DP50)</f>
        <v>77</v>
      </c>
      <c r="DQ45" s="151">
        <f t="shared" ref="DQ45:DW45" si="258">SUM(DQ46:DQ50)</f>
        <v>0</v>
      </c>
      <c r="DR45" s="151">
        <f t="shared" si="258"/>
        <v>0</v>
      </c>
      <c r="DS45" s="151">
        <f t="shared" si="258"/>
        <v>0</v>
      </c>
      <c r="DT45" s="151">
        <f t="shared" si="258"/>
        <v>0</v>
      </c>
      <c r="DU45" s="151">
        <f t="shared" si="258"/>
        <v>0</v>
      </c>
      <c r="DV45" s="151">
        <f t="shared" si="258"/>
        <v>0</v>
      </c>
      <c r="DW45" s="155">
        <f t="shared" si="258"/>
        <v>0</v>
      </c>
      <c r="DX45" s="720">
        <f t="shared" si="197"/>
        <v>0</v>
      </c>
      <c r="DY45" s="155">
        <f>SUM(DY46:DY50)</f>
        <v>0</v>
      </c>
      <c r="DZ45" s="155">
        <f>SUM(DZ46:DZ50)</f>
        <v>0</v>
      </c>
      <c r="EA45" s="155">
        <f>SUM(EA46:EA50)</f>
        <v>0</v>
      </c>
      <c r="EB45" s="716">
        <f t="shared" si="198"/>
        <v>0</v>
      </c>
      <c r="EC45" s="155">
        <f t="shared" ref="EC45:EJ45" si="259">SUM(EC46:EC50)</f>
        <v>0</v>
      </c>
      <c r="ED45" s="155">
        <f t="shared" si="259"/>
        <v>0</v>
      </c>
      <c r="EE45" s="155">
        <f t="shared" si="259"/>
        <v>0</v>
      </c>
      <c r="EF45" s="155">
        <f t="shared" si="259"/>
        <v>0</v>
      </c>
      <c r="EG45" s="155">
        <f t="shared" si="259"/>
        <v>0</v>
      </c>
      <c r="EH45" s="155">
        <f t="shared" si="259"/>
        <v>0</v>
      </c>
      <c r="EI45" s="155">
        <f t="shared" si="259"/>
        <v>0</v>
      </c>
      <c r="EJ45" s="155">
        <f t="shared" si="259"/>
        <v>0</v>
      </c>
      <c r="EK45" s="716">
        <f t="shared" si="200"/>
        <v>0</v>
      </c>
      <c r="EL45" s="155">
        <f>SUM(EL46:EL50)</f>
        <v>0</v>
      </c>
      <c r="EM45" s="155">
        <f>SUM(EM46:EM50)</f>
        <v>9</v>
      </c>
      <c r="EN45" s="708">
        <f t="shared" si="201"/>
        <v>11.688311688311687</v>
      </c>
      <c r="EO45" s="155">
        <f>SUM(EO46:EO50)</f>
        <v>9</v>
      </c>
      <c r="EP45" s="716">
        <f t="shared" si="202"/>
        <v>11.688311688311687</v>
      </c>
      <c r="EQ45" s="154"/>
      <c r="ER45" s="150" t="s">
        <v>130</v>
      </c>
      <c r="ES45" s="151">
        <f t="shared" ref="ES45:GG45" si="260">SUM(ES46:ES50)</f>
        <v>0</v>
      </c>
      <c r="ET45" s="151">
        <f t="shared" si="260"/>
        <v>0</v>
      </c>
      <c r="EU45" s="153">
        <f t="shared" si="260"/>
        <v>0</v>
      </c>
      <c r="EV45" s="159">
        <f t="shared" si="260"/>
        <v>0</v>
      </c>
      <c r="EW45" s="155">
        <f t="shared" si="260"/>
        <v>0</v>
      </c>
      <c r="EX45" s="180">
        <f t="shared" si="260"/>
        <v>0</v>
      </c>
      <c r="EY45" s="159">
        <f t="shared" si="260"/>
        <v>0</v>
      </c>
      <c r="EZ45" s="151">
        <f t="shared" si="260"/>
        <v>0</v>
      </c>
      <c r="FA45" s="153">
        <f t="shared" si="260"/>
        <v>0</v>
      </c>
      <c r="FB45" s="159">
        <f t="shared" si="260"/>
        <v>2</v>
      </c>
      <c r="FC45" s="151">
        <f t="shared" si="260"/>
        <v>0</v>
      </c>
      <c r="FD45" s="153">
        <f t="shared" si="260"/>
        <v>1</v>
      </c>
      <c r="FE45" s="159">
        <f t="shared" si="260"/>
        <v>0</v>
      </c>
      <c r="FF45" s="151">
        <f t="shared" si="260"/>
        <v>0</v>
      </c>
      <c r="FG45" s="172">
        <f t="shared" si="260"/>
        <v>0</v>
      </c>
      <c r="FH45" s="159">
        <f t="shared" si="260"/>
        <v>0</v>
      </c>
      <c r="FI45" s="151">
        <f t="shared" si="260"/>
        <v>0</v>
      </c>
      <c r="FJ45" s="153">
        <f t="shared" si="260"/>
        <v>0</v>
      </c>
      <c r="FK45" s="427">
        <f>SUM(FK46:FK50)</f>
        <v>82</v>
      </c>
      <c r="FL45" s="724">
        <f t="shared" si="169"/>
        <v>8.536585365853659</v>
      </c>
      <c r="FM45" s="151">
        <f t="shared" si="260"/>
        <v>0</v>
      </c>
      <c r="FN45" s="151">
        <f t="shared" si="260"/>
        <v>0</v>
      </c>
      <c r="FO45" s="151">
        <f t="shared" si="260"/>
        <v>5</v>
      </c>
      <c r="FP45" s="151">
        <f t="shared" si="260"/>
        <v>2</v>
      </c>
      <c r="FQ45" s="153">
        <f t="shared" si="260"/>
        <v>0</v>
      </c>
      <c r="FR45" s="159">
        <f t="shared" si="260"/>
        <v>0</v>
      </c>
      <c r="FS45" s="155">
        <f t="shared" si="260"/>
        <v>0</v>
      </c>
      <c r="FT45" s="155">
        <f t="shared" si="260"/>
        <v>0</v>
      </c>
      <c r="FU45" s="151">
        <f t="shared" si="260"/>
        <v>0</v>
      </c>
      <c r="FV45" s="151">
        <f t="shared" si="260"/>
        <v>0</v>
      </c>
      <c r="FW45" s="151">
        <f t="shared" si="260"/>
        <v>0</v>
      </c>
      <c r="FX45" s="151">
        <f t="shared" si="260"/>
        <v>1</v>
      </c>
      <c r="FY45" s="151">
        <f t="shared" si="260"/>
        <v>0</v>
      </c>
      <c r="FZ45" s="151">
        <f t="shared" si="260"/>
        <v>0</v>
      </c>
      <c r="GA45" s="151">
        <f t="shared" si="260"/>
        <v>2</v>
      </c>
      <c r="GB45" s="151">
        <f t="shared" si="260"/>
        <v>1</v>
      </c>
      <c r="GC45" s="151">
        <f t="shared" si="260"/>
        <v>0</v>
      </c>
      <c r="GD45" s="151">
        <f t="shared" si="260"/>
        <v>1</v>
      </c>
      <c r="GE45" s="151">
        <f t="shared" si="260"/>
        <v>0</v>
      </c>
      <c r="GF45" s="151">
        <f t="shared" si="260"/>
        <v>0</v>
      </c>
      <c r="GG45" s="153">
        <f t="shared" si="260"/>
        <v>0</v>
      </c>
      <c r="GH45" s="154"/>
      <c r="GI45" s="150" t="s">
        <v>130</v>
      </c>
      <c r="GJ45" s="487">
        <v>638</v>
      </c>
      <c r="GK45" s="727">
        <f t="shared" si="204"/>
        <v>0.31347962382445138</v>
      </c>
      <c r="GL45" s="151">
        <f t="shared" ref="GL45:HG45" si="261">SUM(GL46:GL50)</f>
        <v>0</v>
      </c>
      <c r="GM45" s="151">
        <f t="shared" si="261"/>
        <v>0</v>
      </c>
      <c r="GN45" s="151">
        <f t="shared" si="261"/>
        <v>0</v>
      </c>
      <c r="GO45" s="151">
        <f t="shared" si="261"/>
        <v>0</v>
      </c>
      <c r="GP45" s="151">
        <f t="shared" si="261"/>
        <v>0</v>
      </c>
      <c r="GQ45" s="151">
        <f t="shared" si="261"/>
        <v>0</v>
      </c>
      <c r="GR45" s="151">
        <f t="shared" si="261"/>
        <v>0</v>
      </c>
      <c r="GS45" s="151">
        <f t="shared" si="261"/>
        <v>0</v>
      </c>
      <c r="GT45" s="151">
        <f t="shared" si="261"/>
        <v>1</v>
      </c>
      <c r="GU45" s="172">
        <f t="shared" si="261"/>
        <v>1</v>
      </c>
      <c r="GV45" s="184">
        <f>SUM(GV46:GV50)</f>
        <v>2</v>
      </c>
      <c r="GW45" s="159">
        <f t="shared" ref="GW45" si="262">SUM(GW46:GW50)</f>
        <v>713</v>
      </c>
      <c r="GX45" s="730">
        <f t="shared" si="207"/>
        <v>0.28050490883590462</v>
      </c>
      <c r="GY45" s="151">
        <f t="shared" si="261"/>
        <v>0</v>
      </c>
      <c r="GZ45" s="151">
        <f t="shared" si="261"/>
        <v>0</v>
      </c>
      <c r="HA45" s="151">
        <f t="shared" si="261"/>
        <v>0</v>
      </c>
      <c r="HB45" s="151">
        <f t="shared" si="261"/>
        <v>0</v>
      </c>
      <c r="HC45" s="151">
        <f t="shared" si="261"/>
        <v>0</v>
      </c>
      <c r="HD45" s="151">
        <f t="shared" si="261"/>
        <v>0</v>
      </c>
      <c r="HE45" s="151">
        <f t="shared" si="261"/>
        <v>0</v>
      </c>
      <c r="HF45" s="151">
        <f t="shared" si="261"/>
        <v>0</v>
      </c>
      <c r="HG45" s="153">
        <f t="shared" si="261"/>
        <v>0</v>
      </c>
      <c r="HH45" s="154"/>
      <c r="HI45" s="150" t="s">
        <v>130</v>
      </c>
      <c r="HJ45" s="155">
        <f t="shared" ref="HJ45:IF45" si="263">SUM(HJ46:HJ50)</f>
        <v>0</v>
      </c>
      <c r="HK45" s="151">
        <f t="shared" si="263"/>
        <v>0</v>
      </c>
      <c r="HL45" s="151">
        <f t="shared" si="263"/>
        <v>0</v>
      </c>
      <c r="HM45" s="151">
        <f t="shared" si="263"/>
        <v>0</v>
      </c>
      <c r="HN45" s="151">
        <f t="shared" si="263"/>
        <v>0</v>
      </c>
      <c r="HO45" s="151">
        <f t="shared" si="263"/>
        <v>0</v>
      </c>
      <c r="HP45" s="151">
        <f t="shared" si="263"/>
        <v>0</v>
      </c>
      <c r="HQ45" s="172">
        <f t="shared" si="263"/>
        <v>0</v>
      </c>
      <c r="HR45" s="427">
        <f>SUM(HR46:HR50)</f>
        <v>46</v>
      </c>
      <c r="HS45" s="732">
        <f t="shared" si="209"/>
        <v>0</v>
      </c>
      <c r="HT45" s="155">
        <f t="shared" si="263"/>
        <v>0</v>
      </c>
      <c r="HU45" s="155">
        <f t="shared" si="263"/>
        <v>0</v>
      </c>
      <c r="HV45" s="155">
        <f t="shared" si="263"/>
        <v>0</v>
      </c>
      <c r="HW45" s="155">
        <f t="shared" si="263"/>
        <v>0</v>
      </c>
      <c r="HX45" s="180">
        <f t="shared" si="263"/>
        <v>0</v>
      </c>
      <c r="HY45" s="151">
        <f t="shared" si="263"/>
        <v>0</v>
      </c>
      <c r="HZ45" s="151">
        <f t="shared" si="263"/>
        <v>0</v>
      </c>
      <c r="IA45" s="151">
        <f t="shared" si="263"/>
        <v>0</v>
      </c>
      <c r="IB45" s="151">
        <f t="shared" si="263"/>
        <v>0</v>
      </c>
      <c r="IC45" s="151">
        <f t="shared" si="263"/>
        <v>0</v>
      </c>
      <c r="ID45" s="151">
        <f t="shared" si="263"/>
        <v>0</v>
      </c>
      <c r="IE45" s="151">
        <f t="shared" si="263"/>
        <v>0</v>
      </c>
      <c r="IF45" s="153">
        <f t="shared" si="263"/>
        <v>0</v>
      </c>
      <c r="IG45" s="154"/>
      <c r="IH45" s="150" t="s">
        <v>130</v>
      </c>
      <c r="II45" s="159">
        <f t="shared" ref="II45:KU45" si="264">SUM(II46:II50)</f>
        <v>0</v>
      </c>
      <c r="IJ45" s="151">
        <f t="shared" si="264"/>
        <v>0</v>
      </c>
      <c r="IK45" s="151">
        <f t="shared" si="264"/>
        <v>0</v>
      </c>
      <c r="IL45" s="151">
        <f t="shared" si="264"/>
        <v>0</v>
      </c>
      <c r="IM45" s="151">
        <f t="shared" si="264"/>
        <v>0</v>
      </c>
      <c r="IN45" s="151">
        <f t="shared" si="264"/>
        <v>0</v>
      </c>
      <c r="IO45" s="151">
        <f t="shared" si="264"/>
        <v>0</v>
      </c>
      <c r="IP45" s="151">
        <f t="shared" si="264"/>
        <v>0</v>
      </c>
      <c r="IQ45" s="151">
        <f t="shared" si="264"/>
        <v>0</v>
      </c>
      <c r="IR45" s="151">
        <f t="shared" si="264"/>
        <v>1</v>
      </c>
      <c r="IS45" s="151">
        <f t="shared" si="264"/>
        <v>0</v>
      </c>
      <c r="IT45" s="151">
        <f t="shared" si="264"/>
        <v>0</v>
      </c>
      <c r="IU45" s="151">
        <f t="shared" si="264"/>
        <v>0</v>
      </c>
      <c r="IV45" s="151">
        <f t="shared" si="264"/>
        <v>0</v>
      </c>
      <c r="IW45" s="153">
        <f t="shared" si="264"/>
        <v>0</v>
      </c>
      <c r="IX45" s="159">
        <f t="shared" si="264"/>
        <v>0</v>
      </c>
      <c r="IY45" s="151">
        <f t="shared" si="264"/>
        <v>0</v>
      </c>
      <c r="IZ45" s="153">
        <f t="shared" si="264"/>
        <v>0</v>
      </c>
      <c r="JA45" s="159">
        <f t="shared" si="264"/>
        <v>0</v>
      </c>
      <c r="JB45" s="151">
        <f t="shared" si="264"/>
        <v>0</v>
      </c>
      <c r="JC45" s="153">
        <f t="shared" si="264"/>
        <v>0</v>
      </c>
      <c r="JD45" s="159">
        <f t="shared" si="264"/>
        <v>0</v>
      </c>
      <c r="JE45" s="151">
        <f t="shared" si="264"/>
        <v>0</v>
      </c>
      <c r="JF45" s="151">
        <f t="shared" si="264"/>
        <v>0</v>
      </c>
      <c r="JG45" s="172"/>
      <c r="JH45" s="153">
        <f t="shared" si="264"/>
        <v>0</v>
      </c>
      <c r="JI45" s="154"/>
      <c r="JJ45" s="150" t="s">
        <v>130</v>
      </c>
      <c r="JK45" s="159">
        <f t="shared" si="264"/>
        <v>0</v>
      </c>
      <c r="JL45" s="151">
        <f t="shared" si="264"/>
        <v>0</v>
      </c>
      <c r="JM45" s="151">
        <f t="shared" si="264"/>
        <v>0</v>
      </c>
      <c r="JN45" s="151">
        <f t="shared" si="264"/>
        <v>0</v>
      </c>
      <c r="JO45" s="153">
        <f t="shared" si="264"/>
        <v>0</v>
      </c>
      <c r="JP45" s="159">
        <f t="shared" si="264"/>
        <v>0</v>
      </c>
      <c r="JQ45" s="151">
        <f t="shared" si="264"/>
        <v>0</v>
      </c>
      <c r="JR45" s="151">
        <f t="shared" si="264"/>
        <v>0</v>
      </c>
      <c r="JS45" s="151">
        <f t="shared" si="264"/>
        <v>0</v>
      </c>
      <c r="JT45" s="172">
        <f t="shared" si="264"/>
        <v>0</v>
      </c>
      <c r="JU45" s="159">
        <f t="shared" si="264"/>
        <v>0</v>
      </c>
      <c r="JV45" s="155">
        <f t="shared" si="264"/>
        <v>0</v>
      </c>
      <c r="JW45" s="155">
        <f t="shared" si="264"/>
        <v>0</v>
      </c>
      <c r="JX45" s="155">
        <f t="shared" si="264"/>
        <v>0</v>
      </c>
      <c r="JY45" s="180">
        <f t="shared" si="264"/>
        <v>0</v>
      </c>
      <c r="JZ45" s="159">
        <f t="shared" si="264"/>
        <v>0</v>
      </c>
      <c r="KA45" s="155">
        <f t="shared" si="264"/>
        <v>0</v>
      </c>
      <c r="KB45" s="155">
        <f t="shared" si="264"/>
        <v>0</v>
      </c>
      <c r="KC45" s="155">
        <f t="shared" si="264"/>
        <v>0</v>
      </c>
      <c r="KD45" s="180">
        <f t="shared" si="264"/>
        <v>0</v>
      </c>
      <c r="KE45" s="427">
        <f t="shared" ref="KE45" si="265">SUM(KE46:KE50)</f>
        <v>357</v>
      </c>
      <c r="KF45" s="734">
        <f t="shared" si="211"/>
        <v>5.6022408963585439</v>
      </c>
      <c r="KG45" s="180">
        <f t="shared" si="264"/>
        <v>20</v>
      </c>
      <c r="KH45" s="155">
        <f t="shared" si="264"/>
        <v>0</v>
      </c>
      <c r="KI45" s="155">
        <f t="shared" si="264"/>
        <v>0</v>
      </c>
      <c r="KJ45" s="180">
        <f t="shared" si="264"/>
        <v>0</v>
      </c>
      <c r="KK45" s="301"/>
      <c r="KL45" s="275" t="s">
        <v>130</v>
      </c>
      <c r="KM45" s="159">
        <f t="shared" si="264"/>
        <v>0</v>
      </c>
      <c r="KN45" s="155">
        <f t="shared" si="264"/>
        <v>0</v>
      </c>
      <c r="KO45" s="155">
        <f t="shared" si="264"/>
        <v>0</v>
      </c>
      <c r="KP45" s="155">
        <f t="shared" si="264"/>
        <v>0</v>
      </c>
      <c r="KQ45" s="155">
        <f t="shared" si="264"/>
        <v>0</v>
      </c>
      <c r="KR45" s="155">
        <f t="shared" si="264"/>
        <v>0</v>
      </c>
      <c r="KS45" s="155">
        <f t="shared" si="264"/>
        <v>0</v>
      </c>
      <c r="KT45" s="155">
        <f t="shared" si="264"/>
        <v>0</v>
      </c>
      <c r="KU45" s="180">
        <f t="shared" si="264"/>
        <v>0</v>
      </c>
      <c r="KV45" s="331">
        <f t="shared" ref="KV45:KW45" si="266">SUM(KV46:KV50)</f>
        <v>0</v>
      </c>
      <c r="KW45" s="180">
        <f t="shared" si="266"/>
        <v>0</v>
      </c>
      <c r="KY45" s="159">
        <f t="shared" ref="KY45:LA45" si="267">SUM(KY46:KY50)</f>
        <v>0</v>
      </c>
      <c r="KZ45" s="159">
        <f t="shared" si="267"/>
        <v>0</v>
      </c>
      <c r="LA45" s="159">
        <f t="shared" si="267"/>
        <v>0</v>
      </c>
      <c r="LB45" s="180">
        <f>SUM(LB46:LB50)</f>
        <v>0</v>
      </c>
      <c r="LD45" s="368" t="s">
        <v>130</v>
      </c>
      <c r="LE45" s="482">
        <f t="shared" ref="LE45:LR45" si="268">SUM(LE46:LE50)</f>
        <v>0</v>
      </c>
      <c r="LF45" s="417">
        <f t="shared" si="268"/>
        <v>0</v>
      </c>
      <c r="LG45" s="417">
        <f t="shared" si="268"/>
        <v>0</v>
      </c>
      <c r="LH45" s="417">
        <f t="shared" si="268"/>
        <v>0</v>
      </c>
      <c r="LI45" s="417">
        <f t="shared" si="268"/>
        <v>0</v>
      </c>
      <c r="LJ45" s="418">
        <f t="shared" si="268"/>
        <v>0</v>
      </c>
      <c r="LK45" s="454">
        <f t="shared" si="268"/>
        <v>0</v>
      </c>
      <c r="LL45" s="460">
        <f t="shared" si="268"/>
        <v>0</v>
      </c>
      <c r="LM45" s="460">
        <f t="shared" si="268"/>
        <v>0</v>
      </c>
      <c r="LN45" s="462">
        <f t="shared" si="268"/>
        <v>0</v>
      </c>
      <c r="LO45" s="503">
        <f t="shared" si="268"/>
        <v>7</v>
      </c>
      <c r="LP45" s="504">
        <f t="shared" si="268"/>
        <v>0</v>
      </c>
      <c r="LQ45" s="504">
        <f t="shared" si="268"/>
        <v>0</v>
      </c>
      <c r="LR45" s="505">
        <f t="shared" si="268"/>
        <v>0</v>
      </c>
      <c r="LS45" s="511"/>
    </row>
    <row r="46" spans="1:331" s="288" customFormat="1" ht="18.75" x14ac:dyDescent="0.3">
      <c r="A46" s="233">
        <v>1445</v>
      </c>
      <c r="B46" s="370" t="s">
        <v>137</v>
      </c>
      <c r="C46" s="202">
        <v>53</v>
      </c>
      <c r="D46" s="205">
        <v>0</v>
      </c>
      <c r="E46" s="203">
        <v>0</v>
      </c>
      <c r="F46" s="203">
        <v>0</v>
      </c>
      <c r="G46" s="410">
        <f t="shared" si="178"/>
        <v>0</v>
      </c>
      <c r="H46" s="186">
        <v>0</v>
      </c>
      <c r="I46" s="206">
        <v>0</v>
      </c>
      <c r="J46" s="205">
        <v>4</v>
      </c>
      <c r="K46" s="186">
        <v>4</v>
      </c>
      <c r="L46" s="186">
        <v>4</v>
      </c>
      <c r="M46" s="406">
        <v>5.3333333333333339</v>
      </c>
      <c r="N46" s="205">
        <v>4</v>
      </c>
      <c r="O46" s="186">
        <v>4</v>
      </c>
      <c r="P46" s="186">
        <v>4</v>
      </c>
      <c r="Q46" s="386">
        <v>5.3333333333333339</v>
      </c>
      <c r="R46" s="186">
        <v>0</v>
      </c>
      <c r="S46" s="186">
        <v>0</v>
      </c>
      <c r="T46" s="186">
        <v>0</v>
      </c>
      <c r="U46" s="186">
        <v>0</v>
      </c>
      <c r="V46" s="186">
        <v>0</v>
      </c>
      <c r="W46" s="186">
        <v>0</v>
      </c>
      <c r="X46" s="186">
        <v>4</v>
      </c>
      <c r="Y46" s="186">
        <v>4</v>
      </c>
      <c r="Z46" s="186">
        <v>4</v>
      </c>
      <c r="AA46" s="186">
        <v>4</v>
      </c>
      <c r="AB46" s="186">
        <v>0</v>
      </c>
      <c r="AC46" s="186">
        <v>0</v>
      </c>
      <c r="AD46" s="186">
        <v>0</v>
      </c>
      <c r="AE46" s="186">
        <v>0</v>
      </c>
      <c r="AF46" s="204">
        <v>0</v>
      </c>
      <c r="AG46" s="204"/>
      <c r="AH46" s="148"/>
      <c r="AI46" s="201" t="s">
        <v>137</v>
      </c>
      <c r="AJ46" s="202">
        <v>61</v>
      </c>
      <c r="AK46" s="186">
        <v>9</v>
      </c>
      <c r="AL46" s="123">
        <f t="shared" si="181"/>
        <v>14.754098360655737</v>
      </c>
      <c r="AM46" s="186">
        <v>9</v>
      </c>
      <c r="AN46" s="186">
        <v>9</v>
      </c>
      <c r="AO46" s="186">
        <v>0</v>
      </c>
      <c r="AP46" s="186">
        <v>0</v>
      </c>
      <c r="AQ46" s="186">
        <v>0</v>
      </c>
      <c r="AR46" s="186">
        <v>0</v>
      </c>
      <c r="AS46" s="186">
        <v>0</v>
      </c>
      <c r="AT46" s="186">
        <v>9</v>
      </c>
      <c r="AU46" s="186">
        <v>7</v>
      </c>
      <c r="AV46" s="123">
        <f t="shared" si="183"/>
        <v>11.475409836065573</v>
      </c>
      <c r="AW46" s="203">
        <v>7</v>
      </c>
      <c r="AX46" s="603">
        <v>7</v>
      </c>
      <c r="AY46" s="203">
        <v>0</v>
      </c>
      <c r="AZ46" s="203">
        <v>0</v>
      </c>
      <c r="BA46" s="203">
        <v>0</v>
      </c>
      <c r="BB46" s="123">
        <f t="shared" si="184"/>
        <v>0</v>
      </c>
      <c r="BC46" s="203">
        <v>0</v>
      </c>
      <c r="BD46" s="203">
        <v>0</v>
      </c>
      <c r="BE46" s="203">
        <v>0</v>
      </c>
      <c r="BF46" s="123">
        <f t="shared" si="185"/>
        <v>0</v>
      </c>
      <c r="BG46" s="203">
        <v>0</v>
      </c>
      <c r="BH46" s="186">
        <v>0</v>
      </c>
      <c r="BI46" s="186">
        <v>0</v>
      </c>
      <c r="BJ46" s="186">
        <v>0</v>
      </c>
      <c r="BK46" s="186">
        <v>0</v>
      </c>
      <c r="BL46" s="186">
        <v>0</v>
      </c>
      <c r="BM46" s="204">
        <v>0</v>
      </c>
      <c r="BN46" s="148"/>
      <c r="BO46" s="201" t="s">
        <v>137</v>
      </c>
      <c r="BP46" s="202">
        <v>69</v>
      </c>
      <c r="BQ46" s="186">
        <v>0</v>
      </c>
      <c r="BR46" s="186">
        <v>0</v>
      </c>
      <c r="BS46" s="186">
        <v>0</v>
      </c>
      <c r="BT46" s="186">
        <v>0</v>
      </c>
      <c r="BU46" s="186">
        <v>0</v>
      </c>
      <c r="BV46" s="186">
        <v>0</v>
      </c>
      <c r="BW46" s="186">
        <v>0</v>
      </c>
      <c r="BX46" s="203">
        <v>0</v>
      </c>
      <c r="BY46" s="708">
        <f t="shared" si="189"/>
        <v>0</v>
      </c>
      <c r="BZ46" s="203">
        <v>0</v>
      </c>
      <c r="CA46" s="203">
        <v>0</v>
      </c>
      <c r="CB46" s="203">
        <v>0</v>
      </c>
      <c r="CC46" s="708">
        <f t="shared" si="190"/>
        <v>0</v>
      </c>
      <c r="CD46" s="203">
        <v>0</v>
      </c>
      <c r="CE46" s="203">
        <v>0</v>
      </c>
      <c r="CF46" s="203">
        <v>0</v>
      </c>
      <c r="CG46" s="203">
        <v>0</v>
      </c>
      <c r="CH46" s="203">
        <v>0</v>
      </c>
      <c r="CI46" s="203">
        <v>0</v>
      </c>
      <c r="CJ46" s="203">
        <v>0</v>
      </c>
      <c r="CK46" s="203">
        <v>0</v>
      </c>
      <c r="CL46" s="716">
        <f t="shared" si="192"/>
        <v>0</v>
      </c>
      <c r="CM46" s="290"/>
      <c r="CN46" s="245"/>
      <c r="CO46" s="204">
        <v>0</v>
      </c>
      <c r="CP46" s="148"/>
      <c r="CQ46" s="370" t="s">
        <v>137</v>
      </c>
      <c r="CR46" s="371">
        <v>9</v>
      </c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235"/>
      <c r="DM46" s="356"/>
      <c r="DN46" s="148"/>
      <c r="DO46" s="201" t="s">
        <v>137</v>
      </c>
      <c r="DP46" s="202">
        <v>67</v>
      </c>
      <c r="DQ46" s="186"/>
      <c r="DR46" s="186"/>
      <c r="DS46" s="186"/>
      <c r="DT46" s="186"/>
      <c r="DU46" s="186"/>
      <c r="DV46" s="186"/>
      <c r="DW46" s="203"/>
      <c r="DX46" s="720">
        <f t="shared" si="197"/>
        <v>0</v>
      </c>
      <c r="DY46" s="203"/>
      <c r="DZ46" s="203"/>
      <c r="EA46" s="203"/>
      <c r="EB46" s="716">
        <f t="shared" si="198"/>
        <v>0</v>
      </c>
      <c r="EC46" s="203"/>
      <c r="ED46" s="203"/>
      <c r="EE46" s="203"/>
      <c r="EF46" s="203"/>
      <c r="EG46" s="203">
        <v>0</v>
      </c>
      <c r="EH46" s="203">
        <v>0</v>
      </c>
      <c r="EI46" s="203"/>
      <c r="EJ46" s="203"/>
      <c r="EK46" s="716">
        <f t="shared" si="200"/>
        <v>0</v>
      </c>
      <c r="EL46" s="203"/>
      <c r="EM46" s="203">
        <v>9</v>
      </c>
      <c r="EN46" s="708">
        <f t="shared" si="201"/>
        <v>13.432835820895523</v>
      </c>
      <c r="EO46" s="203">
        <v>9</v>
      </c>
      <c r="EP46" s="716">
        <f t="shared" si="202"/>
        <v>13.432835820895523</v>
      </c>
      <c r="EQ46" s="148"/>
      <c r="ER46" s="201" t="s">
        <v>137</v>
      </c>
      <c r="ES46" s="205">
        <v>0</v>
      </c>
      <c r="ET46" s="186">
        <v>0</v>
      </c>
      <c r="EU46" s="204">
        <v>0</v>
      </c>
      <c r="EV46" s="205">
        <v>0</v>
      </c>
      <c r="EW46" s="203">
        <v>0</v>
      </c>
      <c r="EX46" s="173">
        <v>0</v>
      </c>
      <c r="EY46" s="205">
        <v>0</v>
      </c>
      <c r="EZ46" s="186">
        <v>0</v>
      </c>
      <c r="FA46" s="204">
        <v>0</v>
      </c>
      <c r="FB46" s="205">
        <v>2</v>
      </c>
      <c r="FC46" s="186">
        <v>0</v>
      </c>
      <c r="FD46" s="204">
        <v>1</v>
      </c>
      <c r="FE46" s="205">
        <v>0</v>
      </c>
      <c r="FF46" s="186">
        <v>0</v>
      </c>
      <c r="FG46" s="206">
        <v>0</v>
      </c>
      <c r="FH46" s="205">
        <v>0</v>
      </c>
      <c r="FI46" s="186">
        <v>0</v>
      </c>
      <c r="FJ46" s="204">
        <v>0</v>
      </c>
      <c r="FK46" s="427">
        <v>70</v>
      </c>
      <c r="FL46" s="724">
        <f t="shared" si="169"/>
        <v>8.5714285714285712</v>
      </c>
      <c r="FM46" s="186">
        <v>0</v>
      </c>
      <c r="FN46" s="186">
        <v>0</v>
      </c>
      <c r="FO46" s="186">
        <v>4</v>
      </c>
      <c r="FP46" s="186">
        <v>2</v>
      </c>
      <c r="FQ46" s="204">
        <v>0</v>
      </c>
      <c r="FR46" s="205">
        <v>0</v>
      </c>
      <c r="FS46" s="203">
        <v>0</v>
      </c>
      <c r="FT46" s="203">
        <v>0</v>
      </c>
      <c r="FU46" s="186">
        <v>0</v>
      </c>
      <c r="FV46" s="186">
        <v>0</v>
      </c>
      <c r="FW46" s="186">
        <v>0</v>
      </c>
      <c r="FX46" s="186">
        <v>1</v>
      </c>
      <c r="FY46" s="186">
        <v>0</v>
      </c>
      <c r="FZ46" s="186">
        <v>0</v>
      </c>
      <c r="GA46" s="186">
        <v>1</v>
      </c>
      <c r="GB46" s="186">
        <v>1</v>
      </c>
      <c r="GC46" s="186">
        <v>0</v>
      </c>
      <c r="GD46" s="186">
        <v>0</v>
      </c>
      <c r="GE46" s="186">
        <v>0</v>
      </c>
      <c r="GF46" s="186">
        <v>0</v>
      </c>
      <c r="GG46" s="204">
        <v>0</v>
      </c>
      <c r="GH46" s="148"/>
      <c r="GI46" s="201" t="s">
        <v>137</v>
      </c>
      <c r="GJ46" s="486">
        <v>549</v>
      </c>
      <c r="GK46" s="727">
        <f t="shared" si="204"/>
        <v>0.36429872495446264</v>
      </c>
      <c r="GL46" s="186">
        <v>0</v>
      </c>
      <c r="GM46" s="186">
        <v>0</v>
      </c>
      <c r="GN46" s="186">
        <v>0</v>
      </c>
      <c r="GO46" s="186">
        <v>0</v>
      </c>
      <c r="GP46" s="186">
        <v>0</v>
      </c>
      <c r="GQ46" s="186">
        <v>0</v>
      </c>
      <c r="GR46" s="186">
        <v>0</v>
      </c>
      <c r="GS46" s="186">
        <v>0</v>
      </c>
      <c r="GT46" s="186">
        <v>1</v>
      </c>
      <c r="GU46" s="206">
        <v>1</v>
      </c>
      <c r="GV46" s="184">
        <v>2</v>
      </c>
      <c r="GW46" s="205">
        <v>614</v>
      </c>
      <c r="GX46" s="730">
        <f t="shared" si="207"/>
        <v>0.32573289902280134</v>
      </c>
      <c r="GY46" s="186">
        <v>0</v>
      </c>
      <c r="GZ46" s="186">
        <v>0</v>
      </c>
      <c r="HA46" s="186">
        <v>0</v>
      </c>
      <c r="HB46" s="186">
        <v>0</v>
      </c>
      <c r="HC46" s="186">
        <v>0</v>
      </c>
      <c r="HD46" s="186">
        <v>0</v>
      </c>
      <c r="HE46" s="186">
        <v>0</v>
      </c>
      <c r="HF46" s="186">
        <v>0</v>
      </c>
      <c r="HG46" s="204">
        <v>0</v>
      </c>
      <c r="HH46" s="148"/>
      <c r="HI46" s="201" t="s">
        <v>137</v>
      </c>
      <c r="HJ46" s="203">
        <v>0</v>
      </c>
      <c r="HK46" s="186">
        <v>0</v>
      </c>
      <c r="HL46" s="186">
        <v>0</v>
      </c>
      <c r="HM46" s="186">
        <v>0</v>
      </c>
      <c r="HN46" s="186">
        <v>0</v>
      </c>
      <c r="HO46" s="186">
        <v>0</v>
      </c>
      <c r="HP46" s="186">
        <v>0</v>
      </c>
      <c r="HQ46" s="206">
        <v>0</v>
      </c>
      <c r="HR46" s="427">
        <v>40</v>
      </c>
      <c r="HS46" s="732">
        <f t="shared" si="209"/>
        <v>0</v>
      </c>
      <c r="HT46" s="203">
        <v>0</v>
      </c>
      <c r="HU46" s="203">
        <v>0</v>
      </c>
      <c r="HV46" s="203">
        <v>0</v>
      </c>
      <c r="HW46" s="203">
        <v>0</v>
      </c>
      <c r="HX46" s="173">
        <v>0</v>
      </c>
      <c r="HY46" s="186">
        <v>0</v>
      </c>
      <c r="HZ46" s="186">
        <v>0</v>
      </c>
      <c r="IA46" s="186">
        <v>0</v>
      </c>
      <c r="IB46" s="186">
        <v>0</v>
      </c>
      <c r="IC46" s="186">
        <v>0</v>
      </c>
      <c r="ID46" s="186">
        <v>0</v>
      </c>
      <c r="IE46" s="186">
        <v>0</v>
      </c>
      <c r="IF46" s="204">
        <v>0</v>
      </c>
      <c r="IG46" s="148"/>
      <c r="IH46" s="201" t="s">
        <v>137</v>
      </c>
      <c r="II46" s="205">
        <v>0</v>
      </c>
      <c r="IJ46" s="186">
        <v>0</v>
      </c>
      <c r="IK46" s="186">
        <v>0</v>
      </c>
      <c r="IL46" s="186">
        <v>0</v>
      </c>
      <c r="IM46" s="186">
        <v>0</v>
      </c>
      <c r="IN46" s="186">
        <v>0</v>
      </c>
      <c r="IO46" s="186">
        <v>0</v>
      </c>
      <c r="IP46" s="186">
        <v>0</v>
      </c>
      <c r="IQ46" s="186">
        <v>0</v>
      </c>
      <c r="IR46" s="186">
        <v>1</v>
      </c>
      <c r="IS46" s="186">
        <v>0</v>
      </c>
      <c r="IT46" s="186">
        <v>0</v>
      </c>
      <c r="IU46" s="186">
        <v>0</v>
      </c>
      <c r="IV46" s="186">
        <v>0</v>
      </c>
      <c r="IW46" s="204">
        <v>0</v>
      </c>
      <c r="IX46" s="205">
        <v>0</v>
      </c>
      <c r="IY46" s="186">
        <v>0</v>
      </c>
      <c r="IZ46" s="204">
        <v>0</v>
      </c>
      <c r="JA46" s="205">
        <v>0</v>
      </c>
      <c r="JB46" s="186">
        <v>0</v>
      </c>
      <c r="JC46" s="204">
        <v>0</v>
      </c>
      <c r="JD46" s="205">
        <v>0</v>
      </c>
      <c r="JE46" s="186">
        <v>0</v>
      </c>
      <c r="JF46" s="186">
        <v>0</v>
      </c>
      <c r="JG46" s="206">
        <v>1</v>
      </c>
      <c r="JH46" s="204">
        <v>0</v>
      </c>
      <c r="JI46" s="148"/>
      <c r="JJ46" s="201" t="s">
        <v>137</v>
      </c>
      <c r="JK46" s="205">
        <v>0</v>
      </c>
      <c r="JL46" s="186">
        <v>0</v>
      </c>
      <c r="JM46" s="186">
        <v>0</v>
      </c>
      <c r="JN46" s="186">
        <v>0</v>
      </c>
      <c r="JO46" s="204">
        <v>0</v>
      </c>
      <c r="JP46" s="205">
        <v>0</v>
      </c>
      <c r="JQ46" s="186">
        <v>0</v>
      </c>
      <c r="JR46" s="186">
        <v>0</v>
      </c>
      <c r="JS46" s="186">
        <v>0</v>
      </c>
      <c r="JT46" s="206">
        <v>0</v>
      </c>
      <c r="JU46" s="205">
        <v>0</v>
      </c>
      <c r="JV46" s="203">
        <v>0</v>
      </c>
      <c r="JW46" s="203">
        <v>0</v>
      </c>
      <c r="JX46" s="203">
        <v>0</v>
      </c>
      <c r="JY46" s="173">
        <v>0</v>
      </c>
      <c r="JZ46" s="205">
        <v>0</v>
      </c>
      <c r="KA46" s="203">
        <v>0</v>
      </c>
      <c r="KB46" s="203">
        <v>0</v>
      </c>
      <c r="KC46" s="203">
        <v>0</v>
      </c>
      <c r="KD46" s="173">
        <v>0</v>
      </c>
      <c r="KE46" s="427">
        <v>307</v>
      </c>
      <c r="KF46" s="734">
        <f t="shared" si="211"/>
        <v>5.5374592833876219</v>
      </c>
      <c r="KG46" s="173">
        <v>17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0</v>
      </c>
      <c r="KQ46" s="203">
        <v>0</v>
      </c>
      <c r="KR46" s="203">
        <v>0</v>
      </c>
      <c r="KS46" s="203">
        <v>0</v>
      </c>
      <c r="KT46" s="203">
        <v>0</v>
      </c>
      <c r="KU46" s="173">
        <v>0</v>
      </c>
      <c r="KV46" s="332"/>
      <c r="KW46" s="173"/>
      <c r="KY46" s="205"/>
      <c r="KZ46" s="203"/>
      <c r="LA46" s="203"/>
      <c r="LB46" s="173"/>
      <c r="LD46" s="370" t="s">
        <v>137</v>
      </c>
      <c r="LE46" s="483"/>
      <c r="LF46" s="419"/>
      <c r="LG46" s="419"/>
      <c r="LH46" s="419"/>
      <c r="LI46" s="419"/>
      <c r="LJ46" s="420"/>
      <c r="LK46" s="480"/>
      <c r="LL46" s="452"/>
      <c r="LM46" s="452"/>
      <c r="LN46" s="453"/>
      <c r="LO46" s="480">
        <v>7</v>
      </c>
      <c r="LP46" s="452"/>
      <c r="LQ46" s="452"/>
      <c r="LR46" s="453"/>
      <c r="LS46" s="445"/>
    </row>
    <row r="47" spans="1:331" s="414" customFormat="1" ht="23.25" x14ac:dyDescent="0.35">
      <c r="A47" s="402" t="s">
        <v>127</v>
      </c>
      <c r="B47" s="370" t="s">
        <v>146</v>
      </c>
      <c r="C47" s="202">
        <v>0</v>
      </c>
      <c r="D47" s="205"/>
      <c r="E47" s="203"/>
      <c r="F47" s="203"/>
      <c r="G47" s="410" t="e">
        <f t="shared" si="178"/>
        <v>#DIV/0!</v>
      </c>
      <c r="H47" s="186"/>
      <c r="I47" s="206"/>
      <c r="J47" s="205">
        <v>1</v>
      </c>
      <c r="K47" s="186"/>
      <c r="L47" s="186">
        <v>2</v>
      </c>
      <c r="M47" s="406" t="e">
        <v>#DIV/0!</v>
      </c>
      <c r="N47" s="205">
        <v>1</v>
      </c>
      <c r="O47" s="186"/>
      <c r="P47" s="186">
        <v>2</v>
      </c>
      <c r="Q47" s="386" t="e">
        <v>#DIV/0!</v>
      </c>
      <c r="R47" s="186"/>
      <c r="S47" s="186"/>
      <c r="T47" s="186"/>
      <c r="U47" s="186"/>
      <c r="V47" s="186"/>
      <c r="W47" s="186"/>
      <c r="X47" s="186">
        <v>1</v>
      </c>
      <c r="Y47" s="186"/>
      <c r="Z47" s="186">
        <v>1</v>
      </c>
      <c r="AA47" s="186"/>
      <c r="AB47" s="186">
        <v>2</v>
      </c>
      <c r="AC47" s="186">
        <v>2</v>
      </c>
      <c r="AD47" s="186"/>
      <c r="AE47" s="186"/>
      <c r="AF47" s="204"/>
      <c r="AG47" s="204"/>
      <c r="AH47" s="148"/>
      <c r="AI47" s="201" t="s">
        <v>146</v>
      </c>
      <c r="AJ47" s="202">
        <v>0</v>
      </c>
      <c r="AK47" s="413"/>
      <c r="AL47" s="123" t="e">
        <f t="shared" si="181"/>
        <v>#DIV/0!</v>
      </c>
      <c r="AM47" s="186"/>
      <c r="AN47" s="186"/>
      <c r="AO47" s="186"/>
      <c r="AP47" s="186"/>
      <c r="AQ47" s="186"/>
      <c r="AR47" s="186"/>
      <c r="AS47" s="186">
        <v>1</v>
      </c>
      <c r="AT47" s="186"/>
      <c r="AU47" s="186"/>
      <c r="AV47" s="123" t="e">
        <f t="shared" si="183"/>
        <v>#DIV/0!</v>
      </c>
      <c r="AW47" s="203"/>
      <c r="AX47" s="603"/>
      <c r="AY47" s="203"/>
      <c r="AZ47" s="203">
        <v>1</v>
      </c>
      <c r="BA47" s="203"/>
      <c r="BB47" s="123" t="e">
        <f t="shared" si="184"/>
        <v>#DIV/0!</v>
      </c>
      <c r="BC47" s="203"/>
      <c r="BD47" s="203">
        <v>1</v>
      </c>
      <c r="BE47" s="203"/>
      <c r="BF47" s="123" t="e">
        <f t="shared" si="185"/>
        <v>#DIV/0!</v>
      </c>
      <c r="BG47" s="203"/>
      <c r="BH47" s="186"/>
      <c r="BI47" s="186"/>
      <c r="BJ47" s="186"/>
      <c r="BK47" s="186"/>
      <c r="BL47" s="186"/>
      <c r="BM47" s="204"/>
      <c r="BN47" s="148"/>
      <c r="BO47" s="201" t="s">
        <v>146</v>
      </c>
      <c r="BP47" s="202">
        <v>0</v>
      </c>
      <c r="BQ47" s="186"/>
      <c r="BR47" s="186"/>
      <c r="BS47" s="186"/>
      <c r="BT47" s="186"/>
      <c r="BU47" s="186"/>
      <c r="BV47" s="186"/>
      <c r="BW47" s="186"/>
      <c r="BX47" s="203"/>
      <c r="BY47" s="708" t="e">
        <f t="shared" si="189"/>
        <v>#DIV/0!</v>
      </c>
      <c r="BZ47" s="203"/>
      <c r="CA47" s="203"/>
      <c r="CB47" s="203"/>
      <c r="CC47" s="708" t="e">
        <f t="shared" si="190"/>
        <v>#DIV/0!</v>
      </c>
      <c r="CD47" s="203"/>
      <c r="CE47" s="203"/>
      <c r="CF47" s="203"/>
      <c r="CG47" s="203"/>
      <c r="CH47" s="203"/>
      <c r="CI47" s="203"/>
      <c r="CJ47" s="203"/>
      <c r="CK47" s="203"/>
      <c r="CL47" s="716" t="e">
        <f t="shared" si="192"/>
        <v>#DIV/0!</v>
      </c>
      <c r="CM47" s="290"/>
      <c r="CN47" s="245"/>
      <c r="CO47" s="204"/>
      <c r="CP47" s="148"/>
      <c r="CQ47" s="370" t="s">
        <v>146</v>
      </c>
      <c r="CR47" s="371">
        <v>0</v>
      </c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235"/>
      <c r="DM47" s="356"/>
      <c r="DN47" s="148"/>
      <c r="DO47" s="201" t="s">
        <v>146</v>
      </c>
      <c r="DP47" s="202">
        <v>0</v>
      </c>
      <c r="DQ47" s="186"/>
      <c r="DR47" s="186"/>
      <c r="DS47" s="186"/>
      <c r="DT47" s="186"/>
      <c r="DU47" s="186"/>
      <c r="DV47" s="186"/>
      <c r="DW47" s="203"/>
      <c r="DX47" s="720" t="e">
        <f t="shared" si="197"/>
        <v>#DIV/0!</v>
      </c>
      <c r="DY47" s="203"/>
      <c r="DZ47" s="203"/>
      <c r="EA47" s="203"/>
      <c r="EB47" s="716" t="e">
        <f t="shared" si="198"/>
        <v>#DIV/0!</v>
      </c>
      <c r="EC47" s="203"/>
      <c r="ED47" s="203"/>
      <c r="EE47" s="203"/>
      <c r="EF47" s="203"/>
      <c r="EG47" s="203"/>
      <c r="EH47" s="203"/>
      <c r="EI47" s="203"/>
      <c r="EJ47" s="203"/>
      <c r="EK47" s="716" t="e">
        <f t="shared" si="200"/>
        <v>#DIV/0!</v>
      </c>
      <c r="EL47" s="203"/>
      <c r="EM47" s="203"/>
      <c r="EN47" s="708" t="e">
        <f t="shared" si="201"/>
        <v>#DIV/0!</v>
      </c>
      <c r="EO47" s="203"/>
      <c r="EP47" s="716" t="e">
        <f t="shared" si="202"/>
        <v>#DIV/0!</v>
      </c>
      <c r="EQ47" s="148"/>
      <c r="ER47" s="201" t="s">
        <v>146</v>
      </c>
      <c r="ES47" s="205"/>
      <c r="ET47" s="186"/>
      <c r="EU47" s="204"/>
      <c r="EV47" s="205"/>
      <c r="EW47" s="203"/>
      <c r="EX47" s="173"/>
      <c r="EY47" s="205"/>
      <c r="EZ47" s="186"/>
      <c r="FA47" s="204"/>
      <c r="FB47" s="205"/>
      <c r="FC47" s="186"/>
      <c r="FD47" s="204"/>
      <c r="FE47" s="205"/>
      <c r="FF47" s="186"/>
      <c r="FG47" s="206"/>
      <c r="FH47" s="205"/>
      <c r="FI47" s="186"/>
      <c r="FJ47" s="204"/>
      <c r="FK47" s="427">
        <v>0</v>
      </c>
      <c r="FL47" s="724" t="e">
        <f t="shared" si="169"/>
        <v>#DIV/0!</v>
      </c>
      <c r="FM47" s="186"/>
      <c r="FN47" s="186"/>
      <c r="FO47" s="186"/>
      <c r="FP47" s="186"/>
      <c r="FQ47" s="204"/>
      <c r="FR47" s="205"/>
      <c r="FS47" s="203"/>
      <c r="FT47" s="203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204"/>
      <c r="GH47" s="148"/>
      <c r="GI47" s="201" t="s">
        <v>146</v>
      </c>
      <c r="GJ47" s="486">
        <v>0</v>
      </c>
      <c r="GK47" s="727" t="e">
        <f t="shared" si="204"/>
        <v>#DIV/0!</v>
      </c>
      <c r="GL47" s="186"/>
      <c r="GM47" s="186"/>
      <c r="GN47" s="186"/>
      <c r="GO47" s="186"/>
      <c r="GP47" s="186"/>
      <c r="GQ47" s="186"/>
      <c r="GR47" s="186"/>
      <c r="GS47" s="186"/>
      <c r="GT47" s="186"/>
      <c r="GU47" s="206"/>
      <c r="GV47" s="184"/>
      <c r="GW47" s="205">
        <v>0</v>
      </c>
      <c r="GX47" s="730" t="e">
        <f t="shared" si="207"/>
        <v>#DIV/0!</v>
      </c>
      <c r="GY47" s="186"/>
      <c r="GZ47" s="186"/>
      <c r="HA47" s="186"/>
      <c r="HB47" s="186"/>
      <c r="HC47" s="186"/>
      <c r="HD47" s="186"/>
      <c r="HE47" s="186"/>
      <c r="HF47" s="186"/>
      <c r="HG47" s="204"/>
      <c r="HH47" s="148"/>
      <c r="HI47" s="201" t="s">
        <v>146</v>
      </c>
      <c r="HJ47" s="203"/>
      <c r="HK47" s="186"/>
      <c r="HL47" s="186"/>
      <c r="HM47" s="186"/>
      <c r="HN47" s="186"/>
      <c r="HO47" s="186"/>
      <c r="HP47" s="186"/>
      <c r="HQ47" s="206"/>
      <c r="HR47" s="427"/>
      <c r="HS47" s="732" t="e">
        <f t="shared" si="209"/>
        <v>#DIV/0!</v>
      </c>
      <c r="HT47" s="203"/>
      <c r="HU47" s="203"/>
      <c r="HV47" s="203"/>
      <c r="HW47" s="203"/>
      <c r="HX47" s="173"/>
      <c r="HY47" s="186"/>
      <c r="HZ47" s="186"/>
      <c r="IA47" s="186"/>
      <c r="IB47" s="186"/>
      <c r="IC47" s="186"/>
      <c r="ID47" s="186"/>
      <c r="IE47" s="186"/>
      <c r="IF47" s="204"/>
      <c r="IG47" s="148"/>
      <c r="IH47" s="201" t="s">
        <v>146</v>
      </c>
      <c r="II47" s="205"/>
      <c r="IJ47" s="186"/>
      <c r="IK47" s="186"/>
      <c r="IL47" s="186"/>
      <c r="IM47" s="186"/>
      <c r="IN47" s="186"/>
      <c r="IO47" s="186"/>
      <c r="IP47" s="186"/>
      <c r="IQ47" s="186"/>
      <c r="IR47" s="186"/>
      <c r="IS47" s="186"/>
      <c r="IT47" s="186"/>
      <c r="IU47" s="186"/>
      <c r="IV47" s="186"/>
      <c r="IW47" s="204"/>
      <c r="IX47" s="205"/>
      <c r="IY47" s="186"/>
      <c r="IZ47" s="204"/>
      <c r="JA47" s="205"/>
      <c r="JB47" s="186"/>
      <c r="JC47" s="204"/>
      <c r="JD47" s="205"/>
      <c r="JE47" s="186"/>
      <c r="JF47" s="186"/>
      <c r="JG47" s="206"/>
      <c r="JH47" s="204"/>
      <c r="JI47" s="148"/>
      <c r="JJ47" s="201" t="s">
        <v>146</v>
      </c>
      <c r="JK47" s="205"/>
      <c r="JL47" s="186"/>
      <c r="JM47" s="186"/>
      <c r="JN47" s="186"/>
      <c r="JO47" s="204"/>
      <c r="JP47" s="205"/>
      <c r="JQ47" s="186"/>
      <c r="JR47" s="186"/>
      <c r="JS47" s="186"/>
      <c r="JT47" s="206"/>
      <c r="JU47" s="205"/>
      <c r="JV47" s="203"/>
      <c r="JW47" s="203"/>
      <c r="JX47" s="203"/>
      <c r="JY47" s="173"/>
      <c r="JZ47" s="205"/>
      <c r="KA47" s="203"/>
      <c r="KB47" s="203"/>
      <c r="KC47" s="203"/>
      <c r="KD47" s="173"/>
      <c r="KE47" s="427"/>
      <c r="KF47" s="734" t="e">
        <f t="shared" si="211"/>
        <v>#DIV/0!</v>
      </c>
      <c r="KG47" s="174"/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516" t="s">
        <v>146</v>
      </c>
      <c r="LE47" s="483"/>
      <c r="LF47" s="419"/>
      <c r="LG47" s="419"/>
      <c r="LH47" s="419"/>
      <c r="LI47" s="419"/>
      <c r="LJ47" s="420"/>
      <c r="LK47" s="480"/>
      <c r="LL47" s="452"/>
      <c r="LM47" s="452"/>
      <c r="LN47" s="453"/>
      <c r="LO47" s="480"/>
      <c r="LP47" s="452"/>
      <c r="LQ47" s="452"/>
      <c r="LR47" s="453"/>
      <c r="LS47" s="458"/>
    </row>
    <row r="48" spans="1:331" s="288" customFormat="1" ht="18.75" x14ac:dyDescent="0.3">
      <c r="A48" s="233">
        <v>1452</v>
      </c>
      <c r="B48" s="370" t="s">
        <v>142</v>
      </c>
      <c r="C48" s="202">
        <v>4</v>
      </c>
      <c r="D48" s="205">
        <v>0</v>
      </c>
      <c r="E48" s="203">
        <v>0</v>
      </c>
      <c r="F48" s="203">
        <v>0</v>
      </c>
      <c r="G48" s="410">
        <f t="shared" si="178"/>
        <v>0</v>
      </c>
      <c r="H48" s="186">
        <v>0</v>
      </c>
      <c r="I48" s="206">
        <v>0</v>
      </c>
      <c r="J48" s="205">
        <v>0</v>
      </c>
      <c r="K48" s="186">
        <v>1</v>
      </c>
      <c r="L48" s="186">
        <v>0</v>
      </c>
      <c r="M48" s="406">
        <v>0</v>
      </c>
      <c r="N48" s="205">
        <v>0</v>
      </c>
      <c r="O48" s="186">
        <v>1</v>
      </c>
      <c r="P48" s="186">
        <v>0</v>
      </c>
      <c r="Q48" s="386">
        <v>0</v>
      </c>
      <c r="R48" s="186">
        <v>0</v>
      </c>
      <c r="S48" s="186">
        <v>0</v>
      </c>
      <c r="T48" s="186">
        <v>0</v>
      </c>
      <c r="U48" s="186">
        <v>0</v>
      </c>
      <c r="V48" s="186">
        <v>0</v>
      </c>
      <c r="W48" s="186">
        <v>0</v>
      </c>
      <c r="X48" s="186">
        <v>0</v>
      </c>
      <c r="Y48" s="186">
        <v>1</v>
      </c>
      <c r="Z48" s="186">
        <v>0</v>
      </c>
      <c r="AA48" s="186">
        <v>1</v>
      </c>
      <c r="AB48" s="186">
        <v>0</v>
      </c>
      <c r="AC48" s="186">
        <v>0</v>
      </c>
      <c r="AD48" s="186">
        <v>0</v>
      </c>
      <c r="AE48" s="186">
        <v>0</v>
      </c>
      <c r="AF48" s="204">
        <v>0</v>
      </c>
      <c r="AG48" s="204"/>
      <c r="AH48" s="148"/>
      <c r="AI48" s="201" t="s">
        <v>142</v>
      </c>
      <c r="AJ48" s="202">
        <v>5</v>
      </c>
      <c r="AK48" s="186">
        <v>0</v>
      </c>
      <c r="AL48" s="123">
        <f t="shared" si="181"/>
        <v>0</v>
      </c>
      <c r="AM48" s="186">
        <v>0</v>
      </c>
      <c r="AN48" s="186">
        <v>0</v>
      </c>
      <c r="AO48" s="186">
        <v>0</v>
      </c>
      <c r="AP48" s="186">
        <v>0</v>
      </c>
      <c r="AQ48" s="186">
        <v>0</v>
      </c>
      <c r="AR48" s="186">
        <v>0</v>
      </c>
      <c r="AS48" s="186">
        <v>0</v>
      </c>
      <c r="AT48" s="186">
        <v>0</v>
      </c>
      <c r="AU48" s="186">
        <v>0</v>
      </c>
      <c r="AV48" s="123">
        <f t="shared" si="183"/>
        <v>0</v>
      </c>
      <c r="AW48" s="203">
        <v>0</v>
      </c>
      <c r="AX48" s="603">
        <v>0</v>
      </c>
      <c r="AY48" s="203">
        <v>0</v>
      </c>
      <c r="AZ48" s="203">
        <v>0</v>
      </c>
      <c r="BA48" s="203">
        <v>0</v>
      </c>
      <c r="BB48" s="123">
        <f t="shared" si="184"/>
        <v>0</v>
      </c>
      <c r="BC48" s="203">
        <v>0</v>
      </c>
      <c r="BD48" s="203">
        <v>0</v>
      </c>
      <c r="BE48" s="203">
        <v>0</v>
      </c>
      <c r="BF48" s="123">
        <f t="shared" si="185"/>
        <v>0</v>
      </c>
      <c r="BG48" s="203">
        <v>0</v>
      </c>
      <c r="BH48" s="186">
        <v>0</v>
      </c>
      <c r="BI48" s="186">
        <v>0</v>
      </c>
      <c r="BJ48" s="186">
        <v>0</v>
      </c>
      <c r="BK48" s="186">
        <v>0</v>
      </c>
      <c r="BL48" s="186">
        <v>0</v>
      </c>
      <c r="BM48" s="204">
        <v>0</v>
      </c>
      <c r="BN48" s="148"/>
      <c r="BO48" s="201" t="s">
        <v>142</v>
      </c>
      <c r="BP48" s="202">
        <v>6</v>
      </c>
      <c r="BQ48" s="186">
        <v>0</v>
      </c>
      <c r="BR48" s="186">
        <v>0</v>
      </c>
      <c r="BS48" s="186">
        <v>0</v>
      </c>
      <c r="BT48" s="186">
        <v>0</v>
      </c>
      <c r="BU48" s="186">
        <v>0</v>
      </c>
      <c r="BV48" s="186">
        <v>0</v>
      </c>
      <c r="BW48" s="186">
        <v>0</v>
      </c>
      <c r="BX48" s="203">
        <v>0</v>
      </c>
      <c r="BY48" s="708">
        <f t="shared" si="189"/>
        <v>0</v>
      </c>
      <c r="BZ48" s="203">
        <v>0</v>
      </c>
      <c r="CA48" s="203">
        <v>0</v>
      </c>
      <c r="CB48" s="203">
        <v>0</v>
      </c>
      <c r="CC48" s="708">
        <f t="shared" si="190"/>
        <v>0</v>
      </c>
      <c r="CD48" s="203">
        <v>0</v>
      </c>
      <c r="CE48" s="203">
        <v>0</v>
      </c>
      <c r="CF48" s="203">
        <v>0</v>
      </c>
      <c r="CG48" s="203">
        <v>0</v>
      </c>
      <c r="CH48" s="203">
        <v>0</v>
      </c>
      <c r="CI48" s="203">
        <v>0</v>
      </c>
      <c r="CJ48" s="203">
        <v>0</v>
      </c>
      <c r="CK48" s="203">
        <v>0</v>
      </c>
      <c r="CL48" s="716">
        <f t="shared" si="192"/>
        <v>0</v>
      </c>
      <c r="CM48" s="290"/>
      <c r="CN48" s="245"/>
      <c r="CO48" s="204">
        <v>0</v>
      </c>
      <c r="CP48" s="148"/>
      <c r="CQ48" s="370" t="s">
        <v>142</v>
      </c>
      <c r="CR48" s="371">
        <v>1</v>
      </c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235"/>
      <c r="DM48" s="356"/>
      <c r="DN48" s="148"/>
      <c r="DO48" s="201" t="s">
        <v>142</v>
      </c>
      <c r="DP48" s="202">
        <v>5</v>
      </c>
      <c r="DQ48" s="186"/>
      <c r="DR48" s="186"/>
      <c r="DS48" s="186"/>
      <c r="DT48" s="186"/>
      <c r="DU48" s="186"/>
      <c r="DV48" s="186"/>
      <c r="DW48" s="203"/>
      <c r="DX48" s="720">
        <f t="shared" si="197"/>
        <v>0</v>
      </c>
      <c r="DY48" s="203"/>
      <c r="DZ48" s="203"/>
      <c r="EA48" s="203"/>
      <c r="EB48" s="716">
        <f t="shared" si="198"/>
        <v>0</v>
      </c>
      <c r="EC48" s="203"/>
      <c r="ED48" s="203"/>
      <c r="EE48" s="203"/>
      <c r="EF48" s="203"/>
      <c r="EG48" s="203">
        <v>0</v>
      </c>
      <c r="EH48" s="203">
        <v>0</v>
      </c>
      <c r="EI48" s="203"/>
      <c r="EJ48" s="203"/>
      <c r="EK48" s="716">
        <f t="shared" si="200"/>
        <v>0</v>
      </c>
      <c r="EL48" s="203"/>
      <c r="EM48" s="203">
        <v>0</v>
      </c>
      <c r="EN48" s="708">
        <f t="shared" si="201"/>
        <v>0</v>
      </c>
      <c r="EO48" s="203">
        <v>0</v>
      </c>
      <c r="EP48" s="716">
        <f t="shared" si="202"/>
        <v>0</v>
      </c>
      <c r="EQ48" s="148"/>
      <c r="ER48" s="201" t="s">
        <v>142</v>
      </c>
      <c r="ES48" s="205">
        <v>0</v>
      </c>
      <c r="ET48" s="186">
        <v>0</v>
      </c>
      <c r="EU48" s="204">
        <v>0</v>
      </c>
      <c r="EV48" s="205">
        <v>0</v>
      </c>
      <c r="EW48" s="203">
        <v>0</v>
      </c>
      <c r="EX48" s="173">
        <v>0</v>
      </c>
      <c r="EY48" s="205">
        <v>0</v>
      </c>
      <c r="EZ48" s="186">
        <v>0</v>
      </c>
      <c r="FA48" s="204">
        <v>0</v>
      </c>
      <c r="FB48" s="205">
        <v>0</v>
      </c>
      <c r="FC48" s="186">
        <v>0</v>
      </c>
      <c r="FD48" s="204">
        <v>0</v>
      </c>
      <c r="FE48" s="205">
        <v>0</v>
      </c>
      <c r="FF48" s="186">
        <v>0</v>
      </c>
      <c r="FG48" s="206">
        <v>0</v>
      </c>
      <c r="FH48" s="205">
        <v>0</v>
      </c>
      <c r="FI48" s="186">
        <v>0</v>
      </c>
      <c r="FJ48" s="204">
        <v>0</v>
      </c>
      <c r="FK48" s="427">
        <v>6</v>
      </c>
      <c r="FL48" s="724">
        <f t="shared" si="169"/>
        <v>16.666666666666664</v>
      </c>
      <c r="FM48" s="186">
        <v>0</v>
      </c>
      <c r="FN48" s="186">
        <v>0</v>
      </c>
      <c r="FO48" s="186">
        <v>1</v>
      </c>
      <c r="FP48" s="186">
        <v>0</v>
      </c>
      <c r="FQ48" s="204">
        <v>0</v>
      </c>
      <c r="FR48" s="205">
        <v>0</v>
      </c>
      <c r="FS48" s="203">
        <v>0</v>
      </c>
      <c r="FT48" s="203">
        <v>0</v>
      </c>
      <c r="FU48" s="186">
        <v>0</v>
      </c>
      <c r="FV48" s="186">
        <v>0</v>
      </c>
      <c r="FW48" s="186">
        <v>0</v>
      </c>
      <c r="FX48" s="186">
        <v>0</v>
      </c>
      <c r="FY48" s="186">
        <v>0</v>
      </c>
      <c r="FZ48" s="186">
        <v>0</v>
      </c>
      <c r="GA48" s="186">
        <v>0</v>
      </c>
      <c r="GB48" s="186">
        <v>0</v>
      </c>
      <c r="GC48" s="186">
        <v>0</v>
      </c>
      <c r="GD48" s="186">
        <v>0</v>
      </c>
      <c r="GE48" s="186">
        <v>0</v>
      </c>
      <c r="GF48" s="186">
        <v>0</v>
      </c>
      <c r="GG48" s="204">
        <v>0</v>
      </c>
      <c r="GH48" s="148"/>
      <c r="GI48" s="201" t="s">
        <v>142</v>
      </c>
      <c r="GJ48" s="486">
        <v>43</v>
      </c>
      <c r="GK48" s="727">
        <f t="shared" si="204"/>
        <v>0</v>
      </c>
      <c r="GL48" s="186">
        <v>0</v>
      </c>
      <c r="GM48" s="186">
        <v>0</v>
      </c>
      <c r="GN48" s="186">
        <v>0</v>
      </c>
      <c r="GO48" s="186">
        <v>0</v>
      </c>
      <c r="GP48" s="186">
        <v>0</v>
      </c>
      <c r="GQ48" s="186">
        <v>0</v>
      </c>
      <c r="GR48" s="186">
        <v>0</v>
      </c>
      <c r="GS48" s="186">
        <v>0</v>
      </c>
      <c r="GT48" s="186">
        <v>0</v>
      </c>
      <c r="GU48" s="206">
        <v>0</v>
      </c>
      <c r="GV48" s="184">
        <v>0</v>
      </c>
      <c r="GW48" s="205">
        <v>49</v>
      </c>
      <c r="GX48" s="730">
        <f t="shared" si="207"/>
        <v>0</v>
      </c>
      <c r="GY48" s="186">
        <v>0</v>
      </c>
      <c r="GZ48" s="186">
        <v>0</v>
      </c>
      <c r="HA48" s="186">
        <v>0</v>
      </c>
      <c r="HB48" s="186">
        <v>0</v>
      </c>
      <c r="HC48" s="186">
        <v>0</v>
      </c>
      <c r="HD48" s="186">
        <v>0</v>
      </c>
      <c r="HE48" s="186">
        <v>0</v>
      </c>
      <c r="HF48" s="186">
        <v>0</v>
      </c>
      <c r="HG48" s="204">
        <v>0</v>
      </c>
      <c r="HH48" s="148"/>
      <c r="HI48" s="201" t="s">
        <v>142</v>
      </c>
      <c r="HJ48" s="203">
        <v>0</v>
      </c>
      <c r="HK48" s="186">
        <v>0</v>
      </c>
      <c r="HL48" s="186">
        <v>0</v>
      </c>
      <c r="HM48" s="186">
        <v>0</v>
      </c>
      <c r="HN48" s="186">
        <v>0</v>
      </c>
      <c r="HO48" s="186">
        <v>0</v>
      </c>
      <c r="HP48" s="186">
        <v>0</v>
      </c>
      <c r="HQ48" s="206">
        <v>0</v>
      </c>
      <c r="HR48" s="427">
        <v>3</v>
      </c>
      <c r="HS48" s="732">
        <f t="shared" si="209"/>
        <v>0</v>
      </c>
      <c r="HT48" s="203">
        <v>0</v>
      </c>
      <c r="HU48" s="203">
        <v>0</v>
      </c>
      <c r="HV48" s="203">
        <v>0</v>
      </c>
      <c r="HW48" s="203">
        <v>0</v>
      </c>
      <c r="HX48" s="173">
        <v>0</v>
      </c>
      <c r="HY48" s="186">
        <v>0</v>
      </c>
      <c r="HZ48" s="186">
        <v>0</v>
      </c>
      <c r="IA48" s="186">
        <v>0</v>
      </c>
      <c r="IB48" s="186">
        <v>0</v>
      </c>
      <c r="IC48" s="186">
        <v>0</v>
      </c>
      <c r="ID48" s="186">
        <v>0</v>
      </c>
      <c r="IE48" s="186">
        <v>0</v>
      </c>
      <c r="IF48" s="204">
        <v>0</v>
      </c>
      <c r="IG48" s="148"/>
      <c r="IH48" s="201" t="s">
        <v>142</v>
      </c>
      <c r="II48" s="205">
        <v>0</v>
      </c>
      <c r="IJ48" s="186">
        <v>0</v>
      </c>
      <c r="IK48" s="186">
        <v>0</v>
      </c>
      <c r="IL48" s="186">
        <v>0</v>
      </c>
      <c r="IM48" s="186">
        <v>0</v>
      </c>
      <c r="IN48" s="186">
        <v>0</v>
      </c>
      <c r="IO48" s="186">
        <v>0</v>
      </c>
      <c r="IP48" s="186">
        <v>0</v>
      </c>
      <c r="IQ48" s="186">
        <v>0</v>
      </c>
      <c r="IR48" s="186">
        <v>0</v>
      </c>
      <c r="IS48" s="186">
        <v>0</v>
      </c>
      <c r="IT48" s="186">
        <v>0</v>
      </c>
      <c r="IU48" s="186">
        <v>0</v>
      </c>
      <c r="IV48" s="186">
        <v>0</v>
      </c>
      <c r="IW48" s="204">
        <v>0</v>
      </c>
      <c r="IX48" s="205">
        <v>0</v>
      </c>
      <c r="IY48" s="186">
        <v>0</v>
      </c>
      <c r="IZ48" s="204">
        <v>0</v>
      </c>
      <c r="JA48" s="205">
        <v>0</v>
      </c>
      <c r="JB48" s="186">
        <v>0</v>
      </c>
      <c r="JC48" s="204">
        <v>0</v>
      </c>
      <c r="JD48" s="205">
        <v>0</v>
      </c>
      <c r="JE48" s="186">
        <v>0</v>
      </c>
      <c r="JF48" s="186">
        <v>0</v>
      </c>
      <c r="JG48" s="206">
        <v>0</v>
      </c>
      <c r="JH48" s="204">
        <v>0</v>
      </c>
      <c r="JI48" s="148"/>
      <c r="JJ48" s="201" t="s">
        <v>142</v>
      </c>
      <c r="JK48" s="205">
        <v>0</v>
      </c>
      <c r="JL48" s="186">
        <v>0</v>
      </c>
      <c r="JM48" s="186">
        <v>0</v>
      </c>
      <c r="JN48" s="186">
        <v>0</v>
      </c>
      <c r="JO48" s="204">
        <v>0</v>
      </c>
      <c r="JP48" s="205">
        <v>0</v>
      </c>
      <c r="JQ48" s="186">
        <v>0</v>
      </c>
      <c r="JR48" s="186">
        <v>0</v>
      </c>
      <c r="JS48" s="186">
        <v>0</v>
      </c>
      <c r="JT48" s="206">
        <v>0</v>
      </c>
      <c r="JU48" s="205">
        <v>0</v>
      </c>
      <c r="JV48" s="203">
        <v>0</v>
      </c>
      <c r="JW48" s="203">
        <v>0</v>
      </c>
      <c r="JX48" s="203">
        <v>0</v>
      </c>
      <c r="JY48" s="173">
        <v>0</v>
      </c>
      <c r="JZ48" s="205">
        <v>0</v>
      </c>
      <c r="KA48" s="203">
        <v>0</v>
      </c>
      <c r="KB48" s="203">
        <v>0</v>
      </c>
      <c r="KC48" s="203">
        <v>0</v>
      </c>
      <c r="KD48" s="173">
        <v>0</v>
      </c>
      <c r="KE48" s="427">
        <v>25</v>
      </c>
      <c r="KF48" s="734">
        <f t="shared" si="211"/>
        <v>12</v>
      </c>
      <c r="KG48" s="173">
        <v>3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370" t="s">
        <v>142</v>
      </c>
      <c r="LE48" s="483"/>
      <c r="LF48" s="419"/>
      <c r="LG48" s="419"/>
      <c r="LH48" s="419"/>
      <c r="LI48" s="419"/>
      <c r="LJ48" s="420"/>
      <c r="LK48" s="480"/>
      <c r="LL48" s="452"/>
      <c r="LM48" s="452"/>
      <c r="LN48" s="453"/>
      <c r="LO48" s="480"/>
      <c r="LP48" s="452"/>
      <c r="LQ48" s="452"/>
      <c r="LR48" s="453"/>
      <c r="LS48" s="445"/>
    </row>
    <row r="49" spans="1:331" s="288" customFormat="1" ht="18.75" x14ac:dyDescent="0.3">
      <c r="A49" s="233">
        <v>1453</v>
      </c>
      <c r="B49" s="372" t="s">
        <v>143</v>
      </c>
      <c r="C49" s="202">
        <v>1</v>
      </c>
      <c r="D49" s="205">
        <v>0</v>
      </c>
      <c r="E49" s="203">
        <v>0</v>
      </c>
      <c r="F49" s="203">
        <v>0</v>
      </c>
      <c r="G49" s="410">
        <f t="shared" si="178"/>
        <v>0</v>
      </c>
      <c r="H49" s="186">
        <v>0</v>
      </c>
      <c r="I49" s="206">
        <v>0</v>
      </c>
      <c r="J49" s="205">
        <v>0</v>
      </c>
      <c r="K49" s="186">
        <v>0</v>
      </c>
      <c r="L49" s="186">
        <v>0</v>
      </c>
      <c r="M49" s="406">
        <v>0</v>
      </c>
      <c r="N49" s="205">
        <v>0</v>
      </c>
      <c r="O49" s="186">
        <v>0</v>
      </c>
      <c r="P49" s="186">
        <v>0</v>
      </c>
      <c r="Q49" s="386">
        <v>0</v>
      </c>
      <c r="R49" s="186">
        <v>0</v>
      </c>
      <c r="S49" s="186">
        <v>0</v>
      </c>
      <c r="T49" s="186">
        <v>0</v>
      </c>
      <c r="U49" s="186">
        <v>0</v>
      </c>
      <c r="V49" s="186">
        <v>0</v>
      </c>
      <c r="W49" s="186">
        <v>0</v>
      </c>
      <c r="X49" s="186">
        <v>0</v>
      </c>
      <c r="Y49" s="186">
        <v>0</v>
      </c>
      <c r="Z49" s="186">
        <v>0</v>
      </c>
      <c r="AA49" s="186">
        <v>0</v>
      </c>
      <c r="AB49" s="186">
        <v>0</v>
      </c>
      <c r="AC49" s="186">
        <v>0</v>
      </c>
      <c r="AD49" s="186">
        <v>0</v>
      </c>
      <c r="AE49" s="186">
        <v>0</v>
      </c>
      <c r="AF49" s="204">
        <v>0</v>
      </c>
      <c r="AG49" s="204"/>
      <c r="AH49" s="148"/>
      <c r="AI49" s="237" t="s">
        <v>143</v>
      </c>
      <c r="AJ49" s="202">
        <v>2</v>
      </c>
      <c r="AK49" s="186">
        <v>2</v>
      </c>
      <c r="AL49" s="123">
        <f t="shared" si="181"/>
        <v>100</v>
      </c>
      <c r="AM49" s="186">
        <v>2</v>
      </c>
      <c r="AN49" s="186">
        <v>2</v>
      </c>
      <c r="AO49" s="186">
        <v>0</v>
      </c>
      <c r="AP49" s="186">
        <v>0</v>
      </c>
      <c r="AQ49" s="186">
        <v>0</v>
      </c>
      <c r="AR49" s="186">
        <v>0</v>
      </c>
      <c r="AS49" s="186">
        <v>0</v>
      </c>
      <c r="AT49" s="186">
        <v>0</v>
      </c>
      <c r="AU49" s="186">
        <v>0</v>
      </c>
      <c r="AV49" s="123">
        <f t="shared" si="183"/>
        <v>0</v>
      </c>
      <c r="AW49" s="203">
        <v>0</v>
      </c>
      <c r="AX49" s="603">
        <v>0</v>
      </c>
      <c r="AY49" s="203">
        <v>0</v>
      </c>
      <c r="AZ49" s="203">
        <v>0</v>
      </c>
      <c r="BA49" s="203">
        <v>0</v>
      </c>
      <c r="BB49" s="123">
        <f t="shared" si="184"/>
        <v>0</v>
      </c>
      <c r="BC49" s="203">
        <v>0</v>
      </c>
      <c r="BD49" s="203">
        <v>0</v>
      </c>
      <c r="BE49" s="203">
        <v>0</v>
      </c>
      <c r="BF49" s="123">
        <f t="shared" si="185"/>
        <v>0</v>
      </c>
      <c r="BG49" s="203">
        <v>0</v>
      </c>
      <c r="BH49" s="186">
        <v>0</v>
      </c>
      <c r="BI49" s="186">
        <v>0</v>
      </c>
      <c r="BJ49" s="186">
        <v>0</v>
      </c>
      <c r="BK49" s="186">
        <v>0</v>
      </c>
      <c r="BL49" s="186">
        <v>0</v>
      </c>
      <c r="BM49" s="204">
        <v>0</v>
      </c>
      <c r="BN49" s="148"/>
      <c r="BO49" s="237" t="s">
        <v>143</v>
      </c>
      <c r="BP49" s="202">
        <v>2</v>
      </c>
      <c r="BQ49" s="186">
        <v>0</v>
      </c>
      <c r="BR49" s="186">
        <v>0</v>
      </c>
      <c r="BS49" s="186">
        <v>0</v>
      </c>
      <c r="BT49" s="186">
        <v>0</v>
      </c>
      <c r="BU49" s="186">
        <v>0</v>
      </c>
      <c r="BV49" s="186">
        <v>0</v>
      </c>
      <c r="BW49" s="186">
        <v>0</v>
      </c>
      <c r="BX49" s="203">
        <v>0</v>
      </c>
      <c r="BY49" s="708">
        <f t="shared" si="189"/>
        <v>0</v>
      </c>
      <c r="BZ49" s="203">
        <v>0</v>
      </c>
      <c r="CA49" s="203">
        <v>0</v>
      </c>
      <c r="CB49" s="203">
        <v>0</v>
      </c>
      <c r="CC49" s="708">
        <f t="shared" si="190"/>
        <v>0</v>
      </c>
      <c r="CD49" s="203">
        <v>0</v>
      </c>
      <c r="CE49" s="203">
        <v>0</v>
      </c>
      <c r="CF49" s="203">
        <v>0</v>
      </c>
      <c r="CG49" s="203">
        <v>0</v>
      </c>
      <c r="CH49" s="203">
        <v>0</v>
      </c>
      <c r="CI49" s="203">
        <v>0</v>
      </c>
      <c r="CJ49" s="203">
        <v>0</v>
      </c>
      <c r="CK49" s="203">
        <v>0</v>
      </c>
      <c r="CL49" s="716">
        <f t="shared" si="192"/>
        <v>0</v>
      </c>
      <c r="CM49" s="290"/>
      <c r="CN49" s="245"/>
      <c r="CO49" s="204">
        <v>0</v>
      </c>
      <c r="CP49" s="148"/>
      <c r="CQ49" s="372" t="s">
        <v>143</v>
      </c>
      <c r="CR49" s="373">
        <v>0</v>
      </c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235"/>
      <c r="DM49" s="356"/>
      <c r="DN49" s="148"/>
      <c r="DO49" s="237" t="s">
        <v>143</v>
      </c>
      <c r="DP49" s="202">
        <v>2</v>
      </c>
      <c r="DQ49" s="186"/>
      <c r="DR49" s="186"/>
      <c r="DS49" s="186"/>
      <c r="DT49" s="186"/>
      <c r="DU49" s="186"/>
      <c r="DV49" s="186"/>
      <c r="DW49" s="203"/>
      <c r="DX49" s="720">
        <f t="shared" si="197"/>
        <v>0</v>
      </c>
      <c r="DY49" s="203"/>
      <c r="DZ49" s="203"/>
      <c r="EA49" s="203"/>
      <c r="EB49" s="716">
        <f t="shared" si="198"/>
        <v>0</v>
      </c>
      <c r="EC49" s="203"/>
      <c r="ED49" s="203"/>
      <c r="EE49" s="203"/>
      <c r="EF49" s="203"/>
      <c r="EG49" s="203">
        <v>0</v>
      </c>
      <c r="EH49" s="203">
        <v>0</v>
      </c>
      <c r="EI49" s="203"/>
      <c r="EJ49" s="203"/>
      <c r="EK49" s="716">
        <f t="shared" si="200"/>
        <v>0</v>
      </c>
      <c r="EL49" s="203"/>
      <c r="EM49" s="203">
        <v>0</v>
      </c>
      <c r="EN49" s="708">
        <f t="shared" si="201"/>
        <v>0</v>
      </c>
      <c r="EO49" s="203">
        <v>0</v>
      </c>
      <c r="EP49" s="716">
        <f t="shared" si="202"/>
        <v>0</v>
      </c>
      <c r="EQ49" s="148"/>
      <c r="ER49" s="237" t="s">
        <v>143</v>
      </c>
      <c r="ES49" s="205">
        <v>0</v>
      </c>
      <c r="ET49" s="186">
        <v>0</v>
      </c>
      <c r="EU49" s="204">
        <v>0</v>
      </c>
      <c r="EV49" s="205">
        <v>0</v>
      </c>
      <c r="EW49" s="203">
        <v>0</v>
      </c>
      <c r="EX49" s="173">
        <v>0</v>
      </c>
      <c r="EY49" s="205">
        <v>0</v>
      </c>
      <c r="EZ49" s="186">
        <v>0</v>
      </c>
      <c r="FA49" s="204">
        <v>0</v>
      </c>
      <c r="FB49" s="205">
        <v>0</v>
      </c>
      <c r="FC49" s="186">
        <v>0</v>
      </c>
      <c r="FD49" s="204">
        <v>0</v>
      </c>
      <c r="FE49" s="205">
        <v>0</v>
      </c>
      <c r="FF49" s="186">
        <v>0</v>
      </c>
      <c r="FG49" s="206">
        <v>0</v>
      </c>
      <c r="FH49" s="205">
        <v>0</v>
      </c>
      <c r="FI49" s="186">
        <v>0</v>
      </c>
      <c r="FJ49" s="204">
        <v>0</v>
      </c>
      <c r="FK49" s="427">
        <v>4</v>
      </c>
      <c r="FL49" s="724">
        <f t="shared" si="169"/>
        <v>0</v>
      </c>
      <c r="FM49" s="186">
        <v>0</v>
      </c>
      <c r="FN49" s="186">
        <v>0</v>
      </c>
      <c r="FO49" s="186">
        <v>0</v>
      </c>
      <c r="FP49" s="186">
        <v>0</v>
      </c>
      <c r="FQ49" s="204">
        <v>0</v>
      </c>
      <c r="FR49" s="205">
        <v>0</v>
      </c>
      <c r="FS49" s="203">
        <v>0</v>
      </c>
      <c r="FT49" s="203">
        <v>0</v>
      </c>
      <c r="FU49" s="186">
        <v>0</v>
      </c>
      <c r="FV49" s="186">
        <v>0</v>
      </c>
      <c r="FW49" s="186">
        <v>0</v>
      </c>
      <c r="FX49" s="186">
        <v>0</v>
      </c>
      <c r="FY49" s="186">
        <v>0</v>
      </c>
      <c r="FZ49" s="186">
        <v>0</v>
      </c>
      <c r="GA49" s="186">
        <v>0</v>
      </c>
      <c r="GB49" s="186">
        <v>0</v>
      </c>
      <c r="GC49" s="186">
        <v>0</v>
      </c>
      <c r="GD49" s="186">
        <v>0</v>
      </c>
      <c r="GE49" s="186">
        <v>0</v>
      </c>
      <c r="GF49" s="186">
        <v>0</v>
      </c>
      <c r="GG49" s="204">
        <v>0</v>
      </c>
      <c r="GH49" s="148"/>
      <c r="GI49" s="237" t="s">
        <v>143</v>
      </c>
      <c r="GJ49" s="486">
        <v>17</v>
      </c>
      <c r="GK49" s="727">
        <f t="shared" si="204"/>
        <v>0</v>
      </c>
      <c r="GL49" s="186">
        <v>0</v>
      </c>
      <c r="GM49" s="186">
        <v>0</v>
      </c>
      <c r="GN49" s="186">
        <v>0</v>
      </c>
      <c r="GO49" s="186">
        <v>0</v>
      </c>
      <c r="GP49" s="186">
        <v>0</v>
      </c>
      <c r="GQ49" s="186">
        <v>0</v>
      </c>
      <c r="GR49" s="186">
        <v>0</v>
      </c>
      <c r="GS49" s="186">
        <v>0</v>
      </c>
      <c r="GT49" s="186">
        <v>0</v>
      </c>
      <c r="GU49" s="206">
        <v>0</v>
      </c>
      <c r="GV49" s="184">
        <v>0</v>
      </c>
      <c r="GW49" s="205">
        <v>16</v>
      </c>
      <c r="GX49" s="730">
        <f t="shared" si="207"/>
        <v>0</v>
      </c>
      <c r="GY49" s="186">
        <v>0</v>
      </c>
      <c r="GZ49" s="186">
        <v>0</v>
      </c>
      <c r="HA49" s="186">
        <v>0</v>
      </c>
      <c r="HB49" s="186">
        <v>0</v>
      </c>
      <c r="HC49" s="186">
        <v>0</v>
      </c>
      <c r="HD49" s="186">
        <v>0</v>
      </c>
      <c r="HE49" s="186">
        <v>0</v>
      </c>
      <c r="HF49" s="186">
        <v>0</v>
      </c>
      <c r="HG49" s="204">
        <v>0</v>
      </c>
      <c r="HH49" s="148"/>
      <c r="HI49" s="237" t="s">
        <v>143</v>
      </c>
      <c r="HJ49" s="203">
        <v>0</v>
      </c>
      <c r="HK49" s="186">
        <v>0</v>
      </c>
      <c r="HL49" s="186">
        <v>0</v>
      </c>
      <c r="HM49" s="186">
        <v>0</v>
      </c>
      <c r="HN49" s="186">
        <v>0</v>
      </c>
      <c r="HO49" s="186">
        <v>0</v>
      </c>
      <c r="HP49" s="186">
        <v>0</v>
      </c>
      <c r="HQ49" s="206">
        <v>0</v>
      </c>
      <c r="HR49" s="427">
        <v>1</v>
      </c>
      <c r="HS49" s="732">
        <f t="shared" si="209"/>
        <v>0</v>
      </c>
      <c r="HT49" s="203">
        <v>0</v>
      </c>
      <c r="HU49" s="203">
        <v>0</v>
      </c>
      <c r="HV49" s="203">
        <v>0</v>
      </c>
      <c r="HW49" s="203">
        <v>0</v>
      </c>
      <c r="HX49" s="173">
        <v>0</v>
      </c>
      <c r="HY49" s="186">
        <v>0</v>
      </c>
      <c r="HZ49" s="186">
        <v>0</v>
      </c>
      <c r="IA49" s="186">
        <v>0</v>
      </c>
      <c r="IB49" s="186">
        <v>0</v>
      </c>
      <c r="IC49" s="186">
        <v>0</v>
      </c>
      <c r="ID49" s="186">
        <v>0</v>
      </c>
      <c r="IE49" s="186">
        <v>0</v>
      </c>
      <c r="IF49" s="204">
        <v>0</v>
      </c>
      <c r="IG49" s="148"/>
      <c r="IH49" s="237" t="s">
        <v>143</v>
      </c>
      <c r="II49" s="205">
        <v>0</v>
      </c>
      <c r="IJ49" s="186">
        <v>0</v>
      </c>
      <c r="IK49" s="186">
        <v>0</v>
      </c>
      <c r="IL49" s="186">
        <v>0</v>
      </c>
      <c r="IM49" s="186">
        <v>0</v>
      </c>
      <c r="IN49" s="186">
        <v>0</v>
      </c>
      <c r="IO49" s="186">
        <v>0</v>
      </c>
      <c r="IP49" s="186">
        <v>0</v>
      </c>
      <c r="IQ49" s="186">
        <v>0</v>
      </c>
      <c r="IR49" s="186">
        <v>0</v>
      </c>
      <c r="IS49" s="186">
        <v>0</v>
      </c>
      <c r="IT49" s="186">
        <v>0</v>
      </c>
      <c r="IU49" s="186">
        <v>0</v>
      </c>
      <c r="IV49" s="186">
        <v>0</v>
      </c>
      <c r="IW49" s="204">
        <v>0</v>
      </c>
      <c r="IX49" s="205">
        <v>0</v>
      </c>
      <c r="IY49" s="186">
        <v>0</v>
      </c>
      <c r="IZ49" s="204">
        <v>0</v>
      </c>
      <c r="JA49" s="205">
        <v>0</v>
      </c>
      <c r="JB49" s="186">
        <v>0</v>
      </c>
      <c r="JC49" s="204">
        <v>0</v>
      </c>
      <c r="JD49" s="205">
        <v>0</v>
      </c>
      <c r="JE49" s="186">
        <v>0</v>
      </c>
      <c r="JF49" s="186">
        <v>0</v>
      </c>
      <c r="JG49" s="206">
        <v>0</v>
      </c>
      <c r="JH49" s="204">
        <v>0</v>
      </c>
      <c r="JI49" s="148"/>
      <c r="JJ49" s="237" t="s">
        <v>143</v>
      </c>
      <c r="JK49" s="205">
        <v>0</v>
      </c>
      <c r="JL49" s="186">
        <v>0</v>
      </c>
      <c r="JM49" s="186">
        <v>0</v>
      </c>
      <c r="JN49" s="186">
        <v>0</v>
      </c>
      <c r="JO49" s="204">
        <v>0</v>
      </c>
      <c r="JP49" s="205">
        <v>0</v>
      </c>
      <c r="JQ49" s="186">
        <v>0</v>
      </c>
      <c r="JR49" s="186">
        <v>0</v>
      </c>
      <c r="JS49" s="186">
        <v>0</v>
      </c>
      <c r="JT49" s="206">
        <v>0</v>
      </c>
      <c r="JU49" s="205">
        <v>0</v>
      </c>
      <c r="JV49" s="203">
        <v>0</v>
      </c>
      <c r="JW49" s="203">
        <v>0</v>
      </c>
      <c r="JX49" s="203">
        <v>0</v>
      </c>
      <c r="JY49" s="173">
        <v>0</v>
      </c>
      <c r="JZ49" s="205">
        <v>0</v>
      </c>
      <c r="KA49" s="203">
        <v>0</v>
      </c>
      <c r="KB49" s="203">
        <v>0</v>
      </c>
      <c r="KC49" s="203">
        <v>0</v>
      </c>
      <c r="KD49" s="173">
        <v>0</v>
      </c>
      <c r="KE49" s="427">
        <v>8</v>
      </c>
      <c r="KF49" s="734">
        <f t="shared" si="211"/>
        <v>0</v>
      </c>
      <c r="KG49" s="173">
        <v>0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372" t="s">
        <v>143</v>
      </c>
      <c r="LE49" s="483"/>
      <c r="LF49" s="419"/>
      <c r="LG49" s="419"/>
      <c r="LH49" s="419"/>
      <c r="LI49" s="419"/>
      <c r="LJ49" s="420"/>
      <c r="LK49" s="480"/>
      <c r="LL49" s="452"/>
      <c r="LM49" s="452"/>
      <c r="LN49" s="453"/>
      <c r="LO49" s="480"/>
      <c r="LP49" s="452"/>
      <c r="LQ49" s="452"/>
      <c r="LR49" s="453"/>
      <c r="LS49" s="445"/>
    </row>
    <row r="50" spans="1:331" s="288" customFormat="1" ht="19.5" thickBot="1" x14ac:dyDescent="0.35">
      <c r="A50" s="233">
        <v>1454</v>
      </c>
      <c r="B50" s="375" t="s">
        <v>144</v>
      </c>
      <c r="C50" s="502">
        <v>3</v>
      </c>
      <c r="D50" s="223">
        <v>0</v>
      </c>
      <c r="E50" s="224">
        <v>0</v>
      </c>
      <c r="F50" s="224">
        <v>0</v>
      </c>
      <c r="G50" s="412">
        <f t="shared" si="178"/>
        <v>0</v>
      </c>
      <c r="H50" s="239">
        <v>0</v>
      </c>
      <c r="I50" s="312">
        <v>0</v>
      </c>
      <c r="J50" s="223">
        <v>0</v>
      </c>
      <c r="K50" s="239">
        <v>0</v>
      </c>
      <c r="L50" s="239">
        <v>0</v>
      </c>
      <c r="M50" s="408">
        <v>0</v>
      </c>
      <c r="N50" s="223">
        <v>0</v>
      </c>
      <c r="O50" s="239">
        <v>0</v>
      </c>
      <c r="P50" s="239">
        <v>0</v>
      </c>
      <c r="Q50" s="388">
        <v>0</v>
      </c>
      <c r="R50" s="239">
        <v>0</v>
      </c>
      <c r="S50" s="239">
        <v>0</v>
      </c>
      <c r="T50" s="239">
        <v>0</v>
      </c>
      <c r="U50" s="239">
        <v>0</v>
      </c>
      <c r="V50" s="239">
        <v>0</v>
      </c>
      <c r="W50" s="239">
        <v>0</v>
      </c>
      <c r="X50" s="239">
        <v>0</v>
      </c>
      <c r="Y50" s="239">
        <v>0</v>
      </c>
      <c r="Z50" s="239">
        <v>0</v>
      </c>
      <c r="AA50" s="239">
        <v>0</v>
      </c>
      <c r="AB50" s="239">
        <v>0</v>
      </c>
      <c r="AC50" s="239">
        <v>0</v>
      </c>
      <c r="AD50" s="239">
        <v>0</v>
      </c>
      <c r="AE50" s="239">
        <v>0</v>
      </c>
      <c r="AF50" s="240">
        <v>0</v>
      </c>
      <c r="AG50" s="240"/>
      <c r="AH50" s="148"/>
      <c r="AI50" s="238" t="s">
        <v>144</v>
      </c>
      <c r="AJ50" s="502">
        <v>3</v>
      </c>
      <c r="AK50" s="239">
        <v>0</v>
      </c>
      <c r="AL50" s="140">
        <f t="shared" si="181"/>
        <v>0</v>
      </c>
      <c r="AM50" s="239">
        <v>0</v>
      </c>
      <c r="AN50" s="239">
        <v>0</v>
      </c>
      <c r="AO50" s="239">
        <v>0</v>
      </c>
      <c r="AP50" s="239">
        <v>0</v>
      </c>
      <c r="AQ50" s="239">
        <v>0</v>
      </c>
      <c r="AR50" s="239">
        <v>0</v>
      </c>
      <c r="AS50" s="239">
        <v>0</v>
      </c>
      <c r="AT50" s="239">
        <v>0</v>
      </c>
      <c r="AU50" s="239">
        <v>0</v>
      </c>
      <c r="AV50" s="140">
        <f t="shared" si="183"/>
        <v>0</v>
      </c>
      <c r="AW50" s="224">
        <v>0</v>
      </c>
      <c r="AX50" s="604">
        <v>0</v>
      </c>
      <c r="AY50" s="224">
        <v>0</v>
      </c>
      <c r="AZ50" s="224">
        <v>0</v>
      </c>
      <c r="BA50" s="224">
        <v>0</v>
      </c>
      <c r="BB50" s="140">
        <f t="shared" si="184"/>
        <v>0</v>
      </c>
      <c r="BC50" s="224">
        <v>0</v>
      </c>
      <c r="BD50" s="224">
        <v>0</v>
      </c>
      <c r="BE50" s="224">
        <v>0</v>
      </c>
      <c r="BF50" s="140">
        <f t="shared" si="185"/>
        <v>0</v>
      </c>
      <c r="BG50" s="224">
        <v>0</v>
      </c>
      <c r="BH50" s="239">
        <v>0</v>
      </c>
      <c r="BI50" s="239">
        <v>0</v>
      </c>
      <c r="BJ50" s="239">
        <v>0</v>
      </c>
      <c r="BK50" s="239">
        <v>0</v>
      </c>
      <c r="BL50" s="239">
        <v>0</v>
      </c>
      <c r="BM50" s="240">
        <v>0</v>
      </c>
      <c r="BN50" s="148"/>
      <c r="BO50" s="238" t="s">
        <v>144</v>
      </c>
      <c r="BP50" s="502">
        <v>4</v>
      </c>
      <c r="BQ50" s="239">
        <v>0</v>
      </c>
      <c r="BR50" s="239">
        <v>0</v>
      </c>
      <c r="BS50" s="239">
        <v>0</v>
      </c>
      <c r="BT50" s="239">
        <v>0</v>
      </c>
      <c r="BU50" s="239">
        <v>0</v>
      </c>
      <c r="BV50" s="239">
        <v>0</v>
      </c>
      <c r="BW50" s="239">
        <v>0</v>
      </c>
      <c r="BX50" s="224">
        <v>0</v>
      </c>
      <c r="BY50" s="709">
        <f t="shared" si="189"/>
        <v>0</v>
      </c>
      <c r="BZ50" s="224">
        <v>0</v>
      </c>
      <c r="CA50" s="224">
        <v>0</v>
      </c>
      <c r="CB50" s="224">
        <v>0</v>
      </c>
      <c r="CC50" s="709">
        <f t="shared" si="190"/>
        <v>0</v>
      </c>
      <c r="CD50" s="224">
        <v>0</v>
      </c>
      <c r="CE50" s="224">
        <v>0</v>
      </c>
      <c r="CF50" s="224">
        <v>0</v>
      </c>
      <c r="CG50" s="224">
        <v>0</v>
      </c>
      <c r="CH50" s="224">
        <v>0</v>
      </c>
      <c r="CI50" s="224">
        <v>0</v>
      </c>
      <c r="CJ50" s="224">
        <v>0</v>
      </c>
      <c r="CK50" s="224">
        <v>0</v>
      </c>
      <c r="CL50" s="717">
        <f t="shared" si="192"/>
        <v>0</v>
      </c>
      <c r="CM50" s="433"/>
      <c r="CN50" s="434"/>
      <c r="CO50" s="240">
        <v>0</v>
      </c>
      <c r="CP50" s="148"/>
      <c r="CQ50" s="375" t="s">
        <v>144</v>
      </c>
      <c r="CR50" s="376">
        <v>0</v>
      </c>
      <c r="CS50" s="377"/>
      <c r="CT50" s="377"/>
      <c r="CU50" s="377"/>
      <c r="CV50" s="377"/>
      <c r="CW50" s="377"/>
      <c r="CX50" s="377"/>
      <c r="CY50" s="377"/>
      <c r="CZ50" s="377"/>
      <c r="DA50" s="377"/>
      <c r="DB50" s="377"/>
      <c r="DC50" s="377"/>
      <c r="DD50" s="377"/>
      <c r="DE50" s="377"/>
      <c r="DF50" s="377"/>
      <c r="DG50" s="377"/>
      <c r="DH50" s="377"/>
      <c r="DI50" s="377"/>
      <c r="DJ50" s="377"/>
      <c r="DK50" s="377"/>
      <c r="DL50" s="358"/>
      <c r="DM50" s="359"/>
      <c r="DN50" s="148"/>
      <c r="DO50" s="238" t="s">
        <v>144</v>
      </c>
      <c r="DP50" s="502">
        <v>3</v>
      </c>
      <c r="DQ50" s="239"/>
      <c r="DR50" s="239"/>
      <c r="DS50" s="239"/>
      <c r="DT50" s="239"/>
      <c r="DU50" s="239"/>
      <c r="DV50" s="239"/>
      <c r="DW50" s="224"/>
      <c r="DX50" s="721">
        <f t="shared" si="197"/>
        <v>0</v>
      </c>
      <c r="DY50" s="224"/>
      <c r="DZ50" s="224"/>
      <c r="EA50" s="224"/>
      <c r="EB50" s="717">
        <f t="shared" si="198"/>
        <v>0</v>
      </c>
      <c r="EC50" s="224"/>
      <c r="ED50" s="224"/>
      <c r="EE50" s="224"/>
      <c r="EF50" s="224"/>
      <c r="EG50" s="224">
        <v>0</v>
      </c>
      <c r="EH50" s="224">
        <v>0</v>
      </c>
      <c r="EI50" s="224"/>
      <c r="EJ50" s="224"/>
      <c r="EK50" s="717">
        <f t="shared" si="200"/>
        <v>0</v>
      </c>
      <c r="EL50" s="224"/>
      <c r="EM50" s="224">
        <v>0</v>
      </c>
      <c r="EN50" s="709">
        <f t="shared" si="201"/>
        <v>0</v>
      </c>
      <c r="EO50" s="224">
        <v>0</v>
      </c>
      <c r="EP50" s="717">
        <f t="shared" si="202"/>
        <v>0</v>
      </c>
      <c r="EQ50" s="148"/>
      <c r="ER50" s="238" t="s">
        <v>144</v>
      </c>
      <c r="ES50" s="223">
        <v>0</v>
      </c>
      <c r="ET50" s="239">
        <v>0</v>
      </c>
      <c r="EU50" s="240">
        <v>0</v>
      </c>
      <c r="EV50" s="223">
        <v>0</v>
      </c>
      <c r="EW50" s="224">
        <v>0</v>
      </c>
      <c r="EX50" s="225">
        <v>0</v>
      </c>
      <c r="EY50" s="223">
        <v>0</v>
      </c>
      <c r="EZ50" s="239">
        <v>0</v>
      </c>
      <c r="FA50" s="240">
        <v>0</v>
      </c>
      <c r="FB50" s="223">
        <v>0</v>
      </c>
      <c r="FC50" s="239">
        <v>0</v>
      </c>
      <c r="FD50" s="240">
        <v>0</v>
      </c>
      <c r="FE50" s="223">
        <v>0</v>
      </c>
      <c r="FF50" s="239">
        <v>0</v>
      </c>
      <c r="FG50" s="312">
        <v>0</v>
      </c>
      <c r="FH50" s="223">
        <v>0</v>
      </c>
      <c r="FI50" s="239">
        <v>0</v>
      </c>
      <c r="FJ50" s="240">
        <v>0</v>
      </c>
      <c r="FK50" s="428">
        <v>2</v>
      </c>
      <c r="FL50" s="726">
        <f t="shared" si="169"/>
        <v>0</v>
      </c>
      <c r="FM50" s="239">
        <v>0</v>
      </c>
      <c r="FN50" s="239">
        <v>0</v>
      </c>
      <c r="FO50" s="239">
        <v>0</v>
      </c>
      <c r="FP50" s="239">
        <v>0</v>
      </c>
      <c r="FQ50" s="240">
        <v>0</v>
      </c>
      <c r="FR50" s="223">
        <v>0</v>
      </c>
      <c r="FS50" s="224">
        <v>0</v>
      </c>
      <c r="FT50" s="224">
        <v>0</v>
      </c>
      <c r="FU50" s="239">
        <v>0</v>
      </c>
      <c r="FV50" s="239">
        <v>0</v>
      </c>
      <c r="FW50" s="239">
        <v>0</v>
      </c>
      <c r="FX50" s="239">
        <v>0</v>
      </c>
      <c r="FY50" s="239">
        <v>0</v>
      </c>
      <c r="FZ50" s="239">
        <v>0</v>
      </c>
      <c r="GA50" s="239">
        <v>1</v>
      </c>
      <c r="GB50" s="239">
        <v>0</v>
      </c>
      <c r="GC50" s="239">
        <v>0</v>
      </c>
      <c r="GD50" s="239">
        <v>1</v>
      </c>
      <c r="GE50" s="239">
        <v>0</v>
      </c>
      <c r="GF50" s="239">
        <v>0</v>
      </c>
      <c r="GG50" s="240">
        <v>0</v>
      </c>
      <c r="GH50" s="148"/>
      <c r="GI50" s="238" t="s">
        <v>144</v>
      </c>
      <c r="GJ50" s="488">
        <v>29</v>
      </c>
      <c r="GK50" s="729">
        <f t="shared" si="204"/>
        <v>0</v>
      </c>
      <c r="GL50" s="186">
        <v>0</v>
      </c>
      <c r="GM50" s="186">
        <v>0</v>
      </c>
      <c r="GN50" s="186">
        <v>0</v>
      </c>
      <c r="GO50" s="186">
        <v>0</v>
      </c>
      <c r="GP50" s="186">
        <v>0</v>
      </c>
      <c r="GQ50" s="186">
        <v>0</v>
      </c>
      <c r="GR50" s="186">
        <v>0</v>
      </c>
      <c r="GS50" s="186">
        <v>0</v>
      </c>
      <c r="GT50" s="186">
        <v>0</v>
      </c>
      <c r="GU50" s="206">
        <v>0</v>
      </c>
      <c r="GV50" s="184">
        <v>0</v>
      </c>
      <c r="GW50" s="223">
        <v>34</v>
      </c>
      <c r="GX50" s="731">
        <f t="shared" si="207"/>
        <v>0</v>
      </c>
      <c r="GY50" s="223">
        <v>0</v>
      </c>
      <c r="GZ50" s="239">
        <v>0</v>
      </c>
      <c r="HA50" s="239">
        <v>0</v>
      </c>
      <c r="HB50" s="239">
        <v>0</v>
      </c>
      <c r="HC50" s="239">
        <v>0</v>
      </c>
      <c r="HD50" s="239">
        <v>0</v>
      </c>
      <c r="HE50" s="239">
        <v>0</v>
      </c>
      <c r="HF50" s="239">
        <v>0</v>
      </c>
      <c r="HG50" s="240">
        <v>0</v>
      </c>
      <c r="HH50" s="148"/>
      <c r="HI50" s="238" t="s">
        <v>144</v>
      </c>
      <c r="HJ50" s="224">
        <v>0</v>
      </c>
      <c r="HK50" s="239">
        <v>0</v>
      </c>
      <c r="HL50" s="239">
        <v>0</v>
      </c>
      <c r="HM50" s="239">
        <v>0</v>
      </c>
      <c r="HN50" s="239">
        <v>0</v>
      </c>
      <c r="HO50" s="239">
        <v>0</v>
      </c>
      <c r="HP50" s="239">
        <v>0</v>
      </c>
      <c r="HQ50" s="312">
        <v>0</v>
      </c>
      <c r="HR50" s="428">
        <v>2</v>
      </c>
      <c r="HS50" s="733">
        <f t="shared" si="209"/>
        <v>0</v>
      </c>
      <c r="HT50" s="224">
        <v>0</v>
      </c>
      <c r="HU50" s="224">
        <v>0</v>
      </c>
      <c r="HV50" s="224">
        <v>0</v>
      </c>
      <c r="HW50" s="224">
        <v>0</v>
      </c>
      <c r="HX50" s="225">
        <v>0</v>
      </c>
      <c r="HY50" s="239">
        <v>0</v>
      </c>
      <c r="HZ50" s="239">
        <v>0</v>
      </c>
      <c r="IA50" s="239">
        <v>0</v>
      </c>
      <c r="IB50" s="239">
        <v>0</v>
      </c>
      <c r="IC50" s="239">
        <v>0</v>
      </c>
      <c r="ID50" s="239">
        <v>0</v>
      </c>
      <c r="IE50" s="239">
        <v>0</v>
      </c>
      <c r="IF50" s="240">
        <v>0</v>
      </c>
      <c r="IG50" s="148"/>
      <c r="IH50" s="238" t="s">
        <v>144</v>
      </c>
      <c r="II50" s="223">
        <v>0</v>
      </c>
      <c r="IJ50" s="239">
        <v>0</v>
      </c>
      <c r="IK50" s="239">
        <v>0</v>
      </c>
      <c r="IL50" s="239">
        <v>0</v>
      </c>
      <c r="IM50" s="239">
        <v>0</v>
      </c>
      <c r="IN50" s="239">
        <v>0</v>
      </c>
      <c r="IO50" s="239">
        <v>0</v>
      </c>
      <c r="IP50" s="239">
        <v>0</v>
      </c>
      <c r="IQ50" s="239">
        <v>0</v>
      </c>
      <c r="IR50" s="239">
        <v>0</v>
      </c>
      <c r="IS50" s="239">
        <v>0</v>
      </c>
      <c r="IT50" s="239">
        <v>0</v>
      </c>
      <c r="IU50" s="239">
        <v>0</v>
      </c>
      <c r="IV50" s="239">
        <v>0</v>
      </c>
      <c r="IW50" s="240">
        <v>0</v>
      </c>
      <c r="IX50" s="223">
        <v>0</v>
      </c>
      <c r="IY50" s="239">
        <v>0</v>
      </c>
      <c r="IZ50" s="240">
        <v>0</v>
      </c>
      <c r="JA50" s="223">
        <v>0</v>
      </c>
      <c r="JB50" s="239">
        <v>0</v>
      </c>
      <c r="JC50" s="240">
        <v>0</v>
      </c>
      <c r="JD50" s="223">
        <v>0</v>
      </c>
      <c r="JE50" s="239">
        <v>0</v>
      </c>
      <c r="JF50" s="239">
        <v>0</v>
      </c>
      <c r="JG50" s="312">
        <v>0</v>
      </c>
      <c r="JH50" s="240">
        <v>0</v>
      </c>
      <c r="JI50" s="148"/>
      <c r="JJ50" s="238" t="s">
        <v>144</v>
      </c>
      <c r="JK50" s="223">
        <v>0</v>
      </c>
      <c r="JL50" s="239">
        <v>0</v>
      </c>
      <c r="JM50" s="239">
        <v>0</v>
      </c>
      <c r="JN50" s="239">
        <v>0</v>
      </c>
      <c r="JO50" s="240">
        <v>0</v>
      </c>
      <c r="JP50" s="223">
        <v>0</v>
      </c>
      <c r="JQ50" s="239">
        <v>0</v>
      </c>
      <c r="JR50" s="239">
        <v>0</v>
      </c>
      <c r="JS50" s="239">
        <v>0</v>
      </c>
      <c r="JT50" s="312">
        <v>0</v>
      </c>
      <c r="JU50" s="223">
        <v>0</v>
      </c>
      <c r="JV50" s="224">
        <v>0</v>
      </c>
      <c r="JW50" s="224">
        <v>0</v>
      </c>
      <c r="JX50" s="224">
        <v>0</v>
      </c>
      <c r="JY50" s="225">
        <v>0</v>
      </c>
      <c r="JZ50" s="223">
        <v>0</v>
      </c>
      <c r="KA50" s="224">
        <v>0</v>
      </c>
      <c r="KB50" s="224">
        <v>0</v>
      </c>
      <c r="KC50" s="224">
        <v>0</v>
      </c>
      <c r="KD50" s="225">
        <v>0</v>
      </c>
      <c r="KE50" s="428">
        <v>17</v>
      </c>
      <c r="KF50" s="735">
        <f t="shared" si="211"/>
        <v>0</v>
      </c>
      <c r="KG50" s="225">
        <v>0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375" t="s">
        <v>144</v>
      </c>
      <c r="LE50" s="484"/>
      <c r="LF50" s="422"/>
      <c r="LG50" s="422"/>
      <c r="LH50" s="422"/>
      <c r="LI50" s="422"/>
      <c r="LJ50" s="423"/>
      <c r="LK50" s="481"/>
      <c r="LL50" s="456"/>
      <c r="LM50" s="456"/>
      <c r="LN50" s="457"/>
      <c r="LO50" s="481"/>
      <c r="LP50" s="456"/>
      <c r="LQ50" s="456"/>
      <c r="LR50" s="457"/>
      <c r="LS50" s="445"/>
    </row>
    <row r="51" spans="1:331" x14ac:dyDescent="0.2">
      <c r="LD51" s="627"/>
      <c r="LE51" s="627"/>
      <c r="LF51" s="627"/>
      <c r="LG51" s="627"/>
      <c r="LH51" s="627"/>
      <c r="LI51" s="627"/>
      <c r="LJ51" s="627"/>
      <c r="LK51" s="628"/>
      <c r="LL51" s="628"/>
      <c r="LM51" s="628"/>
      <c r="LN51" s="628"/>
      <c r="LO51" s="627"/>
      <c r="LP51" s="627"/>
      <c r="LQ51" s="627"/>
      <c r="LR51" s="627"/>
      <c r="LS51" s="627"/>
    </row>
    <row r="52" spans="1:331" x14ac:dyDescent="0.2">
      <c r="LK52" s="629"/>
      <c r="LL52" s="629"/>
      <c r="LM52" s="629"/>
      <c r="LN52" s="629"/>
    </row>
    <row r="53" spans="1:331" ht="18.75" x14ac:dyDescent="0.3">
      <c r="D53" s="630"/>
      <c r="E53" s="630"/>
      <c r="F53" s="630"/>
      <c r="G53" s="631"/>
      <c r="H53" s="630"/>
      <c r="I53" s="630"/>
      <c r="J53" s="630"/>
      <c r="K53" s="630"/>
    </row>
    <row r="54" spans="1:331" ht="18.75" x14ac:dyDescent="0.3">
      <c r="D54" s="630"/>
      <c r="E54" s="630"/>
      <c r="F54" s="630"/>
      <c r="G54" s="631"/>
      <c r="H54" s="630"/>
      <c r="I54" s="630"/>
      <c r="J54" s="630"/>
      <c r="K54" s="630"/>
    </row>
    <row r="55" spans="1:331" ht="18.75" x14ac:dyDescent="0.3">
      <c r="D55" s="630"/>
      <c r="E55" s="630"/>
      <c r="F55" s="630"/>
      <c r="G55" s="631"/>
      <c r="H55" s="630"/>
      <c r="I55" s="630"/>
      <c r="J55" s="630"/>
      <c r="K55" s="630"/>
    </row>
    <row r="56" spans="1:331" ht="18.75" x14ac:dyDescent="0.3">
      <c r="D56" s="630"/>
      <c r="E56" s="630"/>
      <c r="F56" s="630"/>
      <c r="G56" s="631"/>
      <c r="H56" s="630"/>
      <c r="I56" s="630"/>
      <c r="J56" s="630"/>
      <c r="K56" s="630"/>
    </row>
    <row r="57" spans="1:331" ht="18.75" x14ac:dyDescent="0.3">
      <c r="D57" s="630"/>
      <c r="E57" s="630"/>
      <c r="F57" s="630"/>
      <c r="G57" s="631"/>
      <c r="H57" s="630"/>
      <c r="I57" s="630"/>
      <c r="J57" s="630"/>
      <c r="K57" s="630"/>
    </row>
    <row r="58" spans="1:331" ht="18.75" x14ac:dyDescent="0.3">
      <c r="D58" s="630"/>
      <c r="E58" s="630"/>
      <c r="F58" s="630"/>
      <c r="G58" s="631"/>
      <c r="H58" s="630"/>
      <c r="I58" s="630"/>
      <c r="J58" s="630"/>
      <c r="K58" s="630"/>
    </row>
    <row r="59" spans="1:331" ht="18.75" x14ac:dyDescent="0.3">
      <c r="D59" s="630"/>
      <c r="E59" s="630"/>
      <c r="F59" s="630"/>
      <c r="G59" s="631"/>
      <c r="H59" s="630"/>
      <c r="I59" s="630"/>
      <c r="J59" s="630"/>
      <c r="K59" s="630"/>
    </row>
  </sheetData>
  <mergeCells count="533">
    <mergeCell ref="LO27:LR30"/>
    <mergeCell ref="IH28:IH31"/>
    <mergeCell ref="JJ28:JJ31"/>
    <mergeCell ref="KL28:KL31"/>
    <mergeCell ref="KM28:KU28"/>
    <mergeCell ref="KV28:KW30"/>
    <mergeCell ref="KY28:LB30"/>
    <mergeCell ref="HI30:HI31"/>
    <mergeCell ref="C27:C31"/>
    <mergeCell ref="AJ27:AJ31"/>
    <mergeCell ref="BP27:BP31"/>
    <mergeCell ref="CR27:CR31"/>
    <mergeCell ref="DP27:DP31"/>
    <mergeCell ref="ES27:FJ28"/>
    <mergeCell ref="FK27:FQ28"/>
    <mergeCell ref="FR27:GG28"/>
    <mergeCell ref="LK27:LN29"/>
    <mergeCell ref="JX30:JX31"/>
    <mergeCell ref="JE30:JE31"/>
    <mergeCell ref="JF30:JF31"/>
    <mergeCell ref="JG30:JG31"/>
    <mergeCell ref="JP30:JP31"/>
    <mergeCell ref="JQ30:JQ31"/>
    <mergeCell ref="JR30:JR31"/>
    <mergeCell ref="BS13:BS15"/>
    <mergeCell ref="LK12:LN14"/>
    <mergeCell ref="LO12:LR14"/>
    <mergeCell ref="J13:M13"/>
    <mergeCell ref="IH13:IH16"/>
    <mergeCell ref="JJ13:JJ16"/>
    <mergeCell ref="KL13:KL16"/>
    <mergeCell ref="KM13:KU13"/>
    <mergeCell ref="KV13:KW15"/>
    <mergeCell ref="KY13:LB15"/>
    <mergeCell ref="LE13:LJ13"/>
    <mergeCell ref="HT14:HX14"/>
    <mergeCell ref="M15:M16"/>
    <mergeCell ref="HI15:HI16"/>
    <mergeCell ref="HX15:HX16"/>
    <mergeCell ref="JG15:JG16"/>
    <mergeCell ref="JU15:JU16"/>
    <mergeCell ref="JV15:JV16"/>
    <mergeCell ref="JW15:JW16"/>
    <mergeCell ref="HI13:HQ13"/>
    <mergeCell ref="HR13:IF13"/>
    <mergeCell ref="FO14:FO16"/>
    <mergeCell ref="FP14:FP16"/>
    <mergeCell ref="FQ14:FQ16"/>
    <mergeCell ref="DP12:DP16"/>
    <mergeCell ref="ES12:FJ13"/>
    <mergeCell ref="FK12:FQ13"/>
    <mergeCell ref="FR12:GG13"/>
    <mergeCell ref="CV13:CV15"/>
    <mergeCell ref="CW13:CW15"/>
    <mergeCell ref="CT13:CT15"/>
    <mergeCell ref="CU13:CU15"/>
    <mergeCell ref="BV13:CI13"/>
    <mergeCell ref="BX15:BY15"/>
    <mergeCell ref="BV14:BY14"/>
    <mergeCell ref="BZ14:CC15"/>
    <mergeCell ref="CD14:CE15"/>
    <mergeCell ref="CF14:CG15"/>
    <mergeCell ref="CQ13:CQ16"/>
    <mergeCell ref="DR13:DR15"/>
    <mergeCell ref="DS13:DS15"/>
    <mergeCell ref="DT13:DT15"/>
    <mergeCell ref="DU13:EH13"/>
    <mergeCell ref="EI13:EK15"/>
    <mergeCell ref="EL13:EL14"/>
    <mergeCell ref="EM13:EN15"/>
    <mergeCell ref="EG14:EH15"/>
    <mergeCell ref="EV15:EX15"/>
    <mergeCell ref="JM30:JO30"/>
    <mergeCell ref="IX30:IZ30"/>
    <mergeCell ref="JU29:JY29"/>
    <mergeCell ref="JY30:JY31"/>
    <mergeCell ref="ES4:FA7"/>
    <mergeCell ref="FR4:GG7"/>
    <mergeCell ref="GL4:HE7"/>
    <mergeCell ref="HJ4:ID7"/>
    <mergeCell ref="II5:IT8"/>
    <mergeCell ref="HC15:HC16"/>
    <mergeCell ref="HD15:HD16"/>
    <mergeCell ref="HE15:HE16"/>
    <mergeCell ref="GI13:GI16"/>
    <mergeCell ref="GJ13:GJ16"/>
    <mergeCell ref="GK13:GK16"/>
    <mergeCell ref="GL13:HG13"/>
    <mergeCell ref="HR14:HR16"/>
    <mergeCell ref="HS14:HS16"/>
    <mergeCell ref="HY14:IF14"/>
    <mergeCell ref="IE15:IE16"/>
    <mergeCell ref="GL14:GP14"/>
    <mergeCell ref="GQ14:GU14"/>
    <mergeCell ref="GW14:GW16"/>
    <mergeCell ref="GX14:GX16"/>
    <mergeCell ref="CJ28:CL30"/>
    <mergeCell ref="CM28:CN30"/>
    <mergeCell ref="IB30:IB31"/>
    <mergeCell ref="IC30:IC31"/>
    <mergeCell ref="ID30:ID31"/>
    <mergeCell ref="IE30:IE31"/>
    <mergeCell ref="BK29:BL30"/>
    <mergeCell ref="BV29:BY29"/>
    <mergeCell ref="BZ29:CC30"/>
    <mergeCell ref="CH29:CI30"/>
    <mergeCell ref="CD29:CE30"/>
    <mergeCell ref="BR28:BR30"/>
    <mergeCell ref="BS28:BS30"/>
    <mergeCell ref="BT28:BT30"/>
    <mergeCell ref="BU28:BU30"/>
    <mergeCell ref="BV28:CI28"/>
    <mergeCell ref="BV30:BW30"/>
    <mergeCell ref="BX30:BY30"/>
    <mergeCell ref="DW30:DX30"/>
    <mergeCell ref="HV30:HV31"/>
    <mergeCell ref="IA30:IA31"/>
    <mergeCell ref="FO29:FO31"/>
    <mergeCell ref="HT30:HT31"/>
    <mergeCell ref="GI28:GI31"/>
    <mergeCell ref="A28:A31"/>
    <mergeCell ref="B28:B31"/>
    <mergeCell ref="D28:G29"/>
    <mergeCell ref="H28:H29"/>
    <mergeCell ref="I28:I29"/>
    <mergeCell ref="J28:M28"/>
    <mergeCell ref="CO28:CO29"/>
    <mergeCell ref="CT28:CT30"/>
    <mergeCell ref="CU28:CU30"/>
    <mergeCell ref="D30:D31"/>
    <mergeCell ref="E30:E31"/>
    <mergeCell ref="F30:F31"/>
    <mergeCell ref="G30:G31"/>
    <mergeCell ref="H30:H31"/>
    <mergeCell ref="I30:I31"/>
    <mergeCell ref="M30:M31"/>
    <mergeCell ref="AO30:AP30"/>
    <mergeCell ref="AQ30:AQ31"/>
    <mergeCell ref="J29:K30"/>
    <mergeCell ref="L29:L30"/>
    <mergeCell ref="R29:S30"/>
    <mergeCell ref="T29:U30"/>
    <mergeCell ref="V29:W30"/>
    <mergeCell ref="AT29:AT30"/>
    <mergeCell ref="D27:AF27"/>
    <mergeCell ref="AK27:BM27"/>
    <mergeCell ref="BQ27:CO27"/>
    <mergeCell ref="N28:Q30"/>
    <mergeCell ref="JP15:JP16"/>
    <mergeCell ref="JQ15:JQ16"/>
    <mergeCell ref="JR15:JR16"/>
    <mergeCell ref="JS15:JS16"/>
    <mergeCell ref="JT15:JT16"/>
    <mergeCell ref="CF29:CG30"/>
    <mergeCell ref="BQ28:BQ30"/>
    <mergeCell ref="AB28:AC30"/>
    <mergeCell ref="AD28:AF30"/>
    <mergeCell ref="AI28:AI31"/>
    <mergeCell ref="AY30:AZ30"/>
    <mergeCell ref="BA30:BB30"/>
    <mergeCell ref="BI29:BJ30"/>
    <mergeCell ref="R28:W28"/>
    <mergeCell ref="X28:Y30"/>
    <mergeCell ref="Z28:AA30"/>
    <mergeCell ref="HF15:HF16"/>
    <mergeCell ref="HG15:HG16"/>
    <mergeCell ref="AY29:BB29"/>
    <mergeCell ref="BC29:BF30"/>
    <mergeCell ref="AK28:AQ28"/>
    <mergeCell ref="AR28:AS28"/>
    <mergeCell ref="AU28:AX28"/>
    <mergeCell ref="AY28:BL28"/>
    <mergeCell ref="BM28:BM29"/>
    <mergeCell ref="BO28:BO31"/>
    <mergeCell ref="AK29:AL30"/>
    <mergeCell ref="AM29:AM30"/>
    <mergeCell ref="AN29:AN30"/>
    <mergeCell ref="AO29:AQ29"/>
    <mergeCell ref="AR29:AS30"/>
    <mergeCell ref="AU29:AV30"/>
    <mergeCell ref="BG29:BH30"/>
    <mergeCell ref="BQ13:BQ15"/>
    <mergeCell ref="BR13:BR15"/>
    <mergeCell ref="AY15:AZ15"/>
    <mergeCell ref="BT13:BT15"/>
    <mergeCell ref="BU13:BU15"/>
    <mergeCell ref="CH14:CI15"/>
    <mergeCell ref="CQ4:DK7"/>
    <mergeCell ref="DO4:EJ7"/>
    <mergeCell ref="CJ13:CL15"/>
    <mergeCell ref="CM13:CN15"/>
    <mergeCell ref="DF14:DG15"/>
    <mergeCell ref="DH14:DI15"/>
    <mergeCell ref="CX15:CY15"/>
    <mergeCell ref="CS12:DK12"/>
    <mergeCell ref="DL12:DM12"/>
    <mergeCell ref="DQ12:EO12"/>
    <mergeCell ref="CS13:CS15"/>
    <mergeCell ref="CX13:DI13"/>
    <mergeCell ref="DJ13:DK15"/>
    <mergeCell ref="DL13:DM15"/>
    <mergeCell ref="DO13:DO16"/>
    <mergeCell ref="BP12:BP16"/>
    <mergeCell ref="CR12:CR16"/>
    <mergeCell ref="BQ12:CO12"/>
    <mergeCell ref="A4:B5"/>
    <mergeCell ref="E4:AB6"/>
    <mergeCell ref="AL4:BI6"/>
    <mergeCell ref="BO4:CL6"/>
    <mergeCell ref="X13:Y15"/>
    <mergeCell ref="CO13:CO14"/>
    <mergeCell ref="BV15:BW15"/>
    <mergeCell ref="BG14:BH15"/>
    <mergeCell ref="BI14:BJ15"/>
    <mergeCell ref="A13:A16"/>
    <mergeCell ref="B13:B16"/>
    <mergeCell ref="D13:G14"/>
    <mergeCell ref="H13:H14"/>
    <mergeCell ref="I13:I14"/>
    <mergeCell ref="AO14:AQ14"/>
    <mergeCell ref="AR14:AS15"/>
    <mergeCell ref="AT14:AT15"/>
    <mergeCell ref="D15:D16"/>
    <mergeCell ref="E15:E16"/>
    <mergeCell ref="F15:F16"/>
    <mergeCell ref="AY13:BL13"/>
    <mergeCell ref="BM13:BM14"/>
    <mergeCell ref="BO13:BO16"/>
    <mergeCell ref="R13:W13"/>
    <mergeCell ref="AQ15:AQ16"/>
    <mergeCell ref="AK13:AQ13"/>
    <mergeCell ref="AR13:AS13"/>
    <mergeCell ref="AM14:AM15"/>
    <mergeCell ref="AN14:AN15"/>
    <mergeCell ref="A9:A10"/>
    <mergeCell ref="D12:AF12"/>
    <mergeCell ref="AK12:BM12"/>
    <mergeCell ref="C12:C16"/>
    <mergeCell ref="AJ12:AJ16"/>
    <mergeCell ref="BK14:BL15"/>
    <mergeCell ref="AU14:AV15"/>
    <mergeCell ref="AY14:BB14"/>
    <mergeCell ref="BC14:BF15"/>
    <mergeCell ref="BA15:BB15"/>
    <mergeCell ref="G15:G16"/>
    <mergeCell ref="H15:H16"/>
    <mergeCell ref="I15:I16"/>
    <mergeCell ref="AU13:AX13"/>
    <mergeCell ref="AB13:AC15"/>
    <mergeCell ref="AD13:AF15"/>
    <mergeCell ref="AI13:AI16"/>
    <mergeCell ref="Z13:AA15"/>
    <mergeCell ref="AO15:AP15"/>
    <mergeCell ref="J14:K15"/>
    <mergeCell ref="L14:L15"/>
    <mergeCell ref="R14:S15"/>
    <mergeCell ref="T14:U15"/>
    <mergeCell ref="V14:W15"/>
    <mergeCell ref="AK14:AL15"/>
    <mergeCell ref="N13:Q15"/>
    <mergeCell ref="HV15:HV16"/>
    <mergeCell ref="GP15:GP16"/>
    <mergeCell ref="FH14:FJ14"/>
    <mergeCell ref="ES14:EU14"/>
    <mergeCell ref="ER13:ER16"/>
    <mergeCell ref="CX14:CZ14"/>
    <mergeCell ref="DA14:DC15"/>
    <mergeCell ref="DD14:DE15"/>
    <mergeCell ref="DU14:DX14"/>
    <mergeCell ref="DY14:EB15"/>
    <mergeCell ref="EC14:ED15"/>
    <mergeCell ref="EE14:EF15"/>
    <mergeCell ref="EV14:EX14"/>
    <mergeCell ref="EY14:FA14"/>
    <mergeCell ref="FB14:FD14"/>
    <mergeCell ref="FE14:FG14"/>
    <mergeCell ref="ES15:EU15"/>
    <mergeCell ref="II13:IW13"/>
    <mergeCell ref="IX13:JC13"/>
    <mergeCell ref="JD13:JH14"/>
    <mergeCell ref="FR15:FT15"/>
    <mergeCell ref="FK14:FK16"/>
    <mergeCell ref="FL14:FL16"/>
    <mergeCell ref="FM14:FM16"/>
    <mergeCell ref="FN14:FN16"/>
    <mergeCell ref="FR14:GF14"/>
    <mergeCell ref="GY14:HG14"/>
    <mergeCell ref="HI14:HQ14"/>
    <mergeCell ref="GV14:GV16"/>
    <mergeCell ref="HM15:HM16"/>
    <mergeCell ref="HN15:HN16"/>
    <mergeCell ref="GM15:GM16"/>
    <mergeCell ref="GN15:GN16"/>
    <mergeCell ref="GO15:GO16"/>
    <mergeCell ref="JD15:JD16"/>
    <mergeCell ref="HO15:HO16"/>
    <mergeCell ref="HP15:HP16"/>
    <mergeCell ref="GG14:GG15"/>
    <mergeCell ref="JE15:JE16"/>
    <mergeCell ref="GS15:GS16"/>
    <mergeCell ref="EY15:FA15"/>
    <mergeCell ref="FB15:FD15"/>
    <mergeCell ref="FE15:FG15"/>
    <mergeCell ref="FH15:FJ15"/>
    <mergeCell ref="EO13:EP15"/>
    <mergeCell ref="DW15:DX15"/>
    <mergeCell ref="DU15:DV15"/>
    <mergeCell ref="DQ13:DQ15"/>
    <mergeCell ref="JU13:KJ13"/>
    <mergeCell ref="JF15:JF16"/>
    <mergeCell ref="JM14:JO14"/>
    <mergeCell ref="JU14:JY14"/>
    <mergeCell ref="JZ14:KD14"/>
    <mergeCell ref="KE14:KE16"/>
    <mergeCell ref="KF14:KF16"/>
    <mergeCell ref="KG14:KG16"/>
    <mergeCell ref="KH14:KH16"/>
    <mergeCell ref="KI14:KI16"/>
    <mergeCell ref="KJ14:KJ16"/>
    <mergeCell ref="JM15:JO15"/>
    <mergeCell ref="KA15:KA16"/>
    <mergeCell ref="KB15:KB16"/>
    <mergeCell ref="KC15:KC16"/>
    <mergeCell ref="KD15:KD16"/>
    <mergeCell ref="JK13:JO13"/>
    <mergeCell ref="JP13:JT14"/>
    <mergeCell ref="JY15:JY16"/>
    <mergeCell ref="JZ15:JZ16"/>
    <mergeCell ref="KU15:KU16"/>
    <mergeCell ref="IF15:IF16"/>
    <mergeCell ref="IX15:IZ15"/>
    <mergeCell ref="JA15:JC15"/>
    <mergeCell ref="II14:IK15"/>
    <mergeCell ref="IL14:IN15"/>
    <mergeCell ref="IO14:IQ15"/>
    <mergeCell ref="IR14:IT15"/>
    <mergeCell ref="IU14:IW15"/>
    <mergeCell ref="IX14:IZ14"/>
    <mergeCell ref="JA14:JC14"/>
    <mergeCell ref="KM14:KO14"/>
    <mergeCell ref="KP14:KR14"/>
    <mergeCell ref="KS14:KU14"/>
    <mergeCell ref="JK14:JL14"/>
    <mergeCell ref="JH15:JH16"/>
    <mergeCell ref="JK15:JL15"/>
    <mergeCell ref="KM15:KM16"/>
    <mergeCell ref="KN15:KN16"/>
    <mergeCell ref="KO15:KO16"/>
    <mergeCell ref="KP15:KP16"/>
    <mergeCell ref="KQ15:KQ16"/>
    <mergeCell ref="KR15:KR16"/>
    <mergeCell ref="KS15:KS16"/>
    <mergeCell ref="KT15:KT16"/>
    <mergeCell ref="FU15:FW15"/>
    <mergeCell ref="FX15:FZ15"/>
    <mergeCell ref="GA15:GC15"/>
    <mergeCell ref="GD15:GF15"/>
    <mergeCell ref="GL15:GL16"/>
    <mergeCell ref="GT15:GT16"/>
    <mergeCell ref="GU15:GU16"/>
    <mergeCell ref="HJ15:HJ16"/>
    <mergeCell ref="HK15:HK16"/>
    <mergeCell ref="HL15:HL16"/>
    <mergeCell ref="IC15:IC16"/>
    <mergeCell ref="ID15:ID16"/>
    <mergeCell ref="HY15:HY16"/>
    <mergeCell ref="HZ15:HZ16"/>
    <mergeCell ref="IA15:IA16"/>
    <mergeCell ref="IB15:IB16"/>
    <mergeCell ref="HW15:HW16"/>
    <mergeCell ref="GQ15:GQ16"/>
    <mergeCell ref="GR15:GR16"/>
    <mergeCell ref="JX15:JX16"/>
    <mergeCell ref="HT15:HT16"/>
    <mergeCell ref="HU15:HU16"/>
    <mergeCell ref="DL27:DM27"/>
    <mergeCell ref="DQ27:EO27"/>
    <mergeCell ref="CQ28:CQ31"/>
    <mergeCell ref="CS28:CS30"/>
    <mergeCell ref="CX28:DI28"/>
    <mergeCell ref="DJ28:DK30"/>
    <mergeCell ref="DL28:DM30"/>
    <mergeCell ref="DO28:DO31"/>
    <mergeCell ref="DQ28:DQ30"/>
    <mergeCell ref="DR28:DR30"/>
    <mergeCell ref="DS28:DS30"/>
    <mergeCell ref="DT28:DT30"/>
    <mergeCell ref="DU28:EH28"/>
    <mergeCell ref="EI28:EK30"/>
    <mergeCell ref="EL28:EL29"/>
    <mergeCell ref="EM28:EN30"/>
    <mergeCell ref="EO28:EP30"/>
    <mergeCell ref="CV28:CV30"/>
    <mergeCell ref="CW28:CW30"/>
    <mergeCell ref="DF29:DG30"/>
    <mergeCell ref="DH29:DI30"/>
    <mergeCell ref="HR29:HR31"/>
    <mergeCell ref="HS29:HS31"/>
    <mergeCell ref="HT29:HX29"/>
    <mergeCell ref="HY29:IF29"/>
    <mergeCell ref="II29:IK30"/>
    <mergeCell ref="HC30:HC31"/>
    <mergeCell ref="HD30:HD31"/>
    <mergeCell ref="HE30:HE31"/>
    <mergeCell ref="HF30:HF31"/>
    <mergeCell ref="HU30:HU31"/>
    <mergeCell ref="IF30:IF31"/>
    <mergeCell ref="HW30:HW31"/>
    <mergeCell ref="HX30:HX31"/>
    <mergeCell ref="HY30:HY31"/>
    <mergeCell ref="HZ30:HZ31"/>
    <mergeCell ref="GY29:HG29"/>
    <mergeCell ref="CS27:DK27"/>
    <mergeCell ref="FP29:FP31"/>
    <mergeCell ref="FQ29:FQ31"/>
    <mergeCell ref="FR29:GF29"/>
    <mergeCell ref="GG29:GG30"/>
    <mergeCell ref="GL29:GP29"/>
    <mergeCell ref="GQ29:GU29"/>
    <mergeCell ref="CX29:CZ29"/>
    <mergeCell ref="DA29:DC30"/>
    <mergeCell ref="DD29:DE30"/>
    <mergeCell ref="DU29:DX29"/>
    <mergeCell ref="DY29:EB30"/>
    <mergeCell ref="EC29:ED30"/>
    <mergeCell ref="EE29:EF30"/>
    <mergeCell ref="EG29:EH30"/>
    <mergeCell ref="ES29:EU29"/>
    <mergeCell ref="GV29:GV31"/>
    <mergeCell ref="GM30:GM31"/>
    <mergeCell ref="GJ28:GJ31"/>
    <mergeCell ref="GK28:GK31"/>
    <mergeCell ref="GL28:HG28"/>
    <mergeCell ref="GS30:GS31"/>
    <mergeCell ref="HG30:HG31"/>
    <mergeCell ref="CX30:CY30"/>
    <mergeCell ref="DU30:DV30"/>
    <mergeCell ref="KG29:KG31"/>
    <mergeCell ref="IX28:JC28"/>
    <mergeCell ref="JD28:JH29"/>
    <mergeCell ref="JK28:JO28"/>
    <mergeCell ref="JP28:JT29"/>
    <mergeCell ref="JU28:KJ28"/>
    <mergeCell ref="II28:IW28"/>
    <mergeCell ref="JD30:JD31"/>
    <mergeCell ref="JS30:JS31"/>
    <mergeCell ref="JT30:JT31"/>
    <mergeCell ref="JU30:JU31"/>
    <mergeCell ref="JV30:JV31"/>
    <mergeCell ref="JW30:JW31"/>
    <mergeCell ref="IL29:IN30"/>
    <mergeCell ref="IO29:IQ30"/>
    <mergeCell ref="IR29:IT30"/>
    <mergeCell ref="IU29:IW30"/>
    <mergeCell ref="IX29:IZ29"/>
    <mergeCell ref="JA29:JC29"/>
    <mergeCell ref="JK29:JL29"/>
    <mergeCell ref="JM29:JO29"/>
    <mergeCell ref="JA30:JC30"/>
    <mergeCell ref="JH30:JH31"/>
    <mergeCell ref="JK30:JL30"/>
    <mergeCell ref="KB30:KB31"/>
    <mergeCell ref="ER28:ER31"/>
    <mergeCell ref="EV29:EX29"/>
    <mergeCell ref="EY29:FA29"/>
    <mergeCell ref="FB29:FD29"/>
    <mergeCell ref="FE29:FG29"/>
    <mergeCell ref="FH29:FJ29"/>
    <mergeCell ref="FK29:FK31"/>
    <mergeCell ref="FL29:FL31"/>
    <mergeCell ref="FM29:FM31"/>
    <mergeCell ref="HI28:HQ28"/>
    <mergeCell ref="GO30:GO31"/>
    <mergeCell ref="GP30:GP31"/>
    <mergeCell ref="GQ30:GQ31"/>
    <mergeCell ref="GR30:GR31"/>
    <mergeCell ref="GN30:GN31"/>
    <mergeCell ref="HL30:HL31"/>
    <mergeCell ref="HM30:HM31"/>
    <mergeCell ref="HN30:HN31"/>
    <mergeCell ref="HO30:HO31"/>
    <mergeCell ref="HP30:HP31"/>
    <mergeCell ref="HI29:HQ29"/>
    <mergeCell ref="GW29:GW31"/>
    <mergeCell ref="GX29:GX31"/>
    <mergeCell ref="KE29:KE31"/>
    <mergeCell ref="FN29:FN31"/>
    <mergeCell ref="LE27:LJ27"/>
    <mergeCell ref="LE28:LJ28"/>
    <mergeCell ref="LE29:LG30"/>
    <mergeCell ref="LH29:LJ30"/>
    <mergeCell ref="FU30:FW30"/>
    <mergeCell ref="FX30:FZ30"/>
    <mergeCell ref="GA30:GC30"/>
    <mergeCell ref="GD30:GF30"/>
    <mergeCell ref="GL30:GL31"/>
    <mergeCell ref="GT30:GT31"/>
    <mergeCell ref="GU30:GU31"/>
    <mergeCell ref="HJ30:HJ31"/>
    <mergeCell ref="HK30:HK31"/>
    <mergeCell ref="KS30:KS31"/>
    <mergeCell ref="KT30:KT31"/>
    <mergeCell ref="KH29:KH31"/>
    <mergeCell ref="KI29:KI31"/>
    <mergeCell ref="KJ29:KJ31"/>
    <mergeCell ref="KM29:KO29"/>
    <mergeCell ref="KP29:KR29"/>
    <mergeCell ref="JZ30:JZ31"/>
    <mergeCell ref="KA30:KA31"/>
    <mergeCell ref="KF29:KF31"/>
    <mergeCell ref="HR28:IF28"/>
    <mergeCell ref="LD14:LD16"/>
    <mergeCell ref="LE14:LG15"/>
    <mergeCell ref="LH14:LJ15"/>
    <mergeCell ref="LE12:LJ12"/>
    <mergeCell ref="KU30:KU31"/>
    <mergeCell ref="KS29:KU29"/>
    <mergeCell ref="ES30:EU30"/>
    <mergeCell ref="EV30:EX30"/>
    <mergeCell ref="EY30:FA30"/>
    <mergeCell ref="FB30:FD30"/>
    <mergeCell ref="FE30:FG30"/>
    <mergeCell ref="FH30:FJ30"/>
    <mergeCell ref="FR30:FT30"/>
    <mergeCell ref="KC30:KC31"/>
    <mergeCell ref="KD30:KD31"/>
    <mergeCell ref="KM30:KM31"/>
    <mergeCell ref="KN30:KN31"/>
    <mergeCell ref="KO30:KO31"/>
    <mergeCell ref="KP30:KP31"/>
    <mergeCell ref="KQ30:KQ31"/>
    <mergeCell ref="KR30:KR31"/>
    <mergeCell ref="JZ29:KD29"/>
  </mergeCells>
  <pageMargins left="0.19685039370078741" right="0.19685039370078741" top="0.19685039370078741" bottom="0.19685039370078741" header="0.31496062992125984" footer="0.31496062992125984"/>
  <pageSetup paperSize="9" scale="40" orientation="landscape" r:id="rId1"/>
  <headerFooter>
    <oddHeader>&amp;R&amp;P</oddHeader>
  </headerFooter>
  <colBreaks count="4" manualBreakCount="4">
    <brk id="33" max="1048575" man="1"/>
    <brk id="118" max="1048575" man="1"/>
    <brk id="147" max="1048575" man="1"/>
    <brk id="190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S59"/>
  <sheetViews>
    <sheetView topLeftCell="AI27" zoomScale="80" zoomScaleNormal="80" zoomScaleSheetLayoutView="40" workbookViewId="0">
      <selection activeCell="GW32" sqref="GW32:GW50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9.85546875" style="84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67" width="9.5703125" style="3" customWidth="1"/>
    <col min="168" max="168" width="10.85546875" style="3" bestFit="1" customWidth="1"/>
    <col min="169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16384" width="11.42578125" style="281"/>
  </cols>
  <sheetData>
    <row r="1" spans="1:330" x14ac:dyDescent="0.2">
      <c r="LK1" s="445"/>
      <c r="LL1" s="445"/>
      <c r="LM1" s="445"/>
      <c r="LN1" s="445"/>
    </row>
    <row r="2" spans="1:330" x14ac:dyDescent="0.2">
      <c r="LK2" s="445"/>
      <c r="LL2" s="445"/>
      <c r="LM2" s="445"/>
      <c r="LN2" s="445"/>
    </row>
    <row r="3" spans="1:330" ht="12.75" customHeight="1" x14ac:dyDescent="0.2">
      <c r="LK3" s="445"/>
      <c r="LL3" s="445"/>
      <c r="LM3" s="445"/>
      <c r="LN3" s="445"/>
    </row>
    <row r="4" spans="1:330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0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0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0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416" t="s">
        <v>225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 t="str">
        <f>M7</f>
        <v>MARZO 2024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 t="str">
        <f>M7</f>
        <v>MARZO 2024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 t="str">
        <f>M7</f>
        <v>MARZO 2024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 t="str">
        <f>M7</f>
        <v>MARZO 2024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 t="str">
        <f>M7</f>
        <v>MARZO 2024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</row>
    <row r="8" spans="1:330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 t="str">
        <f>M7</f>
        <v>MARZO 2024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>MARZO 2024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 t="str">
        <f>M7</f>
        <v>MARZO 2024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</row>
    <row r="9" spans="1:330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>MARZO 2024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>MARZO 2024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</row>
    <row r="10" spans="1:330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</row>
    <row r="11" spans="1:330" ht="13.5" thickBot="1" x14ac:dyDescent="0.25">
      <c r="LK11" s="445"/>
      <c r="LL11" s="445"/>
      <c r="LM11" s="445"/>
      <c r="LN11" s="445"/>
    </row>
    <row r="12" spans="1:330" ht="15.75" customHeight="1" thickBot="1" x14ac:dyDescent="0.35">
      <c r="A12" s="4"/>
      <c r="B12" s="5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677"/>
      <c r="AI12" s="5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677"/>
      <c r="BO12" s="5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677"/>
      <c r="CQ12" s="6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677"/>
      <c r="DO12" s="5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6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6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104" t="s">
        <v>218</v>
      </c>
      <c r="LP12" s="1104"/>
      <c r="LQ12" s="1104"/>
      <c r="LR12" s="1105"/>
    </row>
    <row r="13" spans="1:330" ht="13.5" customHeight="1" thickBot="1" x14ac:dyDescent="0.35">
      <c r="A13" s="1426" t="s">
        <v>163</v>
      </c>
      <c r="B13" s="1545" t="s">
        <v>169</v>
      </c>
      <c r="C13" s="66"/>
      <c r="D13" s="1220" t="s">
        <v>2</v>
      </c>
      <c r="E13" s="1221"/>
      <c r="F13" s="1221"/>
      <c r="G13" s="1268"/>
      <c r="H13" s="1400" t="s">
        <v>7</v>
      </c>
      <c r="I13" s="1402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5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676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673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5"/>
      <c r="BM13" s="1167" t="s">
        <v>36</v>
      </c>
      <c r="BN13" s="690"/>
      <c r="BO13" s="1545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5"/>
      <c r="CJ13" s="1343" t="s">
        <v>26</v>
      </c>
      <c r="CK13" s="1344"/>
      <c r="CL13" s="1344"/>
      <c r="CM13" s="1337"/>
      <c r="CN13" s="1338"/>
      <c r="CO13" s="1163" t="s">
        <v>36</v>
      </c>
      <c r="CP13" s="690"/>
      <c r="CQ13" s="1545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5"/>
      <c r="DJ13" s="1260" t="s">
        <v>26</v>
      </c>
      <c r="DK13" s="1261"/>
      <c r="DL13" s="1152" t="s">
        <v>11</v>
      </c>
      <c r="DM13" s="1153"/>
      <c r="DN13" s="690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5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690"/>
      <c r="ER13" s="1545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692"/>
      <c r="FF13" s="692"/>
      <c r="FG13" s="692"/>
      <c r="FH13" s="692"/>
      <c r="FI13" s="692"/>
      <c r="FJ13" s="692"/>
      <c r="FK13" s="1450" t="s">
        <v>172</v>
      </c>
      <c r="FL13" s="1451"/>
      <c r="FM13" s="1451"/>
      <c r="FN13" s="1451"/>
      <c r="FO13" s="1451"/>
      <c r="FP13" s="1451"/>
      <c r="FQ13" s="1452"/>
      <c r="FR13" s="1180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545" t="s">
        <v>169</v>
      </c>
      <c r="GJ13" s="1193" t="s">
        <v>171</v>
      </c>
      <c r="GK13" s="1193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547"/>
      <c r="GW13" s="1547"/>
      <c r="GX13" s="1547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40" t="s">
        <v>80</v>
      </c>
      <c r="HS13" s="1317"/>
      <c r="HT13" s="1317"/>
      <c r="HU13" s="1317"/>
      <c r="HV13" s="1317"/>
      <c r="HW13" s="1317"/>
      <c r="HX13" s="1317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516" t="s">
        <v>103</v>
      </c>
      <c r="JL13" s="1517"/>
      <c r="JM13" s="1517"/>
      <c r="JN13" s="1517"/>
      <c r="JO13" s="1518"/>
      <c r="JP13" s="1519" t="s">
        <v>121</v>
      </c>
      <c r="JQ13" s="1520"/>
      <c r="JR13" s="1520"/>
      <c r="JS13" s="1520"/>
      <c r="JT13" s="1521"/>
      <c r="JU13" s="1525" t="s">
        <v>178</v>
      </c>
      <c r="JV13" s="1525"/>
      <c r="JW13" s="1525"/>
      <c r="JX13" s="1525"/>
      <c r="JY13" s="1525"/>
      <c r="JZ13" s="1525"/>
      <c r="KA13" s="1525"/>
      <c r="KB13" s="1525"/>
      <c r="KC13" s="1525"/>
      <c r="KD13" s="1525"/>
      <c r="KE13" s="1525"/>
      <c r="KF13" s="1525"/>
      <c r="KG13" s="1525"/>
      <c r="KH13" s="1525"/>
      <c r="KI13" s="1525"/>
      <c r="KJ13" s="1525"/>
      <c r="KK13" s="685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106"/>
      <c r="LP13" s="1106"/>
      <c r="LQ13" s="1106"/>
      <c r="LR13" s="1107"/>
    </row>
    <row r="14" spans="1:330" ht="70.5" customHeight="1" thickBot="1" x14ac:dyDescent="0.25">
      <c r="A14" s="1426"/>
      <c r="B14" s="1546"/>
      <c r="C14" s="67"/>
      <c r="D14" s="1222"/>
      <c r="E14" s="1223"/>
      <c r="F14" s="1223"/>
      <c r="G14" s="1269"/>
      <c r="H14" s="1401"/>
      <c r="I14" s="1403"/>
      <c r="J14" s="1270" t="s">
        <v>10</v>
      </c>
      <c r="K14" s="1271"/>
      <c r="L14" s="1548" t="s">
        <v>11</v>
      </c>
      <c r="M14" s="1453" t="s">
        <v>164</v>
      </c>
      <c r="N14" s="1417"/>
      <c r="O14" s="1418"/>
      <c r="P14" s="1418"/>
      <c r="Q14" s="1419"/>
      <c r="R14" s="1221" t="s">
        <v>19</v>
      </c>
      <c r="S14" s="1268"/>
      <c r="T14" s="1174" t="s">
        <v>7</v>
      </c>
      <c r="U14" s="1175"/>
      <c r="V14" s="1174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418"/>
      <c r="AF14" s="1419"/>
      <c r="AG14" s="439"/>
      <c r="AH14" s="676"/>
      <c r="AI14" s="1554"/>
      <c r="AJ14" s="472"/>
      <c r="AK14" s="1284" t="s">
        <v>25</v>
      </c>
      <c r="AL14" s="1163"/>
      <c r="AM14" s="1170" t="s">
        <v>26</v>
      </c>
      <c r="AN14" s="1555" t="s">
        <v>120</v>
      </c>
      <c r="AO14" s="1173" t="s">
        <v>27</v>
      </c>
      <c r="AP14" s="1174"/>
      <c r="AQ14" s="1175"/>
      <c r="AR14" s="1551" t="s">
        <v>122</v>
      </c>
      <c r="AS14" s="1405"/>
      <c r="AT14" s="1170" t="s">
        <v>32</v>
      </c>
      <c r="AU14" s="1393" t="s">
        <v>26</v>
      </c>
      <c r="AV14" s="1394"/>
      <c r="AW14" s="270" t="s">
        <v>33</v>
      </c>
      <c r="AX14" s="270" t="s">
        <v>33</v>
      </c>
      <c r="AY14" s="1266" t="s">
        <v>9</v>
      </c>
      <c r="AZ14" s="1267"/>
      <c r="BA14" s="1267"/>
      <c r="BB14" s="1267"/>
      <c r="BC14" s="1391" t="s">
        <v>15</v>
      </c>
      <c r="BD14" s="1392"/>
      <c r="BE14" s="1392"/>
      <c r="BF14" s="1397"/>
      <c r="BG14" s="1391" t="s">
        <v>19</v>
      </c>
      <c r="BH14" s="1397"/>
      <c r="BI14" s="1391" t="s">
        <v>7</v>
      </c>
      <c r="BJ14" s="1397"/>
      <c r="BK14" s="1391" t="s">
        <v>20</v>
      </c>
      <c r="BL14" s="1392"/>
      <c r="BM14" s="1169"/>
      <c r="BN14" s="690"/>
      <c r="BO14" s="1546"/>
      <c r="BP14" s="67"/>
      <c r="BQ14" s="1171"/>
      <c r="BR14" s="1168"/>
      <c r="BS14" s="1171"/>
      <c r="BT14" s="1171"/>
      <c r="BU14" s="1499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1" t="s">
        <v>19</v>
      </c>
      <c r="CE14" s="1268"/>
      <c r="CF14" s="1220" t="s">
        <v>7</v>
      </c>
      <c r="CG14" s="1268"/>
      <c r="CH14" s="1220" t="s">
        <v>20</v>
      </c>
      <c r="CI14" s="1221"/>
      <c r="CJ14" s="1346"/>
      <c r="CK14" s="1347"/>
      <c r="CL14" s="1347"/>
      <c r="CM14" s="1339"/>
      <c r="CN14" s="1340"/>
      <c r="CO14" s="1333"/>
      <c r="CP14" s="690"/>
      <c r="CQ14" s="1546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267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271"/>
      <c r="DJ14" s="1262"/>
      <c r="DK14" s="1263"/>
      <c r="DL14" s="1154"/>
      <c r="DM14" s="1155"/>
      <c r="DN14" s="690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267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21"/>
      <c r="EI14" s="1326"/>
      <c r="EJ14" s="1327"/>
      <c r="EK14" s="1328"/>
      <c r="EL14" s="1169"/>
      <c r="EM14" s="1285"/>
      <c r="EN14" s="1164"/>
      <c r="EO14" s="1285"/>
      <c r="EP14" s="1164"/>
      <c r="EQ14" s="690"/>
      <c r="ER14" s="1546"/>
      <c r="ES14" s="1140" t="s">
        <v>45</v>
      </c>
      <c r="ET14" s="1317"/>
      <c r="EU14" s="1317"/>
      <c r="EV14" s="1526" t="s">
        <v>46</v>
      </c>
      <c r="EW14" s="1527"/>
      <c r="EX14" s="1527"/>
      <c r="EY14" s="1130" t="s">
        <v>47</v>
      </c>
      <c r="EZ14" s="1310"/>
      <c r="FA14" s="1310"/>
      <c r="FB14" s="1434" t="s">
        <v>48</v>
      </c>
      <c r="FC14" s="1448"/>
      <c r="FD14" s="1448"/>
      <c r="FE14" s="1528" t="s">
        <v>51</v>
      </c>
      <c r="FF14" s="1529"/>
      <c r="FG14" s="1530"/>
      <c r="FH14" s="1529" t="s">
        <v>52</v>
      </c>
      <c r="FI14" s="1529"/>
      <c r="FJ14" s="1529"/>
      <c r="FK14" s="1366" t="s">
        <v>171</v>
      </c>
      <c r="FL14" s="1367" t="s">
        <v>182</v>
      </c>
      <c r="FM14" s="1370" t="s">
        <v>173</v>
      </c>
      <c r="FN14" s="1376" t="s">
        <v>174</v>
      </c>
      <c r="FO14" s="1376" t="s">
        <v>175</v>
      </c>
      <c r="FP14" s="1189" t="s">
        <v>176</v>
      </c>
      <c r="FQ14" s="1190" t="s">
        <v>177</v>
      </c>
      <c r="FR14" s="1180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186" t="s">
        <v>60</v>
      </c>
      <c r="GH14" s="13"/>
      <c r="GI14" s="1546"/>
      <c r="GJ14" s="1194"/>
      <c r="GK14" s="1194"/>
      <c r="GL14" s="1130" t="s">
        <v>113</v>
      </c>
      <c r="GM14" s="1310"/>
      <c r="GN14" s="1310"/>
      <c r="GO14" s="1310"/>
      <c r="GP14" s="1310"/>
      <c r="GQ14" s="1130" t="s">
        <v>114</v>
      </c>
      <c r="GR14" s="1310"/>
      <c r="GS14" s="1310"/>
      <c r="GT14" s="1310"/>
      <c r="GU14" s="1310"/>
      <c r="GV14" s="1361" t="s">
        <v>115</v>
      </c>
      <c r="GW14" s="1133" t="s">
        <v>171</v>
      </c>
      <c r="GX14" s="1359" t="s">
        <v>182</v>
      </c>
      <c r="GY14" s="1180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0"/>
      <c r="HR14" s="1201" t="s">
        <v>171</v>
      </c>
      <c r="HS14" s="1536" t="s">
        <v>182</v>
      </c>
      <c r="HT14" s="1455" t="s">
        <v>81</v>
      </c>
      <c r="HU14" s="1455"/>
      <c r="HV14" s="1455"/>
      <c r="HW14" s="1456"/>
      <c r="HX14" s="687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5" t="s">
        <v>68</v>
      </c>
      <c r="IY14" s="1255"/>
      <c r="IZ14" s="1255"/>
      <c r="JA14" s="1254" t="s">
        <v>96</v>
      </c>
      <c r="JB14" s="1255"/>
      <c r="JC14" s="1256"/>
      <c r="JD14" s="1435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509" t="s">
        <v>105</v>
      </c>
      <c r="JN14" s="1509"/>
      <c r="JO14" s="1510"/>
      <c r="JP14" s="1522"/>
      <c r="JQ14" s="1523"/>
      <c r="JR14" s="1523"/>
      <c r="JS14" s="1523"/>
      <c r="JT14" s="1524"/>
      <c r="JU14" s="1511" t="s">
        <v>192</v>
      </c>
      <c r="JV14" s="1512"/>
      <c r="JW14" s="1512"/>
      <c r="JX14" s="1512"/>
      <c r="JY14" s="1513"/>
      <c r="JZ14" s="1511" t="s">
        <v>193</v>
      </c>
      <c r="KA14" s="1512"/>
      <c r="KB14" s="1512"/>
      <c r="KC14" s="1512"/>
      <c r="KD14" s="1513"/>
      <c r="KE14" s="1531" t="s">
        <v>171</v>
      </c>
      <c r="KF14" s="1293" t="s">
        <v>182</v>
      </c>
      <c r="KG14" s="1296" t="s">
        <v>179</v>
      </c>
      <c r="KH14" s="1302" t="s">
        <v>202</v>
      </c>
      <c r="KI14" s="1298" t="s">
        <v>180</v>
      </c>
      <c r="KJ14" s="1300" t="s">
        <v>181</v>
      </c>
      <c r="KK14" s="296"/>
      <c r="KL14" s="1457" t="s">
        <v>169</v>
      </c>
      <c r="KM14" s="1304" t="s">
        <v>185</v>
      </c>
      <c r="KN14" s="1291"/>
      <c r="KO14" s="1291"/>
      <c r="KP14" s="1291" t="s">
        <v>186</v>
      </c>
      <c r="KQ14" s="1291"/>
      <c r="KR14" s="1291"/>
      <c r="KS14" s="1291" t="s">
        <v>187</v>
      </c>
      <c r="KT14" s="1291"/>
      <c r="KU14" s="1502"/>
      <c r="KV14" s="1460" t="s">
        <v>206</v>
      </c>
      <c r="KW14" s="1460"/>
      <c r="LD14" s="1191" t="s">
        <v>169</v>
      </c>
      <c r="LE14" s="1228" t="s">
        <v>93</v>
      </c>
      <c r="LF14" s="1229"/>
      <c r="LG14" s="1229"/>
      <c r="LH14" s="1229" t="s">
        <v>94</v>
      </c>
      <c r="LI14" s="1229"/>
      <c r="LJ14" s="1229"/>
      <c r="LK14" s="1101"/>
      <c r="LL14" s="1102"/>
      <c r="LM14" s="1102"/>
      <c r="LN14" s="1103"/>
      <c r="LO14" s="1106"/>
      <c r="LP14" s="1106"/>
      <c r="LQ14" s="1106"/>
      <c r="LR14" s="1107"/>
    </row>
    <row r="15" spans="1:330" ht="71.25" customHeight="1" thickBot="1" x14ac:dyDescent="0.35">
      <c r="A15" s="1426"/>
      <c r="B15" s="1546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415" t="s">
        <v>8</v>
      </c>
      <c r="I15" s="1402" t="s">
        <v>3</v>
      </c>
      <c r="J15" s="1249"/>
      <c r="K15" s="1272"/>
      <c r="L15" s="1384"/>
      <c r="M15" s="1454"/>
      <c r="N15" s="1176"/>
      <c r="O15" s="1177"/>
      <c r="P15" s="1177"/>
      <c r="Q15" s="1178"/>
      <c r="R15" s="1223"/>
      <c r="S15" s="1269"/>
      <c r="T15" s="1177"/>
      <c r="U15" s="1178"/>
      <c r="V15" s="1177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676"/>
      <c r="AI15" s="1554"/>
      <c r="AJ15" s="472"/>
      <c r="AK15" s="1332"/>
      <c r="AL15" s="1333"/>
      <c r="AM15" s="1172"/>
      <c r="AN15" s="1500"/>
      <c r="AO15" s="1549" t="s">
        <v>28</v>
      </c>
      <c r="AP15" s="1550"/>
      <c r="AQ15" s="1170" t="s">
        <v>123</v>
      </c>
      <c r="AR15" s="1552"/>
      <c r="AS15" s="1407"/>
      <c r="AT15" s="1172"/>
      <c r="AU15" s="1395"/>
      <c r="AV15" s="1396"/>
      <c r="AW15" s="271" t="s">
        <v>34</v>
      </c>
      <c r="AX15" s="271" t="s">
        <v>11</v>
      </c>
      <c r="AY15" s="1249" t="s">
        <v>10</v>
      </c>
      <c r="AZ15" s="1272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672" t="s">
        <v>2</v>
      </c>
      <c r="BN15" s="690"/>
      <c r="BO15" s="1546"/>
      <c r="BP15" s="67"/>
      <c r="BQ15" s="1172"/>
      <c r="BR15" s="1169"/>
      <c r="BS15" s="1172"/>
      <c r="BT15" s="1172"/>
      <c r="BU15" s="1500"/>
      <c r="BV15" s="1249" t="s">
        <v>10</v>
      </c>
      <c r="BW15" s="1250"/>
      <c r="BX15" s="1224" t="s">
        <v>11</v>
      </c>
      <c r="BY15" s="1225"/>
      <c r="BZ15" s="1176"/>
      <c r="CA15" s="1177"/>
      <c r="CB15" s="1177"/>
      <c r="CC15" s="1178"/>
      <c r="CD15" s="1223"/>
      <c r="CE15" s="1269"/>
      <c r="CF15" s="1222"/>
      <c r="CG15" s="1269"/>
      <c r="CH15" s="1222"/>
      <c r="CI15" s="1223"/>
      <c r="CJ15" s="1349"/>
      <c r="CK15" s="1350"/>
      <c r="CL15" s="1350"/>
      <c r="CM15" s="1341"/>
      <c r="CN15" s="1342"/>
      <c r="CO15" s="317" t="s">
        <v>2</v>
      </c>
      <c r="CP15" s="690"/>
      <c r="CQ15" s="1546"/>
      <c r="CR15" s="67"/>
      <c r="CS15" s="1172"/>
      <c r="CT15" s="1169"/>
      <c r="CU15" s="1172"/>
      <c r="CV15" s="1172"/>
      <c r="CW15" s="1172"/>
      <c r="CX15" s="1249" t="s">
        <v>10</v>
      </c>
      <c r="CY15" s="1250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272"/>
      <c r="DJ15" s="1264"/>
      <c r="DK15" s="1265"/>
      <c r="DL15" s="1556"/>
      <c r="DM15" s="1557"/>
      <c r="DN15" s="690"/>
      <c r="DO15" s="1554"/>
      <c r="DP15" s="472"/>
      <c r="DQ15" s="1172"/>
      <c r="DR15" s="1169"/>
      <c r="DS15" s="1172"/>
      <c r="DT15" s="1172"/>
      <c r="DU15" s="1249" t="s">
        <v>10</v>
      </c>
      <c r="DV15" s="1250"/>
      <c r="DW15" s="1224" t="s">
        <v>11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23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690"/>
      <c r="ER15" s="1546"/>
      <c r="ES15" s="1182" t="s">
        <v>49</v>
      </c>
      <c r="ET15" s="1180"/>
      <c r="EU15" s="1180"/>
      <c r="EV15" s="1180" t="s">
        <v>49</v>
      </c>
      <c r="EW15" s="1180"/>
      <c r="EX15" s="1180"/>
      <c r="EY15" s="1182" t="s">
        <v>49</v>
      </c>
      <c r="EZ15" s="1180"/>
      <c r="FA15" s="1180"/>
      <c r="FB15" s="1182" t="s">
        <v>49</v>
      </c>
      <c r="FC15" s="1180"/>
      <c r="FD15" s="1180"/>
      <c r="FE15" s="1528" t="s">
        <v>49</v>
      </c>
      <c r="FF15" s="1529"/>
      <c r="FG15" s="1530"/>
      <c r="FH15" s="1528" t="s">
        <v>49</v>
      </c>
      <c r="FI15" s="1529"/>
      <c r="FJ15" s="1529"/>
      <c r="FK15" s="1366"/>
      <c r="FL15" s="1368"/>
      <c r="FM15" s="1370"/>
      <c r="FN15" s="1376"/>
      <c r="FO15" s="1376"/>
      <c r="FP15" s="1189"/>
      <c r="FQ15" s="1190"/>
      <c r="FR15" s="1306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192"/>
      <c r="GH15" s="13"/>
      <c r="GI15" s="1546"/>
      <c r="GJ15" s="1194"/>
      <c r="GK15" s="1194"/>
      <c r="GL15" s="1199" t="s">
        <v>62</v>
      </c>
      <c r="GM15" s="1167" t="s">
        <v>63</v>
      </c>
      <c r="GN15" s="1167" t="s">
        <v>64</v>
      </c>
      <c r="GO15" s="1167" t="s">
        <v>65</v>
      </c>
      <c r="GP15" s="1273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273" t="s">
        <v>112</v>
      </c>
      <c r="GV15" s="1362"/>
      <c r="GW15" s="1358"/>
      <c r="GX15" s="1360"/>
      <c r="GY15" s="176" t="s">
        <v>50</v>
      </c>
      <c r="GZ15" s="15" t="s">
        <v>67</v>
      </c>
      <c r="HA15" s="16" t="s">
        <v>68</v>
      </c>
      <c r="HB15" s="16" t="s">
        <v>69</v>
      </c>
      <c r="HC15" s="1184" t="s">
        <v>70</v>
      </c>
      <c r="HD15" s="1184" t="s">
        <v>71</v>
      </c>
      <c r="HE15" s="1184" t="s">
        <v>72</v>
      </c>
      <c r="HF15" s="1184" t="s">
        <v>73</v>
      </c>
      <c r="HG15" s="1186" t="s">
        <v>74</v>
      </c>
      <c r="HH15" s="13"/>
      <c r="HI15" s="77" t="s">
        <v>169</v>
      </c>
      <c r="HJ15" s="1538" t="s">
        <v>75</v>
      </c>
      <c r="HK15" s="1538" t="s">
        <v>124</v>
      </c>
      <c r="HL15" s="1538" t="s">
        <v>76</v>
      </c>
      <c r="HM15" s="1538" t="s">
        <v>77</v>
      </c>
      <c r="HN15" s="1538" t="s">
        <v>78</v>
      </c>
      <c r="HO15" s="1538" t="s">
        <v>116</v>
      </c>
      <c r="HP15" s="1538" t="s">
        <v>117</v>
      </c>
      <c r="HQ15" s="38" t="s">
        <v>79</v>
      </c>
      <c r="HR15" s="1202"/>
      <c r="HS15" s="1537"/>
      <c r="HT15" s="1540" t="s">
        <v>62</v>
      </c>
      <c r="HU15" s="1542" t="s">
        <v>63</v>
      </c>
      <c r="HV15" s="1542" t="s">
        <v>64</v>
      </c>
      <c r="HW15" s="1542" t="s">
        <v>65</v>
      </c>
      <c r="HX15" s="208"/>
      <c r="HY15" s="1313" t="s">
        <v>68</v>
      </c>
      <c r="HZ15" s="1137" t="s">
        <v>83</v>
      </c>
      <c r="IA15" s="1137" t="s">
        <v>84</v>
      </c>
      <c r="IB15" s="1137" t="s">
        <v>85</v>
      </c>
      <c r="IC15" s="1137" t="s">
        <v>86</v>
      </c>
      <c r="ID15" s="1463" t="s">
        <v>87</v>
      </c>
      <c r="IE15" s="1463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464" t="s">
        <v>97</v>
      </c>
      <c r="IY15" s="1216"/>
      <c r="IZ15" s="1216"/>
      <c r="JA15" s="1215" t="s">
        <v>97</v>
      </c>
      <c r="JB15" s="1216"/>
      <c r="JC15" s="1217"/>
      <c r="JD15" s="1514" t="s">
        <v>99</v>
      </c>
      <c r="JE15" s="1213" t="s">
        <v>100</v>
      </c>
      <c r="JF15" s="1213" t="s">
        <v>101</v>
      </c>
      <c r="JG15" s="689"/>
      <c r="JH15" s="1163" t="s">
        <v>102</v>
      </c>
      <c r="JI15" s="17"/>
      <c r="JJ15" s="1458"/>
      <c r="JK15" s="1507" t="s">
        <v>106</v>
      </c>
      <c r="JL15" s="1508"/>
      <c r="JM15" s="1534" t="s">
        <v>107</v>
      </c>
      <c r="JN15" s="1534"/>
      <c r="JO15" s="1535"/>
      <c r="JP15" s="1568" t="s">
        <v>99</v>
      </c>
      <c r="JQ15" s="1570" t="s">
        <v>100</v>
      </c>
      <c r="JR15" s="1570" t="s">
        <v>101</v>
      </c>
      <c r="JS15" s="1570" t="s">
        <v>102</v>
      </c>
      <c r="JT15" s="1572" t="s">
        <v>68</v>
      </c>
      <c r="JU15" s="1506" t="s">
        <v>194</v>
      </c>
      <c r="JV15" s="1462" t="s">
        <v>195</v>
      </c>
      <c r="JW15" s="1462" t="s">
        <v>191</v>
      </c>
      <c r="JX15" s="1462" t="s">
        <v>196</v>
      </c>
      <c r="JY15" s="1505" t="s">
        <v>197</v>
      </c>
      <c r="JZ15" s="1506" t="s">
        <v>194</v>
      </c>
      <c r="KA15" s="1462" t="s">
        <v>195</v>
      </c>
      <c r="KB15" s="1462" t="s">
        <v>191</v>
      </c>
      <c r="KC15" s="1462" t="s">
        <v>196</v>
      </c>
      <c r="KD15" s="1505" t="s">
        <v>197</v>
      </c>
      <c r="KE15" s="1532"/>
      <c r="KF15" s="1294"/>
      <c r="KG15" s="1297"/>
      <c r="KH15" s="1303"/>
      <c r="KI15" s="1299"/>
      <c r="KJ15" s="1301"/>
      <c r="KK15" s="296"/>
      <c r="KL15" s="1458"/>
      <c r="KM15" s="1159" t="s">
        <v>12</v>
      </c>
      <c r="KN15" s="1158" t="s">
        <v>13</v>
      </c>
      <c r="KO15" s="1158" t="s">
        <v>14</v>
      </c>
      <c r="KP15" s="1158" t="s">
        <v>12</v>
      </c>
      <c r="KQ15" s="1158" t="s">
        <v>13</v>
      </c>
      <c r="KR15" s="1158" t="s">
        <v>14</v>
      </c>
      <c r="KS15" s="1158" t="s">
        <v>12</v>
      </c>
      <c r="KT15" s="1158" t="s">
        <v>13</v>
      </c>
      <c r="KU15" s="1440" t="s">
        <v>14</v>
      </c>
      <c r="KV15" s="1158" t="s">
        <v>12</v>
      </c>
      <c r="KW15" s="1158" t="s">
        <v>13</v>
      </c>
      <c r="KY15" s="1444" t="s">
        <v>207</v>
      </c>
      <c r="KZ15" s="1231"/>
      <c r="LA15" s="1231"/>
      <c r="LB15" s="1445"/>
      <c r="LD15" s="1226"/>
      <c r="LE15" s="1228"/>
      <c r="LF15" s="1229"/>
      <c r="LG15" s="1229"/>
      <c r="LH15" s="1229"/>
      <c r="LI15" s="1229"/>
      <c r="LJ15" s="1229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501" t="s">
        <v>210</v>
      </c>
    </row>
    <row r="16" spans="1:330" ht="34.5" customHeight="1" thickBot="1" x14ac:dyDescent="0.35">
      <c r="A16" s="1426"/>
      <c r="B16" s="1546"/>
      <c r="C16" s="67" t="s">
        <v>147</v>
      </c>
      <c r="D16" s="1409"/>
      <c r="E16" s="1411"/>
      <c r="F16" s="1413"/>
      <c r="G16" s="1566"/>
      <c r="H16" s="1416"/>
      <c r="I16" s="1403"/>
      <c r="J16" s="18" t="s">
        <v>12</v>
      </c>
      <c r="K16" s="682" t="s">
        <v>13</v>
      </c>
      <c r="L16" s="691" t="s">
        <v>14</v>
      </c>
      <c r="M16" s="87"/>
      <c r="N16" s="681" t="s">
        <v>12</v>
      </c>
      <c r="O16" s="19" t="s">
        <v>13</v>
      </c>
      <c r="P16" s="21" t="s">
        <v>14</v>
      </c>
      <c r="Q16" s="394" t="s">
        <v>148</v>
      </c>
      <c r="R16" s="684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691" t="s">
        <v>14</v>
      </c>
      <c r="X16" s="18" t="s">
        <v>12</v>
      </c>
      <c r="Y16" s="691" t="s">
        <v>13</v>
      </c>
      <c r="Z16" s="681" t="s">
        <v>12</v>
      </c>
      <c r="AA16" s="20" t="s">
        <v>13</v>
      </c>
      <c r="AB16" s="681" t="s">
        <v>12</v>
      </c>
      <c r="AC16" s="21" t="s">
        <v>13</v>
      </c>
      <c r="AD16" s="681" t="s">
        <v>12</v>
      </c>
      <c r="AE16" s="20" t="s">
        <v>13</v>
      </c>
      <c r="AF16" s="75" t="s">
        <v>14</v>
      </c>
      <c r="AG16" s="21" t="s">
        <v>14</v>
      </c>
      <c r="AH16" s="11"/>
      <c r="AI16" s="1554"/>
      <c r="AJ16" s="472" t="s">
        <v>147</v>
      </c>
      <c r="AK16" s="270" t="s">
        <v>14</v>
      </c>
      <c r="AL16" s="89" t="s">
        <v>148</v>
      </c>
      <c r="AM16" s="270" t="s">
        <v>12</v>
      </c>
      <c r="AN16" s="679" t="s">
        <v>12</v>
      </c>
      <c r="AO16" s="681" t="s">
        <v>12</v>
      </c>
      <c r="AP16" s="21" t="s">
        <v>13</v>
      </c>
      <c r="AQ16" s="1171"/>
      <c r="AR16" s="684" t="s">
        <v>12</v>
      </c>
      <c r="AS16" s="21" t="s">
        <v>13</v>
      </c>
      <c r="AT16" s="679" t="s">
        <v>12</v>
      </c>
      <c r="AU16" s="270" t="s">
        <v>13</v>
      </c>
      <c r="AV16" s="89" t="s">
        <v>148</v>
      </c>
      <c r="AW16" s="270" t="s">
        <v>12</v>
      </c>
      <c r="AX16" s="270" t="s">
        <v>12</v>
      </c>
      <c r="AY16" s="18" t="s">
        <v>12</v>
      </c>
      <c r="AZ16" s="682" t="s">
        <v>13</v>
      </c>
      <c r="BA16" s="678" t="s">
        <v>14</v>
      </c>
      <c r="BB16" s="90" t="s">
        <v>148</v>
      </c>
      <c r="BC16" s="684" t="s">
        <v>12</v>
      </c>
      <c r="BD16" s="19" t="s">
        <v>13</v>
      </c>
      <c r="BE16" s="21" t="s">
        <v>14</v>
      </c>
      <c r="BF16" s="88" t="s">
        <v>148</v>
      </c>
      <c r="BG16" s="681" t="s">
        <v>13</v>
      </c>
      <c r="BH16" s="21" t="s">
        <v>14</v>
      </c>
      <c r="BI16" s="681" t="s">
        <v>13</v>
      </c>
      <c r="BJ16" s="21" t="s">
        <v>14</v>
      </c>
      <c r="BK16" s="681" t="s">
        <v>13</v>
      </c>
      <c r="BL16" s="21" t="s">
        <v>14</v>
      </c>
      <c r="BM16" s="79" t="s">
        <v>12</v>
      </c>
      <c r="BN16" s="11"/>
      <c r="BO16" s="1546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680" t="s">
        <v>12</v>
      </c>
      <c r="BV16" s="681" t="s">
        <v>12</v>
      </c>
      <c r="BW16" s="19" t="s">
        <v>13</v>
      </c>
      <c r="BX16" s="39" t="s">
        <v>14</v>
      </c>
      <c r="BY16" s="93" t="s">
        <v>165</v>
      </c>
      <c r="BZ16" s="681" t="s">
        <v>12</v>
      </c>
      <c r="CA16" s="19" t="s">
        <v>13</v>
      </c>
      <c r="CB16" s="21" t="s">
        <v>14</v>
      </c>
      <c r="CC16" s="467" t="s">
        <v>166</v>
      </c>
      <c r="CD16" s="684" t="s">
        <v>13</v>
      </c>
      <c r="CE16" s="21" t="s">
        <v>14</v>
      </c>
      <c r="CF16" s="681" t="s">
        <v>13</v>
      </c>
      <c r="CG16" s="21" t="s">
        <v>14</v>
      </c>
      <c r="CH16" s="681" t="s">
        <v>13</v>
      </c>
      <c r="CI16" s="21" t="s">
        <v>14</v>
      </c>
      <c r="CJ16" s="681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546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681" t="s">
        <v>12</v>
      </c>
      <c r="CY16" s="19" t="s">
        <v>13</v>
      </c>
      <c r="CZ16" s="21" t="s">
        <v>14</v>
      </c>
      <c r="DA16" s="681" t="s">
        <v>12</v>
      </c>
      <c r="DB16" s="19" t="s">
        <v>13</v>
      </c>
      <c r="DC16" s="21" t="s">
        <v>14</v>
      </c>
      <c r="DD16" s="681" t="s">
        <v>13</v>
      </c>
      <c r="DE16" s="21" t="s">
        <v>14</v>
      </c>
      <c r="DF16" s="681" t="s">
        <v>13</v>
      </c>
      <c r="DG16" s="21" t="s">
        <v>14</v>
      </c>
      <c r="DH16" s="681" t="s">
        <v>13</v>
      </c>
      <c r="DI16" s="21" t="s">
        <v>14</v>
      </c>
      <c r="DJ16" s="681" t="s">
        <v>12</v>
      </c>
      <c r="DK16" s="21" t="s">
        <v>13</v>
      </c>
      <c r="DL16" s="348" t="s">
        <v>200</v>
      </c>
      <c r="DM16" s="349" t="s">
        <v>201</v>
      </c>
      <c r="DN16" s="11"/>
      <c r="DO16" s="1554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681" t="s">
        <v>12</v>
      </c>
      <c r="DV16" s="19" t="s">
        <v>13</v>
      </c>
      <c r="DW16" s="39" t="s">
        <v>14</v>
      </c>
      <c r="DX16" s="92" t="s">
        <v>165</v>
      </c>
      <c r="DY16" s="681" t="s">
        <v>12</v>
      </c>
      <c r="DZ16" s="19" t="s">
        <v>13</v>
      </c>
      <c r="EA16" s="21" t="s">
        <v>14</v>
      </c>
      <c r="EB16" s="95" t="s">
        <v>148</v>
      </c>
      <c r="EC16" s="681" t="s">
        <v>13</v>
      </c>
      <c r="ED16" s="21" t="s">
        <v>14</v>
      </c>
      <c r="EE16" s="681" t="s">
        <v>13</v>
      </c>
      <c r="EF16" s="21" t="s">
        <v>14</v>
      </c>
      <c r="EG16" s="681" t="s">
        <v>12</v>
      </c>
      <c r="EH16" s="21" t="s">
        <v>13</v>
      </c>
      <c r="EI16" s="681" t="s">
        <v>12</v>
      </c>
      <c r="EJ16" s="21" t="s">
        <v>13</v>
      </c>
      <c r="EK16" s="96" t="s">
        <v>148</v>
      </c>
      <c r="EL16" s="18" t="s">
        <v>12</v>
      </c>
      <c r="EM16" s="679" t="s">
        <v>13</v>
      </c>
      <c r="EN16" s="97" t="s">
        <v>148</v>
      </c>
      <c r="EO16" s="679" t="s">
        <v>13</v>
      </c>
      <c r="EP16" s="97" t="s">
        <v>148</v>
      </c>
      <c r="EQ16" s="11"/>
      <c r="ER16" s="1546"/>
      <c r="ES16" s="18" t="s">
        <v>12</v>
      </c>
      <c r="ET16" s="682" t="s">
        <v>13</v>
      </c>
      <c r="EU16" s="691" t="s">
        <v>14</v>
      </c>
      <c r="EV16" s="41" t="s">
        <v>12</v>
      </c>
      <c r="EW16" s="682" t="s">
        <v>13</v>
      </c>
      <c r="EX16" s="691" t="s">
        <v>14</v>
      </c>
      <c r="EY16" s="18" t="s">
        <v>12</v>
      </c>
      <c r="EZ16" s="682" t="s">
        <v>13</v>
      </c>
      <c r="FA16" s="691" t="s">
        <v>14</v>
      </c>
      <c r="FB16" s="18" t="s">
        <v>12</v>
      </c>
      <c r="FC16" s="682" t="s">
        <v>13</v>
      </c>
      <c r="FD16" s="691" t="s">
        <v>14</v>
      </c>
      <c r="FE16" s="18" t="s">
        <v>12</v>
      </c>
      <c r="FF16" s="682" t="s">
        <v>13</v>
      </c>
      <c r="FG16" s="691" t="s">
        <v>14</v>
      </c>
      <c r="FH16" s="18" t="s">
        <v>12</v>
      </c>
      <c r="FI16" s="682" t="s">
        <v>13</v>
      </c>
      <c r="FJ16" s="688" t="s">
        <v>14</v>
      </c>
      <c r="FK16" s="1366"/>
      <c r="FL16" s="1369"/>
      <c r="FM16" s="1370"/>
      <c r="FN16" s="1376"/>
      <c r="FO16" s="1376"/>
      <c r="FP16" s="1189"/>
      <c r="FQ16" s="1190"/>
      <c r="FR16" s="41" t="s">
        <v>12</v>
      </c>
      <c r="FS16" s="682" t="s">
        <v>13</v>
      </c>
      <c r="FT16" s="691" t="s">
        <v>14</v>
      </c>
      <c r="FU16" s="18" t="s">
        <v>12</v>
      </c>
      <c r="FV16" s="682" t="s">
        <v>13</v>
      </c>
      <c r="FW16" s="691" t="s">
        <v>14</v>
      </c>
      <c r="FX16" s="18" t="s">
        <v>12</v>
      </c>
      <c r="FY16" s="682" t="s">
        <v>13</v>
      </c>
      <c r="FZ16" s="691" t="s">
        <v>14</v>
      </c>
      <c r="GA16" s="18" t="s">
        <v>12</v>
      </c>
      <c r="GB16" s="682" t="s">
        <v>13</v>
      </c>
      <c r="GC16" s="691" t="s">
        <v>14</v>
      </c>
      <c r="GD16" s="18" t="s">
        <v>12</v>
      </c>
      <c r="GE16" s="682" t="s">
        <v>13</v>
      </c>
      <c r="GF16" s="691" t="s">
        <v>14</v>
      </c>
      <c r="GG16" s="76" t="s">
        <v>125</v>
      </c>
      <c r="GH16" s="25"/>
      <c r="GI16" s="1546"/>
      <c r="GJ16" s="1195"/>
      <c r="GK16" s="1195"/>
      <c r="GL16" s="1200"/>
      <c r="GM16" s="1168"/>
      <c r="GN16" s="1168"/>
      <c r="GO16" s="1168"/>
      <c r="GP16" s="1274"/>
      <c r="GQ16" s="1200"/>
      <c r="GR16" s="1168"/>
      <c r="GS16" s="1168"/>
      <c r="GT16" s="1168"/>
      <c r="GU16" s="1274"/>
      <c r="GV16" s="1362"/>
      <c r="GW16" s="1358"/>
      <c r="GX16" s="1360"/>
      <c r="GY16" s="41" t="s">
        <v>12</v>
      </c>
      <c r="GZ16" s="682" t="s">
        <v>12</v>
      </c>
      <c r="HA16" s="682" t="s">
        <v>12</v>
      </c>
      <c r="HB16" s="682" t="s">
        <v>12</v>
      </c>
      <c r="HC16" s="1544"/>
      <c r="HD16" s="1544"/>
      <c r="HE16" s="1544"/>
      <c r="HF16" s="1544"/>
      <c r="HG16" s="1192"/>
      <c r="HH16" s="13"/>
      <c r="HI16" s="78"/>
      <c r="HJ16" s="1539"/>
      <c r="HK16" s="1539"/>
      <c r="HL16" s="1539"/>
      <c r="HM16" s="1539"/>
      <c r="HN16" s="1539"/>
      <c r="HO16" s="1539"/>
      <c r="HP16" s="1539"/>
      <c r="HQ16" s="688" t="s">
        <v>12</v>
      </c>
      <c r="HR16" s="1202"/>
      <c r="HS16" s="1537"/>
      <c r="HT16" s="1541"/>
      <c r="HU16" s="1543"/>
      <c r="HV16" s="1543"/>
      <c r="HW16" s="1543"/>
      <c r="HX16" s="209"/>
      <c r="HY16" s="1314"/>
      <c r="HZ16" s="1277"/>
      <c r="IA16" s="1277"/>
      <c r="IB16" s="1277"/>
      <c r="IC16" s="1277"/>
      <c r="ID16" s="1316"/>
      <c r="IE16" s="1316"/>
      <c r="IF16" s="1212"/>
      <c r="IG16" s="17"/>
      <c r="IH16" s="1459"/>
      <c r="II16" s="18" t="s">
        <v>12</v>
      </c>
      <c r="IJ16" s="682" t="s">
        <v>13</v>
      </c>
      <c r="IK16" s="688" t="s">
        <v>14</v>
      </c>
      <c r="IL16" s="18" t="s">
        <v>12</v>
      </c>
      <c r="IM16" s="682" t="s">
        <v>13</v>
      </c>
      <c r="IN16" s="688" t="s">
        <v>14</v>
      </c>
      <c r="IO16" s="18" t="s">
        <v>12</v>
      </c>
      <c r="IP16" s="682" t="s">
        <v>13</v>
      </c>
      <c r="IQ16" s="688" t="s">
        <v>14</v>
      </c>
      <c r="IR16" s="18" t="s">
        <v>12</v>
      </c>
      <c r="IS16" s="682" t="s">
        <v>13</v>
      </c>
      <c r="IT16" s="688" t="s">
        <v>14</v>
      </c>
      <c r="IU16" s="18" t="s">
        <v>12</v>
      </c>
      <c r="IV16" s="682" t="s">
        <v>13</v>
      </c>
      <c r="IW16" s="691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515"/>
      <c r="JE16" s="1214"/>
      <c r="JF16" s="1214"/>
      <c r="JG16" s="690"/>
      <c r="JH16" s="1164"/>
      <c r="JI16" s="17"/>
      <c r="JJ16" s="1459"/>
      <c r="JK16" s="31" t="s">
        <v>108</v>
      </c>
      <c r="JL16" s="674" t="s">
        <v>109</v>
      </c>
      <c r="JM16" s="32" t="s">
        <v>108</v>
      </c>
      <c r="JN16" s="32" t="s">
        <v>109</v>
      </c>
      <c r="JO16" s="33" t="s">
        <v>110</v>
      </c>
      <c r="JP16" s="1569"/>
      <c r="JQ16" s="1571"/>
      <c r="JR16" s="1571"/>
      <c r="JS16" s="1571"/>
      <c r="JT16" s="1573"/>
      <c r="JU16" s="1506"/>
      <c r="JV16" s="1462"/>
      <c r="JW16" s="1462"/>
      <c r="JX16" s="1462"/>
      <c r="JY16" s="1505"/>
      <c r="JZ16" s="1506"/>
      <c r="KA16" s="1462"/>
      <c r="KB16" s="1462"/>
      <c r="KC16" s="1462"/>
      <c r="KD16" s="1505"/>
      <c r="KE16" s="1533"/>
      <c r="KF16" s="1295"/>
      <c r="KG16" s="1297"/>
      <c r="KH16" s="1303"/>
      <c r="KI16" s="1299"/>
      <c r="KJ16" s="1301"/>
      <c r="KK16" s="296"/>
      <c r="KL16" s="1459"/>
      <c r="KM16" s="1503"/>
      <c r="KN16" s="1461"/>
      <c r="KO16" s="1461"/>
      <c r="KP16" s="1461"/>
      <c r="KQ16" s="1461"/>
      <c r="KR16" s="1461"/>
      <c r="KS16" s="1461"/>
      <c r="KT16" s="1461"/>
      <c r="KU16" s="1504"/>
      <c r="KV16" s="1461"/>
      <c r="KW16" s="1461"/>
      <c r="KY16" s="337" t="s">
        <v>208</v>
      </c>
      <c r="KZ16" s="336" t="s">
        <v>209</v>
      </c>
      <c r="LA16" s="336" t="s">
        <v>205</v>
      </c>
      <c r="LB16" s="338" t="s">
        <v>210</v>
      </c>
      <c r="LD16" s="1227"/>
      <c r="LE16" s="185" t="s">
        <v>12</v>
      </c>
      <c r="LF16" s="683" t="s">
        <v>13</v>
      </c>
      <c r="LG16" s="541" t="s">
        <v>14</v>
      </c>
      <c r="LH16" s="185" t="s">
        <v>12</v>
      </c>
      <c r="LI16" s="683" t="s">
        <v>13</v>
      </c>
      <c r="LJ16" s="678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447" t="s">
        <v>14</v>
      </c>
    </row>
    <row r="17" spans="1:331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13</v>
      </c>
      <c r="E17" s="102">
        <f t="shared" si="0"/>
        <v>0</v>
      </c>
      <c r="F17" s="102">
        <f t="shared" si="0"/>
        <v>0</v>
      </c>
      <c r="G17" s="493">
        <f>SUM(D17:F17)/C17*100</f>
        <v>2.4761904761904763</v>
      </c>
      <c r="H17" s="114">
        <f t="shared" si="0"/>
        <v>11</v>
      </c>
      <c r="I17" s="115">
        <f t="shared" si="0"/>
        <v>1</v>
      </c>
      <c r="J17" s="116">
        <f t="shared" si="0"/>
        <v>38</v>
      </c>
      <c r="K17" s="102">
        <f>SUM(K18:K23)</f>
        <v>45</v>
      </c>
      <c r="L17" s="104">
        <f t="shared" si="0"/>
        <v>57</v>
      </c>
      <c r="M17" s="496">
        <f t="shared" ref="M17:M23" si="1">L17/C17*100</f>
        <v>10.857142857142858</v>
      </c>
      <c r="N17" s="116">
        <f t="shared" si="0"/>
        <v>39</v>
      </c>
      <c r="O17" s="102">
        <f t="shared" si="0"/>
        <v>45</v>
      </c>
      <c r="P17" s="102">
        <f t="shared" si="0"/>
        <v>57</v>
      </c>
      <c r="Q17" s="494">
        <f>P17/C17*100</f>
        <v>10.857142857142858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39</v>
      </c>
      <c r="Y17" s="102">
        <f t="shared" si="0"/>
        <v>43</v>
      </c>
      <c r="Z17" s="102">
        <f t="shared" si="0"/>
        <v>30</v>
      </c>
      <c r="AA17" s="102">
        <f t="shared" si="0"/>
        <v>40</v>
      </c>
      <c r="AB17" s="102">
        <f t="shared" si="0"/>
        <v>0</v>
      </c>
      <c r="AC17" s="102">
        <f t="shared" si="0"/>
        <v>0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48</v>
      </c>
      <c r="AL17" s="82">
        <f>AK17/AJ17*100</f>
        <v>8.2901554404145088</v>
      </c>
      <c r="AM17" s="108">
        <f t="shared" si="0"/>
        <v>53</v>
      </c>
      <c r="AN17" s="110">
        <f t="shared" si="0"/>
        <v>54</v>
      </c>
      <c r="AO17" s="170">
        <f t="shared" si="0"/>
        <v>0</v>
      </c>
      <c r="AP17" s="108">
        <f t="shared" si="0"/>
        <v>0</v>
      </c>
      <c r="AQ17" s="109">
        <f t="shared" si="0"/>
        <v>0</v>
      </c>
      <c r="AR17" s="112">
        <f t="shared" si="0"/>
        <v>0</v>
      </c>
      <c r="AS17" s="108">
        <f t="shared" si="0"/>
        <v>2</v>
      </c>
      <c r="AT17" s="108">
        <f t="shared" si="0"/>
        <v>55</v>
      </c>
      <c r="AU17" s="108">
        <f t="shared" si="0"/>
        <v>67</v>
      </c>
      <c r="AV17" s="82">
        <f>AU17/AJ17*100</f>
        <v>11.57167530224525</v>
      </c>
      <c r="AW17" s="108">
        <f t="shared" si="0"/>
        <v>58</v>
      </c>
      <c r="AX17" s="108">
        <f t="shared" si="0"/>
        <v>68</v>
      </c>
      <c r="AY17" s="108">
        <f t="shared" si="0"/>
        <v>0</v>
      </c>
      <c r="AZ17" s="108">
        <f t="shared" si="0"/>
        <v>2</v>
      </c>
      <c r="BA17" s="108">
        <f>SUM(BA18:BA23)</f>
        <v>1</v>
      </c>
      <c r="BB17" s="81">
        <f>BA17/AJ17*100</f>
        <v>0.17271157167530224</v>
      </c>
      <c r="BC17" s="108">
        <f t="shared" si="0"/>
        <v>0</v>
      </c>
      <c r="BD17" s="108">
        <f t="shared" si="0"/>
        <v>2</v>
      </c>
      <c r="BE17" s="108">
        <f>SUM(BE18:BE23)</f>
        <v>1</v>
      </c>
      <c r="BF17" s="82">
        <f>BE17/AJ17*100</f>
        <v>0.17271157167530224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0</v>
      </c>
      <c r="BS17" s="108">
        <f t="shared" si="0"/>
        <v>0</v>
      </c>
      <c r="BT17" s="108">
        <f t="shared" si="0"/>
        <v>6</v>
      </c>
      <c r="BU17" s="110">
        <f t="shared" si="0"/>
        <v>6</v>
      </c>
      <c r="BV17" s="170">
        <f t="shared" si="0"/>
        <v>2</v>
      </c>
      <c r="BW17" s="108">
        <f t="shared" si="0"/>
        <v>1</v>
      </c>
      <c r="BX17" s="108">
        <f t="shared" si="0"/>
        <v>0</v>
      </c>
      <c r="BY17" s="395">
        <f>BX17/BP17</f>
        <v>0</v>
      </c>
      <c r="BZ17" s="170">
        <f t="shared" si="0"/>
        <v>0</v>
      </c>
      <c r="CA17" s="108">
        <f t="shared" si="0"/>
        <v>2</v>
      </c>
      <c r="CB17" s="108">
        <f>SUM(CB18:CB23)</f>
        <v>1</v>
      </c>
      <c r="CC17" s="468">
        <f>CB17/BP17*100</f>
        <v>0.16286644951140067</v>
      </c>
      <c r="CD17" s="112">
        <f t="shared" si="0"/>
        <v>0</v>
      </c>
      <c r="CE17" s="108">
        <f t="shared" ref="CE17:CO17" si="3">SUM(CE18:CE23)</f>
        <v>0</v>
      </c>
      <c r="CF17" s="108">
        <f t="shared" si="3"/>
        <v>0</v>
      </c>
      <c r="CG17" s="108">
        <f t="shared" si="3"/>
        <v>0</v>
      </c>
      <c r="CH17" s="108">
        <f t="shared" si="3"/>
        <v>0</v>
      </c>
      <c r="CI17" s="108">
        <f t="shared" si="3"/>
        <v>0</v>
      </c>
      <c r="CJ17" s="108">
        <f t="shared" si="3"/>
        <v>2</v>
      </c>
      <c r="CK17" s="108">
        <f>SUM(CK18:CK23)</f>
        <v>15</v>
      </c>
      <c r="CL17" s="314">
        <f>CK17/BP17*100</f>
        <v>2.44299674267101</v>
      </c>
      <c r="CM17" s="322">
        <f t="shared" ref="CM17:CN17" si="4">SUM(CM18:CM23)</f>
        <v>0</v>
      </c>
      <c r="CN17" s="323">
        <f t="shared" si="4"/>
        <v>0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0</v>
      </c>
      <c r="CT17" s="108">
        <f t="shared" si="5"/>
        <v>0</v>
      </c>
      <c r="CU17" s="108">
        <f t="shared" si="5"/>
        <v>0</v>
      </c>
      <c r="CV17" s="108">
        <f t="shared" si="5"/>
        <v>0</v>
      </c>
      <c r="CW17" s="108">
        <f t="shared" si="5"/>
        <v>0</v>
      </c>
      <c r="CX17" s="108">
        <f t="shared" si="5"/>
        <v>0</v>
      </c>
      <c r="CY17" s="108">
        <f t="shared" si="5"/>
        <v>0</v>
      </c>
      <c r="CZ17" s="108">
        <f t="shared" si="5"/>
        <v>0</v>
      </c>
      <c r="DA17" s="108">
        <f t="shared" si="5"/>
        <v>0</v>
      </c>
      <c r="DB17" s="108">
        <f t="shared" si="5"/>
        <v>0</v>
      </c>
      <c r="DC17" s="108">
        <f t="shared" si="5"/>
        <v>0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0</v>
      </c>
      <c r="DI17" s="108">
        <f t="shared" si="5"/>
        <v>0</v>
      </c>
      <c r="DJ17" s="108">
        <f t="shared" si="5"/>
        <v>0</v>
      </c>
      <c r="DK17" s="108">
        <f t="shared" si="5"/>
        <v>0</v>
      </c>
      <c r="DL17" s="108">
        <f t="shared" si="5"/>
        <v>0</v>
      </c>
      <c r="DM17" s="108">
        <f t="shared" si="5"/>
        <v>0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0</v>
      </c>
      <c r="DR17" s="108">
        <f t="shared" si="6"/>
        <v>0</v>
      </c>
      <c r="DS17" s="108">
        <f t="shared" si="6"/>
        <v>0</v>
      </c>
      <c r="DT17" s="108">
        <f t="shared" si="6"/>
        <v>0</v>
      </c>
      <c r="DU17" s="108">
        <f t="shared" si="6"/>
        <v>0</v>
      </c>
      <c r="DV17" s="108">
        <f t="shared" si="6"/>
        <v>0</v>
      </c>
      <c r="DW17" s="108">
        <f>SUM(DW18:DW23)</f>
        <v>0</v>
      </c>
      <c r="DX17" s="82">
        <f t="shared" ref="DX17:DX23" si="7">DW17/DP17*100</f>
        <v>0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0</v>
      </c>
      <c r="EF17" s="108">
        <f t="shared" si="6"/>
        <v>0</v>
      </c>
      <c r="EG17" s="108">
        <f t="shared" si="6"/>
        <v>0</v>
      </c>
      <c r="EH17" s="108">
        <f t="shared" si="6"/>
        <v>0</v>
      </c>
      <c r="EI17" s="108">
        <f t="shared" si="6"/>
        <v>0</v>
      </c>
      <c r="EJ17" s="108">
        <f>SUM(EJ18:EJ23)</f>
        <v>0</v>
      </c>
      <c r="EK17" s="82">
        <f t="shared" ref="EK17:EK23" si="9">EJ17/DP17*100</f>
        <v>0</v>
      </c>
      <c r="EL17" s="108">
        <f t="shared" si="6"/>
        <v>0</v>
      </c>
      <c r="EM17" s="108">
        <f>SUM(EM18:EM23)</f>
        <v>146</v>
      </c>
      <c r="EN17" s="82">
        <f t="shared" ref="EN17:EN23" si="10">EM17/DP17</f>
        <v>0.19729729729729731</v>
      </c>
      <c r="EO17" s="108">
        <f>SUM(EO18:EO23)</f>
        <v>145</v>
      </c>
      <c r="EP17" s="82">
        <f t="shared" ref="EP17:EP23" si="11">EO17/DP17</f>
        <v>0.19594594594594594</v>
      </c>
      <c r="EQ17" s="111"/>
      <c r="ER17" s="106" t="s">
        <v>150</v>
      </c>
      <c r="ES17" s="108">
        <f t="shared" si="6"/>
        <v>3</v>
      </c>
      <c r="ET17" s="108">
        <f t="shared" si="6"/>
        <v>0</v>
      </c>
      <c r="EU17" s="108">
        <f t="shared" si="6"/>
        <v>0</v>
      </c>
      <c r="EV17" s="112">
        <f t="shared" si="6"/>
        <v>2</v>
      </c>
      <c r="EW17" s="108">
        <f t="shared" si="6"/>
        <v>0</v>
      </c>
      <c r="EX17" s="108">
        <f t="shared" si="6"/>
        <v>0</v>
      </c>
      <c r="EY17" s="108">
        <f t="shared" si="6"/>
        <v>6</v>
      </c>
      <c r="EZ17" s="108">
        <f t="shared" si="6"/>
        <v>4</v>
      </c>
      <c r="FA17" s="108">
        <f t="shared" si="6"/>
        <v>2</v>
      </c>
      <c r="FB17" s="108">
        <f t="shared" si="6"/>
        <v>18</v>
      </c>
      <c r="FC17" s="108">
        <f t="shared" si="6"/>
        <v>6</v>
      </c>
      <c r="FD17" s="108">
        <f t="shared" si="6"/>
        <v>3</v>
      </c>
      <c r="FE17" s="108">
        <f t="shared" si="6"/>
        <v>6</v>
      </c>
      <c r="FF17" s="108">
        <f t="shared" si="6"/>
        <v>4</v>
      </c>
      <c r="FG17" s="108">
        <f t="shared" si="6"/>
        <v>0</v>
      </c>
      <c r="FH17" s="108">
        <f t="shared" si="6"/>
        <v>1</v>
      </c>
      <c r="FI17" s="108">
        <f t="shared" si="6"/>
        <v>0</v>
      </c>
      <c r="FJ17" s="110">
        <f t="shared" si="6"/>
        <v>0</v>
      </c>
      <c r="FK17" s="107">
        <f>SUM(FK18:FK23)</f>
        <v>486</v>
      </c>
      <c r="FL17" s="190">
        <f t="shared" ref="FL17:FL23" si="12">SUM(FM17:FQ17)/FK17*100</f>
        <v>3.2921810699588478</v>
      </c>
      <c r="FM17" s="108">
        <f t="shared" si="6"/>
        <v>0</v>
      </c>
      <c r="FN17" s="108">
        <f t="shared" si="6"/>
        <v>1</v>
      </c>
      <c r="FO17" s="108">
        <f t="shared" si="6"/>
        <v>6</v>
      </c>
      <c r="FP17" s="108">
        <f t="shared" si="6"/>
        <v>9</v>
      </c>
      <c r="FQ17" s="109">
        <f t="shared" si="6"/>
        <v>0</v>
      </c>
      <c r="FR17" s="112">
        <f t="shared" si="6"/>
        <v>2</v>
      </c>
      <c r="FS17" s="108">
        <f t="shared" si="6"/>
        <v>0</v>
      </c>
      <c r="FT17" s="108">
        <f t="shared" si="6"/>
        <v>0</v>
      </c>
      <c r="FU17" s="108">
        <f t="shared" si="6"/>
        <v>2</v>
      </c>
      <c r="FV17" s="108">
        <f t="shared" si="6"/>
        <v>0</v>
      </c>
      <c r="FW17" s="108">
        <f t="shared" si="6"/>
        <v>0</v>
      </c>
      <c r="FX17" s="108">
        <f t="shared" si="6"/>
        <v>4</v>
      </c>
      <c r="FY17" s="108">
        <f t="shared" si="6"/>
        <v>1</v>
      </c>
      <c r="FZ17" s="108">
        <f t="shared" si="6"/>
        <v>0</v>
      </c>
      <c r="GA17" s="108">
        <f t="shared" si="6"/>
        <v>31</v>
      </c>
      <c r="GB17" s="108">
        <f t="shared" si="6"/>
        <v>18</v>
      </c>
      <c r="GC17" s="108">
        <f t="shared" ref="GC17:HT17" si="13">SUM(GC18:GC23)</f>
        <v>8</v>
      </c>
      <c r="GD17" s="108">
        <f t="shared" si="13"/>
        <v>0</v>
      </c>
      <c r="GE17" s="108">
        <f t="shared" si="13"/>
        <v>0</v>
      </c>
      <c r="GF17" s="108">
        <f t="shared" si="13"/>
        <v>0</v>
      </c>
      <c r="GG17" s="109">
        <f t="shared" si="13"/>
        <v>0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2.6954177897574125E-2</v>
      </c>
      <c r="GL17" s="108">
        <f t="shared" si="13"/>
        <v>0</v>
      </c>
      <c r="GM17" s="108">
        <f t="shared" si="13"/>
        <v>0</v>
      </c>
      <c r="GN17" s="108">
        <f t="shared" si="13"/>
        <v>0</v>
      </c>
      <c r="GO17" s="108">
        <f t="shared" si="13"/>
        <v>0</v>
      </c>
      <c r="GP17" s="108">
        <f t="shared" si="13"/>
        <v>0</v>
      </c>
      <c r="GQ17" s="108">
        <f t="shared" si="13"/>
        <v>0</v>
      </c>
      <c r="GR17" s="108">
        <f t="shared" si="13"/>
        <v>0</v>
      </c>
      <c r="GS17" s="108">
        <f t="shared" si="13"/>
        <v>1</v>
      </c>
      <c r="GT17" s="108">
        <f t="shared" si="13"/>
        <v>0</v>
      </c>
      <c r="GU17" s="110">
        <f t="shared" si="13"/>
        <v>0</v>
      </c>
      <c r="GV17" s="170">
        <f t="shared" ref="GV17" si="15">SUM(GV18:GV23)</f>
        <v>0</v>
      </c>
      <c r="GW17" s="108">
        <f>SUM(GW18:GW23)</f>
        <v>4090</v>
      </c>
      <c r="GX17" s="303">
        <f t="shared" ref="GX17:GX23" si="16">GV17/GW17*100</f>
        <v>0</v>
      </c>
      <c r="GY17" s="112">
        <f t="shared" si="13"/>
        <v>0</v>
      </c>
      <c r="GZ17" s="108">
        <f t="shared" si="13"/>
        <v>0</v>
      </c>
      <c r="HA17" s="108">
        <f t="shared" si="13"/>
        <v>0</v>
      </c>
      <c r="HB17" s="108">
        <f t="shared" si="13"/>
        <v>0</v>
      </c>
      <c r="HC17" s="108">
        <f t="shared" si="13"/>
        <v>0</v>
      </c>
      <c r="HD17" s="108">
        <f t="shared" si="13"/>
        <v>0</v>
      </c>
      <c r="HE17" s="108">
        <f t="shared" si="13"/>
        <v>0</v>
      </c>
      <c r="HF17" s="108">
        <f t="shared" si="13"/>
        <v>0</v>
      </c>
      <c r="HG17" s="109">
        <f t="shared" si="13"/>
        <v>0</v>
      </c>
      <c r="HH17" s="105"/>
      <c r="HI17" s="106" t="s">
        <v>150</v>
      </c>
      <c r="HJ17" s="108">
        <f t="shared" si="13"/>
        <v>0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0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1</v>
      </c>
      <c r="IM17" s="108">
        <f t="shared" si="17"/>
        <v>0</v>
      </c>
      <c r="IN17" s="108">
        <f t="shared" si="17"/>
        <v>0</v>
      </c>
      <c r="IO17" s="108">
        <f t="shared" si="17"/>
        <v>13</v>
      </c>
      <c r="IP17" s="108">
        <f t="shared" si="17"/>
        <v>3</v>
      </c>
      <c r="IQ17" s="108">
        <f t="shared" si="17"/>
        <v>3</v>
      </c>
      <c r="IR17" s="108">
        <f t="shared" si="17"/>
        <v>51</v>
      </c>
      <c r="IS17" s="108">
        <f t="shared" si="17"/>
        <v>9</v>
      </c>
      <c r="IT17" s="108">
        <f t="shared" si="17"/>
        <v>17</v>
      </c>
      <c r="IU17" s="108">
        <f t="shared" si="17"/>
        <v>5</v>
      </c>
      <c r="IV17" s="108">
        <f t="shared" si="17"/>
        <v>2</v>
      </c>
      <c r="IW17" s="109">
        <f t="shared" si="17"/>
        <v>0</v>
      </c>
      <c r="IX17" s="114">
        <f t="shared" si="17"/>
        <v>0</v>
      </c>
      <c r="IY17" s="102">
        <f t="shared" si="17"/>
        <v>0</v>
      </c>
      <c r="IZ17" s="115">
        <f t="shared" si="17"/>
        <v>0</v>
      </c>
      <c r="JA17" s="116">
        <f t="shared" si="17"/>
        <v>0</v>
      </c>
      <c r="JB17" s="102">
        <f t="shared" si="17"/>
        <v>0</v>
      </c>
      <c r="JC17" s="104">
        <f t="shared" si="17"/>
        <v>0</v>
      </c>
      <c r="JD17" s="114">
        <f t="shared" si="17"/>
        <v>0</v>
      </c>
      <c r="JE17" s="102">
        <f t="shared" si="17"/>
        <v>0</v>
      </c>
      <c r="JF17" s="102">
        <f t="shared" si="17"/>
        <v>0</v>
      </c>
      <c r="JG17" s="102">
        <f>SUM(JG18:JG23)</f>
        <v>0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9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0</v>
      </c>
      <c r="JX17" s="108">
        <f t="shared" si="18"/>
        <v>0</v>
      </c>
      <c r="JY17" s="109">
        <f t="shared" si="18"/>
        <v>0</v>
      </c>
      <c r="JZ17" s="170">
        <f t="shared" si="18"/>
        <v>0</v>
      </c>
      <c r="KA17" s="108">
        <f t="shared" si="18"/>
        <v>0</v>
      </c>
      <c r="KB17" s="108">
        <f t="shared" si="18"/>
        <v>0</v>
      </c>
      <c r="KC17" s="108">
        <f t="shared" si="18"/>
        <v>1</v>
      </c>
      <c r="KD17" s="109">
        <f t="shared" si="18"/>
        <v>2</v>
      </c>
      <c r="KE17" s="116">
        <f>SUM(KE18:KE23)</f>
        <v>2678</v>
      </c>
      <c r="KF17" s="363">
        <f t="shared" ref="KF17:KF23" si="19">KG17/KE17*100</f>
        <v>1.0828976848394325</v>
      </c>
      <c r="KG17" s="104">
        <f t="shared" si="17"/>
        <v>29</v>
      </c>
      <c r="KH17" s="116">
        <f t="shared" si="17"/>
        <v>2</v>
      </c>
      <c r="KI17" s="114">
        <f t="shared" si="17"/>
        <v>0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211</v>
      </c>
      <c r="KQ17" s="108">
        <f t="shared" si="20"/>
        <v>0</v>
      </c>
      <c r="KR17" s="108">
        <f t="shared" si="20"/>
        <v>202</v>
      </c>
      <c r="KS17" s="108">
        <f t="shared" si="20"/>
        <v>0</v>
      </c>
      <c r="KT17" s="108">
        <f t="shared" si="20"/>
        <v>0</v>
      </c>
      <c r="KU17" s="109">
        <f t="shared" si="20"/>
        <v>0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R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0</v>
      </c>
      <c r="LI17" s="108">
        <f t="shared" si="23"/>
        <v>0</v>
      </c>
      <c r="LJ17" s="109">
        <f t="shared" si="23"/>
        <v>0</v>
      </c>
      <c r="LK17" s="170">
        <f t="shared" si="23"/>
        <v>0</v>
      </c>
      <c r="LL17" s="108">
        <f t="shared" si="23"/>
        <v>0</v>
      </c>
      <c r="LM17" s="108">
        <f t="shared" si="23"/>
        <v>0</v>
      </c>
      <c r="LN17" s="109">
        <f t="shared" si="23"/>
        <v>0</v>
      </c>
      <c r="LO17" s="104">
        <f t="shared" si="23"/>
        <v>57</v>
      </c>
      <c r="LP17" s="104">
        <f t="shared" si="23"/>
        <v>7</v>
      </c>
      <c r="LQ17" s="104">
        <f t="shared" si="23"/>
        <v>9</v>
      </c>
      <c r="LR17" s="104">
        <f t="shared" si="23"/>
        <v>5</v>
      </c>
    </row>
    <row r="18" spans="1:331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12</v>
      </c>
      <c r="E18" s="120">
        <f>E33+E35+E38</f>
        <v>0</v>
      </c>
      <c r="F18" s="120">
        <f>F33+F35+F38</f>
        <v>0</v>
      </c>
      <c r="G18" s="410">
        <f t="shared" ref="G18:G23" si="24">SUM(D18:F18)/C18*100</f>
        <v>4.5627376425855513</v>
      </c>
      <c r="H18" s="130">
        <f>H33+H35+H38</f>
        <v>11</v>
      </c>
      <c r="I18" s="129">
        <f>I33+I35+I38</f>
        <v>0</v>
      </c>
      <c r="J18" s="131">
        <f>J33+J35+J38</f>
        <v>21</v>
      </c>
      <c r="K18" s="120">
        <f>K33+K35+K38</f>
        <v>22</v>
      </c>
      <c r="L18" s="124">
        <f>L33+L35+L38</f>
        <v>23</v>
      </c>
      <c r="M18" s="497">
        <f t="shared" si="1"/>
        <v>8.7452471482889731</v>
      </c>
      <c r="N18" s="131">
        <f>N33+N35+N38</f>
        <v>22</v>
      </c>
      <c r="O18" s="120">
        <f>O33+O35+O38</f>
        <v>22</v>
      </c>
      <c r="P18" s="120">
        <f>P33+P35+P38</f>
        <v>23</v>
      </c>
      <c r="Q18" s="386">
        <f t="shared" ref="Q18:Q23" si="25">P18/C18*100</f>
        <v>8.7452471482889731</v>
      </c>
      <c r="R18" s="130">
        <f t="shared" ref="R18:AG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22</v>
      </c>
      <c r="Y18" s="120">
        <f t="shared" si="26"/>
        <v>21</v>
      </c>
      <c r="Z18" s="120">
        <f t="shared" si="26"/>
        <v>13</v>
      </c>
      <c r="AA18" s="120">
        <f t="shared" si="26"/>
        <v>17</v>
      </c>
      <c r="AB18" s="120">
        <f t="shared" si="26"/>
        <v>0</v>
      </c>
      <c r="AC18" s="120">
        <f t="shared" si="26"/>
        <v>0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>
        <f t="shared" si="26"/>
        <v>0</v>
      </c>
      <c r="AH18" s="125"/>
      <c r="AI18" s="307" t="s">
        <v>152</v>
      </c>
      <c r="AJ18" s="474">
        <f>AJ33+AJ35+AJ38</f>
        <v>267</v>
      </c>
      <c r="AK18" s="120">
        <f>AK33+AK35+AK38</f>
        <v>15</v>
      </c>
      <c r="AL18" s="127">
        <f t="shared" ref="AL18:AL23" si="27">AK18/AJ18*100</f>
        <v>5.6179775280898872</v>
      </c>
      <c r="AM18" s="120">
        <f t="shared" ref="AM18:AU18" si="28">AM33+AM35+AM38</f>
        <v>19</v>
      </c>
      <c r="AN18" s="129">
        <f t="shared" si="28"/>
        <v>20</v>
      </c>
      <c r="AO18" s="131">
        <f t="shared" si="28"/>
        <v>0</v>
      </c>
      <c r="AP18" s="120">
        <f t="shared" si="28"/>
        <v>0</v>
      </c>
      <c r="AQ18" s="124">
        <f t="shared" si="28"/>
        <v>0</v>
      </c>
      <c r="AR18" s="130">
        <f t="shared" si="28"/>
        <v>0</v>
      </c>
      <c r="AS18" s="120">
        <f t="shared" si="28"/>
        <v>0</v>
      </c>
      <c r="AT18" s="120">
        <f t="shared" si="28"/>
        <v>22</v>
      </c>
      <c r="AU18" s="120">
        <f t="shared" si="28"/>
        <v>34</v>
      </c>
      <c r="AV18" s="127">
        <f t="shared" ref="AV18:AV23" si="29">AU18/AJ18*100</f>
        <v>12.734082397003746</v>
      </c>
      <c r="AW18" s="120">
        <f>AW33+AW35+AW38</f>
        <v>25</v>
      </c>
      <c r="AX18" s="120">
        <f>AX33+AX35+AX38</f>
        <v>35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30">BA18/AJ18*100</f>
        <v>0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1">BE18/AJ18*100</f>
        <v>0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0</v>
      </c>
      <c r="BM18" s="120">
        <f t="shared" si="32"/>
        <v>0</v>
      </c>
      <c r="BN18" s="125"/>
      <c r="BO18" s="126" t="s">
        <v>152</v>
      </c>
      <c r="BP18" s="119">
        <f t="shared" ref="BP18:BX18" si="33">BP33+BP35+BP38</f>
        <v>275</v>
      </c>
      <c r="BQ18" s="120">
        <f t="shared" si="33"/>
        <v>0</v>
      </c>
      <c r="BR18" s="120">
        <f t="shared" si="33"/>
        <v>0</v>
      </c>
      <c r="BS18" s="120">
        <f t="shared" si="33"/>
        <v>0</v>
      </c>
      <c r="BT18" s="120">
        <f t="shared" si="33"/>
        <v>5</v>
      </c>
      <c r="BU18" s="129">
        <f t="shared" si="33"/>
        <v>5</v>
      </c>
      <c r="BV18" s="131">
        <f t="shared" si="33"/>
        <v>1</v>
      </c>
      <c r="BW18" s="120">
        <f t="shared" si="33"/>
        <v>1</v>
      </c>
      <c r="BX18" s="120">
        <f t="shared" si="33"/>
        <v>0</v>
      </c>
      <c r="BY18" s="477">
        <f t="shared" ref="BY18:BY23" si="34">BX18/BP18</f>
        <v>0</v>
      </c>
      <c r="BZ18" s="131">
        <f>BZ33+BZ35+BZ38</f>
        <v>0</v>
      </c>
      <c r="CA18" s="120">
        <f>CA33+CA35+CA38</f>
        <v>1</v>
      </c>
      <c r="CB18" s="120">
        <f>CB33+CB35+CB38</f>
        <v>0</v>
      </c>
      <c r="CC18" s="469">
        <f t="shared" ref="CC18:CC23" si="35">CB18/BP18*100</f>
        <v>0</v>
      </c>
      <c r="CD18" s="130">
        <f t="shared" ref="CD18:CK18" si="36">CD33+CD35+CD38</f>
        <v>0</v>
      </c>
      <c r="CE18" s="120">
        <f t="shared" si="36"/>
        <v>0</v>
      </c>
      <c r="CF18" s="120">
        <f t="shared" si="36"/>
        <v>0</v>
      </c>
      <c r="CG18" s="120">
        <f t="shared" si="36"/>
        <v>0</v>
      </c>
      <c r="CH18" s="120">
        <f t="shared" si="36"/>
        <v>0</v>
      </c>
      <c r="CI18" s="120">
        <f t="shared" si="36"/>
        <v>0</v>
      </c>
      <c r="CJ18" s="120">
        <f t="shared" si="36"/>
        <v>1</v>
      </c>
      <c r="CK18" s="120">
        <f t="shared" si="36"/>
        <v>12</v>
      </c>
      <c r="CL18" s="315">
        <f t="shared" ref="CL18:CL23" si="37">CK18/BP18*100</f>
        <v>4.3636363636363642</v>
      </c>
      <c r="CM18" s="117">
        <f>CM33+CM35+CM38</f>
        <v>0</v>
      </c>
      <c r="CN18" s="324">
        <f>CN33+CN35+CN38</f>
        <v>0</v>
      </c>
      <c r="CO18" s="130">
        <f>CO33+CO35+CO38</f>
        <v>0</v>
      </c>
      <c r="CP18" s="125"/>
      <c r="CQ18" s="118" t="s">
        <v>152</v>
      </c>
      <c r="CR18" s="367">
        <f t="shared" ref="CR18:DM18" si="38">CR33+CR35+CR38</f>
        <v>36</v>
      </c>
      <c r="CS18" s="131">
        <f t="shared" si="38"/>
        <v>0</v>
      </c>
      <c r="CT18" s="120">
        <f t="shared" si="38"/>
        <v>0</v>
      </c>
      <c r="CU18" s="120">
        <f t="shared" si="38"/>
        <v>0</v>
      </c>
      <c r="CV18" s="120">
        <f t="shared" si="38"/>
        <v>0</v>
      </c>
      <c r="CW18" s="120">
        <f t="shared" si="38"/>
        <v>0</v>
      </c>
      <c r="CX18" s="120">
        <f t="shared" si="38"/>
        <v>0</v>
      </c>
      <c r="CY18" s="120">
        <f t="shared" si="38"/>
        <v>0</v>
      </c>
      <c r="CZ18" s="120">
        <f t="shared" si="38"/>
        <v>0</v>
      </c>
      <c r="DA18" s="120">
        <f t="shared" si="38"/>
        <v>0</v>
      </c>
      <c r="DB18" s="120">
        <f t="shared" si="38"/>
        <v>0</v>
      </c>
      <c r="DC18" s="120">
        <f t="shared" si="38"/>
        <v>0</v>
      </c>
      <c r="DD18" s="120">
        <f t="shared" si="38"/>
        <v>0</v>
      </c>
      <c r="DE18" s="120">
        <f t="shared" si="38"/>
        <v>0</v>
      </c>
      <c r="DF18" s="120">
        <f t="shared" si="38"/>
        <v>0</v>
      </c>
      <c r="DG18" s="120">
        <f t="shared" si="38"/>
        <v>0</v>
      </c>
      <c r="DH18" s="120">
        <f t="shared" si="38"/>
        <v>0</v>
      </c>
      <c r="DI18" s="120">
        <f t="shared" si="38"/>
        <v>0</v>
      </c>
      <c r="DJ18" s="120">
        <f t="shared" si="38"/>
        <v>0</v>
      </c>
      <c r="DK18" s="120">
        <f t="shared" si="38"/>
        <v>0</v>
      </c>
      <c r="DL18" s="120">
        <f t="shared" si="38"/>
        <v>0</v>
      </c>
      <c r="DM18" s="120">
        <f t="shared" si="38"/>
        <v>0</v>
      </c>
      <c r="DN18" s="125"/>
      <c r="DO18" s="307" t="s">
        <v>152</v>
      </c>
      <c r="DP18" s="474">
        <f t="shared" ref="DP18:DW18" si="39">DP33+DP35+DP38</f>
        <v>402</v>
      </c>
      <c r="DQ18" s="120">
        <f t="shared" si="39"/>
        <v>0</v>
      </c>
      <c r="DR18" s="120">
        <f t="shared" si="39"/>
        <v>0</v>
      </c>
      <c r="DS18" s="120">
        <f t="shared" si="39"/>
        <v>0</v>
      </c>
      <c r="DT18" s="120">
        <f t="shared" si="39"/>
        <v>0</v>
      </c>
      <c r="DU18" s="120">
        <f t="shared" si="39"/>
        <v>0</v>
      </c>
      <c r="DV18" s="120">
        <f t="shared" si="39"/>
        <v>0</v>
      </c>
      <c r="DW18" s="120">
        <f t="shared" si="39"/>
        <v>0</v>
      </c>
      <c r="DX18" s="127">
        <f t="shared" si="7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0">EC33+EC35+EC38</f>
        <v>0</v>
      </c>
      <c r="ED18" s="120">
        <f t="shared" si="40"/>
        <v>0</v>
      </c>
      <c r="EE18" s="120">
        <f t="shared" si="40"/>
        <v>0</v>
      </c>
      <c r="EF18" s="120">
        <f t="shared" si="40"/>
        <v>0</v>
      </c>
      <c r="EG18" s="120">
        <f t="shared" si="40"/>
        <v>0</v>
      </c>
      <c r="EH18" s="120">
        <f t="shared" si="40"/>
        <v>0</v>
      </c>
      <c r="EI18" s="120">
        <f t="shared" si="40"/>
        <v>0</v>
      </c>
      <c r="EJ18" s="120">
        <f t="shared" si="40"/>
        <v>0</v>
      </c>
      <c r="EK18" s="127">
        <f t="shared" si="9"/>
        <v>0</v>
      </c>
      <c r="EL18" s="120">
        <f>EL33+EL35+EL38</f>
        <v>0</v>
      </c>
      <c r="EM18" s="120">
        <f>EM33+EM35+EM38</f>
        <v>85</v>
      </c>
      <c r="EN18" s="127">
        <f t="shared" si="10"/>
        <v>0.21144278606965175</v>
      </c>
      <c r="EO18" s="120">
        <f>EO33+EO35+EO38</f>
        <v>85</v>
      </c>
      <c r="EP18" s="127">
        <f t="shared" si="11"/>
        <v>0.21144278606965175</v>
      </c>
      <c r="EQ18" s="125"/>
      <c r="ER18" s="126" t="s">
        <v>152</v>
      </c>
      <c r="ES18" s="120">
        <f t="shared" ref="ES18:FK18" si="41">ES33+ES35+ES38</f>
        <v>0</v>
      </c>
      <c r="ET18" s="120">
        <f t="shared" si="41"/>
        <v>0</v>
      </c>
      <c r="EU18" s="120">
        <f t="shared" si="41"/>
        <v>0</v>
      </c>
      <c r="EV18" s="120">
        <f t="shared" si="41"/>
        <v>2</v>
      </c>
      <c r="EW18" s="120">
        <f t="shared" si="41"/>
        <v>0</v>
      </c>
      <c r="EX18" s="120">
        <f t="shared" si="41"/>
        <v>0</v>
      </c>
      <c r="EY18" s="120">
        <f t="shared" si="41"/>
        <v>3</v>
      </c>
      <c r="EZ18" s="120">
        <f t="shared" si="41"/>
        <v>2</v>
      </c>
      <c r="FA18" s="120">
        <f t="shared" si="41"/>
        <v>1</v>
      </c>
      <c r="FB18" s="120">
        <f t="shared" si="41"/>
        <v>13</v>
      </c>
      <c r="FC18" s="120">
        <f t="shared" si="41"/>
        <v>2</v>
      </c>
      <c r="FD18" s="120">
        <f t="shared" si="41"/>
        <v>1</v>
      </c>
      <c r="FE18" s="120">
        <f t="shared" si="41"/>
        <v>6</v>
      </c>
      <c r="FF18" s="120">
        <f t="shared" si="41"/>
        <v>1</v>
      </c>
      <c r="FG18" s="120">
        <f t="shared" si="41"/>
        <v>0</v>
      </c>
      <c r="FH18" s="120">
        <f t="shared" si="41"/>
        <v>1</v>
      </c>
      <c r="FI18" s="120">
        <f t="shared" si="41"/>
        <v>0</v>
      </c>
      <c r="FJ18" s="120">
        <f t="shared" si="41"/>
        <v>0</v>
      </c>
      <c r="FK18" s="119">
        <f t="shared" si="41"/>
        <v>201</v>
      </c>
      <c r="FL18" s="188">
        <f t="shared" si="12"/>
        <v>1.4925373134328357</v>
      </c>
      <c r="FM18" s="120">
        <f t="shared" ref="FM18:GG18" si="42">FM33+FM35+FM38</f>
        <v>0</v>
      </c>
      <c r="FN18" s="120">
        <f t="shared" si="42"/>
        <v>0</v>
      </c>
      <c r="FO18" s="120">
        <f t="shared" si="42"/>
        <v>2</v>
      </c>
      <c r="FP18" s="120">
        <f t="shared" si="42"/>
        <v>1</v>
      </c>
      <c r="FQ18" s="120">
        <f t="shared" si="42"/>
        <v>0</v>
      </c>
      <c r="FR18" s="120">
        <f t="shared" si="42"/>
        <v>0</v>
      </c>
      <c r="FS18" s="120">
        <f t="shared" si="42"/>
        <v>0</v>
      </c>
      <c r="FT18" s="120">
        <f t="shared" si="42"/>
        <v>0</v>
      </c>
      <c r="FU18" s="120">
        <f t="shared" si="42"/>
        <v>2</v>
      </c>
      <c r="FV18" s="120">
        <f t="shared" si="42"/>
        <v>0</v>
      </c>
      <c r="FW18" s="120">
        <f t="shared" si="42"/>
        <v>0</v>
      </c>
      <c r="FX18" s="120">
        <f t="shared" si="42"/>
        <v>3</v>
      </c>
      <c r="FY18" s="120">
        <f t="shared" si="42"/>
        <v>1</v>
      </c>
      <c r="FZ18" s="120">
        <f t="shared" si="42"/>
        <v>0</v>
      </c>
      <c r="GA18" s="120">
        <f t="shared" si="42"/>
        <v>24</v>
      </c>
      <c r="GB18" s="120">
        <f t="shared" si="42"/>
        <v>16</v>
      </c>
      <c r="GC18" s="120">
        <f t="shared" si="42"/>
        <v>8</v>
      </c>
      <c r="GD18" s="120">
        <f t="shared" si="42"/>
        <v>0</v>
      </c>
      <c r="GE18" s="120">
        <f t="shared" si="42"/>
        <v>0</v>
      </c>
      <c r="GF18" s="120">
        <f t="shared" si="42"/>
        <v>0</v>
      </c>
      <c r="GG18" s="120">
        <f t="shared" si="42"/>
        <v>0</v>
      </c>
      <c r="GH18" s="125"/>
      <c r="GI18" s="126" t="s">
        <v>152</v>
      </c>
      <c r="GJ18" s="119">
        <f>GJ33+GJ35+GJ38</f>
        <v>1421</v>
      </c>
      <c r="GK18" s="192">
        <f t="shared" si="14"/>
        <v>0</v>
      </c>
      <c r="GL18" s="120">
        <f t="shared" ref="GL18:GW18" si="43">GL33+GL35+GL38</f>
        <v>0</v>
      </c>
      <c r="GM18" s="120">
        <f t="shared" si="43"/>
        <v>0</v>
      </c>
      <c r="GN18" s="120">
        <f t="shared" si="43"/>
        <v>0</v>
      </c>
      <c r="GO18" s="120">
        <f t="shared" si="43"/>
        <v>0</v>
      </c>
      <c r="GP18" s="120">
        <f t="shared" si="43"/>
        <v>0</v>
      </c>
      <c r="GQ18" s="120">
        <f t="shared" si="43"/>
        <v>0</v>
      </c>
      <c r="GR18" s="120">
        <f t="shared" si="43"/>
        <v>0</v>
      </c>
      <c r="GS18" s="120">
        <f t="shared" si="43"/>
        <v>0</v>
      </c>
      <c r="GT18" s="120">
        <f t="shared" si="43"/>
        <v>0</v>
      </c>
      <c r="GU18" s="129">
        <f t="shared" si="43"/>
        <v>0</v>
      </c>
      <c r="GV18" s="131">
        <f t="shared" si="43"/>
        <v>0</v>
      </c>
      <c r="GW18" s="120">
        <f t="shared" si="43"/>
        <v>1556</v>
      </c>
      <c r="GX18" s="304">
        <f t="shared" si="16"/>
        <v>0</v>
      </c>
      <c r="GY18" s="130">
        <f t="shared" ref="GY18:HG18" si="44">GY33+GY35+GY38</f>
        <v>0</v>
      </c>
      <c r="GZ18" s="120">
        <f t="shared" si="44"/>
        <v>0</v>
      </c>
      <c r="HA18" s="120">
        <f t="shared" si="44"/>
        <v>0</v>
      </c>
      <c r="HB18" s="120">
        <f t="shared" si="44"/>
        <v>0</v>
      </c>
      <c r="HC18" s="120">
        <f t="shared" si="44"/>
        <v>0</v>
      </c>
      <c r="HD18" s="120">
        <f t="shared" si="44"/>
        <v>0</v>
      </c>
      <c r="HE18" s="120">
        <f t="shared" si="44"/>
        <v>0</v>
      </c>
      <c r="HF18" s="120">
        <f t="shared" si="44"/>
        <v>0</v>
      </c>
      <c r="HG18" s="124">
        <f t="shared" si="44"/>
        <v>0</v>
      </c>
      <c r="HH18" s="125"/>
      <c r="HI18" s="126" t="s">
        <v>152</v>
      </c>
      <c r="HJ18" s="120">
        <f t="shared" ref="HJ18:HR18" si="45">HJ33+HJ35+HJ38</f>
        <v>0</v>
      </c>
      <c r="HK18" s="120">
        <f t="shared" si="45"/>
        <v>0</v>
      </c>
      <c r="HL18" s="120">
        <f t="shared" si="45"/>
        <v>0</v>
      </c>
      <c r="HM18" s="120">
        <f t="shared" si="45"/>
        <v>0</v>
      </c>
      <c r="HN18" s="120">
        <f t="shared" si="45"/>
        <v>0</v>
      </c>
      <c r="HO18" s="120">
        <f t="shared" si="45"/>
        <v>0</v>
      </c>
      <c r="HP18" s="120">
        <f t="shared" si="45"/>
        <v>0</v>
      </c>
      <c r="HQ18" s="129">
        <f t="shared" si="45"/>
        <v>0</v>
      </c>
      <c r="HR18" s="131">
        <f t="shared" si="45"/>
        <v>174</v>
      </c>
      <c r="HS18" s="198">
        <f t="shared" ref="HS18:HS23" si="46">SUM(HT18:HW18)/HR18*100</f>
        <v>0</v>
      </c>
      <c r="HT18" s="130">
        <f>HT33+HT35+HT38</f>
        <v>0</v>
      </c>
      <c r="HU18" s="120">
        <f>HU33+HU35+HU38</f>
        <v>0</v>
      </c>
      <c r="HV18" s="120">
        <f>HV33+HV35+HV38</f>
        <v>0</v>
      </c>
      <c r="HW18" s="124">
        <f>HW33+HW35+HW38</f>
        <v>0</v>
      </c>
      <c r="HX18" s="211"/>
      <c r="HY18" s="130">
        <f t="shared" ref="HY18:IF18" si="47">HY33+HY35+HY38</f>
        <v>0</v>
      </c>
      <c r="HZ18" s="120">
        <f t="shared" si="47"/>
        <v>0</v>
      </c>
      <c r="IA18" s="120">
        <f t="shared" si="47"/>
        <v>0</v>
      </c>
      <c r="IB18" s="120">
        <f t="shared" si="47"/>
        <v>0</v>
      </c>
      <c r="IC18" s="120">
        <f t="shared" si="47"/>
        <v>0</v>
      </c>
      <c r="ID18" s="120">
        <f t="shared" si="47"/>
        <v>0</v>
      </c>
      <c r="IE18" s="120">
        <f t="shared" si="47"/>
        <v>0</v>
      </c>
      <c r="IF18" s="124">
        <f t="shared" si="47"/>
        <v>0</v>
      </c>
      <c r="IG18" s="125"/>
      <c r="IH18" s="126" t="s">
        <v>152</v>
      </c>
      <c r="II18" s="120">
        <f t="shared" ref="II18:JH18" si="48">II33+II35+II38</f>
        <v>0</v>
      </c>
      <c r="IJ18" s="120">
        <f t="shared" si="48"/>
        <v>0</v>
      </c>
      <c r="IK18" s="120">
        <f t="shared" si="48"/>
        <v>0</v>
      </c>
      <c r="IL18" s="120">
        <f t="shared" si="48"/>
        <v>1</v>
      </c>
      <c r="IM18" s="120">
        <f t="shared" si="48"/>
        <v>0</v>
      </c>
      <c r="IN18" s="120">
        <f t="shared" si="48"/>
        <v>0</v>
      </c>
      <c r="IO18" s="120">
        <f t="shared" si="48"/>
        <v>10</v>
      </c>
      <c r="IP18" s="120">
        <f t="shared" si="48"/>
        <v>1</v>
      </c>
      <c r="IQ18" s="120">
        <f t="shared" si="48"/>
        <v>3</v>
      </c>
      <c r="IR18" s="120">
        <f t="shared" si="48"/>
        <v>46</v>
      </c>
      <c r="IS18" s="120">
        <f t="shared" si="48"/>
        <v>8</v>
      </c>
      <c r="IT18" s="120">
        <f t="shared" si="48"/>
        <v>16</v>
      </c>
      <c r="IU18" s="120">
        <f t="shared" si="48"/>
        <v>5</v>
      </c>
      <c r="IV18" s="120">
        <f t="shared" si="48"/>
        <v>1</v>
      </c>
      <c r="IW18" s="124">
        <f t="shared" si="48"/>
        <v>0</v>
      </c>
      <c r="IX18" s="130">
        <f t="shared" si="48"/>
        <v>0</v>
      </c>
      <c r="IY18" s="120">
        <f t="shared" si="48"/>
        <v>0</v>
      </c>
      <c r="IZ18" s="129">
        <f t="shared" si="48"/>
        <v>0</v>
      </c>
      <c r="JA18" s="131">
        <f t="shared" si="48"/>
        <v>0</v>
      </c>
      <c r="JB18" s="120">
        <f t="shared" si="48"/>
        <v>0</v>
      </c>
      <c r="JC18" s="124">
        <f t="shared" si="48"/>
        <v>0</v>
      </c>
      <c r="JD18" s="130">
        <f t="shared" si="48"/>
        <v>0</v>
      </c>
      <c r="JE18" s="120">
        <f t="shared" si="48"/>
        <v>0</v>
      </c>
      <c r="JF18" s="120">
        <f t="shared" si="48"/>
        <v>0</v>
      </c>
      <c r="JG18" s="120">
        <f t="shared" si="48"/>
        <v>0</v>
      </c>
      <c r="JH18" s="120">
        <f t="shared" si="48"/>
        <v>0</v>
      </c>
      <c r="JI18" s="125"/>
      <c r="JJ18" s="126" t="s">
        <v>152</v>
      </c>
      <c r="JK18" s="120">
        <f t="shared" ref="JK18:KE18" si="49">JK33+JK35+JK38</f>
        <v>0</v>
      </c>
      <c r="JL18" s="120">
        <f t="shared" si="49"/>
        <v>9</v>
      </c>
      <c r="JM18" s="120">
        <f t="shared" si="49"/>
        <v>0</v>
      </c>
      <c r="JN18" s="120">
        <f t="shared" si="49"/>
        <v>0</v>
      </c>
      <c r="JO18" s="120">
        <f t="shared" si="49"/>
        <v>0</v>
      </c>
      <c r="JP18" s="120">
        <f t="shared" si="49"/>
        <v>0</v>
      </c>
      <c r="JQ18" s="120">
        <f t="shared" si="49"/>
        <v>0</v>
      </c>
      <c r="JR18" s="120">
        <f t="shared" si="49"/>
        <v>0</v>
      </c>
      <c r="JS18" s="120">
        <f t="shared" si="49"/>
        <v>0</v>
      </c>
      <c r="JT18" s="129">
        <f t="shared" si="49"/>
        <v>0</v>
      </c>
      <c r="JU18" s="340">
        <f t="shared" si="49"/>
        <v>0</v>
      </c>
      <c r="JV18" s="341">
        <f t="shared" si="49"/>
        <v>0</v>
      </c>
      <c r="JW18" s="341">
        <f t="shared" si="49"/>
        <v>0</v>
      </c>
      <c r="JX18" s="341">
        <f t="shared" si="49"/>
        <v>0</v>
      </c>
      <c r="JY18" s="342">
        <f t="shared" si="49"/>
        <v>0</v>
      </c>
      <c r="JZ18" s="340">
        <f t="shared" si="49"/>
        <v>0</v>
      </c>
      <c r="KA18" s="341">
        <f t="shared" si="49"/>
        <v>0</v>
      </c>
      <c r="KB18" s="341">
        <f t="shared" si="49"/>
        <v>0</v>
      </c>
      <c r="KC18" s="341">
        <f t="shared" si="49"/>
        <v>0</v>
      </c>
      <c r="KD18" s="342">
        <f t="shared" si="49"/>
        <v>1</v>
      </c>
      <c r="KE18" s="340">
        <f t="shared" si="49"/>
        <v>1410</v>
      </c>
      <c r="KF18" s="343">
        <f t="shared" si="19"/>
        <v>1.8439716312056738</v>
      </c>
      <c r="KG18" s="342">
        <f>KG33+KG35+KG38</f>
        <v>26</v>
      </c>
      <c r="KH18" s="131">
        <f>KH33+KH35+KH38</f>
        <v>0</v>
      </c>
      <c r="KI18" s="130">
        <f>KI33+KI35+KI38</f>
        <v>0</v>
      </c>
      <c r="KJ18" s="124">
        <f>KJ33+KJ35+KJ38</f>
        <v>0</v>
      </c>
      <c r="KK18" s="125"/>
      <c r="KL18" s="307" t="s">
        <v>152</v>
      </c>
      <c r="KM18" s="131">
        <f t="shared" ref="KM18:KW18" si="50">KM33+KM35+KM38</f>
        <v>0</v>
      </c>
      <c r="KN18" s="120">
        <f t="shared" si="50"/>
        <v>0</v>
      </c>
      <c r="KO18" s="120">
        <f t="shared" si="50"/>
        <v>0</v>
      </c>
      <c r="KP18" s="120">
        <f t="shared" si="50"/>
        <v>136</v>
      </c>
      <c r="KQ18" s="120">
        <f t="shared" si="50"/>
        <v>0</v>
      </c>
      <c r="KR18" s="120">
        <f t="shared" si="50"/>
        <v>127</v>
      </c>
      <c r="KS18" s="120">
        <f t="shared" si="50"/>
        <v>0</v>
      </c>
      <c r="KT18" s="120">
        <f t="shared" si="50"/>
        <v>0</v>
      </c>
      <c r="KU18" s="124">
        <f t="shared" si="50"/>
        <v>0</v>
      </c>
      <c r="KV18" s="120">
        <f t="shared" si="50"/>
        <v>0</v>
      </c>
      <c r="KW18" s="120">
        <f t="shared" si="50"/>
        <v>0</v>
      </c>
      <c r="KY18" s="120">
        <f>KY33+KY35+KY38</f>
        <v>0</v>
      </c>
      <c r="KZ18" s="120">
        <f>KZ33+KZ35+KZ38</f>
        <v>0</v>
      </c>
      <c r="LA18" s="120">
        <f>LA33+LA35+LA38</f>
        <v>0</v>
      </c>
      <c r="LB18" s="120">
        <f>LB33+LB35+LB38</f>
        <v>0</v>
      </c>
      <c r="LD18" s="543" t="s">
        <v>152</v>
      </c>
      <c r="LE18" s="131">
        <f t="shared" ref="LE18:LR18" si="51">LE33+LE35+LE38</f>
        <v>0</v>
      </c>
      <c r="LF18" s="120">
        <f t="shared" si="51"/>
        <v>0</v>
      </c>
      <c r="LG18" s="120">
        <f t="shared" si="51"/>
        <v>0</v>
      </c>
      <c r="LH18" s="120">
        <f t="shared" si="51"/>
        <v>0</v>
      </c>
      <c r="LI18" s="120">
        <f t="shared" si="51"/>
        <v>0</v>
      </c>
      <c r="LJ18" s="124">
        <f t="shared" si="51"/>
        <v>0</v>
      </c>
      <c r="LK18" s="131">
        <f t="shared" si="51"/>
        <v>0</v>
      </c>
      <c r="LL18" s="120">
        <f t="shared" si="51"/>
        <v>0</v>
      </c>
      <c r="LM18" s="120">
        <f t="shared" si="51"/>
        <v>0</v>
      </c>
      <c r="LN18" s="124">
        <f t="shared" si="51"/>
        <v>0</v>
      </c>
      <c r="LO18" s="124">
        <f t="shared" si="51"/>
        <v>22</v>
      </c>
      <c r="LP18" s="124">
        <f t="shared" si="51"/>
        <v>7</v>
      </c>
      <c r="LQ18" s="124">
        <f t="shared" si="51"/>
        <v>9</v>
      </c>
      <c r="LR18" s="124">
        <f t="shared" si="51"/>
        <v>5</v>
      </c>
    </row>
    <row r="19" spans="1:331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1</v>
      </c>
      <c r="E19" s="120">
        <f>E45</f>
        <v>0</v>
      </c>
      <c r="F19" s="120">
        <f>F45</f>
        <v>0</v>
      </c>
      <c r="G19" s="410">
        <f t="shared" si="24"/>
        <v>1.639344262295082</v>
      </c>
      <c r="H19" s="130">
        <f>H45</f>
        <v>0</v>
      </c>
      <c r="I19" s="129">
        <f>I45</f>
        <v>1</v>
      </c>
      <c r="J19" s="131">
        <f>J45</f>
        <v>4</v>
      </c>
      <c r="K19" s="120">
        <f>K45</f>
        <v>5</v>
      </c>
      <c r="L19" s="124">
        <f>L45</f>
        <v>5</v>
      </c>
      <c r="M19" s="497">
        <f t="shared" si="1"/>
        <v>8.1967213114754092</v>
      </c>
      <c r="N19" s="131">
        <f>N45</f>
        <v>4</v>
      </c>
      <c r="O19" s="120">
        <f>O45</f>
        <v>5</v>
      </c>
      <c r="P19" s="120">
        <f>P45</f>
        <v>5</v>
      </c>
      <c r="Q19" s="386">
        <f t="shared" si="25"/>
        <v>8.1967213114754092</v>
      </c>
      <c r="R19" s="130">
        <f t="shared" ref="R19:AG19" si="52">R45</f>
        <v>0</v>
      </c>
      <c r="S19" s="120">
        <f t="shared" si="52"/>
        <v>0</v>
      </c>
      <c r="T19" s="120">
        <f t="shared" si="52"/>
        <v>0</v>
      </c>
      <c r="U19" s="120">
        <f t="shared" si="52"/>
        <v>0</v>
      </c>
      <c r="V19" s="120">
        <f t="shared" si="52"/>
        <v>0</v>
      </c>
      <c r="W19" s="120">
        <f t="shared" si="52"/>
        <v>0</v>
      </c>
      <c r="X19" s="120">
        <f t="shared" si="52"/>
        <v>4</v>
      </c>
      <c r="Y19" s="120">
        <f t="shared" si="52"/>
        <v>5</v>
      </c>
      <c r="Z19" s="120">
        <f t="shared" si="52"/>
        <v>4</v>
      </c>
      <c r="AA19" s="120">
        <f t="shared" si="52"/>
        <v>5</v>
      </c>
      <c r="AB19" s="120">
        <f t="shared" si="52"/>
        <v>0</v>
      </c>
      <c r="AC19" s="120">
        <f t="shared" si="52"/>
        <v>0</v>
      </c>
      <c r="AD19" s="120">
        <f t="shared" si="52"/>
        <v>0</v>
      </c>
      <c r="AE19" s="120">
        <f t="shared" si="52"/>
        <v>0</v>
      </c>
      <c r="AF19" s="120">
        <f t="shared" si="52"/>
        <v>0</v>
      </c>
      <c r="AG19" s="120">
        <f t="shared" si="52"/>
        <v>0</v>
      </c>
      <c r="AH19" s="125"/>
      <c r="AI19" s="308" t="s">
        <v>154</v>
      </c>
      <c r="AJ19" s="474">
        <f>AJ45</f>
        <v>71</v>
      </c>
      <c r="AK19" s="120">
        <f>AK45</f>
        <v>12</v>
      </c>
      <c r="AL19" s="127">
        <f t="shared" si="27"/>
        <v>16.901408450704224</v>
      </c>
      <c r="AM19" s="120">
        <f t="shared" ref="AM19:AU19" si="53">AM45</f>
        <v>12</v>
      </c>
      <c r="AN19" s="129">
        <f t="shared" si="53"/>
        <v>12</v>
      </c>
      <c r="AO19" s="131">
        <f t="shared" si="53"/>
        <v>0</v>
      </c>
      <c r="AP19" s="120">
        <f t="shared" si="53"/>
        <v>0</v>
      </c>
      <c r="AQ19" s="124">
        <f t="shared" si="53"/>
        <v>0</v>
      </c>
      <c r="AR19" s="130">
        <f t="shared" si="53"/>
        <v>0</v>
      </c>
      <c r="AS19" s="120">
        <f t="shared" si="53"/>
        <v>1</v>
      </c>
      <c r="AT19" s="120">
        <f t="shared" si="53"/>
        <v>7</v>
      </c>
      <c r="AU19" s="120">
        <f t="shared" si="53"/>
        <v>10</v>
      </c>
      <c r="AV19" s="127">
        <f t="shared" si="29"/>
        <v>14.084507042253522</v>
      </c>
      <c r="AW19" s="120">
        <f>AW45</f>
        <v>10</v>
      </c>
      <c r="AX19" s="120">
        <f>AX45</f>
        <v>10</v>
      </c>
      <c r="AY19" s="120">
        <f>AY45</f>
        <v>0</v>
      </c>
      <c r="AZ19" s="120">
        <f>AZ45</f>
        <v>2</v>
      </c>
      <c r="BA19" s="120">
        <f>BA45</f>
        <v>0</v>
      </c>
      <c r="BB19" s="123">
        <f t="shared" si="30"/>
        <v>0</v>
      </c>
      <c r="BC19" s="120">
        <f>BC45</f>
        <v>0</v>
      </c>
      <c r="BD19" s="120">
        <f>BD45</f>
        <v>1</v>
      </c>
      <c r="BE19" s="120">
        <f>BE45</f>
        <v>0</v>
      </c>
      <c r="BF19" s="127">
        <f t="shared" si="31"/>
        <v>0</v>
      </c>
      <c r="BG19" s="120">
        <f t="shared" ref="BG19:BM19" si="54">BG45</f>
        <v>0</v>
      </c>
      <c r="BH19" s="120">
        <f t="shared" si="54"/>
        <v>0</v>
      </c>
      <c r="BI19" s="120">
        <f t="shared" si="54"/>
        <v>0</v>
      </c>
      <c r="BJ19" s="120">
        <f t="shared" si="54"/>
        <v>0</v>
      </c>
      <c r="BK19" s="120">
        <f t="shared" si="54"/>
        <v>0</v>
      </c>
      <c r="BL19" s="120">
        <f t="shared" si="54"/>
        <v>0</v>
      </c>
      <c r="BM19" s="120">
        <f t="shared" si="54"/>
        <v>0</v>
      </c>
      <c r="BN19" s="125"/>
      <c r="BO19" s="133" t="s">
        <v>154</v>
      </c>
      <c r="BP19" s="119">
        <f>BP45</f>
        <v>81</v>
      </c>
      <c r="BQ19" s="120">
        <f t="shared" ref="BQ19:BX19" si="55">BQ45</f>
        <v>0</v>
      </c>
      <c r="BR19" s="120">
        <f t="shared" si="55"/>
        <v>0</v>
      </c>
      <c r="BS19" s="120">
        <f t="shared" si="55"/>
        <v>0</v>
      </c>
      <c r="BT19" s="120">
        <f t="shared" si="55"/>
        <v>0</v>
      </c>
      <c r="BU19" s="129">
        <f t="shared" si="55"/>
        <v>1</v>
      </c>
      <c r="BV19" s="131">
        <f t="shared" si="55"/>
        <v>0</v>
      </c>
      <c r="BW19" s="120">
        <f t="shared" si="55"/>
        <v>0</v>
      </c>
      <c r="BX19" s="120">
        <f t="shared" si="55"/>
        <v>0</v>
      </c>
      <c r="BY19" s="477">
        <f t="shared" si="34"/>
        <v>0</v>
      </c>
      <c r="BZ19" s="131">
        <f>BZ45</f>
        <v>0</v>
      </c>
      <c r="CA19" s="120">
        <f>CA45</f>
        <v>0</v>
      </c>
      <c r="CB19" s="120">
        <f>CB45</f>
        <v>0</v>
      </c>
      <c r="CC19" s="469">
        <f t="shared" si="35"/>
        <v>0</v>
      </c>
      <c r="CD19" s="130">
        <f t="shared" ref="CD19:CK19" si="56">CD45</f>
        <v>0</v>
      </c>
      <c r="CE19" s="120">
        <f t="shared" si="56"/>
        <v>0</v>
      </c>
      <c r="CF19" s="120">
        <f t="shared" si="56"/>
        <v>0</v>
      </c>
      <c r="CG19" s="120">
        <f t="shared" si="56"/>
        <v>0</v>
      </c>
      <c r="CH19" s="120">
        <f t="shared" si="56"/>
        <v>0</v>
      </c>
      <c r="CI19" s="120">
        <f t="shared" si="56"/>
        <v>0</v>
      </c>
      <c r="CJ19" s="120">
        <f t="shared" si="56"/>
        <v>0</v>
      </c>
      <c r="CK19" s="120">
        <f t="shared" si="56"/>
        <v>1</v>
      </c>
      <c r="CL19" s="315">
        <f t="shared" si="37"/>
        <v>1.2345679012345678</v>
      </c>
      <c r="CM19" s="117">
        <f t="shared" ref="CM19:CN19" si="57">CM45</f>
        <v>0</v>
      </c>
      <c r="CN19" s="324">
        <f t="shared" si="57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58">CS45</f>
        <v>0</v>
      </c>
      <c r="CT19" s="120">
        <f t="shared" si="58"/>
        <v>0</v>
      </c>
      <c r="CU19" s="120">
        <f t="shared" si="58"/>
        <v>0</v>
      </c>
      <c r="CV19" s="120">
        <f t="shared" si="58"/>
        <v>0</v>
      </c>
      <c r="CW19" s="120">
        <f t="shared" si="58"/>
        <v>0</v>
      </c>
      <c r="CX19" s="120">
        <f t="shared" si="58"/>
        <v>0</v>
      </c>
      <c r="CY19" s="120">
        <f t="shared" si="58"/>
        <v>0</v>
      </c>
      <c r="CZ19" s="120">
        <f t="shared" si="58"/>
        <v>0</v>
      </c>
      <c r="DA19" s="120">
        <f t="shared" si="58"/>
        <v>0</v>
      </c>
      <c r="DB19" s="120">
        <f t="shared" si="58"/>
        <v>0</v>
      </c>
      <c r="DC19" s="120">
        <f t="shared" si="58"/>
        <v>0</v>
      </c>
      <c r="DD19" s="120">
        <f t="shared" si="58"/>
        <v>0</v>
      </c>
      <c r="DE19" s="120">
        <f t="shared" si="58"/>
        <v>0</v>
      </c>
      <c r="DF19" s="120">
        <f t="shared" si="58"/>
        <v>0</v>
      </c>
      <c r="DG19" s="120">
        <f t="shared" si="58"/>
        <v>0</v>
      </c>
      <c r="DH19" s="120">
        <f t="shared" si="58"/>
        <v>0</v>
      </c>
      <c r="DI19" s="120">
        <f t="shared" si="58"/>
        <v>0</v>
      </c>
      <c r="DJ19" s="120">
        <f t="shared" si="58"/>
        <v>0</v>
      </c>
      <c r="DK19" s="120">
        <f t="shared" si="58"/>
        <v>0</v>
      </c>
      <c r="DL19" s="120">
        <f t="shared" si="58"/>
        <v>0</v>
      </c>
      <c r="DM19" s="120">
        <f t="shared" si="58"/>
        <v>0</v>
      </c>
      <c r="DN19" s="125"/>
      <c r="DO19" s="308" t="s">
        <v>154</v>
      </c>
      <c r="DP19" s="474">
        <f>DP45</f>
        <v>77</v>
      </c>
      <c r="DQ19" s="120">
        <f t="shared" ref="DQ19:DW19" si="59">DQ45</f>
        <v>0</v>
      </c>
      <c r="DR19" s="120">
        <f t="shared" si="59"/>
        <v>0</v>
      </c>
      <c r="DS19" s="120">
        <f t="shared" si="59"/>
        <v>0</v>
      </c>
      <c r="DT19" s="120">
        <f t="shared" si="59"/>
        <v>0</v>
      </c>
      <c r="DU19" s="120">
        <f t="shared" si="59"/>
        <v>0</v>
      </c>
      <c r="DV19" s="120">
        <f t="shared" si="59"/>
        <v>0</v>
      </c>
      <c r="DW19" s="120">
        <f t="shared" si="59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0">EC45</f>
        <v>0</v>
      </c>
      <c r="ED19" s="120">
        <f t="shared" si="60"/>
        <v>0</v>
      </c>
      <c r="EE19" s="120">
        <f t="shared" si="60"/>
        <v>0</v>
      </c>
      <c r="EF19" s="120">
        <f t="shared" si="60"/>
        <v>0</v>
      </c>
      <c r="EG19" s="120">
        <f t="shared" si="60"/>
        <v>0</v>
      </c>
      <c r="EH19" s="120">
        <f t="shared" si="60"/>
        <v>0</v>
      </c>
      <c r="EI19" s="120">
        <f t="shared" si="60"/>
        <v>0</v>
      </c>
      <c r="EJ19" s="120">
        <f t="shared" si="60"/>
        <v>0</v>
      </c>
      <c r="EK19" s="127">
        <f t="shared" si="9"/>
        <v>0</v>
      </c>
      <c r="EL19" s="120">
        <f>EL45</f>
        <v>0</v>
      </c>
      <c r="EM19" s="120">
        <f>EM45</f>
        <v>19</v>
      </c>
      <c r="EN19" s="127">
        <f t="shared" si="10"/>
        <v>0.24675324675324675</v>
      </c>
      <c r="EO19" s="120">
        <f>EO45</f>
        <v>19</v>
      </c>
      <c r="EP19" s="127">
        <f t="shared" si="11"/>
        <v>0.24675324675324675</v>
      </c>
      <c r="EQ19" s="125"/>
      <c r="ER19" s="133" t="s">
        <v>154</v>
      </c>
      <c r="ES19" s="120">
        <f>ES45</f>
        <v>3</v>
      </c>
      <c r="ET19" s="120">
        <f t="shared" ref="ET19:FK19" si="61">ET45</f>
        <v>0</v>
      </c>
      <c r="EU19" s="120">
        <f t="shared" si="61"/>
        <v>0</v>
      </c>
      <c r="EV19" s="120">
        <f t="shared" si="61"/>
        <v>0</v>
      </c>
      <c r="EW19" s="120">
        <f t="shared" si="61"/>
        <v>0</v>
      </c>
      <c r="EX19" s="120">
        <f t="shared" si="61"/>
        <v>0</v>
      </c>
      <c r="EY19" s="120">
        <f t="shared" si="61"/>
        <v>2</v>
      </c>
      <c r="EZ19" s="120">
        <f t="shared" si="61"/>
        <v>0</v>
      </c>
      <c r="FA19" s="120">
        <f t="shared" si="61"/>
        <v>0</v>
      </c>
      <c r="FB19" s="120">
        <f t="shared" si="61"/>
        <v>5</v>
      </c>
      <c r="FC19" s="120">
        <f t="shared" si="61"/>
        <v>4</v>
      </c>
      <c r="FD19" s="120">
        <f t="shared" si="61"/>
        <v>1</v>
      </c>
      <c r="FE19" s="120">
        <f t="shared" si="61"/>
        <v>0</v>
      </c>
      <c r="FF19" s="120">
        <f t="shared" si="61"/>
        <v>3</v>
      </c>
      <c r="FG19" s="120">
        <f t="shared" si="61"/>
        <v>0</v>
      </c>
      <c r="FH19" s="120">
        <f t="shared" si="61"/>
        <v>0</v>
      </c>
      <c r="FI19" s="120">
        <f t="shared" si="61"/>
        <v>0</v>
      </c>
      <c r="FJ19" s="120">
        <f t="shared" si="61"/>
        <v>0</v>
      </c>
      <c r="FK19" s="119">
        <f t="shared" si="61"/>
        <v>82</v>
      </c>
      <c r="FL19" s="188">
        <f t="shared" si="12"/>
        <v>7.3170731707317067</v>
      </c>
      <c r="FM19" s="120">
        <f t="shared" ref="FM19:GG19" si="62">FM45</f>
        <v>0</v>
      </c>
      <c r="FN19" s="120">
        <f t="shared" si="62"/>
        <v>1</v>
      </c>
      <c r="FO19" s="120">
        <f t="shared" si="62"/>
        <v>2</v>
      </c>
      <c r="FP19" s="120">
        <f t="shared" si="62"/>
        <v>3</v>
      </c>
      <c r="FQ19" s="120">
        <f t="shared" si="62"/>
        <v>0</v>
      </c>
      <c r="FR19" s="120">
        <f t="shared" si="62"/>
        <v>2</v>
      </c>
      <c r="FS19" s="120">
        <f t="shared" si="62"/>
        <v>0</v>
      </c>
      <c r="FT19" s="120">
        <f t="shared" si="62"/>
        <v>0</v>
      </c>
      <c r="FU19" s="120">
        <f t="shared" si="62"/>
        <v>0</v>
      </c>
      <c r="FV19" s="120">
        <f t="shared" si="62"/>
        <v>0</v>
      </c>
      <c r="FW19" s="120">
        <f t="shared" si="62"/>
        <v>0</v>
      </c>
      <c r="FX19" s="120">
        <f t="shared" si="62"/>
        <v>1</v>
      </c>
      <c r="FY19" s="120">
        <f t="shared" si="62"/>
        <v>0</v>
      </c>
      <c r="FZ19" s="120">
        <f t="shared" si="62"/>
        <v>0</v>
      </c>
      <c r="GA19" s="120">
        <f t="shared" si="62"/>
        <v>4</v>
      </c>
      <c r="GB19" s="120">
        <f t="shared" si="62"/>
        <v>1</v>
      </c>
      <c r="GC19" s="120">
        <f t="shared" si="62"/>
        <v>0</v>
      </c>
      <c r="GD19" s="120">
        <f t="shared" si="62"/>
        <v>0</v>
      </c>
      <c r="GE19" s="120">
        <f t="shared" si="62"/>
        <v>0</v>
      </c>
      <c r="GF19" s="120">
        <f t="shared" si="62"/>
        <v>0</v>
      </c>
      <c r="GG19" s="120">
        <f t="shared" si="62"/>
        <v>0</v>
      </c>
      <c r="GH19" s="125"/>
      <c r="GI19" s="133" t="s">
        <v>154</v>
      </c>
      <c r="GJ19" s="119">
        <f>GJ45</f>
        <v>638</v>
      </c>
      <c r="GK19" s="192">
        <f t="shared" si="14"/>
        <v>0</v>
      </c>
      <c r="GL19" s="120">
        <f>GL45</f>
        <v>0</v>
      </c>
      <c r="GM19" s="120">
        <f t="shared" ref="GM19:GW19" si="63">GM45</f>
        <v>0</v>
      </c>
      <c r="GN19" s="120">
        <f t="shared" si="63"/>
        <v>0</v>
      </c>
      <c r="GO19" s="120">
        <f t="shared" si="63"/>
        <v>0</v>
      </c>
      <c r="GP19" s="120">
        <f t="shared" si="63"/>
        <v>0</v>
      </c>
      <c r="GQ19" s="120">
        <f t="shared" si="63"/>
        <v>0</v>
      </c>
      <c r="GR19" s="120">
        <f t="shared" si="63"/>
        <v>0</v>
      </c>
      <c r="GS19" s="120">
        <f t="shared" si="63"/>
        <v>0</v>
      </c>
      <c r="GT19" s="120">
        <f t="shared" si="63"/>
        <v>0</v>
      </c>
      <c r="GU19" s="129">
        <f t="shared" si="63"/>
        <v>0</v>
      </c>
      <c r="GV19" s="131">
        <f t="shared" si="63"/>
        <v>0</v>
      </c>
      <c r="GW19" s="120">
        <f t="shared" si="63"/>
        <v>713</v>
      </c>
      <c r="GX19" s="304">
        <f t="shared" si="16"/>
        <v>0</v>
      </c>
      <c r="GY19" s="130">
        <f t="shared" ref="GY19:HG19" si="64">GY45</f>
        <v>0</v>
      </c>
      <c r="GZ19" s="120">
        <f t="shared" si="64"/>
        <v>0</v>
      </c>
      <c r="HA19" s="120">
        <f t="shared" si="64"/>
        <v>0</v>
      </c>
      <c r="HB19" s="120">
        <f t="shared" si="64"/>
        <v>0</v>
      </c>
      <c r="HC19" s="120">
        <f t="shared" si="64"/>
        <v>0</v>
      </c>
      <c r="HD19" s="120">
        <f t="shared" si="64"/>
        <v>0</v>
      </c>
      <c r="HE19" s="120">
        <f t="shared" si="64"/>
        <v>0</v>
      </c>
      <c r="HF19" s="120">
        <f t="shared" si="64"/>
        <v>0</v>
      </c>
      <c r="HG19" s="124">
        <f t="shared" si="64"/>
        <v>0</v>
      </c>
      <c r="HH19" s="125"/>
      <c r="HI19" s="133" t="s">
        <v>154</v>
      </c>
      <c r="HJ19" s="120">
        <f t="shared" ref="HJ19:HR19" si="65">HJ45</f>
        <v>0</v>
      </c>
      <c r="HK19" s="120">
        <f t="shared" si="65"/>
        <v>0</v>
      </c>
      <c r="HL19" s="120">
        <f t="shared" si="65"/>
        <v>0</v>
      </c>
      <c r="HM19" s="120">
        <f t="shared" si="65"/>
        <v>0</v>
      </c>
      <c r="HN19" s="120">
        <f t="shared" si="65"/>
        <v>0</v>
      </c>
      <c r="HO19" s="120">
        <f t="shared" si="65"/>
        <v>0</v>
      </c>
      <c r="HP19" s="120">
        <f t="shared" si="65"/>
        <v>0</v>
      </c>
      <c r="HQ19" s="129">
        <f t="shared" si="65"/>
        <v>0</v>
      </c>
      <c r="HR19" s="131">
        <f t="shared" si="65"/>
        <v>46</v>
      </c>
      <c r="HS19" s="198">
        <f t="shared" si="46"/>
        <v>0</v>
      </c>
      <c r="HT19" s="130">
        <f t="shared" ref="HT19:IF19" si="66">HT45</f>
        <v>0</v>
      </c>
      <c r="HU19" s="120">
        <f t="shared" si="66"/>
        <v>0</v>
      </c>
      <c r="HV19" s="120">
        <f t="shared" si="66"/>
        <v>0</v>
      </c>
      <c r="HW19" s="124">
        <f t="shared" si="66"/>
        <v>0</v>
      </c>
      <c r="HX19" s="211"/>
      <c r="HY19" s="130">
        <f t="shared" si="66"/>
        <v>0</v>
      </c>
      <c r="HZ19" s="120">
        <f t="shared" si="66"/>
        <v>0</v>
      </c>
      <c r="IA19" s="120">
        <f t="shared" si="66"/>
        <v>0</v>
      </c>
      <c r="IB19" s="120">
        <f t="shared" si="66"/>
        <v>0</v>
      </c>
      <c r="IC19" s="120">
        <f t="shared" si="66"/>
        <v>0</v>
      </c>
      <c r="ID19" s="120">
        <f t="shared" si="66"/>
        <v>0</v>
      </c>
      <c r="IE19" s="120">
        <f t="shared" si="66"/>
        <v>0</v>
      </c>
      <c r="IF19" s="124">
        <f t="shared" si="66"/>
        <v>0</v>
      </c>
      <c r="IG19" s="125"/>
      <c r="IH19" s="133" t="s">
        <v>154</v>
      </c>
      <c r="II19" s="120">
        <f t="shared" ref="II19:JH19" si="67">II45</f>
        <v>0</v>
      </c>
      <c r="IJ19" s="120">
        <f t="shared" si="67"/>
        <v>0</v>
      </c>
      <c r="IK19" s="120">
        <f t="shared" si="67"/>
        <v>0</v>
      </c>
      <c r="IL19" s="120">
        <f t="shared" si="67"/>
        <v>0</v>
      </c>
      <c r="IM19" s="120">
        <f t="shared" si="67"/>
        <v>0</v>
      </c>
      <c r="IN19" s="120">
        <f t="shared" si="67"/>
        <v>0</v>
      </c>
      <c r="IO19" s="120">
        <f t="shared" si="67"/>
        <v>1</v>
      </c>
      <c r="IP19" s="120">
        <f t="shared" si="67"/>
        <v>0</v>
      </c>
      <c r="IQ19" s="120">
        <f t="shared" si="67"/>
        <v>0</v>
      </c>
      <c r="IR19" s="120">
        <f t="shared" si="67"/>
        <v>5</v>
      </c>
      <c r="IS19" s="120">
        <f t="shared" si="67"/>
        <v>0</v>
      </c>
      <c r="IT19" s="120">
        <f t="shared" si="67"/>
        <v>0</v>
      </c>
      <c r="IU19" s="120">
        <f t="shared" si="67"/>
        <v>0</v>
      </c>
      <c r="IV19" s="120">
        <f t="shared" si="67"/>
        <v>1</v>
      </c>
      <c r="IW19" s="124">
        <f t="shared" si="67"/>
        <v>0</v>
      </c>
      <c r="IX19" s="130">
        <f t="shared" si="67"/>
        <v>0</v>
      </c>
      <c r="IY19" s="120">
        <f t="shared" si="67"/>
        <v>0</v>
      </c>
      <c r="IZ19" s="129">
        <f t="shared" si="67"/>
        <v>0</v>
      </c>
      <c r="JA19" s="131">
        <f t="shared" si="67"/>
        <v>0</v>
      </c>
      <c r="JB19" s="120">
        <f t="shared" si="67"/>
        <v>0</v>
      </c>
      <c r="JC19" s="124">
        <f t="shared" si="67"/>
        <v>0</v>
      </c>
      <c r="JD19" s="130">
        <f t="shared" si="67"/>
        <v>0</v>
      </c>
      <c r="JE19" s="120">
        <f t="shared" si="67"/>
        <v>0</v>
      </c>
      <c r="JF19" s="120">
        <f t="shared" si="67"/>
        <v>0</v>
      </c>
      <c r="JG19" s="120">
        <f t="shared" si="67"/>
        <v>0</v>
      </c>
      <c r="JH19" s="120">
        <f t="shared" si="67"/>
        <v>0</v>
      </c>
      <c r="JI19" s="125"/>
      <c r="JJ19" s="133" t="s">
        <v>154</v>
      </c>
      <c r="JK19" s="120">
        <f t="shared" ref="JK19:KE19" si="68">JK45</f>
        <v>0</v>
      </c>
      <c r="JL19" s="120">
        <f t="shared" si="68"/>
        <v>0</v>
      </c>
      <c r="JM19" s="120">
        <f t="shared" si="68"/>
        <v>0</v>
      </c>
      <c r="JN19" s="120">
        <f t="shared" si="68"/>
        <v>0</v>
      </c>
      <c r="JO19" s="120">
        <f t="shared" si="68"/>
        <v>0</v>
      </c>
      <c r="JP19" s="120">
        <f t="shared" si="68"/>
        <v>0</v>
      </c>
      <c r="JQ19" s="120">
        <f t="shared" si="68"/>
        <v>0</v>
      </c>
      <c r="JR19" s="120">
        <f t="shared" si="68"/>
        <v>0</v>
      </c>
      <c r="JS19" s="120">
        <f t="shared" si="68"/>
        <v>0</v>
      </c>
      <c r="JT19" s="129">
        <f t="shared" si="68"/>
        <v>0</v>
      </c>
      <c r="JU19" s="340">
        <f t="shared" si="68"/>
        <v>0</v>
      </c>
      <c r="JV19" s="341">
        <f t="shared" si="68"/>
        <v>0</v>
      </c>
      <c r="JW19" s="341">
        <f t="shared" si="68"/>
        <v>0</v>
      </c>
      <c r="JX19" s="341">
        <f t="shared" si="68"/>
        <v>0</v>
      </c>
      <c r="JY19" s="342">
        <f t="shared" si="68"/>
        <v>0</v>
      </c>
      <c r="JZ19" s="340">
        <f t="shared" si="68"/>
        <v>0</v>
      </c>
      <c r="KA19" s="341">
        <f t="shared" si="68"/>
        <v>0</v>
      </c>
      <c r="KB19" s="341">
        <f t="shared" si="68"/>
        <v>0</v>
      </c>
      <c r="KC19" s="341">
        <f t="shared" si="68"/>
        <v>0</v>
      </c>
      <c r="KD19" s="342">
        <f t="shared" si="68"/>
        <v>0</v>
      </c>
      <c r="KE19" s="340">
        <f t="shared" si="68"/>
        <v>357</v>
      </c>
      <c r="KF19" s="343">
        <f t="shared" si="19"/>
        <v>0.28011204481792717</v>
      </c>
      <c r="KG19" s="342">
        <f>KG45</f>
        <v>1</v>
      </c>
      <c r="KH19" s="131">
        <f t="shared" ref="KH19:KW19" si="69">KH45</f>
        <v>0</v>
      </c>
      <c r="KI19" s="130">
        <f t="shared" si="69"/>
        <v>0</v>
      </c>
      <c r="KJ19" s="124">
        <f t="shared" si="69"/>
        <v>0</v>
      </c>
      <c r="KK19" s="125"/>
      <c r="KL19" s="308" t="s">
        <v>154</v>
      </c>
      <c r="KM19" s="131">
        <f t="shared" si="69"/>
        <v>0</v>
      </c>
      <c r="KN19" s="120">
        <f t="shared" si="69"/>
        <v>0</v>
      </c>
      <c r="KO19" s="120">
        <f t="shared" si="69"/>
        <v>0</v>
      </c>
      <c r="KP19" s="120">
        <f t="shared" si="69"/>
        <v>5</v>
      </c>
      <c r="KQ19" s="120">
        <f t="shared" si="69"/>
        <v>0</v>
      </c>
      <c r="KR19" s="120">
        <f t="shared" si="69"/>
        <v>10</v>
      </c>
      <c r="KS19" s="120">
        <f t="shared" si="69"/>
        <v>0</v>
      </c>
      <c r="KT19" s="120">
        <f t="shared" si="69"/>
        <v>0</v>
      </c>
      <c r="KU19" s="124">
        <f t="shared" si="69"/>
        <v>0</v>
      </c>
      <c r="KV19" s="120">
        <f t="shared" si="69"/>
        <v>0</v>
      </c>
      <c r="KW19" s="120">
        <f t="shared" si="69"/>
        <v>0</v>
      </c>
      <c r="KY19" s="120">
        <f t="shared" ref="KY19:LB19" si="70">KY45</f>
        <v>0</v>
      </c>
      <c r="KZ19" s="120">
        <f t="shared" si="70"/>
        <v>0</v>
      </c>
      <c r="LA19" s="120">
        <f t="shared" si="70"/>
        <v>0</v>
      </c>
      <c r="LB19" s="120">
        <f t="shared" si="70"/>
        <v>0</v>
      </c>
      <c r="LD19" s="544" t="s">
        <v>154</v>
      </c>
      <c r="LE19" s="131">
        <f t="shared" ref="LE19:LR19" si="71">LE45</f>
        <v>0</v>
      </c>
      <c r="LF19" s="120">
        <f t="shared" si="71"/>
        <v>0</v>
      </c>
      <c r="LG19" s="120">
        <f t="shared" si="71"/>
        <v>0</v>
      </c>
      <c r="LH19" s="120">
        <f t="shared" si="71"/>
        <v>0</v>
      </c>
      <c r="LI19" s="120">
        <f t="shared" si="71"/>
        <v>0</v>
      </c>
      <c r="LJ19" s="124">
        <f t="shared" si="71"/>
        <v>0</v>
      </c>
      <c r="LK19" s="131">
        <f t="shared" si="71"/>
        <v>0</v>
      </c>
      <c r="LL19" s="120">
        <f t="shared" si="71"/>
        <v>0</v>
      </c>
      <c r="LM19" s="120">
        <f t="shared" si="71"/>
        <v>0</v>
      </c>
      <c r="LN19" s="124">
        <f t="shared" si="71"/>
        <v>0</v>
      </c>
      <c r="LO19" s="124">
        <f t="shared" si="71"/>
        <v>5</v>
      </c>
      <c r="LP19" s="124">
        <f t="shared" si="71"/>
        <v>0</v>
      </c>
      <c r="LQ19" s="124">
        <f t="shared" si="71"/>
        <v>0</v>
      </c>
      <c r="LR19" s="124">
        <f t="shared" si="71"/>
        <v>0</v>
      </c>
    </row>
    <row r="20" spans="1:331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4"/>
        <v>0</v>
      </c>
      <c r="H20" s="130">
        <f>H42+H43+H44</f>
        <v>0</v>
      </c>
      <c r="I20" s="129">
        <f>I42+I43+I44</f>
        <v>0</v>
      </c>
      <c r="J20" s="131">
        <f>J42+J43+J44</f>
        <v>4</v>
      </c>
      <c r="K20" s="120">
        <f>K42+K43+K44</f>
        <v>5</v>
      </c>
      <c r="L20" s="124">
        <f>L42+L43+L44</f>
        <v>6</v>
      </c>
      <c r="M20" s="497">
        <f t="shared" si="1"/>
        <v>8.2191780821917799</v>
      </c>
      <c r="N20" s="131">
        <f>N42+N43+N44</f>
        <v>4</v>
      </c>
      <c r="O20" s="120">
        <f>O42+O43+O44</f>
        <v>5</v>
      </c>
      <c r="P20" s="120">
        <f>P42+P43+P44</f>
        <v>6</v>
      </c>
      <c r="Q20" s="386">
        <f t="shared" si="25"/>
        <v>8.2191780821917799</v>
      </c>
      <c r="R20" s="130">
        <f t="shared" ref="R20:AG20" si="72">R42+R43+R44</f>
        <v>0</v>
      </c>
      <c r="S20" s="120">
        <f t="shared" si="72"/>
        <v>0</v>
      </c>
      <c r="T20" s="120">
        <f t="shared" si="72"/>
        <v>0</v>
      </c>
      <c r="U20" s="120">
        <f t="shared" si="72"/>
        <v>0</v>
      </c>
      <c r="V20" s="120">
        <f t="shared" si="72"/>
        <v>0</v>
      </c>
      <c r="W20" s="120">
        <f t="shared" si="72"/>
        <v>0</v>
      </c>
      <c r="X20" s="120">
        <f t="shared" si="72"/>
        <v>4</v>
      </c>
      <c r="Y20" s="120">
        <f t="shared" si="72"/>
        <v>5</v>
      </c>
      <c r="Z20" s="120">
        <f t="shared" si="72"/>
        <v>4</v>
      </c>
      <c r="AA20" s="120">
        <f t="shared" si="72"/>
        <v>5</v>
      </c>
      <c r="AB20" s="120">
        <f t="shared" si="72"/>
        <v>0</v>
      </c>
      <c r="AC20" s="120">
        <f t="shared" si="72"/>
        <v>0</v>
      </c>
      <c r="AD20" s="120">
        <f t="shared" si="72"/>
        <v>0</v>
      </c>
      <c r="AE20" s="120">
        <f t="shared" si="72"/>
        <v>0</v>
      </c>
      <c r="AF20" s="120">
        <f t="shared" si="72"/>
        <v>0</v>
      </c>
      <c r="AG20" s="120">
        <f t="shared" si="72"/>
        <v>0</v>
      </c>
      <c r="AH20" s="125"/>
      <c r="AI20" s="307" t="s">
        <v>156</v>
      </c>
      <c r="AJ20" s="474">
        <f>AJ42+AJ43+AJ44</f>
        <v>96</v>
      </c>
      <c r="AK20" s="120">
        <f>AK42+AK43+AK44</f>
        <v>9</v>
      </c>
      <c r="AL20" s="127">
        <f t="shared" si="27"/>
        <v>9.375</v>
      </c>
      <c r="AM20" s="120">
        <f t="shared" ref="AM20:AU20" si="73">AM42+AM43+AM44</f>
        <v>10</v>
      </c>
      <c r="AN20" s="129">
        <f t="shared" si="73"/>
        <v>10</v>
      </c>
      <c r="AO20" s="131">
        <f t="shared" si="73"/>
        <v>0</v>
      </c>
      <c r="AP20" s="120">
        <f t="shared" si="73"/>
        <v>0</v>
      </c>
      <c r="AQ20" s="124">
        <f t="shared" si="73"/>
        <v>0</v>
      </c>
      <c r="AR20" s="130">
        <f t="shared" si="73"/>
        <v>0</v>
      </c>
      <c r="AS20" s="120">
        <f t="shared" si="73"/>
        <v>1</v>
      </c>
      <c r="AT20" s="120">
        <f t="shared" si="73"/>
        <v>8</v>
      </c>
      <c r="AU20" s="120">
        <f t="shared" si="73"/>
        <v>11</v>
      </c>
      <c r="AV20" s="127">
        <f t="shared" si="29"/>
        <v>11.458333333333332</v>
      </c>
      <c r="AW20" s="120">
        <f>AW42+AW43+AW44</f>
        <v>11</v>
      </c>
      <c r="AX20" s="120">
        <f>AX42+AX43+AX44</f>
        <v>11</v>
      </c>
      <c r="AY20" s="120">
        <f>AY42+AY43+AY44</f>
        <v>0</v>
      </c>
      <c r="AZ20" s="120">
        <f>AZ42+AZ43+AZ44</f>
        <v>0</v>
      </c>
      <c r="BA20" s="120">
        <f>BA42+BA43+BA44</f>
        <v>0</v>
      </c>
      <c r="BB20" s="123">
        <f t="shared" si="30"/>
        <v>0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1"/>
        <v>0</v>
      </c>
      <c r="BG20" s="120">
        <f t="shared" ref="BG20:BM20" si="74">BG42+BG43+BG44</f>
        <v>0</v>
      </c>
      <c r="BH20" s="120">
        <f t="shared" si="74"/>
        <v>0</v>
      </c>
      <c r="BI20" s="120">
        <f t="shared" si="74"/>
        <v>0</v>
      </c>
      <c r="BJ20" s="120">
        <f t="shared" si="74"/>
        <v>0</v>
      </c>
      <c r="BK20" s="120">
        <f t="shared" si="74"/>
        <v>0</v>
      </c>
      <c r="BL20" s="120">
        <f t="shared" si="74"/>
        <v>0</v>
      </c>
      <c r="BM20" s="120">
        <f t="shared" si="7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5">BQ42+BQ43+BQ44</f>
        <v>0</v>
      </c>
      <c r="BR20" s="120">
        <f t="shared" si="75"/>
        <v>0</v>
      </c>
      <c r="BS20" s="120">
        <f t="shared" si="75"/>
        <v>0</v>
      </c>
      <c r="BT20" s="120">
        <f t="shared" si="75"/>
        <v>0</v>
      </c>
      <c r="BU20" s="129">
        <f t="shared" si="75"/>
        <v>0</v>
      </c>
      <c r="BV20" s="131">
        <f t="shared" si="75"/>
        <v>0</v>
      </c>
      <c r="BW20" s="120">
        <f t="shared" si="75"/>
        <v>0</v>
      </c>
      <c r="BX20" s="120">
        <f t="shared" si="75"/>
        <v>0</v>
      </c>
      <c r="BY20" s="477">
        <f t="shared" si="34"/>
        <v>0</v>
      </c>
      <c r="BZ20" s="131">
        <f>BZ42+BZ43+BZ44</f>
        <v>0</v>
      </c>
      <c r="CA20" s="120">
        <f>CA42+CA43+CA44</f>
        <v>0</v>
      </c>
      <c r="CB20" s="120">
        <f>CB42+CB43+CB44</f>
        <v>1</v>
      </c>
      <c r="CC20" s="469">
        <f t="shared" si="35"/>
        <v>0.99009900990099009</v>
      </c>
      <c r="CD20" s="130">
        <f t="shared" ref="CD20:CK20" si="76">CD42+CD43+CD44</f>
        <v>0</v>
      </c>
      <c r="CE20" s="120">
        <f t="shared" si="76"/>
        <v>0</v>
      </c>
      <c r="CF20" s="120">
        <f t="shared" si="76"/>
        <v>0</v>
      </c>
      <c r="CG20" s="120">
        <f t="shared" si="76"/>
        <v>0</v>
      </c>
      <c r="CH20" s="120">
        <f t="shared" si="76"/>
        <v>0</v>
      </c>
      <c r="CI20" s="120">
        <f t="shared" si="76"/>
        <v>0</v>
      </c>
      <c r="CJ20" s="120">
        <f t="shared" si="76"/>
        <v>0</v>
      </c>
      <c r="CK20" s="120">
        <f t="shared" si="76"/>
        <v>0</v>
      </c>
      <c r="CL20" s="315">
        <f t="shared" si="37"/>
        <v>0</v>
      </c>
      <c r="CM20" s="117">
        <f t="shared" ref="CM20:CN20" si="77">CM42+CM43+CM44</f>
        <v>0</v>
      </c>
      <c r="CN20" s="324">
        <f t="shared" si="7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78">CS42+CS43+CS44</f>
        <v>0</v>
      </c>
      <c r="CT20" s="120">
        <f t="shared" si="78"/>
        <v>0</v>
      </c>
      <c r="CU20" s="120">
        <f t="shared" si="78"/>
        <v>0</v>
      </c>
      <c r="CV20" s="120">
        <f t="shared" si="78"/>
        <v>0</v>
      </c>
      <c r="CW20" s="120">
        <f t="shared" si="78"/>
        <v>0</v>
      </c>
      <c r="CX20" s="120">
        <f t="shared" si="78"/>
        <v>0</v>
      </c>
      <c r="CY20" s="120">
        <f t="shared" si="78"/>
        <v>0</v>
      </c>
      <c r="CZ20" s="120">
        <f t="shared" si="78"/>
        <v>0</v>
      </c>
      <c r="DA20" s="120">
        <f t="shared" si="78"/>
        <v>0</v>
      </c>
      <c r="DB20" s="120">
        <f t="shared" si="78"/>
        <v>0</v>
      </c>
      <c r="DC20" s="120">
        <f t="shared" si="78"/>
        <v>0</v>
      </c>
      <c r="DD20" s="120">
        <f t="shared" si="78"/>
        <v>0</v>
      </c>
      <c r="DE20" s="120">
        <f t="shared" si="78"/>
        <v>0</v>
      </c>
      <c r="DF20" s="120">
        <f t="shared" si="78"/>
        <v>0</v>
      </c>
      <c r="DG20" s="120">
        <f t="shared" si="78"/>
        <v>0</v>
      </c>
      <c r="DH20" s="120">
        <f t="shared" si="78"/>
        <v>0</v>
      </c>
      <c r="DI20" s="120">
        <f t="shared" si="78"/>
        <v>0</v>
      </c>
      <c r="DJ20" s="120">
        <f t="shared" si="78"/>
        <v>0</v>
      </c>
      <c r="DK20" s="120">
        <f t="shared" si="78"/>
        <v>0</v>
      </c>
      <c r="DL20" s="120">
        <f t="shared" si="78"/>
        <v>0</v>
      </c>
      <c r="DM20" s="120">
        <f t="shared" si="78"/>
        <v>0</v>
      </c>
      <c r="DN20" s="125"/>
      <c r="DO20" s="307" t="s">
        <v>156</v>
      </c>
      <c r="DP20" s="474">
        <f>DP42+DP43+DP44</f>
        <v>90</v>
      </c>
      <c r="DQ20" s="120">
        <f t="shared" ref="DQ20:DW20" si="79">DQ42+DQ43+DQ44</f>
        <v>0</v>
      </c>
      <c r="DR20" s="120">
        <f t="shared" si="79"/>
        <v>0</v>
      </c>
      <c r="DS20" s="120">
        <f t="shared" si="79"/>
        <v>0</v>
      </c>
      <c r="DT20" s="120">
        <f t="shared" si="79"/>
        <v>0</v>
      </c>
      <c r="DU20" s="120">
        <f t="shared" si="79"/>
        <v>0</v>
      </c>
      <c r="DV20" s="120">
        <f t="shared" si="79"/>
        <v>0</v>
      </c>
      <c r="DW20" s="120">
        <f t="shared" si="79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0">EC42+EC43+EC44</f>
        <v>0</v>
      </c>
      <c r="ED20" s="120">
        <f t="shared" si="80"/>
        <v>0</v>
      </c>
      <c r="EE20" s="120">
        <f t="shared" si="80"/>
        <v>0</v>
      </c>
      <c r="EF20" s="120">
        <f t="shared" si="80"/>
        <v>0</v>
      </c>
      <c r="EG20" s="120">
        <f t="shared" si="80"/>
        <v>0</v>
      </c>
      <c r="EH20" s="120">
        <f t="shared" si="80"/>
        <v>0</v>
      </c>
      <c r="EI20" s="120">
        <f t="shared" si="80"/>
        <v>0</v>
      </c>
      <c r="EJ20" s="120">
        <f t="shared" si="80"/>
        <v>0</v>
      </c>
      <c r="EK20" s="127">
        <f t="shared" si="9"/>
        <v>0</v>
      </c>
      <c r="EL20" s="120">
        <f>EL42+EL43+EL44</f>
        <v>0</v>
      </c>
      <c r="EM20" s="120">
        <f>EM42+EM43+EM44</f>
        <v>18</v>
      </c>
      <c r="EN20" s="127">
        <f t="shared" si="10"/>
        <v>0.2</v>
      </c>
      <c r="EO20" s="120">
        <f>EO42+EO43+EO44</f>
        <v>17</v>
      </c>
      <c r="EP20" s="127">
        <f t="shared" si="11"/>
        <v>0.18888888888888888</v>
      </c>
      <c r="EQ20" s="125"/>
      <c r="ER20" s="126" t="s">
        <v>156</v>
      </c>
      <c r="ES20" s="120">
        <f>ES42+ES43+ES44</f>
        <v>0</v>
      </c>
      <c r="ET20" s="120">
        <f t="shared" ref="ET20:FK20" si="81">ET42+ET43+ET44</f>
        <v>0</v>
      </c>
      <c r="EU20" s="120">
        <f t="shared" si="81"/>
        <v>0</v>
      </c>
      <c r="EV20" s="120">
        <f t="shared" si="81"/>
        <v>0</v>
      </c>
      <c r="EW20" s="120">
        <f t="shared" si="81"/>
        <v>0</v>
      </c>
      <c r="EX20" s="120">
        <f t="shared" si="81"/>
        <v>0</v>
      </c>
      <c r="EY20" s="120">
        <f t="shared" si="81"/>
        <v>1</v>
      </c>
      <c r="EZ20" s="120">
        <f t="shared" si="81"/>
        <v>0</v>
      </c>
      <c r="FA20" s="120">
        <f t="shared" si="81"/>
        <v>1</v>
      </c>
      <c r="FB20" s="120">
        <f t="shared" si="81"/>
        <v>0</v>
      </c>
      <c r="FC20" s="120">
        <f t="shared" si="81"/>
        <v>0</v>
      </c>
      <c r="FD20" s="120">
        <f t="shared" si="81"/>
        <v>1</v>
      </c>
      <c r="FE20" s="120">
        <f t="shared" si="81"/>
        <v>0</v>
      </c>
      <c r="FF20" s="120">
        <f t="shared" si="81"/>
        <v>0</v>
      </c>
      <c r="FG20" s="120">
        <f t="shared" si="81"/>
        <v>0</v>
      </c>
      <c r="FH20" s="120">
        <f t="shared" si="81"/>
        <v>0</v>
      </c>
      <c r="FI20" s="120">
        <f t="shared" si="81"/>
        <v>0</v>
      </c>
      <c r="FJ20" s="120">
        <f t="shared" si="81"/>
        <v>0</v>
      </c>
      <c r="FK20" s="119">
        <f t="shared" si="81"/>
        <v>69</v>
      </c>
      <c r="FL20" s="188">
        <f t="shared" si="12"/>
        <v>0</v>
      </c>
      <c r="FM20" s="120">
        <f t="shared" ref="FM20:GG20" si="82">FM42+FM43+FM44</f>
        <v>0</v>
      </c>
      <c r="FN20" s="120">
        <f t="shared" si="82"/>
        <v>0</v>
      </c>
      <c r="FO20" s="120">
        <f t="shared" si="82"/>
        <v>0</v>
      </c>
      <c r="FP20" s="120">
        <f t="shared" si="82"/>
        <v>0</v>
      </c>
      <c r="FQ20" s="120">
        <f t="shared" si="82"/>
        <v>0</v>
      </c>
      <c r="FR20" s="120">
        <f t="shared" si="82"/>
        <v>0</v>
      </c>
      <c r="FS20" s="120">
        <f t="shared" si="82"/>
        <v>0</v>
      </c>
      <c r="FT20" s="120">
        <f t="shared" si="82"/>
        <v>0</v>
      </c>
      <c r="FU20" s="120">
        <f t="shared" si="82"/>
        <v>0</v>
      </c>
      <c r="FV20" s="120">
        <f t="shared" si="82"/>
        <v>0</v>
      </c>
      <c r="FW20" s="120">
        <f t="shared" si="82"/>
        <v>0</v>
      </c>
      <c r="FX20" s="120">
        <f t="shared" si="82"/>
        <v>0</v>
      </c>
      <c r="FY20" s="120">
        <f t="shared" si="82"/>
        <v>0</v>
      </c>
      <c r="FZ20" s="120">
        <f t="shared" si="82"/>
        <v>0</v>
      </c>
      <c r="GA20" s="120">
        <f t="shared" si="82"/>
        <v>0</v>
      </c>
      <c r="GB20" s="120">
        <f t="shared" si="82"/>
        <v>0</v>
      </c>
      <c r="GC20" s="120">
        <f t="shared" si="82"/>
        <v>0</v>
      </c>
      <c r="GD20" s="120">
        <f t="shared" si="82"/>
        <v>0</v>
      </c>
      <c r="GE20" s="120">
        <f t="shared" si="82"/>
        <v>0</v>
      </c>
      <c r="GF20" s="120">
        <f t="shared" si="82"/>
        <v>0</v>
      </c>
      <c r="GG20" s="120">
        <f t="shared" si="82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0.15384615384615385</v>
      </c>
      <c r="GL20" s="120">
        <f>GL42+GL43+GL44</f>
        <v>0</v>
      </c>
      <c r="GM20" s="120">
        <f t="shared" ref="GM20:GW20" si="83">GM42+GM43+GM44</f>
        <v>0</v>
      </c>
      <c r="GN20" s="120">
        <f t="shared" si="83"/>
        <v>0</v>
      </c>
      <c r="GO20" s="120">
        <f t="shared" si="83"/>
        <v>0</v>
      </c>
      <c r="GP20" s="120">
        <f t="shared" si="83"/>
        <v>0</v>
      </c>
      <c r="GQ20" s="120">
        <f t="shared" si="83"/>
        <v>0</v>
      </c>
      <c r="GR20" s="120">
        <f t="shared" si="83"/>
        <v>0</v>
      </c>
      <c r="GS20" s="120">
        <f t="shared" si="83"/>
        <v>1</v>
      </c>
      <c r="GT20" s="120">
        <f t="shared" si="83"/>
        <v>0</v>
      </c>
      <c r="GU20" s="129">
        <f t="shared" si="83"/>
        <v>0</v>
      </c>
      <c r="GV20" s="131">
        <f t="shared" si="83"/>
        <v>0</v>
      </c>
      <c r="GW20" s="120">
        <f t="shared" si="83"/>
        <v>636</v>
      </c>
      <c r="GX20" s="304">
        <f t="shared" si="16"/>
        <v>0</v>
      </c>
      <c r="GY20" s="130">
        <f t="shared" ref="GY20:HG20" si="84">GY42+GY43+GY44</f>
        <v>0</v>
      </c>
      <c r="GZ20" s="120">
        <f t="shared" si="84"/>
        <v>0</v>
      </c>
      <c r="HA20" s="120">
        <f t="shared" si="84"/>
        <v>0</v>
      </c>
      <c r="HB20" s="120">
        <f t="shared" si="84"/>
        <v>0</v>
      </c>
      <c r="HC20" s="120">
        <f t="shared" si="84"/>
        <v>0</v>
      </c>
      <c r="HD20" s="120">
        <f t="shared" si="84"/>
        <v>0</v>
      </c>
      <c r="HE20" s="120">
        <f t="shared" si="84"/>
        <v>0</v>
      </c>
      <c r="HF20" s="120">
        <f t="shared" si="84"/>
        <v>0</v>
      </c>
      <c r="HG20" s="124">
        <f t="shared" si="84"/>
        <v>0</v>
      </c>
      <c r="HH20" s="125"/>
      <c r="HI20" s="126" t="s">
        <v>156</v>
      </c>
      <c r="HJ20" s="120">
        <f t="shared" ref="HJ20:HR20" si="85">HJ42+HJ43+HJ44</f>
        <v>0</v>
      </c>
      <c r="HK20" s="120">
        <f t="shared" si="85"/>
        <v>0</v>
      </c>
      <c r="HL20" s="120">
        <f t="shared" si="85"/>
        <v>0</v>
      </c>
      <c r="HM20" s="120">
        <f t="shared" si="85"/>
        <v>0</v>
      </c>
      <c r="HN20" s="120">
        <f t="shared" si="85"/>
        <v>0</v>
      </c>
      <c r="HO20" s="120">
        <f t="shared" si="85"/>
        <v>0</v>
      </c>
      <c r="HP20" s="120">
        <f t="shared" si="85"/>
        <v>0</v>
      </c>
      <c r="HQ20" s="129">
        <f t="shared" si="85"/>
        <v>0</v>
      </c>
      <c r="HR20" s="131">
        <f t="shared" si="85"/>
        <v>49</v>
      </c>
      <c r="HS20" s="198">
        <f t="shared" si="46"/>
        <v>0</v>
      </c>
      <c r="HT20" s="130">
        <f t="shared" ref="HT20:IF20" si="86">HT42+HT43+HT44</f>
        <v>0</v>
      </c>
      <c r="HU20" s="120">
        <f t="shared" si="86"/>
        <v>0</v>
      </c>
      <c r="HV20" s="120">
        <f t="shared" si="86"/>
        <v>0</v>
      </c>
      <c r="HW20" s="124">
        <f t="shared" si="86"/>
        <v>0</v>
      </c>
      <c r="HX20" s="211"/>
      <c r="HY20" s="130">
        <f t="shared" si="86"/>
        <v>0</v>
      </c>
      <c r="HZ20" s="120">
        <f t="shared" si="86"/>
        <v>0</v>
      </c>
      <c r="IA20" s="120">
        <f t="shared" si="86"/>
        <v>0</v>
      </c>
      <c r="IB20" s="120">
        <f t="shared" si="86"/>
        <v>0</v>
      </c>
      <c r="IC20" s="120">
        <f t="shared" si="86"/>
        <v>0</v>
      </c>
      <c r="ID20" s="120">
        <f t="shared" si="86"/>
        <v>0</v>
      </c>
      <c r="IE20" s="120">
        <f t="shared" si="86"/>
        <v>0</v>
      </c>
      <c r="IF20" s="124">
        <f t="shared" si="86"/>
        <v>0</v>
      </c>
      <c r="IG20" s="125"/>
      <c r="IH20" s="126" t="s">
        <v>156</v>
      </c>
      <c r="II20" s="120">
        <f t="shared" ref="II20:JH20" si="87">II42+II43+II44</f>
        <v>0</v>
      </c>
      <c r="IJ20" s="120">
        <f t="shared" si="87"/>
        <v>0</v>
      </c>
      <c r="IK20" s="120">
        <f t="shared" si="87"/>
        <v>0</v>
      </c>
      <c r="IL20" s="120">
        <f t="shared" si="87"/>
        <v>0</v>
      </c>
      <c r="IM20" s="120">
        <f t="shared" si="87"/>
        <v>0</v>
      </c>
      <c r="IN20" s="120">
        <f t="shared" si="87"/>
        <v>0</v>
      </c>
      <c r="IO20" s="120">
        <f t="shared" si="87"/>
        <v>2</v>
      </c>
      <c r="IP20" s="120">
        <f t="shared" si="87"/>
        <v>1</v>
      </c>
      <c r="IQ20" s="120">
        <f t="shared" si="87"/>
        <v>0</v>
      </c>
      <c r="IR20" s="120">
        <f t="shared" si="87"/>
        <v>0</v>
      </c>
      <c r="IS20" s="120">
        <f t="shared" si="87"/>
        <v>1</v>
      </c>
      <c r="IT20" s="120">
        <f t="shared" si="87"/>
        <v>0</v>
      </c>
      <c r="IU20" s="120">
        <f t="shared" si="87"/>
        <v>0</v>
      </c>
      <c r="IV20" s="120">
        <f t="shared" si="87"/>
        <v>0</v>
      </c>
      <c r="IW20" s="124">
        <f t="shared" si="87"/>
        <v>0</v>
      </c>
      <c r="IX20" s="130">
        <f t="shared" si="87"/>
        <v>0</v>
      </c>
      <c r="IY20" s="120">
        <f t="shared" si="87"/>
        <v>0</v>
      </c>
      <c r="IZ20" s="129">
        <f t="shared" si="87"/>
        <v>0</v>
      </c>
      <c r="JA20" s="131">
        <f t="shared" si="87"/>
        <v>0</v>
      </c>
      <c r="JB20" s="120">
        <f t="shared" si="87"/>
        <v>0</v>
      </c>
      <c r="JC20" s="124">
        <f t="shared" si="87"/>
        <v>0</v>
      </c>
      <c r="JD20" s="130">
        <f t="shared" si="87"/>
        <v>0</v>
      </c>
      <c r="JE20" s="120">
        <f t="shared" si="87"/>
        <v>0</v>
      </c>
      <c r="JF20" s="120">
        <f t="shared" si="87"/>
        <v>0</v>
      </c>
      <c r="JG20" s="120">
        <f t="shared" si="87"/>
        <v>0</v>
      </c>
      <c r="JH20" s="120">
        <f t="shared" si="87"/>
        <v>0</v>
      </c>
      <c r="JI20" s="125"/>
      <c r="JJ20" s="126" t="s">
        <v>156</v>
      </c>
      <c r="JK20" s="120">
        <f t="shared" ref="JK20:KE20" si="88">JK42+JK43+JK44</f>
        <v>0</v>
      </c>
      <c r="JL20" s="120">
        <f t="shared" si="88"/>
        <v>0</v>
      </c>
      <c r="JM20" s="120">
        <f t="shared" si="88"/>
        <v>0</v>
      </c>
      <c r="JN20" s="120">
        <f t="shared" si="88"/>
        <v>0</v>
      </c>
      <c r="JO20" s="120">
        <f t="shared" si="88"/>
        <v>0</v>
      </c>
      <c r="JP20" s="120">
        <f t="shared" si="88"/>
        <v>0</v>
      </c>
      <c r="JQ20" s="120">
        <f t="shared" si="88"/>
        <v>0</v>
      </c>
      <c r="JR20" s="120">
        <f t="shared" si="88"/>
        <v>0</v>
      </c>
      <c r="JS20" s="120">
        <f t="shared" si="88"/>
        <v>0</v>
      </c>
      <c r="JT20" s="129">
        <f t="shared" si="88"/>
        <v>0</v>
      </c>
      <c r="JU20" s="340">
        <f t="shared" si="88"/>
        <v>0</v>
      </c>
      <c r="JV20" s="341">
        <f t="shared" si="88"/>
        <v>0</v>
      </c>
      <c r="JW20" s="341">
        <f t="shared" si="88"/>
        <v>0</v>
      </c>
      <c r="JX20" s="341">
        <f t="shared" si="88"/>
        <v>0</v>
      </c>
      <c r="JY20" s="342">
        <f t="shared" si="88"/>
        <v>0</v>
      </c>
      <c r="JZ20" s="340">
        <f t="shared" si="88"/>
        <v>0</v>
      </c>
      <c r="KA20" s="341">
        <f t="shared" si="88"/>
        <v>0</v>
      </c>
      <c r="KB20" s="341">
        <f t="shared" si="88"/>
        <v>0</v>
      </c>
      <c r="KC20" s="341">
        <f t="shared" si="88"/>
        <v>0</v>
      </c>
      <c r="KD20" s="342">
        <f t="shared" si="88"/>
        <v>0</v>
      </c>
      <c r="KE20" s="340">
        <f t="shared" si="88"/>
        <v>319</v>
      </c>
      <c r="KF20" s="343">
        <f t="shared" si="19"/>
        <v>0</v>
      </c>
      <c r="KG20" s="342">
        <f>KG42+KG43+KG44</f>
        <v>0</v>
      </c>
      <c r="KH20" s="131">
        <f t="shared" ref="KH20:KW20" si="89">KH42+KH43+KH44</f>
        <v>0</v>
      </c>
      <c r="KI20" s="130">
        <f t="shared" si="89"/>
        <v>0</v>
      </c>
      <c r="KJ20" s="124">
        <f t="shared" si="89"/>
        <v>0</v>
      </c>
      <c r="KK20" s="125"/>
      <c r="KL20" s="307" t="s">
        <v>156</v>
      </c>
      <c r="KM20" s="131">
        <f t="shared" si="89"/>
        <v>0</v>
      </c>
      <c r="KN20" s="120">
        <f t="shared" si="89"/>
        <v>0</v>
      </c>
      <c r="KO20" s="120">
        <f t="shared" si="89"/>
        <v>0</v>
      </c>
      <c r="KP20" s="120">
        <f t="shared" si="89"/>
        <v>22</v>
      </c>
      <c r="KQ20" s="120">
        <f t="shared" si="89"/>
        <v>0</v>
      </c>
      <c r="KR20" s="120">
        <f t="shared" si="89"/>
        <v>17</v>
      </c>
      <c r="KS20" s="120">
        <f t="shared" si="89"/>
        <v>0</v>
      </c>
      <c r="KT20" s="120">
        <f t="shared" si="89"/>
        <v>0</v>
      </c>
      <c r="KU20" s="124">
        <f t="shared" si="89"/>
        <v>0</v>
      </c>
      <c r="KV20" s="120">
        <f t="shared" si="89"/>
        <v>0</v>
      </c>
      <c r="KW20" s="120">
        <f t="shared" si="89"/>
        <v>0</v>
      </c>
      <c r="KY20" s="120">
        <f t="shared" ref="KY20:LB20" si="90">KY42+KY43+KY44</f>
        <v>0</v>
      </c>
      <c r="KZ20" s="120">
        <f t="shared" si="90"/>
        <v>0</v>
      </c>
      <c r="LA20" s="120">
        <f t="shared" si="90"/>
        <v>0</v>
      </c>
      <c r="LB20" s="120">
        <f t="shared" si="90"/>
        <v>0</v>
      </c>
      <c r="LD20" s="307" t="s">
        <v>156</v>
      </c>
      <c r="LE20" s="120">
        <f t="shared" ref="LE20:LR20" si="91">LE42+LE43+LE44</f>
        <v>0</v>
      </c>
      <c r="LF20" s="120">
        <f t="shared" si="91"/>
        <v>0</v>
      </c>
      <c r="LG20" s="120">
        <f t="shared" si="91"/>
        <v>0</v>
      </c>
      <c r="LH20" s="120">
        <f t="shared" si="91"/>
        <v>0</v>
      </c>
      <c r="LI20" s="120">
        <f t="shared" si="91"/>
        <v>0</v>
      </c>
      <c r="LJ20" s="124">
        <f t="shared" si="91"/>
        <v>0</v>
      </c>
      <c r="LK20" s="131">
        <f t="shared" si="91"/>
        <v>0</v>
      </c>
      <c r="LL20" s="120">
        <f t="shared" si="91"/>
        <v>0</v>
      </c>
      <c r="LM20" s="120">
        <f t="shared" si="91"/>
        <v>0</v>
      </c>
      <c r="LN20" s="124">
        <f t="shared" si="91"/>
        <v>0</v>
      </c>
      <c r="LO20" s="124">
        <f t="shared" si="91"/>
        <v>5</v>
      </c>
      <c r="LP20" s="124">
        <f t="shared" si="91"/>
        <v>0</v>
      </c>
      <c r="LQ20" s="124">
        <f t="shared" si="91"/>
        <v>0</v>
      </c>
      <c r="LR20" s="124">
        <f t="shared" si="91"/>
        <v>0</v>
      </c>
    </row>
    <row r="21" spans="1:331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0</v>
      </c>
      <c r="E21" s="120">
        <f>E37+E36</f>
        <v>0</v>
      </c>
      <c r="F21" s="120">
        <f>F37+F36</f>
        <v>0</v>
      </c>
      <c r="G21" s="410">
        <f t="shared" si="24"/>
        <v>0</v>
      </c>
      <c r="H21" s="130">
        <f>H37+H36</f>
        <v>0</v>
      </c>
      <c r="I21" s="129">
        <f>I37+I36</f>
        <v>0</v>
      </c>
      <c r="J21" s="131">
        <f>J37+J36</f>
        <v>5</v>
      </c>
      <c r="K21" s="120">
        <f>K37+K36</f>
        <v>5</v>
      </c>
      <c r="L21" s="124">
        <f>L37+L36</f>
        <v>9</v>
      </c>
      <c r="M21" s="497">
        <f t="shared" si="1"/>
        <v>15.517241379310345</v>
      </c>
      <c r="N21" s="131">
        <f>N37+N36</f>
        <v>5</v>
      </c>
      <c r="O21" s="120">
        <f>O37+O36</f>
        <v>5</v>
      </c>
      <c r="P21" s="120">
        <f>P37+P36</f>
        <v>9</v>
      </c>
      <c r="Q21" s="386">
        <f t="shared" si="25"/>
        <v>15.517241379310345</v>
      </c>
      <c r="R21" s="130">
        <f t="shared" ref="R21:AG21" si="92">R37+R36</f>
        <v>0</v>
      </c>
      <c r="S21" s="120">
        <f t="shared" si="92"/>
        <v>0</v>
      </c>
      <c r="T21" s="120">
        <f t="shared" si="92"/>
        <v>0</v>
      </c>
      <c r="U21" s="120">
        <f t="shared" si="92"/>
        <v>0</v>
      </c>
      <c r="V21" s="120">
        <f t="shared" si="92"/>
        <v>0</v>
      </c>
      <c r="W21" s="120">
        <f t="shared" si="92"/>
        <v>0</v>
      </c>
      <c r="X21" s="120">
        <f t="shared" si="92"/>
        <v>5</v>
      </c>
      <c r="Y21" s="120">
        <f t="shared" si="92"/>
        <v>4</v>
      </c>
      <c r="Z21" s="120">
        <f t="shared" si="92"/>
        <v>5</v>
      </c>
      <c r="AA21" s="120">
        <f t="shared" si="92"/>
        <v>5</v>
      </c>
      <c r="AB21" s="120">
        <f t="shared" si="92"/>
        <v>0</v>
      </c>
      <c r="AC21" s="120">
        <f t="shared" si="92"/>
        <v>0</v>
      </c>
      <c r="AD21" s="120">
        <f t="shared" si="92"/>
        <v>0</v>
      </c>
      <c r="AE21" s="120">
        <f t="shared" si="92"/>
        <v>0</v>
      </c>
      <c r="AF21" s="120">
        <f t="shared" si="92"/>
        <v>0</v>
      </c>
      <c r="AG21" s="120">
        <f t="shared" si="92"/>
        <v>0</v>
      </c>
      <c r="AH21" s="125"/>
      <c r="AI21" s="308" t="s">
        <v>158</v>
      </c>
      <c r="AJ21" s="474">
        <f>AJ37+AJ36</f>
        <v>64</v>
      </c>
      <c r="AK21" s="120">
        <f>AK37+AK36</f>
        <v>7</v>
      </c>
      <c r="AL21" s="127">
        <f t="shared" si="27"/>
        <v>10.9375</v>
      </c>
      <c r="AM21" s="120">
        <f t="shared" ref="AM21:AU21" si="93">AM37+AM36</f>
        <v>7</v>
      </c>
      <c r="AN21" s="129">
        <f t="shared" si="93"/>
        <v>7</v>
      </c>
      <c r="AO21" s="131">
        <f t="shared" si="93"/>
        <v>0</v>
      </c>
      <c r="AP21" s="120">
        <f t="shared" si="93"/>
        <v>0</v>
      </c>
      <c r="AQ21" s="124">
        <f t="shared" si="93"/>
        <v>0</v>
      </c>
      <c r="AR21" s="130">
        <f t="shared" si="93"/>
        <v>0</v>
      </c>
      <c r="AS21" s="120">
        <f t="shared" si="93"/>
        <v>0</v>
      </c>
      <c r="AT21" s="120">
        <f t="shared" si="93"/>
        <v>6</v>
      </c>
      <c r="AU21" s="120">
        <f t="shared" si="93"/>
        <v>7</v>
      </c>
      <c r="AV21" s="127">
        <f t="shared" si="29"/>
        <v>10.9375</v>
      </c>
      <c r="AW21" s="120">
        <f>AW37+AW36</f>
        <v>7</v>
      </c>
      <c r="AX21" s="120">
        <f>AX37+AX36</f>
        <v>7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1"/>
        <v>0</v>
      </c>
      <c r="BG21" s="120">
        <f t="shared" ref="BG21:BM21" si="94">BG37+BG36</f>
        <v>0</v>
      </c>
      <c r="BH21" s="120">
        <f t="shared" si="94"/>
        <v>0</v>
      </c>
      <c r="BI21" s="120">
        <f t="shared" si="94"/>
        <v>0</v>
      </c>
      <c r="BJ21" s="120">
        <f t="shared" si="94"/>
        <v>0</v>
      </c>
      <c r="BK21" s="120">
        <f t="shared" si="94"/>
        <v>0</v>
      </c>
      <c r="BL21" s="120">
        <f t="shared" si="94"/>
        <v>0</v>
      </c>
      <c r="BM21" s="120">
        <f t="shared" si="94"/>
        <v>0</v>
      </c>
      <c r="BN21" s="125"/>
      <c r="BO21" s="133" t="s">
        <v>158</v>
      </c>
      <c r="BP21" s="119">
        <f>BP37+BP36</f>
        <v>70</v>
      </c>
      <c r="BQ21" s="120">
        <f t="shared" ref="BQ21:BX21" si="95">BQ37+BQ36</f>
        <v>0</v>
      </c>
      <c r="BR21" s="120">
        <f t="shared" si="95"/>
        <v>0</v>
      </c>
      <c r="BS21" s="120">
        <f t="shared" si="95"/>
        <v>0</v>
      </c>
      <c r="BT21" s="120">
        <f t="shared" si="95"/>
        <v>0</v>
      </c>
      <c r="BU21" s="129">
        <f t="shared" si="95"/>
        <v>0</v>
      </c>
      <c r="BV21" s="131">
        <f t="shared" si="95"/>
        <v>1</v>
      </c>
      <c r="BW21" s="120">
        <f t="shared" si="95"/>
        <v>0</v>
      </c>
      <c r="BX21" s="120">
        <f t="shared" si="95"/>
        <v>0</v>
      </c>
      <c r="BY21" s="477">
        <f t="shared" si="34"/>
        <v>0</v>
      </c>
      <c r="BZ21" s="131">
        <f>BZ37+BZ36</f>
        <v>0</v>
      </c>
      <c r="CA21" s="120">
        <f>CA37+CA36</f>
        <v>1</v>
      </c>
      <c r="CB21" s="120">
        <f>CB37+CB36</f>
        <v>0</v>
      </c>
      <c r="CC21" s="469">
        <f t="shared" si="35"/>
        <v>0</v>
      </c>
      <c r="CD21" s="130">
        <f t="shared" ref="CD21:CK21" si="96">CD37+CD36</f>
        <v>0</v>
      </c>
      <c r="CE21" s="120">
        <f t="shared" si="96"/>
        <v>0</v>
      </c>
      <c r="CF21" s="120">
        <f t="shared" si="96"/>
        <v>0</v>
      </c>
      <c r="CG21" s="120">
        <f t="shared" si="96"/>
        <v>0</v>
      </c>
      <c r="CH21" s="120">
        <f t="shared" si="96"/>
        <v>0</v>
      </c>
      <c r="CI21" s="120">
        <f t="shared" si="96"/>
        <v>0</v>
      </c>
      <c r="CJ21" s="120">
        <f t="shared" si="96"/>
        <v>0</v>
      </c>
      <c r="CK21" s="120">
        <f t="shared" si="96"/>
        <v>2</v>
      </c>
      <c r="CL21" s="315">
        <f t="shared" si="37"/>
        <v>2.8571428571428572</v>
      </c>
      <c r="CM21" s="117">
        <f t="shared" ref="CM21:CN21" si="97">CM37+CM36</f>
        <v>0</v>
      </c>
      <c r="CN21" s="324">
        <f t="shared" si="97"/>
        <v>0</v>
      </c>
      <c r="CO21" s="130">
        <f>CO37+CO36</f>
        <v>0</v>
      </c>
      <c r="CP21" s="125"/>
      <c r="CQ21" s="132" t="s">
        <v>158</v>
      </c>
      <c r="CR21" s="367">
        <f t="shared" ref="CR21:DM21" si="98">CR37+CR36</f>
        <v>6</v>
      </c>
      <c r="CS21" s="131">
        <f t="shared" si="98"/>
        <v>0</v>
      </c>
      <c r="CT21" s="120">
        <f t="shared" si="98"/>
        <v>0</v>
      </c>
      <c r="CU21" s="120">
        <f t="shared" si="98"/>
        <v>0</v>
      </c>
      <c r="CV21" s="120">
        <f t="shared" si="98"/>
        <v>0</v>
      </c>
      <c r="CW21" s="120">
        <f t="shared" si="98"/>
        <v>0</v>
      </c>
      <c r="CX21" s="120">
        <f t="shared" si="98"/>
        <v>0</v>
      </c>
      <c r="CY21" s="120">
        <f t="shared" si="98"/>
        <v>0</v>
      </c>
      <c r="CZ21" s="120">
        <f t="shared" si="98"/>
        <v>0</v>
      </c>
      <c r="DA21" s="120">
        <f t="shared" si="98"/>
        <v>0</v>
      </c>
      <c r="DB21" s="120">
        <f t="shared" si="98"/>
        <v>0</v>
      </c>
      <c r="DC21" s="120">
        <f t="shared" si="98"/>
        <v>0</v>
      </c>
      <c r="DD21" s="120">
        <f t="shared" si="98"/>
        <v>0</v>
      </c>
      <c r="DE21" s="120">
        <f t="shared" si="98"/>
        <v>0</v>
      </c>
      <c r="DF21" s="120">
        <f t="shared" si="98"/>
        <v>0</v>
      </c>
      <c r="DG21" s="120">
        <f t="shared" si="98"/>
        <v>0</v>
      </c>
      <c r="DH21" s="120">
        <f t="shared" si="98"/>
        <v>0</v>
      </c>
      <c r="DI21" s="120">
        <f t="shared" si="98"/>
        <v>0</v>
      </c>
      <c r="DJ21" s="120">
        <f t="shared" si="98"/>
        <v>0</v>
      </c>
      <c r="DK21" s="120">
        <f t="shared" si="98"/>
        <v>0</v>
      </c>
      <c r="DL21" s="120">
        <f t="shared" si="98"/>
        <v>0</v>
      </c>
      <c r="DM21" s="120">
        <f t="shared" si="98"/>
        <v>0</v>
      </c>
      <c r="DN21" s="125"/>
      <c r="DO21" s="308" t="s">
        <v>158</v>
      </c>
      <c r="DP21" s="474">
        <f>DP37+DP36</f>
        <v>78</v>
      </c>
      <c r="DQ21" s="120">
        <f t="shared" ref="DQ21:DW21" si="99">DQ37+DQ36</f>
        <v>0</v>
      </c>
      <c r="DR21" s="120">
        <f t="shared" si="99"/>
        <v>0</v>
      </c>
      <c r="DS21" s="120">
        <f t="shared" si="99"/>
        <v>0</v>
      </c>
      <c r="DT21" s="120">
        <f t="shared" si="99"/>
        <v>0</v>
      </c>
      <c r="DU21" s="120">
        <f t="shared" si="99"/>
        <v>0</v>
      </c>
      <c r="DV21" s="120">
        <f t="shared" si="99"/>
        <v>0</v>
      </c>
      <c r="DW21" s="120">
        <f t="shared" si="99"/>
        <v>0</v>
      </c>
      <c r="DX21" s="127">
        <f t="shared" si="7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0">EC37+EC36</f>
        <v>0</v>
      </c>
      <c r="ED21" s="120">
        <f t="shared" si="100"/>
        <v>0</v>
      </c>
      <c r="EE21" s="120">
        <f t="shared" si="100"/>
        <v>0</v>
      </c>
      <c r="EF21" s="120">
        <f t="shared" si="100"/>
        <v>0</v>
      </c>
      <c r="EG21" s="120">
        <f t="shared" si="100"/>
        <v>0</v>
      </c>
      <c r="EH21" s="120">
        <f t="shared" si="100"/>
        <v>0</v>
      </c>
      <c r="EI21" s="120">
        <f t="shared" si="100"/>
        <v>0</v>
      </c>
      <c r="EJ21" s="120">
        <f t="shared" si="100"/>
        <v>0</v>
      </c>
      <c r="EK21" s="127">
        <f t="shared" si="9"/>
        <v>0</v>
      </c>
      <c r="EL21" s="120">
        <f>EL37+EL36</f>
        <v>0</v>
      </c>
      <c r="EM21" s="120">
        <f>EM37+EM36</f>
        <v>3</v>
      </c>
      <c r="EN21" s="127">
        <f t="shared" si="10"/>
        <v>3.8461538461538464E-2</v>
      </c>
      <c r="EO21" s="120">
        <f>EO37+EO36</f>
        <v>3</v>
      </c>
      <c r="EP21" s="127">
        <f t="shared" si="11"/>
        <v>3.8461538461538464E-2</v>
      </c>
      <c r="EQ21" s="125"/>
      <c r="ER21" s="133" t="s">
        <v>158</v>
      </c>
      <c r="ES21" s="120">
        <f>ES37+ES36</f>
        <v>0</v>
      </c>
      <c r="ET21" s="120">
        <f t="shared" ref="ET21:FK21" si="101">ET37+ET36</f>
        <v>0</v>
      </c>
      <c r="EU21" s="120">
        <f t="shared" si="101"/>
        <v>0</v>
      </c>
      <c r="EV21" s="120">
        <f t="shared" si="101"/>
        <v>0</v>
      </c>
      <c r="EW21" s="120">
        <f t="shared" si="101"/>
        <v>0</v>
      </c>
      <c r="EX21" s="120">
        <f t="shared" si="101"/>
        <v>0</v>
      </c>
      <c r="EY21" s="120">
        <f t="shared" si="101"/>
        <v>0</v>
      </c>
      <c r="EZ21" s="120">
        <f t="shared" si="101"/>
        <v>0</v>
      </c>
      <c r="FA21" s="120">
        <f t="shared" si="101"/>
        <v>0</v>
      </c>
      <c r="FB21" s="120">
        <f t="shared" si="101"/>
        <v>0</v>
      </c>
      <c r="FC21" s="120">
        <f t="shared" si="101"/>
        <v>0</v>
      </c>
      <c r="FD21" s="120">
        <f t="shared" si="101"/>
        <v>0</v>
      </c>
      <c r="FE21" s="120">
        <f t="shared" si="101"/>
        <v>0</v>
      </c>
      <c r="FF21" s="120">
        <f t="shared" si="101"/>
        <v>0</v>
      </c>
      <c r="FG21" s="120">
        <f t="shared" si="101"/>
        <v>0</v>
      </c>
      <c r="FH21" s="120">
        <f t="shared" si="101"/>
        <v>0</v>
      </c>
      <c r="FI21" s="120">
        <f t="shared" si="101"/>
        <v>0</v>
      </c>
      <c r="FJ21" s="120">
        <f t="shared" si="101"/>
        <v>0</v>
      </c>
      <c r="FK21" s="119">
        <f t="shared" si="101"/>
        <v>66</v>
      </c>
      <c r="FL21" s="188">
        <f t="shared" si="12"/>
        <v>10.606060606060606</v>
      </c>
      <c r="FM21" s="120">
        <f t="shared" ref="FM21:GG21" si="102">FM37+FM36</f>
        <v>0</v>
      </c>
      <c r="FN21" s="120">
        <f t="shared" si="102"/>
        <v>0</v>
      </c>
      <c r="FO21" s="120">
        <f t="shared" si="102"/>
        <v>2</v>
      </c>
      <c r="FP21" s="120">
        <f t="shared" si="102"/>
        <v>5</v>
      </c>
      <c r="FQ21" s="120">
        <f t="shared" si="102"/>
        <v>0</v>
      </c>
      <c r="FR21" s="120">
        <f t="shared" si="102"/>
        <v>0</v>
      </c>
      <c r="FS21" s="120">
        <f t="shared" si="102"/>
        <v>0</v>
      </c>
      <c r="FT21" s="120">
        <f t="shared" si="102"/>
        <v>0</v>
      </c>
      <c r="FU21" s="120">
        <f t="shared" si="102"/>
        <v>0</v>
      </c>
      <c r="FV21" s="120">
        <f t="shared" si="102"/>
        <v>0</v>
      </c>
      <c r="FW21" s="120">
        <f t="shared" si="102"/>
        <v>0</v>
      </c>
      <c r="FX21" s="120">
        <f t="shared" si="102"/>
        <v>0</v>
      </c>
      <c r="FY21" s="120">
        <f t="shared" si="102"/>
        <v>0</v>
      </c>
      <c r="FZ21" s="120">
        <f t="shared" si="102"/>
        <v>0</v>
      </c>
      <c r="GA21" s="120">
        <f t="shared" si="102"/>
        <v>0</v>
      </c>
      <c r="GB21" s="120">
        <f t="shared" si="102"/>
        <v>1</v>
      </c>
      <c r="GC21" s="120">
        <f t="shared" si="102"/>
        <v>0</v>
      </c>
      <c r="GD21" s="120">
        <f t="shared" si="102"/>
        <v>0</v>
      </c>
      <c r="GE21" s="120">
        <f t="shared" si="102"/>
        <v>0</v>
      </c>
      <c r="GF21" s="120">
        <f t="shared" si="102"/>
        <v>0</v>
      </c>
      <c r="GG21" s="120">
        <f t="shared" si="102"/>
        <v>0</v>
      </c>
      <c r="GH21" s="125"/>
      <c r="GI21" s="133" t="s">
        <v>158</v>
      </c>
      <c r="GJ21" s="119">
        <f>GJ37+GJ36</f>
        <v>474</v>
      </c>
      <c r="GK21" s="192">
        <f t="shared" si="14"/>
        <v>0</v>
      </c>
      <c r="GL21" s="120">
        <f>GL37+GL36</f>
        <v>0</v>
      </c>
      <c r="GM21" s="120">
        <f t="shared" ref="GM21:GW21" si="103">GM37+GM36</f>
        <v>0</v>
      </c>
      <c r="GN21" s="120">
        <f t="shared" si="103"/>
        <v>0</v>
      </c>
      <c r="GO21" s="120">
        <f t="shared" si="103"/>
        <v>0</v>
      </c>
      <c r="GP21" s="120">
        <f t="shared" si="103"/>
        <v>0</v>
      </c>
      <c r="GQ21" s="120">
        <f t="shared" si="103"/>
        <v>0</v>
      </c>
      <c r="GR21" s="120">
        <f t="shared" si="103"/>
        <v>0</v>
      </c>
      <c r="GS21" s="120">
        <f t="shared" si="103"/>
        <v>0</v>
      </c>
      <c r="GT21" s="120">
        <f t="shared" si="103"/>
        <v>0</v>
      </c>
      <c r="GU21" s="129">
        <f t="shared" si="103"/>
        <v>0</v>
      </c>
      <c r="GV21" s="131">
        <f t="shared" si="103"/>
        <v>0</v>
      </c>
      <c r="GW21" s="120">
        <f t="shared" si="103"/>
        <v>317</v>
      </c>
      <c r="GX21" s="304">
        <f t="shared" si="16"/>
        <v>0</v>
      </c>
      <c r="GY21" s="130">
        <f t="shared" ref="GY21:HG21" si="104">GY37+GY36</f>
        <v>0</v>
      </c>
      <c r="GZ21" s="120">
        <f t="shared" si="104"/>
        <v>0</v>
      </c>
      <c r="HA21" s="120">
        <f t="shared" si="104"/>
        <v>0</v>
      </c>
      <c r="HB21" s="120">
        <f t="shared" si="104"/>
        <v>0</v>
      </c>
      <c r="HC21" s="120">
        <f t="shared" si="104"/>
        <v>0</v>
      </c>
      <c r="HD21" s="120">
        <f t="shared" si="104"/>
        <v>0</v>
      </c>
      <c r="HE21" s="120">
        <f t="shared" si="104"/>
        <v>0</v>
      </c>
      <c r="HF21" s="120">
        <f t="shared" si="104"/>
        <v>0</v>
      </c>
      <c r="HG21" s="124">
        <f t="shared" si="104"/>
        <v>0</v>
      </c>
      <c r="HH21" s="125"/>
      <c r="HI21" s="133" t="s">
        <v>158</v>
      </c>
      <c r="HJ21" s="120">
        <f t="shared" ref="HJ21:HR21" si="105">HJ37+HJ36</f>
        <v>0</v>
      </c>
      <c r="HK21" s="120">
        <f t="shared" si="105"/>
        <v>0</v>
      </c>
      <c r="HL21" s="120">
        <f t="shared" si="105"/>
        <v>0</v>
      </c>
      <c r="HM21" s="120">
        <f t="shared" si="105"/>
        <v>0</v>
      </c>
      <c r="HN21" s="120">
        <f t="shared" si="105"/>
        <v>0</v>
      </c>
      <c r="HO21" s="120">
        <f t="shared" si="105"/>
        <v>0</v>
      </c>
      <c r="HP21" s="120">
        <f t="shared" si="105"/>
        <v>0</v>
      </c>
      <c r="HQ21" s="129">
        <f t="shared" si="105"/>
        <v>0</v>
      </c>
      <c r="HR21" s="131">
        <f t="shared" si="105"/>
        <v>37</v>
      </c>
      <c r="HS21" s="198">
        <f t="shared" si="46"/>
        <v>0</v>
      </c>
      <c r="HT21" s="130">
        <f t="shared" ref="HT21:IF21" si="106">HT37+HT36</f>
        <v>0</v>
      </c>
      <c r="HU21" s="120">
        <f t="shared" si="106"/>
        <v>0</v>
      </c>
      <c r="HV21" s="120">
        <f t="shared" si="106"/>
        <v>0</v>
      </c>
      <c r="HW21" s="124">
        <f t="shared" si="106"/>
        <v>0</v>
      </c>
      <c r="HX21" s="211"/>
      <c r="HY21" s="130">
        <f t="shared" si="106"/>
        <v>0</v>
      </c>
      <c r="HZ21" s="120">
        <f t="shared" si="106"/>
        <v>0</v>
      </c>
      <c r="IA21" s="120">
        <f t="shared" si="106"/>
        <v>0</v>
      </c>
      <c r="IB21" s="120">
        <f t="shared" si="106"/>
        <v>0</v>
      </c>
      <c r="IC21" s="120">
        <f t="shared" si="106"/>
        <v>0</v>
      </c>
      <c r="ID21" s="120">
        <f t="shared" si="106"/>
        <v>0</v>
      </c>
      <c r="IE21" s="120">
        <f t="shared" si="106"/>
        <v>0</v>
      </c>
      <c r="IF21" s="124">
        <f t="shared" si="106"/>
        <v>0</v>
      </c>
      <c r="IG21" s="125"/>
      <c r="IH21" s="133" t="s">
        <v>158</v>
      </c>
      <c r="II21" s="120">
        <f t="shared" ref="II21:JH21" si="107">II37+II36</f>
        <v>0</v>
      </c>
      <c r="IJ21" s="120">
        <f t="shared" si="107"/>
        <v>0</v>
      </c>
      <c r="IK21" s="120">
        <f t="shared" si="107"/>
        <v>0</v>
      </c>
      <c r="IL21" s="120">
        <f t="shared" si="107"/>
        <v>0</v>
      </c>
      <c r="IM21" s="120">
        <f t="shared" si="107"/>
        <v>0</v>
      </c>
      <c r="IN21" s="120">
        <f t="shared" si="107"/>
        <v>0</v>
      </c>
      <c r="IO21" s="120">
        <f t="shared" si="107"/>
        <v>0</v>
      </c>
      <c r="IP21" s="120">
        <f t="shared" si="107"/>
        <v>1</v>
      </c>
      <c r="IQ21" s="120">
        <f t="shared" si="107"/>
        <v>0</v>
      </c>
      <c r="IR21" s="120">
        <f t="shared" si="107"/>
        <v>0</v>
      </c>
      <c r="IS21" s="120">
        <f t="shared" si="107"/>
        <v>0</v>
      </c>
      <c r="IT21" s="120">
        <f t="shared" si="107"/>
        <v>1</v>
      </c>
      <c r="IU21" s="120">
        <f t="shared" si="107"/>
        <v>0</v>
      </c>
      <c r="IV21" s="120">
        <f t="shared" si="107"/>
        <v>0</v>
      </c>
      <c r="IW21" s="124">
        <f t="shared" si="107"/>
        <v>0</v>
      </c>
      <c r="IX21" s="130">
        <f t="shared" si="107"/>
        <v>0</v>
      </c>
      <c r="IY21" s="120">
        <f t="shared" si="107"/>
        <v>0</v>
      </c>
      <c r="IZ21" s="129">
        <f t="shared" si="107"/>
        <v>0</v>
      </c>
      <c r="JA21" s="131">
        <f t="shared" si="107"/>
        <v>0</v>
      </c>
      <c r="JB21" s="120">
        <f t="shared" si="107"/>
        <v>0</v>
      </c>
      <c r="JC21" s="124">
        <f t="shared" si="107"/>
        <v>0</v>
      </c>
      <c r="JD21" s="130">
        <f t="shared" si="107"/>
        <v>0</v>
      </c>
      <c r="JE21" s="120">
        <f t="shared" si="107"/>
        <v>0</v>
      </c>
      <c r="JF21" s="120">
        <f t="shared" si="107"/>
        <v>0</v>
      </c>
      <c r="JG21" s="120">
        <f t="shared" si="107"/>
        <v>0</v>
      </c>
      <c r="JH21" s="120">
        <f t="shared" si="107"/>
        <v>0</v>
      </c>
      <c r="JI21" s="125"/>
      <c r="JJ21" s="133" t="s">
        <v>158</v>
      </c>
      <c r="JK21" s="120">
        <f t="shared" ref="JK21:KE21" si="108">JK37+JK36</f>
        <v>0</v>
      </c>
      <c r="JL21" s="120">
        <f t="shared" si="108"/>
        <v>0</v>
      </c>
      <c r="JM21" s="120">
        <f t="shared" si="108"/>
        <v>0</v>
      </c>
      <c r="JN21" s="120">
        <f t="shared" si="108"/>
        <v>0</v>
      </c>
      <c r="JO21" s="120">
        <f t="shared" si="108"/>
        <v>0</v>
      </c>
      <c r="JP21" s="120">
        <f t="shared" si="108"/>
        <v>0</v>
      </c>
      <c r="JQ21" s="120">
        <f t="shared" si="108"/>
        <v>0</v>
      </c>
      <c r="JR21" s="120">
        <f t="shared" si="108"/>
        <v>0</v>
      </c>
      <c r="JS21" s="120">
        <f t="shared" si="108"/>
        <v>0</v>
      </c>
      <c r="JT21" s="129">
        <f t="shared" si="108"/>
        <v>0</v>
      </c>
      <c r="JU21" s="340">
        <f t="shared" si="108"/>
        <v>0</v>
      </c>
      <c r="JV21" s="341">
        <f t="shared" si="108"/>
        <v>0</v>
      </c>
      <c r="JW21" s="341">
        <f t="shared" si="108"/>
        <v>0</v>
      </c>
      <c r="JX21" s="341">
        <f t="shared" si="108"/>
        <v>0</v>
      </c>
      <c r="JY21" s="342">
        <f t="shared" si="108"/>
        <v>0</v>
      </c>
      <c r="JZ21" s="340">
        <f t="shared" si="108"/>
        <v>0</v>
      </c>
      <c r="KA21" s="341">
        <f t="shared" si="108"/>
        <v>0</v>
      </c>
      <c r="KB21" s="341">
        <f t="shared" si="108"/>
        <v>0</v>
      </c>
      <c r="KC21" s="341">
        <f t="shared" si="108"/>
        <v>1</v>
      </c>
      <c r="KD21" s="342">
        <f t="shared" si="108"/>
        <v>1</v>
      </c>
      <c r="KE21" s="340">
        <f t="shared" si="108"/>
        <v>158</v>
      </c>
      <c r="KF21" s="343">
        <f t="shared" si="19"/>
        <v>0.63291139240506333</v>
      </c>
      <c r="KG21" s="342">
        <f>KG37+KG36</f>
        <v>1</v>
      </c>
      <c r="KH21" s="131">
        <f t="shared" ref="KH21:KW21" si="109">KH37+KH36</f>
        <v>2</v>
      </c>
      <c r="KI21" s="130">
        <f t="shared" si="109"/>
        <v>0</v>
      </c>
      <c r="KJ21" s="124">
        <f t="shared" si="109"/>
        <v>0</v>
      </c>
      <c r="KK21" s="125"/>
      <c r="KL21" s="308" t="s">
        <v>158</v>
      </c>
      <c r="KM21" s="131">
        <f t="shared" si="109"/>
        <v>0</v>
      </c>
      <c r="KN21" s="120">
        <f t="shared" si="109"/>
        <v>0</v>
      </c>
      <c r="KO21" s="120">
        <f t="shared" si="109"/>
        <v>0</v>
      </c>
      <c r="KP21" s="120">
        <f t="shared" si="109"/>
        <v>32</v>
      </c>
      <c r="KQ21" s="120">
        <f t="shared" si="109"/>
        <v>0</v>
      </c>
      <c r="KR21" s="120">
        <f t="shared" si="109"/>
        <v>24</v>
      </c>
      <c r="KS21" s="120">
        <f t="shared" si="109"/>
        <v>0</v>
      </c>
      <c r="KT21" s="120">
        <f t="shared" si="109"/>
        <v>0</v>
      </c>
      <c r="KU21" s="124">
        <f t="shared" si="109"/>
        <v>0</v>
      </c>
      <c r="KV21" s="120">
        <f t="shared" si="109"/>
        <v>0</v>
      </c>
      <c r="KW21" s="120">
        <f t="shared" si="109"/>
        <v>0</v>
      </c>
      <c r="KY21" s="120">
        <f t="shared" ref="KY21:LB21" si="110">KY37+KY36</f>
        <v>0</v>
      </c>
      <c r="KZ21" s="120">
        <f t="shared" si="110"/>
        <v>0</v>
      </c>
      <c r="LA21" s="120">
        <f t="shared" si="110"/>
        <v>0</v>
      </c>
      <c r="LB21" s="120">
        <f t="shared" si="110"/>
        <v>0</v>
      </c>
      <c r="LD21" s="308" t="s">
        <v>158</v>
      </c>
      <c r="LE21" s="120">
        <f t="shared" ref="LE21:LR21" si="111">LE37+LE36</f>
        <v>0</v>
      </c>
      <c r="LF21" s="120">
        <f t="shared" si="111"/>
        <v>0</v>
      </c>
      <c r="LG21" s="120">
        <f t="shared" si="111"/>
        <v>0</v>
      </c>
      <c r="LH21" s="120">
        <f t="shared" si="111"/>
        <v>0</v>
      </c>
      <c r="LI21" s="120">
        <f t="shared" si="111"/>
        <v>0</v>
      </c>
      <c r="LJ21" s="124">
        <f t="shared" si="111"/>
        <v>0</v>
      </c>
      <c r="LK21" s="131">
        <f t="shared" si="111"/>
        <v>0</v>
      </c>
      <c r="LL21" s="120">
        <f t="shared" si="111"/>
        <v>0</v>
      </c>
      <c r="LM21" s="120">
        <f t="shared" si="111"/>
        <v>0</v>
      </c>
      <c r="LN21" s="124">
        <f t="shared" si="111"/>
        <v>0</v>
      </c>
      <c r="LO21" s="124">
        <f t="shared" si="111"/>
        <v>13</v>
      </c>
      <c r="LP21" s="124">
        <f t="shared" si="111"/>
        <v>0</v>
      </c>
      <c r="LQ21" s="124">
        <f t="shared" si="111"/>
        <v>0</v>
      </c>
      <c r="LR21" s="124">
        <f t="shared" si="111"/>
        <v>0</v>
      </c>
    </row>
    <row r="22" spans="1:331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4"/>
        <v>0</v>
      </c>
      <c r="H22" s="130">
        <f>H39</f>
        <v>0</v>
      </c>
      <c r="I22" s="129">
        <f>I39</f>
        <v>0</v>
      </c>
      <c r="J22" s="131">
        <f>J39</f>
        <v>0</v>
      </c>
      <c r="K22" s="120">
        <f>K39</f>
        <v>3</v>
      </c>
      <c r="L22" s="124">
        <f>L39</f>
        <v>1</v>
      </c>
      <c r="M22" s="497">
        <f t="shared" si="1"/>
        <v>7.6923076923076925</v>
      </c>
      <c r="N22" s="131">
        <f>N39</f>
        <v>0</v>
      </c>
      <c r="O22" s="120">
        <f>O39</f>
        <v>3</v>
      </c>
      <c r="P22" s="120">
        <f>P39</f>
        <v>1</v>
      </c>
      <c r="Q22" s="386">
        <f t="shared" si="25"/>
        <v>7.6923076923076925</v>
      </c>
      <c r="R22" s="130">
        <f t="shared" ref="R22:AG22" si="112">R39</f>
        <v>0</v>
      </c>
      <c r="S22" s="120">
        <f t="shared" si="112"/>
        <v>0</v>
      </c>
      <c r="T22" s="120">
        <f t="shared" si="112"/>
        <v>0</v>
      </c>
      <c r="U22" s="120">
        <f t="shared" si="112"/>
        <v>0</v>
      </c>
      <c r="V22" s="120">
        <f t="shared" si="112"/>
        <v>0</v>
      </c>
      <c r="W22" s="120">
        <f t="shared" si="112"/>
        <v>0</v>
      </c>
      <c r="X22" s="120">
        <f t="shared" si="112"/>
        <v>0</v>
      </c>
      <c r="Y22" s="120">
        <f t="shared" si="112"/>
        <v>3</v>
      </c>
      <c r="Z22" s="120">
        <f t="shared" si="112"/>
        <v>0</v>
      </c>
      <c r="AA22" s="120">
        <f t="shared" si="112"/>
        <v>3</v>
      </c>
      <c r="AB22" s="120">
        <f t="shared" si="112"/>
        <v>0</v>
      </c>
      <c r="AC22" s="120">
        <f t="shared" si="112"/>
        <v>0</v>
      </c>
      <c r="AD22" s="120">
        <f t="shared" si="112"/>
        <v>0</v>
      </c>
      <c r="AE22" s="120">
        <f t="shared" si="112"/>
        <v>0</v>
      </c>
      <c r="AF22" s="120">
        <f t="shared" si="112"/>
        <v>0</v>
      </c>
      <c r="AG22" s="120">
        <f t="shared" si="112"/>
        <v>0</v>
      </c>
      <c r="AH22" s="125"/>
      <c r="AI22" s="308" t="s">
        <v>160</v>
      </c>
      <c r="AJ22" s="474">
        <f>AJ39</f>
        <v>12</v>
      </c>
      <c r="AK22" s="120">
        <f>AK39</f>
        <v>1</v>
      </c>
      <c r="AL22" s="127">
        <f t="shared" si="27"/>
        <v>8.3333333333333321</v>
      </c>
      <c r="AM22" s="120">
        <f t="shared" ref="AM22:AU22" si="113">AM39</f>
        <v>1</v>
      </c>
      <c r="AN22" s="129">
        <f t="shared" si="113"/>
        <v>1</v>
      </c>
      <c r="AO22" s="131">
        <f t="shared" si="113"/>
        <v>0</v>
      </c>
      <c r="AP22" s="120">
        <f t="shared" si="113"/>
        <v>0</v>
      </c>
      <c r="AQ22" s="124">
        <f t="shared" si="113"/>
        <v>0</v>
      </c>
      <c r="AR22" s="130">
        <f t="shared" si="113"/>
        <v>0</v>
      </c>
      <c r="AS22" s="120">
        <f t="shared" si="113"/>
        <v>0</v>
      </c>
      <c r="AT22" s="120">
        <f t="shared" si="113"/>
        <v>1</v>
      </c>
      <c r="AU22" s="120">
        <f t="shared" si="113"/>
        <v>1</v>
      </c>
      <c r="AV22" s="127">
        <f t="shared" si="29"/>
        <v>8.3333333333333321</v>
      </c>
      <c r="AW22" s="120">
        <f>AW39</f>
        <v>1</v>
      </c>
      <c r="AX22" s="120">
        <f>AX39</f>
        <v>1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14">BG39</f>
        <v>0</v>
      </c>
      <c r="BH22" s="120">
        <f t="shared" si="114"/>
        <v>0</v>
      </c>
      <c r="BI22" s="120">
        <f t="shared" si="114"/>
        <v>0</v>
      </c>
      <c r="BJ22" s="120">
        <f t="shared" si="114"/>
        <v>0</v>
      </c>
      <c r="BK22" s="120">
        <f t="shared" si="114"/>
        <v>0</v>
      </c>
      <c r="BL22" s="120">
        <f t="shared" si="114"/>
        <v>0</v>
      </c>
      <c r="BM22" s="120">
        <f t="shared" si="114"/>
        <v>0</v>
      </c>
      <c r="BN22" s="125"/>
      <c r="BO22" s="133" t="s">
        <v>160</v>
      </c>
      <c r="BP22" s="119">
        <f>BP39</f>
        <v>11</v>
      </c>
      <c r="BQ22" s="120">
        <f t="shared" ref="BQ22:BX22" si="115">BQ39</f>
        <v>0</v>
      </c>
      <c r="BR22" s="120">
        <f t="shared" si="115"/>
        <v>0</v>
      </c>
      <c r="BS22" s="120">
        <f t="shared" si="115"/>
        <v>0</v>
      </c>
      <c r="BT22" s="120">
        <f t="shared" si="115"/>
        <v>1</v>
      </c>
      <c r="BU22" s="129">
        <f t="shared" si="115"/>
        <v>0</v>
      </c>
      <c r="BV22" s="131">
        <f t="shared" si="115"/>
        <v>0</v>
      </c>
      <c r="BW22" s="120">
        <f t="shared" si="115"/>
        <v>0</v>
      </c>
      <c r="BX22" s="120">
        <f t="shared" si="115"/>
        <v>0</v>
      </c>
      <c r="BY22" s="477">
        <f t="shared" si="34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5"/>
        <v>0</v>
      </c>
      <c r="CD22" s="130">
        <f t="shared" ref="CD22:CK22" si="116">CD39</f>
        <v>0</v>
      </c>
      <c r="CE22" s="120">
        <f t="shared" si="116"/>
        <v>0</v>
      </c>
      <c r="CF22" s="120">
        <f t="shared" si="116"/>
        <v>0</v>
      </c>
      <c r="CG22" s="120">
        <f t="shared" si="116"/>
        <v>0</v>
      </c>
      <c r="CH22" s="120">
        <f t="shared" si="116"/>
        <v>0</v>
      </c>
      <c r="CI22" s="120">
        <f t="shared" si="116"/>
        <v>0</v>
      </c>
      <c r="CJ22" s="120">
        <f t="shared" si="116"/>
        <v>1</v>
      </c>
      <c r="CK22" s="120">
        <f t="shared" si="116"/>
        <v>0</v>
      </c>
      <c r="CL22" s="315">
        <f t="shared" si="37"/>
        <v>0</v>
      </c>
      <c r="CM22" s="117">
        <f t="shared" ref="CM22:CN22" si="117">CM39</f>
        <v>0</v>
      </c>
      <c r="CN22" s="324">
        <f t="shared" si="117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18">CS39</f>
        <v>0</v>
      </c>
      <c r="CT22" s="120">
        <f t="shared" si="118"/>
        <v>0</v>
      </c>
      <c r="CU22" s="120">
        <f t="shared" si="118"/>
        <v>0</v>
      </c>
      <c r="CV22" s="120">
        <f t="shared" si="118"/>
        <v>0</v>
      </c>
      <c r="CW22" s="120">
        <f t="shared" si="118"/>
        <v>0</v>
      </c>
      <c r="CX22" s="120">
        <f t="shared" si="118"/>
        <v>0</v>
      </c>
      <c r="CY22" s="120">
        <f t="shared" si="118"/>
        <v>0</v>
      </c>
      <c r="CZ22" s="120">
        <f t="shared" si="118"/>
        <v>0</v>
      </c>
      <c r="DA22" s="120">
        <f t="shared" si="118"/>
        <v>0</v>
      </c>
      <c r="DB22" s="120">
        <f t="shared" si="118"/>
        <v>0</v>
      </c>
      <c r="DC22" s="120">
        <f t="shared" si="118"/>
        <v>0</v>
      </c>
      <c r="DD22" s="120">
        <f t="shared" si="118"/>
        <v>0</v>
      </c>
      <c r="DE22" s="120">
        <f t="shared" si="118"/>
        <v>0</v>
      </c>
      <c r="DF22" s="120">
        <f t="shared" si="118"/>
        <v>0</v>
      </c>
      <c r="DG22" s="120">
        <f t="shared" si="118"/>
        <v>0</v>
      </c>
      <c r="DH22" s="120">
        <f t="shared" si="118"/>
        <v>0</v>
      </c>
      <c r="DI22" s="120">
        <f t="shared" si="118"/>
        <v>0</v>
      </c>
      <c r="DJ22" s="120">
        <f t="shared" si="118"/>
        <v>0</v>
      </c>
      <c r="DK22" s="120">
        <f t="shared" si="118"/>
        <v>0</v>
      </c>
      <c r="DL22" s="120">
        <f t="shared" si="118"/>
        <v>0</v>
      </c>
      <c r="DM22" s="120">
        <f t="shared" si="118"/>
        <v>0</v>
      </c>
      <c r="DN22" s="125"/>
      <c r="DO22" s="308" t="s">
        <v>160</v>
      </c>
      <c r="DP22" s="474">
        <f>DP39</f>
        <v>14</v>
      </c>
      <c r="DQ22" s="120">
        <f t="shared" ref="DQ22:DW22" si="119">DQ39</f>
        <v>0</v>
      </c>
      <c r="DR22" s="120">
        <f t="shared" si="119"/>
        <v>0</v>
      </c>
      <c r="DS22" s="120">
        <f t="shared" si="119"/>
        <v>0</v>
      </c>
      <c r="DT22" s="120">
        <f t="shared" si="119"/>
        <v>0</v>
      </c>
      <c r="DU22" s="120">
        <f t="shared" si="119"/>
        <v>0</v>
      </c>
      <c r="DV22" s="120">
        <f t="shared" si="119"/>
        <v>0</v>
      </c>
      <c r="DW22" s="120">
        <f t="shared" si="119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0">EC39</f>
        <v>0</v>
      </c>
      <c r="ED22" s="120">
        <f t="shared" si="120"/>
        <v>0</v>
      </c>
      <c r="EE22" s="120">
        <f t="shared" si="120"/>
        <v>0</v>
      </c>
      <c r="EF22" s="120">
        <f t="shared" si="120"/>
        <v>0</v>
      </c>
      <c r="EG22" s="120">
        <f t="shared" si="120"/>
        <v>0</v>
      </c>
      <c r="EH22" s="120">
        <f t="shared" si="120"/>
        <v>0</v>
      </c>
      <c r="EI22" s="120">
        <f t="shared" si="120"/>
        <v>0</v>
      </c>
      <c r="EJ22" s="120">
        <f t="shared" si="120"/>
        <v>0</v>
      </c>
      <c r="EK22" s="127">
        <f t="shared" si="9"/>
        <v>0</v>
      </c>
      <c r="EL22" s="120">
        <f>EL39</f>
        <v>0</v>
      </c>
      <c r="EM22" s="120">
        <f>EM39</f>
        <v>3</v>
      </c>
      <c r="EN22" s="127">
        <f t="shared" si="10"/>
        <v>0.21428571428571427</v>
      </c>
      <c r="EO22" s="120">
        <f>EO39</f>
        <v>3</v>
      </c>
      <c r="EP22" s="127">
        <f t="shared" si="11"/>
        <v>0.21428571428571427</v>
      </c>
      <c r="EQ22" s="125"/>
      <c r="ER22" s="133" t="s">
        <v>160</v>
      </c>
      <c r="ES22" s="120">
        <f>ES39</f>
        <v>0</v>
      </c>
      <c r="ET22" s="120">
        <f t="shared" ref="ET22:FK22" si="121">ET39</f>
        <v>0</v>
      </c>
      <c r="EU22" s="120">
        <f t="shared" si="121"/>
        <v>0</v>
      </c>
      <c r="EV22" s="120">
        <f t="shared" si="121"/>
        <v>0</v>
      </c>
      <c r="EW22" s="120">
        <f t="shared" si="121"/>
        <v>0</v>
      </c>
      <c r="EX22" s="120">
        <f t="shared" si="121"/>
        <v>0</v>
      </c>
      <c r="EY22" s="120">
        <f t="shared" si="121"/>
        <v>0</v>
      </c>
      <c r="EZ22" s="120">
        <f t="shared" si="121"/>
        <v>2</v>
      </c>
      <c r="FA22" s="120">
        <f t="shared" si="121"/>
        <v>0</v>
      </c>
      <c r="FB22" s="120">
        <f t="shared" si="121"/>
        <v>0</v>
      </c>
      <c r="FC22" s="120">
        <f t="shared" si="121"/>
        <v>0</v>
      </c>
      <c r="FD22" s="120">
        <f t="shared" si="121"/>
        <v>0</v>
      </c>
      <c r="FE22" s="120">
        <f t="shared" si="121"/>
        <v>0</v>
      </c>
      <c r="FF22" s="120">
        <f t="shared" si="121"/>
        <v>0</v>
      </c>
      <c r="FG22" s="120">
        <f t="shared" si="121"/>
        <v>0</v>
      </c>
      <c r="FH22" s="120">
        <f t="shared" si="121"/>
        <v>0</v>
      </c>
      <c r="FI22" s="120">
        <f t="shared" si="121"/>
        <v>0</v>
      </c>
      <c r="FJ22" s="120">
        <f t="shared" si="121"/>
        <v>0</v>
      </c>
      <c r="FK22" s="119">
        <f t="shared" si="121"/>
        <v>12</v>
      </c>
      <c r="FL22" s="188">
        <f t="shared" si="12"/>
        <v>0</v>
      </c>
      <c r="FM22" s="120">
        <f t="shared" ref="FM22:GG22" si="122">FM39</f>
        <v>0</v>
      </c>
      <c r="FN22" s="120">
        <f t="shared" si="122"/>
        <v>0</v>
      </c>
      <c r="FO22" s="120">
        <f t="shared" si="122"/>
        <v>0</v>
      </c>
      <c r="FP22" s="120">
        <f t="shared" si="122"/>
        <v>0</v>
      </c>
      <c r="FQ22" s="120">
        <f t="shared" si="122"/>
        <v>0</v>
      </c>
      <c r="FR22" s="120">
        <f t="shared" si="122"/>
        <v>0</v>
      </c>
      <c r="FS22" s="120">
        <f t="shared" si="122"/>
        <v>0</v>
      </c>
      <c r="FT22" s="120">
        <f t="shared" si="122"/>
        <v>0</v>
      </c>
      <c r="FU22" s="120">
        <f t="shared" si="122"/>
        <v>0</v>
      </c>
      <c r="FV22" s="120">
        <f t="shared" si="122"/>
        <v>0</v>
      </c>
      <c r="FW22" s="120">
        <f t="shared" si="122"/>
        <v>0</v>
      </c>
      <c r="FX22" s="120">
        <f t="shared" si="122"/>
        <v>0</v>
      </c>
      <c r="FY22" s="120">
        <f t="shared" si="122"/>
        <v>0</v>
      </c>
      <c r="FZ22" s="120">
        <f t="shared" si="122"/>
        <v>0</v>
      </c>
      <c r="GA22" s="120">
        <f t="shared" si="122"/>
        <v>2</v>
      </c>
      <c r="GB22" s="120">
        <f t="shared" si="122"/>
        <v>0</v>
      </c>
      <c r="GC22" s="120">
        <f t="shared" si="122"/>
        <v>0</v>
      </c>
      <c r="GD22" s="120">
        <f t="shared" si="122"/>
        <v>0</v>
      </c>
      <c r="GE22" s="120">
        <f t="shared" si="122"/>
        <v>0</v>
      </c>
      <c r="GF22" s="120">
        <f t="shared" si="122"/>
        <v>0</v>
      </c>
      <c r="GG22" s="120">
        <f t="shared" si="122"/>
        <v>0</v>
      </c>
      <c r="GH22" s="125"/>
      <c r="GI22" s="133" t="s">
        <v>160</v>
      </c>
      <c r="GJ22" s="119">
        <f>GJ39</f>
        <v>106</v>
      </c>
      <c r="GK22" s="192">
        <f t="shared" si="14"/>
        <v>0</v>
      </c>
      <c r="GL22" s="120">
        <f>GL39</f>
        <v>0</v>
      </c>
      <c r="GM22" s="120">
        <f t="shared" ref="GM22:GW22" si="123">GM39</f>
        <v>0</v>
      </c>
      <c r="GN22" s="120">
        <f t="shared" si="123"/>
        <v>0</v>
      </c>
      <c r="GO22" s="120">
        <f t="shared" si="123"/>
        <v>0</v>
      </c>
      <c r="GP22" s="120">
        <f t="shared" si="123"/>
        <v>0</v>
      </c>
      <c r="GQ22" s="120">
        <f t="shared" si="123"/>
        <v>0</v>
      </c>
      <c r="GR22" s="120">
        <f t="shared" si="123"/>
        <v>0</v>
      </c>
      <c r="GS22" s="120">
        <f t="shared" si="123"/>
        <v>0</v>
      </c>
      <c r="GT22" s="120">
        <f t="shared" si="123"/>
        <v>0</v>
      </c>
      <c r="GU22" s="129">
        <f t="shared" si="123"/>
        <v>0</v>
      </c>
      <c r="GV22" s="131">
        <f t="shared" si="123"/>
        <v>0</v>
      </c>
      <c r="GW22" s="120">
        <f t="shared" si="123"/>
        <v>166</v>
      </c>
      <c r="GX22" s="304">
        <f t="shared" si="16"/>
        <v>0</v>
      </c>
      <c r="GY22" s="130">
        <f t="shared" ref="GY22:HG22" si="124">GY39</f>
        <v>0</v>
      </c>
      <c r="GZ22" s="120">
        <f t="shared" si="124"/>
        <v>0</v>
      </c>
      <c r="HA22" s="120">
        <f t="shared" si="124"/>
        <v>0</v>
      </c>
      <c r="HB22" s="120">
        <f t="shared" si="124"/>
        <v>0</v>
      </c>
      <c r="HC22" s="120">
        <f t="shared" si="124"/>
        <v>0</v>
      </c>
      <c r="HD22" s="120">
        <f t="shared" si="124"/>
        <v>0</v>
      </c>
      <c r="HE22" s="120">
        <f t="shared" si="124"/>
        <v>0</v>
      </c>
      <c r="HF22" s="120">
        <f t="shared" si="124"/>
        <v>0</v>
      </c>
      <c r="HG22" s="124">
        <f t="shared" si="124"/>
        <v>0</v>
      </c>
      <c r="HH22" s="125"/>
      <c r="HI22" s="133" t="s">
        <v>160</v>
      </c>
      <c r="HJ22" s="120">
        <f t="shared" ref="HJ22:HR22" si="125">HJ39</f>
        <v>0</v>
      </c>
      <c r="HK22" s="120">
        <f t="shared" si="125"/>
        <v>0</v>
      </c>
      <c r="HL22" s="120">
        <f t="shared" si="125"/>
        <v>0</v>
      </c>
      <c r="HM22" s="120">
        <f t="shared" si="125"/>
        <v>0</v>
      </c>
      <c r="HN22" s="120">
        <f t="shared" si="125"/>
        <v>0</v>
      </c>
      <c r="HO22" s="120">
        <f t="shared" si="125"/>
        <v>0</v>
      </c>
      <c r="HP22" s="120">
        <f t="shared" si="125"/>
        <v>0</v>
      </c>
      <c r="HQ22" s="129">
        <f t="shared" si="125"/>
        <v>0</v>
      </c>
      <c r="HR22" s="131">
        <f t="shared" si="125"/>
        <v>7</v>
      </c>
      <c r="HS22" s="198">
        <f t="shared" si="46"/>
        <v>0</v>
      </c>
      <c r="HT22" s="130">
        <f t="shared" ref="HT22:IF22" si="126">HT39</f>
        <v>0</v>
      </c>
      <c r="HU22" s="120">
        <f t="shared" si="126"/>
        <v>0</v>
      </c>
      <c r="HV22" s="120">
        <f t="shared" si="126"/>
        <v>0</v>
      </c>
      <c r="HW22" s="124">
        <f t="shared" si="126"/>
        <v>0</v>
      </c>
      <c r="HX22" s="211"/>
      <c r="HY22" s="130">
        <f t="shared" si="126"/>
        <v>0</v>
      </c>
      <c r="HZ22" s="120">
        <f t="shared" si="126"/>
        <v>0</v>
      </c>
      <c r="IA22" s="120">
        <f t="shared" si="126"/>
        <v>0</v>
      </c>
      <c r="IB22" s="120">
        <f t="shared" si="126"/>
        <v>0</v>
      </c>
      <c r="IC22" s="120">
        <f t="shared" si="126"/>
        <v>0</v>
      </c>
      <c r="ID22" s="120">
        <f t="shared" si="126"/>
        <v>0</v>
      </c>
      <c r="IE22" s="120">
        <f t="shared" si="126"/>
        <v>0</v>
      </c>
      <c r="IF22" s="124">
        <f t="shared" si="126"/>
        <v>0</v>
      </c>
      <c r="IG22" s="125"/>
      <c r="IH22" s="133" t="s">
        <v>160</v>
      </c>
      <c r="II22" s="120">
        <f t="shared" ref="II22:JH22" si="127">II39</f>
        <v>0</v>
      </c>
      <c r="IJ22" s="120">
        <f t="shared" si="127"/>
        <v>0</v>
      </c>
      <c r="IK22" s="120">
        <f t="shared" si="127"/>
        <v>0</v>
      </c>
      <c r="IL22" s="120">
        <f t="shared" si="127"/>
        <v>0</v>
      </c>
      <c r="IM22" s="120">
        <f t="shared" si="127"/>
        <v>0</v>
      </c>
      <c r="IN22" s="120">
        <f t="shared" si="127"/>
        <v>0</v>
      </c>
      <c r="IO22" s="120">
        <f t="shared" si="127"/>
        <v>0</v>
      </c>
      <c r="IP22" s="120">
        <f t="shared" si="127"/>
        <v>0</v>
      </c>
      <c r="IQ22" s="120">
        <f t="shared" si="127"/>
        <v>0</v>
      </c>
      <c r="IR22" s="120">
        <f t="shared" si="127"/>
        <v>0</v>
      </c>
      <c r="IS22" s="120">
        <f t="shared" si="127"/>
        <v>0</v>
      </c>
      <c r="IT22" s="120">
        <f t="shared" si="127"/>
        <v>0</v>
      </c>
      <c r="IU22" s="120">
        <f t="shared" si="127"/>
        <v>0</v>
      </c>
      <c r="IV22" s="120">
        <f t="shared" si="127"/>
        <v>0</v>
      </c>
      <c r="IW22" s="124">
        <f t="shared" si="127"/>
        <v>0</v>
      </c>
      <c r="IX22" s="130">
        <f t="shared" si="127"/>
        <v>0</v>
      </c>
      <c r="IY22" s="120">
        <f t="shared" si="127"/>
        <v>0</v>
      </c>
      <c r="IZ22" s="129">
        <f t="shared" si="127"/>
        <v>0</v>
      </c>
      <c r="JA22" s="131">
        <f t="shared" si="127"/>
        <v>0</v>
      </c>
      <c r="JB22" s="120">
        <f t="shared" si="127"/>
        <v>0</v>
      </c>
      <c r="JC22" s="124">
        <f t="shared" si="127"/>
        <v>0</v>
      </c>
      <c r="JD22" s="130">
        <f t="shared" si="127"/>
        <v>0</v>
      </c>
      <c r="JE22" s="120">
        <f t="shared" si="127"/>
        <v>0</v>
      </c>
      <c r="JF22" s="120">
        <f t="shared" si="127"/>
        <v>0</v>
      </c>
      <c r="JG22" s="120">
        <f t="shared" si="127"/>
        <v>0</v>
      </c>
      <c r="JH22" s="120">
        <f t="shared" si="127"/>
        <v>0</v>
      </c>
      <c r="JI22" s="125"/>
      <c r="JJ22" s="133" t="s">
        <v>160</v>
      </c>
      <c r="JK22" s="120">
        <f t="shared" ref="JK22:KE22" si="128">JK39</f>
        <v>0</v>
      </c>
      <c r="JL22" s="120">
        <f t="shared" si="128"/>
        <v>0</v>
      </c>
      <c r="JM22" s="120">
        <f t="shared" si="128"/>
        <v>0</v>
      </c>
      <c r="JN22" s="120">
        <f t="shared" si="128"/>
        <v>0</v>
      </c>
      <c r="JO22" s="120">
        <f t="shared" si="128"/>
        <v>0</v>
      </c>
      <c r="JP22" s="120">
        <f t="shared" si="128"/>
        <v>0</v>
      </c>
      <c r="JQ22" s="120">
        <f t="shared" si="128"/>
        <v>0</v>
      </c>
      <c r="JR22" s="120">
        <f t="shared" si="128"/>
        <v>0</v>
      </c>
      <c r="JS22" s="120">
        <f t="shared" si="128"/>
        <v>0</v>
      </c>
      <c r="JT22" s="129">
        <f t="shared" si="128"/>
        <v>0</v>
      </c>
      <c r="JU22" s="340">
        <f t="shared" si="128"/>
        <v>0</v>
      </c>
      <c r="JV22" s="341">
        <f t="shared" si="128"/>
        <v>0</v>
      </c>
      <c r="JW22" s="341">
        <f t="shared" si="128"/>
        <v>0</v>
      </c>
      <c r="JX22" s="341">
        <f t="shared" si="128"/>
        <v>0</v>
      </c>
      <c r="JY22" s="342">
        <f t="shared" si="128"/>
        <v>0</v>
      </c>
      <c r="JZ22" s="340">
        <f t="shared" si="128"/>
        <v>0</v>
      </c>
      <c r="KA22" s="341">
        <f t="shared" si="128"/>
        <v>0</v>
      </c>
      <c r="KB22" s="341">
        <f t="shared" si="128"/>
        <v>0</v>
      </c>
      <c r="KC22" s="341">
        <f t="shared" si="128"/>
        <v>0</v>
      </c>
      <c r="KD22" s="342">
        <f t="shared" si="128"/>
        <v>0</v>
      </c>
      <c r="KE22" s="340">
        <f t="shared" si="128"/>
        <v>83</v>
      </c>
      <c r="KF22" s="343">
        <f t="shared" si="19"/>
        <v>1.2048192771084338</v>
      </c>
      <c r="KG22" s="342">
        <f>KG39</f>
        <v>1</v>
      </c>
      <c r="KH22" s="131">
        <f t="shared" ref="KH22:KW22" si="129">KH39</f>
        <v>0</v>
      </c>
      <c r="KI22" s="130">
        <f t="shared" si="129"/>
        <v>0</v>
      </c>
      <c r="KJ22" s="124">
        <f t="shared" si="129"/>
        <v>0</v>
      </c>
      <c r="KK22" s="125"/>
      <c r="KL22" s="308" t="s">
        <v>160</v>
      </c>
      <c r="KM22" s="131">
        <f t="shared" si="129"/>
        <v>0</v>
      </c>
      <c r="KN22" s="120">
        <f t="shared" si="129"/>
        <v>0</v>
      </c>
      <c r="KO22" s="120">
        <f t="shared" si="129"/>
        <v>0</v>
      </c>
      <c r="KP22" s="120">
        <f t="shared" si="129"/>
        <v>5</v>
      </c>
      <c r="KQ22" s="120">
        <f t="shared" si="129"/>
        <v>0</v>
      </c>
      <c r="KR22" s="120">
        <f t="shared" si="129"/>
        <v>10</v>
      </c>
      <c r="KS22" s="120">
        <f t="shared" si="129"/>
        <v>0</v>
      </c>
      <c r="KT22" s="120">
        <f t="shared" si="129"/>
        <v>0</v>
      </c>
      <c r="KU22" s="124">
        <f t="shared" si="129"/>
        <v>0</v>
      </c>
      <c r="KV22" s="120">
        <f t="shared" si="129"/>
        <v>0</v>
      </c>
      <c r="KW22" s="120">
        <f t="shared" si="129"/>
        <v>0</v>
      </c>
      <c r="KY22" s="120">
        <f t="shared" ref="KY22:LB22" si="130">KY39</f>
        <v>0</v>
      </c>
      <c r="KZ22" s="120">
        <f t="shared" si="130"/>
        <v>0</v>
      </c>
      <c r="LA22" s="120">
        <f t="shared" si="130"/>
        <v>0</v>
      </c>
      <c r="LB22" s="120">
        <f t="shared" si="130"/>
        <v>0</v>
      </c>
      <c r="LD22" s="308" t="s">
        <v>160</v>
      </c>
      <c r="LE22" s="120">
        <f t="shared" ref="LE22:LR22" si="131">LE39</f>
        <v>0</v>
      </c>
      <c r="LF22" s="120">
        <f t="shared" si="131"/>
        <v>0</v>
      </c>
      <c r="LG22" s="120">
        <f t="shared" si="131"/>
        <v>0</v>
      </c>
      <c r="LH22" s="120">
        <f t="shared" si="131"/>
        <v>0</v>
      </c>
      <c r="LI22" s="120">
        <f t="shared" si="131"/>
        <v>0</v>
      </c>
      <c r="LJ22" s="124">
        <f t="shared" si="131"/>
        <v>0</v>
      </c>
      <c r="LK22" s="131">
        <f t="shared" si="131"/>
        <v>0</v>
      </c>
      <c r="LL22" s="120">
        <f t="shared" si="131"/>
        <v>0</v>
      </c>
      <c r="LM22" s="120">
        <f t="shared" si="131"/>
        <v>0</v>
      </c>
      <c r="LN22" s="124">
        <f t="shared" si="131"/>
        <v>0</v>
      </c>
      <c r="LO22" s="124">
        <f t="shared" si="131"/>
        <v>1</v>
      </c>
      <c r="LP22" s="124">
        <f t="shared" si="131"/>
        <v>0</v>
      </c>
      <c r="LQ22" s="124">
        <f t="shared" si="131"/>
        <v>0</v>
      </c>
      <c r="LR22" s="124">
        <f t="shared" si="131"/>
        <v>0</v>
      </c>
    </row>
    <row r="23" spans="1:331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0</v>
      </c>
      <c r="E23" s="137">
        <f>E41</f>
        <v>0</v>
      </c>
      <c r="F23" s="137">
        <f>F41</f>
        <v>0</v>
      </c>
      <c r="G23" s="412">
        <f t="shared" si="24"/>
        <v>0</v>
      </c>
      <c r="H23" s="146">
        <f>H41</f>
        <v>0</v>
      </c>
      <c r="I23" s="145">
        <f>I41</f>
        <v>0</v>
      </c>
      <c r="J23" s="147">
        <f>J41</f>
        <v>4</v>
      </c>
      <c r="K23" s="137">
        <f>K41</f>
        <v>5</v>
      </c>
      <c r="L23" s="141">
        <f>L41</f>
        <v>13</v>
      </c>
      <c r="M23" s="498">
        <f t="shared" si="1"/>
        <v>22.807017543859647</v>
      </c>
      <c r="N23" s="147">
        <f>N41</f>
        <v>4</v>
      </c>
      <c r="O23" s="137">
        <f>O41</f>
        <v>5</v>
      </c>
      <c r="P23" s="137">
        <f>P41</f>
        <v>13</v>
      </c>
      <c r="Q23" s="388">
        <f t="shared" si="25"/>
        <v>22.807017543859647</v>
      </c>
      <c r="R23" s="146">
        <f t="shared" ref="R23:AG23" si="132">R41</f>
        <v>0</v>
      </c>
      <c r="S23" s="137">
        <f t="shared" si="132"/>
        <v>0</v>
      </c>
      <c r="T23" s="137">
        <f t="shared" si="132"/>
        <v>0</v>
      </c>
      <c r="U23" s="137">
        <f t="shared" si="132"/>
        <v>0</v>
      </c>
      <c r="V23" s="137">
        <f t="shared" si="132"/>
        <v>0</v>
      </c>
      <c r="W23" s="137">
        <f t="shared" si="132"/>
        <v>0</v>
      </c>
      <c r="X23" s="137">
        <f t="shared" si="132"/>
        <v>4</v>
      </c>
      <c r="Y23" s="137">
        <f t="shared" si="132"/>
        <v>5</v>
      </c>
      <c r="Z23" s="137">
        <f t="shared" si="132"/>
        <v>4</v>
      </c>
      <c r="AA23" s="137">
        <f t="shared" si="132"/>
        <v>5</v>
      </c>
      <c r="AB23" s="137">
        <f t="shared" si="132"/>
        <v>0</v>
      </c>
      <c r="AC23" s="137">
        <f t="shared" si="132"/>
        <v>0</v>
      </c>
      <c r="AD23" s="137">
        <f t="shared" si="132"/>
        <v>0</v>
      </c>
      <c r="AE23" s="137">
        <f t="shared" si="132"/>
        <v>0</v>
      </c>
      <c r="AF23" s="137">
        <f t="shared" si="132"/>
        <v>0</v>
      </c>
      <c r="AG23" s="137">
        <f t="shared" si="132"/>
        <v>0</v>
      </c>
      <c r="AH23" s="125"/>
      <c r="AI23" s="309" t="s">
        <v>162</v>
      </c>
      <c r="AJ23" s="475">
        <f>AJ41</f>
        <v>69</v>
      </c>
      <c r="AK23" s="137">
        <f>AK41</f>
        <v>4</v>
      </c>
      <c r="AL23" s="143">
        <f t="shared" si="27"/>
        <v>5.7971014492753623</v>
      </c>
      <c r="AM23" s="137">
        <f t="shared" ref="AM23:AU23" si="133">AM41</f>
        <v>4</v>
      </c>
      <c r="AN23" s="145">
        <f t="shared" si="133"/>
        <v>4</v>
      </c>
      <c r="AO23" s="147">
        <f t="shared" si="133"/>
        <v>0</v>
      </c>
      <c r="AP23" s="137">
        <f t="shared" si="133"/>
        <v>0</v>
      </c>
      <c r="AQ23" s="141">
        <f t="shared" si="133"/>
        <v>0</v>
      </c>
      <c r="AR23" s="146">
        <f t="shared" si="133"/>
        <v>0</v>
      </c>
      <c r="AS23" s="137">
        <f t="shared" si="133"/>
        <v>0</v>
      </c>
      <c r="AT23" s="137">
        <f t="shared" si="133"/>
        <v>11</v>
      </c>
      <c r="AU23" s="137">
        <f t="shared" si="133"/>
        <v>4</v>
      </c>
      <c r="AV23" s="143">
        <f t="shared" si="29"/>
        <v>5.7971014492753623</v>
      </c>
      <c r="AW23" s="137">
        <f>AW41</f>
        <v>4</v>
      </c>
      <c r="AX23" s="137">
        <f>AX41</f>
        <v>4</v>
      </c>
      <c r="AY23" s="137">
        <f>AY41</f>
        <v>0</v>
      </c>
      <c r="AZ23" s="137">
        <f>AZ41</f>
        <v>0</v>
      </c>
      <c r="BA23" s="137">
        <f>BA41</f>
        <v>1</v>
      </c>
      <c r="BB23" s="140">
        <f t="shared" si="30"/>
        <v>1.4492753623188406</v>
      </c>
      <c r="BC23" s="137">
        <f>BC41</f>
        <v>0</v>
      </c>
      <c r="BD23" s="137">
        <f>BD41</f>
        <v>1</v>
      </c>
      <c r="BE23" s="137">
        <f>BE41</f>
        <v>1</v>
      </c>
      <c r="BF23" s="143">
        <f t="shared" si="31"/>
        <v>1.4492753623188406</v>
      </c>
      <c r="BG23" s="137">
        <f t="shared" ref="BG23:BM23" si="134">BG41</f>
        <v>0</v>
      </c>
      <c r="BH23" s="137">
        <f t="shared" si="134"/>
        <v>0</v>
      </c>
      <c r="BI23" s="137">
        <f t="shared" si="134"/>
        <v>0</v>
      </c>
      <c r="BJ23" s="137">
        <f t="shared" si="134"/>
        <v>0</v>
      </c>
      <c r="BK23" s="137">
        <f t="shared" si="134"/>
        <v>0</v>
      </c>
      <c r="BL23" s="137">
        <f t="shared" si="134"/>
        <v>0</v>
      </c>
      <c r="BM23" s="137">
        <f t="shared" si="134"/>
        <v>0</v>
      </c>
      <c r="BN23" s="125"/>
      <c r="BO23" s="142" t="s">
        <v>162</v>
      </c>
      <c r="BP23" s="136">
        <f>BP41</f>
        <v>76</v>
      </c>
      <c r="BQ23" s="137">
        <f t="shared" ref="BQ23:BX23" si="135">BQ41</f>
        <v>0</v>
      </c>
      <c r="BR23" s="137">
        <f t="shared" si="135"/>
        <v>0</v>
      </c>
      <c r="BS23" s="137">
        <f t="shared" si="135"/>
        <v>0</v>
      </c>
      <c r="BT23" s="137">
        <f t="shared" si="135"/>
        <v>0</v>
      </c>
      <c r="BU23" s="145">
        <f t="shared" si="135"/>
        <v>0</v>
      </c>
      <c r="BV23" s="147">
        <f t="shared" si="135"/>
        <v>0</v>
      </c>
      <c r="BW23" s="137">
        <f t="shared" si="135"/>
        <v>0</v>
      </c>
      <c r="BX23" s="137">
        <f t="shared" si="135"/>
        <v>0</v>
      </c>
      <c r="BY23" s="478">
        <f t="shared" si="34"/>
        <v>0</v>
      </c>
      <c r="BZ23" s="147">
        <f>BZ41</f>
        <v>0</v>
      </c>
      <c r="CA23" s="137">
        <f>CA41</f>
        <v>0</v>
      </c>
      <c r="CB23" s="137">
        <f>CB41</f>
        <v>0</v>
      </c>
      <c r="CC23" s="470">
        <f t="shared" si="35"/>
        <v>0</v>
      </c>
      <c r="CD23" s="146">
        <f t="shared" ref="CD23:CK23" si="136">CD41</f>
        <v>0</v>
      </c>
      <c r="CE23" s="137">
        <f t="shared" si="136"/>
        <v>0</v>
      </c>
      <c r="CF23" s="137">
        <f t="shared" si="136"/>
        <v>0</v>
      </c>
      <c r="CG23" s="137">
        <f t="shared" si="136"/>
        <v>0</v>
      </c>
      <c r="CH23" s="137">
        <f t="shared" si="136"/>
        <v>0</v>
      </c>
      <c r="CI23" s="137">
        <f t="shared" si="136"/>
        <v>0</v>
      </c>
      <c r="CJ23" s="137">
        <f t="shared" si="136"/>
        <v>0</v>
      </c>
      <c r="CK23" s="137">
        <f t="shared" si="136"/>
        <v>0</v>
      </c>
      <c r="CL23" s="316">
        <f t="shared" si="37"/>
        <v>0</v>
      </c>
      <c r="CM23" s="134">
        <f t="shared" ref="CM23:CN23" si="137">CM41</f>
        <v>0</v>
      </c>
      <c r="CN23" s="325">
        <f t="shared" si="137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38">CS41</f>
        <v>0</v>
      </c>
      <c r="CT23" s="137">
        <f t="shared" si="138"/>
        <v>0</v>
      </c>
      <c r="CU23" s="137">
        <f t="shared" si="138"/>
        <v>0</v>
      </c>
      <c r="CV23" s="137">
        <f t="shared" si="138"/>
        <v>0</v>
      </c>
      <c r="CW23" s="137">
        <f t="shared" si="138"/>
        <v>0</v>
      </c>
      <c r="CX23" s="137">
        <f t="shared" si="138"/>
        <v>0</v>
      </c>
      <c r="CY23" s="137">
        <f t="shared" si="138"/>
        <v>0</v>
      </c>
      <c r="CZ23" s="137">
        <f t="shared" si="138"/>
        <v>0</v>
      </c>
      <c r="DA23" s="137">
        <f t="shared" si="138"/>
        <v>0</v>
      </c>
      <c r="DB23" s="137">
        <f t="shared" si="138"/>
        <v>0</v>
      </c>
      <c r="DC23" s="137">
        <f t="shared" si="138"/>
        <v>0</v>
      </c>
      <c r="DD23" s="137">
        <f t="shared" si="138"/>
        <v>0</v>
      </c>
      <c r="DE23" s="137">
        <f t="shared" si="138"/>
        <v>0</v>
      </c>
      <c r="DF23" s="137">
        <f t="shared" si="138"/>
        <v>0</v>
      </c>
      <c r="DG23" s="137">
        <f t="shared" si="138"/>
        <v>0</v>
      </c>
      <c r="DH23" s="137">
        <f t="shared" si="138"/>
        <v>0</v>
      </c>
      <c r="DI23" s="137">
        <f t="shared" si="138"/>
        <v>0</v>
      </c>
      <c r="DJ23" s="137">
        <f t="shared" si="138"/>
        <v>0</v>
      </c>
      <c r="DK23" s="137">
        <f t="shared" si="138"/>
        <v>0</v>
      </c>
      <c r="DL23" s="137">
        <f t="shared" si="138"/>
        <v>0</v>
      </c>
      <c r="DM23" s="137">
        <f t="shared" si="138"/>
        <v>0</v>
      </c>
      <c r="DN23" s="125"/>
      <c r="DO23" s="309" t="s">
        <v>162</v>
      </c>
      <c r="DP23" s="475">
        <f>DP41</f>
        <v>79</v>
      </c>
      <c r="DQ23" s="137">
        <f t="shared" ref="DQ23:DW23" si="139">DQ41</f>
        <v>0</v>
      </c>
      <c r="DR23" s="137">
        <f t="shared" si="139"/>
        <v>0</v>
      </c>
      <c r="DS23" s="137">
        <f t="shared" si="139"/>
        <v>0</v>
      </c>
      <c r="DT23" s="137">
        <f t="shared" si="139"/>
        <v>0</v>
      </c>
      <c r="DU23" s="137">
        <f t="shared" si="139"/>
        <v>0</v>
      </c>
      <c r="DV23" s="137">
        <f t="shared" si="139"/>
        <v>0</v>
      </c>
      <c r="DW23" s="137">
        <f t="shared" si="139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0">EC41</f>
        <v>0</v>
      </c>
      <c r="ED23" s="137">
        <f t="shared" si="140"/>
        <v>0</v>
      </c>
      <c r="EE23" s="137">
        <f t="shared" si="140"/>
        <v>0</v>
      </c>
      <c r="EF23" s="137">
        <f t="shared" si="140"/>
        <v>0</v>
      </c>
      <c r="EG23" s="137">
        <f t="shared" si="140"/>
        <v>0</v>
      </c>
      <c r="EH23" s="137">
        <f t="shared" si="140"/>
        <v>0</v>
      </c>
      <c r="EI23" s="137">
        <f t="shared" si="140"/>
        <v>0</v>
      </c>
      <c r="EJ23" s="137">
        <f t="shared" si="140"/>
        <v>0</v>
      </c>
      <c r="EK23" s="143">
        <f t="shared" si="9"/>
        <v>0</v>
      </c>
      <c r="EL23" s="137">
        <f>EL41</f>
        <v>0</v>
      </c>
      <c r="EM23" s="137">
        <f>EM41</f>
        <v>18</v>
      </c>
      <c r="EN23" s="143">
        <f t="shared" si="10"/>
        <v>0.22784810126582278</v>
      </c>
      <c r="EO23" s="137">
        <f>EO41</f>
        <v>18</v>
      </c>
      <c r="EP23" s="143">
        <f t="shared" si="11"/>
        <v>0.22784810126582278</v>
      </c>
      <c r="EQ23" s="125"/>
      <c r="ER23" s="142" t="s">
        <v>162</v>
      </c>
      <c r="ES23" s="137">
        <f>ES41</f>
        <v>0</v>
      </c>
      <c r="ET23" s="137">
        <f t="shared" ref="ET23:FK23" si="141">ET41</f>
        <v>0</v>
      </c>
      <c r="EU23" s="137">
        <f t="shared" si="141"/>
        <v>0</v>
      </c>
      <c r="EV23" s="137">
        <f t="shared" si="141"/>
        <v>0</v>
      </c>
      <c r="EW23" s="137">
        <f t="shared" si="141"/>
        <v>0</v>
      </c>
      <c r="EX23" s="137">
        <f t="shared" si="141"/>
        <v>0</v>
      </c>
      <c r="EY23" s="137">
        <f t="shared" si="141"/>
        <v>0</v>
      </c>
      <c r="EZ23" s="137">
        <f t="shared" si="141"/>
        <v>0</v>
      </c>
      <c r="FA23" s="137">
        <f t="shared" si="141"/>
        <v>0</v>
      </c>
      <c r="FB23" s="137">
        <f t="shared" si="141"/>
        <v>0</v>
      </c>
      <c r="FC23" s="137">
        <f t="shared" si="141"/>
        <v>0</v>
      </c>
      <c r="FD23" s="137">
        <f t="shared" si="141"/>
        <v>0</v>
      </c>
      <c r="FE23" s="137">
        <f t="shared" si="141"/>
        <v>0</v>
      </c>
      <c r="FF23" s="137">
        <f t="shared" si="141"/>
        <v>0</v>
      </c>
      <c r="FG23" s="137">
        <f t="shared" si="141"/>
        <v>0</v>
      </c>
      <c r="FH23" s="137">
        <f t="shared" si="141"/>
        <v>0</v>
      </c>
      <c r="FI23" s="137">
        <f t="shared" si="141"/>
        <v>0</v>
      </c>
      <c r="FJ23" s="137">
        <f t="shared" si="141"/>
        <v>0</v>
      </c>
      <c r="FK23" s="136">
        <f t="shared" si="141"/>
        <v>56</v>
      </c>
      <c r="FL23" s="189">
        <f t="shared" si="12"/>
        <v>0</v>
      </c>
      <c r="FM23" s="137">
        <f t="shared" ref="FM23:GG23" si="142">FM41</f>
        <v>0</v>
      </c>
      <c r="FN23" s="137">
        <f t="shared" si="142"/>
        <v>0</v>
      </c>
      <c r="FO23" s="137">
        <f t="shared" si="142"/>
        <v>0</v>
      </c>
      <c r="FP23" s="137">
        <f t="shared" si="142"/>
        <v>0</v>
      </c>
      <c r="FQ23" s="137">
        <f t="shared" si="142"/>
        <v>0</v>
      </c>
      <c r="FR23" s="137">
        <f t="shared" si="142"/>
        <v>0</v>
      </c>
      <c r="FS23" s="137">
        <f t="shared" si="142"/>
        <v>0</v>
      </c>
      <c r="FT23" s="137">
        <f t="shared" si="142"/>
        <v>0</v>
      </c>
      <c r="FU23" s="137">
        <f t="shared" si="142"/>
        <v>0</v>
      </c>
      <c r="FV23" s="137">
        <f t="shared" si="142"/>
        <v>0</v>
      </c>
      <c r="FW23" s="137">
        <f t="shared" si="142"/>
        <v>0</v>
      </c>
      <c r="FX23" s="137">
        <f t="shared" si="142"/>
        <v>0</v>
      </c>
      <c r="FY23" s="137">
        <f t="shared" si="142"/>
        <v>0</v>
      </c>
      <c r="FZ23" s="137">
        <f t="shared" si="142"/>
        <v>0</v>
      </c>
      <c r="GA23" s="137">
        <f t="shared" si="142"/>
        <v>1</v>
      </c>
      <c r="GB23" s="137">
        <f t="shared" si="142"/>
        <v>0</v>
      </c>
      <c r="GC23" s="137">
        <f t="shared" si="142"/>
        <v>0</v>
      </c>
      <c r="GD23" s="137">
        <f t="shared" si="142"/>
        <v>0</v>
      </c>
      <c r="GE23" s="137">
        <f t="shared" si="142"/>
        <v>0</v>
      </c>
      <c r="GF23" s="137">
        <f t="shared" si="142"/>
        <v>0</v>
      </c>
      <c r="GG23" s="137">
        <f t="shared" si="142"/>
        <v>0</v>
      </c>
      <c r="GH23" s="125"/>
      <c r="GI23" s="142" t="s">
        <v>162</v>
      </c>
      <c r="GJ23" s="136">
        <f>GJ41</f>
        <v>421</v>
      </c>
      <c r="GK23" s="193">
        <f t="shared" si="14"/>
        <v>0</v>
      </c>
      <c r="GL23" s="137">
        <f>GL41</f>
        <v>0</v>
      </c>
      <c r="GM23" s="137">
        <f t="shared" ref="GM23:GW23" si="143">GM41</f>
        <v>0</v>
      </c>
      <c r="GN23" s="137">
        <f t="shared" si="143"/>
        <v>0</v>
      </c>
      <c r="GO23" s="137">
        <f t="shared" si="143"/>
        <v>0</v>
      </c>
      <c r="GP23" s="137">
        <f t="shared" si="143"/>
        <v>0</v>
      </c>
      <c r="GQ23" s="137">
        <f t="shared" si="143"/>
        <v>0</v>
      </c>
      <c r="GR23" s="137">
        <f t="shared" si="143"/>
        <v>0</v>
      </c>
      <c r="GS23" s="137">
        <f t="shared" si="143"/>
        <v>0</v>
      </c>
      <c r="GT23" s="137">
        <f t="shared" si="143"/>
        <v>0</v>
      </c>
      <c r="GU23" s="145">
        <f t="shared" si="143"/>
        <v>0</v>
      </c>
      <c r="GV23" s="147">
        <f t="shared" si="143"/>
        <v>0</v>
      </c>
      <c r="GW23" s="137">
        <f t="shared" si="143"/>
        <v>702</v>
      </c>
      <c r="GX23" s="305">
        <f t="shared" si="16"/>
        <v>0</v>
      </c>
      <c r="GY23" s="146">
        <f t="shared" ref="GY23:HG23" si="144">GY41</f>
        <v>0</v>
      </c>
      <c r="GZ23" s="137">
        <f t="shared" si="144"/>
        <v>0</v>
      </c>
      <c r="HA23" s="137">
        <f t="shared" si="144"/>
        <v>0</v>
      </c>
      <c r="HB23" s="137">
        <f t="shared" si="144"/>
        <v>0</v>
      </c>
      <c r="HC23" s="137">
        <f t="shared" si="144"/>
        <v>0</v>
      </c>
      <c r="HD23" s="137">
        <f t="shared" si="144"/>
        <v>0</v>
      </c>
      <c r="HE23" s="137">
        <f t="shared" si="144"/>
        <v>0</v>
      </c>
      <c r="HF23" s="137">
        <f t="shared" si="144"/>
        <v>0</v>
      </c>
      <c r="HG23" s="141">
        <f t="shared" si="144"/>
        <v>0</v>
      </c>
      <c r="HH23" s="125"/>
      <c r="HI23" s="142" t="s">
        <v>162</v>
      </c>
      <c r="HJ23" s="137">
        <f t="shared" ref="HJ23:HR23" si="145">HJ41</f>
        <v>0</v>
      </c>
      <c r="HK23" s="137">
        <f t="shared" si="145"/>
        <v>0</v>
      </c>
      <c r="HL23" s="137">
        <f t="shared" si="145"/>
        <v>0</v>
      </c>
      <c r="HM23" s="137">
        <f t="shared" si="145"/>
        <v>0</v>
      </c>
      <c r="HN23" s="137">
        <f t="shared" si="145"/>
        <v>0</v>
      </c>
      <c r="HO23" s="137">
        <f t="shared" si="145"/>
        <v>0</v>
      </c>
      <c r="HP23" s="137">
        <f t="shared" si="145"/>
        <v>0</v>
      </c>
      <c r="HQ23" s="145">
        <f t="shared" si="145"/>
        <v>0</v>
      </c>
      <c r="HR23" s="147">
        <f t="shared" si="145"/>
        <v>42</v>
      </c>
      <c r="HS23" s="199">
        <f t="shared" si="46"/>
        <v>0</v>
      </c>
      <c r="HT23" s="146">
        <f t="shared" ref="HT23:IF23" si="146">HT41</f>
        <v>0</v>
      </c>
      <c r="HU23" s="137">
        <f t="shared" si="146"/>
        <v>0</v>
      </c>
      <c r="HV23" s="137">
        <f t="shared" si="146"/>
        <v>0</v>
      </c>
      <c r="HW23" s="141">
        <f t="shared" si="146"/>
        <v>0</v>
      </c>
      <c r="HX23" s="212"/>
      <c r="HY23" s="146">
        <f t="shared" si="146"/>
        <v>0</v>
      </c>
      <c r="HZ23" s="137">
        <f t="shared" si="146"/>
        <v>0</v>
      </c>
      <c r="IA23" s="137">
        <f t="shared" si="146"/>
        <v>0</v>
      </c>
      <c r="IB23" s="137">
        <f t="shared" si="146"/>
        <v>0</v>
      </c>
      <c r="IC23" s="137">
        <f t="shared" si="146"/>
        <v>0</v>
      </c>
      <c r="ID23" s="137">
        <f t="shared" si="146"/>
        <v>0</v>
      </c>
      <c r="IE23" s="137">
        <f t="shared" si="146"/>
        <v>0</v>
      </c>
      <c r="IF23" s="141">
        <f t="shared" si="146"/>
        <v>0</v>
      </c>
      <c r="IG23" s="125"/>
      <c r="IH23" s="142" t="s">
        <v>162</v>
      </c>
      <c r="II23" s="137">
        <f t="shared" ref="II23:JH23" si="147">II41</f>
        <v>0</v>
      </c>
      <c r="IJ23" s="137">
        <f t="shared" si="147"/>
        <v>0</v>
      </c>
      <c r="IK23" s="137">
        <f t="shared" si="147"/>
        <v>0</v>
      </c>
      <c r="IL23" s="137">
        <f t="shared" si="147"/>
        <v>0</v>
      </c>
      <c r="IM23" s="137">
        <f t="shared" si="147"/>
        <v>0</v>
      </c>
      <c r="IN23" s="137">
        <f t="shared" si="147"/>
        <v>0</v>
      </c>
      <c r="IO23" s="137">
        <f t="shared" si="147"/>
        <v>0</v>
      </c>
      <c r="IP23" s="137">
        <f t="shared" si="147"/>
        <v>0</v>
      </c>
      <c r="IQ23" s="137">
        <f t="shared" si="147"/>
        <v>0</v>
      </c>
      <c r="IR23" s="137">
        <f t="shared" si="147"/>
        <v>0</v>
      </c>
      <c r="IS23" s="137">
        <f t="shared" si="147"/>
        <v>0</v>
      </c>
      <c r="IT23" s="137">
        <f t="shared" si="147"/>
        <v>0</v>
      </c>
      <c r="IU23" s="137">
        <f t="shared" si="147"/>
        <v>0</v>
      </c>
      <c r="IV23" s="137">
        <f t="shared" si="147"/>
        <v>0</v>
      </c>
      <c r="IW23" s="141">
        <f t="shared" si="147"/>
        <v>0</v>
      </c>
      <c r="IX23" s="146">
        <f t="shared" si="147"/>
        <v>0</v>
      </c>
      <c r="IY23" s="137">
        <f t="shared" si="147"/>
        <v>0</v>
      </c>
      <c r="IZ23" s="145">
        <f t="shared" si="147"/>
        <v>0</v>
      </c>
      <c r="JA23" s="147">
        <f t="shared" si="147"/>
        <v>0</v>
      </c>
      <c r="JB23" s="137">
        <f t="shared" si="147"/>
        <v>0</v>
      </c>
      <c r="JC23" s="141">
        <f t="shared" si="147"/>
        <v>0</v>
      </c>
      <c r="JD23" s="146">
        <f t="shared" si="147"/>
        <v>0</v>
      </c>
      <c r="JE23" s="137">
        <f t="shared" si="147"/>
        <v>0</v>
      </c>
      <c r="JF23" s="137">
        <f t="shared" si="147"/>
        <v>0</v>
      </c>
      <c r="JG23" s="137">
        <f t="shared" si="147"/>
        <v>0</v>
      </c>
      <c r="JH23" s="137">
        <f t="shared" si="147"/>
        <v>0</v>
      </c>
      <c r="JI23" s="125"/>
      <c r="JJ23" s="142" t="s">
        <v>162</v>
      </c>
      <c r="JK23" s="137">
        <f t="shared" ref="JK23:KE23" si="148">JK41</f>
        <v>0</v>
      </c>
      <c r="JL23" s="137">
        <f t="shared" si="148"/>
        <v>0</v>
      </c>
      <c r="JM23" s="137">
        <f t="shared" si="148"/>
        <v>0</v>
      </c>
      <c r="JN23" s="137">
        <f t="shared" si="148"/>
        <v>0</v>
      </c>
      <c r="JO23" s="137">
        <f t="shared" si="148"/>
        <v>0</v>
      </c>
      <c r="JP23" s="137">
        <f t="shared" si="148"/>
        <v>0</v>
      </c>
      <c r="JQ23" s="137">
        <f t="shared" si="148"/>
        <v>0</v>
      </c>
      <c r="JR23" s="137">
        <f t="shared" si="148"/>
        <v>0</v>
      </c>
      <c r="JS23" s="137">
        <f t="shared" si="148"/>
        <v>0</v>
      </c>
      <c r="JT23" s="145">
        <f t="shared" si="148"/>
        <v>0</v>
      </c>
      <c r="JU23" s="344">
        <f t="shared" si="148"/>
        <v>0</v>
      </c>
      <c r="JV23" s="345">
        <f t="shared" si="148"/>
        <v>0</v>
      </c>
      <c r="JW23" s="345">
        <f t="shared" si="148"/>
        <v>0</v>
      </c>
      <c r="JX23" s="345">
        <f t="shared" si="148"/>
        <v>0</v>
      </c>
      <c r="JY23" s="346">
        <f t="shared" si="148"/>
        <v>0</v>
      </c>
      <c r="JZ23" s="344">
        <f t="shared" si="148"/>
        <v>0</v>
      </c>
      <c r="KA23" s="345">
        <f t="shared" si="148"/>
        <v>0</v>
      </c>
      <c r="KB23" s="345">
        <f t="shared" si="148"/>
        <v>0</v>
      </c>
      <c r="KC23" s="345">
        <f t="shared" si="148"/>
        <v>0</v>
      </c>
      <c r="KD23" s="346">
        <f t="shared" si="148"/>
        <v>0</v>
      </c>
      <c r="KE23" s="344">
        <f t="shared" si="148"/>
        <v>351</v>
      </c>
      <c r="KF23" s="347">
        <f t="shared" si="19"/>
        <v>0</v>
      </c>
      <c r="KG23" s="346">
        <f>KG41</f>
        <v>0</v>
      </c>
      <c r="KH23" s="147">
        <f t="shared" ref="KH23:KW23" si="149">KH41</f>
        <v>0</v>
      </c>
      <c r="KI23" s="146">
        <f t="shared" si="149"/>
        <v>0</v>
      </c>
      <c r="KJ23" s="141">
        <f t="shared" si="149"/>
        <v>0</v>
      </c>
      <c r="KK23" s="125"/>
      <c r="KL23" s="309" t="s">
        <v>162</v>
      </c>
      <c r="KM23" s="147">
        <f t="shared" si="149"/>
        <v>0</v>
      </c>
      <c r="KN23" s="137">
        <f t="shared" si="149"/>
        <v>0</v>
      </c>
      <c r="KO23" s="137">
        <f t="shared" si="149"/>
        <v>0</v>
      </c>
      <c r="KP23" s="137">
        <f t="shared" si="149"/>
        <v>11</v>
      </c>
      <c r="KQ23" s="137">
        <f t="shared" si="149"/>
        <v>0</v>
      </c>
      <c r="KR23" s="137">
        <f t="shared" si="149"/>
        <v>14</v>
      </c>
      <c r="KS23" s="137">
        <f t="shared" si="149"/>
        <v>0</v>
      </c>
      <c r="KT23" s="137">
        <f t="shared" si="149"/>
        <v>0</v>
      </c>
      <c r="KU23" s="141">
        <f t="shared" si="149"/>
        <v>0</v>
      </c>
      <c r="KV23" s="137">
        <f t="shared" si="149"/>
        <v>0</v>
      </c>
      <c r="KW23" s="137">
        <f t="shared" si="149"/>
        <v>0</v>
      </c>
      <c r="KY23" s="137">
        <f t="shared" ref="KY23:LB23" si="150">KY41</f>
        <v>0</v>
      </c>
      <c r="KZ23" s="137">
        <f t="shared" si="150"/>
        <v>0</v>
      </c>
      <c r="LA23" s="137">
        <f t="shared" si="150"/>
        <v>0</v>
      </c>
      <c r="LB23" s="137">
        <f t="shared" si="150"/>
        <v>0</v>
      </c>
      <c r="LD23" s="309" t="s">
        <v>162</v>
      </c>
      <c r="LE23" s="137">
        <f t="shared" ref="LE23:LR23" si="151">LE41</f>
        <v>0</v>
      </c>
      <c r="LF23" s="137">
        <f t="shared" si="151"/>
        <v>0</v>
      </c>
      <c r="LG23" s="137">
        <f t="shared" si="151"/>
        <v>0</v>
      </c>
      <c r="LH23" s="137">
        <f t="shared" si="151"/>
        <v>0</v>
      </c>
      <c r="LI23" s="137">
        <f t="shared" si="151"/>
        <v>0</v>
      </c>
      <c r="LJ23" s="141">
        <f t="shared" si="151"/>
        <v>0</v>
      </c>
      <c r="LK23" s="147">
        <f t="shared" si="151"/>
        <v>0</v>
      </c>
      <c r="LL23" s="137">
        <f t="shared" si="151"/>
        <v>0</v>
      </c>
      <c r="LM23" s="137">
        <f t="shared" si="151"/>
        <v>0</v>
      </c>
      <c r="LN23" s="141">
        <f t="shared" si="151"/>
        <v>0</v>
      </c>
      <c r="LO23" s="141">
        <f t="shared" si="151"/>
        <v>11</v>
      </c>
      <c r="LP23" s="141">
        <f t="shared" si="151"/>
        <v>0</v>
      </c>
      <c r="LQ23" s="141">
        <f t="shared" si="151"/>
        <v>0</v>
      </c>
      <c r="LR23" s="141">
        <f t="shared" si="151"/>
        <v>0</v>
      </c>
    </row>
    <row r="24" spans="1:331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</row>
    <row r="25" spans="1:331" x14ac:dyDescent="0.2">
      <c r="LK25" s="445"/>
      <c r="LL25" s="445"/>
      <c r="LM25" s="445"/>
      <c r="LN25" s="445"/>
    </row>
    <row r="26" spans="1:331" ht="13.5" thickBot="1" x14ac:dyDescent="0.25">
      <c r="LK26" s="445"/>
      <c r="LL26" s="445"/>
      <c r="LM26" s="445"/>
      <c r="LN26" s="445"/>
    </row>
    <row r="27" spans="1:331" ht="15.75" customHeight="1" thickBot="1" x14ac:dyDescent="0.35">
      <c r="A27" s="4" t="s">
        <v>0</v>
      </c>
      <c r="B27" s="46" t="s">
        <v>1</v>
      </c>
      <c r="C27" s="69"/>
      <c r="D27" s="1576" t="s">
        <v>6</v>
      </c>
      <c r="E27" s="1420"/>
      <c r="F27" s="1420"/>
      <c r="G27" s="1420"/>
      <c r="H27" s="1420"/>
      <c r="I27" s="1420"/>
      <c r="J27" s="1420"/>
      <c r="K27" s="1420"/>
      <c r="L27" s="1420"/>
      <c r="M27" s="1420"/>
      <c r="N27" s="1420"/>
      <c r="O27" s="1420"/>
      <c r="P27" s="1420"/>
      <c r="Q27" s="1420"/>
      <c r="R27" s="1420"/>
      <c r="S27" s="1420"/>
      <c r="T27" s="1420"/>
      <c r="U27" s="1420"/>
      <c r="V27" s="1420"/>
      <c r="W27" s="1420"/>
      <c r="X27" s="1420"/>
      <c r="Y27" s="1420"/>
      <c r="Z27" s="1420"/>
      <c r="AA27" s="1420"/>
      <c r="AB27" s="1420"/>
      <c r="AC27" s="1420"/>
      <c r="AD27" s="1420"/>
      <c r="AE27" s="1420"/>
      <c r="AF27" s="1421"/>
      <c r="AG27" s="438"/>
      <c r="AH27" s="677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677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677"/>
      <c r="CQ27" s="5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151"/>
      <c r="DL27" s="1151"/>
      <c r="DM27" s="1422"/>
      <c r="DN27" s="677"/>
      <c r="DO27" s="5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6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1"/>
      <c r="LK27" s="1095" t="s">
        <v>10</v>
      </c>
      <c r="LL27" s="1096"/>
      <c r="LM27" s="1096"/>
      <c r="LN27" s="1111"/>
      <c r="LO27" s="1116" t="s">
        <v>218</v>
      </c>
      <c r="LP27" s="1116"/>
      <c r="LQ27" s="1116"/>
      <c r="LR27" s="1117"/>
    </row>
    <row r="28" spans="1:331" ht="70.5" customHeight="1" thickBot="1" x14ac:dyDescent="0.35">
      <c r="A28" s="1559" t="s">
        <v>170</v>
      </c>
      <c r="B28" s="1242" t="s">
        <v>111</v>
      </c>
      <c r="C28" s="62"/>
      <c r="D28" s="1220" t="s">
        <v>2</v>
      </c>
      <c r="E28" s="1221"/>
      <c r="F28" s="1221"/>
      <c r="G28" s="1268"/>
      <c r="H28" s="1402" t="s">
        <v>7</v>
      </c>
      <c r="I28" s="1402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1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676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5" t="s">
        <v>29</v>
      </c>
      <c r="AS28" s="1126"/>
      <c r="AT28" s="704" t="s">
        <v>30</v>
      </c>
      <c r="AU28" s="1124" t="s">
        <v>31</v>
      </c>
      <c r="AV28" s="1125"/>
      <c r="AW28" s="1125"/>
      <c r="AX28" s="1126"/>
      <c r="AY28" s="1125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5"/>
      <c r="BM28" s="1167" t="s">
        <v>36</v>
      </c>
      <c r="BN28" s="690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5"/>
      <c r="CJ28" s="1343" t="s">
        <v>26</v>
      </c>
      <c r="CK28" s="1344"/>
      <c r="CL28" s="1345"/>
      <c r="CM28" s="1563"/>
      <c r="CN28" s="1338"/>
      <c r="CO28" s="1167" t="s">
        <v>36</v>
      </c>
      <c r="CP28" s="690"/>
      <c r="CQ28" s="1242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5"/>
      <c r="DJ28" s="1260" t="s">
        <v>26</v>
      </c>
      <c r="DK28" s="1261"/>
      <c r="DL28" s="1152"/>
      <c r="DM28" s="1153"/>
      <c r="DN28" s="690"/>
      <c r="DO28" s="1242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5"/>
      <c r="EI28" s="1323" t="s">
        <v>26</v>
      </c>
      <c r="EJ28" s="1324"/>
      <c r="EK28" s="1325"/>
      <c r="EL28" s="1163" t="s">
        <v>41</v>
      </c>
      <c r="EM28" s="1284" t="s">
        <v>42</v>
      </c>
      <c r="EN28" s="1163"/>
      <c r="EO28" s="1284" t="s">
        <v>43</v>
      </c>
      <c r="EP28" s="1163"/>
      <c r="EQ28" s="690"/>
      <c r="ER28" s="1242" t="s">
        <v>111</v>
      </c>
      <c r="ES28" s="1182" t="s">
        <v>44</v>
      </c>
      <c r="ET28" s="1180"/>
      <c r="EU28" s="1180"/>
      <c r="EV28" s="1183"/>
      <c r="EW28" s="1183"/>
      <c r="EX28" s="1183"/>
      <c r="EY28" s="1180"/>
      <c r="EZ28" s="1180"/>
      <c r="FA28" s="1180"/>
      <c r="FB28" s="1180"/>
      <c r="FC28" s="1180"/>
      <c r="FD28" s="1180"/>
      <c r="FE28" s="692"/>
      <c r="FF28" s="692"/>
      <c r="FG28" s="692"/>
      <c r="FH28" s="692"/>
      <c r="FI28" s="692"/>
      <c r="FJ28" s="671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242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40" t="s">
        <v>80</v>
      </c>
      <c r="HS28" s="1317"/>
      <c r="HT28" s="1317"/>
      <c r="HU28" s="1317"/>
      <c r="HV28" s="1317"/>
      <c r="HW28" s="1317"/>
      <c r="HX28" s="1317"/>
      <c r="HY28" s="1317"/>
      <c r="HZ28" s="1317"/>
      <c r="IA28" s="1317"/>
      <c r="IB28" s="1317"/>
      <c r="IC28" s="1317"/>
      <c r="ID28" s="1317"/>
      <c r="IE28" s="1317"/>
      <c r="IF28" s="1318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310" t="s">
        <v>95</v>
      </c>
      <c r="IY28" s="1310"/>
      <c r="IZ28" s="1310"/>
      <c r="JA28" s="1310"/>
      <c r="JB28" s="1310"/>
      <c r="JC28" s="1310"/>
      <c r="JD28" s="1140" t="s">
        <v>98</v>
      </c>
      <c r="JE28" s="1317"/>
      <c r="JF28" s="1317"/>
      <c r="JG28" s="1317"/>
      <c r="JH28" s="1318"/>
      <c r="JI28" s="7"/>
      <c r="JJ28" s="7"/>
      <c r="JK28" s="1437" t="s">
        <v>103</v>
      </c>
      <c r="JL28" s="1438"/>
      <c r="JM28" s="1438"/>
      <c r="JN28" s="1438"/>
      <c r="JO28" s="1439"/>
      <c r="JP28" s="1428" t="s">
        <v>121</v>
      </c>
      <c r="JQ28" s="1429"/>
      <c r="JR28" s="1429"/>
      <c r="JS28" s="1429"/>
      <c r="JT28" s="1482"/>
      <c r="JU28" s="1472" t="s">
        <v>198</v>
      </c>
      <c r="JV28" s="1473"/>
      <c r="JW28" s="1473"/>
      <c r="JX28" s="1473"/>
      <c r="JY28" s="1473"/>
      <c r="JZ28" s="1473"/>
      <c r="KA28" s="1473"/>
      <c r="KB28" s="1473"/>
      <c r="KC28" s="1473"/>
      <c r="KD28" s="1473"/>
      <c r="KE28" s="1473"/>
      <c r="KF28" s="1473"/>
      <c r="KG28" s="1473"/>
      <c r="KH28" s="1473"/>
      <c r="KI28" s="1473"/>
      <c r="KJ28" s="1474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4"/>
      <c r="LK28" s="1098"/>
      <c r="LL28" s="1099"/>
      <c r="LM28" s="1099"/>
      <c r="LN28" s="1113"/>
      <c r="LO28" s="1119"/>
      <c r="LP28" s="1119"/>
      <c r="LQ28" s="1119"/>
      <c r="LR28" s="1120"/>
    </row>
    <row r="29" spans="1:331" ht="46.5" customHeight="1" thickBot="1" x14ac:dyDescent="0.25">
      <c r="A29" s="1426"/>
      <c r="B29" s="1243"/>
      <c r="C29" s="63"/>
      <c r="D29" s="1222"/>
      <c r="E29" s="1223"/>
      <c r="F29" s="1223"/>
      <c r="G29" s="1269"/>
      <c r="H29" s="1403"/>
      <c r="I29" s="1403"/>
      <c r="J29" s="1381" t="s">
        <v>10</v>
      </c>
      <c r="K29" s="1382"/>
      <c r="L29" s="1574" t="s">
        <v>10</v>
      </c>
      <c r="M29" s="404"/>
      <c r="N29" s="1417"/>
      <c r="O29" s="1418"/>
      <c r="P29" s="1418"/>
      <c r="Q29" s="1419"/>
      <c r="R29" s="1220" t="s">
        <v>19</v>
      </c>
      <c r="S29" s="1268"/>
      <c r="T29" s="1174" t="s">
        <v>7</v>
      </c>
      <c r="U29" s="1175"/>
      <c r="V29" s="1174" t="s">
        <v>20</v>
      </c>
      <c r="W29" s="1175"/>
      <c r="X29" s="1392"/>
      <c r="Y29" s="1397"/>
      <c r="Z29" s="1417"/>
      <c r="AA29" s="1419"/>
      <c r="AB29" s="1417"/>
      <c r="AC29" s="1419"/>
      <c r="AD29" s="1417"/>
      <c r="AE29" s="1418"/>
      <c r="AF29" s="1419"/>
      <c r="AG29" s="439"/>
      <c r="AH29" s="676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73" t="s">
        <v>27</v>
      </c>
      <c r="AP29" s="1174"/>
      <c r="AQ29" s="1175"/>
      <c r="AR29" s="1551" t="s">
        <v>122</v>
      </c>
      <c r="AS29" s="1405"/>
      <c r="AT29" s="1555" t="s">
        <v>32</v>
      </c>
      <c r="AU29" s="1393" t="s">
        <v>26</v>
      </c>
      <c r="AV29" s="1394"/>
      <c r="AW29" s="270" t="s">
        <v>33</v>
      </c>
      <c r="AX29" s="595"/>
      <c r="AY29" s="1267" t="s">
        <v>9</v>
      </c>
      <c r="AZ29" s="1267"/>
      <c r="BA29" s="1267"/>
      <c r="BB29" s="1267"/>
      <c r="BC29" s="1391" t="s">
        <v>15</v>
      </c>
      <c r="BD29" s="1560"/>
      <c r="BE29" s="1560"/>
      <c r="BF29" s="1397"/>
      <c r="BG29" s="1391" t="s">
        <v>19</v>
      </c>
      <c r="BH29" s="1397"/>
      <c r="BI29" s="1391" t="s">
        <v>7</v>
      </c>
      <c r="BJ29" s="1397"/>
      <c r="BK29" s="1391" t="s">
        <v>20</v>
      </c>
      <c r="BL29" s="1560"/>
      <c r="BM29" s="1169"/>
      <c r="BN29" s="690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267"/>
      <c r="BZ29" s="1173" t="s">
        <v>15</v>
      </c>
      <c r="CA29" s="1174"/>
      <c r="CB29" s="1174"/>
      <c r="CC29" s="1175"/>
      <c r="CD29" s="1220" t="s">
        <v>19</v>
      </c>
      <c r="CE29" s="1268"/>
      <c r="CF29" s="1220" t="s">
        <v>7</v>
      </c>
      <c r="CG29" s="1268"/>
      <c r="CH29" s="1220" t="s">
        <v>20</v>
      </c>
      <c r="CI29" s="1221"/>
      <c r="CJ29" s="1346"/>
      <c r="CK29" s="1347"/>
      <c r="CL29" s="1348"/>
      <c r="CM29" s="1564"/>
      <c r="CN29" s="1340"/>
      <c r="CO29" s="1169"/>
      <c r="CP29" s="690"/>
      <c r="CQ29" s="1243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267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271"/>
      <c r="DJ29" s="1262"/>
      <c r="DK29" s="1263"/>
      <c r="DL29" s="1154"/>
      <c r="DM29" s="1155"/>
      <c r="DN29" s="690"/>
      <c r="DO29" s="1243"/>
      <c r="DP29" s="63"/>
      <c r="DQ29" s="1171"/>
      <c r="DR29" s="1168"/>
      <c r="DS29" s="1171"/>
      <c r="DT29" s="1499"/>
      <c r="DU29" s="1266" t="s">
        <v>9</v>
      </c>
      <c r="DV29" s="1267"/>
      <c r="DW29" s="1267"/>
      <c r="DX29" s="1267"/>
      <c r="DY29" s="1173" t="s">
        <v>15</v>
      </c>
      <c r="DZ29" s="1174"/>
      <c r="EA29" s="1174"/>
      <c r="EB29" s="1175"/>
      <c r="EC29" s="1221" t="s">
        <v>19</v>
      </c>
      <c r="ED29" s="1268"/>
      <c r="EE29" s="1220" t="s">
        <v>7</v>
      </c>
      <c r="EF29" s="1221"/>
      <c r="EG29" s="1220" t="s">
        <v>203</v>
      </c>
      <c r="EH29" s="1268"/>
      <c r="EI29" s="1327"/>
      <c r="EJ29" s="1327"/>
      <c r="EK29" s="1328"/>
      <c r="EL29" s="1333"/>
      <c r="EM29" s="1285"/>
      <c r="EN29" s="1164"/>
      <c r="EO29" s="1285"/>
      <c r="EP29" s="1164"/>
      <c r="EQ29" s="690"/>
      <c r="ER29" s="1243"/>
      <c r="ES29" s="1140" t="s">
        <v>45</v>
      </c>
      <c r="ET29" s="1317"/>
      <c r="EU29" s="1317"/>
      <c r="EV29" s="1371" t="s">
        <v>46</v>
      </c>
      <c r="EW29" s="1372"/>
      <c r="EX29" s="1373"/>
      <c r="EY29" s="1310" t="s">
        <v>47</v>
      </c>
      <c r="EZ29" s="1310"/>
      <c r="FA29" s="1310"/>
      <c r="FB29" s="1130" t="s">
        <v>48</v>
      </c>
      <c r="FC29" s="1180"/>
      <c r="FD29" s="1181"/>
      <c r="FE29" s="1364" t="s">
        <v>51</v>
      </c>
      <c r="FF29" s="1364"/>
      <c r="FG29" s="1364"/>
      <c r="FH29" s="1363" t="s">
        <v>52</v>
      </c>
      <c r="FI29" s="1364"/>
      <c r="FJ29" s="1365"/>
      <c r="FK29" s="1366" t="s">
        <v>171</v>
      </c>
      <c r="FL29" s="1367" t="s">
        <v>182</v>
      </c>
      <c r="FM29" s="1370" t="s">
        <v>173</v>
      </c>
      <c r="FN29" s="1376" t="s">
        <v>174</v>
      </c>
      <c r="FO29" s="1376" t="s">
        <v>175</v>
      </c>
      <c r="FP29" s="1189" t="s">
        <v>176</v>
      </c>
      <c r="FQ29" s="1190" t="s">
        <v>177</v>
      </c>
      <c r="FR29" s="1191" t="s">
        <v>54</v>
      </c>
      <c r="FS29" s="1183"/>
      <c r="FT29" s="1183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186" t="s">
        <v>60</v>
      </c>
      <c r="GH29" s="13"/>
      <c r="GI29" s="1243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361" t="s">
        <v>115</v>
      </c>
      <c r="GW29" s="1133" t="s">
        <v>171</v>
      </c>
      <c r="GX29" s="1359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82" t="s">
        <v>66</v>
      </c>
      <c r="HJ29" s="1183"/>
      <c r="HK29" s="1180"/>
      <c r="HL29" s="1180"/>
      <c r="HM29" s="1180"/>
      <c r="HN29" s="1180"/>
      <c r="HO29" s="1180"/>
      <c r="HP29" s="1180"/>
      <c r="HQ29" s="1181"/>
      <c r="HR29" s="1479" t="s">
        <v>171</v>
      </c>
      <c r="HS29" s="1492" t="s">
        <v>182</v>
      </c>
      <c r="HT29" s="1494" t="s">
        <v>81</v>
      </c>
      <c r="HU29" s="1133"/>
      <c r="HV29" s="1133"/>
      <c r="HW29" s="1133"/>
      <c r="HX29" s="1134"/>
      <c r="HY29" s="1180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686"/>
      <c r="II29" s="1286" t="s">
        <v>90</v>
      </c>
      <c r="IJ29" s="1287"/>
      <c r="IK29" s="1287"/>
      <c r="IL29" s="1286" t="s">
        <v>91</v>
      </c>
      <c r="IM29" s="1287"/>
      <c r="IN29" s="1288"/>
      <c r="IO29" s="1287" t="s">
        <v>92</v>
      </c>
      <c r="IP29" s="1287"/>
      <c r="IQ29" s="1287"/>
      <c r="IR29" s="1286" t="s">
        <v>93</v>
      </c>
      <c r="IS29" s="1287"/>
      <c r="IT29" s="1288"/>
      <c r="IU29" s="1287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686"/>
      <c r="JK29" s="1275" t="s">
        <v>104</v>
      </c>
      <c r="JL29" s="1276"/>
      <c r="JM29" s="1210" t="s">
        <v>105</v>
      </c>
      <c r="JN29" s="1210"/>
      <c r="JO29" s="1211"/>
      <c r="JP29" s="1431"/>
      <c r="JQ29" s="1432"/>
      <c r="JR29" s="1432"/>
      <c r="JS29" s="1432"/>
      <c r="JT29" s="1483"/>
      <c r="JU29" s="1246" t="s">
        <v>192</v>
      </c>
      <c r="JV29" s="1247"/>
      <c r="JW29" s="1247"/>
      <c r="JX29" s="1247"/>
      <c r="JY29" s="1248"/>
      <c r="JZ29" s="1246" t="s">
        <v>193</v>
      </c>
      <c r="KA29" s="1247"/>
      <c r="KB29" s="1247"/>
      <c r="KC29" s="1247"/>
      <c r="KD29" s="1248"/>
      <c r="KE29" s="1251" t="s">
        <v>199</v>
      </c>
      <c r="KF29" s="1293" t="s">
        <v>182</v>
      </c>
      <c r="KG29" s="1296" t="s">
        <v>179</v>
      </c>
      <c r="KH29" s="1302" t="s">
        <v>202</v>
      </c>
      <c r="KI29" s="1298" t="s">
        <v>180</v>
      </c>
      <c r="KJ29" s="1300" t="s">
        <v>181</v>
      </c>
      <c r="KK29" s="298"/>
      <c r="KL29" s="686"/>
      <c r="KM29" s="1304" t="s">
        <v>185</v>
      </c>
      <c r="KN29" s="1291"/>
      <c r="KO29" s="1291"/>
      <c r="KP29" s="1291" t="s">
        <v>186</v>
      </c>
      <c r="KQ29" s="1291"/>
      <c r="KR29" s="1291"/>
      <c r="KS29" s="1291" t="s">
        <v>187</v>
      </c>
      <c r="KT29" s="1291"/>
      <c r="KU29" s="1292"/>
      <c r="LD29" s="700"/>
      <c r="LE29" s="1465" t="s">
        <v>93</v>
      </c>
      <c r="LF29" s="1237"/>
      <c r="LG29" s="1238"/>
      <c r="LH29" s="1236" t="s">
        <v>94</v>
      </c>
      <c r="LI29" s="1237"/>
      <c r="LJ29" s="1465"/>
      <c r="LK29" s="1101"/>
      <c r="LL29" s="1102"/>
      <c r="LM29" s="1102"/>
      <c r="LN29" s="1114"/>
      <c r="LO29" s="1119"/>
      <c r="LP29" s="1119"/>
      <c r="LQ29" s="1119"/>
      <c r="LR29" s="1120"/>
    </row>
    <row r="30" spans="1:331" ht="77.25" customHeight="1" thickBot="1" x14ac:dyDescent="0.35">
      <c r="A30" s="1426"/>
      <c r="B30" s="1243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408" t="s">
        <v>8</v>
      </c>
      <c r="I30" s="1402" t="s">
        <v>3</v>
      </c>
      <c r="J30" s="1249"/>
      <c r="K30" s="1272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7"/>
      <c r="U30" s="1178"/>
      <c r="V30" s="1177"/>
      <c r="W30" s="1178"/>
      <c r="X30" s="1223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676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552"/>
      <c r="AS30" s="1407"/>
      <c r="AT30" s="1500"/>
      <c r="AU30" s="1395"/>
      <c r="AV30" s="1396"/>
      <c r="AW30" s="271" t="s">
        <v>34</v>
      </c>
      <c r="AX30" s="596" t="s">
        <v>10</v>
      </c>
      <c r="AY30" s="1272" t="s">
        <v>10</v>
      </c>
      <c r="AZ30" s="1272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693" t="s">
        <v>2</v>
      </c>
      <c r="BN30" s="690"/>
      <c r="BO30" s="1322"/>
      <c r="BP30" s="63"/>
      <c r="BQ30" s="1172"/>
      <c r="BR30" s="1169"/>
      <c r="BS30" s="1172"/>
      <c r="BT30" s="1172"/>
      <c r="BU30" s="1172"/>
      <c r="BV30" s="1249" t="s">
        <v>10</v>
      </c>
      <c r="BW30" s="1272"/>
      <c r="BX30" s="1224" t="s">
        <v>11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23"/>
      <c r="CJ30" s="1349"/>
      <c r="CK30" s="1350"/>
      <c r="CL30" s="1351"/>
      <c r="CM30" s="1565"/>
      <c r="CN30" s="1342"/>
      <c r="CO30" s="14" t="s">
        <v>2</v>
      </c>
      <c r="CP30" s="690"/>
      <c r="CQ30" s="1243"/>
      <c r="CR30" s="63"/>
      <c r="CS30" s="1172"/>
      <c r="CT30" s="1169"/>
      <c r="CU30" s="1172"/>
      <c r="CV30" s="1172"/>
      <c r="CW30" s="1172"/>
      <c r="CX30" s="1249" t="s">
        <v>10</v>
      </c>
      <c r="CY30" s="1250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272"/>
      <c r="DJ30" s="1264"/>
      <c r="DK30" s="1265"/>
      <c r="DL30" s="1156"/>
      <c r="DM30" s="1157"/>
      <c r="DN30" s="690"/>
      <c r="DO30" s="1243"/>
      <c r="DP30" s="63"/>
      <c r="DQ30" s="1172"/>
      <c r="DR30" s="1169"/>
      <c r="DS30" s="1172"/>
      <c r="DT30" s="1500"/>
      <c r="DU30" s="1249" t="s">
        <v>10</v>
      </c>
      <c r="DV30" s="1272"/>
      <c r="DW30" s="1224" t="s">
        <v>11</v>
      </c>
      <c r="DX30" s="1501"/>
      <c r="DY30" s="1176"/>
      <c r="DZ30" s="1177"/>
      <c r="EA30" s="1177"/>
      <c r="EB30" s="1178"/>
      <c r="EC30" s="1223"/>
      <c r="ED30" s="1269"/>
      <c r="EE30" s="1222"/>
      <c r="EF30" s="1223"/>
      <c r="EG30" s="1222"/>
      <c r="EH30" s="1269"/>
      <c r="EI30" s="1330"/>
      <c r="EJ30" s="1330"/>
      <c r="EK30" s="1331"/>
      <c r="EL30" s="317" t="s">
        <v>2</v>
      </c>
      <c r="EM30" s="1332"/>
      <c r="EN30" s="1333"/>
      <c r="EO30" s="1332"/>
      <c r="EP30" s="1333"/>
      <c r="EQ30" s="690"/>
      <c r="ER30" s="1243"/>
      <c r="ES30" s="1182" t="s">
        <v>49</v>
      </c>
      <c r="ET30" s="1180"/>
      <c r="EU30" s="1180"/>
      <c r="EV30" s="1334" t="s">
        <v>49</v>
      </c>
      <c r="EW30" s="1335"/>
      <c r="EX30" s="1336"/>
      <c r="EY30" s="1180" t="s">
        <v>49</v>
      </c>
      <c r="EZ30" s="1180"/>
      <c r="FA30" s="1180"/>
      <c r="FB30" s="1182" t="s">
        <v>49</v>
      </c>
      <c r="FC30" s="1180"/>
      <c r="FD30" s="1181"/>
      <c r="FE30" s="1375" t="s">
        <v>49</v>
      </c>
      <c r="FF30" s="1375"/>
      <c r="FG30" s="1375"/>
      <c r="FH30" s="1374" t="s">
        <v>49</v>
      </c>
      <c r="FI30" s="1375"/>
      <c r="FJ30" s="1377"/>
      <c r="FK30" s="1366"/>
      <c r="FL30" s="1368"/>
      <c r="FM30" s="1370"/>
      <c r="FN30" s="1376"/>
      <c r="FO30" s="1376"/>
      <c r="FP30" s="1189"/>
      <c r="FQ30" s="1190"/>
      <c r="FR30" s="1378" t="s">
        <v>55</v>
      </c>
      <c r="FS30" s="1379"/>
      <c r="FT30" s="1380"/>
      <c r="FU30" s="1306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192"/>
      <c r="GH30" s="13"/>
      <c r="GI30" s="1243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362"/>
      <c r="GW30" s="1358"/>
      <c r="GX30" s="1360"/>
      <c r="GY30" s="489" t="s">
        <v>50</v>
      </c>
      <c r="GZ30" s="15" t="s">
        <v>67</v>
      </c>
      <c r="HA30" s="16" t="s">
        <v>68</v>
      </c>
      <c r="HB30" s="16" t="s">
        <v>69</v>
      </c>
      <c r="HC30" s="1184" t="s">
        <v>70</v>
      </c>
      <c r="HD30" s="1184" t="s">
        <v>71</v>
      </c>
      <c r="HE30" s="1184" t="s">
        <v>72</v>
      </c>
      <c r="HF30" s="1184" t="s">
        <v>73</v>
      </c>
      <c r="HG30" s="1186" t="s">
        <v>74</v>
      </c>
      <c r="HH30" s="13"/>
      <c r="HI30" s="194" t="s">
        <v>167</v>
      </c>
      <c r="HJ30" s="1188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480"/>
      <c r="HS30" s="1493"/>
      <c r="HT30" s="1481" t="s">
        <v>62</v>
      </c>
      <c r="HU30" s="1312" t="s">
        <v>63</v>
      </c>
      <c r="HV30" s="1312" t="s">
        <v>64</v>
      </c>
      <c r="HW30" s="1312" t="s">
        <v>65</v>
      </c>
      <c r="HX30" s="1139" t="s">
        <v>190</v>
      </c>
      <c r="HY30" s="1313" t="s">
        <v>68</v>
      </c>
      <c r="HZ30" s="1137" t="s">
        <v>83</v>
      </c>
      <c r="IA30" s="1137" t="s">
        <v>84</v>
      </c>
      <c r="IB30" s="1137" t="s">
        <v>85</v>
      </c>
      <c r="IC30" s="1137" t="s">
        <v>86</v>
      </c>
      <c r="ID30" s="1315" t="s">
        <v>87</v>
      </c>
      <c r="IE30" s="1315" t="s">
        <v>88</v>
      </c>
      <c r="IF30" s="1127" t="s">
        <v>79</v>
      </c>
      <c r="IG30" s="17"/>
      <c r="IH30" s="675" t="s">
        <v>167</v>
      </c>
      <c r="II30" s="1239"/>
      <c r="IJ30" s="1240"/>
      <c r="IK30" s="1240"/>
      <c r="IL30" s="1239"/>
      <c r="IM30" s="1240"/>
      <c r="IN30" s="1241"/>
      <c r="IO30" s="1240"/>
      <c r="IP30" s="1240"/>
      <c r="IQ30" s="1240"/>
      <c r="IR30" s="1239"/>
      <c r="IS30" s="1240"/>
      <c r="IT30" s="1241"/>
      <c r="IU30" s="1240"/>
      <c r="IV30" s="1240"/>
      <c r="IW30" s="1241"/>
      <c r="IX30" s="1215" t="s">
        <v>97</v>
      </c>
      <c r="IY30" s="1216"/>
      <c r="IZ30" s="1217"/>
      <c r="JA30" s="1215" t="s">
        <v>97</v>
      </c>
      <c r="JB30" s="1216"/>
      <c r="JC30" s="1217"/>
      <c r="JD30" s="1284" t="s">
        <v>99</v>
      </c>
      <c r="JE30" s="1213" t="s">
        <v>100</v>
      </c>
      <c r="JF30" s="1213" t="s">
        <v>101</v>
      </c>
      <c r="JG30" s="1163" t="s">
        <v>102</v>
      </c>
      <c r="JH30" s="1163" t="s">
        <v>189</v>
      </c>
      <c r="JI30" s="17"/>
      <c r="JJ30" s="675" t="s">
        <v>167</v>
      </c>
      <c r="JK30" s="1275" t="s">
        <v>106</v>
      </c>
      <c r="JL30" s="1276"/>
      <c r="JM30" s="1319" t="s">
        <v>107</v>
      </c>
      <c r="JN30" s="1319"/>
      <c r="JO30" s="1320"/>
      <c r="JP30" s="1278" t="s">
        <v>99</v>
      </c>
      <c r="JQ30" s="1280" t="s">
        <v>100</v>
      </c>
      <c r="JR30" s="1280" t="s">
        <v>101</v>
      </c>
      <c r="JS30" s="1280" t="s">
        <v>102</v>
      </c>
      <c r="JT30" s="1477" t="s">
        <v>68</v>
      </c>
      <c r="JU30" s="1244" t="s">
        <v>194</v>
      </c>
      <c r="JV30" s="1244" t="s">
        <v>195</v>
      </c>
      <c r="JW30" s="1244" t="s">
        <v>191</v>
      </c>
      <c r="JX30" s="1244" t="s">
        <v>196</v>
      </c>
      <c r="JY30" s="1289" t="s">
        <v>197</v>
      </c>
      <c r="JZ30" s="1244" t="s">
        <v>194</v>
      </c>
      <c r="KA30" s="1244" t="s">
        <v>195</v>
      </c>
      <c r="KB30" s="1244" t="s">
        <v>191</v>
      </c>
      <c r="KC30" s="1244" t="s">
        <v>196</v>
      </c>
      <c r="KD30" s="1289" t="s">
        <v>197</v>
      </c>
      <c r="KE30" s="1252"/>
      <c r="KF30" s="1294"/>
      <c r="KG30" s="1297"/>
      <c r="KH30" s="1303"/>
      <c r="KI30" s="1299"/>
      <c r="KJ30" s="1301"/>
      <c r="KK30" s="298"/>
      <c r="KL30" s="675" t="s">
        <v>167</v>
      </c>
      <c r="KM30" s="1219" t="s">
        <v>215</v>
      </c>
      <c r="KN30" s="1218" t="s">
        <v>216</v>
      </c>
      <c r="KO30" s="1218" t="s">
        <v>217</v>
      </c>
      <c r="KP30" s="1219" t="s">
        <v>215</v>
      </c>
      <c r="KQ30" s="1218" t="s">
        <v>216</v>
      </c>
      <c r="KR30" s="1218" t="s">
        <v>217</v>
      </c>
      <c r="KS30" s="1219" t="s">
        <v>215</v>
      </c>
      <c r="KT30" s="1218" t="s">
        <v>216</v>
      </c>
      <c r="KU30" s="1218" t="s">
        <v>217</v>
      </c>
      <c r="KV30" s="1444" t="s">
        <v>206</v>
      </c>
      <c r="KW30" s="1445"/>
      <c r="KY30" s="1444" t="s">
        <v>207</v>
      </c>
      <c r="KZ30" s="1446"/>
      <c r="LA30" s="1446"/>
      <c r="LB30" s="1445"/>
      <c r="LD30" s="699" t="s">
        <v>167</v>
      </c>
      <c r="LE30" s="1240"/>
      <c r="LF30" s="1240"/>
      <c r="LG30" s="1241"/>
      <c r="LH30" s="1239"/>
      <c r="LI30" s="1240"/>
      <c r="LJ30" s="1240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2"/>
      <c r="LP30" s="1122"/>
      <c r="LQ30" s="1122"/>
      <c r="LR30" s="1123"/>
    </row>
    <row r="31" spans="1:331" ht="53.25" customHeight="1" thickBot="1" x14ac:dyDescent="0.35">
      <c r="A31" s="1426"/>
      <c r="B31" s="1243"/>
      <c r="C31" s="63" t="s">
        <v>171</v>
      </c>
      <c r="D31" s="1409"/>
      <c r="E31" s="1411"/>
      <c r="F31" s="1413"/>
      <c r="G31" s="1562"/>
      <c r="H31" s="1409"/>
      <c r="I31" s="1403"/>
      <c r="J31" s="18" t="s">
        <v>12</v>
      </c>
      <c r="K31" s="682" t="s">
        <v>13</v>
      </c>
      <c r="L31" s="465" t="s">
        <v>14</v>
      </c>
      <c r="M31" s="1136"/>
      <c r="N31" s="681" t="s">
        <v>12</v>
      </c>
      <c r="O31" s="19" t="s">
        <v>13</v>
      </c>
      <c r="P31" s="21" t="s">
        <v>14</v>
      </c>
      <c r="Q31" s="394" t="s">
        <v>148</v>
      </c>
      <c r="R31" s="681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691" t="s">
        <v>14</v>
      </c>
      <c r="X31" s="41" t="s">
        <v>12</v>
      </c>
      <c r="Y31" s="691" t="s">
        <v>13</v>
      </c>
      <c r="Z31" s="681" t="s">
        <v>12</v>
      </c>
      <c r="AA31" s="20" t="s">
        <v>13</v>
      </c>
      <c r="AB31" s="681" t="s">
        <v>12</v>
      </c>
      <c r="AC31" s="21" t="s">
        <v>13</v>
      </c>
      <c r="AD31" s="681" t="s">
        <v>12</v>
      </c>
      <c r="AE31" s="19" t="s">
        <v>13</v>
      </c>
      <c r="AF31" s="21" t="s">
        <v>14</v>
      </c>
      <c r="AG31" s="21"/>
      <c r="AH31" s="11"/>
      <c r="AI31" s="1322"/>
      <c r="AJ31" s="63" t="s">
        <v>171</v>
      </c>
      <c r="AK31" s="270" t="s">
        <v>14</v>
      </c>
      <c r="AL31" s="707" t="s">
        <v>148</v>
      </c>
      <c r="AM31" s="270" t="s">
        <v>12</v>
      </c>
      <c r="AN31" s="270" t="s">
        <v>12</v>
      </c>
      <c r="AO31" s="696" t="s">
        <v>12</v>
      </c>
      <c r="AP31" s="21" t="s">
        <v>13</v>
      </c>
      <c r="AQ31" s="1171"/>
      <c r="AR31" s="698" t="s">
        <v>12</v>
      </c>
      <c r="AS31" s="21" t="s">
        <v>13</v>
      </c>
      <c r="AT31" s="694" t="s">
        <v>12</v>
      </c>
      <c r="AU31" s="270" t="s">
        <v>13</v>
      </c>
      <c r="AV31" s="707" t="s">
        <v>148</v>
      </c>
      <c r="AW31" s="270" t="s">
        <v>12</v>
      </c>
      <c r="AX31" s="595" t="s">
        <v>221</v>
      </c>
      <c r="AY31" s="41" t="s">
        <v>12</v>
      </c>
      <c r="AZ31" s="697" t="s">
        <v>13</v>
      </c>
      <c r="BA31" s="695" t="s">
        <v>14</v>
      </c>
      <c r="BB31" s="711" t="s">
        <v>148</v>
      </c>
      <c r="BC31" s="698" t="s">
        <v>12</v>
      </c>
      <c r="BD31" s="19" t="s">
        <v>13</v>
      </c>
      <c r="BE31" s="21" t="s">
        <v>14</v>
      </c>
      <c r="BF31" s="746" t="s">
        <v>148</v>
      </c>
      <c r="BG31" s="696" t="s">
        <v>13</v>
      </c>
      <c r="BH31" s="21" t="s">
        <v>14</v>
      </c>
      <c r="BI31" s="696" t="s">
        <v>13</v>
      </c>
      <c r="BJ31" s="21" t="s">
        <v>14</v>
      </c>
      <c r="BK31" s="696" t="s">
        <v>13</v>
      </c>
      <c r="BL31" s="21" t="s">
        <v>14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681" t="s">
        <v>12</v>
      </c>
      <c r="BW31" s="19" t="s">
        <v>13</v>
      </c>
      <c r="BX31" s="39" t="s">
        <v>14</v>
      </c>
      <c r="BY31" s="713" t="s">
        <v>165</v>
      </c>
      <c r="BZ31" s="681" t="s">
        <v>12</v>
      </c>
      <c r="CA31" s="19" t="s">
        <v>13</v>
      </c>
      <c r="CB31" s="21" t="s">
        <v>14</v>
      </c>
      <c r="CC31" s="714" t="s">
        <v>166</v>
      </c>
      <c r="CD31" s="681" t="s">
        <v>13</v>
      </c>
      <c r="CE31" s="21" t="s">
        <v>14</v>
      </c>
      <c r="CF31" s="681" t="s">
        <v>13</v>
      </c>
      <c r="CG31" s="21" t="s">
        <v>14</v>
      </c>
      <c r="CH31" s="681" t="s">
        <v>13</v>
      </c>
      <c r="CI31" s="20" t="s">
        <v>14</v>
      </c>
      <c r="CJ31" s="681" t="s">
        <v>12</v>
      </c>
      <c r="CK31" s="21" t="s">
        <v>13</v>
      </c>
      <c r="CL31" s="479" t="s">
        <v>165</v>
      </c>
      <c r="CM31" s="289" t="s">
        <v>200</v>
      </c>
      <c r="CN31" s="280" t="s">
        <v>201</v>
      </c>
      <c r="CO31" s="79" t="s">
        <v>12</v>
      </c>
      <c r="CP31" s="11"/>
      <c r="CQ31" s="1243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681" t="s">
        <v>12</v>
      </c>
      <c r="CY31" s="19" t="s">
        <v>13</v>
      </c>
      <c r="CZ31" s="21" t="s">
        <v>14</v>
      </c>
      <c r="DA31" s="681" t="s">
        <v>12</v>
      </c>
      <c r="DB31" s="19" t="s">
        <v>13</v>
      </c>
      <c r="DC31" s="21" t="s">
        <v>14</v>
      </c>
      <c r="DD31" s="681" t="s">
        <v>13</v>
      </c>
      <c r="DE31" s="21" t="s">
        <v>14</v>
      </c>
      <c r="DF31" s="681" t="s">
        <v>13</v>
      </c>
      <c r="DG31" s="21" t="s">
        <v>14</v>
      </c>
      <c r="DH31" s="681" t="s">
        <v>13</v>
      </c>
      <c r="DI31" s="20" t="s">
        <v>14</v>
      </c>
      <c r="DJ31" s="681" t="s">
        <v>12</v>
      </c>
      <c r="DK31" s="21" t="s">
        <v>13</v>
      </c>
      <c r="DL31" s="360" t="s">
        <v>200</v>
      </c>
      <c r="DM31" s="361" t="s">
        <v>201</v>
      </c>
      <c r="DN31" s="11"/>
      <c r="DO31" s="1243"/>
      <c r="DP31" s="63" t="s">
        <v>171</v>
      </c>
      <c r="DQ31" s="75" t="s">
        <v>12</v>
      </c>
      <c r="DR31" s="429" t="s">
        <v>12</v>
      </c>
      <c r="DS31" s="75" t="s">
        <v>12</v>
      </c>
      <c r="DT31" s="752" t="s">
        <v>12</v>
      </c>
      <c r="DU31" s="753" t="s">
        <v>12</v>
      </c>
      <c r="DV31" s="754" t="s">
        <v>13</v>
      </c>
      <c r="DW31" s="755" t="s">
        <v>14</v>
      </c>
      <c r="DX31" s="756" t="s">
        <v>165</v>
      </c>
      <c r="DY31" s="681" t="s">
        <v>12</v>
      </c>
      <c r="DZ31" s="19" t="s">
        <v>13</v>
      </c>
      <c r="EA31" s="21" t="s">
        <v>14</v>
      </c>
      <c r="EB31" s="390" t="s">
        <v>148</v>
      </c>
      <c r="EC31" s="684" t="s">
        <v>13</v>
      </c>
      <c r="ED31" s="21" t="s">
        <v>14</v>
      </c>
      <c r="EE31" s="681" t="s">
        <v>13</v>
      </c>
      <c r="EF31" s="20" t="s">
        <v>14</v>
      </c>
      <c r="EG31" s="681" t="s">
        <v>12</v>
      </c>
      <c r="EH31" s="21" t="s">
        <v>13</v>
      </c>
      <c r="EI31" s="684" t="s">
        <v>12</v>
      </c>
      <c r="EJ31" s="21" t="s">
        <v>13</v>
      </c>
      <c r="EK31" s="722" t="s">
        <v>148</v>
      </c>
      <c r="EL31" s="41" t="s">
        <v>12</v>
      </c>
      <c r="EM31" s="679" t="s">
        <v>13</v>
      </c>
      <c r="EN31" s="723" t="s">
        <v>148</v>
      </c>
      <c r="EO31" s="679" t="s">
        <v>13</v>
      </c>
      <c r="EP31" s="707" t="s">
        <v>148</v>
      </c>
      <c r="EQ31" s="11"/>
      <c r="ER31" s="1243"/>
      <c r="ES31" s="18" t="s">
        <v>12</v>
      </c>
      <c r="ET31" s="682" t="s">
        <v>13</v>
      </c>
      <c r="EU31" s="688" t="s">
        <v>14</v>
      </c>
      <c r="EV31" s="702" t="s">
        <v>12</v>
      </c>
      <c r="EW31" s="701" t="s">
        <v>13</v>
      </c>
      <c r="EX31" s="703" t="s">
        <v>14</v>
      </c>
      <c r="EY31" s="41" t="s">
        <v>12</v>
      </c>
      <c r="EZ31" s="682" t="s">
        <v>13</v>
      </c>
      <c r="FA31" s="688" t="s">
        <v>14</v>
      </c>
      <c r="FB31" s="18" t="s">
        <v>12</v>
      </c>
      <c r="FC31" s="682" t="s">
        <v>13</v>
      </c>
      <c r="FD31" s="691" t="s">
        <v>14</v>
      </c>
      <c r="FE31" s="41" t="s">
        <v>12</v>
      </c>
      <c r="FF31" s="682" t="s">
        <v>13</v>
      </c>
      <c r="FG31" s="688" t="s">
        <v>14</v>
      </c>
      <c r="FH31" s="18" t="s">
        <v>12</v>
      </c>
      <c r="FI31" s="682" t="s">
        <v>13</v>
      </c>
      <c r="FJ31" s="691" t="s">
        <v>14</v>
      </c>
      <c r="FK31" s="1567"/>
      <c r="FL31" s="1368"/>
      <c r="FM31" s="1496"/>
      <c r="FN31" s="1497"/>
      <c r="FO31" s="1497"/>
      <c r="FP31" s="1498"/>
      <c r="FQ31" s="1495"/>
      <c r="FR31" s="185" t="s">
        <v>12</v>
      </c>
      <c r="FS31" s="683" t="s">
        <v>13</v>
      </c>
      <c r="FT31" s="683" t="s">
        <v>14</v>
      </c>
      <c r="FU31" s="41" t="s">
        <v>12</v>
      </c>
      <c r="FV31" s="682" t="s">
        <v>13</v>
      </c>
      <c r="FW31" s="691" t="s">
        <v>14</v>
      </c>
      <c r="FX31" s="18" t="s">
        <v>12</v>
      </c>
      <c r="FY31" s="682" t="s">
        <v>13</v>
      </c>
      <c r="FZ31" s="691" t="s">
        <v>14</v>
      </c>
      <c r="GA31" s="18" t="s">
        <v>12</v>
      </c>
      <c r="GB31" s="682" t="s">
        <v>13</v>
      </c>
      <c r="GC31" s="691" t="s">
        <v>14</v>
      </c>
      <c r="GD31" s="18" t="s">
        <v>12</v>
      </c>
      <c r="GE31" s="682" t="s">
        <v>13</v>
      </c>
      <c r="GF31" s="691" t="s">
        <v>14</v>
      </c>
      <c r="GG31" s="76" t="s">
        <v>125</v>
      </c>
      <c r="GH31" s="25"/>
      <c r="GI31" s="1243"/>
      <c r="GJ31" s="1486"/>
      <c r="GK31" s="1489"/>
      <c r="GL31" s="1200"/>
      <c r="GM31" s="1168"/>
      <c r="GN31" s="1168"/>
      <c r="GO31" s="1168"/>
      <c r="GP31" s="1476"/>
      <c r="GQ31" s="1200"/>
      <c r="GR31" s="1168"/>
      <c r="GS31" s="1168"/>
      <c r="GT31" s="1168"/>
      <c r="GU31" s="1476"/>
      <c r="GV31" s="1362"/>
      <c r="GW31" s="1358"/>
      <c r="GX31" s="1360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188"/>
      <c r="HK31" s="1204"/>
      <c r="HL31" s="1204"/>
      <c r="HM31" s="1204"/>
      <c r="HN31" s="1204"/>
      <c r="HO31" s="1204"/>
      <c r="HP31" s="1204"/>
      <c r="HQ31" s="691" t="s">
        <v>12</v>
      </c>
      <c r="HR31" s="1480"/>
      <c r="HS31" s="1493"/>
      <c r="HT31" s="1481"/>
      <c r="HU31" s="1312"/>
      <c r="HV31" s="1312"/>
      <c r="HW31" s="1312"/>
      <c r="HX31" s="1139"/>
      <c r="HY31" s="1314"/>
      <c r="HZ31" s="1277"/>
      <c r="IA31" s="1277"/>
      <c r="IB31" s="1277"/>
      <c r="IC31" s="1277"/>
      <c r="ID31" s="1316"/>
      <c r="IE31" s="1316"/>
      <c r="IF31" s="1212"/>
      <c r="IG31" s="17"/>
      <c r="IH31" s="42"/>
      <c r="II31" s="18" t="s">
        <v>12</v>
      </c>
      <c r="IJ31" s="682" t="s">
        <v>13</v>
      </c>
      <c r="IK31" s="688" t="s">
        <v>14</v>
      </c>
      <c r="IL31" s="18" t="s">
        <v>12</v>
      </c>
      <c r="IM31" s="682" t="s">
        <v>13</v>
      </c>
      <c r="IN31" s="691" t="s">
        <v>14</v>
      </c>
      <c r="IO31" s="41" t="s">
        <v>12</v>
      </c>
      <c r="IP31" s="682" t="s">
        <v>13</v>
      </c>
      <c r="IQ31" s="688" t="s">
        <v>14</v>
      </c>
      <c r="IR31" s="18" t="s">
        <v>12</v>
      </c>
      <c r="IS31" s="682" t="s">
        <v>13</v>
      </c>
      <c r="IT31" s="691" t="s">
        <v>14</v>
      </c>
      <c r="IU31" s="41" t="s">
        <v>12</v>
      </c>
      <c r="IV31" s="682" t="s">
        <v>13</v>
      </c>
      <c r="IW31" s="691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285"/>
      <c r="JE31" s="1214"/>
      <c r="JF31" s="1214"/>
      <c r="JG31" s="1164"/>
      <c r="JH31" s="1164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279"/>
      <c r="JQ31" s="1281"/>
      <c r="JR31" s="1281"/>
      <c r="JS31" s="1281"/>
      <c r="JT31" s="1478"/>
      <c r="JU31" s="1245"/>
      <c r="JV31" s="1245"/>
      <c r="JW31" s="1245"/>
      <c r="JX31" s="1245"/>
      <c r="JY31" s="1290"/>
      <c r="JZ31" s="1245"/>
      <c r="KA31" s="1245"/>
      <c r="KB31" s="1245"/>
      <c r="KC31" s="1245"/>
      <c r="KD31" s="1290"/>
      <c r="KE31" s="1252"/>
      <c r="KF31" s="1294"/>
      <c r="KG31" s="1468"/>
      <c r="KH31" s="1470"/>
      <c r="KI31" s="1471"/>
      <c r="KJ31" s="1469"/>
      <c r="KK31" s="298"/>
      <c r="KL31" s="42"/>
      <c r="KM31" s="1466"/>
      <c r="KN31" s="1467"/>
      <c r="KO31" s="1467"/>
      <c r="KP31" s="1466"/>
      <c r="KQ31" s="1467"/>
      <c r="KR31" s="1467"/>
      <c r="KS31" s="1466"/>
      <c r="KT31" s="1467"/>
      <c r="KU31" s="1467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797" t="s">
        <v>208</v>
      </c>
      <c r="LP31" s="785" t="s">
        <v>209</v>
      </c>
      <c r="LQ31" s="785" t="s">
        <v>205</v>
      </c>
      <c r="LR31" s="786" t="s">
        <v>210</v>
      </c>
    </row>
    <row r="32" spans="1:331" s="288" customFormat="1" ht="21" customHeight="1" thickBot="1" x14ac:dyDescent="0.35">
      <c r="A32" s="397"/>
      <c r="B32" s="196" t="s">
        <v>131</v>
      </c>
      <c r="C32" s="80">
        <f>C33+C34+C40+C45</f>
        <v>525</v>
      </c>
      <c r="D32" s="392">
        <f>D33+D34+D40+D45</f>
        <v>13</v>
      </c>
      <c r="E32" s="56">
        <f>E33+E34+E40+E45</f>
        <v>0</v>
      </c>
      <c r="F32" s="56">
        <f>F33+F34+F40+F45</f>
        <v>0</v>
      </c>
      <c r="G32" s="409">
        <f>SUM(D32:F32)/C32*100</f>
        <v>2.4761904761904763</v>
      </c>
      <c r="H32" s="56">
        <f>H33+H34+H40+H45</f>
        <v>11</v>
      </c>
      <c r="I32" s="403">
        <f>I33+I34+I40+I45</f>
        <v>1</v>
      </c>
      <c r="J32" s="178">
        <f>J33+J34+J40+J45</f>
        <v>38</v>
      </c>
      <c r="K32" s="56">
        <f>K33+K34+K40+K45</f>
        <v>45</v>
      </c>
      <c r="L32" s="56">
        <f>L33+L34+L40+L45</f>
        <v>57</v>
      </c>
      <c r="M32" s="405">
        <v>4.9780380673499272</v>
      </c>
      <c r="N32" s="178">
        <f>N33+N34+N40+N45</f>
        <v>39</v>
      </c>
      <c r="O32" s="56">
        <f>O33+O34+O40+O45</f>
        <v>45</v>
      </c>
      <c r="P32" s="56">
        <f>P33+P34+P40+P45</f>
        <v>57</v>
      </c>
      <c r="Q32" s="395">
        <v>5.1244509516837482</v>
      </c>
      <c r="R32" s="56">
        <f t="shared" ref="R32:AF32" si="152">R33+R34+R40+R45</f>
        <v>0</v>
      </c>
      <c r="S32" s="56">
        <f t="shared" si="152"/>
        <v>0</v>
      </c>
      <c r="T32" s="56">
        <f t="shared" si="152"/>
        <v>0</v>
      </c>
      <c r="U32" s="56">
        <f t="shared" si="152"/>
        <v>0</v>
      </c>
      <c r="V32" s="56">
        <f t="shared" si="152"/>
        <v>0</v>
      </c>
      <c r="W32" s="56">
        <f t="shared" si="152"/>
        <v>0</v>
      </c>
      <c r="X32" s="56">
        <f t="shared" si="152"/>
        <v>39</v>
      </c>
      <c r="Y32" s="56">
        <f t="shared" si="152"/>
        <v>43</v>
      </c>
      <c r="Z32" s="56">
        <f t="shared" si="152"/>
        <v>30</v>
      </c>
      <c r="AA32" s="56">
        <f t="shared" si="152"/>
        <v>40</v>
      </c>
      <c r="AB32" s="56">
        <f t="shared" si="152"/>
        <v>0</v>
      </c>
      <c r="AC32" s="56">
        <f t="shared" si="152"/>
        <v>0</v>
      </c>
      <c r="AD32" s="56">
        <f t="shared" si="152"/>
        <v>0</v>
      </c>
      <c r="AE32" s="56">
        <f t="shared" si="152"/>
        <v>0</v>
      </c>
      <c r="AF32" s="393">
        <f t="shared" si="152"/>
        <v>0</v>
      </c>
      <c r="AG32" s="393"/>
      <c r="AH32" s="58"/>
      <c r="AI32" s="71" t="s">
        <v>131</v>
      </c>
      <c r="AJ32" s="844">
        <f t="shared" ref="AJ32" si="153">AJ34+AJ40+AJ45+AJ33</f>
        <v>579</v>
      </c>
      <c r="AK32" s="72">
        <f>AK33+AK34+AK40+AK45</f>
        <v>48</v>
      </c>
      <c r="AL32" s="82">
        <f>AK32/AJ32*100</f>
        <v>8.2901554404145088</v>
      </c>
      <c r="AM32" s="72">
        <f t="shared" ref="AM32:AU32" si="154">AM33+AM34+AM40+AM45</f>
        <v>53</v>
      </c>
      <c r="AN32" s="72">
        <f t="shared" si="154"/>
        <v>54</v>
      </c>
      <c r="AO32" s="72">
        <f t="shared" si="154"/>
        <v>0</v>
      </c>
      <c r="AP32" s="72">
        <f t="shared" si="154"/>
        <v>0</v>
      </c>
      <c r="AQ32" s="72">
        <f t="shared" si="154"/>
        <v>0</v>
      </c>
      <c r="AR32" s="72">
        <f t="shared" si="154"/>
        <v>0</v>
      </c>
      <c r="AS32" s="72">
        <f t="shared" si="154"/>
        <v>2</v>
      </c>
      <c r="AT32" s="72">
        <f t="shared" si="154"/>
        <v>55</v>
      </c>
      <c r="AU32" s="72">
        <f t="shared" si="154"/>
        <v>67</v>
      </c>
      <c r="AV32" s="241">
        <f>AU32/AJ32*100</f>
        <v>11.57167530224525</v>
      </c>
      <c r="AW32" s="242">
        <f>AW33+AW34+AW40+AW45</f>
        <v>58</v>
      </c>
      <c r="AX32" s="601">
        <f t="shared" ref="AX32:BA32" si="155">AX33+AX34+AX40+AX45</f>
        <v>68</v>
      </c>
      <c r="AY32" s="242">
        <f t="shared" si="155"/>
        <v>0</v>
      </c>
      <c r="AZ32" s="242">
        <f t="shared" si="155"/>
        <v>2</v>
      </c>
      <c r="BA32" s="242">
        <f t="shared" si="155"/>
        <v>1</v>
      </c>
      <c r="BB32" s="241">
        <f>BA32/AJ32*100</f>
        <v>0.17271157167530224</v>
      </c>
      <c r="BC32" s="242">
        <f>BC33+BC34+BC40+BC45</f>
        <v>0</v>
      </c>
      <c r="BD32" s="242">
        <f t="shared" ref="BD32:BE32" si="156">BD33+BD34+BD40+BD45</f>
        <v>2</v>
      </c>
      <c r="BE32" s="242">
        <f t="shared" si="156"/>
        <v>1</v>
      </c>
      <c r="BF32" s="241">
        <f>BE32/AJ32*100</f>
        <v>0.17271157167530224</v>
      </c>
      <c r="BG32" s="242">
        <f t="shared" ref="BG32:BM32" si="157">BG33+BG34+BG40+BG45</f>
        <v>0</v>
      </c>
      <c r="BH32" s="72">
        <f t="shared" si="157"/>
        <v>0</v>
      </c>
      <c r="BI32" s="72">
        <f t="shared" si="157"/>
        <v>0</v>
      </c>
      <c r="BJ32" s="72">
        <f t="shared" si="157"/>
        <v>0</v>
      </c>
      <c r="BK32" s="72">
        <f t="shared" si="157"/>
        <v>0</v>
      </c>
      <c r="BL32" s="72">
        <f t="shared" si="157"/>
        <v>0</v>
      </c>
      <c r="BM32" s="72">
        <f t="shared" si="157"/>
        <v>0</v>
      </c>
      <c r="BN32" s="58"/>
      <c r="BO32" s="68" t="s">
        <v>131</v>
      </c>
      <c r="BP32" s="844">
        <f t="shared" ref="BP32" si="158">BP34+BP40+BP45+BP33</f>
        <v>614</v>
      </c>
      <c r="BQ32" s="72">
        <f t="shared" ref="BQ32:BX32" si="159">BQ33+BQ34+BQ40+BQ45</f>
        <v>0</v>
      </c>
      <c r="BR32" s="72">
        <f t="shared" si="159"/>
        <v>0</v>
      </c>
      <c r="BS32" s="72">
        <f t="shared" si="159"/>
        <v>0</v>
      </c>
      <c r="BT32" s="72">
        <f t="shared" si="159"/>
        <v>6</v>
      </c>
      <c r="BU32" s="72">
        <f t="shared" si="159"/>
        <v>6</v>
      </c>
      <c r="BV32" s="72">
        <f t="shared" si="159"/>
        <v>2</v>
      </c>
      <c r="BW32" s="72">
        <f t="shared" si="159"/>
        <v>1</v>
      </c>
      <c r="BX32" s="242">
        <f t="shared" si="159"/>
        <v>0</v>
      </c>
      <c r="BY32" s="710">
        <f>BX32/BP32</f>
        <v>0</v>
      </c>
      <c r="BZ32" s="242">
        <f>BZ33+BZ34+BZ40+BZ45</f>
        <v>0</v>
      </c>
      <c r="CA32" s="242">
        <f t="shared" ref="CA32:CB32" si="160">CA33+CA34+CA40+CA45</f>
        <v>2</v>
      </c>
      <c r="CB32" s="242">
        <f t="shared" si="160"/>
        <v>1</v>
      </c>
      <c r="CC32" s="710">
        <f>CB32/BP32*100</f>
        <v>0.16286644951140067</v>
      </c>
      <c r="CD32" s="242">
        <f t="shared" ref="CD32:CK32" si="161">CD33+CD34+CD40+CD45</f>
        <v>0</v>
      </c>
      <c r="CE32" s="242">
        <f t="shared" si="161"/>
        <v>0</v>
      </c>
      <c r="CF32" s="242">
        <f t="shared" si="161"/>
        <v>0</v>
      </c>
      <c r="CG32" s="242">
        <f t="shared" si="161"/>
        <v>0</v>
      </c>
      <c r="CH32" s="242">
        <f t="shared" si="161"/>
        <v>0</v>
      </c>
      <c r="CI32" s="242">
        <f t="shared" si="161"/>
        <v>0</v>
      </c>
      <c r="CJ32" s="242">
        <f t="shared" si="161"/>
        <v>2</v>
      </c>
      <c r="CK32" s="242">
        <f t="shared" si="161"/>
        <v>15</v>
      </c>
      <c r="CL32" s="715">
        <f>CK32/BP32*100</f>
        <v>2.44299674267101</v>
      </c>
      <c r="CM32" s="292">
        <f t="shared" ref="CM32:CN32" si="162">CM33+CM34+CM40+CM45</f>
        <v>0</v>
      </c>
      <c r="CN32" s="293">
        <f t="shared" si="162"/>
        <v>0</v>
      </c>
      <c r="CO32" s="73">
        <f>CO33+CO34+CO40+CO45</f>
        <v>0</v>
      </c>
      <c r="CP32" s="58"/>
      <c r="CQ32" s="71" t="s">
        <v>131</v>
      </c>
      <c r="CR32" s="378">
        <f t="shared" ref="CR32" si="163">CR33+CR34+CR40+CR45</f>
        <v>71</v>
      </c>
      <c r="CS32" s="72">
        <f t="shared" ref="CS32:DK32" si="164">CS33+CS34+CS40+CS45</f>
        <v>0</v>
      </c>
      <c r="CT32" s="72">
        <f t="shared" si="164"/>
        <v>0</v>
      </c>
      <c r="CU32" s="72">
        <f t="shared" si="164"/>
        <v>0</v>
      </c>
      <c r="CV32" s="72">
        <f t="shared" si="164"/>
        <v>0</v>
      </c>
      <c r="CW32" s="72">
        <f t="shared" si="164"/>
        <v>0</v>
      </c>
      <c r="CX32" s="72">
        <f t="shared" si="164"/>
        <v>0</v>
      </c>
      <c r="CY32" s="72">
        <f t="shared" si="164"/>
        <v>0</v>
      </c>
      <c r="CZ32" s="72">
        <f t="shared" si="164"/>
        <v>0</v>
      </c>
      <c r="DA32" s="72">
        <f t="shared" si="164"/>
        <v>0</v>
      </c>
      <c r="DB32" s="72">
        <f t="shared" si="164"/>
        <v>0</v>
      </c>
      <c r="DC32" s="72">
        <f t="shared" si="164"/>
        <v>0</v>
      </c>
      <c r="DD32" s="72">
        <f t="shared" si="164"/>
        <v>0</v>
      </c>
      <c r="DE32" s="72">
        <f t="shared" si="164"/>
        <v>0</v>
      </c>
      <c r="DF32" s="72">
        <f t="shared" si="164"/>
        <v>0</v>
      </c>
      <c r="DG32" s="72">
        <f t="shared" si="164"/>
        <v>0</v>
      </c>
      <c r="DH32" s="72">
        <f t="shared" si="164"/>
        <v>0</v>
      </c>
      <c r="DI32" s="72">
        <f t="shared" si="164"/>
        <v>0</v>
      </c>
      <c r="DJ32" s="72">
        <f t="shared" si="164"/>
        <v>0</v>
      </c>
      <c r="DK32" s="72">
        <f t="shared" si="164"/>
        <v>0</v>
      </c>
      <c r="DL32" s="354">
        <f>DL33+DL34+DL40+DL45</f>
        <v>0</v>
      </c>
      <c r="DM32" s="355">
        <f>DM33+DM34+DM40+DM45</f>
        <v>0</v>
      </c>
      <c r="DN32" s="58"/>
      <c r="DO32" s="71" t="s">
        <v>131</v>
      </c>
      <c r="DP32" s="378">
        <f t="shared" ref="DP32" si="165">DP34+DP40+DP45+DP33</f>
        <v>740</v>
      </c>
      <c r="DQ32" s="72">
        <f t="shared" ref="DQ32:DW32" si="166">DQ33+DQ34+DQ40+DQ45</f>
        <v>0</v>
      </c>
      <c r="DR32" s="72">
        <f t="shared" si="166"/>
        <v>0</v>
      </c>
      <c r="DS32" s="72">
        <f t="shared" si="166"/>
        <v>0</v>
      </c>
      <c r="DT32" s="72">
        <f t="shared" si="166"/>
        <v>0</v>
      </c>
      <c r="DU32" s="72">
        <f t="shared" si="166"/>
        <v>0</v>
      </c>
      <c r="DV32" s="72">
        <f t="shared" si="166"/>
        <v>0</v>
      </c>
      <c r="DW32" s="242">
        <f t="shared" si="166"/>
        <v>0</v>
      </c>
      <c r="DX32" s="719">
        <f>DW32/DP32*100</f>
        <v>0</v>
      </c>
      <c r="DY32" s="242">
        <f>DY33+DY34+DY40+DY45</f>
        <v>0</v>
      </c>
      <c r="DZ32" s="242">
        <f t="shared" ref="DZ32:EJ32" si="167">DZ33+DZ34+DZ40+DZ45</f>
        <v>0</v>
      </c>
      <c r="EA32" s="242">
        <f t="shared" si="167"/>
        <v>0</v>
      </c>
      <c r="EB32" s="715">
        <f>EA32/DP32*100</f>
        <v>0</v>
      </c>
      <c r="EC32" s="242">
        <f t="shared" si="167"/>
        <v>0</v>
      </c>
      <c r="ED32" s="242">
        <f t="shared" si="167"/>
        <v>0</v>
      </c>
      <c r="EE32" s="242">
        <f t="shared" si="167"/>
        <v>0</v>
      </c>
      <c r="EF32" s="242">
        <f t="shared" si="167"/>
        <v>0</v>
      </c>
      <c r="EG32" s="242">
        <f t="shared" si="167"/>
        <v>0</v>
      </c>
      <c r="EH32" s="242">
        <f t="shared" si="167"/>
        <v>0</v>
      </c>
      <c r="EI32" s="242">
        <f t="shared" si="167"/>
        <v>0</v>
      </c>
      <c r="EJ32" s="242">
        <f t="shared" si="167"/>
        <v>0</v>
      </c>
      <c r="EK32" s="715">
        <f>EJ32/DP32*100</f>
        <v>0</v>
      </c>
      <c r="EL32" s="242">
        <f>EL33+EL34+EL40+EL45</f>
        <v>0</v>
      </c>
      <c r="EM32" s="242">
        <f>EM33+EM34+EM40+EM45</f>
        <v>146</v>
      </c>
      <c r="EN32" s="710">
        <f>EM32/DP32*100</f>
        <v>19.72972972972973</v>
      </c>
      <c r="EO32" s="242">
        <f>EO33+EO34+EO40+EO45</f>
        <v>145</v>
      </c>
      <c r="EP32" s="715">
        <f>EO32/DP32*100</f>
        <v>19.594594594594593</v>
      </c>
      <c r="EQ32" s="58"/>
      <c r="ER32" s="71" t="s">
        <v>131</v>
      </c>
      <c r="ES32" s="158">
        <f t="shared" ref="ES32:FK32" si="168">ES33+ES34+ES40+ES45</f>
        <v>3</v>
      </c>
      <c r="ET32" s="158">
        <f t="shared" si="168"/>
        <v>0</v>
      </c>
      <c r="EU32" s="158">
        <f t="shared" si="168"/>
        <v>0</v>
      </c>
      <c r="EV32" s="158">
        <f t="shared" si="168"/>
        <v>2</v>
      </c>
      <c r="EW32" s="158">
        <f t="shared" si="168"/>
        <v>0</v>
      </c>
      <c r="EX32" s="158">
        <f t="shared" si="168"/>
        <v>0</v>
      </c>
      <c r="EY32" s="158">
        <f t="shared" si="168"/>
        <v>6</v>
      </c>
      <c r="EZ32" s="158">
        <f t="shared" si="168"/>
        <v>4</v>
      </c>
      <c r="FA32" s="158">
        <f t="shared" si="168"/>
        <v>2</v>
      </c>
      <c r="FB32" s="158">
        <f t="shared" si="168"/>
        <v>18</v>
      </c>
      <c r="FC32" s="158">
        <f t="shared" si="168"/>
        <v>6</v>
      </c>
      <c r="FD32" s="158">
        <f t="shared" si="168"/>
        <v>3</v>
      </c>
      <c r="FE32" s="158">
        <f t="shared" si="168"/>
        <v>6</v>
      </c>
      <c r="FF32" s="158">
        <f t="shared" si="168"/>
        <v>4</v>
      </c>
      <c r="FG32" s="158">
        <f t="shared" si="168"/>
        <v>0</v>
      </c>
      <c r="FH32" s="158">
        <f t="shared" si="168"/>
        <v>1</v>
      </c>
      <c r="FI32" s="158">
        <f t="shared" si="168"/>
        <v>0</v>
      </c>
      <c r="FJ32" s="158">
        <f t="shared" si="168"/>
        <v>0</v>
      </c>
      <c r="FK32" s="178">
        <f t="shared" si="168"/>
        <v>486</v>
      </c>
      <c r="FL32" s="724">
        <f t="shared" ref="FL32" si="169">SUM(FM32:FQ32)/FK32*100</f>
        <v>3.2921810699588478</v>
      </c>
      <c r="FM32" s="158">
        <f t="shared" ref="FM32:GG32" si="170">FM33+FM34+FM40+FM45</f>
        <v>0</v>
      </c>
      <c r="FN32" s="158">
        <f t="shared" si="170"/>
        <v>1</v>
      </c>
      <c r="FO32" s="158">
        <f t="shared" si="170"/>
        <v>6</v>
      </c>
      <c r="FP32" s="294">
        <f>FP33+FP34+FP40+FP45</f>
        <v>9</v>
      </c>
      <c r="FQ32" s="244">
        <f t="shared" si="170"/>
        <v>0</v>
      </c>
      <c r="FR32" s="158">
        <f t="shared" si="170"/>
        <v>2</v>
      </c>
      <c r="FS32" s="158">
        <f t="shared" si="170"/>
        <v>0</v>
      </c>
      <c r="FT32" s="158">
        <f t="shared" si="170"/>
        <v>0</v>
      </c>
      <c r="FU32" s="158">
        <f t="shared" si="170"/>
        <v>2</v>
      </c>
      <c r="FV32" s="158">
        <f t="shared" si="170"/>
        <v>0</v>
      </c>
      <c r="FW32" s="158">
        <f t="shared" si="170"/>
        <v>0</v>
      </c>
      <c r="FX32" s="158">
        <f t="shared" si="170"/>
        <v>4</v>
      </c>
      <c r="FY32" s="158">
        <f t="shared" si="170"/>
        <v>1</v>
      </c>
      <c r="FZ32" s="158">
        <f t="shared" si="170"/>
        <v>0</v>
      </c>
      <c r="GA32" s="158">
        <f t="shared" si="170"/>
        <v>31</v>
      </c>
      <c r="GB32" s="158">
        <f t="shared" si="170"/>
        <v>18</v>
      </c>
      <c r="GC32" s="158">
        <f t="shared" si="170"/>
        <v>8</v>
      </c>
      <c r="GD32" s="158">
        <f t="shared" si="170"/>
        <v>0</v>
      </c>
      <c r="GE32" s="158">
        <f t="shared" si="170"/>
        <v>0</v>
      </c>
      <c r="GF32" s="158">
        <f t="shared" si="170"/>
        <v>0</v>
      </c>
      <c r="GG32" s="158">
        <f t="shared" si="170"/>
        <v>0</v>
      </c>
      <c r="GH32" s="59"/>
      <c r="GI32" s="71" t="s">
        <v>131</v>
      </c>
      <c r="GJ32" s="485">
        <f>GJ33+GJ34+GJ40+GJ45</f>
        <v>3710</v>
      </c>
      <c r="GK32" s="727">
        <f>(SUM(GL32:GU32)/GJ32)*100</f>
        <v>2.6954177897574125E-2</v>
      </c>
      <c r="GL32" s="72">
        <f t="shared" ref="GL32:HG32" si="171">GL33+GL34+GL40+GL45</f>
        <v>0</v>
      </c>
      <c r="GM32" s="72">
        <f t="shared" si="171"/>
        <v>0</v>
      </c>
      <c r="GN32" s="72">
        <f t="shared" si="171"/>
        <v>0</v>
      </c>
      <c r="GO32" s="72">
        <f t="shared" si="171"/>
        <v>0</v>
      </c>
      <c r="GP32" s="72">
        <f t="shared" si="171"/>
        <v>0</v>
      </c>
      <c r="GQ32" s="72">
        <f t="shared" si="171"/>
        <v>0</v>
      </c>
      <c r="GR32" s="72">
        <f t="shared" si="171"/>
        <v>0</v>
      </c>
      <c r="GS32" s="72">
        <f t="shared" si="171"/>
        <v>1</v>
      </c>
      <c r="GT32" s="72">
        <f t="shared" si="171"/>
        <v>0</v>
      </c>
      <c r="GU32" s="171">
        <f t="shared" si="171"/>
        <v>0</v>
      </c>
      <c r="GV32" s="182">
        <f t="shared" si="171"/>
        <v>0</v>
      </c>
      <c r="GW32" s="182">
        <f t="shared" si="171"/>
        <v>4090</v>
      </c>
      <c r="GX32" s="730">
        <f>GV32/GW32*100</f>
        <v>0</v>
      </c>
      <c r="GY32" s="72">
        <f t="shared" si="171"/>
        <v>0</v>
      </c>
      <c r="GZ32" s="72">
        <f t="shared" si="171"/>
        <v>0</v>
      </c>
      <c r="HA32" s="72">
        <f t="shared" si="171"/>
        <v>0</v>
      </c>
      <c r="HB32" s="72">
        <f t="shared" si="171"/>
        <v>0</v>
      </c>
      <c r="HC32" s="72">
        <f t="shared" si="171"/>
        <v>0</v>
      </c>
      <c r="HD32" s="72">
        <f t="shared" si="171"/>
        <v>0</v>
      </c>
      <c r="HE32" s="72">
        <f t="shared" si="171"/>
        <v>0</v>
      </c>
      <c r="HF32" s="72">
        <f t="shared" si="171"/>
        <v>0</v>
      </c>
      <c r="HG32" s="72">
        <f t="shared" si="171"/>
        <v>0</v>
      </c>
      <c r="HH32" s="60"/>
      <c r="HI32" s="196" t="s">
        <v>131</v>
      </c>
      <c r="HJ32" s="175">
        <f t="shared" ref="HJ32:IF32" si="172">HJ33+HJ34+HJ40+HJ45</f>
        <v>0</v>
      </c>
      <c r="HK32" s="175">
        <f t="shared" si="172"/>
        <v>0</v>
      </c>
      <c r="HL32" s="175">
        <f t="shared" si="172"/>
        <v>0</v>
      </c>
      <c r="HM32" s="175">
        <f t="shared" si="172"/>
        <v>0</v>
      </c>
      <c r="HN32" s="175">
        <f t="shared" si="172"/>
        <v>0</v>
      </c>
      <c r="HO32" s="175">
        <f t="shared" si="172"/>
        <v>0</v>
      </c>
      <c r="HP32" s="175">
        <f t="shared" si="172"/>
        <v>0</v>
      </c>
      <c r="HQ32" s="219">
        <f t="shared" si="172"/>
        <v>0</v>
      </c>
      <c r="HR32" s="178">
        <f>HR33+HR34+HR40+HR45</f>
        <v>355</v>
      </c>
      <c r="HS32" s="732">
        <f>SUM(HT32:HX32)/HR32*100</f>
        <v>0</v>
      </c>
      <c r="HT32" s="175">
        <f t="shared" si="172"/>
        <v>0</v>
      </c>
      <c r="HU32" s="175">
        <f t="shared" si="172"/>
        <v>0</v>
      </c>
      <c r="HV32" s="175">
        <f t="shared" si="172"/>
        <v>0</v>
      </c>
      <c r="HW32" s="175">
        <f t="shared" si="172"/>
        <v>0</v>
      </c>
      <c r="HX32" s="179">
        <f t="shared" si="172"/>
        <v>0</v>
      </c>
      <c r="HY32" s="56">
        <f t="shared" si="172"/>
        <v>0</v>
      </c>
      <c r="HZ32" s="56">
        <f t="shared" si="172"/>
        <v>0</v>
      </c>
      <c r="IA32" s="56">
        <f t="shared" si="172"/>
        <v>0</v>
      </c>
      <c r="IB32" s="56">
        <f t="shared" si="172"/>
        <v>0</v>
      </c>
      <c r="IC32" s="56">
        <f t="shared" si="172"/>
        <v>0</v>
      </c>
      <c r="ID32" s="56">
        <f t="shared" si="172"/>
        <v>0</v>
      </c>
      <c r="IE32" s="56">
        <f t="shared" si="172"/>
        <v>0</v>
      </c>
      <c r="IF32" s="56">
        <f t="shared" si="172"/>
        <v>0</v>
      </c>
      <c r="IG32" s="61"/>
      <c r="IH32" s="71" t="s">
        <v>131</v>
      </c>
      <c r="II32" s="158">
        <f t="shared" ref="II32:JH32" si="173">II33+II34+II40+II45</f>
        <v>0</v>
      </c>
      <c r="IJ32" s="158">
        <f t="shared" si="173"/>
        <v>0</v>
      </c>
      <c r="IK32" s="158">
        <f t="shared" si="173"/>
        <v>0</v>
      </c>
      <c r="IL32" s="158">
        <f t="shared" si="173"/>
        <v>1</v>
      </c>
      <c r="IM32" s="158">
        <f t="shared" si="173"/>
        <v>0</v>
      </c>
      <c r="IN32" s="158">
        <f t="shared" si="173"/>
        <v>0</v>
      </c>
      <c r="IO32" s="158">
        <f t="shared" si="173"/>
        <v>13</v>
      </c>
      <c r="IP32" s="158">
        <f t="shared" si="173"/>
        <v>3</v>
      </c>
      <c r="IQ32" s="158">
        <f t="shared" si="173"/>
        <v>3</v>
      </c>
      <c r="IR32" s="158">
        <f t="shared" si="173"/>
        <v>51</v>
      </c>
      <c r="IS32" s="158">
        <f t="shared" si="173"/>
        <v>9</v>
      </c>
      <c r="IT32" s="158">
        <f t="shared" si="173"/>
        <v>17</v>
      </c>
      <c r="IU32" s="158">
        <f t="shared" si="173"/>
        <v>5</v>
      </c>
      <c r="IV32" s="158">
        <f t="shared" si="173"/>
        <v>2</v>
      </c>
      <c r="IW32" s="244">
        <f t="shared" si="173"/>
        <v>0</v>
      </c>
      <c r="IX32" s="158">
        <f t="shared" si="173"/>
        <v>0</v>
      </c>
      <c r="IY32" s="158">
        <f t="shared" si="173"/>
        <v>0</v>
      </c>
      <c r="IZ32" s="158">
        <f t="shared" si="173"/>
        <v>0</v>
      </c>
      <c r="JA32" s="158">
        <f t="shared" si="173"/>
        <v>0</v>
      </c>
      <c r="JB32" s="158">
        <f t="shared" si="173"/>
        <v>0</v>
      </c>
      <c r="JC32" s="244">
        <f t="shared" si="173"/>
        <v>0</v>
      </c>
      <c r="JD32" s="158">
        <f t="shared" si="173"/>
        <v>0</v>
      </c>
      <c r="JE32" s="158">
        <f t="shared" si="173"/>
        <v>0</v>
      </c>
      <c r="JF32" s="158">
        <f t="shared" si="173"/>
        <v>0</v>
      </c>
      <c r="JG32" s="158">
        <f t="shared" si="173"/>
        <v>0</v>
      </c>
      <c r="JH32" s="244">
        <f t="shared" si="173"/>
        <v>0</v>
      </c>
      <c r="JI32" s="61"/>
      <c r="JJ32" s="68" t="s">
        <v>131</v>
      </c>
      <c r="JK32" s="158">
        <f t="shared" ref="JK32:KW32" si="174">JK33+JK34+JK40+JK45</f>
        <v>0</v>
      </c>
      <c r="JL32" s="72">
        <f t="shared" si="174"/>
        <v>9</v>
      </c>
      <c r="JM32" s="72">
        <f t="shared" si="174"/>
        <v>0</v>
      </c>
      <c r="JN32" s="72">
        <f t="shared" si="174"/>
        <v>0</v>
      </c>
      <c r="JO32" s="73">
        <f t="shared" si="174"/>
        <v>0</v>
      </c>
      <c r="JP32" s="158">
        <f t="shared" si="174"/>
        <v>0</v>
      </c>
      <c r="JQ32" s="72">
        <f t="shared" si="174"/>
        <v>0</v>
      </c>
      <c r="JR32" s="72">
        <f t="shared" si="174"/>
        <v>0</v>
      </c>
      <c r="JS32" s="72">
        <f t="shared" si="174"/>
        <v>0</v>
      </c>
      <c r="JT32" s="171">
        <f t="shared" si="174"/>
        <v>0</v>
      </c>
      <c r="JU32" s="178">
        <f t="shared" si="174"/>
        <v>0</v>
      </c>
      <c r="JV32" s="175">
        <f t="shared" si="174"/>
        <v>0</v>
      </c>
      <c r="JW32" s="175">
        <f t="shared" si="174"/>
        <v>0</v>
      </c>
      <c r="JX32" s="175">
        <f t="shared" si="174"/>
        <v>0</v>
      </c>
      <c r="JY32" s="179">
        <f t="shared" si="174"/>
        <v>0</v>
      </c>
      <c r="JZ32" s="178">
        <f t="shared" si="174"/>
        <v>0</v>
      </c>
      <c r="KA32" s="175">
        <f t="shared" si="174"/>
        <v>0</v>
      </c>
      <c r="KB32" s="175">
        <f t="shared" si="174"/>
        <v>0</v>
      </c>
      <c r="KC32" s="175">
        <f t="shared" si="174"/>
        <v>1</v>
      </c>
      <c r="KD32" s="179">
        <f t="shared" si="174"/>
        <v>2</v>
      </c>
      <c r="KE32" s="178">
        <f>KE34+KE40+KE45+KE33</f>
        <v>2678</v>
      </c>
      <c r="KF32" s="734">
        <f>KG32/KE32*100</f>
        <v>1.0828976848394325</v>
      </c>
      <c r="KG32" s="313">
        <f t="shared" si="174"/>
        <v>29</v>
      </c>
      <c r="KH32" s="175">
        <f t="shared" si="174"/>
        <v>2</v>
      </c>
      <c r="KI32" s="175">
        <f t="shared" si="174"/>
        <v>0</v>
      </c>
      <c r="KJ32" s="179">
        <f t="shared" si="174"/>
        <v>0</v>
      </c>
      <c r="KK32" s="299"/>
      <c r="KL32" s="68" t="s">
        <v>131</v>
      </c>
      <c r="KM32" s="178">
        <f t="shared" si="174"/>
        <v>0</v>
      </c>
      <c r="KN32" s="175">
        <f t="shared" si="174"/>
        <v>0</v>
      </c>
      <c r="KO32" s="175">
        <f t="shared" si="174"/>
        <v>0</v>
      </c>
      <c r="KP32" s="175">
        <f t="shared" si="174"/>
        <v>211</v>
      </c>
      <c r="KQ32" s="175">
        <f t="shared" si="174"/>
        <v>0</v>
      </c>
      <c r="KR32" s="175">
        <f t="shared" si="174"/>
        <v>202</v>
      </c>
      <c r="KS32" s="175">
        <f t="shared" si="174"/>
        <v>0</v>
      </c>
      <c r="KT32" s="175">
        <f t="shared" si="174"/>
        <v>0</v>
      </c>
      <c r="KU32" s="179">
        <f t="shared" si="174"/>
        <v>0</v>
      </c>
      <c r="KV32" s="329">
        <f t="shared" si="174"/>
        <v>0</v>
      </c>
      <c r="KW32" s="179">
        <f t="shared" si="174"/>
        <v>0</v>
      </c>
      <c r="KY32" s="178">
        <f t="shared" ref="KY32:LB32" si="175">KY33+KY34+KY40+KY45</f>
        <v>0</v>
      </c>
      <c r="KZ32" s="178">
        <f t="shared" si="175"/>
        <v>0</v>
      </c>
      <c r="LA32" s="178">
        <f t="shared" si="175"/>
        <v>0</v>
      </c>
      <c r="LB32" s="339">
        <f t="shared" si="175"/>
        <v>0</v>
      </c>
      <c r="LD32" s="441" t="s">
        <v>131</v>
      </c>
      <c r="LE32" s="442">
        <f t="shared" ref="LE32:LN32" si="176">LE33+LE34+LE40+LE45</f>
        <v>0</v>
      </c>
      <c r="LF32" s="442">
        <f t="shared" si="176"/>
        <v>0</v>
      </c>
      <c r="LG32" s="442">
        <f t="shared" si="176"/>
        <v>0</v>
      </c>
      <c r="LH32" s="442">
        <f t="shared" si="176"/>
        <v>0</v>
      </c>
      <c r="LI32" s="442">
        <f t="shared" si="176"/>
        <v>0</v>
      </c>
      <c r="LJ32" s="443">
        <f t="shared" si="176"/>
        <v>0</v>
      </c>
      <c r="LK32" s="451">
        <f t="shared" si="176"/>
        <v>0</v>
      </c>
      <c r="LL32" s="459">
        <f t="shared" si="176"/>
        <v>0</v>
      </c>
      <c r="LM32" s="459">
        <f t="shared" si="176"/>
        <v>0</v>
      </c>
      <c r="LN32" s="461">
        <f t="shared" si="176"/>
        <v>0</v>
      </c>
      <c r="LO32" s="510">
        <f t="shared" ref="LO32:LR32" si="177">+LO33+LO34+LO40+LO45</f>
        <v>57</v>
      </c>
      <c r="LP32" s="509">
        <f t="shared" si="177"/>
        <v>7</v>
      </c>
      <c r="LQ32" s="509">
        <f t="shared" si="177"/>
        <v>9</v>
      </c>
      <c r="LR32" s="509">
        <f t="shared" si="177"/>
        <v>5</v>
      </c>
      <c r="LS32" s="445"/>
    </row>
    <row r="33" spans="1:331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9</v>
      </c>
      <c r="E33" s="563"/>
      <c r="F33" s="563"/>
      <c r="G33" s="705">
        <v>7.4380165289256199</v>
      </c>
      <c r="H33" s="563">
        <v>8</v>
      </c>
      <c r="I33" s="564"/>
      <c r="J33" s="562">
        <v>13</v>
      </c>
      <c r="K33" s="563">
        <v>9</v>
      </c>
      <c r="L33" s="563">
        <v>10</v>
      </c>
      <c r="M33" s="406"/>
      <c r="N33" s="562">
        <v>14</v>
      </c>
      <c r="O33" s="563">
        <v>9</v>
      </c>
      <c r="P33" s="563">
        <v>10</v>
      </c>
      <c r="Q33" s="386">
        <v>8.2644628099173563</v>
      </c>
      <c r="R33" s="562"/>
      <c r="S33" s="563"/>
      <c r="T33" s="563"/>
      <c r="U33" s="563"/>
      <c r="V33" s="563"/>
      <c r="W33" s="565"/>
      <c r="X33" s="563">
        <v>14</v>
      </c>
      <c r="Y33" s="563">
        <v>8</v>
      </c>
      <c r="Z33" s="563">
        <v>5</v>
      </c>
      <c r="AA33" s="563">
        <v>4</v>
      </c>
      <c r="AB33" s="563">
        <v>0</v>
      </c>
      <c r="AC33" s="563">
        <v>0</v>
      </c>
      <c r="AD33" s="563"/>
      <c r="AE33" s="563"/>
      <c r="AF33" s="565"/>
      <c r="AG33" s="565"/>
      <c r="AH33" s="548"/>
      <c r="AI33" s="549" t="s">
        <v>132</v>
      </c>
      <c r="AJ33" s="518">
        <f>ENE!AJ33</f>
        <v>134</v>
      </c>
      <c r="AK33" s="565"/>
      <c r="AL33" s="708">
        <f t="shared" ref="AL33" si="178">AK33/AJ33*100</f>
        <v>0</v>
      </c>
      <c r="AM33" s="563">
        <v>6</v>
      </c>
      <c r="AN33" s="563">
        <v>6</v>
      </c>
      <c r="AO33" s="563"/>
      <c r="AP33" s="563"/>
      <c r="AQ33" s="565"/>
      <c r="AR33" s="563"/>
      <c r="AS33" s="563"/>
      <c r="AT33" s="564">
        <v>9</v>
      </c>
      <c r="AU33" s="562">
        <v>10</v>
      </c>
      <c r="AV33" s="708">
        <f t="shared" ref="AV33" si="179">AU33/AJ33*100</f>
        <v>7.4626865671641784</v>
      </c>
      <c r="AW33" s="563"/>
      <c r="AX33" s="742">
        <v>10</v>
      </c>
      <c r="AY33" s="563"/>
      <c r="AZ33" s="563"/>
      <c r="BA33" s="563"/>
      <c r="BB33" s="708">
        <f t="shared" ref="BB33" si="180">BA33/AJ33*100</f>
        <v>0</v>
      </c>
      <c r="BC33" s="563"/>
      <c r="BD33" s="563"/>
      <c r="BE33" s="563"/>
      <c r="BF33" s="708">
        <f t="shared" ref="BF33" si="181">BE33/AJ33*100</f>
        <v>0</v>
      </c>
      <c r="BG33" s="563"/>
      <c r="BH33" s="563"/>
      <c r="BI33" s="563"/>
      <c r="BJ33" s="563"/>
      <c r="BK33" s="563"/>
      <c r="BL33" s="563"/>
      <c r="BM33" s="565"/>
      <c r="BN33" s="548"/>
      <c r="BO33" s="549" t="s">
        <v>132</v>
      </c>
      <c r="BP33" s="518">
        <v>144</v>
      </c>
      <c r="BQ33" s="562"/>
      <c r="BR33" s="563"/>
      <c r="BS33" s="563"/>
      <c r="BT33" s="563"/>
      <c r="BU33" s="563">
        <v>1</v>
      </c>
      <c r="BV33" s="563">
        <v>1</v>
      </c>
      <c r="BW33" s="563"/>
      <c r="BX33" s="563"/>
      <c r="BY33" s="708">
        <v>0</v>
      </c>
      <c r="BZ33" s="563"/>
      <c r="CA33" s="563"/>
      <c r="CB33" s="563"/>
      <c r="CC33" s="708">
        <v>0</v>
      </c>
      <c r="CD33" s="563"/>
      <c r="CE33" s="563"/>
      <c r="CF33" s="563"/>
      <c r="CG33" s="563"/>
      <c r="CH33" s="563"/>
      <c r="CI33" s="564"/>
      <c r="CJ33" s="562"/>
      <c r="CK33" s="563">
        <v>1</v>
      </c>
      <c r="CL33" s="716">
        <v>0.69444444444444442</v>
      </c>
      <c r="CM33" s="563"/>
      <c r="CN33" s="563"/>
      <c r="CO33" s="565"/>
      <c r="CP33" s="548"/>
      <c r="CQ33" s="566" t="s">
        <v>132</v>
      </c>
      <c r="CR33" s="519">
        <f>ENE!CR33</f>
        <v>8</v>
      </c>
      <c r="CS33" s="562"/>
      <c r="CT33" s="563"/>
      <c r="CU33" s="563"/>
      <c r="CV33" s="563"/>
      <c r="CW33" s="563"/>
      <c r="CX33" s="563"/>
      <c r="CY33" s="563"/>
      <c r="CZ33" s="563"/>
      <c r="DA33" s="563"/>
      <c r="DB33" s="563"/>
      <c r="DC33" s="563"/>
      <c r="DD33" s="563"/>
      <c r="DE33" s="563"/>
      <c r="DF33" s="563"/>
      <c r="DG33" s="563"/>
      <c r="DH33" s="563"/>
      <c r="DI33" s="564"/>
      <c r="DJ33" s="562"/>
      <c r="DK33" s="565"/>
      <c r="DL33" s="562"/>
      <c r="DM33" s="565"/>
      <c r="DN33" s="548"/>
      <c r="DO33" s="566" t="s">
        <v>132</v>
      </c>
      <c r="DP33" s="518">
        <f>ENE!DP33</f>
        <v>175</v>
      </c>
      <c r="DQ33" s="562"/>
      <c r="DR33" s="563"/>
      <c r="DS33" s="563"/>
      <c r="DT33" s="564"/>
      <c r="DU33" s="562"/>
      <c r="DV33" s="563"/>
      <c r="DW33" s="563"/>
      <c r="DX33" s="720">
        <v>0</v>
      </c>
      <c r="DY33" s="562"/>
      <c r="DZ33" s="563"/>
      <c r="EA33" s="563"/>
      <c r="EB33" s="716"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v>0</v>
      </c>
      <c r="EL33" s="563"/>
      <c r="EM33" s="563">
        <v>9</v>
      </c>
      <c r="EN33" s="708">
        <v>5.1428571428571423</v>
      </c>
      <c r="EO33" s="563">
        <v>9</v>
      </c>
      <c r="EP33" s="716">
        <v>5.1428571428571423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/>
      <c r="EZ33" s="563"/>
      <c r="FA33" s="564"/>
      <c r="FB33" s="562"/>
      <c r="FC33" s="563"/>
      <c r="FD33" s="565"/>
      <c r="FE33" s="563"/>
      <c r="FF33" s="563"/>
      <c r="FG33" s="564"/>
      <c r="FH33" s="562"/>
      <c r="FI33" s="563"/>
      <c r="FJ33" s="565"/>
      <c r="FK33" s="551">
        <v>92</v>
      </c>
      <c r="FL33" s="757">
        <f>FP33/FK33*100</f>
        <v>1.0869565217391304</v>
      </c>
      <c r="FM33" s="563"/>
      <c r="FN33" s="563"/>
      <c r="FO33" s="563"/>
      <c r="FP33" s="563">
        <v>1</v>
      </c>
      <c r="FQ33" s="565"/>
      <c r="FR33" s="562"/>
      <c r="FS33" s="563"/>
      <c r="FT33" s="563"/>
      <c r="FU33" s="563"/>
      <c r="FV33" s="563"/>
      <c r="FW33" s="563"/>
      <c r="FX33" s="563"/>
      <c r="FY33" s="563"/>
      <c r="FZ33" s="563"/>
      <c r="GA33" s="563"/>
      <c r="GB33" s="563"/>
      <c r="GC33" s="563"/>
      <c r="GD33" s="563"/>
      <c r="GE33" s="563"/>
      <c r="GF33" s="563"/>
      <c r="GG33" s="565"/>
      <c r="GH33" s="548"/>
      <c r="GI33" s="566" t="s">
        <v>188</v>
      </c>
      <c r="GJ33" s="567">
        <v>189</v>
      </c>
      <c r="GK33" s="728">
        <v>0</v>
      </c>
      <c r="GL33" s="562"/>
      <c r="GM33" s="563"/>
      <c r="GN33" s="563"/>
      <c r="GO33" s="563"/>
      <c r="GP33" s="565"/>
      <c r="GQ33" s="562"/>
      <c r="GR33" s="563"/>
      <c r="GS33" s="563"/>
      <c r="GT33" s="563"/>
      <c r="GU33" s="565"/>
      <c r="GV33" s="568"/>
      <c r="GW33" s="568">
        <v>34</v>
      </c>
      <c r="GX33" s="730">
        <v>0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/>
      <c r="IP33" s="563"/>
      <c r="IQ33" s="564"/>
      <c r="IR33" s="562">
        <v>1</v>
      </c>
      <c r="IS33" s="563"/>
      <c r="IT33" s="565"/>
      <c r="IU33" s="563"/>
      <c r="IV33" s="563"/>
      <c r="IW33" s="565"/>
      <c r="IX33" s="562"/>
      <c r="IY33" s="563"/>
      <c r="IZ33" s="565"/>
      <c r="JA33" s="562"/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>
        <v>9</v>
      </c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/>
      <c r="JY33" s="565"/>
      <c r="JZ33" s="562"/>
      <c r="KA33" s="563"/>
      <c r="KB33" s="563"/>
      <c r="KC33" s="563"/>
      <c r="KD33" s="565"/>
      <c r="KE33" s="551">
        <v>649</v>
      </c>
      <c r="KF33" s="766">
        <v>0</v>
      </c>
      <c r="KG33" s="563"/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99">
        <v>5</v>
      </c>
      <c r="LP33" s="788"/>
      <c r="LQ33" s="788"/>
      <c r="LR33" s="789"/>
    </row>
    <row r="34" spans="1:331" s="288" customFormat="1" ht="18.75" x14ac:dyDescent="0.3">
      <c r="A34" s="399"/>
      <c r="B34" s="368" t="s">
        <v>128</v>
      </c>
      <c r="C34" s="425">
        <f>SUM(C35:C39)</f>
        <v>213</v>
      </c>
      <c r="D34" s="159">
        <f>SUM(D35:D39)</f>
        <v>3</v>
      </c>
      <c r="E34" s="151">
        <f>SUM(E35:E39)</f>
        <v>0</v>
      </c>
      <c r="F34" s="151">
        <f>SUM(F35:F39)</f>
        <v>0</v>
      </c>
      <c r="G34" s="411">
        <f t="shared" ref="G34" si="182">SUM(D34:F34)/C34*100</f>
        <v>1.4084507042253522</v>
      </c>
      <c r="H34" s="151">
        <f>SUM(H35:H39)</f>
        <v>3</v>
      </c>
      <c r="I34" s="172">
        <f>SUM(I35:I39)</f>
        <v>0</v>
      </c>
      <c r="J34" s="159">
        <f>SUM(J35:J39)</f>
        <v>13</v>
      </c>
      <c r="K34" s="151">
        <f>SUM(K35:K39)</f>
        <v>21</v>
      </c>
      <c r="L34" s="151">
        <f>SUM(L35:L39)</f>
        <v>23</v>
      </c>
      <c r="M34" s="407">
        <v>6.9498069498069501</v>
      </c>
      <c r="N34" s="159">
        <f>SUM(N35:N39)</f>
        <v>13</v>
      </c>
      <c r="O34" s="151">
        <f>SUM(O35:O39)</f>
        <v>21</v>
      </c>
      <c r="P34" s="151">
        <f>SUM(P35:P39)</f>
        <v>23</v>
      </c>
      <c r="Q34" s="387">
        <v>6.9498069498069501</v>
      </c>
      <c r="R34" s="151">
        <f t="shared" ref="R34:AF34" si="183">SUM(R35:R39)</f>
        <v>0</v>
      </c>
      <c r="S34" s="151">
        <f t="shared" si="183"/>
        <v>0</v>
      </c>
      <c r="T34" s="151">
        <f t="shared" si="183"/>
        <v>0</v>
      </c>
      <c r="U34" s="151">
        <f t="shared" si="183"/>
        <v>0</v>
      </c>
      <c r="V34" s="151">
        <f t="shared" si="183"/>
        <v>0</v>
      </c>
      <c r="W34" s="151">
        <f t="shared" si="183"/>
        <v>0</v>
      </c>
      <c r="X34" s="151">
        <f t="shared" si="183"/>
        <v>13</v>
      </c>
      <c r="Y34" s="151">
        <f t="shared" si="183"/>
        <v>20</v>
      </c>
      <c r="Z34" s="151">
        <f t="shared" si="183"/>
        <v>13</v>
      </c>
      <c r="AA34" s="151">
        <f t="shared" si="183"/>
        <v>21</v>
      </c>
      <c r="AB34" s="151">
        <f t="shared" si="183"/>
        <v>0</v>
      </c>
      <c r="AC34" s="151">
        <f t="shared" si="183"/>
        <v>0</v>
      </c>
      <c r="AD34" s="151">
        <f t="shared" si="183"/>
        <v>0</v>
      </c>
      <c r="AE34" s="151">
        <f t="shared" si="183"/>
        <v>0</v>
      </c>
      <c r="AF34" s="153">
        <f t="shared" si="183"/>
        <v>0</v>
      </c>
      <c r="AG34" s="153"/>
      <c r="AH34" s="154"/>
      <c r="AI34" s="150" t="s">
        <v>128</v>
      </c>
      <c r="AJ34" s="425">
        <f t="shared" ref="AJ34" si="184">SUM(AJ35:AJ39)</f>
        <v>209</v>
      </c>
      <c r="AK34" s="151">
        <f>SUM(AK35:AK39)</f>
        <v>23</v>
      </c>
      <c r="AL34" s="152">
        <f t="shared" ref="AL34:AL47" si="185">AK34/AJ34*100</f>
        <v>11.004784688995215</v>
      </c>
      <c r="AM34" s="151">
        <f t="shared" ref="AM34:AU34" si="186">SUM(AM35:AM39)</f>
        <v>21</v>
      </c>
      <c r="AN34" s="151">
        <f t="shared" si="186"/>
        <v>22</v>
      </c>
      <c r="AO34" s="151">
        <f t="shared" si="186"/>
        <v>0</v>
      </c>
      <c r="AP34" s="151">
        <f t="shared" si="186"/>
        <v>0</v>
      </c>
      <c r="AQ34" s="151">
        <f t="shared" si="186"/>
        <v>0</v>
      </c>
      <c r="AR34" s="151">
        <f t="shared" si="186"/>
        <v>0</v>
      </c>
      <c r="AS34" s="151">
        <f t="shared" si="186"/>
        <v>0</v>
      </c>
      <c r="AT34" s="151">
        <f t="shared" si="186"/>
        <v>20</v>
      </c>
      <c r="AU34" s="151">
        <f t="shared" si="186"/>
        <v>32</v>
      </c>
      <c r="AV34" s="152">
        <f t="shared" ref="AV34:AV47" si="187">AU34/AJ34*100</f>
        <v>15.311004784688995</v>
      </c>
      <c r="AW34" s="155">
        <f>SUM(AW35:AW39)</f>
        <v>33</v>
      </c>
      <c r="AX34" s="603">
        <f>SUM(AX35:AX39)</f>
        <v>33</v>
      </c>
      <c r="AY34" s="155">
        <f>SUM(AY35:AY39)</f>
        <v>0</v>
      </c>
      <c r="AZ34" s="155">
        <f>SUM(AZ35:AZ39)</f>
        <v>0</v>
      </c>
      <c r="BA34" s="155">
        <f>SUM(BA35:BA39)</f>
        <v>0</v>
      </c>
      <c r="BB34" s="152">
        <f t="shared" ref="BB34:BB47" si="188">BA34/AJ34*100</f>
        <v>0</v>
      </c>
      <c r="BC34" s="155">
        <f>SUM(BC35:BC39)</f>
        <v>0</v>
      </c>
      <c r="BD34" s="155">
        <f>SUM(BD35:BD39)</f>
        <v>0</v>
      </c>
      <c r="BE34" s="155">
        <f>SUM(BE35:BE39)</f>
        <v>0</v>
      </c>
      <c r="BF34" s="152">
        <f t="shared" ref="BF34:BF47" si="189">BE34/AJ34*100</f>
        <v>0</v>
      </c>
      <c r="BG34" s="155">
        <f t="shared" ref="BG34:BM34" si="190">SUM(BG35:BG39)</f>
        <v>0</v>
      </c>
      <c r="BH34" s="151">
        <f t="shared" si="190"/>
        <v>0</v>
      </c>
      <c r="BI34" s="151">
        <f t="shared" si="190"/>
        <v>0</v>
      </c>
      <c r="BJ34" s="151">
        <f t="shared" si="190"/>
        <v>0</v>
      </c>
      <c r="BK34" s="151">
        <f t="shared" si="190"/>
        <v>0</v>
      </c>
      <c r="BL34" s="151">
        <f t="shared" si="190"/>
        <v>0</v>
      </c>
      <c r="BM34" s="153">
        <f t="shared" si="190"/>
        <v>0</v>
      </c>
      <c r="BN34" s="154"/>
      <c r="BO34" s="150" t="s">
        <v>128</v>
      </c>
      <c r="BP34" s="425">
        <f t="shared" ref="BP34" si="191">SUM(BP35:BP39)</f>
        <v>212</v>
      </c>
      <c r="BQ34" s="151">
        <f t="shared" ref="BQ34:BX34" si="192">SUM(BQ35:BQ39)</f>
        <v>0</v>
      </c>
      <c r="BR34" s="151">
        <f t="shared" si="192"/>
        <v>0</v>
      </c>
      <c r="BS34" s="151">
        <f t="shared" si="192"/>
        <v>0</v>
      </c>
      <c r="BT34" s="151">
        <f t="shared" si="192"/>
        <v>6</v>
      </c>
      <c r="BU34" s="151">
        <f t="shared" si="192"/>
        <v>4</v>
      </c>
      <c r="BV34" s="151">
        <f t="shared" si="192"/>
        <v>1</v>
      </c>
      <c r="BW34" s="151">
        <f t="shared" si="192"/>
        <v>1</v>
      </c>
      <c r="BX34" s="155">
        <f t="shared" si="192"/>
        <v>0</v>
      </c>
      <c r="BY34" s="708">
        <f t="shared" ref="BY34:BY47" si="193">BX34/BP34</f>
        <v>0</v>
      </c>
      <c r="BZ34" s="155">
        <f>SUM(BZ35:BZ39)</f>
        <v>0</v>
      </c>
      <c r="CA34" s="155">
        <f>SUM(CA35:CA39)</f>
        <v>2</v>
      </c>
      <c r="CB34" s="155">
        <f>SUM(CB35:CB39)</f>
        <v>0</v>
      </c>
      <c r="CC34" s="708">
        <f t="shared" ref="CC34:CC47" si="194">CB34/BP34*100</f>
        <v>0</v>
      </c>
      <c r="CD34" s="155">
        <f t="shared" ref="CD34:CN34" si="195">SUM(CD35:CD39)</f>
        <v>0</v>
      </c>
      <c r="CE34" s="155">
        <f t="shared" si="195"/>
        <v>0</v>
      </c>
      <c r="CF34" s="155">
        <f t="shared" si="195"/>
        <v>0</v>
      </c>
      <c r="CG34" s="155">
        <f t="shared" si="195"/>
        <v>0</v>
      </c>
      <c r="CH34" s="155">
        <f t="shared" si="195"/>
        <v>0</v>
      </c>
      <c r="CI34" s="155">
        <f t="shared" si="195"/>
        <v>0</v>
      </c>
      <c r="CJ34" s="155">
        <f t="shared" si="195"/>
        <v>2</v>
      </c>
      <c r="CK34" s="155">
        <f t="shared" si="195"/>
        <v>13</v>
      </c>
      <c r="CL34" s="716">
        <f t="shared" ref="CL34:CL47" si="196">CK34/BP34*100</f>
        <v>6.132075471698113</v>
      </c>
      <c r="CM34" s="155">
        <f t="shared" si="195"/>
        <v>0</v>
      </c>
      <c r="CN34" s="155">
        <f t="shared" si="195"/>
        <v>0</v>
      </c>
      <c r="CO34" s="153">
        <f>SUM(CO35:CO39)</f>
        <v>0</v>
      </c>
      <c r="CP34" s="154"/>
      <c r="CQ34" s="368" t="s">
        <v>128</v>
      </c>
      <c r="CR34" s="369">
        <f t="shared" ref="CR34" si="197">SUM(CR35:CR39)</f>
        <v>35</v>
      </c>
      <c r="CS34" s="151">
        <f t="shared" ref="CS34:DM34" si="198">SUM(CS35:CS39)</f>
        <v>0</v>
      </c>
      <c r="CT34" s="151">
        <f t="shared" si="198"/>
        <v>0</v>
      </c>
      <c r="CU34" s="151">
        <f t="shared" si="198"/>
        <v>0</v>
      </c>
      <c r="CV34" s="151">
        <f t="shared" si="198"/>
        <v>0</v>
      </c>
      <c r="CW34" s="151">
        <f t="shared" si="198"/>
        <v>0</v>
      </c>
      <c r="CX34" s="151">
        <f t="shared" si="198"/>
        <v>0</v>
      </c>
      <c r="CY34" s="151">
        <f t="shared" si="198"/>
        <v>0</v>
      </c>
      <c r="CZ34" s="151">
        <f t="shared" si="198"/>
        <v>0</v>
      </c>
      <c r="DA34" s="151">
        <f t="shared" si="198"/>
        <v>0</v>
      </c>
      <c r="DB34" s="151">
        <f t="shared" si="198"/>
        <v>0</v>
      </c>
      <c r="DC34" s="151">
        <f t="shared" si="198"/>
        <v>0</v>
      </c>
      <c r="DD34" s="151">
        <f t="shared" si="198"/>
        <v>0</v>
      </c>
      <c r="DE34" s="151">
        <f t="shared" si="198"/>
        <v>0</v>
      </c>
      <c r="DF34" s="151">
        <f t="shared" si="198"/>
        <v>0</v>
      </c>
      <c r="DG34" s="151">
        <f t="shared" si="198"/>
        <v>0</v>
      </c>
      <c r="DH34" s="151">
        <f t="shared" si="198"/>
        <v>0</v>
      </c>
      <c r="DI34" s="151">
        <f t="shared" si="198"/>
        <v>0</v>
      </c>
      <c r="DJ34" s="151">
        <f t="shared" si="198"/>
        <v>0</v>
      </c>
      <c r="DK34" s="151">
        <f t="shared" si="198"/>
        <v>0</v>
      </c>
      <c r="DL34" s="159">
        <f t="shared" si="198"/>
        <v>0</v>
      </c>
      <c r="DM34" s="180">
        <f t="shared" si="198"/>
        <v>0</v>
      </c>
      <c r="DN34" s="154"/>
      <c r="DO34" s="150" t="s">
        <v>128</v>
      </c>
      <c r="DP34" s="425">
        <f t="shared" ref="DP34" si="199">SUM(DP35:DP39)</f>
        <v>319</v>
      </c>
      <c r="DQ34" s="151">
        <f t="shared" ref="DQ34:DW34" si="200">SUM(DQ35:DQ39)</f>
        <v>0</v>
      </c>
      <c r="DR34" s="151">
        <f t="shared" si="200"/>
        <v>0</v>
      </c>
      <c r="DS34" s="151">
        <f t="shared" si="200"/>
        <v>0</v>
      </c>
      <c r="DT34" s="151">
        <f t="shared" si="200"/>
        <v>0</v>
      </c>
      <c r="DU34" s="151">
        <f t="shared" si="200"/>
        <v>0</v>
      </c>
      <c r="DV34" s="151">
        <f t="shared" si="200"/>
        <v>0</v>
      </c>
      <c r="DW34" s="155">
        <f t="shared" si="200"/>
        <v>0</v>
      </c>
      <c r="DX34" s="720">
        <f t="shared" ref="DX34:DX47" si="201">DW34/DP34*100</f>
        <v>0</v>
      </c>
      <c r="DY34" s="155">
        <f>SUM(DY35:DY39)</f>
        <v>0</v>
      </c>
      <c r="DZ34" s="155">
        <f>SUM(DZ35:DZ39)</f>
        <v>0</v>
      </c>
      <c r="EA34" s="155">
        <f>SUM(EA35:EA39)</f>
        <v>0</v>
      </c>
      <c r="EB34" s="716">
        <f t="shared" ref="EB34:EB47" si="202">EA34/DP34*100</f>
        <v>0</v>
      </c>
      <c r="EC34" s="155">
        <f t="shared" ref="EC34:EJ34" si="203">SUM(EC35:EC39)</f>
        <v>0</v>
      </c>
      <c r="ED34" s="155">
        <f t="shared" si="203"/>
        <v>0</v>
      </c>
      <c r="EE34" s="155">
        <f t="shared" si="203"/>
        <v>0</v>
      </c>
      <c r="EF34" s="155">
        <f t="shared" si="203"/>
        <v>0</v>
      </c>
      <c r="EG34" s="155">
        <f t="shared" si="203"/>
        <v>0</v>
      </c>
      <c r="EH34" s="155">
        <f t="shared" si="203"/>
        <v>0</v>
      </c>
      <c r="EI34" s="155">
        <f t="shared" si="203"/>
        <v>0</v>
      </c>
      <c r="EJ34" s="155">
        <f t="shared" si="203"/>
        <v>0</v>
      </c>
      <c r="EK34" s="716">
        <f t="shared" ref="EK34:EK47" si="204">EJ34/DP34*100</f>
        <v>0</v>
      </c>
      <c r="EL34" s="155">
        <f>SUM(EL35:EL39)</f>
        <v>0</v>
      </c>
      <c r="EM34" s="155">
        <f>SUM(EM35:EM39)</f>
        <v>82</v>
      </c>
      <c r="EN34" s="708">
        <f t="shared" ref="EN34:EN47" si="205">EM34/DP34*100</f>
        <v>25.705329153605017</v>
      </c>
      <c r="EO34" s="155">
        <f>SUM(EO35:EO39)</f>
        <v>82</v>
      </c>
      <c r="EP34" s="716">
        <f t="shared" ref="EP34:EP47" si="206">EO34/DP34*100</f>
        <v>25.705329153605017</v>
      </c>
      <c r="EQ34" s="154"/>
      <c r="ER34" s="150" t="s">
        <v>128</v>
      </c>
      <c r="ES34" s="151">
        <f t="shared" ref="ES34:GG34" si="207">SUM(ES35:ES39)</f>
        <v>0</v>
      </c>
      <c r="ET34" s="151">
        <f t="shared" si="207"/>
        <v>0</v>
      </c>
      <c r="EU34" s="153">
        <f t="shared" si="207"/>
        <v>0</v>
      </c>
      <c r="EV34" s="159">
        <f t="shared" si="207"/>
        <v>2</v>
      </c>
      <c r="EW34" s="155">
        <f t="shared" si="207"/>
        <v>0</v>
      </c>
      <c r="EX34" s="180">
        <f t="shared" si="207"/>
        <v>0</v>
      </c>
      <c r="EY34" s="159">
        <f t="shared" si="207"/>
        <v>3</v>
      </c>
      <c r="EZ34" s="151">
        <f t="shared" si="207"/>
        <v>4</v>
      </c>
      <c r="FA34" s="153">
        <f t="shared" si="207"/>
        <v>1</v>
      </c>
      <c r="FB34" s="159">
        <f t="shared" si="207"/>
        <v>13</v>
      </c>
      <c r="FC34" s="151">
        <f t="shared" si="207"/>
        <v>2</v>
      </c>
      <c r="FD34" s="153">
        <f t="shared" si="207"/>
        <v>1</v>
      </c>
      <c r="FE34" s="159">
        <f t="shared" si="207"/>
        <v>6</v>
      </c>
      <c r="FF34" s="151">
        <f t="shared" si="207"/>
        <v>1</v>
      </c>
      <c r="FG34" s="172">
        <f t="shared" si="207"/>
        <v>0</v>
      </c>
      <c r="FH34" s="159">
        <f t="shared" si="207"/>
        <v>1</v>
      </c>
      <c r="FI34" s="151">
        <f t="shared" si="207"/>
        <v>0</v>
      </c>
      <c r="FJ34" s="153">
        <f t="shared" si="207"/>
        <v>0</v>
      </c>
      <c r="FK34" s="427">
        <f>SUM(FK35:FK39)</f>
        <v>187</v>
      </c>
      <c r="FL34" s="724">
        <f t="shared" ref="FL34" si="208">SUM(FM34:FQ34)/FK34*100</f>
        <v>4.8128342245989302</v>
      </c>
      <c r="FM34" s="151">
        <f t="shared" si="207"/>
        <v>0</v>
      </c>
      <c r="FN34" s="151">
        <f t="shared" si="207"/>
        <v>0</v>
      </c>
      <c r="FO34" s="151">
        <f t="shared" si="207"/>
        <v>4</v>
      </c>
      <c r="FP34" s="151">
        <f t="shared" si="207"/>
        <v>5</v>
      </c>
      <c r="FQ34" s="153">
        <f t="shared" si="207"/>
        <v>0</v>
      </c>
      <c r="FR34" s="159">
        <f t="shared" si="207"/>
        <v>0</v>
      </c>
      <c r="FS34" s="155">
        <f t="shared" si="207"/>
        <v>0</v>
      </c>
      <c r="FT34" s="155">
        <f t="shared" si="207"/>
        <v>0</v>
      </c>
      <c r="FU34" s="151">
        <f t="shared" si="207"/>
        <v>2</v>
      </c>
      <c r="FV34" s="151">
        <f t="shared" si="207"/>
        <v>0</v>
      </c>
      <c r="FW34" s="151">
        <f t="shared" si="207"/>
        <v>0</v>
      </c>
      <c r="FX34" s="151">
        <f t="shared" si="207"/>
        <v>3</v>
      </c>
      <c r="FY34" s="151">
        <f t="shared" si="207"/>
        <v>1</v>
      </c>
      <c r="FZ34" s="151">
        <f t="shared" si="207"/>
        <v>0</v>
      </c>
      <c r="GA34" s="151">
        <f t="shared" si="207"/>
        <v>26</v>
      </c>
      <c r="GB34" s="151">
        <f t="shared" si="207"/>
        <v>17</v>
      </c>
      <c r="GC34" s="151">
        <f t="shared" si="207"/>
        <v>8</v>
      </c>
      <c r="GD34" s="151">
        <f t="shared" si="207"/>
        <v>0</v>
      </c>
      <c r="GE34" s="151">
        <f t="shared" si="207"/>
        <v>0</v>
      </c>
      <c r="GF34" s="151">
        <f t="shared" si="207"/>
        <v>0</v>
      </c>
      <c r="GG34" s="153">
        <f t="shared" si="207"/>
        <v>0</v>
      </c>
      <c r="GH34" s="154"/>
      <c r="GI34" s="150" t="s">
        <v>128</v>
      </c>
      <c r="GJ34" s="487">
        <v>1812</v>
      </c>
      <c r="GK34" s="727">
        <f t="shared" ref="GK34" si="209">(SUM(GL34:GU34)/GJ34)*100</f>
        <v>0</v>
      </c>
      <c r="GL34" s="151">
        <f t="shared" ref="GL34:HG34" si="210">SUM(GL35:GL39)</f>
        <v>0</v>
      </c>
      <c r="GM34" s="151">
        <f t="shared" si="210"/>
        <v>0</v>
      </c>
      <c r="GN34" s="151">
        <f t="shared" si="210"/>
        <v>0</v>
      </c>
      <c r="GO34" s="151">
        <f t="shared" si="210"/>
        <v>0</v>
      </c>
      <c r="GP34" s="151">
        <f t="shared" si="210"/>
        <v>0</v>
      </c>
      <c r="GQ34" s="151">
        <f t="shared" si="210"/>
        <v>0</v>
      </c>
      <c r="GR34" s="151">
        <f t="shared" si="210"/>
        <v>0</v>
      </c>
      <c r="GS34" s="151">
        <f t="shared" si="210"/>
        <v>0</v>
      </c>
      <c r="GT34" s="151">
        <f t="shared" si="210"/>
        <v>0</v>
      </c>
      <c r="GU34" s="172">
        <f t="shared" si="210"/>
        <v>0</v>
      </c>
      <c r="GV34" s="184">
        <f>SUM(GV35:GV39)</f>
        <v>0</v>
      </c>
      <c r="GW34" s="159">
        <f t="shared" ref="GW34" si="211">SUM(GW35:GW39)</f>
        <v>2005</v>
      </c>
      <c r="GX34" s="730">
        <f t="shared" ref="GX34:GX47" si="212">GV34/GW34*100</f>
        <v>0</v>
      </c>
      <c r="GY34" s="151">
        <f t="shared" si="210"/>
        <v>0</v>
      </c>
      <c r="GZ34" s="151">
        <f t="shared" si="210"/>
        <v>0</v>
      </c>
      <c r="HA34" s="151">
        <f t="shared" si="210"/>
        <v>0</v>
      </c>
      <c r="HB34" s="151">
        <f t="shared" si="210"/>
        <v>0</v>
      </c>
      <c r="HC34" s="151">
        <f t="shared" si="210"/>
        <v>0</v>
      </c>
      <c r="HD34" s="151">
        <f t="shared" si="210"/>
        <v>0</v>
      </c>
      <c r="HE34" s="151">
        <f t="shared" si="210"/>
        <v>0</v>
      </c>
      <c r="HF34" s="151">
        <f t="shared" si="210"/>
        <v>0</v>
      </c>
      <c r="HG34" s="153">
        <f t="shared" si="210"/>
        <v>0</v>
      </c>
      <c r="HH34" s="154"/>
      <c r="HI34" s="150" t="s">
        <v>128</v>
      </c>
      <c r="HJ34" s="155">
        <f t="shared" ref="HJ34:IF34" si="213">SUM(HJ35:HJ39)</f>
        <v>0</v>
      </c>
      <c r="HK34" s="151">
        <f t="shared" si="213"/>
        <v>0</v>
      </c>
      <c r="HL34" s="151">
        <f t="shared" si="213"/>
        <v>0</v>
      </c>
      <c r="HM34" s="151">
        <f t="shared" si="213"/>
        <v>0</v>
      </c>
      <c r="HN34" s="151">
        <f t="shared" si="213"/>
        <v>0</v>
      </c>
      <c r="HO34" s="151">
        <f t="shared" si="213"/>
        <v>0</v>
      </c>
      <c r="HP34" s="151">
        <f t="shared" si="213"/>
        <v>0</v>
      </c>
      <c r="HQ34" s="172">
        <f t="shared" si="213"/>
        <v>0</v>
      </c>
      <c r="HR34" s="427">
        <f>SUM(HR35:HR39)</f>
        <v>138</v>
      </c>
      <c r="HS34" s="732">
        <f t="shared" ref="HS34:HS47" si="214">SUM(HT34:HX34)/HR34*100</f>
        <v>0</v>
      </c>
      <c r="HT34" s="155">
        <f t="shared" si="213"/>
        <v>0</v>
      </c>
      <c r="HU34" s="155">
        <f t="shared" si="213"/>
        <v>0</v>
      </c>
      <c r="HV34" s="155">
        <f t="shared" si="213"/>
        <v>0</v>
      </c>
      <c r="HW34" s="155">
        <f t="shared" si="213"/>
        <v>0</v>
      </c>
      <c r="HX34" s="180">
        <f t="shared" si="213"/>
        <v>0</v>
      </c>
      <c r="HY34" s="151">
        <f t="shared" si="213"/>
        <v>0</v>
      </c>
      <c r="HZ34" s="151">
        <f t="shared" si="213"/>
        <v>0</v>
      </c>
      <c r="IA34" s="151">
        <f t="shared" si="213"/>
        <v>0</v>
      </c>
      <c r="IB34" s="151">
        <f t="shared" si="213"/>
        <v>0</v>
      </c>
      <c r="IC34" s="151">
        <f t="shared" si="213"/>
        <v>0</v>
      </c>
      <c r="ID34" s="151">
        <f t="shared" si="213"/>
        <v>0</v>
      </c>
      <c r="IE34" s="151">
        <f t="shared" si="213"/>
        <v>0</v>
      </c>
      <c r="IF34" s="153">
        <f t="shared" si="213"/>
        <v>0</v>
      </c>
      <c r="IG34" s="154"/>
      <c r="IH34" s="150" t="s">
        <v>128</v>
      </c>
      <c r="II34" s="159">
        <f t="shared" ref="II34:KU34" si="215">SUM(II35:II39)</f>
        <v>0</v>
      </c>
      <c r="IJ34" s="151">
        <f t="shared" si="215"/>
        <v>0</v>
      </c>
      <c r="IK34" s="151">
        <f t="shared" si="215"/>
        <v>0</v>
      </c>
      <c r="IL34" s="151">
        <f t="shared" si="215"/>
        <v>1</v>
      </c>
      <c r="IM34" s="151">
        <f t="shared" si="215"/>
        <v>0</v>
      </c>
      <c r="IN34" s="151">
        <f t="shared" si="215"/>
        <v>0</v>
      </c>
      <c r="IO34" s="151">
        <f t="shared" si="215"/>
        <v>10</v>
      </c>
      <c r="IP34" s="151">
        <f t="shared" si="215"/>
        <v>2</v>
      </c>
      <c r="IQ34" s="151">
        <f t="shared" si="215"/>
        <v>3</v>
      </c>
      <c r="IR34" s="151">
        <f t="shared" si="215"/>
        <v>45</v>
      </c>
      <c r="IS34" s="151">
        <f t="shared" si="215"/>
        <v>8</v>
      </c>
      <c r="IT34" s="151">
        <f t="shared" si="215"/>
        <v>17</v>
      </c>
      <c r="IU34" s="151">
        <f t="shared" si="215"/>
        <v>5</v>
      </c>
      <c r="IV34" s="151">
        <f t="shared" si="215"/>
        <v>1</v>
      </c>
      <c r="IW34" s="153">
        <f t="shared" si="215"/>
        <v>0</v>
      </c>
      <c r="IX34" s="159">
        <f t="shared" si="215"/>
        <v>0</v>
      </c>
      <c r="IY34" s="151">
        <f t="shared" si="215"/>
        <v>0</v>
      </c>
      <c r="IZ34" s="153">
        <f t="shared" si="215"/>
        <v>0</v>
      </c>
      <c r="JA34" s="159">
        <f t="shared" si="215"/>
        <v>0</v>
      </c>
      <c r="JB34" s="151">
        <f t="shared" si="215"/>
        <v>0</v>
      </c>
      <c r="JC34" s="153">
        <f t="shared" si="215"/>
        <v>0</v>
      </c>
      <c r="JD34" s="159">
        <f t="shared" si="215"/>
        <v>0</v>
      </c>
      <c r="JE34" s="151">
        <f t="shared" si="215"/>
        <v>0</v>
      </c>
      <c r="JF34" s="151">
        <f t="shared" si="215"/>
        <v>0</v>
      </c>
      <c r="JG34" s="172"/>
      <c r="JH34" s="153">
        <f t="shared" si="215"/>
        <v>0</v>
      </c>
      <c r="JI34" s="154"/>
      <c r="JJ34" s="150" t="s">
        <v>128</v>
      </c>
      <c r="JK34" s="159">
        <f t="shared" si="215"/>
        <v>0</v>
      </c>
      <c r="JL34" s="151">
        <f t="shared" si="215"/>
        <v>0</v>
      </c>
      <c r="JM34" s="151">
        <f t="shared" si="215"/>
        <v>0</v>
      </c>
      <c r="JN34" s="151">
        <f t="shared" si="215"/>
        <v>0</v>
      </c>
      <c r="JO34" s="153">
        <f t="shared" si="215"/>
        <v>0</v>
      </c>
      <c r="JP34" s="159">
        <f t="shared" si="215"/>
        <v>0</v>
      </c>
      <c r="JQ34" s="151">
        <f t="shared" si="215"/>
        <v>0</v>
      </c>
      <c r="JR34" s="151">
        <f t="shared" si="215"/>
        <v>0</v>
      </c>
      <c r="JS34" s="151">
        <f t="shared" si="215"/>
        <v>0</v>
      </c>
      <c r="JT34" s="172">
        <f t="shared" si="215"/>
        <v>0</v>
      </c>
      <c r="JU34" s="159">
        <f t="shared" si="215"/>
        <v>0</v>
      </c>
      <c r="JV34" s="155">
        <f t="shared" si="215"/>
        <v>0</v>
      </c>
      <c r="JW34" s="155">
        <f t="shared" si="215"/>
        <v>0</v>
      </c>
      <c r="JX34" s="155">
        <f t="shared" si="215"/>
        <v>0</v>
      </c>
      <c r="JY34" s="180">
        <f t="shared" si="215"/>
        <v>0</v>
      </c>
      <c r="JZ34" s="159">
        <f t="shared" si="215"/>
        <v>0</v>
      </c>
      <c r="KA34" s="155">
        <f t="shared" si="215"/>
        <v>0</v>
      </c>
      <c r="KB34" s="155">
        <f t="shared" si="215"/>
        <v>0</v>
      </c>
      <c r="KC34" s="155">
        <f t="shared" si="215"/>
        <v>1</v>
      </c>
      <c r="KD34" s="180">
        <f t="shared" si="215"/>
        <v>2</v>
      </c>
      <c r="KE34" s="427">
        <f>SUM(KE35:KE39)</f>
        <v>1002</v>
      </c>
      <c r="KF34" s="734">
        <f t="shared" ref="KF34:KF47" si="216">KG34/KE34*100</f>
        <v>2.7944111776447107</v>
      </c>
      <c r="KG34" s="180">
        <f>SUM(KG35:KG39)</f>
        <v>28</v>
      </c>
      <c r="KH34" s="155">
        <f t="shared" ref="KH34:KJ34" si="217">SUM(KH35:KH38)</f>
        <v>2</v>
      </c>
      <c r="KI34" s="155">
        <f t="shared" si="217"/>
        <v>0</v>
      </c>
      <c r="KJ34" s="180">
        <f t="shared" si="217"/>
        <v>0</v>
      </c>
      <c r="KK34" s="301"/>
      <c r="KL34" s="275" t="s">
        <v>128</v>
      </c>
      <c r="KM34" s="159">
        <f t="shared" si="215"/>
        <v>0</v>
      </c>
      <c r="KN34" s="155">
        <f t="shared" si="215"/>
        <v>0</v>
      </c>
      <c r="KO34" s="155">
        <f t="shared" si="215"/>
        <v>0</v>
      </c>
      <c r="KP34" s="155">
        <f t="shared" si="215"/>
        <v>173</v>
      </c>
      <c r="KQ34" s="155">
        <f t="shared" si="215"/>
        <v>0</v>
      </c>
      <c r="KR34" s="155">
        <f t="shared" si="215"/>
        <v>161</v>
      </c>
      <c r="KS34" s="155">
        <f t="shared" si="215"/>
        <v>0</v>
      </c>
      <c r="KT34" s="155">
        <f t="shared" si="215"/>
        <v>0</v>
      </c>
      <c r="KU34" s="180">
        <f t="shared" si="215"/>
        <v>0</v>
      </c>
      <c r="KV34" s="331">
        <f t="shared" ref="KV34:KW34" si="218">SUM(KV35:KV39)</f>
        <v>0</v>
      </c>
      <c r="KW34" s="180">
        <f t="shared" si="218"/>
        <v>0</v>
      </c>
      <c r="KY34" s="159">
        <f>SUM(KY35:KY39)</f>
        <v>0</v>
      </c>
      <c r="KZ34" s="159">
        <f t="shared" ref="KZ34:LB34" si="219">SUM(KZ35:KZ39)</f>
        <v>0</v>
      </c>
      <c r="LA34" s="159">
        <f t="shared" si="219"/>
        <v>0</v>
      </c>
      <c r="LB34" s="328">
        <f t="shared" si="219"/>
        <v>0</v>
      </c>
      <c r="LD34" s="368" t="s">
        <v>128</v>
      </c>
      <c r="LE34" s="482">
        <f t="shared" ref="LE34:LR34" si="220">SUM(LE35:LE39)</f>
        <v>0</v>
      </c>
      <c r="LF34" s="417">
        <f t="shared" si="220"/>
        <v>0</v>
      </c>
      <c r="LG34" s="417">
        <f t="shared" si="220"/>
        <v>0</v>
      </c>
      <c r="LH34" s="417">
        <f t="shared" si="220"/>
        <v>0</v>
      </c>
      <c r="LI34" s="417">
        <f t="shared" si="220"/>
        <v>0</v>
      </c>
      <c r="LJ34" s="418">
        <f t="shared" si="220"/>
        <v>0</v>
      </c>
      <c r="LK34" s="454">
        <f t="shared" si="220"/>
        <v>0</v>
      </c>
      <c r="LL34" s="460">
        <f t="shared" si="220"/>
        <v>0</v>
      </c>
      <c r="LM34" s="460">
        <f t="shared" si="220"/>
        <v>0</v>
      </c>
      <c r="LN34" s="462">
        <f t="shared" si="220"/>
        <v>0</v>
      </c>
      <c r="LO34" s="503">
        <f t="shared" si="220"/>
        <v>31</v>
      </c>
      <c r="LP34" s="504">
        <f t="shared" si="220"/>
        <v>7</v>
      </c>
      <c r="LQ34" s="504">
        <f t="shared" si="220"/>
        <v>9</v>
      </c>
      <c r="LR34" s="505">
        <f t="shared" si="220"/>
        <v>5</v>
      </c>
      <c r="LS34" s="511"/>
    </row>
    <row r="35" spans="1:331" s="288" customFormat="1" ht="18.75" x14ac:dyDescent="0.3">
      <c r="A35" s="235">
        <v>1444</v>
      </c>
      <c r="B35" s="201" t="s">
        <v>133</v>
      </c>
      <c r="C35" s="202">
        <v>110</v>
      </c>
      <c r="D35" s="380">
        <v>3</v>
      </c>
      <c r="E35" s="326">
        <v>0</v>
      </c>
      <c r="F35" s="326">
        <v>0</v>
      </c>
      <c r="G35" s="705">
        <v>2.7272727272727271</v>
      </c>
      <c r="H35" s="326">
        <v>3</v>
      </c>
      <c r="I35" s="379">
        <v>0</v>
      </c>
      <c r="J35" s="380">
        <v>6</v>
      </c>
      <c r="K35" s="326">
        <v>10</v>
      </c>
      <c r="L35" s="326">
        <v>12</v>
      </c>
      <c r="M35" s="406">
        <v>10.909090909090908</v>
      </c>
      <c r="N35" s="810">
        <v>6</v>
      </c>
      <c r="O35" s="326">
        <v>10</v>
      </c>
      <c r="P35" s="326">
        <v>12</v>
      </c>
      <c r="Q35" s="386">
        <v>10.909090909090908</v>
      </c>
      <c r="R35" s="380">
        <v>0</v>
      </c>
      <c r="S35" s="326">
        <v>0</v>
      </c>
      <c r="T35" s="326">
        <v>0</v>
      </c>
      <c r="U35" s="326">
        <v>0</v>
      </c>
      <c r="V35" s="326">
        <v>0</v>
      </c>
      <c r="W35" s="327">
        <v>0</v>
      </c>
      <c r="X35" s="326">
        <v>6</v>
      </c>
      <c r="Y35" s="326">
        <v>10</v>
      </c>
      <c r="Z35" s="326">
        <v>6</v>
      </c>
      <c r="AA35" s="813">
        <v>10</v>
      </c>
      <c r="AB35" s="326">
        <v>0</v>
      </c>
      <c r="AC35" s="326">
        <v>0</v>
      </c>
      <c r="AD35" s="326">
        <v>0</v>
      </c>
      <c r="AE35" s="326">
        <v>0</v>
      </c>
      <c r="AF35" s="327">
        <v>0</v>
      </c>
      <c r="AG35" s="204"/>
      <c r="AH35" s="148"/>
      <c r="AI35" s="276" t="s">
        <v>133</v>
      </c>
      <c r="AJ35" s="202">
        <v>103</v>
      </c>
      <c r="AK35" s="814">
        <v>12</v>
      </c>
      <c r="AL35" s="708">
        <v>9.0163934426229506</v>
      </c>
      <c r="AM35" s="326">
        <v>10</v>
      </c>
      <c r="AN35" s="326">
        <v>11</v>
      </c>
      <c r="AO35" s="326">
        <v>0</v>
      </c>
      <c r="AP35" s="326">
        <v>0</v>
      </c>
      <c r="AQ35" s="327">
        <v>0</v>
      </c>
      <c r="AR35" s="326">
        <v>0</v>
      </c>
      <c r="AS35" s="326">
        <v>0</v>
      </c>
      <c r="AT35" s="379">
        <v>7</v>
      </c>
      <c r="AU35" s="380">
        <v>20</v>
      </c>
      <c r="AV35" s="708">
        <v>16.393442622950818</v>
      </c>
      <c r="AW35" s="326">
        <v>21</v>
      </c>
      <c r="AX35" s="744">
        <v>21</v>
      </c>
      <c r="AY35" s="326">
        <v>0</v>
      </c>
      <c r="AZ35" s="326">
        <v>0</v>
      </c>
      <c r="BA35" s="326">
        <v>0</v>
      </c>
      <c r="BB35" s="708">
        <v>0</v>
      </c>
      <c r="BC35" s="326">
        <v>0</v>
      </c>
      <c r="BD35" s="326">
        <v>0</v>
      </c>
      <c r="BE35" s="326">
        <v>0</v>
      </c>
      <c r="BF35" s="708">
        <v>0</v>
      </c>
      <c r="BG35" s="326">
        <v>0</v>
      </c>
      <c r="BH35" s="326">
        <v>0</v>
      </c>
      <c r="BI35" s="326">
        <v>0</v>
      </c>
      <c r="BJ35" s="326">
        <v>0</v>
      </c>
      <c r="BK35" s="326">
        <v>0</v>
      </c>
      <c r="BL35" s="326">
        <v>0</v>
      </c>
      <c r="BM35" s="327">
        <v>0</v>
      </c>
      <c r="BN35" s="148"/>
      <c r="BO35" s="201" t="s">
        <v>133</v>
      </c>
      <c r="BP35" s="202">
        <v>102</v>
      </c>
      <c r="BQ35" s="380">
        <v>0</v>
      </c>
      <c r="BR35" s="326">
        <v>0</v>
      </c>
      <c r="BS35" s="326">
        <v>0</v>
      </c>
      <c r="BT35" s="326">
        <v>2</v>
      </c>
      <c r="BU35" s="326">
        <v>2</v>
      </c>
      <c r="BV35" s="326">
        <v>0</v>
      </c>
      <c r="BW35" s="326">
        <v>1</v>
      </c>
      <c r="BX35" s="326">
        <v>0</v>
      </c>
      <c r="BY35" s="708">
        <v>0</v>
      </c>
      <c r="BZ35" s="326">
        <v>0</v>
      </c>
      <c r="CA35" s="326">
        <v>1</v>
      </c>
      <c r="CB35" s="326">
        <v>0</v>
      </c>
      <c r="CC35" s="708">
        <v>0</v>
      </c>
      <c r="CD35" s="326">
        <v>0</v>
      </c>
      <c r="CE35" s="326">
        <v>0</v>
      </c>
      <c r="CF35" s="326">
        <v>0</v>
      </c>
      <c r="CG35" s="326">
        <v>0</v>
      </c>
      <c r="CH35" s="326">
        <v>0</v>
      </c>
      <c r="CI35" s="379">
        <v>0</v>
      </c>
      <c r="CJ35" s="380">
        <v>1</v>
      </c>
      <c r="CK35" s="326">
        <v>6</v>
      </c>
      <c r="CL35" s="716">
        <v>4.5454545454545459</v>
      </c>
      <c r="CM35" s="326"/>
      <c r="CN35" s="326"/>
      <c r="CO35" s="327">
        <v>0</v>
      </c>
      <c r="CP35" s="148"/>
      <c r="CQ35" s="370" t="s">
        <v>133</v>
      </c>
      <c r="CR35" s="371">
        <v>23</v>
      </c>
      <c r="CS35" s="380"/>
      <c r="CT35" s="326"/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/>
      <c r="DL35" s="380"/>
      <c r="DM35" s="327"/>
      <c r="DN35" s="148"/>
      <c r="DO35" s="201" t="s">
        <v>133</v>
      </c>
      <c r="DP35" s="202">
        <v>182</v>
      </c>
      <c r="DQ35" s="380"/>
      <c r="DR35" s="326"/>
      <c r="DS35" s="326"/>
      <c r="DT35" s="379"/>
      <c r="DU35" s="380"/>
      <c r="DV35" s="326"/>
      <c r="DW35" s="326"/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>
        <v>0</v>
      </c>
      <c r="EH35" s="327">
        <v>0</v>
      </c>
      <c r="EI35" s="326"/>
      <c r="EJ35" s="326"/>
      <c r="EK35" s="716">
        <v>0</v>
      </c>
      <c r="EL35" s="326"/>
      <c r="EM35" s="811">
        <v>51</v>
      </c>
      <c r="EN35" s="708">
        <v>32.075471698113205</v>
      </c>
      <c r="EO35" s="326">
        <v>51</v>
      </c>
      <c r="EP35" s="716">
        <v>30.817610062893081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2</v>
      </c>
      <c r="EW35" s="326">
        <v>0</v>
      </c>
      <c r="EX35" s="327">
        <v>0</v>
      </c>
      <c r="EY35" s="326">
        <v>3</v>
      </c>
      <c r="EZ35" s="326">
        <v>2</v>
      </c>
      <c r="FA35" s="379">
        <v>1</v>
      </c>
      <c r="FB35" s="380">
        <v>13</v>
      </c>
      <c r="FC35" s="326">
        <v>2</v>
      </c>
      <c r="FD35" s="327">
        <v>1</v>
      </c>
      <c r="FE35" s="326">
        <v>6</v>
      </c>
      <c r="FF35" s="326">
        <v>1</v>
      </c>
      <c r="FG35" s="379">
        <v>0</v>
      </c>
      <c r="FH35" s="380">
        <v>1</v>
      </c>
      <c r="FI35" s="326">
        <v>0</v>
      </c>
      <c r="FJ35" s="327">
        <v>0</v>
      </c>
      <c r="FK35" s="205">
        <v>85</v>
      </c>
      <c r="FL35" s="724">
        <v>2.3529411764705883</v>
      </c>
      <c r="FM35" s="326">
        <v>0</v>
      </c>
      <c r="FN35" s="326">
        <v>0</v>
      </c>
      <c r="FO35" s="326">
        <v>2</v>
      </c>
      <c r="FP35" s="326">
        <v>0</v>
      </c>
      <c r="FQ35" s="327">
        <v>0</v>
      </c>
      <c r="FR35" s="380">
        <v>0</v>
      </c>
      <c r="FS35" s="326">
        <v>0</v>
      </c>
      <c r="FT35" s="326">
        <v>0</v>
      </c>
      <c r="FU35" s="326">
        <v>1</v>
      </c>
      <c r="FV35" s="326">
        <v>0</v>
      </c>
      <c r="FW35" s="326">
        <v>0</v>
      </c>
      <c r="FX35" s="326">
        <v>3</v>
      </c>
      <c r="FY35" s="326">
        <v>1</v>
      </c>
      <c r="FZ35" s="326">
        <v>0</v>
      </c>
      <c r="GA35" s="326">
        <v>23</v>
      </c>
      <c r="GB35" s="326">
        <v>16</v>
      </c>
      <c r="GC35" s="326">
        <v>8</v>
      </c>
      <c r="GD35" s="326">
        <v>0</v>
      </c>
      <c r="GE35" s="326">
        <v>0</v>
      </c>
      <c r="GF35" s="326">
        <v>0</v>
      </c>
      <c r="GG35" s="327">
        <v>0</v>
      </c>
      <c r="GH35" s="148"/>
      <c r="GI35" s="201" t="s">
        <v>133</v>
      </c>
      <c r="GJ35" s="486">
        <v>958</v>
      </c>
      <c r="GK35" s="727">
        <v>0</v>
      </c>
      <c r="GL35" s="380">
        <v>0</v>
      </c>
      <c r="GM35" s="326">
        <v>0</v>
      </c>
      <c r="GN35" s="326">
        <v>0</v>
      </c>
      <c r="GO35" s="326">
        <v>0</v>
      </c>
      <c r="GP35" s="327">
        <v>0</v>
      </c>
      <c r="GQ35" s="380">
        <v>0</v>
      </c>
      <c r="GR35" s="326">
        <v>0</v>
      </c>
      <c r="GS35" s="326">
        <v>0</v>
      </c>
      <c r="GT35" s="326">
        <v>0</v>
      </c>
      <c r="GU35" s="327">
        <v>0</v>
      </c>
      <c r="GV35" s="205">
        <v>0</v>
      </c>
      <c r="GW35" s="205">
        <v>1184</v>
      </c>
      <c r="GX35" s="730">
        <v>0</v>
      </c>
      <c r="GY35" s="380">
        <v>0</v>
      </c>
      <c r="GZ35" s="326">
        <v>0</v>
      </c>
      <c r="HA35" s="326">
        <v>0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0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0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1</v>
      </c>
      <c r="IM35" s="326">
        <v>0</v>
      </c>
      <c r="IN35" s="327">
        <v>0</v>
      </c>
      <c r="IO35" s="326">
        <v>9</v>
      </c>
      <c r="IP35" s="326">
        <v>1</v>
      </c>
      <c r="IQ35" s="379">
        <v>3</v>
      </c>
      <c r="IR35" s="380">
        <v>43</v>
      </c>
      <c r="IS35" s="326">
        <v>8</v>
      </c>
      <c r="IT35" s="327">
        <v>16</v>
      </c>
      <c r="IU35" s="326">
        <v>5</v>
      </c>
      <c r="IV35" s="326">
        <v>1</v>
      </c>
      <c r="IW35" s="327">
        <v>0</v>
      </c>
      <c r="IX35" s="380">
        <v>0</v>
      </c>
      <c r="IY35" s="326">
        <v>0</v>
      </c>
      <c r="IZ35" s="327">
        <v>0</v>
      </c>
      <c r="JA35" s="380">
        <v>0</v>
      </c>
      <c r="JB35" s="326">
        <v>0</v>
      </c>
      <c r="JC35" s="327">
        <v>0</v>
      </c>
      <c r="JD35" s="380">
        <v>0</v>
      </c>
      <c r="JE35" s="326">
        <v>0</v>
      </c>
      <c r="JF35" s="326">
        <v>0</v>
      </c>
      <c r="JG35" s="326">
        <v>0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>
        <v>0</v>
      </c>
      <c r="JQ35" s="326">
        <v>0</v>
      </c>
      <c r="JR35" s="326">
        <v>0</v>
      </c>
      <c r="JS35" s="326">
        <v>0</v>
      </c>
      <c r="JT35" s="327">
        <v>0</v>
      </c>
      <c r="JU35" s="380">
        <v>0</v>
      </c>
      <c r="JV35" s="326">
        <v>0</v>
      </c>
      <c r="JW35" s="326">
        <v>0</v>
      </c>
      <c r="JX35" s="326">
        <v>0</v>
      </c>
      <c r="JY35" s="327">
        <v>0</v>
      </c>
      <c r="JZ35" s="380">
        <v>0</v>
      </c>
      <c r="KA35" s="326">
        <v>0</v>
      </c>
      <c r="KB35" s="326">
        <v>0</v>
      </c>
      <c r="KC35" s="326">
        <v>0</v>
      </c>
      <c r="KD35" s="327">
        <v>0</v>
      </c>
      <c r="KE35" s="205">
        <v>592</v>
      </c>
      <c r="KF35" s="734">
        <v>3.8851351351351351</v>
      </c>
      <c r="KG35" s="173">
        <v>23</v>
      </c>
      <c r="KH35" s="205">
        <v>0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80</v>
      </c>
      <c r="KQ35" s="203">
        <v>0</v>
      </c>
      <c r="KR35" s="203">
        <v>71</v>
      </c>
      <c r="KS35" s="203">
        <v>0</v>
      </c>
      <c r="KT35" s="203">
        <v>0</v>
      </c>
      <c r="KU35" s="173">
        <v>0</v>
      </c>
      <c r="KV35" s="332"/>
      <c r="KW35" s="173"/>
      <c r="KY35" s="205"/>
      <c r="KZ35" s="203"/>
      <c r="LA35" s="203"/>
      <c r="LB35" s="173"/>
      <c r="LD35" s="276" t="s">
        <v>133</v>
      </c>
      <c r="LE35" s="419"/>
      <c r="LF35" s="419"/>
      <c r="LG35" s="419"/>
      <c r="LH35" s="419"/>
      <c r="LI35" s="419"/>
      <c r="LJ35" s="545"/>
      <c r="LK35" s="480"/>
      <c r="LL35" s="452"/>
      <c r="LM35" s="452"/>
      <c r="LN35" s="453"/>
      <c r="LO35" s="801">
        <v>10</v>
      </c>
      <c r="LP35" s="452">
        <v>1</v>
      </c>
      <c r="LQ35" s="452">
        <v>1</v>
      </c>
      <c r="LR35" s="453"/>
    </row>
    <row r="36" spans="1:331" s="288" customFormat="1" ht="18.75" x14ac:dyDescent="0.3">
      <c r="A36" s="235">
        <v>1443</v>
      </c>
      <c r="B36" s="201" t="s">
        <v>134</v>
      </c>
      <c r="C36" s="202">
        <v>58</v>
      </c>
      <c r="D36" s="380">
        <v>0</v>
      </c>
      <c r="E36" s="326">
        <v>0</v>
      </c>
      <c r="F36" s="326">
        <v>0</v>
      </c>
      <c r="G36" s="705">
        <v>0</v>
      </c>
      <c r="H36" s="326">
        <v>0</v>
      </c>
      <c r="I36" s="379">
        <v>0</v>
      </c>
      <c r="J36" s="380">
        <v>5</v>
      </c>
      <c r="K36" s="326">
        <v>5</v>
      </c>
      <c r="L36" s="326">
        <v>6</v>
      </c>
      <c r="M36" s="406">
        <v>7.2289156626506017</v>
      </c>
      <c r="N36" s="380">
        <v>5</v>
      </c>
      <c r="O36" s="326">
        <v>5</v>
      </c>
      <c r="P36" s="326">
        <v>6</v>
      </c>
      <c r="Q36" s="386">
        <v>7.2289156626506017</v>
      </c>
      <c r="R36" s="380">
        <v>0</v>
      </c>
      <c r="S36" s="326">
        <v>0</v>
      </c>
      <c r="T36" s="326">
        <v>0</v>
      </c>
      <c r="U36" s="326">
        <v>0</v>
      </c>
      <c r="V36" s="326">
        <v>0</v>
      </c>
      <c r="W36" s="327">
        <v>0</v>
      </c>
      <c r="X36" s="326">
        <v>5</v>
      </c>
      <c r="Y36" s="326">
        <v>4</v>
      </c>
      <c r="Z36" s="326">
        <v>5</v>
      </c>
      <c r="AA36" s="326">
        <v>5</v>
      </c>
      <c r="AB36" s="326">
        <v>0</v>
      </c>
      <c r="AC36" s="326">
        <v>0</v>
      </c>
      <c r="AD36" s="326">
        <v>0</v>
      </c>
      <c r="AE36" s="326">
        <v>0</v>
      </c>
      <c r="AF36" s="327">
        <v>0</v>
      </c>
      <c r="AG36" s="204"/>
      <c r="AH36" s="148"/>
      <c r="AI36" s="276" t="s">
        <v>134</v>
      </c>
      <c r="AJ36" s="202">
        <v>64</v>
      </c>
      <c r="AK36" s="327">
        <v>7</v>
      </c>
      <c r="AL36" s="708">
        <v>8.235294117647058</v>
      </c>
      <c r="AM36" s="326">
        <v>7</v>
      </c>
      <c r="AN36" s="326">
        <v>7</v>
      </c>
      <c r="AO36" s="326">
        <v>0</v>
      </c>
      <c r="AP36" s="326">
        <v>0</v>
      </c>
      <c r="AQ36" s="327">
        <v>0</v>
      </c>
      <c r="AR36" s="326">
        <v>0</v>
      </c>
      <c r="AS36" s="326">
        <v>0</v>
      </c>
      <c r="AT36" s="379">
        <v>6</v>
      </c>
      <c r="AU36" s="380">
        <v>7</v>
      </c>
      <c r="AV36" s="708">
        <v>8.235294117647058</v>
      </c>
      <c r="AW36" s="326">
        <v>7</v>
      </c>
      <c r="AX36" s="744">
        <v>7</v>
      </c>
      <c r="AY36" s="326">
        <v>0</v>
      </c>
      <c r="AZ36" s="326">
        <v>0</v>
      </c>
      <c r="BA36" s="326">
        <v>0</v>
      </c>
      <c r="BB36" s="708">
        <v>0</v>
      </c>
      <c r="BC36" s="326">
        <v>0</v>
      </c>
      <c r="BD36" s="326">
        <v>0</v>
      </c>
      <c r="BE36" s="326">
        <v>0</v>
      </c>
      <c r="BF36" s="708">
        <v>0</v>
      </c>
      <c r="BG36" s="326">
        <v>0</v>
      </c>
      <c r="BH36" s="326">
        <v>0</v>
      </c>
      <c r="BI36" s="326">
        <v>0</v>
      </c>
      <c r="BJ36" s="326">
        <v>0</v>
      </c>
      <c r="BK36" s="326">
        <v>0</v>
      </c>
      <c r="BL36" s="326">
        <v>0</v>
      </c>
      <c r="BM36" s="327">
        <v>0</v>
      </c>
      <c r="BN36" s="148"/>
      <c r="BO36" s="201" t="s">
        <v>134</v>
      </c>
      <c r="BP36" s="202">
        <v>70</v>
      </c>
      <c r="BQ36" s="380">
        <v>0</v>
      </c>
      <c r="BR36" s="326">
        <v>0</v>
      </c>
      <c r="BS36" s="326">
        <v>0</v>
      </c>
      <c r="BT36" s="326">
        <v>0</v>
      </c>
      <c r="BU36" s="326">
        <v>0</v>
      </c>
      <c r="BV36" s="326">
        <v>1</v>
      </c>
      <c r="BW36" s="326">
        <v>0</v>
      </c>
      <c r="BX36" s="326">
        <v>0</v>
      </c>
      <c r="BY36" s="708">
        <v>0</v>
      </c>
      <c r="BZ36" s="326">
        <v>0</v>
      </c>
      <c r="CA36" s="326">
        <v>1</v>
      </c>
      <c r="CB36" s="326">
        <v>0</v>
      </c>
      <c r="CC36" s="708">
        <v>0</v>
      </c>
      <c r="CD36" s="326">
        <v>0</v>
      </c>
      <c r="CE36" s="326">
        <v>0</v>
      </c>
      <c r="CF36" s="326">
        <v>0</v>
      </c>
      <c r="CG36" s="326">
        <v>0</v>
      </c>
      <c r="CH36" s="326">
        <v>0</v>
      </c>
      <c r="CI36" s="379">
        <v>0</v>
      </c>
      <c r="CJ36" s="380">
        <v>0</v>
      </c>
      <c r="CK36" s="326">
        <v>2</v>
      </c>
      <c r="CL36" s="716">
        <v>2.4691358024691357</v>
      </c>
      <c r="CM36" s="326"/>
      <c r="CN36" s="326"/>
      <c r="CO36" s="327">
        <v>0</v>
      </c>
      <c r="CP36" s="148"/>
      <c r="CQ36" s="370" t="s">
        <v>134</v>
      </c>
      <c r="CR36" s="371">
        <v>6</v>
      </c>
      <c r="CS36" s="380"/>
      <c r="CT36" s="326"/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80"/>
      <c r="DM36" s="327"/>
      <c r="DN36" s="148"/>
      <c r="DO36" s="201" t="s">
        <v>134</v>
      </c>
      <c r="DP36" s="202">
        <v>78</v>
      </c>
      <c r="DQ36" s="380"/>
      <c r="DR36" s="326"/>
      <c r="DS36" s="326"/>
      <c r="DT36" s="379"/>
      <c r="DU36" s="380"/>
      <c r="DV36" s="326"/>
      <c r="DW36" s="326"/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>
        <v>0</v>
      </c>
      <c r="EH36" s="327">
        <v>0</v>
      </c>
      <c r="EI36" s="326"/>
      <c r="EJ36" s="326"/>
      <c r="EK36" s="716">
        <v>0</v>
      </c>
      <c r="EL36" s="326"/>
      <c r="EM36" s="326">
        <v>2</v>
      </c>
      <c r="EN36" s="708">
        <v>2.5</v>
      </c>
      <c r="EO36" s="326">
        <v>2</v>
      </c>
      <c r="EP36" s="716">
        <v>2.5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0</v>
      </c>
      <c r="EW36" s="326">
        <v>0</v>
      </c>
      <c r="EX36" s="327">
        <v>0</v>
      </c>
      <c r="EY36" s="326">
        <v>0</v>
      </c>
      <c r="EZ36" s="326">
        <v>0</v>
      </c>
      <c r="FA36" s="379">
        <v>0</v>
      </c>
      <c r="FB36" s="380">
        <v>0</v>
      </c>
      <c r="FC36" s="326">
        <v>0</v>
      </c>
      <c r="FD36" s="327">
        <v>0</v>
      </c>
      <c r="FE36" s="326">
        <v>0</v>
      </c>
      <c r="FF36" s="326">
        <v>0</v>
      </c>
      <c r="FG36" s="379">
        <v>0</v>
      </c>
      <c r="FH36" s="380">
        <v>0</v>
      </c>
      <c r="FI36" s="326">
        <v>0</v>
      </c>
      <c r="FJ36" s="327">
        <v>0</v>
      </c>
      <c r="FK36" s="205">
        <v>66</v>
      </c>
      <c r="FL36" s="724">
        <v>10.606060606060606</v>
      </c>
      <c r="FM36" s="326">
        <v>0</v>
      </c>
      <c r="FN36" s="326">
        <v>0</v>
      </c>
      <c r="FO36" s="326">
        <v>2</v>
      </c>
      <c r="FP36" s="326">
        <v>5</v>
      </c>
      <c r="FQ36" s="327">
        <v>0</v>
      </c>
      <c r="FR36" s="380">
        <v>0</v>
      </c>
      <c r="FS36" s="326">
        <v>0</v>
      </c>
      <c r="FT36" s="326">
        <v>0</v>
      </c>
      <c r="FU36" s="326">
        <v>0</v>
      </c>
      <c r="FV36" s="326">
        <v>0</v>
      </c>
      <c r="FW36" s="326">
        <v>0</v>
      </c>
      <c r="FX36" s="326">
        <v>0</v>
      </c>
      <c r="FY36" s="326">
        <v>0</v>
      </c>
      <c r="FZ36" s="326">
        <v>0</v>
      </c>
      <c r="GA36" s="326">
        <v>0</v>
      </c>
      <c r="GB36" s="326">
        <v>1</v>
      </c>
      <c r="GC36" s="326">
        <v>0</v>
      </c>
      <c r="GD36" s="326">
        <v>0</v>
      </c>
      <c r="GE36" s="326">
        <v>0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0</v>
      </c>
      <c r="GL36" s="380">
        <v>0</v>
      </c>
      <c r="GM36" s="326">
        <v>0</v>
      </c>
      <c r="GN36" s="326">
        <v>0</v>
      </c>
      <c r="GO36" s="326">
        <v>0</v>
      </c>
      <c r="GP36" s="327">
        <v>0</v>
      </c>
      <c r="GQ36" s="380">
        <v>0</v>
      </c>
      <c r="GR36" s="326">
        <v>0</v>
      </c>
      <c r="GS36" s="326">
        <v>0</v>
      </c>
      <c r="GT36" s="326">
        <v>0</v>
      </c>
      <c r="GU36" s="327">
        <v>0</v>
      </c>
      <c r="GV36" s="205">
        <v>0</v>
      </c>
      <c r="GW36" s="205">
        <v>317</v>
      </c>
      <c r="GX36" s="730">
        <v>0</v>
      </c>
      <c r="GY36" s="380">
        <v>0</v>
      </c>
      <c r="GZ36" s="326">
        <v>0</v>
      </c>
      <c r="HA36" s="326">
        <v>0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0</v>
      </c>
      <c r="IP36" s="326">
        <v>0</v>
      </c>
      <c r="IQ36" s="379">
        <v>0</v>
      </c>
      <c r="IR36" s="380">
        <v>0</v>
      </c>
      <c r="IS36" s="326">
        <v>0</v>
      </c>
      <c r="IT36" s="327">
        <v>1</v>
      </c>
      <c r="IU36" s="326">
        <v>0</v>
      </c>
      <c r="IV36" s="326">
        <v>0</v>
      </c>
      <c r="IW36" s="327">
        <v>0</v>
      </c>
      <c r="IX36" s="380">
        <v>0</v>
      </c>
      <c r="IY36" s="326">
        <v>0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>
        <v>0</v>
      </c>
      <c r="JQ36" s="326">
        <v>0</v>
      </c>
      <c r="JR36" s="326">
        <v>0</v>
      </c>
      <c r="JS36" s="326">
        <v>0</v>
      </c>
      <c r="JT36" s="327">
        <v>0</v>
      </c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0</v>
      </c>
      <c r="KC36" s="326">
        <v>1</v>
      </c>
      <c r="KD36" s="327">
        <v>1</v>
      </c>
      <c r="KE36" s="205">
        <v>158</v>
      </c>
      <c r="KF36" s="734">
        <v>0.63291139240506333</v>
      </c>
      <c r="KG36" s="173">
        <v>1</v>
      </c>
      <c r="KH36" s="205">
        <v>2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32</v>
      </c>
      <c r="KQ36" s="203">
        <v>0</v>
      </c>
      <c r="KR36" s="203">
        <v>24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419"/>
      <c r="LF36" s="419"/>
      <c r="LG36" s="419"/>
      <c r="LH36" s="419"/>
      <c r="LI36" s="419"/>
      <c r="LJ36" s="545"/>
      <c r="LK36" s="480"/>
      <c r="LL36" s="452"/>
      <c r="LM36" s="452"/>
      <c r="LN36" s="453"/>
      <c r="LO36" s="801">
        <v>12</v>
      </c>
      <c r="LP36" s="452"/>
      <c r="LQ36" s="452"/>
      <c r="LR36" s="453"/>
    </row>
    <row r="37" spans="1:331" s="288" customFormat="1" ht="18.75" x14ac:dyDescent="0.3">
      <c r="A37" s="200">
        <v>12192</v>
      </c>
      <c r="B37" s="201" t="s">
        <v>145</v>
      </c>
      <c r="C37" s="202">
        <v>0</v>
      </c>
      <c r="D37" s="380"/>
      <c r="E37" s="326"/>
      <c r="F37" s="326"/>
      <c r="G37" s="705" t="e">
        <f t="shared" ref="G37:G47" si="221">SUM(D37:F37)/C37*100</f>
        <v>#DIV/0!</v>
      </c>
      <c r="H37" s="326"/>
      <c r="I37" s="379"/>
      <c r="J37" s="380"/>
      <c r="K37" s="326"/>
      <c r="L37" s="326">
        <v>3</v>
      </c>
      <c r="M37" s="406" t="e">
        <f t="shared" ref="M37:M47" si="222">L37/C37*100</f>
        <v>#DIV/0!</v>
      </c>
      <c r="N37" s="380"/>
      <c r="O37" s="326"/>
      <c r="P37" s="326">
        <v>3</v>
      </c>
      <c r="Q37" s="386" t="e">
        <f t="shared" ref="Q37:Q47" si="223">P37/C37*100</f>
        <v>#DIV/0!</v>
      </c>
      <c r="R37" s="380"/>
      <c r="S37" s="326"/>
      <c r="T37" s="326"/>
      <c r="U37" s="326"/>
      <c r="V37" s="326"/>
      <c r="W37" s="327"/>
      <c r="X37" s="326"/>
      <c r="Y37" s="326"/>
      <c r="Z37" s="326"/>
      <c r="AA37" s="326"/>
      <c r="AB37" s="326"/>
      <c r="AC37" s="326"/>
      <c r="AD37" s="326"/>
      <c r="AE37" s="326"/>
      <c r="AF37" s="327"/>
      <c r="AG37" s="204"/>
      <c r="AH37" s="148"/>
      <c r="AI37" s="276" t="s">
        <v>145</v>
      </c>
      <c r="AJ37" s="202">
        <v>0</v>
      </c>
      <c r="AK37" s="327"/>
      <c r="AL37" s="708" t="e">
        <f t="shared" si="185"/>
        <v>#DIV/0!</v>
      </c>
      <c r="AM37" s="326"/>
      <c r="AN37" s="326"/>
      <c r="AO37" s="326"/>
      <c r="AP37" s="326"/>
      <c r="AQ37" s="327"/>
      <c r="AR37" s="326"/>
      <c r="AS37" s="326"/>
      <c r="AT37" s="379"/>
      <c r="AU37" s="380"/>
      <c r="AV37" s="708" t="e">
        <f t="shared" si="187"/>
        <v>#DIV/0!</v>
      </c>
      <c r="AW37" s="326"/>
      <c r="AX37" s="744"/>
      <c r="AY37" s="326"/>
      <c r="AZ37" s="326"/>
      <c r="BA37" s="326"/>
      <c r="BB37" s="708" t="e">
        <f t="shared" si="188"/>
        <v>#DIV/0!</v>
      </c>
      <c r="BC37" s="326"/>
      <c r="BD37" s="326"/>
      <c r="BE37" s="326"/>
      <c r="BF37" s="708" t="e">
        <f t="shared" si="189"/>
        <v>#DIV/0!</v>
      </c>
      <c r="BG37" s="326"/>
      <c r="BH37" s="326"/>
      <c r="BI37" s="326"/>
      <c r="BJ37" s="326"/>
      <c r="BK37" s="326"/>
      <c r="BL37" s="326"/>
      <c r="BM37" s="327"/>
      <c r="BN37" s="148"/>
      <c r="BO37" s="201" t="s">
        <v>145</v>
      </c>
      <c r="BP37" s="202">
        <v>0</v>
      </c>
      <c r="BQ37" s="380"/>
      <c r="BR37" s="326"/>
      <c r="BS37" s="326"/>
      <c r="BT37" s="326"/>
      <c r="BU37" s="326"/>
      <c r="BV37" s="326"/>
      <c r="BW37" s="326"/>
      <c r="BX37" s="326"/>
      <c r="BY37" s="708" t="e">
        <f t="shared" si="193"/>
        <v>#DIV/0!</v>
      </c>
      <c r="BZ37" s="326"/>
      <c r="CA37" s="326"/>
      <c r="CB37" s="326"/>
      <c r="CC37" s="708" t="e">
        <f t="shared" si="194"/>
        <v>#DIV/0!</v>
      </c>
      <c r="CD37" s="326"/>
      <c r="CE37" s="326"/>
      <c r="CF37" s="326"/>
      <c r="CG37" s="326"/>
      <c r="CH37" s="326"/>
      <c r="CI37" s="379"/>
      <c r="CJ37" s="380"/>
      <c r="CK37" s="326"/>
      <c r="CL37" s="716" t="e">
        <f t="shared" si="196"/>
        <v>#DIV/0!</v>
      </c>
      <c r="CM37" s="326"/>
      <c r="CN37" s="326"/>
      <c r="CO37" s="327"/>
      <c r="CP37" s="148"/>
      <c r="CQ37" s="370" t="s">
        <v>145</v>
      </c>
      <c r="CR37" s="371">
        <v>0</v>
      </c>
      <c r="CS37" s="380"/>
      <c r="CT37" s="326"/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80"/>
      <c r="DM37" s="327"/>
      <c r="DN37" s="148"/>
      <c r="DO37" s="201" t="s">
        <v>145</v>
      </c>
      <c r="DP37" s="202">
        <v>0</v>
      </c>
      <c r="DQ37" s="380"/>
      <c r="DR37" s="326"/>
      <c r="DS37" s="326"/>
      <c r="DT37" s="379"/>
      <c r="DU37" s="380"/>
      <c r="DV37" s="326"/>
      <c r="DW37" s="326"/>
      <c r="DX37" s="720" t="e">
        <f t="shared" si="201"/>
        <v>#DIV/0!</v>
      </c>
      <c r="DY37" s="380"/>
      <c r="DZ37" s="326"/>
      <c r="EA37" s="326"/>
      <c r="EB37" s="716" t="e">
        <f t="shared" si="202"/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si="204"/>
        <v>#DIV/0!</v>
      </c>
      <c r="EL37" s="326"/>
      <c r="EM37" s="326">
        <v>1</v>
      </c>
      <c r="EN37" s="708" t="e">
        <f t="shared" si="205"/>
        <v>#DIV/0!</v>
      </c>
      <c r="EO37" s="326">
        <v>1</v>
      </c>
      <c r="EP37" s="716" t="e">
        <f t="shared" si="206"/>
        <v>#DIV/0!</v>
      </c>
      <c r="EQ37" s="148"/>
      <c r="ER37" s="201" t="s">
        <v>145</v>
      </c>
      <c r="ES37" s="380"/>
      <c r="ET37" s="326"/>
      <c r="EU37" s="379"/>
      <c r="EV37" s="380"/>
      <c r="EW37" s="326"/>
      <c r="EX37" s="327"/>
      <c r="EY37" s="326"/>
      <c r="EZ37" s="326"/>
      <c r="FA37" s="379"/>
      <c r="FB37" s="380"/>
      <c r="FC37" s="326"/>
      <c r="FD37" s="327"/>
      <c r="FE37" s="326"/>
      <c r="FF37" s="326"/>
      <c r="FG37" s="379"/>
      <c r="FH37" s="380"/>
      <c r="FI37" s="326"/>
      <c r="FJ37" s="327"/>
      <c r="FK37" s="205">
        <v>0</v>
      </c>
      <c r="FL37" s="724" t="e">
        <f t="shared" ref="FL37:FL47" si="224">SUM(FM37:FQ37)/FK37*100</f>
        <v>#DIV/0!</v>
      </c>
      <c r="FM37" s="326"/>
      <c r="FN37" s="326"/>
      <c r="FO37" s="326"/>
      <c r="FP37" s="326"/>
      <c r="FQ37" s="327"/>
      <c r="FR37" s="380"/>
      <c r="FS37" s="326"/>
      <c r="FT37" s="326"/>
      <c r="FU37" s="326"/>
      <c r="FV37" s="326"/>
      <c r="FW37" s="326"/>
      <c r="FX37" s="326"/>
      <c r="FY37" s="326"/>
      <c r="FZ37" s="326"/>
      <c r="GA37" s="326"/>
      <c r="GB37" s="326"/>
      <c r="GC37" s="326"/>
      <c r="GD37" s="326"/>
      <c r="GE37" s="326"/>
      <c r="GF37" s="326"/>
      <c r="GG37" s="327"/>
      <c r="GH37" s="148"/>
      <c r="GI37" s="201" t="s">
        <v>145</v>
      </c>
      <c r="GJ37" s="486">
        <v>0</v>
      </c>
      <c r="GK37" s="727" t="e">
        <f t="shared" ref="GK37:GK47" si="225">(SUM(GL37:GU37)/GJ37)*100</f>
        <v>#DIV/0!</v>
      </c>
      <c r="GL37" s="380"/>
      <c r="GM37" s="326"/>
      <c r="GN37" s="326"/>
      <c r="GO37" s="326"/>
      <c r="GP37" s="327"/>
      <c r="GQ37" s="380"/>
      <c r="GR37" s="326"/>
      <c r="GS37" s="326"/>
      <c r="GT37" s="326"/>
      <c r="GU37" s="327"/>
      <c r="GV37" s="205"/>
      <c r="GW37" s="205">
        <v>0</v>
      </c>
      <c r="GX37" s="730" t="e">
        <f t="shared" si="212"/>
        <v>#DIV/0!</v>
      </c>
      <c r="GY37" s="380"/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f t="shared" si="214"/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>
        <v>0</v>
      </c>
      <c r="IP37" s="326">
        <v>1</v>
      </c>
      <c r="IQ37" s="379">
        <v>0</v>
      </c>
      <c r="IR37" s="380"/>
      <c r="IS37" s="326"/>
      <c r="IT37" s="327"/>
      <c r="IU37" s="326"/>
      <c r="IV37" s="326"/>
      <c r="IW37" s="327"/>
      <c r="IX37" s="380"/>
      <c r="IY37" s="326"/>
      <c r="IZ37" s="327"/>
      <c r="JA37" s="380"/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f t="shared" si="216"/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421" t="s">
        <v>145</v>
      </c>
      <c r="LE37" s="419"/>
      <c r="LF37" s="419"/>
      <c r="LG37" s="419"/>
      <c r="LH37" s="419"/>
      <c r="LI37" s="419"/>
      <c r="LJ37" s="545"/>
      <c r="LK37" s="480"/>
      <c r="LL37" s="452"/>
      <c r="LM37" s="452"/>
      <c r="LN37" s="453"/>
      <c r="LO37" s="801">
        <v>1</v>
      </c>
      <c r="LP37" s="452"/>
      <c r="LQ37" s="452"/>
      <c r="LR37" s="453"/>
    </row>
    <row r="38" spans="1:331" s="288" customFormat="1" ht="18.75" x14ac:dyDescent="0.3">
      <c r="A38" s="235">
        <v>1447</v>
      </c>
      <c r="B38" s="201" t="s">
        <v>138</v>
      </c>
      <c r="C38" s="202">
        <v>32</v>
      </c>
      <c r="D38" s="380">
        <v>0</v>
      </c>
      <c r="E38" s="326">
        <v>0</v>
      </c>
      <c r="F38" s="326">
        <v>0</v>
      </c>
      <c r="G38" s="705">
        <v>0</v>
      </c>
      <c r="H38" s="326">
        <v>0</v>
      </c>
      <c r="I38" s="379">
        <v>0</v>
      </c>
      <c r="J38" s="380">
        <v>2</v>
      </c>
      <c r="K38" s="326">
        <v>3</v>
      </c>
      <c r="L38" s="326">
        <v>1</v>
      </c>
      <c r="M38" s="406">
        <v>3.225806451612903</v>
      </c>
      <c r="N38" s="380">
        <v>2</v>
      </c>
      <c r="O38" s="326">
        <v>3</v>
      </c>
      <c r="P38" s="326">
        <v>1</v>
      </c>
      <c r="Q38" s="386">
        <v>3.225806451612903</v>
      </c>
      <c r="R38" s="380">
        <v>0</v>
      </c>
      <c r="S38" s="326">
        <v>0</v>
      </c>
      <c r="T38" s="326">
        <v>0</v>
      </c>
      <c r="U38" s="326">
        <v>0</v>
      </c>
      <c r="V38" s="326">
        <v>0</v>
      </c>
      <c r="W38" s="327">
        <v>0</v>
      </c>
      <c r="X38" s="326">
        <v>2</v>
      </c>
      <c r="Y38" s="326">
        <v>3</v>
      </c>
      <c r="Z38" s="326">
        <v>2</v>
      </c>
      <c r="AA38" s="326">
        <v>3</v>
      </c>
      <c r="AB38" s="326">
        <v>0</v>
      </c>
      <c r="AC38" s="326">
        <v>0</v>
      </c>
      <c r="AD38" s="326">
        <v>0</v>
      </c>
      <c r="AE38" s="326">
        <v>0</v>
      </c>
      <c r="AF38" s="327">
        <v>0</v>
      </c>
      <c r="AG38" s="204"/>
      <c r="AH38" s="148"/>
      <c r="AI38" s="276" t="s">
        <v>138</v>
      </c>
      <c r="AJ38" s="202">
        <v>30</v>
      </c>
      <c r="AK38" s="327">
        <v>3</v>
      </c>
      <c r="AL38" s="708">
        <v>8.5714285714285712</v>
      </c>
      <c r="AM38" s="326">
        <v>3</v>
      </c>
      <c r="AN38" s="326">
        <v>3</v>
      </c>
      <c r="AO38" s="326">
        <v>0</v>
      </c>
      <c r="AP38" s="326">
        <v>0</v>
      </c>
      <c r="AQ38" s="327">
        <v>0</v>
      </c>
      <c r="AR38" s="326">
        <v>0</v>
      </c>
      <c r="AS38" s="326">
        <v>0</v>
      </c>
      <c r="AT38" s="379">
        <v>6</v>
      </c>
      <c r="AU38" s="380">
        <v>4</v>
      </c>
      <c r="AV38" s="708">
        <v>11.428571428571429</v>
      </c>
      <c r="AW38" s="326">
        <v>4</v>
      </c>
      <c r="AX38" s="744">
        <v>4</v>
      </c>
      <c r="AY38" s="326">
        <v>0</v>
      </c>
      <c r="AZ38" s="326">
        <v>0</v>
      </c>
      <c r="BA38" s="326">
        <v>0</v>
      </c>
      <c r="BB38" s="708">
        <v>0</v>
      </c>
      <c r="BC38" s="326">
        <v>0</v>
      </c>
      <c r="BD38" s="326">
        <v>0</v>
      </c>
      <c r="BE38" s="326">
        <v>0</v>
      </c>
      <c r="BF38" s="708">
        <v>0</v>
      </c>
      <c r="BG38" s="326">
        <v>0</v>
      </c>
      <c r="BH38" s="326">
        <v>0</v>
      </c>
      <c r="BI38" s="326">
        <v>0</v>
      </c>
      <c r="BJ38" s="326">
        <v>0</v>
      </c>
      <c r="BK38" s="326">
        <v>0</v>
      </c>
      <c r="BL38" s="326">
        <v>0</v>
      </c>
      <c r="BM38" s="327">
        <v>0</v>
      </c>
      <c r="BN38" s="148"/>
      <c r="BO38" s="201" t="s">
        <v>138</v>
      </c>
      <c r="BP38" s="202">
        <v>29</v>
      </c>
      <c r="BQ38" s="380">
        <v>0</v>
      </c>
      <c r="BR38" s="326">
        <v>0</v>
      </c>
      <c r="BS38" s="326">
        <v>0</v>
      </c>
      <c r="BT38" s="326">
        <v>3</v>
      </c>
      <c r="BU38" s="326">
        <v>2</v>
      </c>
      <c r="BV38" s="326">
        <v>0</v>
      </c>
      <c r="BW38" s="326">
        <v>0</v>
      </c>
      <c r="BX38" s="326">
        <v>0</v>
      </c>
      <c r="BY38" s="708">
        <v>0</v>
      </c>
      <c r="BZ38" s="326">
        <v>0</v>
      </c>
      <c r="CA38" s="326">
        <v>0</v>
      </c>
      <c r="CB38" s="326">
        <v>0</v>
      </c>
      <c r="CC38" s="708">
        <v>0</v>
      </c>
      <c r="CD38" s="326">
        <v>0</v>
      </c>
      <c r="CE38" s="326">
        <v>0</v>
      </c>
      <c r="CF38" s="326">
        <v>0</v>
      </c>
      <c r="CG38" s="326">
        <v>0</v>
      </c>
      <c r="CH38" s="326">
        <v>0</v>
      </c>
      <c r="CI38" s="379">
        <v>0</v>
      </c>
      <c r="CJ38" s="380">
        <v>0</v>
      </c>
      <c r="CK38" s="326">
        <v>5</v>
      </c>
      <c r="CL38" s="716">
        <v>13.157894736842104</v>
      </c>
      <c r="CM38" s="326"/>
      <c r="CN38" s="326"/>
      <c r="CO38" s="327">
        <v>0</v>
      </c>
      <c r="CP38" s="148"/>
      <c r="CQ38" s="370" t="s">
        <v>138</v>
      </c>
      <c r="CR38" s="371">
        <v>5</v>
      </c>
      <c r="CS38" s="380"/>
      <c r="CT38" s="326"/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79"/>
      <c r="DJ38" s="380"/>
      <c r="DK38" s="327"/>
      <c r="DL38" s="380"/>
      <c r="DM38" s="327"/>
      <c r="DN38" s="148"/>
      <c r="DO38" s="201" t="s">
        <v>138</v>
      </c>
      <c r="DP38" s="202">
        <v>45</v>
      </c>
      <c r="DQ38" s="380"/>
      <c r="DR38" s="326"/>
      <c r="DS38" s="326"/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/>
      <c r="EF38" s="379"/>
      <c r="EG38" s="380">
        <v>0</v>
      </c>
      <c r="EH38" s="327">
        <v>0</v>
      </c>
      <c r="EI38" s="326"/>
      <c r="EJ38" s="326"/>
      <c r="EK38" s="716">
        <v>0</v>
      </c>
      <c r="EL38" s="326"/>
      <c r="EM38" s="326">
        <v>25</v>
      </c>
      <c r="EN38" s="708">
        <v>57.777777777777771</v>
      </c>
      <c r="EO38" s="326">
        <v>25</v>
      </c>
      <c r="EP38" s="716">
        <v>53.333333333333336</v>
      </c>
      <c r="EQ38" s="148"/>
      <c r="ER38" s="201" t="s">
        <v>138</v>
      </c>
      <c r="ES38" s="380">
        <v>0</v>
      </c>
      <c r="ET38" s="326">
        <v>0</v>
      </c>
      <c r="EU38" s="379">
        <v>0</v>
      </c>
      <c r="EV38" s="380">
        <v>0</v>
      </c>
      <c r="EW38" s="326">
        <v>0</v>
      </c>
      <c r="EX38" s="327">
        <v>0</v>
      </c>
      <c r="EY38" s="326">
        <v>0</v>
      </c>
      <c r="EZ38" s="326">
        <v>0</v>
      </c>
      <c r="FA38" s="379">
        <v>0</v>
      </c>
      <c r="FB38" s="380">
        <v>0</v>
      </c>
      <c r="FC38" s="326">
        <v>0</v>
      </c>
      <c r="FD38" s="327">
        <v>0</v>
      </c>
      <c r="FE38" s="326">
        <v>0</v>
      </c>
      <c r="FF38" s="326">
        <v>0</v>
      </c>
      <c r="FG38" s="379">
        <v>0</v>
      </c>
      <c r="FH38" s="380">
        <v>0</v>
      </c>
      <c r="FI38" s="326">
        <v>0</v>
      </c>
      <c r="FJ38" s="327">
        <v>0</v>
      </c>
      <c r="FK38" s="205">
        <v>24</v>
      </c>
      <c r="FL38" s="724">
        <v>0</v>
      </c>
      <c r="FM38" s="326">
        <v>0</v>
      </c>
      <c r="FN38" s="326">
        <v>0</v>
      </c>
      <c r="FO38" s="326">
        <v>0</v>
      </c>
      <c r="FP38" s="326">
        <v>0</v>
      </c>
      <c r="FQ38" s="327">
        <v>0</v>
      </c>
      <c r="FR38" s="380">
        <v>0</v>
      </c>
      <c r="FS38" s="326">
        <v>0</v>
      </c>
      <c r="FT38" s="326">
        <v>0</v>
      </c>
      <c r="FU38" s="326">
        <v>1</v>
      </c>
      <c r="FV38" s="326">
        <v>0</v>
      </c>
      <c r="FW38" s="326">
        <v>0</v>
      </c>
      <c r="FX38" s="326">
        <v>0</v>
      </c>
      <c r="FY38" s="326">
        <v>0</v>
      </c>
      <c r="FZ38" s="326">
        <v>0</v>
      </c>
      <c r="GA38" s="326">
        <v>1</v>
      </c>
      <c r="GB38" s="326">
        <v>0</v>
      </c>
      <c r="GC38" s="326">
        <v>0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0</v>
      </c>
      <c r="GL38" s="380">
        <v>0</v>
      </c>
      <c r="GM38" s="326">
        <v>0</v>
      </c>
      <c r="GN38" s="326">
        <v>0</v>
      </c>
      <c r="GO38" s="326">
        <v>0</v>
      </c>
      <c r="GP38" s="327">
        <v>0</v>
      </c>
      <c r="GQ38" s="380">
        <v>0</v>
      </c>
      <c r="GR38" s="326">
        <v>0</v>
      </c>
      <c r="GS38" s="326">
        <v>0</v>
      </c>
      <c r="GT38" s="326">
        <v>0</v>
      </c>
      <c r="GU38" s="327">
        <v>0</v>
      </c>
      <c r="GV38" s="205">
        <v>0</v>
      </c>
      <c r="GW38" s="205">
        <v>338</v>
      </c>
      <c r="GX38" s="730">
        <v>0</v>
      </c>
      <c r="GY38" s="380">
        <v>0</v>
      </c>
      <c r="GZ38" s="326">
        <v>0</v>
      </c>
      <c r="HA38" s="326">
        <v>0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0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1</v>
      </c>
      <c r="IP38" s="326">
        <v>0</v>
      </c>
      <c r="IQ38" s="379">
        <v>0</v>
      </c>
      <c r="IR38" s="380">
        <v>2</v>
      </c>
      <c r="IS38" s="326">
        <v>0</v>
      </c>
      <c r="IT38" s="327">
        <v>0</v>
      </c>
      <c r="IU38" s="326">
        <v>0</v>
      </c>
      <c r="IV38" s="326">
        <v>0</v>
      </c>
      <c r="IW38" s="327">
        <v>0</v>
      </c>
      <c r="IX38" s="380">
        <v>0</v>
      </c>
      <c r="IY38" s="326">
        <v>0</v>
      </c>
      <c r="IZ38" s="327">
        <v>0</v>
      </c>
      <c r="JA38" s="380">
        <v>0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>
        <v>0</v>
      </c>
      <c r="JQ38" s="326">
        <v>0</v>
      </c>
      <c r="JR38" s="326">
        <v>0</v>
      </c>
      <c r="JS38" s="326">
        <v>0</v>
      </c>
      <c r="JT38" s="327">
        <v>0</v>
      </c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0</v>
      </c>
      <c r="KD38" s="327">
        <v>1</v>
      </c>
      <c r="KE38" s="205">
        <v>169</v>
      </c>
      <c r="KF38" s="734">
        <v>1.7751479289940828</v>
      </c>
      <c r="KG38" s="173">
        <v>3</v>
      </c>
      <c r="KH38" s="205">
        <v>0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56</v>
      </c>
      <c r="KQ38" s="203">
        <v>0</v>
      </c>
      <c r="KR38" s="203">
        <v>56</v>
      </c>
      <c r="KS38" s="203">
        <v>0</v>
      </c>
      <c r="KT38" s="203">
        <v>0</v>
      </c>
      <c r="KU38" s="173">
        <v>0</v>
      </c>
      <c r="KV38" s="332"/>
      <c r="KW38" s="173"/>
      <c r="KY38" s="205"/>
      <c r="KZ38" s="203"/>
      <c r="LA38" s="203"/>
      <c r="LB38" s="173"/>
      <c r="LD38" s="276" t="s">
        <v>138</v>
      </c>
      <c r="LE38" s="419"/>
      <c r="LF38" s="419"/>
      <c r="LG38" s="419"/>
      <c r="LH38" s="419"/>
      <c r="LI38" s="419"/>
      <c r="LJ38" s="545"/>
      <c r="LK38" s="480"/>
      <c r="LL38" s="452"/>
      <c r="LM38" s="452"/>
      <c r="LN38" s="453"/>
      <c r="LO38" s="801">
        <v>7</v>
      </c>
      <c r="LP38" s="452">
        <v>6</v>
      </c>
      <c r="LQ38" s="452">
        <v>8</v>
      </c>
      <c r="LR38" s="453">
        <v>5</v>
      </c>
    </row>
    <row r="39" spans="1:331" s="288" customFormat="1" ht="18.75" x14ac:dyDescent="0.3">
      <c r="A39" s="235">
        <v>1448</v>
      </c>
      <c r="B39" s="201" t="s">
        <v>139</v>
      </c>
      <c r="C39" s="202">
        <v>13</v>
      </c>
      <c r="D39" s="380">
        <v>0</v>
      </c>
      <c r="E39" s="326">
        <v>0</v>
      </c>
      <c r="F39" s="326">
        <v>0</v>
      </c>
      <c r="G39" s="705">
        <v>0</v>
      </c>
      <c r="H39" s="326">
        <v>0</v>
      </c>
      <c r="I39" s="379">
        <v>0</v>
      </c>
      <c r="J39" s="380">
        <v>0</v>
      </c>
      <c r="K39" s="326">
        <v>3</v>
      </c>
      <c r="L39" s="326">
        <v>1</v>
      </c>
      <c r="M39" s="406">
        <v>6.666666666666667</v>
      </c>
      <c r="N39" s="380">
        <v>0</v>
      </c>
      <c r="O39" s="326">
        <v>3</v>
      </c>
      <c r="P39" s="326">
        <v>1</v>
      </c>
      <c r="Q39" s="386">
        <v>6.666666666666667</v>
      </c>
      <c r="R39" s="380">
        <v>0</v>
      </c>
      <c r="S39" s="326">
        <v>0</v>
      </c>
      <c r="T39" s="326">
        <v>0</v>
      </c>
      <c r="U39" s="326">
        <v>0</v>
      </c>
      <c r="V39" s="326">
        <v>0</v>
      </c>
      <c r="W39" s="327">
        <v>0</v>
      </c>
      <c r="X39" s="326">
        <v>0</v>
      </c>
      <c r="Y39" s="326">
        <v>3</v>
      </c>
      <c r="Z39" s="326">
        <v>0</v>
      </c>
      <c r="AA39" s="326">
        <v>3</v>
      </c>
      <c r="AB39" s="326">
        <v>0</v>
      </c>
      <c r="AC39" s="326">
        <v>0</v>
      </c>
      <c r="AD39" s="326">
        <v>0</v>
      </c>
      <c r="AE39" s="326">
        <v>0</v>
      </c>
      <c r="AF39" s="327">
        <v>0</v>
      </c>
      <c r="AG39" s="204"/>
      <c r="AH39" s="148"/>
      <c r="AI39" s="276" t="s">
        <v>139</v>
      </c>
      <c r="AJ39" s="202">
        <v>12</v>
      </c>
      <c r="AK39" s="327">
        <v>1</v>
      </c>
      <c r="AL39" s="708">
        <v>5.5555555555555554</v>
      </c>
      <c r="AM39" s="326">
        <v>1</v>
      </c>
      <c r="AN39" s="326">
        <v>1</v>
      </c>
      <c r="AO39" s="326">
        <v>0</v>
      </c>
      <c r="AP39" s="326">
        <v>0</v>
      </c>
      <c r="AQ39" s="327">
        <v>0</v>
      </c>
      <c r="AR39" s="326">
        <v>0</v>
      </c>
      <c r="AS39" s="326">
        <v>0</v>
      </c>
      <c r="AT39" s="379">
        <v>1</v>
      </c>
      <c r="AU39" s="380">
        <v>1</v>
      </c>
      <c r="AV39" s="708">
        <v>5.5555555555555554</v>
      </c>
      <c r="AW39" s="326">
        <v>1</v>
      </c>
      <c r="AX39" s="744">
        <v>1</v>
      </c>
      <c r="AY39" s="326">
        <v>0</v>
      </c>
      <c r="AZ39" s="326">
        <v>0</v>
      </c>
      <c r="BA39" s="326">
        <v>0</v>
      </c>
      <c r="BB39" s="708">
        <v>0</v>
      </c>
      <c r="BC39" s="326">
        <v>0</v>
      </c>
      <c r="BD39" s="326">
        <v>0</v>
      </c>
      <c r="BE39" s="326">
        <v>0</v>
      </c>
      <c r="BF39" s="708">
        <v>0</v>
      </c>
      <c r="BG39" s="326">
        <v>0</v>
      </c>
      <c r="BH39" s="326">
        <v>0</v>
      </c>
      <c r="BI39" s="326">
        <v>0</v>
      </c>
      <c r="BJ39" s="326">
        <v>0</v>
      </c>
      <c r="BK39" s="326">
        <v>0</v>
      </c>
      <c r="BL39" s="326">
        <v>0</v>
      </c>
      <c r="BM39" s="327">
        <v>0</v>
      </c>
      <c r="BN39" s="148"/>
      <c r="BO39" s="201" t="s">
        <v>139</v>
      </c>
      <c r="BP39" s="202">
        <v>11</v>
      </c>
      <c r="BQ39" s="380">
        <v>0</v>
      </c>
      <c r="BR39" s="326">
        <v>0</v>
      </c>
      <c r="BS39" s="326">
        <v>0</v>
      </c>
      <c r="BT39" s="326">
        <v>1</v>
      </c>
      <c r="BU39" s="326">
        <v>0</v>
      </c>
      <c r="BV39" s="326">
        <v>0</v>
      </c>
      <c r="BW39" s="326">
        <v>0</v>
      </c>
      <c r="BX39" s="326">
        <v>0</v>
      </c>
      <c r="BY39" s="708">
        <v>0</v>
      </c>
      <c r="BZ39" s="326">
        <v>0</v>
      </c>
      <c r="CA39" s="326">
        <v>0</v>
      </c>
      <c r="CB39" s="326">
        <v>0</v>
      </c>
      <c r="CC39" s="708">
        <v>0</v>
      </c>
      <c r="CD39" s="326">
        <v>0</v>
      </c>
      <c r="CE39" s="326">
        <v>0</v>
      </c>
      <c r="CF39" s="326">
        <v>0</v>
      </c>
      <c r="CG39" s="326">
        <v>0</v>
      </c>
      <c r="CH39" s="326">
        <v>0</v>
      </c>
      <c r="CI39" s="379">
        <v>0</v>
      </c>
      <c r="CJ39" s="380">
        <v>1</v>
      </c>
      <c r="CK39" s="326">
        <v>0</v>
      </c>
      <c r="CL39" s="716">
        <v>0</v>
      </c>
      <c r="CM39" s="326"/>
      <c r="CN39" s="326"/>
      <c r="CO39" s="327">
        <v>0</v>
      </c>
      <c r="CP39" s="148"/>
      <c r="CQ39" s="370" t="s">
        <v>139</v>
      </c>
      <c r="CR39" s="371">
        <v>1</v>
      </c>
      <c r="CS39" s="380"/>
      <c r="CT39" s="326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/>
      <c r="DK39" s="327"/>
      <c r="DL39" s="380"/>
      <c r="DM39" s="327"/>
      <c r="DN39" s="148"/>
      <c r="DO39" s="201" t="s">
        <v>139</v>
      </c>
      <c r="DP39" s="202">
        <v>14</v>
      </c>
      <c r="DQ39" s="380"/>
      <c r="DR39" s="326"/>
      <c r="DS39" s="326"/>
      <c r="DT39" s="379"/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>
        <v>0</v>
      </c>
      <c r="EH39" s="327">
        <v>0</v>
      </c>
      <c r="EI39" s="326"/>
      <c r="EJ39" s="326"/>
      <c r="EK39" s="716">
        <v>0</v>
      </c>
      <c r="EL39" s="326"/>
      <c r="EM39" s="326">
        <v>3</v>
      </c>
      <c r="EN39" s="708">
        <v>25</v>
      </c>
      <c r="EO39" s="326">
        <v>3</v>
      </c>
      <c r="EP39" s="716">
        <v>25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0</v>
      </c>
      <c r="EW39" s="326">
        <v>0</v>
      </c>
      <c r="EX39" s="327">
        <v>0</v>
      </c>
      <c r="EY39" s="326">
        <v>0</v>
      </c>
      <c r="EZ39" s="326">
        <v>2</v>
      </c>
      <c r="FA39" s="379">
        <v>0</v>
      </c>
      <c r="FB39" s="380">
        <v>0</v>
      </c>
      <c r="FC39" s="326">
        <v>0</v>
      </c>
      <c r="FD39" s="327">
        <v>0</v>
      </c>
      <c r="FE39" s="326">
        <v>0</v>
      </c>
      <c r="FF39" s="326">
        <v>0</v>
      </c>
      <c r="FG39" s="379">
        <v>0</v>
      </c>
      <c r="FH39" s="380">
        <v>0</v>
      </c>
      <c r="FI39" s="326">
        <v>0</v>
      </c>
      <c r="FJ39" s="327">
        <v>0</v>
      </c>
      <c r="FK39" s="205">
        <v>12</v>
      </c>
      <c r="FL39" s="724">
        <v>0</v>
      </c>
      <c r="FM39" s="326">
        <v>0</v>
      </c>
      <c r="FN39" s="326">
        <v>0</v>
      </c>
      <c r="FO39" s="326">
        <v>0</v>
      </c>
      <c r="FP39" s="326">
        <v>0</v>
      </c>
      <c r="FQ39" s="327">
        <v>0</v>
      </c>
      <c r="FR39" s="380">
        <v>0</v>
      </c>
      <c r="FS39" s="326">
        <v>0</v>
      </c>
      <c r="FT39" s="326">
        <v>0</v>
      </c>
      <c r="FU39" s="326">
        <v>0</v>
      </c>
      <c r="FV39" s="326">
        <v>0</v>
      </c>
      <c r="FW39" s="326">
        <v>0</v>
      </c>
      <c r="FX39" s="326">
        <v>0</v>
      </c>
      <c r="FY39" s="326">
        <v>0</v>
      </c>
      <c r="FZ39" s="326">
        <v>0</v>
      </c>
      <c r="GA39" s="326">
        <v>2</v>
      </c>
      <c r="GB39" s="326">
        <v>0</v>
      </c>
      <c r="GC39" s="326">
        <v>0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0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0</v>
      </c>
      <c r="GR39" s="326">
        <v>0</v>
      </c>
      <c r="GS39" s="326">
        <v>0</v>
      </c>
      <c r="GT39" s="326">
        <v>0</v>
      </c>
      <c r="GU39" s="327">
        <v>0</v>
      </c>
      <c r="GV39" s="205">
        <v>0</v>
      </c>
      <c r="GW39" s="205">
        <v>166</v>
      </c>
      <c r="GX39" s="730">
        <v>0</v>
      </c>
      <c r="GY39" s="380">
        <v>0</v>
      </c>
      <c r="GZ39" s="326">
        <v>0</v>
      </c>
      <c r="HA39" s="326">
        <v>0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>
        <v>0</v>
      </c>
      <c r="JQ39" s="326">
        <v>0</v>
      </c>
      <c r="JR39" s="326">
        <v>0</v>
      </c>
      <c r="JS39" s="326">
        <v>0</v>
      </c>
      <c r="JT39" s="327">
        <v>0</v>
      </c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1.2048192771084338</v>
      </c>
      <c r="KG39" s="173">
        <v>1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5</v>
      </c>
      <c r="KQ39" s="203">
        <v>0</v>
      </c>
      <c r="KR39" s="203">
        <v>10</v>
      </c>
      <c r="KS39" s="203">
        <v>0</v>
      </c>
      <c r="KT39" s="203">
        <v>0</v>
      </c>
      <c r="KU39" s="173">
        <v>0</v>
      </c>
      <c r="KV39" s="332"/>
      <c r="KW39" s="173"/>
      <c r="KY39" s="205"/>
      <c r="KZ39" s="203"/>
      <c r="LA39" s="203"/>
      <c r="LB39" s="173"/>
      <c r="LD39" s="276" t="s">
        <v>139</v>
      </c>
      <c r="LE39" s="419"/>
      <c r="LF39" s="419"/>
      <c r="LG39" s="419"/>
      <c r="LH39" s="419"/>
      <c r="LI39" s="419"/>
      <c r="LJ39" s="545"/>
      <c r="LK39" s="480"/>
      <c r="LL39" s="452"/>
      <c r="LM39" s="452"/>
      <c r="LN39" s="453"/>
      <c r="LO39" s="801">
        <v>1</v>
      </c>
      <c r="LP39" s="452"/>
      <c r="LQ39" s="452"/>
      <c r="LR39" s="453"/>
    </row>
    <row r="40" spans="1:331" s="288" customFormat="1" ht="15.75" customHeight="1" x14ac:dyDescent="0.3">
      <c r="A40" s="401"/>
      <c r="B40" s="368" t="s">
        <v>129</v>
      </c>
      <c r="C40" s="425">
        <f>SUM(C41:C44)</f>
        <v>130</v>
      </c>
      <c r="D40" s="159">
        <f>SUM(D41:D44)</f>
        <v>0</v>
      </c>
      <c r="E40" s="151">
        <f t="shared" ref="E40:F40" si="226">SUM(E41:E44)</f>
        <v>0</v>
      </c>
      <c r="F40" s="151">
        <f t="shared" si="226"/>
        <v>0</v>
      </c>
      <c r="G40" s="411">
        <f t="shared" ref="G40" si="227">SUM(D40:F40)/C40*100</f>
        <v>0</v>
      </c>
      <c r="H40" s="151">
        <f>SUM(H41:H44)</f>
        <v>0</v>
      </c>
      <c r="I40" s="172">
        <f t="shared" ref="I40:L40" si="228">SUM(I41:I44)</f>
        <v>0</v>
      </c>
      <c r="J40" s="159">
        <f t="shared" si="228"/>
        <v>8</v>
      </c>
      <c r="K40" s="151">
        <f t="shared" si="228"/>
        <v>10</v>
      </c>
      <c r="L40" s="151">
        <f t="shared" si="228"/>
        <v>19</v>
      </c>
      <c r="M40" s="407">
        <v>6.8292682926829276</v>
      </c>
      <c r="N40" s="159">
        <f>SUM(N41:N44)</f>
        <v>8</v>
      </c>
      <c r="O40" s="151">
        <f t="shared" ref="O40:P40" si="229">SUM(O41:O44)</f>
        <v>10</v>
      </c>
      <c r="P40" s="151">
        <f t="shared" si="229"/>
        <v>19</v>
      </c>
      <c r="Q40" s="387">
        <v>6.8292682926829276</v>
      </c>
      <c r="R40" s="151">
        <f>SUM(R41:R44)</f>
        <v>0</v>
      </c>
      <c r="S40" s="151">
        <f t="shared" ref="S40:AF40" si="230">SUM(S41:S44)</f>
        <v>0</v>
      </c>
      <c r="T40" s="151">
        <f t="shared" si="230"/>
        <v>0</v>
      </c>
      <c r="U40" s="151">
        <f t="shared" si="230"/>
        <v>0</v>
      </c>
      <c r="V40" s="151">
        <f t="shared" si="230"/>
        <v>0</v>
      </c>
      <c r="W40" s="151">
        <f t="shared" si="230"/>
        <v>0</v>
      </c>
      <c r="X40" s="151">
        <f t="shared" si="230"/>
        <v>8</v>
      </c>
      <c r="Y40" s="151">
        <f t="shared" si="230"/>
        <v>10</v>
      </c>
      <c r="Z40" s="151">
        <f t="shared" si="230"/>
        <v>8</v>
      </c>
      <c r="AA40" s="151">
        <f t="shared" si="230"/>
        <v>10</v>
      </c>
      <c r="AB40" s="151">
        <f t="shared" si="230"/>
        <v>0</v>
      </c>
      <c r="AC40" s="151">
        <f t="shared" si="230"/>
        <v>0</v>
      </c>
      <c r="AD40" s="151">
        <f t="shared" si="230"/>
        <v>0</v>
      </c>
      <c r="AE40" s="151">
        <f t="shared" si="230"/>
        <v>0</v>
      </c>
      <c r="AF40" s="153">
        <f t="shared" si="230"/>
        <v>0</v>
      </c>
      <c r="AG40" s="153"/>
      <c r="AH40" s="154"/>
      <c r="AI40" s="150" t="s">
        <v>129</v>
      </c>
      <c r="AJ40" s="425">
        <f t="shared" ref="AJ40" si="231">SUM(AJ41:AJ44)</f>
        <v>165</v>
      </c>
      <c r="AK40" s="151">
        <f t="shared" ref="AK40" si="232">SUM(AK41:AK44)</f>
        <v>13</v>
      </c>
      <c r="AL40" s="152">
        <f t="shared" ref="AL40" si="233">AK40/AJ40*100</f>
        <v>7.878787878787878</v>
      </c>
      <c r="AM40" s="151">
        <f t="shared" ref="AM40:BE40" si="234">SUM(AM41:AM44)</f>
        <v>14</v>
      </c>
      <c r="AN40" s="151">
        <f t="shared" si="234"/>
        <v>14</v>
      </c>
      <c r="AO40" s="151">
        <f t="shared" si="234"/>
        <v>0</v>
      </c>
      <c r="AP40" s="151">
        <f t="shared" si="234"/>
        <v>0</v>
      </c>
      <c r="AQ40" s="151">
        <f t="shared" si="234"/>
        <v>0</v>
      </c>
      <c r="AR40" s="151">
        <f t="shared" si="234"/>
        <v>0</v>
      </c>
      <c r="AS40" s="151">
        <f t="shared" si="234"/>
        <v>1</v>
      </c>
      <c r="AT40" s="151">
        <f t="shared" si="234"/>
        <v>19</v>
      </c>
      <c r="AU40" s="151">
        <f t="shared" si="234"/>
        <v>15</v>
      </c>
      <c r="AV40" s="152">
        <f t="shared" ref="AV40" si="235">AU40/AJ40*100</f>
        <v>9.0909090909090917</v>
      </c>
      <c r="AW40" s="155">
        <f t="shared" si="234"/>
        <v>15</v>
      </c>
      <c r="AX40" s="603">
        <f t="shared" si="234"/>
        <v>15</v>
      </c>
      <c r="AY40" s="155">
        <f t="shared" si="234"/>
        <v>0</v>
      </c>
      <c r="AZ40" s="155">
        <f t="shared" si="234"/>
        <v>0</v>
      </c>
      <c r="BA40" s="155">
        <f t="shared" si="234"/>
        <v>1</v>
      </c>
      <c r="BB40" s="152">
        <f t="shared" ref="BB40" si="236">BA40/AJ40*100</f>
        <v>0.60606060606060608</v>
      </c>
      <c r="BC40" s="155">
        <f t="shared" si="234"/>
        <v>0</v>
      </c>
      <c r="BD40" s="155">
        <f t="shared" si="234"/>
        <v>1</v>
      </c>
      <c r="BE40" s="155">
        <f t="shared" si="234"/>
        <v>1</v>
      </c>
      <c r="BF40" s="152">
        <f t="shared" ref="BF40" si="237">BE40/AJ40*100</f>
        <v>0.60606060606060608</v>
      </c>
      <c r="BG40" s="155">
        <f t="shared" ref="BG40:BM40" si="238">SUM(BG41:BG44)</f>
        <v>0</v>
      </c>
      <c r="BH40" s="151">
        <f t="shared" si="238"/>
        <v>0</v>
      </c>
      <c r="BI40" s="151">
        <f t="shared" si="238"/>
        <v>0</v>
      </c>
      <c r="BJ40" s="151">
        <f t="shared" si="238"/>
        <v>0</v>
      </c>
      <c r="BK40" s="151">
        <f t="shared" si="238"/>
        <v>0</v>
      </c>
      <c r="BL40" s="151">
        <f t="shared" si="238"/>
        <v>0</v>
      </c>
      <c r="BM40" s="153">
        <f t="shared" si="238"/>
        <v>0</v>
      </c>
      <c r="BN40" s="154"/>
      <c r="BO40" s="150" t="s">
        <v>129</v>
      </c>
      <c r="BP40" s="425">
        <f t="shared" ref="BP40" si="239">SUM(BP41:BP44)</f>
        <v>177</v>
      </c>
      <c r="BQ40" s="151">
        <f t="shared" ref="BQ40:BX40" si="240">SUM(BQ41:BQ44)</f>
        <v>0</v>
      </c>
      <c r="BR40" s="151">
        <f t="shared" si="240"/>
        <v>0</v>
      </c>
      <c r="BS40" s="151">
        <f t="shared" si="240"/>
        <v>0</v>
      </c>
      <c r="BT40" s="151">
        <f t="shared" si="240"/>
        <v>0</v>
      </c>
      <c r="BU40" s="151">
        <f t="shared" si="240"/>
        <v>0</v>
      </c>
      <c r="BV40" s="151">
        <f t="shared" si="240"/>
        <v>0</v>
      </c>
      <c r="BW40" s="151">
        <f t="shared" si="240"/>
        <v>0</v>
      </c>
      <c r="BX40" s="155">
        <f t="shared" si="240"/>
        <v>0</v>
      </c>
      <c r="BY40" s="708">
        <f t="shared" ref="BY40" si="241">BX40/BP40</f>
        <v>0</v>
      </c>
      <c r="BZ40" s="155">
        <f t="shared" ref="BZ40:CB40" si="242">SUM(BZ41:BZ44)</f>
        <v>0</v>
      </c>
      <c r="CA40" s="155">
        <f t="shared" si="242"/>
        <v>0</v>
      </c>
      <c r="CB40" s="155">
        <f t="shared" si="242"/>
        <v>1</v>
      </c>
      <c r="CC40" s="708">
        <f t="shared" ref="CC40" si="243">CB40/BP40*100</f>
        <v>0.56497175141242939</v>
      </c>
      <c r="CD40" s="155">
        <f t="shared" ref="CD40:CO40" si="244">SUM(CD41:CD44)</f>
        <v>0</v>
      </c>
      <c r="CE40" s="155">
        <f t="shared" si="244"/>
        <v>0</v>
      </c>
      <c r="CF40" s="155">
        <f t="shared" si="244"/>
        <v>0</v>
      </c>
      <c r="CG40" s="155">
        <f t="shared" si="244"/>
        <v>0</v>
      </c>
      <c r="CH40" s="155">
        <f t="shared" si="244"/>
        <v>0</v>
      </c>
      <c r="CI40" s="155">
        <f t="shared" si="244"/>
        <v>0</v>
      </c>
      <c r="CJ40" s="155">
        <f t="shared" si="244"/>
        <v>0</v>
      </c>
      <c r="CK40" s="155">
        <f t="shared" si="244"/>
        <v>0</v>
      </c>
      <c r="CL40" s="716">
        <f t="shared" ref="CL40" si="245">CK40/BP40*100</f>
        <v>0</v>
      </c>
      <c r="CM40" s="155">
        <f t="shared" si="244"/>
        <v>0</v>
      </c>
      <c r="CN40" s="155">
        <f t="shared" si="244"/>
        <v>0</v>
      </c>
      <c r="CO40" s="153">
        <f t="shared" si="244"/>
        <v>0</v>
      </c>
      <c r="CP40" s="154"/>
      <c r="CQ40" s="368" t="s">
        <v>129</v>
      </c>
      <c r="CR40" s="369">
        <f t="shared" ref="CR40" si="246">SUM(CR41:CR44)</f>
        <v>18</v>
      </c>
      <c r="CS40" s="151">
        <f t="shared" ref="CS40:DM40" si="247">SUM(CS41:CS44)</f>
        <v>0</v>
      </c>
      <c r="CT40" s="151">
        <f t="shared" si="247"/>
        <v>0</v>
      </c>
      <c r="CU40" s="151">
        <f t="shared" si="247"/>
        <v>0</v>
      </c>
      <c r="CV40" s="151">
        <f t="shared" si="247"/>
        <v>0</v>
      </c>
      <c r="CW40" s="151">
        <f t="shared" si="247"/>
        <v>0</v>
      </c>
      <c r="CX40" s="151">
        <f t="shared" si="247"/>
        <v>0</v>
      </c>
      <c r="CY40" s="151">
        <f t="shared" si="247"/>
        <v>0</v>
      </c>
      <c r="CZ40" s="151">
        <f t="shared" si="247"/>
        <v>0</v>
      </c>
      <c r="DA40" s="151">
        <f t="shared" si="247"/>
        <v>0</v>
      </c>
      <c r="DB40" s="151">
        <f t="shared" si="247"/>
        <v>0</v>
      </c>
      <c r="DC40" s="151">
        <f t="shared" si="247"/>
        <v>0</v>
      </c>
      <c r="DD40" s="151">
        <f t="shared" si="247"/>
        <v>0</v>
      </c>
      <c r="DE40" s="151">
        <f t="shared" si="247"/>
        <v>0</v>
      </c>
      <c r="DF40" s="151">
        <f t="shared" si="247"/>
        <v>0</v>
      </c>
      <c r="DG40" s="151">
        <f t="shared" si="247"/>
        <v>0</v>
      </c>
      <c r="DH40" s="151">
        <f t="shared" si="247"/>
        <v>0</v>
      </c>
      <c r="DI40" s="151">
        <f t="shared" si="247"/>
        <v>0</v>
      </c>
      <c r="DJ40" s="151">
        <f t="shared" si="247"/>
        <v>0</v>
      </c>
      <c r="DK40" s="151">
        <f t="shared" si="247"/>
        <v>0</v>
      </c>
      <c r="DL40" s="159">
        <f t="shared" si="247"/>
        <v>0</v>
      </c>
      <c r="DM40" s="180">
        <f t="shared" si="247"/>
        <v>0</v>
      </c>
      <c r="DN40" s="154"/>
      <c r="DO40" s="150" t="s">
        <v>129</v>
      </c>
      <c r="DP40" s="425">
        <f t="shared" ref="DP40" si="248">SUM(DP41:DP44)</f>
        <v>169</v>
      </c>
      <c r="DQ40" s="151">
        <f t="shared" ref="DQ40:DW40" si="249">SUM(DQ41:DQ44)</f>
        <v>0</v>
      </c>
      <c r="DR40" s="151">
        <f t="shared" si="249"/>
        <v>0</v>
      </c>
      <c r="DS40" s="151">
        <f t="shared" si="249"/>
        <v>0</v>
      </c>
      <c r="DT40" s="151">
        <f t="shared" si="249"/>
        <v>0</v>
      </c>
      <c r="DU40" s="151">
        <f t="shared" si="249"/>
        <v>0</v>
      </c>
      <c r="DV40" s="151">
        <f t="shared" si="249"/>
        <v>0</v>
      </c>
      <c r="DW40" s="155">
        <f t="shared" si="249"/>
        <v>0</v>
      </c>
      <c r="DX40" s="720">
        <f t="shared" ref="DX40" si="250">DW40/DP40*100</f>
        <v>0</v>
      </c>
      <c r="DY40" s="155">
        <f t="shared" ref="DY40:EA40" si="251">SUM(DY41:DY44)</f>
        <v>0</v>
      </c>
      <c r="DZ40" s="155">
        <f t="shared" si="251"/>
        <v>0</v>
      </c>
      <c r="EA40" s="155">
        <f t="shared" si="251"/>
        <v>0</v>
      </c>
      <c r="EB40" s="716">
        <f t="shared" ref="EB40" si="252">EA40/DP40*100</f>
        <v>0</v>
      </c>
      <c r="EC40" s="155">
        <f t="shared" ref="EC40:EJ40" si="253">SUM(EC41:EC44)</f>
        <v>0</v>
      </c>
      <c r="ED40" s="155">
        <f t="shared" si="253"/>
        <v>0</v>
      </c>
      <c r="EE40" s="155">
        <f t="shared" si="253"/>
        <v>0</v>
      </c>
      <c r="EF40" s="155">
        <f t="shared" si="253"/>
        <v>0</v>
      </c>
      <c r="EG40" s="155">
        <f t="shared" si="253"/>
        <v>0</v>
      </c>
      <c r="EH40" s="155">
        <f t="shared" si="253"/>
        <v>0</v>
      </c>
      <c r="EI40" s="155">
        <f t="shared" si="253"/>
        <v>0</v>
      </c>
      <c r="EJ40" s="155">
        <f t="shared" si="253"/>
        <v>0</v>
      </c>
      <c r="EK40" s="716">
        <f t="shared" ref="EK40" si="254">EJ40/DP40*100</f>
        <v>0</v>
      </c>
      <c r="EL40" s="155">
        <f t="shared" ref="EL40:EM40" si="255">SUM(EL41:EL44)</f>
        <v>0</v>
      </c>
      <c r="EM40" s="155">
        <f t="shared" si="255"/>
        <v>36</v>
      </c>
      <c r="EN40" s="708">
        <f t="shared" ref="EN40" si="256">EM40/DP40*100</f>
        <v>21.301775147928996</v>
      </c>
      <c r="EO40" s="155">
        <f t="shared" ref="EO40" si="257">SUM(EO41:EO44)</f>
        <v>35</v>
      </c>
      <c r="EP40" s="716">
        <f t="shared" ref="EP40" si="258">EO40/DP40*100</f>
        <v>20.710059171597635</v>
      </c>
      <c r="EQ40" s="154"/>
      <c r="ER40" s="150" t="s">
        <v>129</v>
      </c>
      <c r="ES40" s="151">
        <f t="shared" ref="ES40:GG40" si="259">SUM(ES41:ES44)</f>
        <v>0</v>
      </c>
      <c r="ET40" s="151">
        <f t="shared" si="259"/>
        <v>0</v>
      </c>
      <c r="EU40" s="153">
        <f t="shared" si="259"/>
        <v>0</v>
      </c>
      <c r="EV40" s="159">
        <f t="shared" si="259"/>
        <v>0</v>
      </c>
      <c r="EW40" s="155">
        <f t="shared" si="259"/>
        <v>0</v>
      </c>
      <c r="EX40" s="180">
        <f t="shared" si="259"/>
        <v>0</v>
      </c>
      <c r="EY40" s="159">
        <f t="shared" si="259"/>
        <v>1</v>
      </c>
      <c r="EZ40" s="151">
        <f t="shared" si="259"/>
        <v>0</v>
      </c>
      <c r="FA40" s="153">
        <f t="shared" si="259"/>
        <v>1</v>
      </c>
      <c r="FB40" s="159">
        <f t="shared" si="259"/>
        <v>0</v>
      </c>
      <c r="FC40" s="151">
        <f t="shared" si="259"/>
        <v>0</v>
      </c>
      <c r="FD40" s="153">
        <f t="shared" si="259"/>
        <v>1</v>
      </c>
      <c r="FE40" s="159">
        <f t="shared" si="259"/>
        <v>0</v>
      </c>
      <c r="FF40" s="151">
        <f t="shared" si="259"/>
        <v>0</v>
      </c>
      <c r="FG40" s="172">
        <f t="shared" si="259"/>
        <v>0</v>
      </c>
      <c r="FH40" s="159">
        <f t="shared" si="259"/>
        <v>0</v>
      </c>
      <c r="FI40" s="151">
        <f t="shared" si="259"/>
        <v>0</v>
      </c>
      <c r="FJ40" s="153">
        <f t="shared" si="259"/>
        <v>0</v>
      </c>
      <c r="FK40" s="427">
        <f>SUM(FK41:FK44)</f>
        <v>125</v>
      </c>
      <c r="FL40" s="724">
        <f t="shared" ref="FL40" si="260">SUM(FM40:FQ40)/FK40*100</f>
        <v>0</v>
      </c>
      <c r="FM40" s="151">
        <f t="shared" si="259"/>
        <v>0</v>
      </c>
      <c r="FN40" s="151">
        <f t="shared" si="259"/>
        <v>0</v>
      </c>
      <c r="FO40" s="151">
        <f t="shared" si="259"/>
        <v>0</v>
      </c>
      <c r="FP40" s="151">
        <f t="shared" si="259"/>
        <v>0</v>
      </c>
      <c r="FQ40" s="153">
        <f t="shared" si="259"/>
        <v>0</v>
      </c>
      <c r="FR40" s="159">
        <f t="shared" si="259"/>
        <v>0</v>
      </c>
      <c r="FS40" s="155">
        <f t="shared" si="259"/>
        <v>0</v>
      </c>
      <c r="FT40" s="155">
        <f t="shared" si="259"/>
        <v>0</v>
      </c>
      <c r="FU40" s="151">
        <f t="shared" si="259"/>
        <v>0</v>
      </c>
      <c r="FV40" s="151">
        <f t="shared" si="259"/>
        <v>0</v>
      </c>
      <c r="FW40" s="151">
        <f t="shared" si="259"/>
        <v>0</v>
      </c>
      <c r="FX40" s="151">
        <f t="shared" si="259"/>
        <v>0</v>
      </c>
      <c r="FY40" s="151">
        <f t="shared" si="259"/>
        <v>0</v>
      </c>
      <c r="FZ40" s="151">
        <f t="shared" si="259"/>
        <v>0</v>
      </c>
      <c r="GA40" s="151">
        <f t="shared" si="259"/>
        <v>1</v>
      </c>
      <c r="GB40" s="151">
        <f t="shared" si="259"/>
        <v>0</v>
      </c>
      <c r="GC40" s="151">
        <f t="shared" si="259"/>
        <v>0</v>
      </c>
      <c r="GD40" s="151">
        <f t="shared" si="259"/>
        <v>0</v>
      </c>
      <c r="GE40" s="151">
        <f t="shared" si="259"/>
        <v>0</v>
      </c>
      <c r="GF40" s="151">
        <f t="shared" si="259"/>
        <v>0</v>
      </c>
      <c r="GG40" s="153">
        <f t="shared" si="259"/>
        <v>0</v>
      </c>
      <c r="GH40" s="154"/>
      <c r="GI40" s="150" t="s">
        <v>129</v>
      </c>
      <c r="GJ40" s="487">
        <v>1071</v>
      </c>
      <c r="GK40" s="727">
        <f t="shared" ref="GK40" si="261">(SUM(GL40:GU40)/GJ40)*100</f>
        <v>9.3370681605975725E-2</v>
      </c>
      <c r="GL40" s="151">
        <f t="shared" ref="GL40:GU40" si="262">SUM(GL41:GL44)</f>
        <v>0</v>
      </c>
      <c r="GM40" s="151">
        <f t="shared" si="262"/>
        <v>0</v>
      </c>
      <c r="GN40" s="151">
        <f t="shared" si="262"/>
        <v>0</v>
      </c>
      <c r="GO40" s="151">
        <f t="shared" si="262"/>
        <v>0</v>
      </c>
      <c r="GP40" s="151">
        <f t="shared" si="262"/>
        <v>0</v>
      </c>
      <c r="GQ40" s="151">
        <f t="shared" si="262"/>
        <v>0</v>
      </c>
      <c r="GR40" s="151">
        <f t="shared" si="262"/>
        <v>0</v>
      </c>
      <c r="GS40" s="151">
        <f t="shared" si="262"/>
        <v>1</v>
      </c>
      <c r="GT40" s="151">
        <f t="shared" si="262"/>
        <v>0</v>
      </c>
      <c r="GU40" s="172">
        <f t="shared" si="262"/>
        <v>0</v>
      </c>
      <c r="GV40" s="184">
        <f>SUM(GV41:GV44)</f>
        <v>0</v>
      </c>
      <c r="GW40" s="159">
        <f t="shared" ref="GW40" si="263">SUM(GW41:GW44)</f>
        <v>1338</v>
      </c>
      <c r="GX40" s="730">
        <f t="shared" ref="GX40" si="264">GV40/GW40*100</f>
        <v>0</v>
      </c>
      <c r="GY40" s="151">
        <f t="shared" ref="GY40:HG40" si="265">SUM(GY41:GY44)</f>
        <v>0</v>
      </c>
      <c r="GZ40" s="151">
        <f t="shared" si="265"/>
        <v>0</v>
      </c>
      <c r="HA40" s="151">
        <f t="shared" si="265"/>
        <v>0</v>
      </c>
      <c r="HB40" s="151">
        <f t="shared" si="265"/>
        <v>0</v>
      </c>
      <c r="HC40" s="151">
        <f t="shared" si="265"/>
        <v>0</v>
      </c>
      <c r="HD40" s="151">
        <f t="shared" si="265"/>
        <v>0</v>
      </c>
      <c r="HE40" s="151">
        <f t="shared" si="265"/>
        <v>0</v>
      </c>
      <c r="HF40" s="151">
        <f t="shared" si="265"/>
        <v>0</v>
      </c>
      <c r="HG40" s="153">
        <f t="shared" si="265"/>
        <v>0</v>
      </c>
      <c r="HH40" s="154"/>
      <c r="HI40" s="150" t="s">
        <v>129</v>
      </c>
      <c r="HJ40" s="155">
        <f t="shared" ref="HJ40:HQ40" si="266">SUM(HJ41:HJ44)</f>
        <v>0</v>
      </c>
      <c r="HK40" s="151">
        <f t="shared" si="266"/>
        <v>0</v>
      </c>
      <c r="HL40" s="151">
        <f t="shared" si="266"/>
        <v>0</v>
      </c>
      <c r="HM40" s="151">
        <f t="shared" si="266"/>
        <v>0</v>
      </c>
      <c r="HN40" s="151">
        <f t="shared" si="266"/>
        <v>0</v>
      </c>
      <c r="HO40" s="151">
        <f t="shared" si="266"/>
        <v>0</v>
      </c>
      <c r="HP40" s="151">
        <f t="shared" si="266"/>
        <v>0</v>
      </c>
      <c r="HQ40" s="172">
        <f t="shared" si="266"/>
        <v>0</v>
      </c>
      <c r="HR40" s="427">
        <f>SUM(HR41:HR44)</f>
        <v>91</v>
      </c>
      <c r="HS40" s="732">
        <f t="shared" ref="HS40" si="267">SUM(HT40:HX40)/HR40*100</f>
        <v>0</v>
      </c>
      <c r="HT40" s="155">
        <f t="shared" ref="HT40:IF40" si="268">SUM(HT41:HT44)</f>
        <v>0</v>
      </c>
      <c r="HU40" s="155">
        <f t="shared" si="268"/>
        <v>0</v>
      </c>
      <c r="HV40" s="155">
        <f t="shared" si="268"/>
        <v>0</v>
      </c>
      <c r="HW40" s="155">
        <f t="shared" si="268"/>
        <v>0</v>
      </c>
      <c r="HX40" s="180">
        <f t="shared" si="268"/>
        <v>0</v>
      </c>
      <c r="HY40" s="151">
        <f t="shared" si="268"/>
        <v>0</v>
      </c>
      <c r="HZ40" s="151">
        <f t="shared" si="268"/>
        <v>0</v>
      </c>
      <c r="IA40" s="151">
        <f t="shared" si="268"/>
        <v>0</v>
      </c>
      <c r="IB40" s="151">
        <f t="shared" si="268"/>
        <v>0</v>
      </c>
      <c r="IC40" s="151">
        <f t="shared" si="268"/>
        <v>0</v>
      </c>
      <c r="ID40" s="151">
        <f t="shared" si="268"/>
        <v>0</v>
      </c>
      <c r="IE40" s="151">
        <f t="shared" si="268"/>
        <v>0</v>
      </c>
      <c r="IF40" s="153">
        <f t="shared" si="268"/>
        <v>0</v>
      </c>
      <c r="IG40" s="154"/>
      <c r="IH40" s="150" t="s">
        <v>129</v>
      </c>
      <c r="II40" s="159">
        <f t="shared" ref="II40:JF40" si="269">SUM(II41:II44)</f>
        <v>0</v>
      </c>
      <c r="IJ40" s="151">
        <f t="shared" si="269"/>
        <v>0</v>
      </c>
      <c r="IK40" s="151">
        <f t="shared" si="269"/>
        <v>0</v>
      </c>
      <c r="IL40" s="151">
        <f t="shared" si="269"/>
        <v>0</v>
      </c>
      <c r="IM40" s="151">
        <f t="shared" si="269"/>
        <v>0</v>
      </c>
      <c r="IN40" s="151">
        <f t="shared" si="269"/>
        <v>0</v>
      </c>
      <c r="IO40" s="151">
        <f t="shared" si="269"/>
        <v>2</v>
      </c>
      <c r="IP40" s="151">
        <f t="shared" si="269"/>
        <v>1</v>
      </c>
      <c r="IQ40" s="151">
        <f t="shared" si="269"/>
        <v>0</v>
      </c>
      <c r="IR40" s="151">
        <f t="shared" si="269"/>
        <v>0</v>
      </c>
      <c r="IS40" s="151">
        <f t="shared" si="269"/>
        <v>1</v>
      </c>
      <c r="IT40" s="151">
        <f t="shared" si="269"/>
        <v>0</v>
      </c>
      <c r="IU40" s="151">
        <f t="shared" si="269"/>
        <v>0</v>
      </c>
      <c r="IV40" s="151">
        <f t="shared" si="269"/>
        <v>0</v>
      </c>
      <c r="IW40" s="153">
        <f t="shared" si="269"/>
        <v>0</v>
      </c>
      <c r="IX40" s="159">
        <f t="shared" si="269"/>
        <v>0</v>
      </c>
      <c r="IY40" s="151">
        <f t="shared" si="269"/>
        <v>0</v>
      </c>
      <c r="IZ40" s="153">
        <f t="shared" si="269"/>
        <v>0</v>
      </c>
      <c r="JA40" s="159">
        <f t="shared" si="269"/>
        <v>0</v>
      </c>
      <c r="JB40" s="151">
        <f t="shared" si="269"/>
        <v>0</v>
      </c>
      <c r="JC40" s="153">
        <f t="shared" si="269"/>
        <v>0</v>
      </c>
      <c r="JD40" s="159">
        <f t="shared" si="269"/>
        <v>0</v>
      </c>
      <c r="JE40" s="151">
        <f t="shared" si="269"/>
        <v>0</v>
      </c>
      <c r="JF40" s="151">
        <f t="shared" si="269"/>
        <v>0</v>
      </c>
      <c r="JG40" s="172"/>
      <c r="JH40" s="153">
        <f t="shared" ref="JH40" si="270">SUM(JH41:JH44)</f>
        <v>0</v>
      </c>
      <c r="JI40" s="154"/>
      <c r="JJ40" s="150" t="s">
        <v>129</v>
      </c>
      <c r="JK40" s="159">
        <f t="shared" ref="JK40:KW40" si="271">SUM(JK41:JK44)</f>
        <v>0</v>
      </c>
      <c r="JL40" s="151">
        <f t="shared" si="271"/>
        <v>0</v>
      </c>
      <c r="JM40" s="151">
        <f t="shared" si="271"/>
        <v>0</v>
      </c>
      <c r="JN40" s="151">
        <f t="shared" si="271"/>
        <v>0</v>
      </c>
      <c r="JO40" s="153">
        <f t="shared" si="271"/>
        <v>0</v>
      </c>
      <c r="JP40" s="159">
        <f t="shared" si="271"/>
        <v>0</v>
      </c>
      <c r="JQ40" s="151">
        <f t="shared" si="271"/>
        <v>0</v>
      </c>
      <c r="JR40" s="151">
        <f t="shared" si="271"/>
        <v>0</v>
      </c>
      <c r="JS40" s="151">
        <f t="shared" si="271"/>
        <v>0</v>
      </c>
      <c r="JT40" s="172">
        <f t="shared" si="271"/>
        <v>0</v>
      </c>
      <c r="JU40" s="159">
        <f t="shared" si="271"/>
        <v>0</v>
      </c>
      <c r="JV40" s="155">
        <f t="shared" si="271"/>
        <v>0</v>
      </c>
      <c r="JW40" s="155">
        <f t="shared" si="271"/>
        <v>0</v>
      </c>
      <c r="JX40" s="155">
        <f t="shared" si="271"/>
        <v>0</v>
      </c>
      <c r="JY40" s="180">
        <f t="shared" si="271"/>
        <v>0</v>
      </c>
      <c r="JZ40" s="159">
        <f t="shared" si="271"/>
        <v>0</v>
      </c>
      <c r="KA40" s="155">
        <f t="shared" si="271"/>
        <v>0</v>
      </c>
      <c r="KB40" s="155">
        <f t="shared" si="271"/>
        <v>0</v>
      </c>
      <c r="KC40" s="155">
        <f t="shared" si="271"/>
        <v>0</v>
      </c>
      <c r="KD40" s="180">
        <f t="shared" si="271"/>
        <v>0</v>
      </c>
      <c r="KE40" s="427">
        <f>SUM(KE41:KE44)</f>
        <v>670</v>
      </c>
      <c r="KF40" s="734">
        <f t="shared" ref="KF40" si="272">KG40/KE40*100</f>
        <v>0</v>
      </c>
      <c r="KG40" s="180">
        <f t="shared" si="271"/>
        <v>0</v>
      </c>
      <c r="KH40" s="155">
        <f t="shared" si="271"/>
        <v>0</v>
      </c>
      <c r="KI40" s="155">
        <f t="shared" si="271"/>
        <v>0</v>
      </c>
      <c r="KJ40" s="180">
        <f t="shared" si="271"/>
        <v>0</v>
      </c>
      <c r="KK40" s="301"/>
      <c r="KL40" s="275" t="s">
        <v>129</v>
      </c>
      <c r="KM40" s="159">
        <f t="shared" si="271"/>
        <v>0</v>
      </c>
      <c r="KN40" s="155">
        <f t="shared" si="271"/>
        <v>0</v>
      </c>
      <c r="KO40" s="155">
        <f t="shared" si="271"/>
        <v>0</v>
      </c>
      <c r="KP40" s="155">
        <f t="shared" si="271"/>
        <v>33</v>
      </c>
      <c r="KQ40" s="155">
        <f t="shared" si="271"/>
        <v>0</v>
      </c>
      <c r="KR40" s="155">
        <f t="shared" si="271"/>
        <v>31</v>
      </c>
      <c r="KS40" s="155">
        <f t="shared" si="271"/>
        <v>0</v>
      </c>
      <c r="KT40" s="155">
        <f t="shared" si="271"/>
        <v>0</v>
      </c>
      <c r="KU40" s="180">
        <f t="shared" si="271"/>
        <v>0</v>
      </c>
      <c r="KV40" s="331">
        <f t="shared" si="271"/>
        <v>0</v>
      </c>
      <c r="KW40" s="180">
        <f t="shared" si="271"/>
        <v>0</v>
      </c>
      <c r="KY40" s="159">
        <f t="shared" ref="KY40:LB40" si="273">SUM(KY41:KY44)</f>
        <v>0</v>
      </c>
      <c r="KZ40" s="159">
        <f t="shared" si="273"/>
        <v>0</v>
      </c>
      <c r="LA40" s="159">
        <f t="shared" si="273"/>
        <v>0</v>
      </c>
      <c r="LB40" s="180">
        <f t="shared" si="273"/>
        <v>0</v>
      </c>
      <c r="LD40" s="368" t="s">
        <v>129</v>
      </c>
      <c r="LE40" s="482">
        <f t="shared" ref="LE40:LR40" si="274">SUM(LE41:LE44)</f>
        <v>0</v>
      </c>
      <c r="LF40" s="417">
        <f t="shared" si="274"/>
        <v>0</v>
      </c>
      <c r="LG40" s="417">
        <f t="shared" si="274"/>
        <v>0</v>
      </c>
      <c r="LH40" s="417">
        <f t="shared" si="274"/>
        <v>0</v>
      </c>
      <c r="LI40" s="417">
        <f t="shared" si="274"/>
        <v>0</v>
      </c>
      <c r="LJ40" s="418">
        <f t="shared" si="274"/>
        <v>0</v>
      </c>
      <c r="LK40" s="454">
        <f t="shared" si="274"/>
        <v>0</v>
      </c>
      <c r="LL40" s="460">
        <f t="shared" si="274"/>
        <v>0</v>
      </c>
      <c r="LM40" s="460">
        <f t="shared" si="274"/>
        <v>0</v>
      </c>
      <c r="LN40" s="462">
        <f t="shared" si="274"/>
        <v>0</v>
      </c>
      <c r="LO40" s="503">
        <f t="shared" si="274"/>
        <v>16</v>
      </c>
      <c r="LP40" s="504">
        <f t="shared" si="274"/>
        <v>0</v>
      </c>
      <c r="LQ40" s="504">
        <f t="shared" si="274"/>
        <v>0</v>
      </c>
      <c r="LR40" s="505">
        <f t="shared" si="274"/>
        <v>0</v>
      </c>
      <c r="LS40" s="511"/>
    </row>
    <row r="41" spans="1:331" s="288" customFormat="1" ht="18.75" x14ac:dyDescent="0.3">
      <c r="A41" s="235">
        <v>1446</v>
      </c>
      <c r="B41" s="201" t="s">
        <v>135</v>
      </c>
      <c r="C41" s="202">
        <v>57</v>
      </c>
      <c r="D41" s="380">
        <v>0</v>
      </c>
      <c r="E41" s="326">
        <v>0</v>
      </c>
      <c r="F41" s="326">
        <v>0</v>
      </c>
      <c r="G41" s="705">
        <v>0</v>
      </c>
      <c r="H41" s="326">
        <v>0</v>
      </c>
      <c r="I41" s="379">
        <v>0</v>
      </c>
      <c r="J41" s="380">
        <v>4</v>
      </c>
      <c r="K41" s="326">
        <v>5</v>
      </c>
      <c r="L41" s="326">
        <v>13</v>
      </c>
      <c r="M41" s="406">
        <v>15.476190476190476</v>
      </c>
      <c r="N41" s="380">
        <v>4</v>
      </c>
      <c r="O41" s="326">
        <v>5</v>
      </c>
      <c r="P41" s="326">
        <v>13</v>
      </c>
      <c r="Q41" s="386">
        <v>15.476190476190476</v>
      </c>
      <c r="R41" s="380">
        <v>0</v>
      </c>
      <c r="S41" s="326">
        <v>0</v>
      </c>
      <c r="T41" s="326">
        <v>0</v>
      </c>
      <c r="U41" s="326">
        <v>0</v>
      </c>
      <c r="V41" s="326">
        <v>0</v>
      </c>
      <c r="W41" s="327">
        <v>0</v>
      </c>
      <c r="X41" s="326">
        <v>4</v>
      </c>
      <c r="Y41" s="326">
        <v>5</v>
      </c>
      <c r="Z41" s="326">
        <v>4</v>
      </c>
      <c r="AA41" s="326">
        <v>5</v>
      </c>
      <c r="AB41" s="326">
        <v>0</v>
      </c>
      <c r="AC41" s="326">
        <v>0</v>
      </c>
      <c r="AD41" s="326">
        <v>0</v>
      </c>
      <c r="AE41" s="326">
        <v>0</v>
      </c>
      <c r="AF41" s="327">
        <v>0</v>
      </c>
      <c r="AG41" s="204"/>
      <c r="AH41" s="148"/>
      <c r="AI41" s="276" t="s">
        <v>135</v>
      </c>
      <c r="AJ41" s="202">
        <v>69</v>
      </c>
      <c r="AK41" s="327">
        <v>4</v>
      </c>
      <c r="AL41" s="708">
        <v>4.5454545454545459</v>
      </c>
      <c r="AM41" s="326">
        <v>4</v>
      </c>
      <c r="AN41" s="326">
        <v>4</v>
      </c>
      <c r="AO41" s="326">
        <v>0</v>
      </c>
      <c r="AP41" s="326">
        <v>0</v>
      </c>
      <c r="AQ41" s="327">
        <v>0</v>
      </c>
      <c r="AR41" s="326">
        <v>0</v>
      </c>
      <c r="AS41" s="326">
        <v>0</v>
      </c>
      <c r="AT41" s="379">
        <v>11</v>
      </c>
      <c r="AU41" s="380">
        <v>4</v>
      </c>
      <c r="AV41" s="708">
        <v>4.5454545454545459</v>
      </c>
      <c r="AW41" s="326">
        <v>4</v>
      </c>
      <c r="AX41" s="744">
        <v>4</v>
      </c>
      <c r="AY41" s="326">
        <v>0</v>
      </c>
      <c r="AZ41" s="326">
        <v>0</v>
      </c>
      <c r="BA41" s="326">
        <v>1</v>
      </c>
      <c r="BB41" s="708">
        <v>1.1363636363636365</v>
      </c>
      <c r="BC41" s="326">
        <v>0</v>
      </c>
      <c r="BD41" s="326">
        <v>1</v>
      </c>
      <c r="BE41" s="326">
        <v>1</v>
      </c>
      <c r="BF41" s="708">
        <v>1.1363636363636365</v>
      </c>
      <c r="BG41" s="326">
        <v>0</v>
      </c>
      <c r="BH41" s="326">
        <v>0</v>
      </c>
      <c r="BI41" s="326">
        <v>0</v>
      </c>
      <c r="BJ41" s="326">
        <v>0</v>
      </c>
      <c r="BK41" s="326">
        <v>0</v>
      </c>
      <c r="BL41" s="326">
        <v>0</v>
      </c>
      <c r="BM41" s="327">
        <v>0</v>
      </c>
      <c r="BN41" s="148"/>
      <c r="BO41" s="201" t="s">
        <v>135</v>
      </c>
      <c r="BP41" s="202">
        <v>76</v>
      </c>
      <c r="BQ41" s="380">
        <v>0</v>
      </c>
      <c r="BR41" s="326">
        <v>0</v>
      </c>
      <c r="BS41" s="326">
        <v>0</v>
      </c>
      <c r="BT41" s="326">
        <v>0</v>
      </c>
      <c r="BU41" s="326">
        <v>0</v>
      </c>
      <c r="BV41" s="326">
        <v>0</v>
      </c>
      <c r="BW41" s="326">
        <v>0</v>
      </c>
      <c r="BX41" s="326">
        <v>0</v>
      </c>
      <c r="BY41" s="708">
        <v>0</v>
      </c>
      <c r="BZ41" s="326">
        <v>0</v>
      </c>
      <c r="CA41" s="326">
        <v>0</v>
      </c>
      <c r="CB41" s="326">
        <v>0</v>
      </c>
      <c r="CC41" s="708">
        <v>0</v>
      </c>
      <c r="CD41" s="326">
        <v>0</v>
      </c>
      <c r="CE41" s="326">
        <v>0</v>
      </c>
      <c r="CF41" s="326">
        <v>0</v>
      </c>
      <c r="CG41" s="326">
        <v>0</v>
      </c>
      <c r="CH41" s="326">
        <v>0</v>
      </c>
      <c r="CI41" s="379">
        <v>0</v>
      </c>
      <c r="CJ41" s="380">
        <v>0</v>
      </c>
      <c r="CK41" s="326">
        <v>0</v>
      </c>
      <c r="CL41" s="716">
        <v>0</v>
      </c>
      <c r="CM41" s="326"/>
      <c r="CN41" s="326"/>
      <c r="CO41" s="327">
        <v>0</v>
      </c>
      <c r="CP41" s="148"/>
      <c r="CQ41" s="370" t="s">
        <v>135</v>
      </c>
      <c r="CR41" s="371">
        <v>9</v>
      </c>
      <c r="CS41" s="380"/>
      <c r="CT41" s="326"/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/>
      <c r="DL41" s="380"/>
      <c r="DM41" s="327"/>
      <c r="DN41" s="148"/>
      <c r="DO41" s="201" t="s">
        <v>135</v>
      </c>
      <c r="DP41" s="202">
        <v>79</v>
      </c>
      <c r="DQ41" s="380"/>
      <c r="DR41" s="326"/>
      <c r="DS41" s="326"/>
      <c r="DT41" s="379"/>
      <c r="DU41" s="380"/>
      <c r="DV41" s="326"/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>
        <v>0</v>
      </c>
      <c r="EH41" s="327">
        <v>0</v>
      </c>
      <c r="EI41" s="326"/>
      <c r="EJ41" s="326"/>
      <c r="EK41" s="716">
        <v>0</v>
      </c>
      <c r="EL41" s="326"/>
      <c r="EM41" s="326">
        <v>18</v>
      </c>
      <c r="EN41" s="708">
        <v>22.5</v>
      </c>
      <c r="EO41" s="326">
        <v>18</v>
      </c>
      <c r="EP41" s="716">
        <v>22.5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0</v>
      </c>
      <c r="EW41" s="326">
        <v>0</v>
      </c>
      <c r="EX41" s="327">
        <v>0</v>
      </c>
      <c r="EY41" s="326">
        <v>0</v>
      </c>
      <c r="EZ41" s="326">
        <v>0</v>
      </c>
      <c r="FA41" s="379">
        <v>0</v>
      </c>
      <c r="FB41" s="380">
        <v>0</v>
      </c>
      <c r="FC41" s="326">
        <v>0</v>
      </c>
      <c r="FD41" s="327">
        <v>0</v>
      </c>
      <c r="FE41" s="326">
        <v>0</v>
      </c>
      <c r="FF41" s="326">
        <v>0</v>
      </c>
      <c r="FG41" s="379">
        <v>0</v>
      </c>
      <c r="FH41" s="380">
        <v>0</v>
      </c>
      <c r="FI41" s="326">
        <v>0</v>
      </c>
      <c r="FJ41" s="327">
        <v>0</v>
      </c>
      <c r="FK41" s="205">
        <v>56</v>
      </c>
      <c r="FL41" s="724">
        <v>0</v>
      </c>
      <c r="FM41" s="326">
        <v>0</v>
      </c>
      <c r="FN41" s="326">
        <v>0</v>
      </c>
      <c r="FO41" s="326">
        <v>0</v>
      </c>
      <c r="FP41" s="326">
        <v>0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1</v>
      </c>
      <c r="GB41" s="326">
        <v>0</v>
      </c>
      <c r="GC41" s="326">
        <v>0</v>
      </c>
      <c r="GD41" s="326">
        <v>0</v>
      </c>
      <c r="GE41" s="326">
        <v>0</v>
      </c>
      <c r="GF41" s="326">
        <v>0</v>
      </c>
      <c r="GG41" s="327">
        <v>0</v>
      </c>
      <c r="GH41" s="148"/>
      <c r="GI41" s="201" t="s">
        <v>135</v>
      </c>
      <c r="GJ41" s="486">
        <v>421</v>
      </c>
      <c r="GK41" s="727">
        <v>0</v>
      </c>
      <c r="GL41" s="380">
        <v>0</v>
      </c>
      <c r="GM41" s="326">
        <v>0</v>
      </c>
      <c r="GN41" s="326">
        <v>0</v>
      </c>
      <c r="GO41" s="326">
        <v>0</v>
      </c>
      <c r="GP41" s="327">
        <v>0</v>
      </c>
      <c r="GQ41" s="380">
        <v>0</v>
      </c>
      <c r="GR41" s="326">
        <v>0</v>
      </c>
      <c r="GS41" s="326">
        <v>0</v>
      </c>
      <c r="GT41" s="326">
        <v>0</v>
      </c>
      <c r="GU41" s="327">
        <v>0</v>
      </c>
      <c r="GV41" s="205">
        <v>0</v>
      </c>
      <c r="GW41" s="205">
        <v>702</v>
      </c>
      <c r="GX41" s="730">
        <v>0</v>
      </c>
      <c r="GY41" s="380">
        <v>0</v>
      </c>
      <c r="GZ41" s="326">
        <v>0</v>
      </c>
      <c r="HA41" s="326">
        <v>0</v>
      </c>
      <c r="HB41" s="326">
        <v>0</v>
      </c>
      <c r="HC41" s="326">
        <v>0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0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0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0</v>
      </c>
      <c r="IP41" s="326">
        <v>0</v>
      </c>
      <c r="IQ41" s="379">
        <v>0</v>
      </c>
      <c r="IR41" s="380">
        <v>0</v>
      </c>
      <c r="IS41" s="326">
        <v>0</v>
      </c>
      <c r="IT41" s="327">
        <v>0</v>
      </c>
      <c r="IU41" s="326">
        <v>0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>
        <v>0</v>
      </c>
      <c r="JQ41" s="326">
        <v>0</v>
      </c>
      <c r="JR41" s="326">
        <v>0</v>
      </c>
      <c r="JS41" s="326">
        <v>0</v>
      </c>
      <c r="JT41" s="327">
        <v>0</v>
      </c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0</v>
      </c>
      <c r="KG41" s="173">
        <v>0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11</v>
      </c>
      <c r="KQ41" s="203">
        <v>0</v>
      </c>
      <c r="KR41" s="203">
        <v>14</v>
      </c>
      <c r="KS41" s="203">
        <v>0</v>
      </c>
      <c r="KT41" s="203">
        <v>0</v>
      </c>
      <c r="KU41" s="173">
        <v>0</v>
      </c>
      <c r="KV41" s="332"/>
      <c r="KW41" s="173"/>
      <c r="KY41" s="205"/>
      <c r="KZ41" s="203"/>
      <c r="LA41" s="203"/>
      <c r="LB41" s="173"/>
      <c r="LD41" s="276" t="s">
        <v>135</v>
      </c>
      <c r="LE41" s="419"/>
      <c r="LF41" s="419"/>
      <c r="LG41" s="419"/>
      <c r="LH41" s="419"/>
      <c r="LI41" s="419"/>
      <c r="LJ41" s="545"/>
      <c r="LK41" s="480"/>
      <c r="LL41" s="452"/>
      <c r="LM41" s="452"/>
      <c r="LN41" s="453"/>
      <c r="LO41" s="801">
        <v>11</v>
      </c>
      <c r="LP41" s="452"/>
      <c r="LQ41" s="452"/>
      <c r="LR41" s="453"/>
    </row>
    <row r="42" spans="1:331" s="288" customFormat="1" ht="18.75" x14ac:dyDescent="0.3">
      <c r="A42" s="235">
        <v>1449</v>
      </c>
      <c r="B42" s="201" t="s">
        <v>136</v>
      </c>
      <c r="C42" s="202">
        <v>39</v>
      </c>
      <c r="D42" s="380">
        <v>0</v>
      </c>
      <c r="E42" s="326">
        <v>0</v>
      </c>
      <c r="F42" s="326">
        <v>0</v>
      </c>
      <c r="G42" s="705">
        <v>0</v>
      </c>
      <c r="H42" s="326">
        <v>0</v>
      </c>
      <c r="I42" s="379">
        <v>0</v>
      </c>
      <c r="J42" s="380">
        <v>4</v>
      </c>
      <c r="K42" s="326">
        <v>2</v>
      </c>
      <c r="L42" s="326">
        <v>4</v>
      </c>
      <c r="M42" s="406">
        <v>8</v>
      </c>
      <c r="N42" s="380">
        <v>4</v>
      </c>
      <c r="O42" s="326">
        <v>2</v>
      </c>
      <c r="P42" s="326">
        <v>4</v>
      </c>
      <c r="Q42" s="386">
        <v>8</v>
      </c>
      <c r="R42" s="380">
        <v>0</v>
      </c>
      <c r="S42" s="326">
        <v>0</v>
      </c>
      <c r="T42" s="326">
        <v>0</v>
      </c>
      <c r="U42" s="326">
        <v>0</v>
      </c>
      <c r="V42" s="326">
        <v>0</v>
      </c>
      <c r="W42" s="327">
        <v>0</v>
      </c>
      <c r="X42" s="326">
        <v>4</v>
      </c>
      <c r="Y42" s="326">
        <v>2</v>
      </c>
      <c r="Z42" s="326">
        <v>4</v>
      </c>
      <c r="AA42" s="326">
        <v>2</v>
      </c>
      <c r="AB42" s="326">
        <v>0</v>
      </c>
      <c r="AC42" s="326">
        <v>0</v>
      </c>
      <c r="AD42" s="326">
        <v>0</v>
      </c>
      <c r="AE42" s="326">
        <v>0</v>
      </c>
      <c r="AF42" s="327">
        <v>0</v>
      </c>
      <c r="AG42" s="204"/>
      <c r="AH42" s="148"/>
      <c r="AI42" s="276" t="s">
        <v>136</v>
      </c>
      <c r="AJ42" s="202">
        <v>51</v>
      </c>
      <c r="AK42" s="327">
        <v>7</v>
      </c>
      <c r="AL42" s="708">
        <v>12.962962962962962</v>
      </c>
      <c r="AM42" s="326">
        <v>7</v>
      </c>
      <c r="AN42" s="326">
        <v>7</v>
      </c>
      <c r="AO42" s="326">
        <v>0</v>
      </c>
      <c r="AP42" s="326">
        <v>0</v>
      </c>
      <c r="AQ42" s="327">
        <v>0</v>
      </c>
      <c r="AR42" s="326">
        <v>0</v>
      </c>
      <c r="AS42" s="326">
        <v>0</v>
      </c>
      <c r="AT42" s="379">
        <v>4</v>
      </c>
      <c r="AU42" s="380">
        <v>9</v>
      </c>
      <c r="AV42" s="708">
        <v>16.666666666666664</v>
      </c>
      <c r="AW42" s="326">
        <v>9</v>
      </c>
      <c r="AX42" s="744">
        <v>9</v>
      </c>
      <c r="AY42" s="326">
        <v>0</v>
      </c>
      <c r="AZ42" s="326">
        <v>0</v>
      </c>
      <c r="BA42" s="326">
        <v>0</v>
      </c>
      <c r="BB42" s="708">
        <v>0</v>
      </c>
      <c r="BC42" s="326">
        <v>0</v>
      </c>
      <c r="BD42" s="326">
        <v>0</v>
      </c>
      <c r="BE42" s="326">
        <v>0</v>
      </c>
      <c r="BF42" s="708">
        <v>0</v>
      </c>
      <c r="BG42" s="326">
        <v>0</v>
      </c>
      <c r="BH42" s="326">
        <v>0</v>
      </c>
      <c r="BI42" s="326">
        <v>0</v>
      </c>
      <c r="BJ42" s="326">
        <v>0</v>
      </c>
      <c r="BK42" s="326">
        <v>0</v>
      </c>
      <c r="BL42" s="326">
        <v>0</v>
      </c>
      <c r="BM42" s="327">
        <v>0</v>
      </c>
      <c r="BN42" s="148"/>
      <c r="BO42" s="201" t="s">
        <v>136</v>
      </c>
      <c r="BP42" s="202">
        <v>54</v>
      </c>
      <c r="BQ42" s="380">
        <v>0</v>
      </c>
      <c r="BR42" s="326">
        <v>0</v>
      </c>
      <c r="BS42" s="326">
        <v>0</v>
      </c>
      <c r="BT42" s="326">
        <v>0</v>
      </c>
      <c r="BU42" s="326">
        <v>0</v>
      </c>
      <c r="BV42" s="326">
        <v>0</v>
      </c>
      <c r="BW42" s="326">
        <v>0</v>
      </c>
      <c r="BX42" s="326">
        <v>0</v>
      </c>
      <c r="BY42" s="708">
        <v>0</v>
      </c>
      <c r="BZ42" s="326">
        <v>0</v>
      </c>
      <c r="CA42" s="326">
        <v>0</v>
      </c>
      <c r="CB42" s="326">
        <v>1</v>
      </c>
      <c r="CC42" s="708">
        <v>1.8518518518518516</v>
      </c>
      <c r="CD42" s="326">
        <v>0</v>
      </c>
      <c r="CE42" s="326">
        <v>0</v>
      </c>
      <c r="CF42" s="326">
        <v>0</v>
      </c>
      <c r="CG42" s="326">
        <v>0</v>
      </c>
      <c r="CH42" s="326">
        <v>0</v>
      </c>
      <c r="CI42" s="379">
        <v>0</v>
      </c>
      <c r="CJ42" s="380">
        <v>0</v>
      </c>
      <c r="CK42" s="326">
        <v>0</v>
      </c>
      <c r="CL42" s="716">
        <v>0</v>
      </c>
      <c r="CM42" s="326"/>
      <c r="CN42" s="326"/>
      <c r="CO42" s="327">
        <v>0</v>
      </c>
      <c r="CP42" s="148"/>
      <c r="CQ42" s="370" t="s">
        <v>136</v>
      </c>
      <c r="CR42" s="371">
        <v>5</v>
      </c>
      <c r="CS42" s="380"/>
      <c r="CT42" s="326"/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80"/>
      <c r="DM42" s="327"/>
      <c r="DN42" s="148"/>
      <c r="DO42" s="201" t="s">
        <v>136</v>
      </c>
      <c r="DP42" s="202">
        <v>48</v>
      </c>
      <c r="DQ42" s="380"/>
      <c r="DR42" s="326"/>
      <c r="DS42" s="326"/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>
        <v>0</v>
      </c>
      <c r="EH42" s="327">
        <v>0</v>
      </c>
      <c r="EI42" s="326"/>
      <c r="EJ42" s="326"/>
      <c r="EK42" s="716">
        <v>0</v>
      </c>
      <c r="EL42" s="326"/>
      <c r="EM42" s="326">
        <v>6</v>
      </c>
      <c r="EN42" s="708">
        <v>13.043478260869565</v>
      </c>
      <c r="EO42" s="326">
        <v>6</v>
      </c>
      <c r="EP42" s="716">
        <v>13.043478260869565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0</v>
      </c>
      <c r="EW42" s="326">
        <v>0</v>
      </c>
      <c r="EX42" s="327">
        <v>0</v>
      </c>
      <c r="EY42" s="326">
        <v>1</v>
      </c>
      <c r="EZ42" s="326">
        <v>0</v>
      </c>
      <c r="FA42" s="379">
        <v>0</v>
      </c>
      <c r="FB42" s="380">
        <v>0</v>
      </c>
      <c r="FC42" s="326">
        <v>0</v>
      </c>
      <c r="FD42" s="327">
        <v>1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37</v>
      </c>
      <c r="FL42" s="724">
        <v>0</v>
      </c>
      <c r="FM42" s="326">
        <v>0</v>
      </c>
      <c r="FN42" s="326">
        <v>0</v>
      </c>
      <c r="FO42" s="326">
        <v>0</v>
      </c>
      <c r="FP42" s="326">
        <v>0</v>
      </c>
      <c r="FQ42" s="327">
        <v>0</v>
      </c>
      <c r="FR42" s="380">
        <v>0</v>
      </c>
      <c r="FS42" s="326">
        <v>0</v>
      </c>
      <c r="FT42" s="326">
        <v>0</v>
      </c>
      <c r="FU42" s="326">
        <v>0</v>
      </c>
      <c r="FV42" s="326">
        <v>0</v>
      </c>
      <c r="FW42" s="326">
        <v>0</v>
      </c>
      <c r="FX42" s="326">
        <v>0</v>
      </c>
      <c r="FY42" s="326">
        <v>0</v>
      </c>
      <c r="FZ42" s="326">
        <v>0</v>
      </c>
      <c r="GA42" s="326">
        <v>0</v>
      </c>
      <c r="GB42" s="326">
        <v>0</v>
      </c>
      <c r="GC42" s="326">
        <v>0</v>
      </c>
      <c r="GD42" s="326">
        <v>0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0</v>
      </c>
      <c r="GL42" s="380">
        <v>0</v>
      </c>
      <c r="GM42" s="326">
        <v>0</v>
      </c>
      <c r="GN42" s="326">
        <v>0</v>
      </c>
      <c r="GO42" s="326">
        <v>0</v>
      </c>
      <c r="GP42" s="327">
        <v>0</v>
      </c>
      <c r="GQ42" s="380">
        <v>0</v>
      </c>
      <c r="GR42" s="326">
        <v>0</v>
      </c>
      <c r="GS42" s="326">
        <v>0</v>
      </c>
      <c r="GT42" s="326">
        <v>0</v>
      </c>
      <c r="GU42" s="327">
        <v>0</v>
      </c>
      <c r="GV42" s="205">
        <v>0</v>
      </c>
      <c r="GW42" s="205">
        <v>338</v>
      </c>
      <c r="GX42" s="730">
        <v>0</v>
      </c>
      <c r="GY42" s="380">
        <v>0</v>
      </c>
      <c r="GZ42" s="326">
        <v>0</v>
      </c>
      <c r="HA42" s="326">
        <v>0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0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0</v>
      </c>
      <c r="IM42" s="326">
        <v>0</v>
      </c>
      <c r="IN42" s="327">
        <v>0</v>
      </c>
      <c r="IO42" s="326">
        <v>2</v>
      </c>
      <c r="IP42" s="326">
        <v>0</v>
      </c>
      <c r="IQ42" s="379">
        <v>0</v>
      </c>
      <c r="IR42" s="380">
        <v>0</v>
      </c>
      <c r="IS42" s="326">
        <v>1</v>
      </c>
      <c r="IT42" s="327">
        <v>0</v>
      </c>
      <c r="IU42" s="326">
        <v>0</v>
      </c>
      <c r="IV42" s="326">
        <v>0</v>
      </c>
      <c r="IW42" s="327">
        <v>0</v>
      </c>
      <c r="IX42" s="380">
        <v>0</v>
      </c>
      <c r="IY42" s="326">
        <v>0</v>
      </c>
      <c r="IZ42" s="327">
        <v>0</v>
      </c>
      <c r="JA42" s="380">
        <v>0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>
        <v>0</v>
      </c>
      <c r="JQ42" s="326">
        <v>0</v>
      </c>
      <c r="JR42" s="326">
        <v>0</v>
      </c>
      <c r="JS42" s="326">
        <v>0</v>
      </c>
      <c r="JT42" s="327">
        <v>0</v>
      </c>
      <c r="JU42" s="380">
        <v>0</v>
      </c>
      <c r="JV42" s="326">
        <v>0</v>
      </c>
      <c r="JW42" s="326">
        <v>0</v>
      </c>
      <c r="JX42" s="326">
        <v>0</v>
      </c>
      <c r="JY42" s="327">
        <v>0</v>
      </c>
      <c r="JZ42" s="380">
        <v>0</v>
      </c>
      <c r="KA42" s="326">
        <v>0</v>
      </c>
      <c r="KB42" s="326">
        <v>0</v>
      </c>
      <c r="KC42" s="326">
        <v>0</v>
      </c>
      <c r="KD42" s="327">
        <v>0</v>
      </c>
      <c r="KE42" s="205">
        <v>169</v>
      </c>
      <c r="KF42" s="734">
        <v>0</v>
      </c>
      <c r="KG42" s="173">
        <v>0</v>
      </c>
      <c r="KH42" s="205">
        <v>0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17</v>
      </c>
      <c r="KQ42" s="203">
        <v>0</v>
      </c>
      <c r="KR42" s="203">
        <v>13</v>
      </c>
      <c r="KS42" s="203">
        <v>0</v>
      </c>
      <c r="KT42" s="203">
        <v>0</v>
      </c>
      <c r="KU42" s="173">
        <v>0</v>
      </c>
      <c r="KV42" s="332"/>
      <c r="KW42" s="173"/>
      <c r="KY42" s="205"/>
      <c r="KZ42" s="203"/>
      <c r="LA42" s="203"/>
      <c r="LB42" s="173"/>
      <c r="LD42" s="276" t="s">
        <v>136</v>
      </c>
      <c r="LE42" s="419"/>
      <c r="LF42" s="419"/>
      <c r="LG42" s="419"/>
      <c r="LH42" s="419"/>
      <c r="LI42" s="419"/>
      <c r="LJ42" s="545"/>
      <c r="LK42" s="480"/>
      <c r="LL42" s="452"/>
      <c r="LM42" s="452"/>
      <c r="LN42" s="453"/>
      <c r="LO42" s="802">
        <v>4</v>
      </c>
      <c r="LP42" s="452"/>
      <c r="LQ42" s="452"/>
      <c r="LR42" s="453"/>
    </row>
    <row r="43" spans="1:331" s="288" customFormat="1" ht="18.75" x14ac:dyDescent="0.3">
      <c r="A43" s="235">
        <v>1450</v>
      </c>
      <c r="B43" s="201" t="s">
        <v>140</v>
      </c>
      <c r="C43" s="202">
        <v>11</v>
      </c>
      <c r="D43" s="380">
        <v>0</v>
      </c>
      <c r="E43" s="326">
        <v>0</v>
      </c>
      <c r="F43" s="326">
        <v>0</v>
      </c>
      <c r="G43" s="705">
        <v>0</v>
      </c>
      <c r="H43" s="326">
        <v>0</v>
      </c>
      <c r="I43" s="379">
        <v>0</v>
      </c>
      <c r="J43" s="380">
        <v>0</v>
      </c>
      <c r="K43" s="326">
        <v>1</v>
      </c>
      <c r="L43" s="326">
        <v>0</v>
      </c>
      <c r="M43" s="406">
        <v>0</v>
      </c>
      <c r="N43" s="380">
        <v>0</v>
      </c>
      <c r="O43" s="326">
        <v>1</v>
      </c>
      <c r="P43" s="326">
        <v>0</v>
      </c>
      <c r="Q43" s="386">
        <v>0</v>
      </c>
      <c r="R43" s="380">
        <v>0</v>
      </c>
      <c r="S43" s="326">
        <v>0</v>
      </c>
      <c r="T43" s="326">
        <v>0</v>
      </c>
      <c r="U43" s="326">
        <v>0</v>
      </c>
      <c r="V43" s="326">
        <v>0</v>
      </c>
      <c r="W43" s="327">
        <v>0</v>
      </c>
      <c r="X43" s="326">
        <v>0</v>
      </c>
      <c r="Y43" s="326">
        <v>1</v>
      </c>
      <c r="Z43" s="326">
        <v>0</v>
      </c>
      <c r="AA43" s="326">
        <v>1</v>
      </c>
      <c r="AB43" s="326">
        <v>0</v>
      </c>
      <c r="AC43" s="326">
        <v>0</v>
      </c>
      <c r="AD43" s="326">
        <v>0</v>
      </c>
      <c r="AE43" s="326">
        <v>0</v>
      </c>
      <c r="AF43" s="327">
        <v>0</v>
      </c>
      <c r="AG43" s="204"/>
      <c r="AH43" s="148"/>
      <c r="AI43" s="276" t="s">
        <v>140</v>
      </c>
      <c r="AJ43" s="202">
        <v>14</v>
      </c>
      <c r="AK43" s="327">
        <v>1</v>
      </c>
      <c r="AL43" s="708">
        <v>3.125</v>
      </c>
      <c r="AM43" s="326">
        <v>1</v>
      </c>
      <c r="AN43" s="326">
        <v>1</v>
      </c>
      <c r="AO43" s="326">
        <v>0</v>
      </c>
      <c r="AP43" s="326">
        <v>0</v>
      </c>
      <c r="AQ43" s="327">
        <v>0</v>
      </c>
      <c r="AR43" s="326">
        <v>0</v>
      </c>
      <c r="AS43" s="326">
        <v>0</v>
      </c>
      <c r="AT43" s="379">
        <v>1</v>
      </c>
      <c r="AU43" s="380">
        <v>2</v>
      </c>
      <c r="AV43" s="708">
        <v>6.25</v>
      </c>
      <c r="AW43" s="326">
        <v>2</v>
      </c>
      <c r="AX43" s="744">
        <v>2</v>
      </c>
      <c r="AY43" s="326">
        <v>0</v>
      </c>
      <c r="AZ43" s="326">
        <v>0</v>
      </c>
      <c r="BA43" s="326">
        <v>0</v>
      </c>
      <c r="BB43" s="708">
        <v>0</v>
      </c>
      <c r="BC43" s="326">
        <v>0</v>
      </c>
      <c r="BD43" s="326">
        <v>0</v>
      </c>
      <c r="BE43" s="326">
        <v>0</v>
      </c>
      <c r="BF43" s="708">
        <v>0</v>
      </c>
      <c r="BG43" s="326">
        <v>0</v>
      </c>
      <c r="BH43" s="326">
        <v>0</v>
      </c>
      <c r="BI43" s="326">
        <v>0</v>
      </c>
      <c r="BJ43" s="326">
        <v>0</v>
      </c>
      <c r="BK43" s="326">
        <v>0</v>
      </c>
      <c r="BL43" s="326">
        <v>0</v>
      </c>
      <c r="BM43" s="327">
        <v>0</v>
      </c>
      <c r="BN43" s="148"/>
      <c r="BO43" s="201" t="s">
        <v>140</v>
      </c>
      <c r="BP43" s="202">
        <v>15</v>
      </c>
      <c r="BQ43" s="380">
        <v>0</v>
      </c>
      <c r="BR43" s="326">
        <v>0</v>
      </c>
      <c r="BS43" s="326">
        <v>0</v>
      </c>
      <c r="BT43" s="326">
        <v>0</v>
      </c>
      <c r="BU43" s="326">
        <v>0</v>
      </c>
      <c r="BV43" s="326">
        <v>0</v>
      </c>
      <c r="BW43" s="326">
        <v>0</v>
      </c>
      <c r="BX43" s="326">
        <v>0</v>
      </c>
      <c r="BY43" s="708">
        <v>0</v>
      </c>
      <c r="BZ43" s="326">
        <v>0</v>
      </c>
      <c r="CA43" s="326">
        <v>0</v>
      </c>
      <c r="CB43" s="326">
        <v>0</v>
      </c>
      <c r="CC43" s="708">
        <v>0</v>
      </c>
      <c r="CD43" s="326">
        <v>0</v>
      </c>
      <c r="CE43" s="326">
        <v>0</v>
      </c>
      <c r="CF43" s="326">
        <v>0</v>
      </c>
      <c r="CG43" s="326">
        <v>0</v>
      </c>
      <c r="CH43" s="326">
        <v>0</v>
      </c>
      <c r="CI43" s="379">
        <v>0</v>
      </c>
      <c r="CJ43" s="380">
        <v>0</v>
      </c>
      <c r="CK43" s="326">
        <v>0</v>
      </c>
      <c r="CL43" s="716">
        <v>0</v>
      </c>
      <c r="CM43" s="326"/>
      <c r="CN43" s="326"/>
      <c r="CO43" s="327">
        <v>0</v>
      </c>
      <c r="CP43" s="148"/>
      <c r="CQ43" s="370" t="s">
        <v>140</v>
      </c>
      <c r="CR43" s="371">
        <v>1</v>
      </c>
      <c r="CS43" s="380"/>
      <c r="CT43" s="326"/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80"/>
      <c r="DM43" s="327"/>
      <c r="DN43" s="148"/>
      <c r="DO43" s="201" t="s">
        <v>140</v>
      </c>
      <c r="DP43" s="202">
        <v>13</v>
      </c>
      <c r="DQ43" s="380"/>
      <c r="DR43" s="326"/>
      <c r="DS43" s="326"/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>
        <v>0</v>
      </c>
      <c r="EH43" s="327">
        <v>0</v>
      </c>
      <c r="EI43" s="326"/>
      <c r="EJ43" s="326"/>
      <c r="EK43" s="716">
        <v>0</v>
      </c>
      <c r="EL43" s="326"/>
      <c r="EM43" s="326">
        <v>6</v>
      </c>
      <c r="EN43" s="708">
        <v>21.428571428571427</v>
      </c>
      <c r="EO43" s="326">
        <v>5</v>
      </c>
      <c r="EP43" s="716">
        <v>17.857142857142858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0</v>
      </c>
      <c r="EW43" s="326">
        <v>0</v>
      </c>
      <c r="EX43" s="327">
        <v>0</v>
      </c>
      <c r="EY43" s="326">
        <v>0</v>
      </c>
      <c r="EZ43" s="326">
        <v>0</v>
      </c>
      <c r="FA43" s="379">
        <v>0</v>
      </c>
      <c r="FB43" s="380">
        <v>0</v>
      </c>
      <c r="FC43" s="326">
        <v>0</v>
      </c>
      <c r="FD43" s="327">
        <v>0</v>
      </c>
      <c r="FE43" s="326">
        <v>0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10</v>
      </c>
      <c r="FL43" s="724">
        <v>0</v>
      </c>
      <c r="FM43" s="326">
        <v>0</v>
      </c>
      <c r="FN43" s="326">
        <v>0</v>
      </c>
      <c r="FO43" s="326">
        <v>0</v>
      </c>
      <c r="FP43" s="326">
        <v>0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0</v>
      </c>
      <c r="FX43" s="326">
        <v>0</v>
      </c>
      <c r="FY43" s="326">
        <v>0</v>
      </c>
      <c r="FZ43" s="326">
        <v>0</v>
      </c>
      <c r="GA43" s="326">
        <v>0</v>
      </c>
      <c r="GB43" s="326">
        <v>0</v>
      </c>
      <c r="GC43" s="326">
        <v>0</v>
      </c>
      <c r="GD43" s="326">
        <v>0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0</v>
      </c>
      <c r="GL43" s="380">
        <v>0</v>
      </c>
      <c r="GM43" s="326">
        <v>0</v>
      </c>
      <c r="GN43" s="326">
        <v>0</v>
      </c>
      <c r="GO43" s="326">
        <v>0</v>
      </c>
      <c r="GP43" s="327">
        <v>0</v>
      </c>
      <c r="GQ43" s="380">
        <v>0</v>
      </c>
      <c r="GR43" s="326">
        <v>0</v>
      </c>
      <c r="GS43" s="326">
        <v>0</v>
      </c>
      <c r="GT43" s="326">
        <v>0</v>
      </c>
      <c r="GU43" s="327">
        <v>0</v>
      </c>
      <c r="GV43" s="205">
        <v>0</v>
      </c>
      <c r="GW43" s="205">
        <v>95</v>
      </c>
      <c r="GX43" s="730">
        <v>0</v>
      </c>
      <c r="GY43" s="380">
        <v>0</v>
      </c>
      <c r="GZ43" s="326">
        <v>0</v>
      </c>
      <c r="HA43" s="326">
        <v>0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0</v>
      </c>
      <c r="IM43" s="326">
        <v>0</v>
      </c>
      <c r="IN43" s="327">
        <v>0</v>
      </c>
      <c r="IO43" s="326">
        <v>0</v>
      </c>
      <c r="IP43" s="326">
        <v>0</v>
      </c>
      <c r="IQ43" s="379">
        <v>0</v>
      </c>
      <c r="IR43" s="380">
        <v>0</v>
      </c>
      <c r="IS43" s="326">
        <v>0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0</v>
      </c>
      <c r="JB43" s="326">
        <v>0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>
        <v>0</v>
      </c>
      <c r="JQ43" s="326">
        <v>0</v>
      </c>
      <c r="JR43" s="326">
        <v>0</v>
      </c>
      <c r="JS43" s="326">
        <v>0</v>
      </c>
      <c r="JT43" s="327">
        <v>0</v>
      </c>
      <c r="JU43" s="380">
        <v>0</v>
      </c>
      <c r="JV43" s="326">
        <v>0</v>
      </c>
      <c r="JW43" s="326">
        <v>0</v>
      </c>
      <c r="JX43" s="326">
        <v>0</v>
      </c>
      <c r="JY43" s="327">
        <v>0</v>
      </c>
      <c r="JZ43" s="380">
        <v>0</v>
      </c>
      <c r="KA43" s="326">
        <v>0</v>
      </c>
      <c r="KB43" s="326">
        <v>0</v>
      </c>
      <c r="KC43" s="326">
        <v>0</v>
      </c>
      <c r="KD43" s="327">
        <v>0</v>
      </c>
      <c r="KE43" s="205">
        <v>48</v>
      </c>
      <c r="KF43" s="734">
        <v>0</v>
      </c>
      <c r="KG43" s="173">
        <v>0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5</v>
      </c>
      <c r="KQ43" s="203">
        <v>0</v>
      </c>
      <c r="KR43" s="203">
        <v>4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419"/>
      <c r="LF43" s="419"/>
      <c r="LG43" s="419"/>
      <c r="LH43" s="419"/>
      <c r="LI43" s="419"/>
      <c r="LJ43" s="545"/>
      <c r="LK43" s="480"/>
      <c r="LL43" s="452"/>
      <c r="LM43" s="452"/>
      <c r="LN43" s="453"/>
      <c r="LO43" s="801"/>
      <c r="LP43" s="452"/>
      <c r="LQ43" s="452"/>
      <c r="LR43" s="453"/>
    </row>
    <row r="44" spans="1:331" s="288" customFormat="1" ht="18.75" x14ac:dyDescent="0.3">
      <c r="A44" s="235">
        <v>1451</v>
      </c>
      <c r="B44" s="201" t="s">
        <v>141</v>
      </c>
      <c r="C44" s="202">
        <v>23</v>
      </c>
      <c r="D44" s="380">
        <v>0</v>
      </c>
      <c r="E44" s="326">
        <v>0</v>
      </c>
      <c r="F44" s="326">
        <v>0</v>
      </c>
      <c r="G44" s="705">
        <v>0</v>
      </c>
      <c r="H44" s="326">
        <v>0</v>
      </c>
      <c r="I44" s="379">
        <v>0</v>
      </c>
      <c r="J44" s="380">
        <v>0</v>
      </c>
      <c r="K44" s="326">
        <v>2</v>
      </c>
      <c r="L44" s="326">
        <v>2</v>
      </c>
      <c r="M44" s="406">
        <v>14.285714285714285</v>
      </c>
      <c r="N44" s="380">
        <v>0</v>
      </c>
      <c r="O44" s="326">
        <v>2</v>
      </c>
      <c r="P44" s="326">
        <v>2</v>
      </c>
      <c r="Q44" s="386">
        <v>14.285714285714285</v>
      </c>
      <c r="R44" s="380">
        <v>0</v>
      </c>
      <c r="S44" s="326">
        <v>0</v>
      </c>
      <c r="T44" s="326">
        <v>0</v>
      </c>
      <c r="U44" s="326">
        <v>0</v>
      </c>
      <c r="V44" s="326">
        <v>0</v>
      </c>
      <c r="W44" s="327">
        <v>0</v>
      </c>
      <c r="X44" s="326">
        <v>0</v>
      </c>
      <c r="Y44" s="326">
        <v>2</v>
      </c>
      <c r="Z44" s="326">
        <v>0</v>
      </c>
      <c r="AA44" s="326">
        <v>2</v>
      </c>
      <c r="AB44" s="326">
        <v>0</v>
      </c>
      <c r="AC44" s="326">
        <v>0</v>
      </c>
      <c r="AD44" s="326">
        <v>0</v>
      </c>
      <c r="AE44" s="326">
        <v>0</v>
      </c>
      <c r="AF44" s="327">
        <v>0</v>
      </c>
      <c r="AG44" s="204"/>
      <c r="AH44" s="148"/>
      <c r="AI44" s="276" t="s">
        <v>141</v>
      </c>
      <c r="AJ44" s="202">
        <v>31</v>
      </c>
      <c r="AK44" s="327">
        <v>1</v>
      </c>
      <c r="AL44" s="708">
        <v>6.666666666666667</v>
      </c>
      <c r="AM44" s="326">
        <v>2</v>
      </c>
      <c r="AN44" s="326">
        <v>2</v>
      </c>
      <c r="AO44" s="326">
        <v>0</v>
      </c>
      <c r="AP44" s="326">
        <v>0</v>
      </c>
      <c r="AQ44" s="327">
        <v>0</v>
      </c>
      <c r="AR44" s="326">
        <v>0</v>
      </c>
      <c r="AS44" s="326">
        <v>1</v>
      </c>
      <c r="AT44" s="379">
        <v>3</v>
      </c>
      <c r="AU44" s="380">
        <v>0</v>
      </c>
      <c r="AV44" s="708">
        <v>0</v>
      </c>
      <c r="AW44" s="326">
        <v>0</v>
      </c>
      <c r="AX44" s="744">
        <v>0</v>
      </c>
      <c r="AY44" s="326">
        <v>0</v>
      </c>
      <c r="AZ44" s="326">
        <v>0</v>
      </c>
      <c r="BA44" s="326">
        <v>0</v>
      </c>
      <c r="BB44" s="708">
        <v>0</v>
      </c>
      <c r="BC44" s="326">
        <v>0</v>
      </c>
      <c r="BD44" s="326">
        <v>0</v>
      </c>
      <c r="BE44" s="326">
        <v>0</v>
      </c>
      <c r="BF44" s="708">
        <v>0</v>
      </c>
      <c r="BG44" s="326">
        <v>0</v>
      </c>
      <c r="BH44" s="326">
        <v>0</v>
      </c>
      <c r="BI44" s="326">
        <v>0</v>
      </c>
      <c r="BJ44" s="326">
        <v>0</v>
      </c>
      <c r="BK44" s="326">
        <v>0</v>
      </c>
      <c r="BL44" s="326">
        <v>0</v>
      </c>
      <c r="BM44" s="327">
        <v>0</v>
      </c>
      <c r="BN44" s="148"/>
      <c r="BO44" s="201" t="s">
        <v>141</v>
      </c>
      <c r="BP44" s="202">
        <v>32</v>
      </c>
      <c r="BQ44" s="380">
        <v>0</v>
      </c>
      <c r="BR44" s="326">
        <v>0</v>
      </c>
      <c r="BS44" s="326">
        <v>0</v>
      </c>
      <c r="BT44" s="326">
        <v>0</v>
      </c>
      <c r="BU44" s="326">
        <v>0</v>
      </c>
      <c r="BV44" s="326">
        <v>0</v>
      </c>
      <c r="BW44" s="326">
        <v>0</v>
      </c>
      <c r="BX44" s="326">
        <v>0</v>
      </c>
      <c r="BY44" s="708">
        <v>0</v>
      </c>
      <c r="BZ44" s="326">
        <v>0</v>
      </c>
      <c r="CA44" s="326">
        <v>0</v>
      </c>
      <c r="CB44" s="326">
        <v>0</v>
      </c>
      <c r="CC44" s="708">
        <v>0</v>
      </c>
      <c r="CD44" s="326">
        <v>0</v>
      </c>
      <c r="CE44" s="326">
        <v>0</v>
      </c>
      <c r="CF44" s="326">
        <v>0</v>
      </c>
      <c r="CG44" s="326">
        <v>0</v>
      </c>
      <c r="CH44" s="326">
        <v>0</v>
      </c>
      <c r="CI44" s="379">
        <v>0</v>
      </c>
      <c r="CJ44" s="380">
        <v>0</v>
      </c>
      <c r="CK44" s="326">
        <v>0</v>
      </c>
      <c r="CL44" s="716">
        <v>0</v>
      </c>
      <c r="CM44" s="326"/>
      <c r="CN44" s="326"/>
      <c r="CO44" s="327">
        <v>0</v>
      </c>
      <c r="CP44" s="148"/>
      <c r="CQ44" s="370" t="s">
        <v>141</v>
      </c>
      <c r="CR44" s="371">
        <v>3</v>
      </c>
      <c r="CS44" s="380"/>
      <c r="CT44" s="326"/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80"/>
      <c r="DM44" s="327"/>
      <c r="DN44" s="148"/>
      <c r="DO44" s="201" t="s">
        <v>141</v>
      </c>
      <c r="DP44" s="202">
        <v>29</v>
      </c>
      <c r="DQ44" s="380"/>
      <c r="DR44" s="326"/>
      <c r="DS44" s="326"/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>
        <v>0</v>
      </c>
      <c r="EH44" s="327">
        <v>0</v>
      </c>
      <c r="EI44" s="326"/>
      <c r="EJ44" s="326"/>
      <c r="EK44" s="716">
        <v>0</v>
      </c>
      <c r="EL44" s="326"/>
      <c r="EM44" s="326">
        <v>6</v>
      </c>
      <c r="EN44" s="708">
        <v>46.153846153846153</v>
      </c>
      <c r="EO44" s="326">
        <v>6</v>
      </c>
      <c r="EP44" s="716">
        <v>46.153846153846153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0</v>
      </c>
      <c r="FA44" s="379">
        <v>1</v>
      </c>
      <c r="FB44" s="380">
        <v>0</v>
      </c>
      <c r="FC44" s="326">
        <v>0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22</v>
      </c>
      <c r="FL44" s="724">
        <v>0</v>
      </c>
      <c r="FM44" s="326">
        <v>0</v>
      </c>
      <c r="FN44" s="326">
        <v>0</v>
      </c>
      <c r="FO44" s="326">
        <v>0</v>
      </c>
      <c r="FP44" s="326">
        <v>0</v>
      </c>
      <c r="FQ44" s="327">
        <v>0</v>
      </c>
      <c r="FR44" s="380">
        <v>0</v>
      </c>
      <c r="FS44" s="326">
        <v>0</v>
      </c>
      <c r="FT44" s="326">
        <v>0</v>
      </c>
      <c r="FU44" s="326">
        <v>0</v>
      </c>
      <c r="FV44" s="326">
        <v>0</v>
      </c>
      <c r="FW44" s="326">
        <v>0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0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2.7027027027027026</v>
      </c>
      <c r="GL44" s="380">
        <v>0</v>
      </c>
      <c r="GM44" s="326">
        <v>0</v>
      </c>
      <c r="GN44" s="326">
        <v>0</v>
      </c>
      <c r="GO44" s="326">
        <v>0</v>
      </c>
      <c r="GP44" s="327">
        <v>0</v>
      </c>
      <c r="GQ44" s="380">
        <v>0</v>
      </c>
      <c r="GR44" s="326">
        <v>0</v>
      </c>
      <c r="GS44" s="326">
        <v>1</v>
      </c>
      <c r="GT44" s="326">
        <v>0</v>
      </c>
      <c r="GU44" s="327">
        <v>0</v>
      </c>
      <c r="GV44" s="205">
        <v>0</v>
      </c>
      <c r="GW44" s="205">
        <v>203</v>
      </c>
      <c r="GX44" s="730">
        <v>0</v>
      </c>
      <c r="GY44" s="380">
        <v>0</v>
      </c>
      <c r="GZ44" s="326">
        <v>0</v>
      </c>
      <c r="HA44" s="326">
        <v>0</v>
      </c>
      <c r="HB44" s="326">
        <v>0</v>
      </c>
      <c r="HC44" s="326">
        <v>0</v>
      </c>
      <c r="HD44" s="326">
        <v>0</v>
      </c>
      <c r="HE44" s="326">
        <v>0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0</v>
      </c>
      <c r="IM44" s="326">
        <v>0</v>
      </c>
      <c r="IN44" s="327">
        <v>0</v>
      </c>
      <c r="IO44" s="326">
        <v>0</v>
      </c>
      <c r="IP44" s="326">
        <v>1</v>
      </c>
      <c r="IQ44" s="379">
        <v>0</v>
      </c>
      <c r="IR44" s="380">
        <v>0</v>
      </c>
      <c r="IS44" s="326">
        <v>0</v>
      </c>
      <c r="IT44" s="327">
        <v>0</v>
      </c>
      <c r="IU44" s="326">
        <v>0</v>
      </c>
      <c r="IV44" s="326">
        <v>0</v>
      </c>
      <c r="IW44" s="327">
        <v>0</v>
      </c>
      <c r="IX44" s="380">
        <v>0</v>
      </c>
      <c r="IY44" s="326">
        <v>0</v>
      </c>
      <c r="IZ44" s="327">
        <v>0</v>
      </c>
      <c r="JA44" s="380">
        <v>0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>
        <v>0</v>
      </c>
      <c r="JQ44" s="326">
        <v>0</v>
      </c>
      <c r="JR44" s="326">
        <v>0</v>
      </c>
      <c r="JS44" s="326">
        <v>0</v>
      </c>
      <c r="JT44" s="327">
        <v>0</v>
      </c>
      <c r="JU44" s="380">
        <v>0</v>
      </c>
      <c r="JV44" s="326">
        <v>0</v>
      </c>
      <c r="JW44" s="326">
        <v>0</v>
      </c>
      <c r="JX44" s="326">
        <v>0</v>
      </c>
      <c r="JY44" s="327">
        <v>0</v>
      </c>
      <c r="JZ44" s="380">
        <v>0</v>
      </c>
      <c r="KA44" s="326">
        <v>0</v>
      </c>
      <c r="KB44" s="326">
        <v>0</v>
      </c>
      <c r="KC44" s="326">
        <v>0</v>
      </c>
      <c r="KD44" s="327">
        <v>0</v>
      </c>
      <c r="KE44" s="205">
        <v>102</v>
      </c>
      <c r="KF44" s="734">
        <v>0</v>
      </c>
      <c r="KG44" s="173">
        <v>0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0</v>
      </c>
      <c r="KQ44" s="203">
        <v>0</v>
      </c>
      <c r="KR44" s="203">
        <v>0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419"/>
      <c r="LF44" s="419"/>
      <c r="LG44" s="419"/>
      <c r="LH44" s="419"/>
      <c r="LI44" s="419"/>
      <c r="LJ44" s="545"/>
      <c r="LK44" s="480"/>
      <c r="LL44" s="452"/>
      <c r="LM44" s="452"/>
      <c r="LN44" s="453"/>
      <c r="LO44" s="801">
        <v>1</v>
      </c>
      <c r="LP44" s="452"/>
      <c r="LQ44" s="452"/>
      <c r="LR44" s="453"/>
    </row>
    <row r="45" spans="1:331" s="288" customFormat="1" ht="18.75" x14ac:dyDescent="0.3">
      <c r="A45" s="401"/>
      <c r="B45" s="368" t="s">
        <v>130</v>
      </c>
      <c r="C45" s="425">
        <f>SUM(C46:C50)</f>
        <v>61</v>
      </c>
      <c r="D45" s="159">
        <f>SUM(D46:D50)</f>
        <v>1</v>
      </c>
      <c r="E45" s="151">
        <f>SUM(E46:E50)</f>
        <v>0</v>
      </c>
      <c r="F45" s="151">
        <f>SUM(F46:F50)</f>
        <v>0</v>
      </c>
      <c r="G45" s="411">
        <f t="shared" ref="G45" si="275">SUM(D45:F45)/C45*100</f>
        <v>1.639344262295082</v>
      </c>
      <c r="H45" s="151">
        <f>SUM(H46:H50)</f>
        <v>0</v>
      </c>
      <c r="I45" s="172">
        <f>SUM(I46:I50)</f>
        <v>1</v>
      </c>
      <c r="J45" s="159">
        <f>SUM(J46:J50)</f>
        <v>4</v>
      </c>
      <c r="K45" s="151">
        <f>SUM(K46:K50)</f>
        <v>5</v>
      </c>
      <c r="L45" s="151">
        <f>SUM(L46:L50)</f>
        <v>5</v>
      </c>
      <c r="M45" s="407">
        <v>2.2988505747126435</v>
      </c>
      <c r="N45" s="159">
        <f>SUM(N46:N50)</f>
        <v>4</v>
      </c>
      <c r="O45" s="151">
        <f>SUM(O46:O50)</f>
        <v>5</v>
      </c>
      <c r="P45" s="151">
        <f>SUM(P46:P50)</f>
        <v>5</v>
      </c>
      <c r="Q45" s="387">
        <v>3.4482758620689653</v>
      </c>
      <c r="R45" s="151">
        <f t="shared" ref="R45:AF45" si="276">SUM(R46:R50)</f>
        <v>0</v>
      </c>
      <c r="S45" s="151">
        <f t="shared" si="276"/>
        <v>0</v>
      </c>
      <c r="T45" s="151">
        <f t="shared" si="276"/>
        <v>0</v>
      </c>
      <c r="U45" s="151">
        <f t="shared" si="276"/>
        <v>0</v>
      </c>
      <c r="V45" s="151">
        <f t="shared" si="276"/>
        <v>0</v>
      </c>
      <c r="W45" s="151">
        <f t="shared" si="276"/>
        <v>0</v>
      </c>
      <c r="X45" s="151">
        <f t="shared" si="276"/>
        <v>4</v>
      </c>
      <c r="Y45" s="151">
        <f t="shared" si="276"/>
        <v>5</v>
      </c>
      <c r="Z45" s="151">
        <f t="shared" si="276"/>
        <v>4</v>
      </c>
      <c r="AA45" s="151">
        <f t="shared" si="276"/>
        <v>5</v>
      </c>
      <c r="AB45" s="151">
        <f t="shared" si="276"/>
        <v>0</v>
      </c>
      <c r="AC45" s="151">
        <f t="shared" si="276"/>
        <v>0</v>
      </c>
      <c r="AD45" s="151">
        <f t="shared" si="276"/>
        <v>0</v>
      </c>
      <c r="AE45" s="151">
        <f t="shared" si="276"/>
        <v>0</v>
      </c>
      <c r="AF45" s="153">
        <f t="shared" si="276"/>
        <v>0</v>
      </c>
      <c r="AG45" s="153"/>
      <c r="AH45" s="154"/>
      <c r="AI45" s="150" t="s">
        <v>130</v>
      </c>
      <c r="AJ45" s="425">
        <f t="shared" ref="AJ45" si="277">SUM(AJ46:AJ50)</f>
        <v>71</v>
      </c>
      <c r="AK45" s="151">
        <f>SUM(AK46:AK50)</f>
        <v>12</v>
      </c>
      <c r="AL45" s="152">
        <f t="shared" ref="AL45" si="278">AK45/AJ45*100</f>
        <v>16.901408450704224</v>
      </c>
      <c r="AM45" s="151">
        <f t="shared" ref="AM45:AU45" si="279">SUM(AM46:AM50)</f>
        <v>12</v>
      </c>
      <c r="AN45" s="151">
        <f t="shared" si="279"/>
        <v>12</v>
      </c>
      <c r="AO45" s="151">
        <f t="shared" si="279"/>
        <v>0</v>
      </c>
      <c r="AP45" s="151">
        <f t="shared" si="279"/>
        <v>0</v>
      </c>
      <c r="AQ45" s="151">
        <f t="shared" si="279"/>
        <v>0</v>
      </c>
      <c r="AR45" s="151">
        <f t="shared" si="279"/>
        <v>0</v>
      </c>
      <c r="AS45" s="151">
        <f t="shared" si="279"/>
        <v>1</v>
      </c>
      <c r="AT45" s="151">
        <f t="shared" si="279"/>
        <v>7</v>
      </c>
      <c r="AU45" s="151">
        <f t="shared" si="279"/>
        <v>10</v>
      </c>
      <c r="AV45" s="152">
        <f t="shared" ref="AV45" si="280">AU45/AJ45*100</f>
        <v>14.084507042253522</v>
      </c>
      <c r="AW45" s="155">
        <f>SUM(AW46:AW50)</f>
        <v>10</v>
      </c>
      <c r="AX45" s="603">
        <f>SUM(AX46:AX50)</f>
        <v>10</v>
      </c>
      <c r="AY45" s="155">
        <f>SUM(AY46:AY50)</f>
        <v>0</v>
      </c>
      <c r="AZ45" s="155">
        <f>SUM(AZ46:AZ50)</f>
        <v>2</v>
      </c>
      <c r="BA45" s="155">
        <f>SUM(BA46:BA50)</f>
        <v>0</v>
      </c>
      <c r="BB45" s="152">
        <f t="shared" ref="BB45" si="281">BA45/AJ45*100</f>
        <v>0</v>
      </c>
      <c r="BC45" s="155">
        <f>SUM(BC46:BC50)</f>
        <v>0</v>
      </c>
      <c r="BD45" s="155">
        <f>SUM(BD46:BD50)</f>
        <v>1</v>
      </c>
      <c r="BE45" s="155">
        <f>SUM(BE46:BE50)</f>
        <v>0</v>
      </c>
      <c r="BF45" s="152">
        <f t="shared" ref="BF45" si="282">BE45/AJ45*100</f>
        <v>0</v>
      </c>
      <c r="BG45" s="155">
        <f t="shared" ref="BG45:BM45" si="283">SUM(BG46:BG50)</f>
        <v>0</v>
      </c>
      <c r="BH45" s="151">
        <f t="shared" si="283"/>
        <v>0</v>
      </c>
      <c r="BI45" s="151">
        <f t="shared" si="283"/>
        <v>0</v>
      </c>
      <c r="BJ45" s="151">
        <f t="shared" si="283"/>
        <v>0</v>
      </c>
      <c r="BK45" s="151">
        <f t="shared" si="283"/>
        <v>0</v>
      </c>
      <c r="BL45" s="151">
        <f t="shared" si="283"/>
        <v>0</v>
      </c>
      <c r="BM45" s="153">
        <f t="shared" si="283"/>
        <v>0</v>
      </c>
      <c r="BN45" s="154"/>
      <c r="BO45" s="150" t="s">
        <v>130</v>
      </c>
      <c r="BP45" s="425">
        <f t="shared" ref="BP45" si="284">SUM(BP46:BP50)</f>
        <v>81</v>
      </c>
      <c r="BQ45" s="151">
        <f t="shared" ref="BQ45:BX45" si="285">SUM(BQ46:BQ50)</f>
        <v>0</v>
      </c>
      <c r="BR45" s="151">
        <f t="shared" si="285"/>
        <v>0</v>
      </c>
      <c r="BS45" s="151">
        <f t="shared" si="285"/>
        <v>0</v>
      </c>
      <c r="BT45" s="151">
        <f t="shared" si="285"/>
        <v>0</v>
      </c>
      <c r="BU45" s="151">
        <f t="shared" si="285"/>
        <v>1</v>
      </c>
      <c r="BV45" s="151">
        <f t="shared" si="285"/>
        <v>0</v>
      </c>
      <c r="BW45" s="151">
        <f t="shared" si="285"/>
        <v>0</v>
      </c>
      <c r="BX45" s="155">
        <f t="shared" si="285"/>
        <v>0</v>
      </c>
      <c r="BY45" s="708">
        <f t="shared" ref="BY45" si="286">BX45/BP45</f>
        <v>0</v>
      </c>
      <c r="BZ45" s="155">
        <f>SUM(BZ46:BZ50)</f>
        <v>0</v>
      </c>
      <c r="CA45" s="155">
        <f>SUM(CA46:CA50)</f>
        <v>0</v>
      </c>
      <c r="CB45" s="155">
        <f>SUM(CB46:CB50)</f>
        <v>0</v>
      </c>
      <c r="CC45" s="708">
        <f t="shared" ref="CC45" si="287">CB45/BP45*100</f>
        <v>0</v>
      </c>
      <c r="CD45" s="155">
        <f t="shared" ref="CD45:CK45" si="288">SUM(CD46:CD50)</f>
        <v>0</v>
      </c>
      <c r="CE45" s="155">
        <f t="shared" si="288"/>
        <v>0</v>
      </c>
      <c r="CF45" s="155">
        <f t="shared" si="288"/>
        <v>0</v>
      </c>
      <c r="CG45" s="155">
        <f t="shared" si="288"/>
        <v>0</v>
      </c>
      <c r="CH45" s="155">
        <f t="shared" si="288"/>
        <v>0</v>
      </c>
      <c r="CI45" s="155">
        <f t="shared" si="288"/>
        <v>0</v>
      </c>
      <c r="CJ45" s="155">
        <f t="shared" si="288"/>
        <v>0</v>
      </c>
      <c r="CK45" s="155">
        <f t="shared" si="288"/>
        <v>1</v>
      </c>
      <c r="CL45" s="716">
        <f t="shared" ref="CL45" si="289">CK45/BP45*100</f>
        <v>1.2345679012345678</v>
      </c>
      <c r="CM45" s="291">
        <f t="shared" ref="CM45:CN45" si="290">SUM(CM46:CM50)</f>
        <v>0</v>
      </c>
      <c r="CN45" s="279">
        <f t="shared" si="290"/>
        <v>0</v>
      </c>
      <c r="CO45" s="153">
        <f>SUM(CO46:CO50)</f>
        <v>0</v>
      </c>
      <c r="CP45" s="154"/>
      <c r="CQ45" s="368" t="s">
        <v>130</v>
      </c>
      <c r="CR45" s="369">
        <f t="shared" ref="CR45" si="291">SUM(CR46:CR50)</f>
        <v>10</v>
      </c>
      <c r="CS45" s="151">
        <f t="shared" ref="CS45:DM45" si="292">SUM(CS46:CS50)</f>
        <v>0</v>
      </c>
      <c r="CT45" s="151">
        <f t="shared" si="292"/>
        <v>0</v>
      </c>
      <c r="CU45" s="151">
        <f t="shared" si="292"/>
        <v>0</v>
      </c>
      <c r="CV45" s="151">
        <f t="shared" si="292"/>
        <v>0</v>
      </c>
      <c r="CW45" s="151">
        <f t="shared" si="292"/>
        <v>0</v>
      </c>
      <c r="CX45" s="151">
        <f t="shared" si="292"/>
        <v>0</v>
      </c>
      <c r="CY45" s="151">
        <f t="shared" si="292"/>
        <v>0</v>
      </c>
      <c r="CZ45" s="151">
        <f t="shared" si="292"/>
        <v>0</v>
      </c>
      <c r="DA45" s="151">
        <f t="shared" si="292"/>
        <v>0</v>
      </c>
      <c r="DB45" s="151">
        <f t="shared" si="292"/>
        <v>0</v>
      </c>
      <c r="DC45" s="151">
        <f t="shared" si="292"/>
        <v>0</v>
      </c>
      <c r="DD45" s="151">
        <f t="shared" si="292"/>
        <v>0</v>
      </c>
      <c r="DE45" s="151">
        <f t="shared" si="292"/>
        <v>0</v>
      </c>
      <c r="DF45" s="151">
        <f t="shared" si="292"/>
        <v>0</v>
      </c>
      <c r="DG45" s="151">
        <f t="shared" si="292"/>
        <v>0</v>
      </c>
      <c r="DH45" s="151">
        <f t="shared" si="292"/>
        <v>0</v>
      </c>
      <c r="DI45" s="151">
        <f t="shared" si="292"/>
        <v>0</v>
      </c>
      <c r="DJ45" s="151">
        <f t="shared" si="292"/>
        <v>0</v>
      </c>
      <c r="DK45" s="151">
        <f t="shared" si="292"/>
        <v>0</v>
      </c>
      <c r="DL45" s="156">
        <f t="shared" si="292"/>
        <v>0</v>
      </c>
      <c r="DM45" s="357">
        <f t="shared" si="292"/>
        <v>0</v>
      </c>
      <c r="DN45" s="154"/>
      <c r="DO45" s="150" t="s">
        <v>130</v>
      </c>
      <c r="DP45" s="425">
        <f t="shared" ref="DP45" si="293">SUM(DP46:DP50)</f>
        <v>77</v>
      </c>
      <c r="DQ45" s="151">
        <f t="shared" ref="DQ45:DW45" si="294">SUM(DQ46:DQ50)</f>
        <v>0</v>
      </c>
      <c r="DR45" s="151">
        <f t="shared" si="294"/>
        <v>0</v>
      </c>
      <c r="DS45" s="151">
        <f t="shared" si="294"/>
        <v>0</v>
      </c>
      <c r="DT45" s="151">
        <f t="shared" si="294"/>
        <v>0</v>
      </c>
      <c r="DU45" s="151">
        <f t="shared" si="294"/>
        <v>0</v>
      </c>
      <c r="DV45" s="151">
        <f t="shared" si="294"/>
        <v>0</v>
      </c>
      <c r="DW45" s="155">
        <f t="shared" si="294"/>
        <v>0</v>
      </c>
      <c r="DX45" s="720">
        <f t="shared" ref="DX45" si="295">DW45/DP45*100</f>
        <v>0</v>
      </c>
      <c r="DY45" s="155">
        <f>SUM(DY46:DY50)</f>
        <v>0</v>
      </c>
      <c r="DZ45" s="155">
        <f>SUM(DZ46:DZ50)</f>
        <v>0</v>
      </c>
      <c r="EA45" s="155">
        <f>SUM(EA46:EA50)</f>
        <v>0</v>
      </c>
      <c r="EB45" s="716">
        <f t="shared" ref="EB45" si="296">EA45/DP45*100</f>
        <v>0</v>
      </c>
      <c r="EC45" s="155">
        <f t="shared" ref="EC45:EJ45" si="297">SUM(EC46:EC50)</f>
        <v>0</v>
      </c>
      <c r="ED45" s="155">
        <f t="shared" si="297"/>
        <v>0</v>
      </c>
      <c r="EE45" s="155">
        <f t="shared" si="297"/>
        <v>0</v>
      </c>
      <c r="EF45" s="155">
        <f t="shared" si="297"/>
        <v>0</v>
      </c>
      <c r="EG45" s="155">
        <f t="shared" si="297"/>
        <v>0</v>
      </c>
      <c r="EH45" s="155">
        <f t="shared" si="297"/>
        <v>0</v>
      </c>
      <c r="EI45" s="155">
        <f t="shared" si="297"/>
        <v>0</v>
      </c>
      <c r="EJ45" s="155">
        <f t="shared" si="297"/>
        <v>0</v>
      </c>
      <c r="EK45" s="716">
        <f t="shared" ref="EK45" si="298">EJ45/DP45*100</f>
        <v>0</v>
      </c>
      <c r="EL45" s="155">
        <f>SUM(EL46:EL50)</f>
        <v>0</v>
      </c>
      <c r="EM45" s="155">
        <f>SUM(EM46:EM50)</f>
        <v>19</v>
      </c>
      <c r="EN45" s="708">
        <f t="shared" ref="EN45" si="299">EM45/DP45*100</f>
        <v>24.675324675324674</v>
      </c>
      <c r="EO45" s="155">
        <f>SUM(EO46:EO50)</f>
        <v>19</v>
      </c>
      <c r="EP45" s="716">
        <f t="shared" ref="EP45" si="300">EO45/DP45*100</f>
        <v>24.675324675324674</v>
      </c>
      <c r="EQ45" s="154"/>
      <c r="ER45" s="150" t="s">
        <v>130</v>
      </c>
      <c r="ES45" s="151">
        <f t="shared" ref="ES45:GG45" si="301">SUM(ES46:ES50)</f>
        <v>3</v>
      </c>
      <c r="ET45" s="151">
        <f t="shared" si="301"/>
        <v>0</v>
      </c>
      <c r="EU45" s="153">
        <f t="shared" si="301"/>
        <v>0</v>
      </c>
      <c r="EV45" s="159">
        <f t="shared" si="301"/>
        <v>0</v>
      </c>
      <c r="EW45" s="155">
        <f t="shared" si="301"/>
        <v>0</v>
      </c>
      <c r="EX45" s="180">
        <f t="shared" si="301"/>
        <v>0</v>
      </c>
      <c r="EY45" s="159">
        <f t="shared" si="301"/>
        <v>2</v>
      </c>
      <c r="EZ45" s="151">
        <f t="shared" si="301"/>
        <v>0</v>
      </c>
      <c r="FA45" s="153">
        <f t="shared" si="301"/>
        <v>0</v>
      </c>
      <c r="FB45" s="159">
        <f t="shared" si="301"/>
        <v>5</v>
      </c>
      <c r="FC45" s="151">
        <f t="shared" si="301"/>
        <v>4</v>
      </c>
      <c r="FD45" s="153">
        <f t="shared" si="301"/>
        <v>1</v>
      </c>
      <c r="FE45" s="159">
        <f t="shared" si="301"/>
        <v>0</v>
      </c>
      <c r="FF45" s="151">
        <f t="shared" si="301"/>
        <v>3</v>
      </c>
      <c r="FG45" s="172">
        <f t="shared" si="301"/>
        <v>0</v>
      </c>
      <c r="FH45" s="159">
        <f t="shared" si="301"/>
        <v>0</v>
      </c>
      <c r="FI45" s="151">
        <f t="shared" si="301"/>
        <v>0</v>
      </c>
      <c r="FJ45" s="153">
        <f t="shared" si="301"/>
        <v>0</v>
      </c>
      <c r="FK45" s="427">
        <f>SUM(FK46:FK50)</f>
        <v>82</v>
      </c>
      <c r="FL45" s="724">
        <f t="shared" ref="FL45" si="302">SUM(FM45:FQ45)/FK45*100</f>
        <v>7.3170731707317067</v>
      </c>
      <c r="FM45" s="151">
        <f t="shared" si="301"/>
        <v>0</v>
      </c>
      <c r="FN45" s="151">
        <f t="shared" si="301"/>
        <v>1</v>
      </c>
      <c r="FO45" s="151">
        <f t="shared" si="301"/>
        <v>2</v>
      </c>
      <c r="FP45" s="151">
        <f t="shared" si="301"/>
        <v>3</v>
      </c>
      <c r="FQ45" s="153">
        <f t="shared" si="301"/>
        <v>0</v>
      </c>
      <c r="FR45" s="159">
        <f t="shared" si="301"/>
        <v>2</v>
      </c>
      <c r="FS45" s="155">
        <f t="shared" si="301"/>
        <v>0</v>
      </c>
      <c r="FT45" s="155">
        <f t="shared" si="301"/>
        <v>0</v>
      </c>
      <c r="FU45" s="151">
        <f t="shared" si="301"/>
        <v>0</v>
      </c>
      <c r="FV45" s="151">
        <f t="shared" si="301"/>
        <v>0</v>
      </c>
      <c r="FW45" s="151">
        <f t="shared" si="301"/>
        <v>0</v>
      </c>
      <c r="FX45" s="151">
        <f t="shared" si="301"/>
        <v>1</v>
      </c>
      <c r="FY45" s="151">
        <f t="shared" si="301"/>
        <v>0</v>
      </c>
      <c r="FZ45" s="151">
        <f t="shared" si="301"/>
        <v>0</v>
      </c>
      <c r="GA45" s="151">
        <f t="shared" si="301"/>
        <v>4</v>
      </c>
      <c r="GB45" s="151">
        <f t="shared" si="301"/>
        <v>1</v>
      </c>
      <c r="GC45" s="151">
        <f t="shared" si="301"/>
        <v>0</v>
      </c>
      <c r="GD45" s="151">
        <f t="shared" si="301"/>
        <v>0</v>
      </c>
      <c r="GE45" s="151">
        <f t="shared" si="301"/>
        <v>0</v>
      </c>
      <c r="GF45" s="151">
        <f t="shared" si="301"/>
        <v>0</v>
      </c>
      <c r="GG45" s="153">
        <f t="shared" si="301"/>
        <v>0</v>
      </c>
      <c r="GH45" s="154"/>
      <c r="GI45" s="150" t="s">
        <v>130</v>
      </c>
      <c r="GJ45" s="487">
        <v>638</v>
      </c>
      <c r="GK45" s="727">
        <f t="shared" ref="GK45" si="303">(SUM(GL45:GU45)/GJ45)*100</f>
        <v>0</v>
      </c>
      <c r="GL45" s="151">
        <f t="shared" ref="GL45:HG45" si="304">SUM(GL46:GL50)</f>
        <v>0</v>
      </c>
      <c r="GM45" s="151">
        <f t="shared" si="304"/>
        <v>0</v>
      </c>
      <c r="GN45" s="151">
        <f t="shared" si="304"/>
        <v>0</v>
      </c>
      <c r="GO45" s="151">
        <f t="shared" si="304"/>
        <v>0</v>
      </c>
      <c r="GP45" s="151">
        <f t="shared" si="304"/>
        <v>0</v>
      </c>
      <c r="GQ45" s="151">
        <f t="shared" si="304"/>
        <v>0</v>
      </c>
      <c r="GR45" s="151">
        <f t="shared" si="304"/>
        <v>0</v>
      </c>
      <c r="GS45" s="151">
        <f t="shared" si="304"/>
        <v>0</v>
      </c>
      <c r="GT45" s="151">
        <f t="shared" si="304"/>
        <v>0</v>
      </c>
      <c r="GU45" s="172">
        <f t="shared" si="304"/>
        <v>0</v>
      </c>
      <c r="GV45" s="184">
        <f>SUM(GV46:GV50)</f>
        <v>0</v>
      </c>
      <c r="GW45" s="159">
        <f t="shared" ref="GW45" si="305">SUM(GW46:GW50)</f>
        <v>713</v>
      </c>
      <c r="GX45" s="730">
        <f t="shared" ref="GX45" si="306">GV45/GW45*100</f>
        <v>0</v>
      </c>
      <c r="GY45" s="151">
        <f t="shared" si="304"/>
        <v>0</v>
      </c>
      <c r="GZ45" s="151">
        <f t="shared" si="304"/>
        <v>0</v>
      </c>
      <c r="HA45" s="151">
        <f t="shared" si="304"/>
        <v>0</v>
      </c>
      <c r="HB45" s="151">
        <f t="shared" si="304"/>
        <v>0</v>
      </c>
      <c r="HC45" s="151">
        <f t="shared" si="304"/>
        <v>0</v>
      </c>
      <c r="HD45" s="151">
        <f t="shared" si="304"/>
        <v>0</v>
      </c>
      <c r="HE45" s="151">
        <f t="shared" si="304"/>
        <v>0</v>
      </c>
      <c r="HF45" s="151">
        <f t="shared" si="304"/>
        <v>0</v>
      </c>
      <c r="HG45" s="153">
        <f t="shared" si="304"/>
        <v>0</v>
      </c>
      <c r="HH45" s="154"/>
      <c r="HI45" s="150" t="s">
        <v>130</v>
      </c>
      <c r="HJ45" s="155">
        <f t="shared" ref="HJ45:IF45" si="307">SUM(HJ46:HJ50)</f>
        <v>0</v>
      </c>
      <c r="HK45" s="151">
        <f t="shared" si="307"/>
        <v>0</v>
      </c>
      <c r="HL45" s="151">
        <f t="shared" si="307"/>
        <v>0</v>
      </c>
      <c r="HM45" s="151">
        <f t="shared" si="307"/>
        <v>0</v>
      </c>
      <c r="HN45" s="151">
        <f t="shared" si="307"/>
        <v>0</v>
      </c>
      <c r="HO45" s="151">
        <f t="shared" si="307"/>
        <v>0</v>
      </c>
      <c r="HP45" s="151">
        <f t="shared" si="307"/>
        <v>0</v>
      </c>
      <c r="HQ45" s="172">
        <f t="shared" si="307"/>
        <v>0</v>
      </c>
      <c r="HR45" s="427">
        <f>SUM(HR46:HR50)</f>
        <v>46</v>
      </c>
      <c r="HS45" s="732">
        <f t="shared" ref="HS45" si="308">SUM(HT45:HX45)/HR45*100</f>
        <v>0</v>
      </c>
      <c r="HT45" s="155">
        <f t="shared" si="307"/>
        <v>0</v>
      </c>
      <c r="HU45" s="155">
        <f t="shared" si="307"/>
        <v>0</v>
      </c>
      <c r="HV45" s="155">
        <f t="shared" si="307"/>
        <v>0</v>
      </c>
      <c r="HW45" s="155">
        <f t="shared" si="307"/>
        <v>0</v>
      </c>
      <c r="HX45" s="180">
        <f t="shared" si="307"/>
        <v>0</v>
      </c>
      <c r="HY45" s="151">
        <f t="shared" si="307"/>
        <v>0</v>
      </c>
      <c r="HZ45" s="151">
        <f t="shared" si="307"/>
        <v>0</v>
      </c>
      <c r="IA45" s="151">
        <f t="shared" si="307"/>
        <v>0</v>
      </c>
      <c r="IB45" s="151">
        <f t="shared" si="307"/>
        <v>0</v>
      </c>
      <c r="IC45" s="151">
        <f t="shared" si="307"/>
        <v>0</v>
      </c>
      <c r="ID45" s="151">
        <f t="shared" si="307"/>
        <v>0</v>
      </c>
      <c r="IE45" s="151">
        <f t="shared" si="307"/>
        <v>0</v>
      </c>
      <c r="IF45" s="153">
        <f t="shared" si="307"/>
        <v>0</v>
      </c>
      <c r="IG45" s="154"/>
      <c r="IH45" s="150" t="s">
        <v>130</v>
      </c>
      <c r="II45" s="159">
        <f t="shared" ref="II45:KU45" si="309">SUM(II46:II50)</f>
        <v>0</v>
      </c>
      <c r="IJ45" s="151">
        <f t="shared" si="309"/>
        <v>0</v>
      </c>
      <c r="IK45" s="151">
        <f t="shared" si="309"/>
        <v>0</v>
      </c>
      <c r="IL45" s="151">
        <f t="shared" si="309"/>
        <v>0</v>
      </c>
      <c r="IM45" s="151">
        <f t="shared" si="309"/>
        <v>0</v>
      </c>
      <c r="IN45" s="151">
        <f t="shared" si="309"/>
        <v>0</v>
      </c>
      <c r="IO45" s="151">
        <f t="shared" si="309"/>
        <v>1</v>
      </c>
      <c r="IP45" s="151">
        <f t="shared" si="309"/>
        <v>0</v>
      </c>
      <c r="IQ45" s="151">
        <f t="shared" si="309"/>
        <v>0</v>
      </c>
      <c r="IR45" s="151">
        <f t="shared" si="309"/>
        <v>5</v>
      </c>
      <c r="IS45" s="151">
        <f t="shared" si="309"/>
        <v>0</v>
      </c>
      <c r="IT45" s="151">
        <f t="shared" si="309"/>
        <v>0</v>
      </c>
      <c r="IU45" s="151">
        <f t="shared" si="309"/>
        <v>0</v>
      </c>
      <c r="IV45" s="151">
        <f t="shared" si="309"/>
        <v>1</v>
      </c>
      <c r="IW45" s="153">
        <f t="shared" si="309"/>
        <v>0</v>
      </c>
      <c r="IX45" s="159">
        <f t="shared" si="309"/>
        <v>0</v>
      </c>
      <c r="IY45" s="151">
        <f t="shared" si="309"/>
        <v>0</v>
      </c>
      <c r="IZ45" s="153">
        <f t="shared" si="309"/>
        <v>0</v>
      </c>
      <c r="JA45" s="159">
        <f t="shared" si="309"/>
        <v>0</v>
      </c>
      <c r="JB45" s="151">
        <f t="shared" si="309"/>
        <v>0</v>
      </c>
      <c r="JC45" s="153">
        <f t="shared" si="309"/>
        <v>0</v>
      </c>
      <c r="JD45" s="159">
        <f t="shared" si="309"/>
        <v>0</v>
      </c>
      <c r="JE45" s="151">
        <f t="shared" si="309"/>
        <v>0</v>
      </c>
      <c r="JF45" s="151">
        <f t="shared" si="309"/>
        <v>0</v>
      </c>
      <c r="JG45" s="172"/>
      <c r="JH45" s="153">
        <f t="shared" si="309"/>
        <v>0</v>
      </c>
      <c r="JI45" s="154"/>
      <c r="JJ45" s="150" t="s">
        <v>130</v>
      </c>
      <c r="JK45" s="159">
        <f t="shared" si="309"/>
        <v>0</v>
      </c>
      <c r="JL45" s="151">
        <f t="shared" si="309"/>
        <v>0</v>
      </c>
      <c r="JM45" s="151">
        <f t="shared" si="309"/>
        <v>0</v>
      </c>
      <c r="JN45" s="151">
        <f t="shared" si="309"/>
        <v>0</v>
      </c>
      <c r="JO45" s="153">
        <f t="shared" si="309"/>
        <v>0</v>
      </c>
      <c r="JP45" s="159">
        <f t="shared" si="309"/>
        <v>0</v>
      </c>
      <c r="JQ45" s="151">
        <f t="shared" si="309"/>
        <v>0</v>
      </c>
      <c r="JR45" s="151">
        <f t="shared" si="309"/>
        <v>0</v>
      </c>
      <c r="JS45" s="151">
        <f t="shared" si="309"/>
        <v>0</v>
      </c>
      <c r="JT45" s="172">
        <f t="shared" si="309"/>
        <v>0</v>
      </c>
      <c r="JU45" s="159">
        <f t="shared" si="309"/>
        <v>0</v>
      </c>
      <c r="JV45" s="155">
        <f t="shared" si="309"/>
        <v>0</v>
      </c>
      <c r="JW45" s="155">
        <f t="shared" si="309"/>
        <v>0</v>
      </c>
      <c r="JX45" s="155">
        <f t="shared" si="309"/>
        <v>0</v>
      </c>
      <c r="JY45" s="180">
        <f t="shared" si="309"/>
        <v>0</v>
      </c>
      <c r="JZ45" s="159">
        <f t="shared" si="309"/>
        <v>0</v>
      </c>
      <c r="KA45" s="155">
        <f t="shared" si="309"/>
        <v>0</v>
      </c>
      <c r="KB45" s="155">
        <f t="shared" si="309"/>
        <v>0</v>
      </c>
      <c r="KC45" s="155">
        <f t="shared" si="309"/>
        <v>0</v>
      </c>
      <c r="KD45" s="180">
        <f t="shared" si="309"/>
        <v>0</v>
      </c>
      <c r="KE45" s="427">
        <f t="shared" si="309"/>
        <v>357</v>
      </c>
      <c r="KF45" s="734">
        <f t="shared" ref="KF45" si="310">KG45/KE45*100</f>
        <v>0.28011204481792717</v>
      </c>
      <c r="KG45" s="180">
        <f t="shared" si="309"/>
        <v>1</v>
      </c>
      <c r="KH45" s="155">
        <f t="shared" si="309"/>
        <v>0</v>
      </c>
      <c r="KI45" s="155">
        <f t="shared" si="309"/>
        <v>0</v>
      </c>
      <c r="KJ45" s="180">
        <f t="shared" si="309"/>
        <v>0</v>
      </c>
      <c r="KK45" s="301"/>
      <c r="KL45" s="275" t="s">
        <v>130</v>
      </c>
      <c r="KM45" s="159">
        <f t="shared" si="309"/>
        <v>0</v>
      </c>
      <c r="KN45" s="155">
        <f t="shared" si="309"/>
        <v>0</v>
      </c>
      <c r="KO45" s="155">
        <f t="shared" si="309"/>
        <v>0</v>
      </c>
      <c r="KP45" s="155">
        <f t="shared" si="309"/>
        <v>5</v>
      </c>
      <c r="KQ45" s="155">
        <f t="shared" si="309"/>
        <v>0</v>
      </c>
      <c r="KR45" s="155">
        <f t="shared" si="309"/>
        <v>10</v>
      </c>
      <c r="KS45" s="155">
        <f t="shared" si="309"/>
        <v>0</v>
      </c>
      <c r="KT45" s="155">
        <f t="shared" si="309"/>
        <v>0</v>
      </c>
      <c r="KU45" s="180">
        <f t="shared" si="309"/>
        <v>0</v>
      </c>
      <c r="KV45" s="331">
        <f t="shared" ref="KV45:KW45" si="311">SUM(KV46:KV50)</f>
        <v>0</v>
      </c>
      <c r="KW45" s="180">
        <f t="shared" si="311"/>
        <v>0</v>
      </c>
      <c r="KY45" s="159">
        <f t="shared" ref="KY45:LA45" si="312">SUM(KY46:KY50)</f>
        <v>0</v>
      </c>
      <c r="KZ45" s="159">
        <f t="shared" si="312"/>
        <v>0</v>
      </c>
      <c r="LA45" s="159">
        <f t="shared" si="312"/>
        <v>0</v>
      </c>
      <c r="LB45" s="180">
        <f>SUM(LB46:LB50)</f>
        <v>0</v>
      </c>
      <c r="LD45" s="368" t="s">
        <v>130</v>
      </c>
      <c r="LE45" s="482">
        <f t="shared" ref="LE45:LR45" si="313">SUM(LE46:LE50)</f>
        <v>0</v>
      </c>
      <c r="LF45" s="417">
        <f t="shared" si="313"/>
        <v>0</v>
      </c>
      <c r="LG45" s="417">
        <f t="shared" si="313"/>
        <v>0</v>
      </c>
      <c r="LH45" s="417">
        <f t="shared" si="313"/>
        <v>0</v>
      </c>
      <c r="LI45" s="417">
        <f t="shared" si="313"/>
        <v>0</v>
      </c>
      <c r="LJ45" s="418">
        <f t="shared" si="313"/>
        <v>0</v>
      </c>
      <c r="LK45" s="454">
        <f t="shared" si="313"/>
        <v>0</v>
      </c>
      <c r="LL45" s="460">
        <f t="shared" si="313"/>
        <v>0</v>
      </c>
      <c r="LM45" s="460">
        <f t="shared" si="313"/>
        <v>0</v>
      </c>
      <c r="LN45" s="462">
        <f t="shared" si="313"/>
        <v>0</v>
      </c>
      <c r="LO45" s="503">
        <v>5</v>
      </c>
      <c r="LP45" s="504">
        <f t="shared" si="313"/>
        <v>0</v>
      </c>
      <c r="LQ45" s="504">
        <f t="shared" si="313"/>
        <v>0</v>
      </c>
      <c r="LR45" s="505">
        <f t="shared" si="313"/>
        <v>0</v>
      </c>
      <c r="LS45" s="511"/>
    </row>
    <row r="46" spans="1:331" s="288" customFormat="1" ht="18.75" x14ac:dyDescent="0.3">
      <c r="A46" s="235">
        <v>1445</v>
      </c>
      <c r="B46" s="201" t="s">
        <v>137</v>
      </c>
      <c r="C46" s="202">
        <v>53</v>
      </c>
      <c r="D46" s="380">
        <v>1</v>
      </c>
      <c r="E46" s="326">
        <v>0</v>
      </c>
      <c r="F46" s="326">
        <v>0</v>
      </c>
      <c r="G46" s="705">
        <v>1.2987012987012987</v>
      </c>
      <c r="H46" s="326">
        <v>0</v>
      </c>
      <c r="I46" s="379">
        <v>1</v>
      </c>
      <c r="J46" s="380">
        <v>2</v>
      </c>
      <c r="K46" s="326">
        <v>4</v>
      </c>
      <c r="L46" s="326">
        <v>5</v>
      </c>
      <c r="M46" s="406">
        <v>6.4935064935064926</v>
      </c>
      <c r="N46" s="380">
        <v>2</v>
      </c>
      <c r="O46" s="326">
        <v>4</v>
      </c>
      <c r="P46" s="326">
        <v>5</v>
      </c>
      <c r="Q46" s="386">
        <v>6.4935064935064926</v>
      </c>
      <c r="R46" s="380">
        <v>0</v>
      </c>
      <c r="S46" s="326">
        <v>0</v>
      </c>
      <c r="T46" s="326">
        <v>0</v>
      </c>
      <c r="U46" s="326">
        <v>0</v>
      </c>
      <c r="V46" s="326">
        <v>0</v>
      </c>
      <c r="W46" s="327">
        <v>0</v>
      </c>
      <c r="X46" s="326">
        <v>2</v>
      </c>
      <c r="Y46" s="326">
        <v>4</v>
      </c>
      <c r="Z46" s="326">
        <v>2</v>
      </c>
      <c r="AA46" s="326">
        <v>4</v>
      </c>
      <c r="AB46" s="326">
        <v>0</v>
      </c>
      <c r="AC46" s="326">
        <v>0</v>
      </c>
      <c r="AD46" s="326">
        <v>0</v>
      </c>
      <c r="AE46" s="326">
        <v>0</v>
      </c>
      <c r="AF46" s="327">
        <v>0</v>
      </c>
      <c r="AG46" s="204"/>
      <c r="AH46" s="148"/>
      <c r="AI46" s="276" t="s">
        <v>137</v>
      </c>
      <c r="AJ46" s="202">
        <v>61</v>
      </c>
      <c r="AK46" s="327">
        <v>10</v>
      </c>
      <c r="AL46" s="708">
        <v>14.285714285714285</v>
      </c>
      <c r="AM46" s="326">
        <v>10</v>
      </c>
      <c r="AN46" s="326">
        <v>10</v>
      </c>
      <c r="AO46" s="326">
        <v>0</v>
      </c>
      <c r="AP46" s="326">
        <v>0</v>
      </c>
      <c r="AQ46" s="327">
        <v>0</v>
      </c>
      <c r="AR46" s="326">
        <v>0</v>
      </c>
      <c r="AS46" s="326">
        <v>0</v>
      </c>
      <c r="AT46" s="379">
        <v>5</v>
      </c>
      <c r="AU46" s="380">
        <v>6</v>
      </c>
      <c r="AV46" s="708">
        <v>8.5714285714285712</v>
      </c>
      <c r="AW46" s="326">
        <v>6</v>
      </c>
      <c r="AX46" s="744">
        <v>6</v>
      </c>
      <c r="AY46" s="326">
        <v>0</v>
      </c>
      <c r="AZ46" s="326">
        <v>1</v>
      </c>
      <c r="BA46" s="326">
        <v>0</v>
      </c>
      <c r="BB46" s="708">
        <v>0</v>
      </c>
      <c r="BC46" s="326">
        <v>0</v>
      </c>
      <c r="BD46" s="326">
        <v>0</v>
      </c>
      <c r="BE46" s="326">
        <v>0</v>
      </c>
      <c r="BF46" s="708">
        <v>0</v>
      </c>
      <c r="BG46" s="326">
        <v>0</v>
      </c>
      <c r="BH46" s="326">
        <v>0</v>
      </c>
      <c r="BI46" s="326">
        <v>0</v>
      </c>
      <c r="BJ46" s="326">
        <v>0</v>
      </c>
      <c r="BK46" s="326">
        <v>0</v>
      </c>
      <c r="BL46" s="326">
        <v>0</v>
      </c>
      <c r="BM46" s="327">
        <v>0</v>
      </c>
      <c r="BN46" s="148"/>
      <c r="BO46" s="201" t="s">
        <v>137</v>
      </c>
      <c r="BP46" s="202">
        <v>69</v>
      </c>
      <c r="BQ46" s="380">
        <v>0</v>
      </c>
      <c r="BR46" s="326">
        <v>0</v>
      </c>
      <c r="BS46" s="326">
        <v>0</v>
      </c>
      <c r="BT46" s="326">
        <v>0</v>
      </c>
      <c r="BU46" s="326">
        <v>0</v>
      </c>
      <c r="BV46" s="326">
        <v>0</v>
      </c>
      <c r="BW46" s="326">
        <v>0</v>
      </c>
      <c r="BX46" s="326">
        <v>0</v>
      </c>
      <c r="BY46" s="708">
        <v>0</v>
      </c>
      <c r="BZ46" s="326">
        <v>0</v>
      </c>
      <c r="CA46" s="326">
        <v>0</v>
      </c>
      <c r="CB46" s="326">
        <v>0</v>
      </c>
      <c r="CC46" s="708">
        <v>0</v>
      </c>
      <c r="CD46" s="326">
        <v>0</v>
      </c>
      <c r="CE46" s="326">
        <v>0</v>
      </c>
      <c r="CF46" s="326">
        <v>0</v>
      </c>
      <c r="CG46" s="326">
        <v>0</v>
      </c>
      <c r="CH46" s="326">
        <v>0</v>
      </c>
      <c r="CI46" s="379">
        <v>0</v>
      </c>
      <c r="CJ46" s="380">
        <v>0</v>
      </c>
      <c r="CK46" s="326">
        <v>1</v>
      </c>
      <c r="CL46" s="716">
        <v>1.4492753623188406</v>
      </c>
      <c r="CM46" s="326"/>
      <c r="CN46" s="326"/>
      <c r="CO46" s="327">
        <v>0</v>
      </c>
      <c r="CP46" s="148"/>
      <c r="CQ46" s="370" t="s">
        <v>137</v>
      </c>
      <c r="CR46" s="371">
        <v>9</v>
      </c>
      <c r="CS46" s="380"/>
      <c r="CT46" s="326"/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80"/>
      <c r="DM46" s="327"/>
      <c r="DN46" s="148"/>
      <c r="DO46" s="201" t="s">
        <v>137</v>
      </c>
      <c r="DP46" s="202">
        <v>67</v>
      </c>
      <c r="DQ46" s="380"/>
      <c r="DR46" s="326"/>
      <c r="DS46" s="326"/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>
        <v>0</v>
      </c>
      <c r="EH46" s="327">
        <v>0</v>
      </c>
      <c r="EI46" s="326"/>
      <c r="EJ46" s="326"/>
      <c r="EK46" s="716">
        <v>0</v>
      </c>
      <c r="EL46" s="326"/>
      <c r="EM46" s="326">
        <v>17</v>
      </c>
      <c r="EN46" s="708">
        <v>20.238095238095237</v>
      </c>
      <c r="EO46" s="326">
        <v>17</v>
      </c>
      <c r="EP46" s="716">
        <v>20.238095238095237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0</v>
      </c>
      <c r="EW46" s="326">
        <v>0</v>
      </c>
      <c r="EX46" s="327">
        <v>0</v>
      </c>
      <c r="EY46" s="326">
        <v>1</v>
      </c>
      <c r="EZ46" s="326">
        <v>0</v>
      </c>
      <c r="FA46" s="379">
        <v>0</v>
      </c>
      <c r="FB46" s="380">
        <v>4</v>
      </c>
      <c r="FC46" s="326">
        <v>4</v>
      </c>
      <c r="FD46" s="327">
        <v>1</v>
      </c>
      <c r="FE46" s="326">
        <v>0</v>
      </c>
      <c r="FF46" s="326">
        <v>3</v>
      </c>
      <c r="FG46" s="379">
        <v>0</v>
      </c>
      <c r="FH46" s="380">
        <v>0</v>
      </c>
      <c r="FI46" s="326">
        <v>0</v>
      </c>
      <c r="FJ46" s="327">
        <v>0</v>
      </c>
      <c r="FK46" s="205">
        <v>70</v>
      </c>
      <c r="FL46" s="724">
        <v>7.1428571428571423</v>
      </c>
      <c r="FM46" s="326">
        <v>0</v>
      </c>
      <c r="FN46" s="326">
        <v>1</v>
      </c>
      <c r="FO46" s="326">
        <v>1</v>
      </c>
      <c r="FP46" s="326">
        <v>3</v>
      </c>
      <c r="FQ46" s="327">
        <v>0</v>
      </c>
      <c r="FR46" s="380">
        <v>0</v>
      </c>
      <c r="FS46" s="326">
        <v>0</v>
      </c>
      <c r="FT46" s="326">
        <v>0</v>
      </c>
      <c r="FU46" s="326">
        <v>0</v>
      </c>
      <c r="FV46" s="326">
        <v>0</v>
      </c>
      <c r="FW46" s="326">
        <v>0</v>
      </c>
      <c r="FX46" s="326">
        <v>1</v>
      </c>
      <c r="FY46" s="326">
        <v>0</v>
      </c>
      <c r="FZ46" s="326">
        <v>0</v>
      </c>
      <c r="GA46" s="326">
        <v>2</v>
      </c>
      <c r="GB46" s="326">
        <v>1</v>
      </c>
      <c r="GC46" s="326">
        <v>0</v>
      </c>
      <c r="GD46" s="326">
        <v>0</v>
      </c>
      <c r="GE46" s="326">
        <v>0</v>
      </c>
      <c r="GF46" s="326">
        <v>0</v>
      </c>
      <c r="GG46" s="327">
        <v>0</v>
      </c>
      <c r="GH46" s="148"/>
      <c r="GI46" s="201" t="s">
        <v>137</v>
      </c>
      <c r="GJ46" s="486">
        <v>549</v>
      </c>
      <c r="GK46" s="727">
        <v>0</v>
      </c>
      <c r="GL46" s="380">
        <v>0</v>
      </c>
      <c r="GM46" s="326">
        <v>0</v>
      </c>
      <c r="GN46" s="326">
        <v>0</v>
      </c>
      <c r="GO46" s="326">
        <v>0</v>
      </c>
      <c r="GP46" s="327">
        <v>0</v>
      </c>
      <c r="GQ46" s="380">
        <v>0</v>
      </c>
      <c r="GR46" s="326">
        <v>0</v>
      </c>
      <c r="GS46" s="326">
        <v>0</v>
      </c>
      <c r="GT46" s="326">
        <v>0</v>
      </c>
      <c r="GU46" s="327">
        <v>0</v>
      </c>
      <c r="GV46" s="205">
        <v>0</v>
      </c>
      <c r="GW46" s="205">
        <v>614</v>
      </c>
      <c r="GX46" s="730">
        <v>0</v>
      </c>
      <c r="GY46" s="380">
        <v>0</v>
      </c>
      <c r="GZ46" s="326">
        <v>0</v>
      </c>
      <c r="HA46" s="326">
        <v>0</v>
      </c>
      <c r="HB46" s="326">
        <v>0</v>
      </c>
      <c r="HC46" s="326">
        <v>0</v>
      </c>
      <c r="HD46" s="326">
        <v>0</v>
      </c>
      <c r="HE46" s="326">
        <v>0</v>
      </c>
      <c r="HF46" s="326">
        <v>0</v>
      </c>
      <c r="HG46" s="327">
        <v>0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1</v>
      </c>
      <c r="IP46" s="326">
        <v>0</v>
      </c>
      <c r="IQ46" s="379">
        <v>0</v>
      </c>
      <c r="IR46" s="380">
        <v>5</v>
      </c>
      <c r="IS46" s="326">
        <v>0</v>
      </c>
      <c r="IT46" s="327">
        <v>0</v>
      </c>
      <c r="IU46" s="326">
        <v>0</v>
      </c>
      <c r="IV46" s="326">
        <v>1</v>
      </c>
      <c r="IW46" s="327">
        <v>0</v>
      </c>
      <c r="IX46" s="380">
        <v>0</v>
      </c>
      <c r="IY46" s="326">
        <v>0</v>
      </c>
      <c r="IZ46" s="327">
        <v>0</v>
      </c>
      <c r="JA46" s="380">
        <v>0</v>
      </c>
      <c r="JB46" s="326">
        <v>0</v>
      </c>
      <c r="JC46" s="327">
        <v>0</v>
      </c>
      <c r="JD46" s="380">
        <v>0</v>
      </c>
      <c r="JE46" s="326">
        <v>0</v>
      </c>
      <c r="JF46" s="326">
        <v>0</v>
      </c>
      <c r="JG46" s="326">
        <v>0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>
        <v>0</v>
      </c>
      <c r="JQ46" s="326">
        <v>0</v>
      </c>
      <c r="JR46" s="326">
        <v>0</v>
      </c>
      <c r="JS46" s="326">
        <v>0</v>
      </c>
      <c r="JT46" s="327">
        <v>0</v>
      </c>
      <c r="JU46" s="380">
        <v>0</v>
      </c>
      <c r="JV46" s="326">
        <v>0</v>
      </c>
      <c r="JW46" s="326">
        <v>0</v>
      </c>
      <c r="JX46" s="326">
        <v>0</v>
      </c>
      <c r="JY46" s="327">
        <v>0</v>
      </c>
      <c r="JZ46" s="380">
        <v>0</v>
      </c>
      <c r="KA46" s="326">
        <v>0</v>
      </c>
      <c r="KB46" s="326">
        <v>0</v>
      </c>
      <c r="KC46" s="326">
        <v>0</v>
      </c>
      <c r="KD46" s="327">
        <v>0</v>
      </c>
      <c r="KE46" s="205">
        <v>307</v>
      </c>
      <c r="KF46" s="734">
        <v>0.32573289902280134</v>
      </c>
      <c r="KG46" s="173">
        <v>1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5</v>
      </c>
      <c r="KQ46" s="203">
        <v>0</v>
      </c>
      <c r="KR46" s="203">
        <v>10</v>
      </c>
      <c r="KS46" s="203">
        <v>0</v>
      </c>
      <c r="KT46" s="203">
        <v>0</v>
      </c>
      <c r="KU46" s="173">
        <v>0</v>
      </c>
      <c r="KV46" s="332"/>
      <c r="KW46" s="173"/>
      <c r="KY46" s="205"/>
      <c r="KZ46" s="203"/>
      <c r="LA46" s="203"/>
      <c r="LB46" s="173"/>
      <c r="LD46" s="276" t="s">
        <v>137</v>
      </c>
      <c r="LE46" s="419"/>
      <c r="LF46" s="419"/>
      <c r="LG46" s="419"/>
      <c r="LH46" s="419"/>
      <c r="LI46" s="419"/>
      <c r="LJ46" s="545"/>
      <c r="LK46" s="480"/>
      <c r="LL46" s="452"/>
      <c r="LM46" s="452"/>
      <c r="LN46" s="453"/>
      <c r="LO46" s="801">
        <v>3</v>
      </c>
      <c r="LP46" s="452"/>
      <c r="LQ46" s="452"/>
      <c r="LR46" s="453"/>
    </row>
    <row r="47" spans="1:331" s="288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 t="e">
        <f t="shared" si="221"/>
        <v>#DIV/0!</v>
      </c>
      <c r="H47" s="326"/>
      <c r="I47" s="379"/>
      <c r="J47" s="380">
        <v>1</v>
      </c>
      <c r="K47" s="326"/>
      <c r="L47" s="326"/>
      <c r="M47" s="406" t="e">
        <f t="shared" si="222"/>
        <v>#DIV/0!</v>
      </c>
      <c r="N47" s="380">
        <v>1</v>
      </c>
      <c r="O47" s="326"/>
      <c r="P47" s="326"/>
      <c r="Q47" s="386" t="e">
        <f t="shared" si="223"/>
        <v>#DIV/0!</v>
      </c>
      <c r="R47" s="380"/>
      <c r="S47" s="326"/>
      <c r="T47" s="326"/>
      <c r="U47" s="326"/>
      <c r="V47" s="326"/>
      <c r="W47" s="327"/>
      <c r="X47" s="326">
        <v>1</v>
      </c>
      <c r="Y47" s="326"/>
      <c r="Z47" s="326">
        <v>1</v>
      </c>
      <c r="AA47" s="326"/>
      <c r="AB47" s="326"/>
      <c r="AC47" s="326"/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/>
      <c r="AL47" s="708" t="e">
        <f t="shared" si="185"/>
        <v>#DIV/0!</v>
      </c>
      <c r="AM47" s="326"/>
      <c r="AN47" s="326"/>
      <c r="AO47" s="326"/>
      <c r="AP47" s="326"/>
      <c r="AQ47" s="327"/>
      <c r="AR47" s="326"/>
      <c r="AS47" s="326">
        <v>1</v>
      </c>
      <c r="AT47" s="379"/>
      <c r="AU47" s="380">
        <v>3</v>
      </c>
      <c r="AV47" s="708" t="e">
        <f t="shared" si="187"/>
        <v>#DIV/0!</v>
      </c>
      <c r="AW47" s="326">
        <v>3</v>
      </c>
      <c r="AX47" s="744">
        <v>3</v>
      </c>
      <c r="AY47" s="326"/>
      <c r="AZ47" s="326">
        <v>1</v>
      </c>
      <c r="BA47" s="326"/>
      <c r="BB47" s="708" t="e">
        <f t="shared" si="188"/>
        <v>#DIV/0!</v>
      </c>
      <c r="BC47" s="326"/>
      <c r="BD47" s="326">
        <v>1</v>
      </c>
      <c r="BE47" s="326"/>
      <c r="BF47" s="708" t="e">
        <f t="shared" si="189"/>
        <v>#DIV/0!</v>
      </c>
      <c r="BG47" s="326"/>
      <c r="BH47" s="326"/>
      <c r="BI47" s="326"/>
      <c r="BJ47" s="326"/>
      <c r="BK47" s="326"/>
      <c r="BL47" s="326"/>
      <c r="BM47" s="327"/>
      <c r="BN47" s="148"/>
      <c r="BO47" s="201" t="s">
        <v>146</v>
      </c>
      <c r="BP47" s="202">
        <v>0</v>
      </c>
      <c r="BQ47" s="380"/>
      <c r="BR47" s="326"/>
      <c r="BS47" s="326"/>
      <c r="BT47" s="326"/>
      <c r="BU47" s="326">
        <v>1</v>
      </c>
      <c r="BV47" s="326"/>
      <c r="BW47" s="326"/>
      <c r="BX47" s="326"/>
      <c r="BY47" s="708" t="e">
        <f t="shared" si="193"/>
        <v>#DIV/0!</v>
      </c>
      <c r="BZ47" s="326"/>
      <c r="CA47" s="326"/>
      <c r="CB47" s="326"/>
      <c r="CC47" s="708" t="e">
        <f t="shared" si="194"/>
        <v>#DIV/0!</v>
      </c>
      <c r="CD47" s="326"/>
      <c r="CE47" s="326"/>
      <c r="CF47" s="326"/>
      <c r="CG47" s="326"/>
      <c r="CH47" s="326"/>
      <c r="CI47" s="379"/>
      <c r="CJ47" s="380"/>
      <c r="CK47" s="326"/>
      <c r="CL47" s="716" t="e">
        <f t="shared" si="196"/>
        <v>#DIV/0!</v>
      </c>
      <c r="CM47" s="326"/>
      <c r="CN47" s="326"/>
      <c r="CO47" s="327"/>
      <c r="CP47" s="148"/>
      <c r="CQ47" s="370" t="s">
        <v>146</v>
      </c>
      <c r="CR47" s="371">
        <v>0</v>
      </c>
      <c r="CS47" s="380"/>
      <c r="CT47" s="326"/>
      <c r="CU47" s="326"/>
      <c r="CV47" s="326"/>
      <c r="CW47" s="326"/>
      <c r="CX47" s="326"/>
      <c r="CY47" s="326"/>
      <c r="CZ47" s="326"/>
      <c r="DA47" s="326"/>
      <c r="DB47" s="326"/>
      <c r="DC47" s="326"/>
      <c r="DD47" s="326"/>
      <c r="DE47" s="326"/>
      <c r="DF47" s="326"/>
      <c r="DG47" s="326"/>
      <c r="DH47" s="326"/>
      <c r="DI47" s="379"/>
      <c r="DJ47" s="380"/>
      <c r="DK47" s="327"/>
      <c r="DL47" s="380"/>
      <c r="DM47" s="327"/>
      <c r="DN47" s="148"/>
      <c r="DO47" s="201" t="s">
        <v>146</v>
      </c>
      <c r="DP47" s="202">
        <v>0</v>
      </c>
      <c r="DQ47" s="380"/>
      <c r="DR47" s="326"/>
      <c r="DS47" s="326"/>
      <c r="DT47" s="379"/>
      <c r="DU47" s="380"/>
      <c r="DV47" s="326"/>
      <c r="DW47" s="326"/>
      <c r="DX47" s="720" t="e">
        <f t="shared" si="201"/>
        <v>#DIV/0!</v>
      </c>
      <c r="DY47" s="380"/>
      <c r="DZ47" s="326"/>
      <c r="EA47" s="326"/>
      <c r="EB47" s="716" t="e">
        <f t="shared" si="202"/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si="204"/>
        <v>#DIV/0!</v>
      </c>
      <c r="EL47" s="326"/>
      <c r="EM47" s="326"/>
      <c r="EN47" s="708" t="e">
        <f t="shared" si="205"/>
        <v>#DIV/0!</v>
      </c>
      <c r="EO47" s="326"/>
      <c r="EP47" s="716" t="e">
        <f t="shared" si="206"/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0</v>
      </c>
      <c r="FL47" s="724" t="e">
        <f t="shared" si="224"/>
        <v>#DIV/0!</v>
      </c>
      <c r="FM47" s="326"/>
      <c r="FN47" s="326"/>
      <c r="FO47" s="326"/>
      <c r="FP47" s="326"/>
      <c r="FQ47" s="327"/>
      <c r="FR47" s="380"/>
      <c r="FS47" s="326"/>
      <c r="FT47" s="326"/>
      <c r="FU47" s="326"/>
      <c r="FV47" s="326"/>
      <c r="FW47" s="326"/>
      <c r="FX47" s="326"/>
      <c r="FY47" s="326"/>
      <c r="FZ47" s="326"/>
      <c r="GA47" s="326"/>
      <c r="GB47" s="326"/>
      <c r="GC47" s="326"/>
      <c r="GD47" s="326"/>
      <c r="GE47" s="326"/>
      <c r="GF47" s="326"/>
      <c r="GG47" s="327"/>
      <c r="GH47" s="148"/>
      <c r="GI47" s="201" t="s">
        <v>146</v>
      </c>
      <c r="GJ47" s="486">
        <v>0</v>
      </c>
      <c r="GK47" s="727" t="e">
        <f t="shared" si="225"/>
        <v>#DIV/0!</v>
      </c>
      <c r="GL47" s="380"/>
      <c r="GM47" s="326"/>
      <c r="GN47" s="326"/>
      <c r="GO47" s="326"/>
      <c r="GP47" s="327"/>
      <c r="GQ47" s="380"/>
      <c r="GR47" s="326"/>
      <c r="GS47" s="326"/>
      <c r="GT47" s="326"/>
      <c r="GU47" s="327"/>
      <c r="GV47" s="205"/>
      <c r="GW47" s="205">
        <v>0</v>
      </c>
      <c r="GX47" s="730" t="e">
        <f t="shared" si="212"/>
        <v>#DIV/0!</v>
      </c>
      <c r="GY47" s="380"/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f t="shared" si="214"/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f t="shared" si="216"/>
        <v>#DIV/0!</v>
      </c>
      <c r="KG47" s="174"/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421" t="s">
        <v>146</v>
      </c>
      <c r="LE47" s="419"/>
      <c r="LF47" s="419"/>
      <c r="LG47" s="419"/>
      <c r="LH47" s="419"/>
      <c r="LI47" s="419"/>
      <c r="LJ47" s="545"/>
      <c r="LK47" s="480"/>
      <c r="LL47" s="452"/>
      <c r="LM47" s="452"/>
      <c r="LN47" s="453"/>
      <c r="LO47" s="801"/>
      <c r="LP47" s="452"/>
      <c r="LQ47" s="452"/>
      <c r="LR47" s="453"/>
    </row>
    <row r="48" spans="1:331" s="288" customFormat="1" ht="18.75" x14ac:dyDescent="0.3">
      <c r="A48" s="235">
        <v>1452</v>
      </c>
      <c r="B48" s="201" t="s">
        <v>142</v>
      </c>
      <c r="C48" s="202">
        <v>4</v>
      </c>
      <c r="D48" s="380">
        <v>0</v>
      </c>
      <c r="E48" s="326">
        <v>0</v>
      </c>
      <c r="F48" s="326">
        <v>0</v>
      </c>
      <c r="G48" s="705">
        <v>0</v>
      </c>
      <c r="H48" s="326">
        <v>0</v>
      </c>
      <c r="I48" s="379">
        <v>0</v>
      </c>
      <c r="J48" s="380">
        <v>1</v>
      </c>
      <c r="K48" s="326">
        <v>1</v>
      </c>
      <c r="L48" s="326">
        <v>0</v>
      </c>
      <c r="M48" s="406">
        <v>0</v>
      </c>
      <c r="N48" s="380">
        <v>1</v>
      </c>
      <c r="O48" s="326">
        <v>1</v>
      </c>
      <c r="P48" s="326">
        <v>0</v>
      </c>
      <c r="Q48" s="386">
        <v>0</v>
      </c>
      <c r="R48" s="380">
        <v>0</v>
      </c>
      <c r="S48" s="326">
        <v>0</v>
      </c>
      <c r="T48" s="326">
        <v>0</v>
      </c>
      <c r="U48" s="326">
        <v>0</v>
      </c>
      <c r="V48" s="326">
        <v>0</v>
      </c>
      <c r="W48" s="327">
        <v>0</v>
      </c>
      <c r="X48" s="326">
        <v>1</v>
      </c>
      <c r="Y48" s="326">
        <v>1</v>
      </c>
      <c r="Z48" s="326">
        <v>1</v>
      </c>
      <c r="AA48" s="326">
        <v>1</v>
      </c>
      <c r="AB48" s="326">
        <v>0</v>
      </c>
      <c r="AC48" s="326">
        <v>0</v>
      </c>
      <c r="AD48" s="326">
        <v>0</v>
      </c>
      <c r="AE48" s="326">
        <v>0</v>
      </c>
      <c r="AF48" s="327">
        <v>0</v>
      </c>
      <c r="AG48" s="204"/>
      <c r="AH48" s="148"/>
      <c r="AI48" s="276" t="s">
        <v>142</v>
      </c>
      <c r="AJ48" s="202">
        <v>5</v>
      </c>
      <c r="AK48" s="327">
        <v>1</v>
      </c>
      <c r="AL48" s="708">
        <v>16.666666666666664</v>
      </c>
      <c r="AM48" s="326">
        <v>1</v>
      </c>
      <c r="AN48" s="326">
        <v>1</v>
      </c>
      <c r="AO48" s="326">
        <v>0</v>
      </c>
      <c r="AP48" s="326">
        <v>0</v>
      </c>
      <c r="AQ48" s="327">
        <v>0</v>
      </c>
      <c r="AR48" s="326">
        <v>0</v>
      </c>
      <c r="AS48" s="326">
        <v>0</v>
      </c>
      <c r="AT48" s="379">
        <v>1</v>
      </c>
      <c r="AU48" s="380">
        <v>1</v>
      </c>
      <c r="AV48" s="708">
        <v>16.666666666666664</v>
      </c>
      <c r="AW48" s="326">
        <v>1</v>
      </c>
      <c r="AX48" s="744">
        <v>1</v>
      </c>
      <c r="AY48" s="326">
        <v>0</v>
      </c>
      <c r="AZ48" s="326">
        <v>0</v>
      </c>
      <c r="BA48" s="326">
        <v>0</v>
      </c>
      <c r="BB48" s="708">
        <v>0</v>
      </c>
      <c r="BC48" s="326">
        <v>0</v>
      </c>
      <c r="BD48" s="326">
        <v>0</v>
      </c>
      <c r="BE48" s="326">
        <v>0</v>
      </c>
      <c r="BF48" s="708">
        <v>0</v>
      </c>
      <c r="BG48" s="326">
        <v>0</v>
      </c>
      <c r="BH48" s="326">
        <v>0</v>
      </c>
      <c r="BI48" s="326">
        <v>0</v>
      </c>
      <c r="BJ48" s="326">
        <v>0</v>
      </c>
      <c r="BK48" s="326">
        <v>0</v>
      </c>
      <c r="BL48" s="326">
        <v>0</v>
      </c>
      <c r="BM48" s="327">
        <v>0</v>
      </c>
      <c r="BN48" s="148"/>
      <c r="BO48" s="201" t="s">
        <v>142</v>
      </c>
      <c r="BP48" s="202">
        <v>6</v>
      </c>
      <c r="BQ48" s="380">
        <v>0</v>
      </c>
      <c r="BR48" s="326">
        <v>0</v>
      </c>
      <c r="BS48" s="326">
        <v>0</v>
      </c>
      <c r="BT48" s="326">
        <v>0</v>
      </c>
      <c r="BU48" s="326">
        <v>0</v>
      </c>
      <c r="BV48" s="326">
        <v>0</v>
      </c>
      <c r="BW48" s="326">
        <v>0</v>
      </c>
      <c r="BX48" s="326">
        <v>0</v>
      </c>
      <c r="BY48" s="708">
        <v>0</v>
      </c>
      <c r="BZ48" s="326">
        <v>0</v>
      </c>
      <c r="CA48" s="326">
        <v>0</v>
      </c>
      <c r="CB48" s="326">
        <v>0</v>
      </c>
      <c r="CC48" s="708">
        <v>0</v>
      </c>
      <c r="CD48" s="326">
        <v>0</v>
      </c>
      <c r="CE48" s="326">
        <v>0</v>
      </c>
      <c r="CF48" s="326">
        <v>0</v>
      </c>
      <c r="CG48" s="326">
        <v>0</v>
      </c>
      <c r="CH48" s="326">
        <v>0</v>
      </c>
      <c r="CI48" s="379">
        <v>0</v>
      </c>
      <c r="CJ48" s="380">
        <v>0</v>
      </c>
      <c r="CK48" s="326">
        <v>0</v>
      </c>
      <c r="CL48" s="716">
        <v>0</v>
      </c>
      <c r="CM48" s="326"/>
      <c r="CN48" s="326"/>
      <c r="CO48" s="327">
        <v>0</v>
      </c>
      <c r="CP48" s="148"/>
      <c r="CQ48" s="370" t="s">
        <v>142</v>
      </c>
      <c r="CR48" s="371">
        <v>1</v>
      </c>
      <c r="CS48" s="380"/>
      <c r="CT48" s="326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80"/>
      <c r="DM48" s="327"/>
      <c r="DN48" s="148"/>
      <c r="DO48" s="201" t="s">
        <v>142</v>
      </c>
      <c r="DP48" s="202">
        <v>5</v>
      </c>
      <c r="DQ48" s="380"/>
      <c r="DR48" s="326"/>
      <c r="DS48" s="326"/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>
        <v>0</v>
      </c>
      <c r="EH48" s="327">
        <v>0</v>
      </c>
      <c r="EI48" s="326"/>
      <c r="EJ48" s="326"/>
      <c r="EK48" s="716">
        <v>0</v>
      </c>
      <c r="EL48" s="326"/>
      <c r="EM48" s="326">
        <v>2</v>
      </c>
      <c r="EN48" s="708">
        <v>28.571428571428569</v>
      </c>
      <c r="EO48" s="326">
        <v>2</v>
      </c>
      <c r="EP48" s="716">
        <v>28.571428571428569</v>
      </c>
      <c r="EQ48" s="148"/>
      <c r="ER48" s="201" t="s">
        <v>142</v>
      </c>
      <c r="ES48" s="380">
        <v>3</v>
      </c>
      <c r="ET48" s="326">
        <v>0</v>
      </c>
      <c r="EU48" s="379">
        <v>0</v>
      </c>
      <c r="EV48" s="380">
        <v>0</v>
      </c>
      <c r="EW48" s="326">
        <v>0</v>
      </c>
      <c r="EX48" s="327">
        <v>0</v>
      </c>
      <c r="EY48" s="326">
        <v>0</v>
      </c>
      <c r="EZ48" s="326">
        <v>0</v>
      </c>
      <c r="FA48" s="379">
        <v>0</v>
      </c>
      <c r="FB48" s="380">
        <v>0</v>
      </c>
      <c r="FC48" s="326">
        <v>0</v>
      </c>
      <c r="FD48" s="327">
        <v>0</v>
      </c>
      <c r="FE48" s="326">
        <v>0</v>
      </c>
      <c r="FF48" s="326">
        <v>0</v>
      </c>
      <c r="FG48" s="379">
        <v>0</v>
      </c>
      <c r="FH48" s="380">
        <v>0</v>
      </c>
      <c r="FI48" s="326">
        <v>0</v>
      </c>
      <c r="FJ48" s="327">
        <v>0</v>
      </c>
      <c r="FK48" s="205">
        <v>6</v>
      </c>
      <c r="FL48" s="724">
        <v>16.666666666666664</v>
      </c>
      <c r="FM48" s="326">
        <v>0</v>
      </c>
      <c r="FN48" s="326">
        <v>0</v>
      </c>
      <c r="FO48" s="326">
        <v>1</v>
      </c>
      <c r="FP48" s="326">
        <v>0</v>
      </c>
      <c r="FQ48" s="327">
        <v>0</v>
      </c>
      <c r="FR48" s="380">
        <v>2</v>
      </c>
      <c r="FS48" s="326">
        <v>0</v>
      </c>
      <c r="FT48" s="326">
        <v>0</v>
      </c>
      <c r="FU48" s="326">
        <v>0</v>
      </c>
      <c r="FV48" s="326">
        <v>0</v>
      </c>
      <c r="FW48" s="326">
        <v>0</v>
      </c>
      <c r="FX48" s="326">
        <v>0</v>
      </c>
      <c r="FY48" s="326">
        <v>0</v>
      </c>
      <c r="FZ48" s="326">
        <v>0</v>
      </c>
      <c r="GA48" s="326">
        <v>1</v>
      </c>
      <c r="GB48" s="326">
        <v>0</v>
      </c>
      <c r="GC48" s="326">
        <v>0</v>
      </c>
      <c r="GD48" s="326">
        <v>0</v>
      </c>
      <c r="GE48" s="326">
        <v>0</v>
      </c>
      <c r="GF48" s="326">
        <v>0</v>
      </c>
      <c r="GG48" s="327">
        <v>0</v>
      </c>
      <c r="GH48" s="148"/>
      <c r="GI48" s="201" t="s">
        <v>142</v>
      </c>
      <c r="GJ48" s="486">
        <v>43</v>
      </c>
      <c r="GK48" s="727">
        <v>0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0</v>
      </c>
      <c r="GR48" s="326">
        <v>0</v>
      </c>
      <c r="GS48" s="326">
        <v>0</v>
      </c>
      <c r="GT48" s="326">
        <v>0</v>
      </c>
      <c r="GU48" s="327">
        <v>0</v>
      </c>
      <c r="GV48" s="205">
        <v>0</v>
      </c>
      <c r="GW48" s="205">
        <v>49</v>
      </c>
      <c r="GX48" s="730">
        <v>0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0</v>
      </c>
      <c r="IS48" s="326">
        <v>0</v>
      </c>
      <c r="IT48" s="327">
        <v>0</v>
      </c>
      <c r="IU48" s="326">
        <v>0</v>
      </c>
      <c r="IV48" s="326">
        <v>0</v>
      </c>
      <c r="IW48" s="327">
        <v>0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>
        <v>0</v>
      </c>
      <c r="JQ48" s="326">
        <v>0</v>
      </c>
      <c r="JR48" s="326">
        <v>0</v>
      </c>
      <c r="JS48" s="326">
        <v>0</v>
      </c>
      <c r="JT48" s="327">
        <v>0</v>
      </c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0</v>
      </c>
      <c r="KE48" s="205">
        <v>25</v>
      </c>
      <c r="KF48" s="734">
        <v>0</v>
      </c>
      <c r="KG48" s="173">
        <v>0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419"/>
      <c r="LF48" s="419"/>
      <c r="LG48" s="419"/>
      <c r="LH48" s="419"/>
      <c r="LI48" s="419"/>
      <c r="LJ48" s="545"/>
      <c r="LK48" s="480"/>
      <c r="LL48" s="452"/>
      <c r="LM48" s="452"/>
      <c r="LN48" s="453"/>
      <c r="LO48" s="801">
        <v>1</v>
      </c>
      <c r="LP48" s="452"/>
      <c r="LQ48" s="452"/>
      <c r="LR48" s="453"/>
    </row>
    <row r="49" spans="1:330" s="288" customFormat="1" ht="18.75" x14ac:dyDescent="0.3">
      <c r="A49" s="235">
        <v>1453</v>
      </c>
      <c r="B49" s="237" t="s">
        <v>143</v>
      </c>
      <c r="C49" s="202">
        <v>1</v>
      </c>
      <c r="D49" s="380">
        <v>0</v>
      </c>
      <c r="E49" s="326">
        <v>0</v>
      </c>
      <c r="F49" s="326">
        <v>0</v>
      </c>
      <c r="G49" s="705">
        <v>0</v>
      </c>
      <c r="H49" s="326">
        <v>0</v>
      </c>
      <c r="I49" s="379">
        <v>0</v>
      </c>
      <c r="J49" s="380">
        <v>0</v>
      </c>
      <c r="K49" s="326">
        <v>0</v>
      </c>
      <c r="L49" s="326">
        <v>0</v>
      </c>
      <c r="M49" s="406">
        <v>0</v>
      </c>
      <c r="N49" s="380">
        <v>0</v>
      </c>
      <c r="O49" s="326">
        <v>0</v>
      </c>
      <c r="P49" s="326">
        <v>0</v>
      </c>
      <c r="Q49" s="386">
        <v>0</v>
      </c>
      <c r="R49" s="380">
        <v>0</v>
      </c>
      <c r="S49" s="326">
        <v>0</v>
      </c>
      <c r="T49" s="326">
        <v>0</v>
      </c>
      <c r="U49" s="326">
        <v>0</v>
      </c>
      <c r="V49" s="326">
        <v>0</v>
      </c>
      <c r="W49" s="327">
        <v>0</v>
      </c>
      <c r="X49" s="326">
        <v>0</v>
      </c>
      <c r="Y49" s="326">
        <v>0</v>
      </c>
      <c r="Z49" s="326">
        <v>0</v>
      </c>
      <c r="AA49" s="326">
        <v>0</v>
      </c>
      <c r="AB49" s="326">
        <v>0</v>
      </c>
      <c r="AC49" s="326">
        <v>0</v>
      </c>
      <c r="AD49" s="326">
        <v>0</v>
      </c>
      <c r="AE49" s="326">
        <v>0</v>
      </c>
      <c r="AF49" s="327">
        <v>0</v>
      </c>
      <c r="AG49" s="204"/>
      <c r="AH49" s="148"/>
      <c r="AI49" s="277" t="s">
        <v>143</v>
      </c>
      <c r="AJ49" s="202">
        <v>2</v>
      </c>
      <c r="AK49" s="327">
        <v>0</v>
      </c>
      <c r="AL49" s="708">
        <v>0</v>
      </c>
      <c r="AM49" s="326">
        <v>0</v>
      </c>
      <c r="AN49" s="326">
        <v>0</v>
      </c>
      <c r="AO49" s="326">
        <v>0</v>
      </c>
      <c r="AP49" s="326">
        <v>0</v>
      </c>
      <c r="AQ49" s="327">
        <v>0</v>
      </c>
      <c r="AR49" s="326">
        <v>0</v>
      </c>
      <c r="AS49" s="326">
        <v>0</v>
      </c>
      <c r="AT49" s="379">
        <v>1</v>
      </c>
      <c r="AU49" s="380">
        <v>0</v>
      </c>
      <c r="AV49" s="708">
        <v>0</v>
      </c>
      <c r="AW49" s="326">
        <v>0</v>
      </c>
      <c r="AX49" s="744">
        <v>0</v>
      </c>
      <c r="AY49" s="326">
        <v>0</v>
      </c>
      <c r="AZ49" s="326">
        <v>0</v>
      </c>
      <c r="BA49" s="326">
        <v>0</v>
      </c>
      <c r="BB49" s="708">
        <v>0</v>
      </c>
      <c r="BC49" s="326">
        <v>0</v>
      </c>
      <c r="BD49" s="326">
        <v>0</v>
      </c>
      <c r="BE49" s="326">
        <v>0</v>
      </c>
      <c r="BF49" s="708">
        <v>0</v>
      </c>
      <c r="BG49" s="326">
        <v>0</v>
      </c>
      <c r="BH49" s="326">
        <v>0</v>
      </c>
      <c r="BI49" s="326">
        <v>0</v>
      </c>
      <c r="BJ49" s="326">
        <v>0</v>
      </c>
      <c r="BK49" s="326">
        <v>0</v>
      </c>
      <c r="BL49" s="326">
        <v>0</v>
      </c>
      <c r="BM49" s="327">
        <v>0</v>
      </c>
      <c r="BN49" s="148"/>
      <c r="BO49" s="237" t="s">
        <v>143</v>
      </c>
      <c r="BP49" s="202">
        <v>2</v>
      </c>
      <c r="BQ49" s="380">
        <v>0</v>
      </c>
      <c r="BR49" s="326">
        <v>0</v>
      </c>
      <c r="BS49" s="326">
        <v>0</v>
      </c>
      <c r="BT49" s="326">
        <v>0</v>
      </c>
      <c r="BU49" s="326">
        <v>0</v>
      </c>
      <c r="BV49" s="326">
        <v>0</v>
      </c>
      <c r="BW49" s="326">
        <v>0</v>
      </c>
      <c r="BX49" s="326">
        <v>0</v>
      </c>
      <c r="BY49" s="708">
        <v>0</v>
      </c>
      <c r="BZ49" s="326">
        <v>0</v>
      </c>
      <c r="CA49" s="326">
        <v>0</v>
      </c>
      <c r="CB49" s="326">
        <v>0</v>
      </c>
      <c r="CC49" s="708">
        <v>0</v>
      </c>
      <c r="CD49" s="326">
        <v>0</v>
      </c>
      <c r="CE49" s="326">
        <v>0</v>
      </c>
      <c r="CF49" s="326">
        <v>0</v>
      </c>
      <c r="CG49" s="326">
        <v>0</v>
      </c>
      <c r="CH49" s="326">
        <v>0</v>
      </c>
      <c r="CI49" s="379">
        <v>0</v>
      </c>
      <c r="CJ49" s="380">
        <v>0</v>
      </c>
      <c r="CK49" s="326">
        <v>0</v>
      </c>
      <c r="CL49" s="716">
        <v>0</v>
      </c>
      <c r="CM49" s="326"/>
      <c r="CN49" s="326"/>
      <c r="CO49" s="327">
        <v>0</v>
      </c>
      <c r="CP49" s="148"/>
      <c r="CQ49" s="372" t="s">
        <v>143</v>
      </c>
      <c r="CR49" s="373">
        <v>0</v>
      </c>
      <c r="CS49" s="380"/>
      <c r="CT49" s="326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80"/>
      <c r="DM49" s="327"/>
      <c r="DN49" s="148"/>
      <c r="DO49" s="237" t="s">
        <v>143</v>
      </c>
      <c r="DP49" s="202">
        <v>2</v>
      </c>
      <c r="DQ49" s="380"/>
      <c r="DR49" s="326"/>
      <c r="DS49" s="326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>
        <v>0</v>
      </c>
      <c r="EH49" s="327">
        <v>0</v>
      </c>
      <c r="EI49" s="326"/>
      <c r="EJ49" s="326"/>
      <c r="EK49" s="716">
        <v>0</v>
      </c>
      <c r="EL49" s="326"/>
      <c r="EM49" s="326">
        <v>0</v>
      </c>
      <c r="EN49" s="708">
        <v>0</v>
      </c>
      <c r="EO49" s="326">
        <v>0</v>
      </c>
      <c r="EP49" s="716">
        <v>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1</v>
      </c>
      <c r="EZ49" s="326">
        <v>0</v>
      </c>
      <c r="FA49" s="379">
        <v>0</v>
      </c>
      <c r="FB49" s="380">
        <v>1</v>
      </c>
      <c r="FC49" s="326">
        <v>0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4</v>
      </c>
      <c r="FL49" s="724"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0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1</v>
      </c>
      <c r="GB49" s="326">
        <v>0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0</v>
      </c>
      <c r="GL49" s="380">
        <v>0</v>
      </c>
      <c r="GM49" s="326">
        <v>0</v>
      </c>
      <c r="GN49" s="326">
        <v>0</v>
      </c>
      <c r="GO49" s="326">
        <v>0</v>
      </c>
      <c r="GP49" s="327">
        <v>0</v>
      </c>
      <c r="GQ49" s="380">
        <v>0</v>
      </c>
      <c r="GR49" s="326">
        <v>0</v>
      </c>
      <c r="GS49" s="326">
        <v>0</v>
      </c>
      <c r="GT49" s="326">
        <v>0</v>
      </c>
      <c r="GU49" s="327">
        <v>0</v>
      </c>
      <c r="GV49" s="205">
        <v>0</v>
      </c>
      <c r="GW49" s="205">
        <v>16</v>
      </c>
      <c r="GX49" s="730">
        <v>0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>
        <v>0</v>
      </c>
      <c r="JQ49" s="326">
        <v>0</v>
      </c>
      <c r="JR49" s="326">
        <v>0</v>
      </c>
      <c r="JS49" s="326">
        <v>0</v>
      </c>
      <c r="JT49" s="327">
        <v>0</v>
      </c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0</v>
      </c>
      <c r="KG49" s="173">
        <v>0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419"/>
      <c r="LF49" s="419"/>
      <c r="LG49" s="419"/>
      <c r="LH49" s="419"/>
      <c r="LI49" s="419"/>
      <c r="LJ49" s="545"/>
      <c r="LK49" s="480"/>
      <c r="LL49" s="452"/>
      <c r="LM49" s="452"/>
      <c r="LN49" s="453"/>
      <c r="LO49" s="801">
        <v>1</v>
      </c>
      <c r="LP49" s="452"/>
      <c r="LQ49" s="452"/>
      <c r="LR49" s="453"/>
    </row>
    <row r="50" spans="1:330" s="288" customFormat="1" ht="19.5" thickBot="1" x14ac:dyDescent="0.35">
      <c r="A50" s="235">
        <v>1454</v>
      </c>
      <c r="B50" s="238" t="s">
        <v>144</v>
      </c>
      <c r="C50" s="502">
        <v>3</v>
      </c>
      <c r="D50" s="381">
        <v>0</v>
      </c>
      <c r="E50" s="382">
        <v>0</v>
      </c>
      <c r="F50" s="382">
        <v>0</v>
      </c>
      <c r="G50" s="706">
        <v>0</v>
      </c>
      <c r="H50" s="382">
        <v>0</v>
      </c>
      <c r="I50" s="385">
        <v>0</v>
      </c>
      <c r="J50" s="381">
        <v>0</v>
      </c>
      <c r="K50" s="382">
        <v>0</v>
      </c>
      <c r="L50" s="382">
        <v>0</v>
      </c>
      <c r="M50" s="408">
        <v>0</v>
      </c>
      <c r="N50" s="381">
        <v>0</v>
      </c>
      <c r="O50" s="382">
        <v>0</v>
      </c>
      <c r="P50" s="382">
        <v>0</v>
      </c>
      <c r="Q50" s="388">
        <v>0</v>
      </c>
      <c r="R50" s="381">
        <v>0</v>
      </c>
      <c r="S50" s="382">
        <v>0</v>
      </c>
      <c r="T50" s="382">
        <v>0</v>
      </c>
      <c r="U50" s="382">
        <v>0</v>
      </c>
      <c r="V50" s="382">
        <v>0</v>
      </c>
      <c r="W50" s="383">
        <v>0</v>
      </c>
      <c r="X50" s="382">
        <v>0</v>
      </c>
      <c r="Y50" s="382">
        <v>0</v>
      </c>
      <c r="Z50" s="382">
        <v>0</v>
      </c>
      <c r="AA50" s="382">
        <v>0</v>
      </c>
      <c r="AB50" s="382">
        <v>0</v>
      </c>
      <c r="AC50" s="382">
        <v>0</v>
      </c>
      <c r="AD50" s="382">
        <v>0</v>
      </c>
      <c r="AE50" s="382">
        <v>0</v>
      </c>
      <c r="AF50" s="383">
        <v>0</v>
      </c>
      <c r="AG50" s="240"/>
      <c r="AH50" s="148"/>
      <c r="AI50" s="278" t="s">
        <v>144</v>
      </c>
      <c r="AJ50" s="502">
        <v>3</v>
      </c>
      <c r="AK50" s="383">
        <v>1</v>
      </c>
      <c r="AL50" s="709">
        <v>25</v>
      </c>
      <c r="AM50" s="382">
        <v>1</v>
      </c>
      <c r="AN50" s="382">
        <v>1</v>
      </c>
      <c r="AO50" s="382">
        <v>0</v>
      </c>
      <c r="AP50" s="382">
        <v>0</v>
      </c>
      <c r="AQ50" s="383">
        <v>0</v>
      </c>
      <c r="AR50" s="382">
        <v>0</v>
      </c>
      <c r="AS50" s="382">
        <v>0</v>
      </c>
      <c r="AT50" s="385">
        <v>0</v>
      </c>
      <c r="AU50" s="381">
        <v>0</v>
      </c>
      <c r="AV50" s="709">
        <v>0</v>
      </c>
      <c r="AW50" s="382">
        <v>0</v>
      </c>
      <c r="AX50" s="745">
        <v>0</v>
      </c>
      <c r="AY50" s="382">
        <v>0</v>
      </c>
      <c r="AZ50" s="382">
        <v>0</v>
      </c>
      <c r="BA50" s="382">
        <v>0</v>
      </c>
      <c r="BB50" s="709">
        <v>0</v>
      </c>
      <c r="BC50" s="382">
        <v>0</v>
      </c>
      <c r="BD50" s="382">
        <v>0</v>
      </c>
      <c r="BE50" s="382">
        <v>0</v>
      </c>
      <c r="BF50" s="709">
        <v>0</v>
      </c>
      <c r="BG50" s="382">
        <v>0</v>
      </c>
      <c r="BH50" s="382">
        <v>0</v>
      </c>
      <c r="BI50" s="382">
        <v>0</v>
      </c>
      <c r="BJ50" s="382">
        <v>0</v>
      </c>
      <c r="BK50" s="382">
        <v>0</v>
      </c>
      <c r="BL50" s="382">
        <v>0</v>
      </c>
      <c r="BM50" s="383">
        <v>0</v>
      </c>
      <c r="BN50" s="148"/>
      <c r="BO50" s="238" t="s">
        <v>144</v>
      </c>
      <c r="BP50" s="502">
        <v>4</v>
      </c>
      <c r="BQ50" s="381">
        <v>0</v>
      </c>
      <c r="BR50" s="382">
        <v>0</v>
      </c>
      <c r="BS50" s="382">
        <v>0</v>
      </c>
      <c r="BT50" s="382">
        <v>0</v>
      </c>
      <c r="BU50" s="382">
        <v>0</v>
      </c>
      <c r="BV50" s="382">
        <v>0</v>
      </c>
      <c r="BW50" s="382">
        <v>0</v>
      </c>
      <c r="BX50" s="382">
        <v>0</v>
      </c>
      <c r="BY50" s="709">
        <v>0</v>
      </c>
      <c r="BZ50" s="382">
        <v>0</v>
      </c>
      <c r="CA50" s="382">
        <v>0</v>
      </c>
      <c r="CB50" s="382">
        <v>0</v>
      </c>
      <c r="CC50" s="709">
        <v>0</v>
      </c>
      <c r="CD50" s="382">
        <v>0</v>
      </c>
      <c r="CE50" s="382">
        <v>0</v>
      </c>
      <c r="CF50" s="382">
        <v>0</v>
      </c>
      <c r="CG50" s="382">
        <v>0</v>
      </c>
      <c r="CH50" s="382">
        <v>0</v>
      </c>
      <c r="CI50" s="385">
        <v>0</v>
      </c>
      <c r="CJ50" s="381">
        <v>0</v>
      </c>
      <c r="CK50" s="382">
        <v>0</v>
      </c>
      <c r="CL50" s="717">
        <v>0</v>
      </c>
      <c r="CM50" s="382"/>
      <c r="CN50" s="382"/>
      <c r="CO50" s="383">
        <v>0</v>
      </c>
      <c r="CP50" s="148"/>
      <c r="CQ50" s="375" t="s">
        <v>144</v>
      </c>
      <c r="CR50" s="376">
        <v>0</v>
      </c>
      <c r="CS50" s="381"/>
      <c r="CT50" s="382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1"/>
      <c r="DM50" s="383"/>
      <c r="DN50" s="148"/>
      <c r="DO50" s="238" t="s">
        <v>144</v>
      </c>
      <c r="DP50" s="502">
        <v>3</v>
      </c>
      <c r="DQ50" s="381"/>
      <c r="DR50" s="382"/>
      <c r="DS50" s="382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>
        <v>0</v>
      </c>
      <c r="EH50" s="383">
        <v>0</v>
      </c>
      <c r="EI50" s="382"/>
      <c r="EJ50" s="382"/>
      <c r="EK50" s="717">
        <v>0</v>
      </c>
      <c r="EL50" s="382"/>
      <c r="EM50" s="382">
        <v>0</v>
      </c>
      <c r="EN50" s="709">
        <v>0</v>
      </c>
      <c r="EO50" s="382">
        <v>0</v>
      </c>
      <c r="EP50" s="717"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0</v>
      </c>
      <c r="EW50" s="382">
        <v>0</v>
      </c>
      <c r="EX50" s="383">
        <v>0</v>
      </c>
      <c r="EY50" s="382">
        <v>0</v>
      </c>
      <c r="EZ50" s="382">
        <v>0</v>
      </c>
      <c r="FA50" s="385">
        <v>0</v>
      </c>
      <c r="FB50" s="381">
        <v>0</v>
      </c>
      <c r="FC50" s="382">
        <v>0</v>
      </c>
      <c r="FD50" s="383">
        <v>0</v>
      </c>
      <c r="FE50" s="382">
        <v>0</v>
      </c>
      <c r="FF50" s="382">
        <v>0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v>0</v>
      </c>
      <c r="FM50" s="382">
        <v>0</v>
      </c>
      <c r="FN50" s="382">
        <v>0</v>
      </c>
      <c r="FO50" s="382">
        <v>0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0</v>
      </c>
      <c r="FV50" s="382">
        <v>0</v>
      </c>
      <c r="FW50" s="382">
        <v>0</v>
      </c>
      <c r="FX50" s="382">
        <v>0</v>
      </c>
      <c r="FY50" s="382">
        <v>0</v>
      </c>
      <c r="FZ50" s="382">
        <v>0</v>
      </c>
      <c r="GA50" s="382">
        <v>0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0</v>
      </c>
      <c r="GL50" s="381">
        <v>0</v>
      </c>
      <c r="GM50" s="382">
        <v>0</v>
      </c>
      <c r="GN50" s="382">
        <v>0</v>
      </c>
      <c r="GO50" s="382">
        <v>0</v>
      </c>
      <c r="GP50" s="383">
        <v>0</v>
      </c>
      <c r="GQ50" s="381">
        <v>0</v>
      </c>
      <c r="GR50" s="382">
        <v>0</v>
      </c>
      <c r="GS50" s="382">
        <v>0</v>
      </c>
      <c r="GT50" s="382">
        <v>0</v>
      </c>
      <c r="GU50" s="383">
        <v>0</v>
      </c>
      <c r="GV50" s="223">
        <v>0</v>
      </c>
      <c r="GW50" s="223">
        <v>34</v>
      </c>
      <c r="GX50" s="731">
        <v>0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0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>
        <v>0</v>
      </c>
      <c r="JQ50" s="382">
        <v>0</v>
      </c>
      <c r="JR50" s="382">
        <v>0</v>
      </c>
      <c r="JS50" s="382">
        <v>0</v>
      </c>
      <c r="JT50" s="383">
        <v>0</v>
      </c>
      <c r="JU50" s="381">
        <v>0</v>
      </c>
      <c r="JV50" s="382">
        <v>0</v>
      </c>
      <c r="JW50" s="382">
        <v>0</v>
      </c>
      <c r="JX50" s="382">
        <v>0</v>
      </c>
      <c r="JY50" s="383">
        <v>0</v>
      </c>
      <c r="JZ50" s="381">
        <v>0</v>
      </c>
      <c r="KA50" s="382">
        <v>0</v>
      </c>
      <c r="KB50" s="382">
        <v>0</v>
      </c>
      <c r="KC50" s="382">
        <v>0</v>
      </c>
      <c r="KD50" s="383">
        <v>0</v>
      </c>
      <c r="KE50" s="223">
        <v>17</v>
      </c>
      <c r="KF50" s="735">
        <v>0</v>
      </c>
      <c r="KG50" s="225">
        <v>0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278" t="s">
        <v>144</v>
      </c>
      <c r="LE50" s="422"/>
      <c r="LF50" s="422"/>
      <c r="LG50" s="422"/>
      <c r="LH50" s="422"/>
      <c r="LI50" s="422"/>
      <c r="LJ50" s="796"/>
      <c r="LK50" s="481"/>
      <c r="LL50" s="456"/>
      <c r="LM50" s="456"/>
      <c r="LN50" s="457"/>
      <c r="LO50" s="803"/>
      <c r="LP50" s="456"/>
      <c r="LQ50" s="456"/>
      <c r="LR50" s="457"/>
    </row>
    <row r="51" spans="1:330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0" x14ac:dyDescent="0.2">
      <c r="LK52" s="445"/>
      <c r="LL52" s="445"/>
      <c r="LM52" s="445"/>
      <c r="LN52" s="445"/>
    </row>
    <row r="53" spans="1:330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0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0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0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0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0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0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19">
    <mergeCell ref="J29:K30"/>
    <mergeCell ref="L29:L30"/>
    <mergeCell ref="R29:S30"/>
    <mergeCell ref="T29:U30"/>
    <mergeCell ref="V29:W30"/>
    <mergeCell ref="DF29:DG30"/>
    <mergeCell ref="DH29:DI30"/>
    <mergeCell ref="D27:AF27"/>
    <mergeCell ref="AK27:BM27"/>
    <mergeCell ref="N28:Q30"/>
    <mergeCell ref="AB28:AC30"/>
    <mergeCell ref="AD28:AF30"/>
    <mergeCell ref="AI28:AI31"/>
    <mergeCell ref="AY30:AZ30"/>
    <mergeCell ref="BA30:BB30"/>
    <mergeCell ref="BI29:BJ30"/>
    <mergeCell ref="BG29:BH30"/>
    <mergeCell ref="R28:W28"/>
    <mergeCell ref="X28:Y30"/>
    <mergeCell ref="Z28:AA30"/>
    <mergeCell ref="BK29:BL30"/>
    <mergeCell ref="AK28:AQ28"/>
    <mergeCell ref="AR28:AS28"/>
    <mergeCell ref="AU28:AX28"/>
    <mergeCell ref="LO27:LR30"/>
    <mergeCell ref="FR29:GF29"/>
    <mergeCell ref="FX30:FZ30"/>
    <mergeCell ref="FK29:FK31"/>
    <mergeCell ref="FR30:FT30"/>
    <mergeCell ref="JX15:JX16"/>
    <mergeCell ref="BQ27:CO27"/>
    <mergeCell ref="JP15:JP16"/>
    <mergeCell ref="JQ15:JQ16"/>
    <mergeCell ref="JR15:JR16"/>
    <mergeCell ref="JS15:JS16"/>
    <mergeCell ref="JT15:JT16"/>
    <mergeCell ref="CF29:CG30"/>
    <mergeCell ref="BQ28:BQ30"/>
    <mergeCell ref="CF14:CG15"/>
    <mergeCell ref="CH14:CI15"/>
    <mergeCell ref="LK27:LN29"/>
    <mergeCell ref="HE15:HE16"/>
    <mergeCell ref="BR28:BR30"/>
    <mergeCell ref="BS28:BS30"/>
    <mergeCell ref="BT28:BT30"/>
    <mergeCell ref="EY30:FA30"/>
    <mergeCell ref="FB30:FD30"/>
    <mergeCell ref="FE30:FG30"/>
    <mergeCell ref="G15:G16"/>
    <mergeCell ref="H15:H16"/>
    <mergeCell ref="LE12:LJ12"/>
    <mergeCell ref="LK12:LN14"/>
    <mergeCell ref="LO12:LR14"/>
    <mergeCell ref="LE13:LJ13"/>
    <mergeCell ref="CO13:CO14"/>
    <mergeCell ref="BS13:BS15"/>
    <mergeCell ref="BT13:BT15"/>
    <mergeCell ref="BU13:BU15"/>
    <mergeCell ref="BV13:CI13"/>
    <mergeCell ref="CJ13:CL15"/>
    <mergeCell ref="CM13:CN15"/>
    <mergeCell ref="HF15:HF16"/>
    <mergeCell ref="HG15:HG16"/>
    <mergeCell ref="GP15:GP16"/>
    <mergeCell ref="GQ15:GQ16"/>
    <mergeCell ref="GR15:GR16"/>
    <mergeCell ref="GS15:GS16"/>
    <mergeCell ref="CS12:DK12"/>
    <mergeCell ref="DL12:DM12"/>
    <mergeCell ref="DQ12:EO12"/>
    <mergeCell ref="I13:I14"/>
    <mergeCell ref="BR13:BR15"/>
    <mergeCell ref="CJ28:CL30"/>
    <mergeCell ref="CM28:CN30"/>
    <mergeCell ref="CD29:CE30"/>
    <mergeCell ref="EV30:EX30"/>
    <mergeCell ref="CQ28:CQ31"/>
    <mergeCell ref="BV29:BY29"/>
    <mergeCell ref="BZ29:CC30"/>
    <mergeCell ref="CH29:CI30"/>
    <mergeCell ref="BZ14:CC15"/>
    <mergeCell ref="CD14:CE15"/>
    <mergeCell ref="BV15:BW15"/>
    <mergeCell ref="BX15:BY15"/>
    <mergeCell ref="EV15:EX15"/>
    <mergeCell ref="DS13:DS15"/>
    <mergeCell ref="DT13:DT15"/>
    <mergeCell ref="DU13:EH13"/>
    <mergeCell ref="EI13:EK15"/>
    <mergeCell ref="EL13:EL14"/>
    <mergeCell ref="EM13:EN15"/>
    <mergeCell ref="EO13:EP15"/>
    <mergeCell ref="ER13:ER16"/>
    <mergeCell ref="DU15:DV15"/>
    <mergeCell ref="DW15:DX15"/>
    <mergeCell ref="CS27:DK27"/>
    <mergeCell ref="A28:A31"/>
    <mergeCell ref="B28:B31"/>
    <mergeCell ref="D28:G29"/>
    <mergeCell ref="H28:H29"/>
    <mergeCell ref="I28:I29"/>
    <mergeCell ref="J28:M28"/>
    <mergeCell ref="AU29:AV30"/>
    <mergeCell ref="AY29:BB29"/>
    <mergeCell ref="BC29:BF30"/>
    <mergeCell ref="AK29:AL30"/>
    <mergeCell ref="AM29:AM30"/>
    <mergeCell ref="AN29:AN30"/>
    <mergeCell ref="AO29:AQ29"/>
    <mergeCell ref="AR29:AS30"/>
    <mergeCell ref="AT29:AT30"/>
    <mergeCell ref="D30:D31"/>
    <mergeCell ref="E30:E31"/>
    <mergeCell ref="F30:F31"/>
    <mergeCell ref="G30:G31"/>
    <mergeCell ref="H30:H31"/>
    <mergeCell ref="I30:I31"/>
    <mergeCell ref="M30:M31"/>
    <mergeCell ref="AO30:AP30"/>
    <mergeCell ref="AQ30:AQ31"/>
    <mergeCell ref="BV14:BY14"/>
    <mergeCell ref="CW13:CW15"/>
    <mergeCell ref="DF14:DG15"/>
    <mergeCell ref="CQ13:CQ16"/>
    <mergeCell ref="CS13:CS15"/>
    <mergeCell ref="CX13:DI13"/>
    <mergeCell ref="BA15:BB15"/>
    <mergeCell ref="CT13:CT15"/>
    <mergeCell ref="CU13:CU15"/>
    <mergeCell ref="CX15:CY15"/>
    <mergeCell ref="AY28:BL28"/>
    <mergeCell ref="CU28:CU30"/>
    <mergeCell ref="GM30:GM31"/>
    <mergeCell ref="BM28:BM29"/>
    <mergeCell ref="GL29:GP29"/>
    <mergeCell ref="BO28:BO31"/>
    <mergeCell ref="BU28:BU30"/>
    <mergeCell ref="BV28:CI28"/>
    <mergeCell ref="DH14:DI15"/>
    <mergeCell ref="DJ13:DK15"/>
    <mergeCell ref="DL13:DM15"/>
    <mergeCell ref="DO13:DO16"/>
    <mergeCell ref="EY29:FA29"/>
    <mergeCell ref="FB29:FD29"/>
    <mergeCell ref="FE29:FG29"/>
    <mergeCell ref="FH29:FJ29"/>
    <mergeCell ref="ER28:ER31"/>
    <mergeCell ref="BV30:BW30"/>
    <mergeCell ref="BX30:BY30"/>
    <mergeCell ref="CO28:CO29"/>
    <mergeCell ref="CT28:CT30"/>
    <mergeCell ref="ES15:EU15"/>
    <mergeCell ref="BK14:BL15"/>
    <mergeCell ref="BI14:BJ15"/>
    <mergeCell ref="DQ13:DQ15"/>
    <mergeCell ref="DR13:DR15"/>
    <mergeCell ref="A9:A10"/>
    <mergeCell ref="D12:AF12"/>
    <mergeCell ref="AK12:BM12"/>
    <mergeCell ref="BQ12:CO12"/>
    <mergeCell ref="D15:D16"/>
    <mergeCell ref="E15:E16"/>
    <mergeCell ref="AY14:BB14"/>
    <mergeCell ref="BC14:BF15"/>
    <mergeCell ref="BG14:BH15"/>
    <mergeCell ref="N13:Q15"/>
    <mergeCell ref="R13:W13"/>
    <mergeCell ref="AR14:AS15"/>
    <mergeCell ref="AT14:AT15"/>
    <mergeCell ref="AU14:AV15"/>
    <mergeCell ref="Z13:AA15"/>
    <mergeCell ref="AB13:AC15"/>
    <mergeCell ref="AD13:AF15"/>
    <mergeCell ref="AI13:AI16"/>
    <mergeCell ref="AK13:AQ13"/>
    <mergeCell ref="AR13:AS13"/>
    <mergeCell ref="AM14:AM15"/>
    <mergeCell ref="AN14:AN15"/>
    <mergeCell ref="A4:B5"/>
    <mergeCell ref="CV13:CV15"/>
    <mergeCell ref="X13:Y15"/>
    <mergeCell ref="AU13:AX13"/>
    <mergeCell ref="AY13:BL13"/>
    <mergeCell ref="BQ13:BQ15"/>
    <mergeCell ref="A13:A16"/>
    <mergeCell ref="B13:B16"/>
    <mergeCell ref="D13:G14"/>
    <mergeCell ref="H13:H14"/>
    <mergeCell ref="BM13:BM14"/>
    <mergeCell ref="BO13:BO16"/>
    <mergeCell ref="J14:K15"/>
    <mergeCell ref="L14:L15"/>
    <mergeCell ref="R14:S15"/>
    <mergeCell ref="T14:U15"/>
    <mergeCell ref="V14:W15"/>
    <mergeCell ref="I15:I16"/>
    <mergeCell ref="AO15:AP15"/>
    <mergeCell ref="AQ15:AQ16"/>
    <mergeCell ref="AO14:AQ14"/>
    <mergeCell ref="AK14:AL15"/>
    <mergeCell ref="AY15:AZ15"/>
    <mergeCell ref="F15:F16"/>
    <mergeCell ref="GI13:GI16"/>
    <mergeCell ref="GJ13:GJ16"/>
    <mergeCell ref="GK13:GK16"/>
    <mergeCell ref="GL13:HG13"/>
    <mergeCell ref="HI13:HQ13"/>
    <mergeCell ref="FE15:FG15"/>
    <mergeCell ref="FH15:FJ15"/>
    <mergeCell ref="EY15:FA15"/>
    <mergeCell ref="FB15:FD15"/>
    <mergeCell ref="HL15:HL16"/>
    <mergeCell ref="HM15:HM16"/>
    <mergeCell ref="HR13:IF13"/>
    <mergeCell ref="HN15:HN16"/>
    <mergeCell ref="HO15:HO16"/>
    <mergeCell ref="HP15:HP16"/>
    <mergeCell ref="HT15:HT16"/>
    <mergeCell ref="GU15:GU16"/>
    <mergeCell ref="GW14:GW16"/>
    <mergeCell ref="GX14:GX16"/>
    <mergeCell ref="HU15:HU16"/>
    <mergeCell ref="HV15:HV16"/>
    <mergeCell ref="HW15:HW16"/>
    <mergeCell ref="HY15:HY16"/>
    <mergeCell ref="HZ15:HZ16"/>
    <mergeCell ref="IA15:IA16"/>
    <mergeCell ref="IB15:IB16"/>
    <mergeCell ref="HC15:HC16"/>
    <mergeCell ref="HD15:HD16"/>
    <mergeCell ref="HJ15:HJ16"/>
    <mergeCell ref="HK15:HK16"/>
    <mergeCell ref="GV14:GV16"/>
    <mergeCell ref="GY14:HG14"/>
    <mergeCell ref="KF14:KF16"/>
    <mergeCell ref="KD15:KD16"/>
    <mergeCell ref="II13:IW13"/>
    <mergeCell ref="FM14:FM16"/>
    <mergeCell ref="FN14:FN16"/>
    <mergeCell ref="FO14:FO16"/>
    <mergeCell ref="FP14:FP16"/>
    <mergeCell ref="FQ14:FQ16"/>
    <mergeCell ref="FR14:GF14"/>
    <mergeCell ref="GG14:GG15"/>
    <mergeCell ref="GL14:GP14"/>
    <mergeCell ref="GQ14:GU14"/>
    <mergeCell ref="FU15:FW15"/>
    <mergeCell ref="FX15:FZ15"/>
    <mergeCell ref="GA15:GC15"/>
    <mergeCell ref="GD15:GF15"/>
    <mergeCell ref="GL15:GL16"/>
    <mergeCell ref="GT15:GT16"/>
    <mergeCell ref="FR15:FT15"/>
    <mergeCell ref="IC15:IC16"/>
    <mergeCell ref="ID15:ID16"/>
    <mergeCell ref="HI14:HQ14"/>
    <mergeCell ref="HR14:HR16"/>
    <mergeCell ref="HS14:HS16"/>
    <mergeCell ref="IX13:JC13"/>
    <mergeCell ref="JD13:JH14"/>
    <mergeCell ref="JK13:JO13"/>
    <mergeCell ref="JP13:JT14"/>
    <mergeCell ref="JU13:KJ13"/>
    <mergeCell ref="CX14:CZ14"/>
    <mergeCell ref="DA14:DC15"/>
    <mergeCell ref="DD14:DE15"/>
    <mergeCell ref="DU14:DX14"/>
    <mergeCell ref="DY14:EB15"/>
    <mergeCell ref="EC14:ED15"/>
    <mergeCell ref="EE14:EF15"/>
    <mergeCell ref="EG14:EH15"/>
    <mergeCell ref="ES14:EU14"/>
    <mergeCell ref="EV14:EX14"/>
    <mergeCell ref="EY14:FA14"/>
    <mergeCell ref="FB14:FD14"/>
    <mergeCell ref="FE14:FG14"/>
    <mergeCell ref="FH14:FJ14"/>
    <mergeCell ref="FK14:FK16"/>
    <mergeCell ref="FL14:FL16"/>
    <mergeCell ref="KE14:KE16"/>
    <mergeCell ref="JM15:JO15"/>
    <mergeCell ref="KA15:KA16"/>
    <mergeCell ref="KB15:KB16"/>
    <mergeCell ref="KC15:KC16"/>
    <mergeCell ref="JK14:JL14"/>
    <mergeCell ref="JM14:JO14"/>
    <mergeCell ref="JU14:JY14"/>
    <mergeCell ref="JZ14:KD14"/>
    <mergeCell ref="JD15:JD16"/>
    <mergeCell ref="JE15:JE16"/>
    <mergeCell ref="JF15:JF16"/>
    <mergeCell ref="JU15:JU16"/>
    <mergeCell ref="ES28:FD28"/>
    <mergeCell ref="FK28:FQ28"/>
    <mergeCell ref="FH30:FJ30"/>
    <mergeCell ref="EV29:EX29"/>
    <mergeCell ref="KS14:KU14"/>
    <mergeCell ref="KM15:KM16"/>
    <mergeCell ref="KN15:KN16"/>
    <mergeCell ref="KO15:KO16"/>
    <mergeCell ref="KP15:KP16"/>
    <mergeCell ref="KQ15:KQ16"/>
    <mergeCell ref="KR15:KR16"/>
    <mergeCell ref="KS15:KS16"/>
    <mergeCell ref="KT15:KT16"/>
    <mergeCell ref="KU15:KU16"/>
    <mergeCell ref="JY15:JY16"/>
    <mergeCell ref="JZ15:JZ16"/>
    <mergeCell ref="GM15:GM16"/>
    <mergeCell ref="GN15:GN16"/>
    <mergeCell ref="GO15:GO16"/>
    <mergeCell ref="KG14:KG16"/>
    <mergeCell ref="KH14:KH16"/>
    <mergeCell ref="KI14:KI16"/>
    <mergeCell ref="JH15:JH16"/>
    <mergeCell ref="JK15:JL15"/>
    <mergeCell ref="CS28:CS30"/>
    <mergeCell ref="CX28:DI28"/>
    <mergeCell ref="DJ28:DK30"/>
    <mergeCell ref="DL28:DM30"/>
    <mergeCell ref="DO28:DO31"/>
    <mergeCell ref="DQ28:DQ30"/>
    <mergeCell ref="DR28:DR30"/>
    <mergeCell ref="DS28:DS30"/>
    <mergeCell ref="CV28:CV30"/>
    <mergeCell ref="CW28:CW30"/>
    <mergeCell ref="CX30:CY30"/>
    <mergeCell ref="CX29:CZ29"/>
    <mergeCell ref="DA29:DC30"/>
    <mergeCell ref="DD29:DE30"/>
    <mergeCell ref="DL27:DM27"/>
    <mergeCell ref="DQ27:EO27"/>
    <mergeCell ref="DT28:DT30"/>
    <mergeCell ref="DU28:EH28"/>
    <mergeCell ref="EI28:EK30"/>
    <mergeCell ref="EL28:EL29"/>
    <mergeCell ref="EM28:EN30"/>
    <mergeCell ref="EO28:EP30"/>
    <mergeCell ref="DU30:DV30"/>
    <mergeCell ref="DW30:DX30"/>
    <mergeCell ref="DU29:DX29"/>
    <mergeCell ref="DY29:EB30"/>
    <mergeCell ref="EC29:ED30"/>
    <mergeCell ref="EE29:EF30"/>
    <mergeCell ref="EG29:EH30"/>
    <mergeCell ref="GG29:GG30"/>
    <mergeCell ref="FU30:FW30"/>
    <mergeCell ref="FQ29:FQ31"/>
    <mergeCell ref="FL29:FL31"/>
    <mergeCell ref="FM29:FM31"/>
    <mergeCell ref="FN29:FN31"/>
    <mergeCell ref="FO29:FO31"/>
    <mergeCell ref="FP29:FP31"/>
    <mergeCell ref="ES29:EU29"/>
    <mergeCell ref="ES30:EU30"/>
    <mergeCell ref="GA30:GC30"/>
    <mergeCell ref="GD30:GF30"/>
    <mergeCell ref="GI28:GI31"/>
    <mergeCell ref="GJ28:GJ31"/>
    <mergeCell ref="GK28:GK31"/>
    <mergeCell ref="GL28:HG28"/>
    <mergeCell ref="HI28:HQ28"/>
    <mergeCell ref="HR28:IF28"/>
    <mergeCell ref="II29:IK30"/>
    <mergeCell ref="HC30:HC31"/>
    <mergeCell ref="HD30:HD31"/>
    <mergeCell ref="GV29:GV31"/>
    <mergeCell ref="GS30:GS31"/>
    <mergeCell ref="HG30:HG31"/>
    <mergeCell ref="II28:IW28"/>
    <mergeCell ref="IL29:IN30"/>
    <mergeCell ref="IO29:IQ30"/>
    <mergeCell ref="IE30:IE31"/>
    <mergeCell ref="IF30:IF31"/>
    <mergeCell ref="HL30:HL31"/>
    <mergeCell ref="HM30:HM31"/>
    <mergeCell ref="HP30:HP31"/>
    <mergeCell ref="HN30:HN31"/>
    <mergeCell ref="HO30:HO31"/>
    <mergeCell ref="HS29:HS31"/>
    <mergeCell ref="HT29:HX29"/>
    <mergeCell ref="IX28:JC28"/>
    <mergeCell ref="JK30:JL30"/>
    <mergeCell ref="JM30:JO30"/>
    <mergeCell ref="JK29:JL29"/>
    <mergeCell ref="JM29:JO29"/>
    <mergeCell ref="JP28:JT29"/>
    <mergeCell ref="JA29:JC29"/>
    <mergeCell ref="IR29:IT30"/>
    <mergeCell ref="JK28:JO28"/>
    <mergeCell ref="JH30:JH31"/>
    <mergeCell ref="IX30:IZ30"/>
    <mergeCell ref="JA30:JC30"/>
    <mergeCell ref="JD30:JD31"/>
    <mergeCell ref="IU29:IW30"/>
    <mergeCell ref="IX29:IZ29"/>
    <mergeCell ref="HY29:IF29"/>
    <mergeCell ref="HR29:HR31"/>
    <mergeCell ref="HZ30:HZ31"/>
    <mergeCell ref="IA30:IA31"/>
    <mergeCell ref="IB30:IB31"/>
    <mergeCell ref="HT30:HT31"/>
    <mergeCell ref="HU30:HU31"/>
    <mergeCell ref="HV30:HV31"/>
    <mergeCell ref="HW30:HW31"/>
    <mergeCell ref="HX30:HX31"/>
    <mergeCell ref="HY30:HY31"/>
    <mergeCell ref="HE30:HE31"/>
    <mergeCell ref="HF30:HF31"/>
    <mergeCell ref="GL30:GL31"/>
    <mergeCell ref="GN30:GN31"/>
    <mergeCell ref="GO30:GO31"/>
    <mergeCell ref="GP30:GP31"/>
    <mergeCell ref="JY30:JY31"/>
    <mergeCell ref="HI29:HQ29"/>
    <mergeCell ref="GR30:GR31"/>
    <mergeCell ref="GQ29:GU29"/>
    <mergeCell ref="JT30:JT31"/>
    <mergeCell ref="JU30:JU31"/>
    <mergeCell ref="GT30:GT31"/>
    <mergeCell ref="GU30:GU31"/>
    <mergeCell ref="HJ30:HJ31"/>
    <mergeCell ref="HK30:HK31"/>
    <mergeCell ref="GW29:GW31"/>
    <mergeCell ref="GX29:GX31"/>
    <mergeCell ref="JS30:JS31"/>
    <mergeCell ref="GQ30:GQ31"/>
    <mergeCell ref="GY29:HG29"/>
    <mergeCell ref="IC30:IC31"/>
    <mergeCell ref="ID30:ID31"/>
    <mergeCell ref="JV30:JV31"/>
    <mergeCell ref="KF29:KF31"/>
    <mergeCell ref="KG29:KG31"/>
    <mergeCell ref="JX30:JX31"/>
    <mergeCell ref="JE30:JE31"/>
    <mergeCell ref="JF30:JF31"/>
    <mergeCell ref="KJ29:KJ31"/>
    <mergeCell ref="JZ30:JZ31"/>
    <mergeCell ref="KA30:KA31"/>
    <mergeCell ref="KB30:KB31"/>
    <mergeCell ref="KC30:KC31"/>
    <mergeCell ref="KD30:KD31"/>
    <mergeCell ref="JD28:JH29"/>
    <mergeCell ref="JQ30:JQ31"/>
    <mergeCell ref="JR30:JR31"/>
    <mergeCell ref="JP30:JP31"/>
    <mergeCell ref="JZ29:KD29"/>
    <mergeCell ref="KE29:KE31"/>
    <mergeCell ref="JG30:JG31"/>
    <mergeCell ref="KH29:KH31"/>
    <mergeCell ref="KI29:KI31"/>
    <mergeCell ref="JU28:KJ28"/>
    <mergeCell ref="JU29:JY29"/>
    <mergeCell ref="JW30:JW31"/>
    <mergeCell ref="LE27:LJ27"/>
    <mergeCell ref="LE28:LJ28"/>
    <mergeCell ref="LE29:LG30"/>
    <mergeCell ref="LH29:LJ30"/>
    <mergeCell ref="KS30:KS31"/>
    <mergeCell ref="KT30:KT31"/>
    <mergeCell ref="KU30:KU31"/>
    <mergeCell ref="KS29:KU29"/>
    <mergeCell ref="KM27:KU28"/>
    <mergeCell ref="KN30:KN31"/>
    <mergeCell ref="KO30:KO31"/>
    <mergeCell ref="KP30:KP31"/>
    <mergeCell ref="KM29:KO29"/>
    <mergeCell ref="KP29:KR29"/>
    <mergeCell ref="KM30:KM31"/>
    <mergeCell ref="KQ30:KQ31"/>
    <mergeCell ref="KR30:KR31"/>
    <mergeCell ref="HI4:IF7"/>
    <mergeCell ref="CQ5:DM6"/>
    <mergeCell ref="ER5:GG6"/>
    <mergeCell ref="IH5:JH8"/>
    <mergeCell ref="LD14:LD16"/>
    <mergeCell ref="LE14:LG15"/>
    <mergeCell ref="LH14:LJ15"/>
    <mergeCell ref="JV15:JV16"/>
    <mergeCell ref="JW15:JW16"/>
    <mergeCell ref="IE15:IE16"/>
    <mergeCell ref="IF15:IF16"/>
    <mergeCell ref="IX15:IZ15"/>
    <mergeCell ref="JA15:JC15"/>
    <mergeCell ref="II14:IK15"/>
    <mergeCell ref="IL14:IN15"/>
    <mergeCell ref="IO14:IQ15"/>
    <mergeCell ref="IR14:IT15"/>
    <mergeCell ref="IU14:IW15"/>
    <mergeCell ref="IX14:IZ14"/>
    <mergeCell ref="JA14:JC14"/>
    <mergeCell ref="HY14:IF14"/>
    <mergeCell ref="KJ14:KJ16"/>
    <mergeCell ref="KM14:KO14"/>
    <mergeCell ref="KP14:KR14"/>
    <mergeCell ref="FR28:GG28"/>
    <mergeCell ref="KV30:KW30"/>
    <mergeCell ref="KY30:LB30"/>
    <mergeCell ref="JJ5:KJ7"/>
    <mergeCell ref="KL6:LB8"/>
    <mergeCell ref="KM12:KU13"/>
    <mergeCell ref="J13:L13"/>
    <mergeCell ref="ES13:FD13"/>
    <mergeCell ref="FK13:FQ13"/>
    <mergeCell ref="FR13:GG13"/>
    <mergeCell ref="M14:M15"/>
    <mergeCell ref="HT14:HW14"/>
    <mergeCell ref="IH14:IH16"/>
    <mergeCell ref="JJ14:JJ16"/>
    <mergeCell ref="KL14:KL16"/>
    <mergeCell ref="KV14:KW14"/>
    <mergeCell ref="KV15:KV16"/>
    <mergeCell ref="KW15:KW16"/>
    <mergeCell ref="KY15:LB15"/>
    <mergeCell ref="C4:AF6"/>
    <mergeCell ref="AI4:BM6"/>
    <mergeCell ref="BO4:CO6"/>
    <mergeCell ref="DO4:EP7"/>
    <mergeCell ref="GI4:HG6"/>
  </mergeCells>
  <pageMargins left="0.19685039370078741" right="0.19685039370078741" top="0.19685039370078741" bottom="0.19685039370078741" header="0.31496062992125984" footer="0.31496062992125984"/>
  <pageSetup paperSize="9" scale="41" orientation="landscape" r:id="rId1"/>
  <colBreaks count="3" manualBreakCount="3">
    <brk id="33" max="1048575" man="1"/>
    <brk id="117" max="1048575" man="1"/>
    <brk id="314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R59"/>
  <sheetViews>
    <sheetView topLeftCell="A23" zoomScale="70" zoomScaleNormal="70" zoomScaleSheetLayoutView="40" workbookViewId="0">
      <selection activeCell="O37" sqref="O37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10.85546875" style="84" bestFit="1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9" bestFit="1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16384" width="11.42578125" style="281"/>
  </cols>
  <sheetData>
    <row r="1" spans="1:330" x14ac:dyDescent="0.2">
      <c r="LK1" s="445"/>
      <c r="LL1" s="445"/>
      <c r="LM1" s="445"/>
      <c r="LN1" s="445"/>
    </row>
    <row r="2" spans="1:330" x14ac:dyDescent="0.2">
      <c r="LK2" s="445"/>
      <c r="LL2" s="445"/>
      <c r="LM2" s="445"/>
      <c r="LN2" s="445"/>
    </row>
    <row r="3" spans="1:330" ht="12.75" customHeight="1" x14ac:dyDescent="0.2">
      <c r="LK3" s="445"/>
      <c r="LL3" s="445"/>
      <c r="LM3" s="445"/>
      <c r="LN3" s="445"/>
    </row>
    <row r="4" spans="1:330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0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0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0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809" t="s">
        <v>224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 t="str">
        <f>M7</f>
        <v>ABRIL 2024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 t="str">
        <f>M7</f>
        <v>ABRIL 2024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 t="str">
        <f>M7</f>
        <v>ABRIL 2024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 t="str">
        <f>M7</f>
        <v>ABRIL 2024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 t="str">
        <f>M7</f>
        <v>ABRIL 2024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</row>
    <row r="8" spans="1:330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 t="str">
        <f>M7</f>
        <v>ABRIL 2024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>ABRIL 2024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 t="str">
        <f>M7</f>
        <v>ABRIL 2024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</row>
    <row r="9" spans="1:330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>ABRIL 2024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>ABRIL 2024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</row>
    <row r="10" spans="1:330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</row>
    <row r="11" spans="1:330" ht="13.5" thickBot="1" x14ac:dyDescent="0.25">
      <c r="LK11" s="445"/>
      <c r="LL11" s="445"/>
      <c r="LM11" s="445"/>
      <c r="LN11" s="445"/>
    </row>
    <row r="12" spans="1:330" ht="15.75" customHeight="1" thickBot="1" x14ac:dyDescent="0.35">
      <c r="A12" s="4"/>
      <c r="B12" s="5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822"/>
      <c r="AI12" s="5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822"/>
      <c r="BO12" s="5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822"/>
      <c r="CQ12" s="6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822"/>
      <c r="DO12" s="5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6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6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769" t="s">
        <v>218</v>
      </c>
      <c r="LP12" s="1770"/>
      <c r="LQ12" s="1770"/>
      <c r="LR12" s="1771"/>
    </row>
    <row r="13" spans="1:330" ht="13.5" customHeight="1" thickBot="1" x14ac:dyDescent="0.35">
      <c r="A13" s="1426" t="s">
        <v>163</v>
      </c>
      <c r="B13" s="1553" t="s">
        <v>169</v>
      </c>
      <c r="C13" s="66"/>
      <c r="D13" s="1220" t="s">
        <v>2</v>
      </c>
      <c r="E13" s="1221"/>
      <c r="F13" s="1221"/>
      <c r="G13" s="1268"/>
      <c r="H13" s="1667" t="s">
        <v>7</v>
      </c>
      <c r="I13" s="1667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4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821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817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6"/>
      <c r="BM13" s="1167" t="s">
        <v>36</v>
      </c>
      <c r="BN13" s="838"/>
      <c r="BO13" s="1553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6"/>
      <c r="CJ13" s="1343" t="s">
        <v>26</v>
      </c>
      <c r="CK13" s="1344"/>
      <c r="CL13" s="1345"/>
      <c r="CM13" s="1337"/>
      <c r="CN13" s="1338"/>
      <c r="CO13" s="1167" t="s">
        <v>36</v>
      </c>
      <c r="CP13" s="838"/>
      <c r="CQ13" s="1553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6"/>
      <c r="DJ13" s="1260" t="s">
        <v>26</v>
      </c>
      <c r="DK13" s="1261"/>
      <c r="DL13" s="1152" t="s">
        <v>11</v>
      </c>
      <c r="DM13" s="1153"/>
      <c r="DN13" s="838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6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838"/>
      <c r="ER13" s="1553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834"/>
      <c r="FF13" s="834"/>
      <c r="FG13" s="834"/>
      <c r="FH13" s="834"/>
      <c r="FI13" s="834"/>
      <c r="FJ13" s="834"/>
      <c r="FK13" s="1450" t="s">
        <v>172</v>
      </c>
      <c r="FL13" s="1451"/>
      <c r="FM13" s="1451"/>
      <c r="FN13" s="1451"/>
      <c r="FO13" s="1451"/>
      <c r="FP13" s="1451"/>
      <c r="FQ13" s="1452"/>
      <c r="FR13" s="1182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656" t="s">
        <v>169</v>
      </c>
      <c r="GJ13" s="1193" t="s">
        <v>171</v>
      </c>
      <c r="GK13" s="1659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356"/>
      <c r="GW13" s="1356"/>
      <c r="GX13" s="1356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30" t="s">
        <v>80</v>
      </c>
      <c r="HS13" s="1310"/>
      <c r="HT13" s="1310"/>
      <c r="HU13" s="1310"/>
      <c r="HV13" s="1310"/>
      <c r="HW13" s="1310"/>
      <c r="HX13" s="1310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699" t="s">
        <v>103</v>
      </c>
      <c r="JL13" s="1700"/>
      <c r="JM13" s="1700"/>
      <c r="JN13" s="1700"/>
      <c r="JO13" s="1701"/>
      <c r="JP13" s="1702" t="s">
        <v>121</v>
      </c>
      <c r="JQ13" s="1703"/>
      <c r="JR13" s="1703"/>
      <c r="JS13" s="1703"/>
      <c r="JT13" s="1703"/>
      <c r="JU13" s="1706" t="s">
        <v>178</v>
      </c>
      <c r="JV13" s="1707"/>
      <c r="JW13" s="1707"/>
      <c r="JX13" s="1707"/>
      <c r="JY13" s="1707"/>
      <c r="JZ13" s="1707"/>
      <c r="KA13" s="1707"/>
      <c r="KB13" s="1707"/>
      <c r="KC13" s="1707"/>
      <c r="KD13" s="1707"/>
      <c r="KE13" s="1707"/>
      <c r="KF13" s="1707"/>
      <c r="KG13" s="1707"/>
      <c r="KH13" s="1707"/>
      <c r="KI13" s="1707"/>
      <c r="KJ13" s="1708"/>
      <c r="KK13" s="830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772"/>
      <c r="LP13" s="1773"/>
      <c r="LQ13" s="1773"/>
      <c r="LR13" s="1774"/>
    </row>
    <row r="14" spans="1:330" ht="70.5" customHeight="1" thickBot="1" x14ac:dyDescent="0.25">
      <c r="A14" s="1426"/>
      <c r="B14" s="1554"/>
      <c r="C14" s="67"/>
      <c r="D14" s="1222"/>
      <c r="E14" s="1223"/>
      <c r="F14" s="1223"/>
      <c r="G14" s="1269"/>
      <c r="H14" s="1668"/>
      <c r="I14" s="1668"/>
      <c r="J14" s="1270" t="s">
        <v>10</v>
      </c>
      <c r="K14" s="1670"/>
      <c r="L14" s="1548" t="s">
        <v>11</v>
      </c>
      <c r="M14" s="1566" t="s">
        <v>164</v>
      </c>
      <c r="N14" s="1417"/>
      <c r="O14" s="1669"/>
      <c r="P14" s="1669"/>
      <c r="Q14" s="1419"/>
      <c r="R14" s="1220" t="s">
        <v>19</v>
      </c>
      <c r="S14" s="1268"/>
      <c r="T14" s="1173" t="s">
        <v>7</v>
      </c>
      <c r="U14" s="1175"/>
      <c r="V14" s="1173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669"/>
      <c r="AF14" s="1419"/>
      <c r="AG14" s="439"/>
      <c r="AH14" s="821"/>
      <c r="AI14" s="1554"/>
      <c r="AJ14" s="472"/>
      <c r="AK14" s="1284" t="s">
        <v>25</v>
      </c>
      <c r="AL14" s="1163"/>
      <c r="AM14" s="1170" t="s">
        <v>26</v>
      </c>
      <c r="AN14" s="1170" t="s">
        <v>120</v>
      </c>
      <c r="AO14" s="1124" t="s">
        <v>27</v>
      </c>
      <c r="AP14" s="1125"/>
      <c r="AQ14" s="1126"/>
      <c r="AR14" s="1404" t="s">
        <v>122</v>
      </c>
      <c r="AS14" s="1405"/>
      <c r="AT14" s="1170" t="s">
        <v>32</v>
      </c>
      <c r="AU14" s="1393" t="s">
        <v>26</v>
      </c>
      <c r="AV14" s="1394"/>
      <c r="AW14" s="270" t="s">
        <v>33</v>
      </c>
      <c r="AX14" s="270" t="s">
        <v>33</v>
      </c>
      <c r="AY14" s="1266" t="s">
        <v>9</v>
      </c>
      <c r="AZ14" s="1267"/>
      <c r="BA14" s="1267"/>
      <c r="BB14" s="1558"/>
      <c r="BC14" s="1220" t="s">
        <v>15</v>
      </c>
      <c r="BD14" s="1221"/>
      <c r="BE14" s="1221"/>
      <c r="BF14" s="1268"/>
      <c r="BG14" s="1220" t="s">
        <v>19</v>
      </c>
      <c r="BH14" s="1268"/>
      <c r="BI14" s="1220" t="s">
        <v>7</v>
      </c>
      <c r="BJ14" s="1268"/>
      <c r="BK14" s="1220" t="s">
        <v>20</v>
      </c>
      <c r="BL14" s="1268"/>
      <c r="BM14" s="1169"/>
      <c r="BN14" s="838"/>
      <c r="BO14" s="1554"/>
      <c r="BP14" s="67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68"/>
      <c r="CJ14" s="1346"/>
      <c r="CK14" s="1694"/>
      <c r="CL14" s="1348"/>
      <c r="CM14" s="1339"/>
      <c r="CN14" s="1340"/>
      <c r="CO14" s="1169"/>
      <c r="CP14" s="838"/>
      <c r="CQ14" s="1554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558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709"/>
      <c r="DJ14" s="1262"/>
      <c r="DK14" s="1263"/>
      <c r="DL14" s="1154"/>
      <c r="DM14" s="1155"/>
      <c r="DN14" s="838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558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68"/>
      <c r="EI14" s="1326"/>
      <c r="EJ14" s="1675"/>
      <c r="EK14" s="1328"/>
      <c r="EL14" s="1169"/>
      <c r="EM14" s="1285"/>
      <c r="EN14" s="1164"/>
      <c r="EO14" s="1285"/>
      <c r="EP14" s="1164"/>
      <c r="EQ14" s="838"/>
      <c r="ER14" s="1554"/>
      <c r="ES14" s="1130" t="s">
        <v>45</v>
      </c>
      <c r="ET14" s="1310"/>
      <c r="EU14" s="1311"/>
      <c r="EV14" s="1695" t="s">
        <v>46</v>
      </c>
      <c r="EW14" s="1696"/>
      <c r="EX14" s="1697"/>
      <c r="EY14" s="1130" t="s">
        <v>47</v>
      </c>
      <c r="EZ14" s="1310"/>
      <c r="FA14" s="1311"/>
      <c r="FB14" s="1130" t="s">
        <v>48</v>
      </c>
      <c r="FC14" s="1310"/>
      <c r="FD14" s="1698"/>
      <c r="FE14" s="1711" t="s">
        <v>51</v>
      </c>
      <c r="FF14" s="1712"/>
      <c r="FG14" s="1713"/>
      <c r="FH14" s="1711" t="s">
        <v>52</v>
      </c>
      <c r="FI14" s="1712"/>
      <c r="FJ14" s="1714"/>
      <c r="FK14" s="1567" t="s">
        <v>171</v>
      </c>
      <c r="FL14" s="1367" t="s">
        <v>182</v>
      </c>
      <c r="FM14" s="1498" t="s">
        <v>173</v>
      </c>
      <c r="FN14" s="1497" t="s">
        <v>174</v>
      </c>
      <c r="FO14" s="1497" t="s">
        <v>175</v>
      </c>
      <c r="FP14" s="1498" t="s">
        <v>176</v>
      </c>
      <c r="FQ14" s="1495" t="s">
        <v>177</v>
      </c>
      <c r="FR14" s="1182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689" t="s">
        <v>60</v>
      </c>
      <c r="GH14" s="13"/>
      <c r="GI14" s="1657"/>
      <c r="GJ14" s="1194"/>
      <c r="GK14" s="1488"/>
      <c r="GL14" s="1130" t="s">
        <v>113</v>
      </c>
      <c r="GM14" s="1310"/>
      <c r="GN14" s="1310"/>
      <c r="GO14" s="1310"/>
      <c r="GP14" s="1311"/>
      <c r="GQ14" s="1130" t="s">
        <v>114</v>
      </c>
      <c r="GR14" s="1310"/>
      <c r="GS14" s="1310"/>
      <c r="GT14" s="1310"/>
      <c r="GU14" s="1311"/>
      <c r="GV14" s="1642" t="s">
        <v>115</v>
      </c>
      <c r="GW14" s="1645" t="s">
        <v>171</v>
      </c>
      <c r="GX14" s="1716" t="s">
        <v>182</v>
      </c>
      <c r="GY14" s="1182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1"/>
      <c r="HR14" s="1636" t="s">
        <v>171</v>
      </c>
      <c r="HS14" s="1661" t="s">
        <v>182</v>
      </c>
      <c r="HT14" s="1660" t="s">
        <v>81</v>
      </c>
      <c r="HU14" s="1455"/>
      <c r="HV14" s="1455"/>
      <c r="HW14" s="1456"/>
      <c r="HX14" s="831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751" t="s">
        <v>105</v>
      </c>
      <c r="JN14" s="1752"/>
      <c r="JO14" s="1753"/>
      <c r="JP14" s="1704"/>
      <c r="JQ14" s="1705"/>
      <c r="JR14" s="1705"/>
      <c r="JS14" s="1705"/>
      <c r="JT14" s="1705"/>
      <c r="JU14" s="1592" t="s">
        <v>192</v>
      </c>
      <c r="JV14" s="1593"/>
      <c r="JW14" s="1593"/>
      <c r="JX14" s="1593"/>
      <c r="JY14" s="1594"/>
      <c r="JZ14" s="1592" t="s">
        <v>193</v>
      </c>
      <c r="KA14" s="1593"/>
      <c r="KB14" s="1593"/>
      <c r="KC14" s="1593"/>
      <c r="KD14" s="1594"/>
      <c r="KE14" s="1531" t="s">
        <v>171</v>
      </c>
      <c r="KF14" s="1293" t="s">
        <v>182</v>
      </c>
      <c r="KG14" s="1586" t="s">
        <v>179</v>
      </c>
      <c r="KH14" s="1589" t="s">
        <v>202</v>
      </c>
      <c r="KI14" s="1581" t="s">
        <v>180</v>
      </c>
      <c r="KJ14" s="1599" t="s">
        <v>181</v>
      </c>
      <c r="KK14" s="296"/>
      <c r="KL14" s="1457" t="s">
        <v>169</v>
      </c>
      <c r="KM14" s="1602" t="s">
        <v>185</v>
      </c>
      <c r="KN14" s="1596"/>
      <c r="KO14" s="1597"/>
      <c r="KP14" s="1595" t="s">
        <v>186</v>
      </c>
      <c r="KQ14" s="1596"/>
      <c r="KR14" s="1597"/>
      <c r="KS14" s="1595" t="s">
        <v>187</v>
      </c>
      <c r="KT14" s="1596"/>
      <c r="KU14" s="1597"/>
      <c r="KV14" s="1731" t="s">
        <v>206</v>
      </c>
      <c r="KW14" s="1732"/>
      <c r="LD14" s="1457" t="s">
        <v>169</v>
      </c>
      <c r="LE14" s="1733" t="s">
        <v>93</v>
      </c>
      <c r="LF14" s="1734"/>
      <c r="LG14" s="1735"/>
      <c r="LH14" s="1739" t="s">
        <v>94</v>
      </c>
      <c r="LI14" s="1734"/>
      <c r="LJ14" s="1740"/>
      <c r="LK14" s="1101"/>
      <c r="LL14" s="1102"/>
      <c r="LM14" s="1102"/>
      <c r="LN14" s="1103"/>
      <c r="LO14" s="1775"/>
      <c r="LP14" s="1776"/>
      <c r="LQ14" s="1776"/>
      <c r="LR14" s="1777"/>
    </row>
    <row r="15" spans="1:330" ht="71.25" customHeight="1" thickBot="1" x14ac:dyDescent="0.35">
      <c r="A15" s="1426"/>
      <c r="B15" s="1554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667" t="s">
        <v>8</v>
      </c>
      <c r="I15" s="1667" t="s">
        <v>3</v>
      </c>
      <c r="J15" s="1249"/>
      <c r="K15" s="1250"/>
      <c r="L15" s="1384"/>
      <c r="M15" s="1136"/>
      <c r="N15" s="1176"/>
      <c r="O15" s="1177"/>
      <c r="P15" s="1177"/>
      <c r="Q15" s="1178"/>
      <c r="R15" s="1222"/>
      <c r="S15" s="1269"/>
      <c r="T15" s="1176"/>
      <c r="U15" s="1178"/>
      <c r="V15" s="1176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821"/>
      <c r="AI15" s="1554"/>
      <c r="AJ15" s="472"/>
      <c r="AK15" s="1332"/>
      <c r="AL15" s="1333"/>
      <c r="AM15" s="1172"/>
      <c r="AN15" s="1172"/>
      <c r="AO15" s="1549" t="s">
        <v>28</v>
      </c>
      <c r="AP15" s="1550"/>
      <c r="AQ15" s="1170" t="s">
        <v>123</v>
      </c>
      <c r="AR15" s="1406"/>
      <c r="AS15" s="1407"/>
      <c r="AT15" s="1172"/>
      <c r="AU15" s="1395"/>
      <c r="AV15" s="1396"/>
      <c r="AW15" s="271" t="s">
        <v>34</v>
      </c>
      <c r="AX15" s="271" t="s">
        <v>11</v>
      </c>
      <c r="AY15" s="1386" t="s">
        <v>10</v>
      </c>
      <c r="AZ15" s="1388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816" t="s">
        <v>2</v>
      </c>
      <c r="BN15" s="838"/>
      <c r="BO15" s="1554"/>
      <c r="BP15" s="67"/>
      <c r="BQ15" s="1172"/>
      <c r="BR15" s="1169"/>
      <c r="BS15" s="1172"/>
      <c r="BT15" s="1172"/>
      <c r="BU15" s="1172"/>
      <c r="BV15" s="1386" t="s">
        <v>10</v>
      </c>
      <c r="BW15" s="1388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69"/>
      <c r="CJ15" s="1349"/>
      <c r="CK15" s="1350"/>
      <c r="CL15" s="1351"/>
      <c r="CM15" s="1341"/>
      <c r="CN15" s="1342"/>
      <c r="CO15" s="317" t="s">
        <v>2</v>
      </c>
      <c r="CP15" s="838"/>
      <c r="CQ15" s="1554"/>
      <c r="CR15" s="67"/>
      <c r="CS15" s="1172"/>
      <c r="CT15" s="1169"/>
      <c r="CU15" s="1172"/>
      <c r="CV15" s="1172"/>
      <c r="CW15" s="1172"/>
      <c r="CX15" s="1386" t="s">
        <v>10</v>
      </c>
      <c r="CY15" s="1682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710"/>
      <c r="DJ15" s="1264"/>
      <c r="DK15" s="1265"/>
      <c r="DL15" s="1556"/>
      <c r="DM15" s="1557"/>
      <c r="DN15" s="838"/>
      <c r="DO15" s="1554"/>
      <c r="DP15" s="472"/>
      <c r="DQ15" s="1172"/>
      <c r="DR15" s="1169"/>
      <c r="DS15" s="1172"/>
      <c r="DT15" s="1172"/>
      <c r="DU15" s="1386" t="s">
        <v>10</v>
      </c>
      <c r="DV15" s="1388"/>
      <c r="DW15" s="1224" t="s">
        <v>11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69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838"/>
      <c r="ER15" s="1554"/>
      <c r="ES15" s="1182" t="s">
        <v>49</v>
      </c>
      <c r="ET15" s="1180"/>
      <c r="EU15" s="1180"/>
      <c r="EV15" s="1180" t="s">
        <v>49</v>
      </c>
      <c r="EW15" s="1180"/>
      <c r="EX15" s="1181"/>
      <c r="EY15" s="1182" t="s">
        <v>49</v>
      </c>
      <c r="EZ15" s="1180"/>
      <c r="FA15" s="1181"/>
      <c r="FB15" s="1182" t="s">
        <v>49</v>
      </c>
      <c r="FC15" s="1180"/>
      <c r="FD15" s="1744"/>
      <c r="FE15" s="1745" t="s">
        <v>49</v>
      </c>
      <c r="FF15" s="1746"/>
      <c r="FG15" s="1747"/>
      <c r="FH15" s="1745" t="s">
        <v>49</v>
      </c>
      <c r="FI15" s="1746"/>
      <c r="FJ15" s="1748"/>
      <c r="FK15" s="1630"/>
      <c r="FL15" s="1368"/>
      <c r="FM15" s="1634"/>
      <c r="FN15" s="1632"/>
      <c r="FO15" s="1632"/>
      <c r="FP15" s="1634"/>
      <c r="FQ15" s="1687"/>
      <c r="FR15" s="1305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690"/>
      <c r="GH15" s="13"/>
      <c r="GI15" s="1657"/>
      <c r="GJ15" s="1194"/>
      <c r="GK15" s="1488"/>
      <c r="GL15" s="1199" t="s">
        <v>62</v>
      </c>
      <c r="GM15" s="1167" t="s">
        <v>63</v>
      </c>
      <c r="GN15" s="1167" t="s">
        <v>64</v>
      </c>
      <c r="GO15" s="1167" t="s">
        <v>65</v>
      </c>
      <c r="GP15" s="1475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475" t="s">
        <v>112</v>
      </c>
      <c r="GV15" s="1643"/>
      <c r="GW15" s="1646"/>
      <c r="GX15" s="1717"/>
      <c r="GY15" s="176" t="s">
        <v>50</v>
      </c>
      <c r="GZ15" s="15" t="s">
        <v>67</v>
      </c>
      <c r="HA15" s="16" t="s">
        <v>68</v>
      </c>
      <c r="HB15" s="16" t="s">
        <v>69</v>
      </c>
      <c r="HC15" s="1639" t="s">
        <v>70</v>
      </c>
      <c r="HD15" s="1639" t="s">
        <v>71</v>
      </c>
      <c r="HE15" s="1639" t="s">
        <v>72</v>
      </c>
      <c r="HF15" s="1639" t="s">
        <v>73</v>
      </c>
      <c r="HG15" s="1720" t="s">
        <v>74</v>
      </c>
      <c r="HH15" s="13"/>
      <c r="HI15" s="77" t="s">
        <v>169</v>
      </c>
      <c r="HJ15" s="1664" t="s">
        <v>75</v>
      </c>
      <c r="HK15" s="1664" t="s">
        <v>124</v>
      </c>
      <c r="HL15" s="1664" t="s">
        <v>76</v>
      </c>
      <c r="HM15" s="1664" t="s">
        <v>77</v>
      </c>
      <c r="HN15" s="1664" t="s">
        <v>78</v>
      </c>
      <c r="HO15" s="1664" t="s">
        <v>116</v>
      </c>
      <c r="HP15" s="1664" t="s">
        <v>117</v>
      </c>
      <c r="HQ15" s="38" t="s">
        <v>79</v>
      </c>
      <c r="HR15" s="1637"/>
      <c r="HS15" s="1662"/>
      <c r="HT15" s="1542" t="s">
        <v>62</v>
      </c>
      <c r="HU15" s="1542" t="s">
        <v>63</v>
      </c>
      <c r="HV15" s="1542" t="s">
        <v>64</v>
      </c>
      <c r="HW15" s="1542" t="s">
        <v>65</v>
      </c>
      <c r="HX15" s="208"/>
      <c r="HY15" s="1650" t="s">
        <v>68</v>
      </c>
      <c r="HZ15" s="1127" t="s">
        <v>83</v>
      </c>
      <c r="IA15" s="1127" t="s">
        <v>84</v>
      </c>
      <c r="IB15" s="1127" t="s">
        <v>85</v>
      </c>
      <c r="IC15" s="1137" t="s">
        <v>86</v>
      </c>
      <c r="ID15" s="1315" t="s">
        <v>87</v>
      </c>
      <c r="IE15" s="1654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464"/>
      <c r="IZ15" s="1615"/>
      <c r="JA15" s="1215" t="s">
        <v>97</v>
      </c>
      <c r="JB15" s="1464"/>
      <c r="JC15" s="1615"/>
      <c r="JD15" s="1725" t="s">
        <v>99</v>
      </c>
      <c r="JE15" s="1213" t="s">
        <v>100</v>
      </c>
      <c r="JF15" s="1213" t="s">
        <v>101</v>
      </c>
      <c r="JG15" s="837"/>
      <c r="JH15" s="1163" t="s">
        <v>102</v>
      </c>
      <c r="JI15" s="17"/>
      <c r="JJ15" s="1458"/>
      <c r="JK15" s="1507" t="s">
        <v>106</v>
      </c>
      <c r="JL15" s="1508"/>
      <c r="JM15" s="1750" t="s">
        <v>107</v>
      </c>
      <c r="JN15" s="1375"/>
      <c r="JO15" s="1377"/>
      <c r="JP15" s="1569" t="s">
        <v>99</v>
      </c>
      <c r="JQ15" s="1571" t="s">
        <v>100</v>
      </c>
      <c r="JR15" s="1571" t="s">
        <v>101</v>
      </c>
      <c r="JS15" s="1571" t="s">
        <v>102</v>
      </c>
      <c r="JT15" s="1728" t="s">
        <v>68</v>
      </c>
      <c r="JU15" s="1245" t="s">
        <v>194</v>
      </c>
      <c r="JV15" s="1578" t="s">
        <v>195</v>
      </c>
      <c r="JW15" s="1578" t="s">
        <v>191</v>
      </c>
      <c r="JX15" s="1578" t="s">
        <v>196</v>
      </c>
      <c r="JY15" s="1603" t="s">
        <v>197</v>
      </c>
      <c r="JZ15" s="1245" t="s">
        <v>194</v>
      </c>
      <c r="KA15" s="1578" t="s">
        <v>195</v>
      </c>
      <c r="KB15" s="1578" t="s">
        <v>191</v>
      </c>
      <c r="KC15" s="1578" t="s">
        <v>196</v>
      </c>
      <c r="KD15" s="1603" t="s">
        <v>197</v>
      </c>
      <c r="KE15" s="1532"/>
      <c r="KF15" s="1294"/>
      <c r="KG15" s="1587"/>
      <c r="KH15" s="1590"/>
      <c r="KI15" s="1582"/>
      <c r="KJ15" s="1600"/>
      <c r="KK15" s="296"/>
      <c r="KL15" s="1458"/>
      <c r="KM15" s="1503" t="s">
        <v>12</v>
      </c>
      <c r="KN15" s="1461" t="s">
        <v>13</v>
      </c>
      <c r="KO15" s="1461" t="s">
        <v>14</v>
      </c>
      <c r="KP15" s="1461" t="s">
        <v>12</v>
      </c>
      <c r="KQ15" s="1461" t="s">
        <v>13</v>
      </c>
      <c r="KR15" s="1461" t="s">
        <v>14</v>
      </c>
      <c r="KS15" s="1461" t="s">
        <v>12</v>
      </c>
      <c r="KT15" s="1461" t="s">
        <v>13</v>
      </c>
      <c r="KU15" s="1504" t="s">
        <v>14</v>
      </c>
      <c r="KV15" s="1503" t="s">
        <v>12</v>
      </c>
      <c r="KW15" s="1461" t="s">
        <v>13</v>
      </c>
      <c r="KY15" s="1230" t="s">
        <v>207</v>
      </c>
      <c r="KZ15" s="1231"/>
      <c r="LA15" s="1231"/>
      <c r="LB15" s="1232"/>
      <c r="LD15" s="1458"/>
      <c r="LE15" s="1736"/>
      <c r="LF15" s="1737"/>
      <c r="LG15" s="1738"/>
      <c r="LH15" s="1741"/>
      <c r="LI15" s="1737"/>
      <c r="LJ15" s="1742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501" t="s">
        <v>210</v>
      </c>
    </row>
    <row r="16" spans="1:330" ht="34.5" customHeight="1" thickBot="1" x14ac:dyDescent="0.35">
      <c r="A16" s="1671"/>
      <c r="B16" s="1672"/>
      <c r="C16" s="67" t="s">
        <v>147</v>
      </c>
      <c r="D16" s="1673"/>
      <c r="E16" s="1674"/>
      <c r="F16" s="1621"/>
      <c r="G16" s="1136"/>
      <c r="H16" s="1668"/>
      <c r="I16" s="1668"/>
      <c r="J16" s="18" t="s">
        <v>12</v>
      </c>
      <c r="K16" s="827" t="s">
        <v>13</v>
      </c>
      <c r="L16" s="839" t="s">
        <v>14</v>
      </c>
      <c r="M16" s="87"/>
      <c r="N16" s="826" t="s">
        <v>12</v>
      </c>
      <c r="O16" s="19" t="s">
        <v>13</v>
      </c>
      <c r="P16" s="21" t="s">
        <v>14</v>
      </c>
      <c r="Q16" s="394" t="s">
        <v>148</v>
      </c>
      <c r="R16" s="829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839" t="s">
        <v>14</v>
      </c>
      <c r="X16" s="18" t="s">
        <v>12</v>
      </c>
      <c r="Y16" s="839" t="s">
        <v>13</v>
      </c>
      <c r="Z16" s="826" t="s">
        <v>12</v>
      </c>
      <c r="AA16" s="20" t="s">
        <v>13</v>
      </c>
      <c r="AB16" s="826" t="s">
        <v>12</v>
      </c>
      <c r="AC16" s="21" t="s">
        <v>13</v>
      </c>
      <c r="AD16" s="826" t="s">
        <v>12</v>
      </c>
      <c r="AE16" s="20" t="s">
        <v>13</v>
      </c>
      <c r="AF16" s="75" t="s">
        <v>14</v>
      </c>
      <c r="AG16" s="21" t="s">
        <v>14</v>
      </c>
      <c r="AH16" s="11"/>
      <c r="AI16" s="1693"/>
      <c r="AJ16" s="472" t="s">
        <v>147</v>
      </c>
      <c r="AK16" s="270" t="s">
        <v>14</v>
      </c>
      <c r="AL16" s="89" t="s">
        <v>148</v>
      </c>
      <c r="AM16" s="270" t="s">
        <v>12</v>
      </c>
      <c r="AN16" s="824" t="s">
        <v>12</v>
      </c>
      <c r="AO16" s="826" t="s">
        <v>12</v>
      </c>
      <c r="AP16" s="21" t="s">
        <v>13</v>
      </c>
      <c r="AQ16" s="1743"/>
      <c r="AR16" s="829" t="s">
        <v>12</v>
      </c>
      <c r="AS16" s="21" t="s">
        <v>13</v>
      </c>
      <c r="AT16" s="824" t="s">
        <v>12</v>
      </c>
      <c r="AU16" s="270" t="s">
        <v>13</v>
      </c>
      <c r="AV16" s="89" t="s">
        <v>148</v>
      </c>
      <c r="AW16" s="270" t="s">
        <v>12</v>
      </c>
      <c r="AX16" s="270" t="s">
        <v>12</v>
      </c>
      <c r="AY16" s="18" t="s">
        <v>12</v>
      </c>
      <c r="AZ16" s="827" t="s">
        <v>13</v>
      </c>
      <c r="BA16" s="823" t="s">
        <v>14</v>
      </c>
      <c r="BB16" s="90" t="s">
        <v>148</v>
      </c>
      <c r="BC16" s="829" t="s">
        <v>12</v>
      </c>
      <c r="BD16" s="19" t="s">
        <v>13</v>
      </c>
      <c r="BE16" s="21" t="s">
        <v>14</v>
      </c>
      <c r="BF16" s="88" t="s">
        <v>148</v>
      </c>
      <c r="BG16" s="826" t="s">
        <v>13</v>
      </c>
      <c r="BH16" s="21" t="s">
        <v>14</v>
      </c>
      <c r="BI16" s="826" t="s">
        <v>13</v>
      </c>
      <c r="BJ16" s="21" t="s">
        <v>14</v>
      </c>
      <c r="BK16" s="826" t="s">
        <v>13</v>
      </c>
      <c r="BL16" s="21" t="s">
        <v>14</v>
      </c>
      <c r="BM16" s="79" t="s">
        <v>12</v>
      </c>
      <c r="BN16" s="11"/>
      <c r="BO16" s="1693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825" t="s">
        <v>12</v>
      </c>
      <c r="BV16" s="826" t="s">
        <v>12</v>
      </c>
      <c r="BW16" s="19" t="s">
        <v>13</v>
      </c>
      <c r="BX16" s="39" t="s">
        <v>14</v>
      </c>
      <c r="BY16" s="93" t="s">
        <v>165</v>
      </c>
      <c r="BZ16" s="826" t="s">
        <v>12</v>
      </c>
      <c r="CA16" s="19" t="s">
        <v>13</v>
      </c>
      <c r="CB16" s="21" t="s">
        <v>14</v>
      </c>
      <c r="CC16" s="467" t="s">
        <v>166</v>
      </c>
      <c r="CD16" s="829" t="s">
        <v>13</v>
      </c>
      <c r="CE16" s="21" t="s">
        <v>14</v>
      </c>
      <c r="CF16" s="826" t="s">
        <v>13</v>
      </c>
      <c r="CG16" s="21" t="s">
        <v>14</v>
      </c>
      <c r="CH16" s="826" t="s">
        <v>13</v>
      </c>
      <c r="CI16" s="21" t="s">
        <v>14</v>
      </c>
      <c r="CJ16" s="826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693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826" t="s">
        <v>12</v>
      </c>
      <c r="CY16" s="19" t="s">
        <v>13</v>
      </c>
      <c r="CZ16" s="21" t="s">
        <v>14</v>
      </c>
      <c r="DA16" s="826" t="s">
        <v>12</v>
      </c>
      <c r="DB16" s="19" t="s">
        <v>13</v>
      </c>
      <c r="DC16" s="21" t="s">
        <v>14</v>
      </c>
      <c r="DD16" s="826" t="s">
        <v>13</v>
      </c>
      <c r="DE16" s="21" t="s">
        <v>14</v>
      </c>
      <c r="DF16" s="826" t="s">
        <v>13</v>
      </c>
      <c r="DG16" s="21" t="s">
        <v>14</v>
      </c>
      <c r="DH16" s="826" t="s">
        <v>13</v>
      </c>
      <c r="DI16" s="21" t="s">
        <v>14</v>
      </c>
      <c r="DJ16" s="826" t="s">
        <v>12</v>
      </c>
      <c r="DK16" s="21" t="s">
        <v>13</v>
      </c>
      <c r="DL16" s="348" t="s">
        <v>200</v>
      </c>
      <c r="DM16" s="349" t="s">
        <v>201</v>
      </c>
      <c r="DN16" s="11"/>
      <c r="DO16" s="1693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826" t="s">
        <v>12</v>
      </c>
      <c r="DV16" s="19" t="s">
        <v>13</v>
      </c>
      <c r="DW16" s="39" t="s">
        <v>14</v>
      </c>
      <c r="DX16" s="92" t="s">
        <v>165</v>
      </c>
      <c r="DY16" s="826" t="s">
        <v>12</v>
      </c>
      <c r="DZ16" s="19" t="s">
        <v>13</v>
      </c>
      <c r="EA16" s="21" t="s">
        <v>14</v>
      </c>
      <c r="EB16" s="95" t="s">
        <v>148</v>
      </c>
      <c r="EC16" s="826" t="s">
        <v>13</v>
      </c>
      <c r="ED16" s="21" t="s">
        <v>14</v>
      </c>
      <c r="EE16" s="826" t="s">
        <v>13</v>
      </c>
      <c r="EF16" s="21" t="s">
        <v>14</v>
      </c>
      <c r="EG16" s="826" t="s">
        <v>12</v>
      </c>
      <c r="EH16" s="21" t="s">
        <v>13</v>
      </c>
      <c r="EI16" s="826" t="s">
        <v>12</v>
      </c>
      <c r="EJ16" s="21" t="s">
        <v>13</v>
      </c>
      <c r="EK16" s="96" t="s">
        <v>148</v>
      </c>
      <c r="EL16" s="18" t="s">
        <v>12</v>
      </c>
      <c r="EM16" s="824" t="s">
        <v>13</v>
      </c>
      <c r="EN16" s="97" t="s">
        <v>148</v>
      </c>
      <c r="EO16" s="824" t="s">
        <v>13</v>
      </c>
      <c r="EP16" s="97" t="s">
        <v>148</v>
      </c>
      <c r="EQ16" s="11"/>
      <c r="ER16" s="1693"/>
      <c r="ES16" s="18" t="s">
        <v>12</v>
      </c>
      <c r="ET16" s="827" t="s">
        <v>13</v>
      </c>
      <c r="EU16" s="839" t="s">
        <v>14</v>
      </c>
      <c r="EV16" s="41" t="s">
        <v>12</v>
      </c>
      <c r="EW16" s="827" t="s">
        <v>13</v>
      </c>
      <c r="EX16" s="839" t="s">
        <v>14</v>
      </c>
      <c r="EY16" s="18" t="s">
        <v>12</v>
      </c>
      <c r="EZ16" s="827" t="s">
        <v>13</v>
      </c>
      <c r="FA16" s="839" t="s">
        <v>14</v>
      </c>
      <c r="FB16" s="18" t="s">
        <v>12</v>
      </c>
      <c r="FC16" s="827" t="s">
        <v>13</v>
      </c>
      <c r="FD16" s="839" t="s">
        <v>14</v>
      </c>
      <c r="FE16" s="18" t="s">
        <v>12</v>
      </c>
      <c r="FF16" s="827" t="s">
        <v>13</v>
      </c>
      <c r="FG16" s="839" t="s">
        <v>14</v>
      </c>
      <c r="FH16" s="18" t="s">
        <v>12</v>
      </c>
      <c r="FI16" s="827" t="s">
        <v>13</v>
      </c>
      <c r="FJ16" s="841" t="s">
        <v>14</v>
      </c>
      <c r="FK16" s="1722"/>
      <c r="FL16" s="1369"/>
      <c r="FM16" s="1691"/>
      <c r="FN16" s="1723"/>
      <c r="FO16" s="1723"/>
      <c r="FP16" s="1691"/>
      <c r="FQ16" s="1715"/>
      <c r="FR16" s="41" t="s">
        <v>12</v>
      </c>
      <c r="FS16" s="827" t="s">
        <v>13</v>
      </c>
      <c r="FT16" s="839" t="s">
        <v>14</v>
      </c>
      <c r="FU16" s="18" t="s">
        <v>12</v>
      </c>
      <c r="FV16" s="827" t="s">
        <v>13</v>
      </c>
      <c r="FW16" s="839" t="s">
        <v>14</v>
      </c>
      <c r="FX16" s="18" t="s">
        <v>12</v>
      </c>
      <c r="FY16" s="827" t="s">
        <v>13</v>
      </c>
      <c r="FZ16" s="839" t="s">
        <v>14</v>
      </c>
      <c r="GA16" s="18" t="s">
        <v>12</v>
      </c>
      <c r="GB16" s="827" t="s">
        <v>13</v>
      </c>
      <c r="GC16" s="839" t="s">
        <v>14</v>
      </c>
      <c r="GD16" s="18" t="s">
        <v>12</v>
      </c>
      <c r="GE16" s="827" t="s">
        <v>13</v>
      </c>
      <c r="GF16" s="839" t="s">
        <v>14</v>
      </c>
      <c r="GG16" s="76" t="s">
        <v>125</v>
      </c>
      <c r="GH16" s="25"/>
      <c r="GI16" s="1658"/>
      <c r="GJ16" s="1195"/>
      <c r="GK16" s="1489"/>
      <c r="GL16" s="1692"/>
      <c r="GM16" s="1648"/>
      <c r="GN16" s="1648"/>
      <c r="GO16" s="1648"/>
      <c r="GP16" s="1719"/>
      <c r="GQ16" s="1692"/>
      <c r="GR16" s="1648"/>
      <c r="GS16" s="1648"/>
      <c r="GT16" s="1648"/>
      <c r="GU16" s="1719"/>
      <c r="GV16" s="1644"/>
      <c r="GW16" s="1647"/>
      <c r="GX16" s="1718"/>
      <c r="GY16" s="41" t="s">
        <v>12</v>
      </c>
      <c r="GZ16" s="827" t="s">
        <v>12</v>
      </c>
      <c r="HA16" s="827" t="s">
        <v>12</v>
      </c>
      <c r="HB16" s="827" t="s">
        <v>12</v>
      </c>
      <c r="HC16" s="1666"/>
      <c r="HD16" s="1666"/>
      <c r="HE16" s="1666"/>
      <c r="HF16" s="1666"/>
      <c r="HG16" s="1721"/>
      <c r="HH16" s="13"/>
      <c r="HI16" s="78"/>
      <c r="HJ16" s="1665"/>
      <c r="HK16" s="1665"/>
      <c r="HL16" s="1665"/>
      <c r="HM16" s="1665"/>
      <c r="HN16" s="1665"/>
      <c r="HO16" s="1665"/>
      <c r="HP16" s="1665"/>
      <c r="HQ16" s="841" t="s">
        <v>12</v>
      </c>
      <c r="HR16" s="1638"/>
      <c r="HS16" s="1663"/>
      <c r="HT16" s="1649"/>
      <c r="HU16" s="1649"/>
      <c r="HV16" s="1649"/>
      <c r="HW16" s="1649"/>
      <c r="HX16" s="209"/>
      <c r="HY16" s="1651"/>
      <c r="HZ16" s="1622"/>
      <c r="IA16" s="1622"/>
      <c r="IB16" s="1622"/>
      <c r="IC16" s="1652"/>
      <c r="ID16" s="1653"/>
      <c r="IE16" s="1655"/>
      <c r="IF16" s="1622"/>
      <c r="IG16" s="17"/>
      <c r="IH16" s="1459"/>
      <c r="II16" s="18" t="s">
        <v>12</v>
      </c>
      <c r="IJ16" s="827" t="s">
        <v>13</v>
      </c>
      <c r="IK16" s="841" t="s">
        <v>14</v>
      </c>
      <c r="IL16" s="18" t="s">
        <v>12</v>
      </c>
      <c r="IM16" s="827" t="s">
        <v>13</v>
      </c>
      <c r="IN16" s="841" t="s">
        <v>14</v>
      </c>
      <c r="IO16" s="18" t="s">
        <v>12</v>
      </c>
      <c r="IP16" s="827" t="s">
        <v>13</v>
      </c>
      <c r="IQ16" s="841" t="s">
        <v>14</v>
      </c>
      <c r="IR16" s="18" t="s">
        <v>12</v>
      </c>
      <c r="IS16" s="827" t="s">
        <v>13</v>
      </c>
      <c r="IT16" s="841" t="s">
        <v>14</v>
      </c>
      <c r="IU16" s="18" t="s">
        <v>12</v>
      </c>
      <c r="IV16" s="827" t="s">
        <v>13</v>
      </c>
      <c r="IW16" s="839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726"/>
      <c r="JE16" s="1727"/>
      <c r="JF16" s="1727"/>
      <c r="JG16" s="838"/>
      <c r="JH16" s="1333"/>
      <c r="JI16" s="17"/>
      <c r="JJ16" s="1459"/>
      <c r="JK16" s="31" t="s">
        <v>108</v>
      </c>
      <c r="JL16" s="818" t="s">
        <v>109</v>
      </c>
      <c r="JM16" s="32" t="s">
        <v>108</v>
      </c>
      <c r="JN16" s="32" t="s">
        <v>109</v>
      </c>
      <c r="JO16" s="33" t="s">
        <v>110</v>
      </c>
      <c r="JP16" s="1730"/>
      <c r="JQ16" s="1724"/>
      <c r="JR16" s="1724"/>
      <c r="JS16" s="1724"/>
      <c r="JT16" s="1729"/>
      <c r="JU16" s="1244"/>
      <c r="JV16" s="1579"/>
      <c r="JW16" s="1579"/>
      <c r="JX16" s="1579"/>
      <c r="JY16" s="1604"/>
      <c r="JZ16" s="1244"/>
      <c r="KA16" s="1579"/>
      <c r="KB16" s="1579"/>
      <c r="KC16" s="1579"/>
      <c r="KD16" s="1604"/>
      <c r="KE16" s="1584"/>
      <c r="KF16" s="1585"/>
      <c r="KG16" s="1588"/>
      <c r="KH16" s="1591"/>
      <c r="KI16" s="1583"/>
      <c r="KJ16" s="1601"/>
      <c r="KK16" s="296"/>
      <c r="KL16" s="1459"/>
      <c r="KM16" s="1580"/>
      <c r="KN16" s="1577"/>
      <c r="KO16" s="1577"/>
      <c r="KP16" s="1577"/>
      <c r="KQ16" s="1577"/>
      <c r="KR16" s="1577"/>
      <c r="KS16" s="1577"/>
      <c r="KT16" s="1577"/>
      <c r="KU16" s="1598"/>
      <c r="KV16" s="1580"/>
      <c r="KW16" s="1577"/>
      <c r="KY16" s="337" t="s">
        <v>208</v>
      </c>
      <c r="KZ16" s="336" t="s">
        <v>209</v>
      </c>
      <c r="LA16" s="336" t="s">
        <v>205</v>
      </c>
      <c r="LB16" s="338" t="s">
        <v>210</v>
      </c>
      <c r="LD16" s="1459"/>
      <c r="LE16" s="185" t="s">
        <v>12</v>
      </c>
      <c r="LF16" s="828" t="s">
        <v>13</v>
      </c>
      <c r="LG16" s="541" t="s">
        <v>14</v>
      </c>
      <c r="LH16" s="185" t="s">
        <v>12</v>
      </c>
      <c r="LI16" s="828" t="s">
        <v>13</v>
      </c>
      <c r="LJ16" s="823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447" t="s">
        <v>14</v>
      </c>
    </row>
    <row r="17" spans="1:330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20</v>
      </c>
      <c r="E17" s="102">
        <f t="shared" si="0"/>
        <v>0</v>
      </c>
      <c r="F17" s="102">
        <f t="shared" si="0"/>
        <v>0</v>
      </c>
      <c r="G17" s="493">
        <f>SUM(D17:F17)/C17*100</f>
        <v>3.8095238095238098</v>
      </c>
      <c r="H17" s="114">
        <f t="shared" si="0"/>
        <v>16</v>
      </c>
      <c r="I17" s="115">
        <f t="shared" si="0"/>
        <v>0</v>
      </c>
      <c r="J17" s="116">
        <f t="shared" si="0"/>
        <v>55</v>
      </c>
      <c r="K17" s="102">
        <f>SUM(K18:K23)</f>
        <v>46</v>
      </c>
      <c r="L17" s="104">
        <f t="shared" si="0"/>
        <v>49</v>
      </c>
      <c r="M17" s="496">
        <f t="shared" ref="M17:M23" si="1">L17/C17*100</f>
        <v>9.3333333333333339</v>
      </c>
      <c r="N17" s="116">
        <f t="shared" si="0"/>
        <v>55</v>
      </c>
      <c r="O17" s="102">
        <f t="shared" si="0"/>
        <v>46</v>
      </c>
      <c r="P17" s="102">
        <f t="shared" si="0"/>
        <v>50</v>
      </c>
      <c r="Q17" s="494">
        <f>P17/C17*100</f>
        <v>9.5238095238095237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55</v>
      </c>
      <c r="Y17" s="102">
        <f t="shared" si="0"/>
        <v>46</v>
      </c>
      <c r="Z17" s="102">
        <f t="shared" si="0"/>
        <v>59</v>
      </c>
      <c r="AA17" s="102">
        <f t="shared" si="0"/>
        <v>45</v>
      </c>
      <c r="AB17" s="102">
        <f t="shared" si="0"/>
        <v>0</v>
      </c>
      <c r="AC17" s="102">
        <f t="shared" si="0"/>
        <v>0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60</v>
      </c>
      <c r="AL17" s="82">
        <f>AK17/AJ17*100</f>
        <v>10.362694300518134</v>
      </c>
      <c r="AM17" s="108">
        <f t="shared" si="0"/>
        <v>59</v>
      </c>
      <c r="AN17" s="110">
        <f t="shared" si="0"/>
        <v>58</v>
      </c>
      <c r="AO17" s="170">
        <f t="shared" si="0"/>
        <v>0</v>
      </c>
      <c r="AP17" s="108">
        <f t="shared" si="0"/>
        <v>0</v>
      </c>
      <c r="AQ17" s="109">
        <f t="shared" si="0"/>
        <v>0</v>
      </c>
      <c r="AR17" s="112">
        <f t="shared" si="0"/>
        <v>0</v>
      </c>
      <c r="AS17" s="108">
        <f t="shared" si="0"/>
        <v>0</v>
      </c>
      <c r="AT17" s="108">
        <f t="shared" si="0"/>
        <v>56</v>
      </c>
      <c r="AU17" s="108">
        <f t="shared" si="0"/>
        <v>52</v>
      </c>
      <c r="AV17" s="82">
        <f>AU17/AJ17*100</f>
        <v>8.9810017271157179</v>
      </c>
      <c r="AW17" s="108">
        <f t="shared" si="0"/>
        <v>52</v>
      </c>
      <c r="AX17" s="108">
        <f t="shared" si="0"/>
        <v>52</v>
      </c>
      <c r="AY17" s="108">
        <f t="shared" si="0"/>
        <v>0</v>
      </c>
      <c r="AZ17" s="108">
        <f t="shared" si="0"/>
        <v>0</v>
      </c>
      <c r="BA17" s="108">
        <f>SUM(BA18:BA23)</f>
        <v>2</v>
      </c>
      <c r="BB17" s="81">
        <f>BA17/AJ17*100</f>
        <v>0.34542314335060448</v>
      </c>
      <c r="BC17" s="108">
        <f t="shared" si="0"/>
        <v>0</v>
      </c>
      <c r="BD17" s="108">
        <f t="shared" si="0"/>
        <v>0</v>
      </c>
      <c r="BE17" s="108">
        <f>SUM(BE18:BE23)</f>
        <v>2</v>
      </c>
      <c r="BF17" s="82">
        <f>BE17/AJ17*100</f>
        <v>0.34542314335060448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0</v>
      </c>
      <c r="BS17" s="108">
        <f t="shared" si="0"/>
        <v>0</v>
      </c>
      <c r="BT17" s="108">
        <f t="shared" si="0"/>
        <v>8</v>
      </c>
      <c r="BU17" s="110">
        <f t="shared" si="0"/>
        <v>3</v>
      </c>
      <c r="BV17" s="170">
        <f t="shared" si="0"/>
        <v>3</v>
      </c>
      <c r="BW17" s="108">
        <f t="shared" si="0"/>
        <v>0</v>
      </c>
      <c r="BX17" s="108">
        <f t="shared" si="0"/>
        <v>0</v>
      </c>
      <c r="BY17" s="395">
        <f>BX17/BP17</f>
        <v>0</v>
      </c>
      <c r="BZ17" s="170">
        <f t="shared" si="0"/>
        <v>1</v>
      </c>
      <c r="CA17" s="108">
        <f t="shared" si="0"/>
        <v>0</v>
      </c>
      <c r="CB17" s="108">
        <f>SUM(CB18:CB23)</f>
        <v>1</v>
      </c>
      <c r="CC17" s="468">
        <f>CB17/BP17*100</f>
        <v>0.16286644951140067</v>
      </c>
      <c r="CD17" s="112">
        <f t="shared" si="0"/>
        <v>0</v>
      </c>
      <c r="CE17" s="108">
        <f t="shared" ref="CE17:CO17" si="3">SUM(CE18:CE23)</f>
        <v>0</v>
      </c>
      <c r="CF17" s="108">
        <f t="shared" si="3"/>
        <v>0</v>
      </c>
      <c r="CG17" s="108">
        <f t="shared" si="3"/>
        <v>0</v>
      </c>
      <c r="CH17" s="108">
        <f t="shared" si="3"/>
        <v>0</v>
      </c>
      <c r="CI17" s="108">
        <f t="shared" si="3"/>
        <v>0</v>
      </c>
      <c r="CJ17" s="108">
        <f t="shared" si="3"/>
        <v>2</v>
      </c>
      <c r="CK17" s="108">
        <f>SUM(CK18:CK23)</f>
        <v>6</v>
      </c>
      <c r="CL17" s="314">
        <f>CK17/BP17*100</f>
        <v>0.97719869706840379</v>
      </c>
      <c r="CM17" s="322">
        <f t="shared" ref="CM17:CN17" si="4">SUM(CM18:CM23)</f>
        <v>0</v>
      </c>
      <c r="CN17" s="323">
        <f t="shared" si="4"/>
        <v>0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0</v>
      </c>
      <c r="CT17" s="108">
        <f t="shared" si="5"/>
        <v>37</v>
      </c>
      <c r="CU17" s="108">
        <f t="shared" si="5"/>
        <v>0</v>
      </c>
      <c r="CV17" s="108">
        <f t="shared" si="5"/>
        <v>0</v>
      </c>
      <c r="CW17" s="108">
        <f t="shared" si="5"/>
        <v>0</v>
      </c>
      <c r="CX17" s="108">
        <f t="shared" si="5"/>
        <v>0</v>
      </c>
      <c r="CY17" s="108">
        <f t="shared" si="5"/>
        <v>0</v>
      </c>
      <c r="CZ17" s="108">
        <f t="shared" si="5"/>
        <v>0</v>
      </c>
      <c r="DA17" s="108">
        <f t="shared" si="5"/>
        <v>0</v>
      </c>
      <c r="DB17" s="108">
        <f t="shared" si="5"/>
        <v>0</v>
      </c>
      <c r="DC17" s="108">
        <f t="shared" si="5"/>
        <v>0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0</v>
      </c>
      <c r="DI17" s="108">
        <f t="shared" si="5"/>
        <v>0</v>
      </c>
      <c r="DJ17" s="108">
        <f t="shared" si="5"/>
        <v>0</v>
      </c>
      <c r="DK17" s="108">
        <f t="shared" si="5"/>
        <v>0</v>
      </c>
      <c r="DL17" s="108">
        <f t="shared" si="5"/>
        <v>0</v>
      </c>
      <c r="DM17" s="108">
        <f t="shared" si="5"/>
        <v>0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0</v>
      </c>
      <c r="DR17" s="108">
        <f t="shared" si="6"/>
        <v>35</v>
      </c>
      <c r="DS17" s="108">
        <f t="shared" si="6"/>
        <v>0</v>
      </c>
      <c r="DT17" s="108">
        <f t="shared" si="6"/>
        <v>0</v>
      </c>
      <c r="DU17" s="108">
        <f t="shared" si="6"/>
        <v>0</v>
      </c>
      <c r="DV17" s="108">
        <f t="shared" si="6"/>
        <v>0</v>
      </c>
      <c r="DW17" s="108">
        <f>SUM(DW18:DW23)</f>
        <v>0</v>
      </c>
      <c r="DX17" s="82">
        <f t="shared" ref="DX17:DX23" si="7">DW17/DP17*100</f>
        <v>0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0</v>
      </c>
      <c r="EF17" s="108">
        <f t="shared" si="6"/>
        <v>0</v>
      </c>
      <c r="EG17" s="108">
        <f t="shared" si="6"/>
        <v>0</v>
      </c>
      <c r="EH17" s="108">
        <f t="shared" si="6"/>
        <v>0</v>
      </c>
      <c r="EI17" s="108">
        <f t="shared" si="6"/>
        <v>0</v>
      </c>
      <c r="EJ17" s="108">
        <f>SUM(EJ18:EJ23)</f>
        <v>0</v>
      </c>
      <c r="EK17" s="82">
        <f t="shared" ref="EK17:EK23" si="9">EJ17/DP17*100</f>
        <v>0</v>
      </c>
      <c r="EL17" s="108">
        <f t="shared" si="6"/>
        <v>0</v>
      </c>
      <c r="EM17" s="108">
        <f>SUM(EM18:EM23)</f>
        <v>51</v>
      </c>
      <c r="EN17" s="82">
        <f t="shared" ref="EN17:EN23" si="10">EM17/DP17</f>
        <v>6.8918918918918923E-2</v>
      </c>
      <c r="EO17" s="108">
        <f>SUM(EO18:EO23)</f>
        <v>50</v>
      </c>
      <c r="EP17" s="82">
        <f t="shared" ref="EP17:EP23" si="11">EO17/DP17</f>
        <v>6.7567567567567571E-2</v>
      </c>
      <c r="EQ17" s="111"/>
      <c r="ER17" s="106" t="s">
        <v>150</v>
      </c>
      <c r="ES17" s="108">
        <f t="shared" si="6"/>
        <v>0</v>
      </c>
      <c r="ET17" s="108">
        <f t="shared" si="6"/>
        <v>1</v>
      </c>
      <c r="EU17" s="108">
        <f t="shared" si="6"/>
        <v>0</v>
      </c>
      <c r="EV17" s="112">
        <f t="shared" si="6"/>
        <v>9</v>
      </c>
      <c r="EW17" s="108">
        <f t="shared" si="6"/>
        <v>4</v>
      </c>
      <c r="EX17" s="108">
        <f t="shared" si="6"/>
        <v>8</v>
      </c>
      <c r="EY17" s="108">
        <f t="shared" si="6"/>
        <v>11</v>
      </c>
      <c r="EZ17" s="108">
        <f t="shared" si="6"/>
        <v>7</v>
      </c>
      <c r="FA17" s="108">
        <f t="shared" si="6"/>
        <v>10</v>
      </c>
      <c r="FB17" s="108">
        <f t="shared" si="6"/>
        <v>13</v>
      </c>
      <c r="FC17" s="108">
        <f t="shared" si="6"/>
        <v>5</v>
      </c>
      <c r="FD17" s="108">
        <f t="shared" si="6"/>
        <v>3</v>
      </c>
      <c r="FE17" s="108">
        <f t="shared" si="6"/>
        <v>1</v>
      </c>
      <c r="FF17" s="108">
        <f t="shared" si="6"/>
        <v>1</v>
      </c>
      <c r="FG17" s="108">
        <f t="shared" si="6"/>
        <v>0</v>
      </c>
      <c r="FH17" s="108">
        <f t="shared" si="6"/>
        <v>0</v>
      </c>
      <c r="FI17" s="108">
        <f t="shared" si="6"/>
        <v>1</v>
      </c>
      <c r="FJ17" s="110">
        <f t="shared" si="6"/>
        <v>0</v>
      </c>
      <c r="FK17" s="107">
        <f>SUM(FK18:FK23)</f>
        <v>486</v>
      </c>
      <c r="FL17" s="190">
        <f t="shared" ref="FL17:FL23" si="12">SUM(FM17:FQ17)/FK17*100</f>
        <v>4.5267489711934159</v>
      </c>
      <c r="FM17" s="108">
        <f t="shared" si="6"/>
        <v>0</v>
      </c>
      <c r="FN17" s="108">
        <f t="shared" si="6"/>
        <v>0</v>
      </c>
      <c r="FO17" s="108">
        <f t="shared" si="6"/>
        <v>6</v>
      </c>
      <c r="FP17" s="108">
        <f t="shared" si="6"/>
        <v>16</v>
      </c>
      <c r="FQ17" s="109">
        <f t="shared" si="6"/>
        <v>0</v>
      </c>
      <c r="FR17" s="112">
        <f t="shared" si="6"/>
        <v>0</v>
      </c>
      <c r="FS17" s="108">
        <f t="shared" si="6"/>
        <v>0</v>
      </c>
      <c r="FT17" s="108">
        <f t="shared" si="6"/>
        <v>0</v>
      </c>
      <c r="FU17" s="108">
        <f t="shared" si="6"/>
        <v>7</v>
      </c>
      <c r="FV17" s="108">
        <f t="shared" si="6"/>
        <v>5</v>
      </c>
      <c r="FW17" s="108">
        <f t="shared" si="6"/>
        <v>8</v>
      </c>
      <c r="FX17" s="108">
        <f t="shared" si="6"/>
        <v>11</v>
      </c>
      <c r="FY17" s="108">
        <f t="shared" si="6"/>
        <v>3</v>
      </c>
      <c r="FZ17" s="108">
        <f t="shared" si="6"/>
        <v>2</v>
      </c>
      <c r="GA17" s="108">
        <f t="shared" si="6"/>
        <v>14</v>
      </c>
      <c r="GB17" s="108">
        <f t="shared" si="6"/>
        <v>5</v>
      </c>
      <c r="GC17" s="108">
        <f t="shared" ref="GC17:HT17" si="13">SUM(GC18:GC23)</f>
        <v>6</v>
      </c>
      <c r="GD17" s="108">
        <f t="shared" si="13"/>
        <v>1</v>
      </c>
      <c r="GE17" s="108">
        <f t="shared" si="13"/>
        <v>0</v>
      </c>
      <c r="GF17" s="108">
        <f t="shared" si="13"/>
        <v>2</v>
      </c>
      <c r="GG17" s="109">
        <f t="shared" si="13"/>
        <v>1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19.380053908355794</v>
      </c>
      <c r="GL17" s="108">
        <f t="shared" si="13"/>
        <v>2</v>
      </c>
      <c r="GM17" s="108">
        <f t="shared" si="13"/>
        <v>0</v>
      </c>
      <c r="GN17" s="108">
        <f t="shared" si="13"/>
        <v>4</v>
      </c>
      <c r="GO17" s="108">
        <f t="shared" si="13"/>
        <v>11</v>
      </c>
      <c r="GP17" s="108">
        <f t="shared" si="13"/>
        <v>16</v>
      </c>
      <c r="GQ17" s="108">
        <f t="shared" si="13"/>
        <v>69</v>
      </c>
      <c r="GR17" s="108">
        <f t="shared" si="13"/>
        <v>60</v>
      </c>
      <c r="GS17" s="108">
        <f t="shared" si="13"/>
        <v>146</v>
      </c>
      <c r="GT17" s="108">
        <f t="shared" si="13"/>
        <v>255</v>
      </c>
      <c r="GU17" s="110">
        <f t="shared" si="13"/>
        <v>156</v>
      </c>
      <c r="GV17" s="170">
        <f t="shared" ref="GV17" si="15">SUM(GV18:GV23)</f>
        <v>717</v>
      </c>
      <c r="GW17" s="108">
        <f>SUM(GW18:GW23)</f>
        <v>4090</v>
      </c>
      <c r="GX17" s="303">
        <f t="shared" ref="GX17:GX23" si="16">GV17/GW17*100</f>
        <v>17.530562347188265</v>
      </c>
      <c r="GY17" s="112">
        <f t="shared" si="13"/>
        <v>4</v>
      </c>
      <c r="GZ17" s="108">
        <f t="shared" si="13"/>
        <v>0</v>
      </c>
      <c r="HA17" s="108">
        <f t="shared" si="13"/>
        <v>21</v>
      </c>
      <c r="HB17" s="108">
        <f t="shared" si="13"/>
        <v>0</v>
      </c>
      <c r="HC17" s="108">
        <f t="shared" si="13"/>
        <v>0</v>
      </c>
      <c r="HD17" s="108">
        <f t="shared" si="13"/>
        <v>0</v>
      </c>
      <c r="HE17" s="108">
        <f t="shared" si="13"/>
        <v>0</v>
      </c>
      <c r="HF17" s="108">
        <f t="shared" si="13"/>
        <v>0</v>
      </c>
      <c r="HG17" s="109">
        <f t="shared" si="13"/>
        <v>0</v>
      </c>
      <c r="HH17" s="105"/>
      <c r="HI17" s="106" t="s">
        <v>150</v>
      </c>
      <c r="HJ17" s="108">
        <f t="shared" si="13"/>
        <v>0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2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6</v>
      </c>
      <c r="IM17" s="108">
        <f t="shared" si="17"/>
        <v>0</v>
      </c>
      <c r="IN17" s="108">
        <f t="shared" si="17"/>
        <v>0</v>
      </c>
      <c r="IO17" s="108">
        <f t="shared" si="17"/>
        <v>37</v>
      </c>
      <c r="IP17" s="108">
        <f t="shared" si="17"/>
        <v>2</v>
      </c>
      <c r="IQ17" s="108">
        <f t="shared" si="17"/>
        <v>0</v>
      </c>
      <c r="IR17" s="108">
        <f t="shared" si="17"/>
        <v>18</v>
      </c>
      <c r="IS17" s="108">
        <f t="shared" si="17"/>
        <v>14</v>
      </c>
      <c r="IT17" s="108">
        <f t="shared" si="17"/>
        <v>4</v>
      </c>
      <c r="IU17" s="108">
        <f t="shared" si="17"/>
        <v>2</v>
      </c>
      <c r="IV17" s="108">
        <f t="shared" si="17"/>
        <v>0</v>
      </c>
      <c r="IW17" s="109">
        <f t="shared" si="17"/>
        <v>0</v>
      </c>
      <c r="IX17" s="114">
        <f t="shared" si="17"/>
        <v>1</v>
      </c>
      <c r="IY17" s="102">
        <f t="shared" si="17"/>
        <v>2</v>
      </c>
      <c r="IZ17" s="115">
        <f t="shared" si="17"/>
        <v>0</v>
      </c>
      <c r="JA17" s="116">
        <f t="shared" si="17"/>
        <v>0</v>
      </c>
      <c r="JB17" s="102">
        <f t="shared" si="17"/>
        <v>0</v>
      </c>
      <c r="JC17" s="104">
        <f t="shared" si="17"/>
        <v>0</v>
      </c>
      <c r="JD17" s="114">
        <f t="shared" si="17"/>
        <v>0</v>
      </c>
      <c r="JE17" s="102">
        <f t="shared" si="17"/>
        <v>0</v>
      </c>
      <c r="JF17" s="102">
        <f t="shared" si="17"/>
        <v>0</v>
      </c>
      <c r="JG17" s="102">
        <f>SUM(JG18:JG23)</f>
        <v>0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1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0</v>
      </c>
      <c r="JX17" s="108">
        <f t="shared" si="18"/>
        <v>0</v>
      </c>
      <c r="JY17" s="109">
        <f t="shared" si="18"/>
        <v>1</v>
      </c>
      <c r="JZ17" s="170">
        <f t="shared" si="18"/>
        <v>0</v>
      </c>
      <c r="KA17" s="108">
        <f t="shared" si="18"/>
        <v>0</v>
      </c>
      <c r="KB17" s="108">
        <f t="shared" si="18"/>
        <v>0</v>
      </c>
      <c r="KC17" s="108">
        <f t="shared" si="18"/>
        <v>5</v>
      </c>
      <c r="KD17" s="109">
        <f t="shared" si="18"/>
        <v>0</v>
      </c>
      <c r="KE17" s="116">
        <f>SUM(KE18:KE23)</f>
        <v>2678</v>
      </c>
      <c r="KF17" s="363">
        <f t="shared" ref="KF17:KF23" si="19">KG17/KE17*100</f>
        <v>1.8670649738610903</v>
      </c>
      <c r="KG17" s="104">
        <f t="shared" si="17"/>
        <v>50</v>
      </c>
      <c r="KH17" s="116">
        <f t="shared" si="17"/>
        <v>6</v>
      </c>
      <c r="KI17" s="114">
        <f t="shared" si="17"/>
        <v>1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97</v>
      </c>
      <c r="KQ17" s="108">
        <f t="shared" si="20"/>
        <v>0</v>
      </c>
      <c r="KR17" s="108">
        <f t="shared" si="20"/>
        <v>71</v>
      </c>
      <c r="KS17" s="108">
        <f t="shared" si="20"/>
        <v>3</v>
      </c>
      <c r="KT17" s="108">
        <f t="shared" si="20"/>
        <v>0</v>
      </c>
      <c r="KU17" s="109">
        <f t="shared" si="20"/>
        <v>4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R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0</v>
      </c>
      <c r="LI17" s="108">
        <f t="shared" si="23"/>
        <v>0</v>
      </c>
      <c r="LJ17" s="109">
        <f t="shared" si="23"/>
        <v>0</v>
      </c>
      <c r="LK17" s="170">
        <f t="shared" si="23"/>
        <v>1</v>
      </c>
      <c r="LL17" s="108">
        <f t="shared" si="23"/>
        <v>0</v>
      </c>
      <c r="LM17" s="108">
        <f t="shared" si="23"/>
        <v>1</v>
      </c>
      <c r="LN17" s="109">
        <f t="shared" si="23"/>
        <v>0</v>
      </c>
      <c r="LO17" s="104">
        <f t="shared" si="23"/>
        <v>70</v>
      </c>
      <c r="LP17" s="104">
        <f t="shared" si="23"/>
        <v>2</v>
      </c>
      <c r="LQ17" s="104">
        <f t="shared" si="23"/>
        <v>1</v>
      </c>
      <c r="LR17" s="104">
        <f t="shared" si="23"/>
        <v>0</v>
      </c>
    </row>
    <row r="18" spans="1:330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19</v>
      </c>
      <c r="E18" s="120">
        <f>E33+E35+E38</f>
        <v>0</v>
      </c>
      <c r="F18" s="120">
        <f>F33+F35+F38</f>
        <v>0</v>
      </c>
      <c r="G18" s="410">
        <f t="shared" ref="G18:G23" si="24">SUM(D18:F18)/C18*100</f>
        <v>7.2243346007604554</v>
      </c>
      <c r="H18" s="130">
        <f>H33+H35+H38</f>
        <v>15</v>
      </c>
      <c r="I18" s="129">
        <f>I33+I35+I38</f>
        <v>0</v>
      </c>
      <c r="J18" s="131">
        <f>J33+J35+J38</f>
        <v>24</v>
      </c>
      <c r="K18" s="120">
        <f>K33+K35+K38</f>
        <v>24</v>
      </c>
      <c r="L18" s="124">
        <f>L33+L35+L38</f>
        <v>19</v>
      </c>
      <c r="M18" s="497">
        <f t="shared" si="1"/>
        <v>7.2243346007604554</v>
      </c>
      <c r="N18" s="131">
        <f>N33+N35+N38</f>
        <v>24</v>
      </c>
      <c r="O18" s="120">
        <f>O33+O35+O38</f>
        <v>24</v>
      </c>
      <c r="P18" s="120">
        <f>P33+P35+P38</f>
        <v>19</v>
      </c>
      <c r="Q18" s="386">
        <f t="shared" ref="Q18:Q23" si="25">P18/C18*100</f>
        <v>7.2243346007604554</v>
      </c>
      <c r="R18" s="130">
        <f t="shared" ref="R18:AG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24</v>
      </c>
      <c r="Y18" s="120">
        <f t="shared" si="26"/>
        <v>24</v>
      </c>
      <c r="Z18" s="120">
        <f t="shared" si="26"/>
        <v>28</v>
      </c>
      <c r="AA18" s="120">
        <f t="shared" si="26"/>
        <v>23</v>
      </c>
      <c r="AB18" s="120">
        <f t="shared" si="26"/>
        <v>0</v>
      </c>
      <c r="AC18" s="120">
        <f t="shared" si="26"/>
        <v>0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>
        <f t="shared" si="26"/>
        <v>0</v>
      </c>
      <c r="AH18" s="125"/>
      <c r="AI18" s="307" t="s">
        <v>152</v>
      </c>
      <c r="AJ18" s="474">
        <f>AJ33+AJ35+AJ38</f>
        <v>267</v>
      </c>
      <c r="AK18" s="120">
        <f>AK33+AK35+AK38</f>
        <v>26</v>
      </c>
      <c r="AL18" s="127">
        <f t="shared" ref="AL18:AL23" si="27">AK18/AJ18*100</f>
        <v>9.7378277153558059</v>
      </c>
      <c r="AM18" s="120">
        <f t="shared" ref="AM18:AU18" si="28">AM33+AM35+AM38</f>
        <v>26</v>
      </c>
      <c r="AN18" s="129">
        <f t="shared" si="28"/>
        <v>25</v>
      </c>
      <c r="AO18" s="131">
        <f t="shared" si="28"/>
        <v>0</v>
      </c>
      <c r="AP18" s="120">
        <f t="shared" si="28"/>
        <v>0</v>
      </c>
      <c r="AQ18" s="124">
        <f t="shared" si="28"/>
        <v>0</v>
      </c>
      <c r="AR18" s="130">
        <f t="shared" si="28"/>
        <v>0</v>
      </c>
      <c r="AS18" s="120">
        <f t="shared" si="28"/>
        <v>0</v>
      </c>
      <c r="AT18" s="120">
        <f t="shared" si="28"/>
        <v>14</v>
      </c>
      <c r="AU18" s="120">
        <f t="shared" si="28"/>
        <v>23</v>
      </c>
      <c r="AV18" s="127">
        <f t="shared" ref="AV18:AV23" si="29">AU18/AJ18*100</f>
        <v>8.6142322097378283</v>
      </c>
      <c r="AW18" s="120">
        <f>AW33+AW35+AW38</f>
        <v>23</v>
      </c>
      <c r="AX18" s="120">
        <f>AX33+AX35+AX38</f>
        <v>23</v>
      </c>
      <c r="AY18" s="120">
        <f>AY33+AY35+AY38</f>
        <v>0</v>
      </c>
      <c r="AZ18" s="120">
        <f>AZ33+AZ35+AZ38</f>
        <v>0</v>
      </c>
      <c r="BA18" s="120">
        <f>BA33+BA35+BA38</f>
        <v>1</v>
      </c>
      <c r="BB18" s="123">
        <f t="shared" ref="BB18:BB23" si="30">BA18/AJ18*100</f>
        <v>0.37453183520599254</v>
      </c>
      <c r="BC18" s="120">
        <f>BC33+BC35+BC38</f>
        <v>0</v>
      </c>
      <c r="BD18" s="120">
        <f>BD33+BD35+BD38</f>
        <v>0</v>
      </c>
      <c r="BE18" s="120">
        <f>BE33+BE35+BE38</f>
        <v>1</v>
      </c>
      <c r="BF18" s="127">
        <f t="shared" ref="BF18:BF23" si="31">BE18/AJ18*100</f>
        <v>0.37453183520599254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0</v>
      </c>
      <c r="BM18" s="120">
        <f t="shared" si="32"/>
        <v>0</v>
      </c>
      <c r="BN18" s="125"/>
      <c r="BO18" s="126" t="s">
        <v>152</v>
      </c>
      <c r="BP18" s="119">
        <f>BP33+BP35+BP38</f>
        <v>275</v>
      </c>
      <c r="BQ18" s="120">
        <f t="shared" ref="BQ18:BX18" si="33">BQ33+BQ35+BQ38</f>
        <v>0</v>
      </c>
      <c r="BR18" s="120">
        <f t="shared" si="33"/>
        <v>0</v>
      </c>
      <c r="BS18" s="120">
        <f t="shared" si="33"/>
        <v>0</v>
      </c>
      <c r="BT18" s="120">
        <f t="shared" si="33"/>
        <v>4</v>
      </c>
      <c r="BU18" s="129">
        <f t="shared" si="33"/>
        <v>2</v>
      </c>
      <c r="BV18" s="131">
        <f t="shared" si="33"/>
        <v>1</v>
      </c>
      <c r="BW18" s="120">
        <f t="shared" si="33"/>
        <v>0</v>
      </c>
      <c r="BX18" s="120">
        <f t="shared" si="33"/>
        <v>0</v>
      </c>
      <c r="BY18" s="477">
        <f t="shared" ref="BY18:BY23" si="34">BX18/BP18</f>
        <v>0</v>
      </c>
      <c r="BZ18" s="131">
        <f>BZ33+BZ35+BZ38</f>
        <v>0</v>
      </c>
      <c r="CA18" s="120">
        <f>CA33+CA35+CA38</f>
        <v>0</v>
      </c>
      <c r="CB18" s="120">
        <f>CB33+CB35+CB38</f>
        <v>1</v>
      </c>
      <c r="CC18" s="469">
        <f t="shared" ref="CC18:CC23" si="35">CB18/BP18*100</f>
        <v>0.36363636363636365</v>
      </c>
      <c r="CD18" s="130">
        <f t="shared" ref="CD18:CK18" si="36">CD33+CD35+CD38</f>
        <v>0</v>
      </c>
      <c r="CE18" s="120">
        <f t="shared" si="36"/>
        <v>0</v>
      </c>
      <c r="CF18" s="120">
        <f t="shared" si="36"/>
        <v>0</v>
      </c>
      <c r="CG18" s="120">
        <f t="shared" si="36"/>
        <v>0</v>
      </c>
      <c r="CH18" s="120">
        <f t="shared" si="36"/>
        <v>0</v>
      </c>
      <c r="CI18" s="120">
        <f t="shared" si="36"/>
        <v>0</v>
      </c>
      <c r="CJ18" s="120">
        <f t="shared" si="36"/>
        <v>2</v>
      </c>
      <c r="CK18" s="120">
        <f t="shared" si="36"/>
        <v>6</v>
      </c>
      <c r="CL18" s="315">
        <f t="shared" ref="CL18:CL23" si="37">CK18/BP18*100</f>
        <v>2.1818181818181821</v>
      </c>
      <c r="CM18" s="117">
        <f t="shared" ref="CM18:CN18" si="38">CM33+CM35+CM38</f>
        <v>0</v>
      </c>
      <c r="CN18" s="324">
        <f t="shared" si="38"/>
        <v>0</v>
      </c>
      <c r="CO18" s="130">
        <f>CO33+CO35+CO38</f>
        <v>0</v>
      </c>
      <c r="CP18" s="125"/>
      <c r="CQ18" s="118" t="s">
        <v>152</v>
      </c>
      <c r="CR18" s="367">
        <f t="shared" ref="CR18:DM18" si="39">CR33+CR35+CR38</f>
        <v>36</v>
      </c>
      <c r="CS18" s="131">
        <f t="shared" si="39"/>
        <v>0</v>
      </c>
      <c r="CT18" s="120">
        <f t="shared" si="39"/>
        <v>30</v>
      </c>
      <c r="CU18" s="120">
        <f t="shared" si="39"/>
        <v>0</v>
      </c>
      <c r="CV18" s="120">
        <f t="shared" si="39"/>
        <v>0</v>
      </c>
      <c r="CW18" s="120">
        <f t="shared" si="39"/>
        <v>0</v>
      </c>
      <c r="CX18" s="120">
        <f t="shared" si="39"/>
        <v>0</v>
      </c>
      <c r="CY18" s="120">
        <f t="shared" si="39"/>
        <v>0</v>
      </c>
      <c r="CZ18" s="120">
        <f t="shared" si="39"/>
        <v>0</v>
      </c>
      <c r="DA18" s="120">
        <f t="shared" si="39"/>
        <v>0</v>
      </c>
      <c r="DB18" s="120">
        <f t="shared" si="39"/>
        <v>0</v>
      </c>
      <c r="DC18" s="120">
        <f t="shared" si="39"/>
        <v>0</v>
      </c>
      <c r="DD18" s="120">
        <f t="shared" si="39"/>
        <v>0</v>
      </c>
      <c r="DE18" s="120">
        <f t="shared" si="39"/>
        <v>0</v>
      </c>
      <c r="DF18" s="120">
        <f t="shared" si="39"/>
        <v>0</v>
      </c>
      <c r="DG18" s="120">
        <f t="shared" si="39"/>
        <v>0</v>
      </c>
      <c r="DH18" s="120">
        <f t="shared" si="39"/>
        <v>0</v>
      </c>
      <c r="DI18" s="120">
        <f t="shared" si="39"/>
        <v>0</v>
      </c>
      <c r="DJ18" s="120">
        <f t="shared" si="39"/>
        <v>0</v>
      </c>
      <c r="DK18" s="120">
        <f t="shared" si="39"/>
        <v>0</v>
      </c>
      <c r="DL18" s="120">
        <f t="shared" si="39"/>
        <v>0</v>
      </c>
      <c r="DM18" s="120">
        <f t="shared" si="39"/>
        <v>0</v>
      </c>
      <c r="DN18" s="125"/>
      <c r="DO18" s="307" t="s">
        <v>152</v>
      </c>
      <c r="DP18" s="474">
        <f>DP33+DP35+DP38</f>
        <v>402</v>
      </c>
      <c r="DQ18" s="120">
        <f t="shared" ref="DQ18:DW18" si="40">DQ33+DQ35+DQ38</f>
        <v>0</v>
      </c>
      <c r="DR18" s="120">
        <f t="shared" si="40"/>
        <v>28</v>
      </c>
      <c r="DS18" s="120">
        <f t="shared" si="40"/>
        <v>0</v>
      </c>
      <c r="DT18" s="120">
        <f t="shared" si="40"/>
        <v>0</v>
      </c>
      <c r="DU18" s="120">
        <f t="shared" si="40"/>
        <v>0</v>
      </c>
      <c r="DV18" s="120">
        <f t="shared" si="40"/>
        <v>0</v>
      </c>
      <c r="DW18" s="120">
        <f t="shared" si="40"/>
        <v>0</v>
      </c>
      <c r="DX18" s="127">
        <f t="shared" si="7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1">EC33+EC35+EC38</f>
        <v>0</v>
      </c>
      <c r="ED18" s="120">
        <f t="shared" si="41"/>
        <v>0</v>
      </c>
      <c r="EE18" s="120">
        <f t="shared" si="41"/>
        <v>0</v>
      </c>
      <c r="EF18" s="120">
        <f t="shared" si="41"/>
        <v>0</v>
      </c>
      <c r="EG18" s="120">
        <f t="shared" si="41"/>
        <v>0</v>
      </c>
      <c r="EH18" s="120">
        <f t="shared" si="41"/>
        <v>0</v>
      </c>
      <c r="EI18" s="120">
        <f t="shared" si="41"/>
        <v>0</v>
      </c>
      <c r="EJ18" s="120">
        <f t="shared" si="41"/>
        <v>0</v>
      </c>
      <c r="EK18" s="127">
        <f t="shared" si="9"/>
        <v>0</v>
      </c>
      <c r="EL18" s="120">
        <f>EL33+EL35+EL38</f>
        <v>0</v>
      </c>
      <c r="EM18" s="120">
        <f>EM33+EM35+EM38</f>
        <v>30</v>
      </c>
      <c r="EN18" s="127">
        <f t="shared" si="10"/>
        <v>7.4626865671641784E-2</v>
      </c>
      <c r="EO18" s="120">
        <f>EO33+EO35+EO38</f>
        <v>29</v>
      </c>
      <c r="EP18" s="127">
        <f t="shared" si="11"/>
        <v>7.2139303482587069E-2</v>
      </c>
      <c r="EQ18" s="125"/>
      <c r="ER18" s="126" t="s">
        <v>152</v>
      </c>
      <c r="ES18" s="120">
        <f>ES33+ES35+ES38</f>
        <v>0</v>
      </c>
      <c r="ET18" s="120">
        <f t="shared" ref="ET18:FJ18" si="42">ET33+ET35+ET38</f>
        <v>1</v>
      </c>
      <c r="EU18" s="120">
        <f t="shared" si="42"/>
        <v>0</v>
      </c>
      <c r="EV18" s="120">
        <f t="shared" si="42"/>
        <v>8</v>
      </c>
      <c r="EW18" s="120">
        <f t="shared" si="42"/>
        <v>3</v>
      </c>
      <c r="EX18" s="120">
        <f t="shared" si="42"/>
        <v>2</v>
      </c>
      <c r="EY18" s="120">
        <f t="shared" si="42"/>
        <v>10</v>
      </c>
      <c r="EZ18" s="120">
        <f t="shared" si="42"/>
        <v>6</v>
      </c>
      <c r="FA18" s="120">
        <f t="shared" si="42"/>
        <v>10</v>
      </c>
      <c r="FB18" s="120">
        <f t="shared" si="42"/>
        <v>5</v>
      </c>
      <c r="FC18" s="120">
        <f t="shared" si="42"/>
        <v>3</v>
      </c>
      <c r="FD18" s="120">
        <f t="shared" si="42"/>
        <v>1</v>
      </c>
      <c r="FE18" s="120">
        <f t="shared" si="42"/>
        <v>0</v>
      </c>
      <c r="FF18" s="120">
        <f t="shared" si="42"/>
        <v>1</v>
      </c>
      <c r="FG18" s="120">
        <f t="shared" si="42"/>
        <v>0</v>
      </c>
      <c r="FH18" s="120">
        <f t="shared" si="42"/>
        <v>0</v>
      </c>
      <c r="FI18" s="120">
        <f t="shared" si="42"/>
        <v>1</v>
      </c>
      <c r="FJ18" s="120">
        <f t="shared" si="42"/>
        <v>0</v>
      </c>
      <c r="FK18" s="119">
        <f>FK33+FK35+FK38</f>
        <v>201</v>
      </c>
      <c r="FL18" s="188">
        <f t="shared" si="12"/>
        <v>3.9800995024875623</v>
      </c>
      <c r="FM18" s="120">
        <f t="shared" ref="FM18:GG18" si="43">FM33+FM35+FM38</f>
        <v>0</v>
      </c>
      <c r="FN18" s="120">
        <f t="shared" si="43"/>
        <v>0</v>
      </c>
      <c r="FO18" s="120">
        <f t="shared" si="43"/>
        <v>1</v>
      </c>
      <c r="FP18" s="120">
        <f t="shared" si="43"/>
        <v>7</v>
      </c>
      <c r="FQ18" s="120">
        <f t="shared" si="43"/>
        <v>0</v>
      </c>
      <c r="FR18" s="120">
        <f t="shared" si="43"/>
        <v>0</v>
      </c>
      <c r="FS18" s="120">
        <f t="shared" si="43"/>
        <v>0</v>
      </c>
      <c r="FT18" s="120">
        <f t="shared" si="43"/>
        <v>0</v>
      </c>
      <c r="FU18" s="120">
        <f t="shared" si="43"/>
        <v>6</v>
      </c>
      <c r="FV18" s="120">
        <f t="shared" si="43"/>
        <v>2</v>
      </c>
      <c r="FW18" s="120">
        <f t="shared" si="43"/>
        <v>0</v>
      </c>
      <c r="FX18" s="120">
        <f t="shared" si="43"/>
        <v>8</v>
      </c>
      <c r="FY18" s="120">
        <f t="shared" si="43"/>
        <v>3</v>
      </c>
      <c r="FZ18" s="120">
        <f t="shared" si="43"/>
        <v>2</v>
      </c>
      <c r="GA18" s="120">
        <f t="shared" si="43"/>
        <v>5</v>
      </c>
      <c r="GB18" s="120">
        <f t="shared" si="43"/>
        <v>3</v>
      </c>
      <c r="GC18" s="120">
        <f t="shared" si="43"/>
        <v>5</v>
      </c>
      <c r="GD18" s="120">
        <f t="shared" si="43"/>
        <v>0</v>
      </c>
      <c r="GE18" s="120">
        <f t="shared" si="43"/>
        <v>0</v>
      </c>
      <c r="GF18" s="120">
        <f t="shared" si="43"/>
        <v>1</v>
      </c>
      <c r="GG18" s="120">
        <f t="shared" si="43"/>
        <v>0</v>
      </c>
      <c r="GH18" s="125"/>
      <c r="GI18" s="126" t="s">
        <v>152</v>
      </c>
      <c r="GJ18" s="119">
        <f>GJ33+GJ35+GJ38</f>
        <v>1421</v>
      </c>
      <c r="GK18" s="192">
        <f t="shared" si="14"/>
        <v>29.767769176636172</v>
      </c>
      <c r="GL18" s="120">
        <f>GL33+GL35+GL38</f>
        <v>1</v>
      </c>
      <c r="GM18" s="120">
        <f t="shared" ref="GM18:GV18" si="44">GM33+GM35+GM38</f>
        <v>0</v>
      </c>
      <c r="GN18" s="120">
        <f t="shared" si="44"/>
        <v>4</v>
      </c>
      <c r="GO18" s="120">
        <f t="shared" si="44"/>
        <v>10</v>
      </c>
      <c r="GP18" s="120">
        <f t="shared" si="44"/>
        <v>15</v>
      </c>
      <c r="GQ18" s="120">
        <f t="shared" si="44"/>
        <v>50</v>
      </c>
      <c r="GR18" s="120">
        <f t="shared" si="44"/>
        <v>53</v>
      </c>
      <c r="GS18" s="120">
        <f t="shared" si="44"/>
        <v>96</v>
      </c>
      <c r="GT18" s="120">
        <f t="shared" si="44"/>
        <v>129</v>
      </c>
      <c r="GU18" s="129">
        <f t="shared" si="44"/>
        <v>65</v>
      </c>
      <c r="GV18" s="131">
        <f t="shared" si="44"/>
        <v>314</v>
      </c>
      <c r="GW18" s="120">
        <f>GW33+GW35+GW38</f>
        <v>1556</v>
      </c>
      <c r="GX18" s="304">
        <f t="shared" si="16"/>
        <v>20.17994858611825</v>
      </c>
      <c r="GY18" s="130">
        <f t="shared" ref="GY18:HG18" si="45">GY33+GY35+GY38</f>
        <v>0</v>
      </c>
      <c r="GZ18" s="120">
        <f t="shared" si="45"/>
        <v>0</v>
      </c>
      <c r="HA18" s="120">
        <f t="shared" si="45"/>
        <v>8</v>
      </c>
      <c r="HB18" s="120">
        <f t="shared" si="45"/>
        <v>0</v>
      </c>
      <c r="HC18" s="120">
        <f t="shared" si="45"/>
        <v>0</v>
      </c>
      <c r="HD18" s="120">
        <f t="shared" si="45"/>
        <v>0</v>
      </c>
      <c r="HE18" s="120">
        <f t="shared" si="45"/>
        <v>0</v>
      </c>
      <c r="HF18" s="120">
        <f t="shared" si="45"/>
        <v>0</v>
      </c>
      <c r="HG18" s="124">
        <f t="shared" si="45"/>
        <v>0</v>
      </c>
      <c r="HH18" s="125"/>
      <c r="HI18" s="126" t="s">
        <v>152</v>
      </c>
      <c r="HJ18" s="120">
        <f t="shared" ref="HJ18:HQ18" si="46">HJ33+HJ35+HJ38</f>
        <v>0</v>
      </c>
      <c r="HK18" s="120">
        <f t="shared" si="46"/>
        <v>0</v>
      </c>
      <c r="HL18" s="120">
        <f t="shared" si="46"/>
        <v>0</v>
      </c>
      <c r="HM18" s="120">
        <f t="shared" si="46"/>
        <v>0</v>
      </c>
      <c r="HN18" s="120">
        <f t="shared" si="46"/>
        <v>0</v>
      </c>
      <c r="HO18" s="120">
        <f t="shared" si="46"/>
        <v>0</v>
      </c>
      <c r="HP18" s="120">
        <f t="shared" si="46"/>
        <v>0</v>
      </c>
      <c r="HQ18" s="129">
        <f t="shared" si="46"/>
        <v>2</v>
      </c>
      <c r="HR18" s="131">
        <f>HR33+HR35+HR38</f>
        <v>174</v>
      </c>
      <c r="HS18" s="198">
        <f t="shared" ref="HS18:HS23" si="47">SUM(HT18:HW18)/HR18*100</f>
        <v>0</v>
      </c>
      <c r="HT18" s="130">
        <f t="shared" ref="HT18:IF18" si="48">HT33+HT35+HT38</f>
        <v>0</v>
      </c>
      <c r="HU18" s="120">
        <f t="shared" si="48"/>
        <v>0</v>
      </c>
      <c r="HV18" s="120">
        <f t="shared" si="48"/>
        <v>0</v>
      </c>
      <c r="HW18" s="124">
        <f t="shared" si="48"/>
        <v>0</v>
      </c>
      <c r="HX18" s="211"/>
      <c r="HY18" s="130">
        <f t="shared" si="48"/>
        <v>0</v>
      </c>
      <c r="HZ18" s="120">
        <f t="shared" si="48"/>
        <v>0</v>
      </c>
      <c r="IA18" s="120">
        <f t="shared" si="48"/>
        <v>0</v>
      </c>
      <c r="IB18" s="120">
        <f t="shared" si="48"/>
        <v>0</v>
      </c>
      <c r="IC18" s="120">
        <f t="shared" si="48"/>
        <v>0</v>
      </c>
      <c r="ID18" s="120">
        <f t="shared" si="48"/>
        <v>0</v>
      </c>
      <c r="IE18" s="120">
        <f t="shared" si="48"/>
        <v>0</v>
      </c>
      <c r="IF18" s="124">
        <f t="shared" si="48"/>
        <v>0</v>
      </c>
      <c r="IG18" s="125"/>
      <c r="IH18" s="126" t="s">
        <v>152</v>
      </c>
      <c r="II18" s="120">
        <f t="shared" ref="II18:JH18" si="49">II33+II35+II38</f>
        <v>0</v>
      </c>
      <c r="IJ18" s="120">
        <f t="shared" si="49"/>
        <v>0</v>
      </c>
      <c r="IK18" s="120">
        <f t="shared" si="49"/>
        <v>0</v>
      </c>
      <c r="IL18" s="120">
        <f t="shared" si="49"/>
        <v>6</v>
      </c>
      <c r="IM18" s="120">
        <f t="shared" si="49"/>
        <v>0</v>
      </c>
      <c r="IN18" s="120">
        <f t="shared" si="49"/>
        <v>0</v>
      </c>
      <c r="IO18" s="120">
        <f t="shared" si="49"/>
        <v>36</v>
      </c>
      <c r="IP18" s="120">
        <f t="shared" si="49"/>
        <v>2</v>
      </c>
      <c r="IQ18" s="120">
        <f t="shared" si="49"/>
        <v>0</v>
      </c>
      <c r="IR18" s="120">
        <f t="shared" si="49"/>
        <v>16</v>
      </c>
      <c r="IS18" s="120">
        <f t="shared" si="49"/>
        <v>13</v>
      </c>
      <c r="IT18" s="120">
        <f t="shared" si="49"/>
        <v>4</v>
      </c>
      <c r="IU18" s="120">
        <f t="shared" si="49"/>
        <v>0</v>
      </c>
      <c r="IV18" s="120">
        <f t="shared" si="49"/>
        <v>0</v>
      </c>
      <c r="IW18" s="124">
        <f t="shared" si="49"/>
        <v>0</v>
      </c>
      <c r="IX18" s="130">
        <f t="shared" si="49"/>
        <v>0</v>
      </c>
      <c r="IY18" s="120">
        <f t="shared" si="49"/>
        <v>2</v>
      </c>
      <c r="IZ18" s="129">
        <f t="shared" si="49"/>
        <v>0</v>
      </c>
      <c r="JA18" s="131">
        <f t="shared" si="49"/>
        <v>0</v>
      </c>
      <c r="JB18" s="120">
        <f t="shared" si="49"/>
        <v>0</v>
      </c>
      <c r="JC18" s="124">
        <f t="shared" si="49"/>
        <v>0</v>
      </c>
      <c r="JD18" s="130">
        <f t="shared" si="49"/>
        <v>0</v>
      </c>
      <c r="JE18" s="120">
        <f t="shared" si="49"/>
        <v>0</v>
      </c>
      <c r="JF18" s="120">
        <f t="shared" si="49"/>
        <v>0</v>
      </c>
      <c r="JG18" s="120">
        <f t="shared" si="49"/>
        <v>0</v>
      </c>
      <c r="JH18" s="120">
        <f t="shared" si="49"/>
        <v>0</v>
      </c>
      <c r="JI18" s="125"/>
      <c r="JJ18" s="126" t="s">
        <v>152</v>
      </c>
      <c r="JK18" s="120">
        <f t="shared" ref="JK18:KD18" si="50">JK33+JK35+JK38</f>
        <v>0</v>
      </c>
      <c r="JL18" s="120">
        <f t="shared" si="50"/>
        <v>1</v>
      </c>
      <c r="JM18" s="120">
        <f t="shared" si="50"/>
        <v>0</v>
      </c>
      <c r="JN18" s="120">
        <f t="shared" si="50"/>
        <v>0</v>
      </c>
      <c r="JO18" s="120">
        <f t="shared" si="50"/>
        <v>0</v>
      </c>
      <c r="JP18" s="120">
        <f t="shared" si="50"/>
        <v>0</v>
      </c>
      <c r="JQ18" s="120">
        <f t="shared" si="50"/>
        <v>0</v>
      </c>
      <c r="JR18" s="120">
        <f t="shared" si="50"/>
        <v>0</v>
      </c>
      <c r="JS18" s="120">
        <f t="shared" si="50"/>
        <v>0</v>
      </c>
      <c r="JT18" s="129">
        <f t="shared" si="50"/>
        <v>0</v>
      </c>
      <c r="JU18" s="340">
        <f t="shared" si="50"/>
        <v>0</v>
      </c>
      <c r="JV18" s="341">
        <f t="shared" si="50"/>
        <v>0</v>
      </c>
      <c r="JW18" s="341">
        <f t="shared" si="50"/>
        <v>0</v>
      </c>
      <c r="JX18" s="341">
        <f t="shared" si="50"/>
        <v>0</v>
      </c>
      <c r="JY18" s="342">
        <f t="shared" si="50"/>
        <v>1</v>
      </c>
      <c r="JZ18" s="340">
        <f t="shared" si="50"/>
        <v>0</v>
      </c>
      <c r="KA18" s="341">
        <f t="shared" si="50"/>
        <v>0</v>
      </c>
      <c r="KB18" s="341">
        <f t="shared" si="50"/>
        <v>0</v>
      </c>
      <c r="KC18" s="341">
        <f t="shared" si="50"/>
        <v>3</v>
      </c>
      <c r="KD18" s="342">
        <f t="shared" si="50"/>
        <v>0</v>
      </c>
      <c r="KE18" s="340">
        <f>KE33+KE35+KE38</f>
        <v>1410</v>
      </c>
      <c r="KF18" s="343">
        <f t="shared" si="19"/>
        <v>1.5602836879432624</v>
      </c>
      <c r="KG18" s="342">
        <f>KG33+KG35+KG38</f>
        <v>22</v>
      </c>
      <c r="KH18" s="131">
        <f t="shared" ref="KH18:KW18" si="51">KH33+KH35+KH38</f>
        <v>4</v>
      </c>
      <c r="KI18" s="130">
        <f t="shared" si="51"/>
        <v>0</v>
      </c>
      <c r="KJ18" s="124">
        <f t="shared" si="51"/>
        <v>0</v>
      </c>
      <c r="KK18" s="125"/>
      <c r="KL18" s="307" t="s">
        <v>152</v>
      </c>
      <c r="KM18" s="131">
        <f t="shared" si="51"/>
        <v>0</v>
      </c>
      <c r="KN18" s="120">
        <f t="shared" si="51"/>
        <v>0</v>
      </c>
      <c r="KO18" s="120">
        <f t="shared" si="51"/>
        <v>0</v>
      </c>
      <c r="KP18" s="120">
        <f t="shared" si="51"/>
        <v>10</v>
      </c>
      <c r="KQ18" s="120">
        <f t="shared" si="51"/>
        <v>0</v>
      </c>
      <c r="KR18" s="120">
        <f t="shared" si="51"/>
        <v>15</v>
      </c>
      <c r="KS18" s="120">
        <f t="shared" si="51"/>
        <v>2</v>
      </c>
      <c r="KT18" s="120">
        <f t="shared" si="51"/>
        <v>0</v>
      </c>
      <c r="KU18" s="124">
        <f t="shared" si="51"/>
        <v>3</v>
      </c>
      <c r="KV18" s="120">
        <f t="shared" si="51"/>
        <v>0</v>
      </c>
      <c r="KW18" s="120">
        <f t="shared" si="51"/>
        <v>0</v>
      </c>
      <c r="KY18" s="120">
        <f t="shared" ref="KY18:LB18" si="52">KY33+KY35+KY38</f>
        <v>0</v>
      </c>
      <c r="KZ18" s="120">
        <f t="shared" si="52"/>
        <v>0</v>
      </c>
      <c r="LA18" s="120">
        <f t="shared" si="52"/>
        <v>0</v>
      </c>
      <c r="LB18" s="120">
        <f t="shared" si="52"/>
        <v>0</v>
      </c>
      <c r="LD18" s="543" t="s">
        <v>152</v>
      </c>
      <c r="LE18" s="131">
        <f t="shared" ref="LE18:LR18" si="53">LE33+LE35+LE38</f>
        <v>0</v>
      </c>
      <c r="LF18" s="120">
        <f t="shared" si="53"/>
        <v>0</v>
      </c>
      <c r="LG18" s="120">
        <f t="shared" si="53"/>
        <v>0</v>
      </c>
      <c r="LH18" s="120">
        <f t="shared" si="53"/>
        <v>0</v>
      </c>
      <c r="LI18" s="120">
        <f t="shared" si="53"/>
        <v>0</v>
      </c>
      <c r="LJ18" s="124">
        <f t="shared" si="53"/>
        <v>0</v>
      </c>
      <c r="LK18" s="131">
        <f t="shared" si="53"/>
        <v>1</v>
      </c>
      <c r="LL18" s="120">
        <f t="shared" si="53"/>
        <v>0</v>
      </c>
      <c r="LM18" s="120">
        <f t="shared" si="53"/>
        <v>1</v>
      </c>
      <c r="LN18" s="124">
        <f t="shared" si="53"/>
        <v>0</v>
      </c>
      <c r="LO18" s="124">
        <f t="shared" si="53"/>
        <v>30</v>
      </c>
      <c r="LP18" s="124">
        <f t="shared" si="53"/>
        <v>2</v>
      </c>
      <c r="LQ18" s="124">
        <f t="shared" si="53"/>
        <v>1</v>
      </c>
      <c r="LR18" s="124">
        <f t="shared" si="53"/>
        <v>0</v>
      </c>
    </row>
    <row r="19" spans="1:330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0</v>
      </c>
      <c r="E19" s="120">
        <f>E45</f>
        <v>0</v>
      </c>
      <c r="F19" s="120">
        <f>F45</f>
        <v>0</v>
      </c>
      <c r="G19" s="410">
        <f t="shared" si="24"/>
        <v>0</v>
      </c>
      <c r="H19" s="130">
        <f>H45</f>
        <v>0</v>
      </c>
      <c r="I19" s="129">
        <f>I45</f>
        <v>0</v>
      </c>
      <c r="J19" s="131">
        <f>J45</f>
        <v>10</v>
      </c>
      <c r="K19" s="120">
        <f>K45</f>
        <v>7</v>
      </c>
      <c r="L19" s="124">
        <f>L45</f>
        <v>7</v>
      </c>
      <c r="M19" s="497">
        <f t="shared" si="1"/>
        <v>11.475409836065573</v>
      </c>
      <c r="N19" s="131">
        <f>N45</f>
        <v>10</v>
      </c>
      <c r="O19" s="120">
        <f>O45</f>
        <v>7</v>
      </c>
      <c r="P19" s="120">
        <f>P45</f>
        <v>7</v>
      </c>
      <c r="Q19" s="386">
        <f t="shared" si="25"/>
        <v>11.475409836065573</v>
      </c>
      <c r="R19" s="130">
        <f t="shared" ref="R19:AG19" si="54">R45</f>
        <v>0</v>
      </c>
      <c r="S19" s="120">
        <f t="shared" si="54"/>
        <v>0</v>
      </c>
      <c r="T19" s="120">
        <f t="shared" si="54"/>
        <v>0</v>
      </c>
      <c r="U19" s="120">
        <f t="shared" si="54"/>
        <v>0</v>
      </c>
      <c r="V19" s="120">
        <f t="shared" si="54"/>
        <v>0</v>
      </c>
      <c r="W19" s="120">
        <f t="shared" si="54"/>
        <v>0</v>
      </c>
      <c r="X19" s="120">
        <f t="shared" si="54"/>
        <v>10</v>
      </c>
      <c r="Y19" s="120">
        <f t="shared" si="54"/>
        <v>7</v>
      </c>
      <c r="Z19" s="120">
        <f t="shared" si="54"/>
        <v>10</v>
      </c>
      <c r="AA19" s="120">
        <f t="shared" si="54"/>
        <v>7</v>
      </c>
      <c r="AB19" s="120">
        <f t="shared" si="54"/>
        <v>0</v>
      </c>
      <c r="AC19" s="120">
        <f t="shared" si="54"/>
        <v>0</v>
      </c>
      <c r="AD19" s="120">
        <f t="shared" si="54"/>
        <v>0</v>
      </c>
      <c r="AE19" s="120">
        <f t="shared" si="54"/>
        <v>0</v>
      </c>
      <c r="AF19" s="120">
        <f t="shared" si="54"/>
        <v>0</v>
      </c>
      <c r="AG19" s="120">
        <f t="shared" si="54"/>
        <v>0</v>
      </c>
      <c r="AH19" s="125"/>
      <c r="AI19" s="308" t="s">
        <v>154</v>
      </c>
      <c r="AJ19" s="474">
        <f>AJ45</f>
        <v>71</v>
      </c>
      <c r="AK19" s="120">
        <f>AK45</f>
        <v>13</v>
      </c>
      <c r="AL19" s="127">
        <f t="shared" si="27"/>
        <v>18.30985915492958</v>
      </c>
      <c r="AM19" s="120">
        <f t="shared" ref="AM19:AU19" si="55">AM45</f>
        <v>13</v>
      </c>
      <c r="AN19" s="129">
        <f t="shared" si="55"/>
        <v>13</v>
      </c>
      <c r="AO19" s="131">
        <f t="shared" si="55"/>
        <v>0</v>
      </c>
      <c r="AP19" s="120">
        <f t="shared" si="55"/>
        <v>0</v>
      </c>
      <c r="AQ19" s="124">
        <f t="shared" si="55"/>
        <v>0</v>
      </c>
      <c r="AR19" s="130">
        <f t="shared" si="55"/>
        <v>0</v>
      </c>
      <c r="AS19" s="120">
        <f t="shared" si="55"/>
        <v>0</v>
      </c>
      <c r="AT19" s="120">
        <f t="shared" si="55"/>
        <v>13</v>
      </c>
      <c r="AU19" s="120">
        <f t="shared" si="55"/>
        <v>4</v>
      </c>
      <c r="AV19" s="127">
        <f t="shared" si="29"/>
        <v>5.6338028169014089</v>
      </c>
      <c r="AW19" s="120">
        <f>AW45</f>
        <v>4</v>
      </c>
      <c r="AX19" s="120">
        <f>AX45</f>
        <v>4</v>
      </c>
      <c r="AY19" s="120">
        <f>AY45</f>
        <v>0</v>
      </c>
      <c r="AZ19" s="120">
        <f>AZ45</f>
        <v>0</v>
      </c>
      <c r="BA19" s="120">
        <f>BA45</f>
        <v>1</v>
      </c>
      <c r="BB19" s="123">
        <f t="shared" si="30"/>
        <v>1.4084507042253522</v>
      </c>
      <c r="BC19" s="120">
        <f>BC45</f>
        <v>0</v>
      </c>
      <c r="BD19" s="120">
        <f>BD45</f>
        <v>0</v>
      </c>
      <c r="BE19" s="120">
        <f>BE45</f>
        <v>1</v>
      </c>
      <c r="BF19" s="127">
        <f t="shared" si="31"/>
        <v>1.4084507042253522</v>
      </c>
      <c r="BG19" s="120">
        <f t="shared" ref="BG19:BM19" si="56">BG45</f>
        <v>0</v>
      </c>
      <c r="BH19" s="120">
        <f t="shared" si="56"/>
        <v>0</v>
      </c>
      <c r="BI19" s="120">
        <f t="shared" si="56"/>
        <v>0</v>
      </c>
      <c r="BJ19" s="120">
        <f t="shared" si="56"/>
        <v>0</v>
      </c>
      <c r="BK19" s="120">
        <f t="shared" si="56"/>
        <v>0</v>
      </c>
      <c r="BL19" s="120">
        <f t="shared" si="56"/>
        <v>0</v>
      </c>
      <c r="BM19" s="120">
        <f t="shared" si="56"/>
        <v>0</v>
      </c>
      <c r="BN19" s="125"/>
      <c r="BO19" s="133" t="s">
        <v>154</v>
      </c>
      <c r="BP19" s="119">
        <f>BP45</f>
        <v>81</v>
      </c>
      <c r="BQ19" s="120">
        <f t="shared" ref="BQ19:BX19" si="57">BQ45</f>
        <v>0</v>
      </c>
      <c r="BR19" s="120">
        <f t="shared" si="57"/>
        <v>0</v>
      </c>
      <c r="BS19" s="120">
        <f t="shared" si="57"/>
        <v>0</v>
      </c>
      <c r="BT19" s="120">
        <f t="shared" si="57"/>
        <v>2</v>
      </c>
      <c r="BU19" s="129">
        <f t="shared" si="57"/>
        <v>1</v>
      </c>
      <c r="BV19" s="131">
        <f t="shared" si="57"/>
        <v>1</v>
      </c>
      <c r="BW19" s="120">
        <f t="shared" si="57"/>
        <v>0</v>
      </c>
      <c r="BX19" s="120">
        <f t="shared" si="57"/>
        <v>0</v>
      </c>
      <c r="BY19" s="477">
        <f t="shared" si="34"/>
        <v>0</v>
      </c>
      <c r="BZ19" s="131">
        <f>BZ45</f>
        <v>1</v>
      </c>
      <c r="CA19" s="120">
        <f>CA45</f>
        <v>0</v>
      </c>
      <c r="CB19" s="120">
        <f>CB45</f>
        <v>0</v>
      </c>
      <c r="CC19" s="469">
        <f t="shared" si="35"/>
        <v>0</v>
      </c>
      <c r="CD19" s="130">
        <f t="shared" ref="CD19:CK19" si="58">CD45</f>
        <v>0</v>
      </c>
      <c r="CE19" s="120">
        <f t="shared" si="58"/>
        <v>0</v>
      </c>
      <c r="CF19" s="120">
        <f t="shared" si="58"/>
        <v>0</v>
      </c>
      <c r="CG19" s="120">
        <f t="shared" si="58"/>
        <v>0</v>
      </c>
      <c r="CH19" s="120">
        <f t="shared" si="58"/>
        <v>0</v>
      </c>
      <c r="CI19" s="120">
        <f t="shared" si="58"/>
        <v>0</v>
      </c>
      <c r="CJ19" s="120">
        <f t="shared" si="58"/>
        <v>0</v>
      </c>
      <c r="CK19" s="120">
        <f t="shared" si="58"/>
        <v>0</v>
      </c>
      <c r="CL19" s="315">
        <f t="shared" si="37"/>
        <v>0</v>
      </c>
      <c r="CM19" s="117">
        <f t="shared" ref="CM19:CN19" si="59">CM45</f>
        <v>0</v>
      </c>
      <c r="CN19" s="324">
        <f t="shared" si="59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60">CS45</f>
        <v>0</v>
      </c>
      <c r="CT19" s="120">
        <f t="shared" si="60"/>
        <v>1</v>
      </c>
      <c r="CU19" s="120">
        <f t="shared" si="60"/>
        <v>0</v>
      </c>
      <c r="CV19" s="120">
        <f t="shared" si="60"/>
        <v>0</v>
      </c>
      <c r="CW19" s="120">
        <f t="shared" si="60"/>
        <v>0</v>
      </c>
      <c r="CX19" s="120">
        <f t="shared" si="60"/>
        <v>0</v>
      </c>
      <c r="CY19" s="120">
        <f t="shared" si="60"/>
        <v>0</v>
      </c>
      <c r="CZ19" s="120">
        <f t="shared" si="60"/>
        <v>0</v>
      </c>
      <c r="DA19" s="120">
        <f t="shared" si="60"/>
        <v>0</v>
      </c>
      <c r="DB19" s="120">
        <f t="shared" si="60"/>
        <v>0</v>
      </c>
      <c r="DC19" s="120">
        <f t="shared" si="60"/>
        <v>0</v>
      </c>
      <c r="DD19" s="120">
        <f t="shared" si="60"/>
        <v>0</v>
      </c>
      <c r="DE19" s="120">
        <f t="shared" si="60"/>
        <v>0</v>
      </c>
      <c r="DF19" s="120">
        <f t="shared" si="60"/>
        <v>0</v>
      </c>
      <c r="DG19" s="120">
        <f t="shared" si="60"/>
        <v>0</v>
      </c>
      <c r="DH19" s="120">
        <f t="shared" si="60"/>
        <v>0</v>
      </c>
      <c r="DI19" s="120">
        <f t="shared" si="60"/>
        <v>0</v>
      </c>
      <c r="DJ19" s="120">
        <f t="shared" si="60"/>
        <v>0</v>
      </c>
      <c r="DK19" s="120">
        <f t="shared" si="60"/>
        <v>0</v>
      </c>
      <c r="DL19" s="120">
        <f t="shared" si="60"/>
        <v>0</v>
      </c>
      <c r="DM19" s="120">
        <f t="shared" si="60"/>
        <v>0</v>
      </c>
      <c r="DN19" s="125"/>
      <c r="DO19" s="308" t="s">
        <v>154</v>
      </c>
      <c r="DP19" s="474">
        <f>DP45</f>
        <v>77</v>
      </c>
      <c r="DQ19" s="120">
        <f t="shared" ref="DQ19:DW19" si="61">DQ45</f>
        <v>0</v>
      </c>
      <c r="DR19" s="120">
        <f t="shared" si="61"/>
        <v>0</v>
      </c>
      <c r="DS19" s="120">
        <f t="shared" si="61"/>
        <v>0</v>
      </c>
      <c r="DT19" s="120">
        <f t="shared" si="61"/>
        <v>0</v>
      </c>
      <c r="DU19" s="120">
        <f t="shared" si="61"/>
        <v>0</v>
      </c>
      <c r="DV19" s="120">
        <f t="shared" si="61"/>
        <v>0</v>
      </c>
      <c r="DW19" s="120">
        <f t="shared" si="61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2">EC45</f>
        <v>0</v>
      </c>
      <c r="ED19" s="120">
        <f t="shared" si="62"/>
        <v>0</v>
      </c>
      <c r="EE19" s="120">
        <f t="shared" si="62"/>
        <v>0</v>
      </c>
      <c r="EF19" s="120">
        <f t="shared" si="62"/>
        <v>0</v>
      </c>
      <c r="EG19" s="120">
        <f t="shared" si="62"/>
        <v>0</v>
      </c>
      <c r="EH19" s="120">
        <f t="shared" si="62"/>
        <v>0</v>
      </c>
      <c r="EI19" s="120">
        <f t="shared" si="62"/>
        <v>0</v>
      </c>
      <c r="EJ19" s="120">
        <f t="shared" si="62"/>
        <v>0</v>
      </c>
      <c r="EK19" s="127">
        <f t="shared" si="9"/>
        <v>0</v>
      </c>
      <c r="EL19" s="120">
        <f>EL45</f>
        <v>0</v>
      </c>
      <c r="EM19" s="120">
        <f>EM45</f>
        <v>6</v>
      </c>
      <c r="EN19" s="127">
        <f t="shared" si="10"/>
        <v>7.792207792207792E-2</v>
      </c>
      <c r="EO19" s="120">
        <f>EO45</f>
        <v>6</v>
      </c>
      <c r="EP19" s="127">
        <f t="shared" si="11"/>
        <v>7.792207792207792E-2</v>
      </c>
      <c r="EQ19" s="125"/>
      <c r="ER19" s="133" t="s">
        <v>154</v>
      </c>
      <c r="ES19" s="120">
        <f>ES45</f>
        <v>0</v>
      </c>
      <c r="ET19" s="120">
        <f t="shared" ref="ET19:FK19" si="63">ET45</f>
        <v>0</v>
      </c>
      <c r="EU19" s="120">
        <f t="shared" si="63"/>
        <v>0</v>
      </c>
      <c r="EV19" s="120">
        <f t="shared" si="63"/>
        <v>0</v>
      </c>
      <c r="EW19" s="120">
        <f t="shared" si="63"/>
        <v>0</v>
      </c>
      <c r="EX19" s="120">
        <f t="shared" si="63"/>
        <v>0</v>
      </c>
      <c r="EY19" s="120">
        <f t="shared" si="63"/>
        <v>0</v>
      </c>
      <c r="EZ19" s="120">
        <f t="shared" si="63"/>
        <v>0</v>
      </c>
      <c r="FA19" s="120">
        <f t="shared" si="63"/>
        <v>0</v>
      </c>
      <c r="FB19" s="120">
        <f t="shared" si="63"/>
        <v>2</v>
      </c>
      <c r="FC19" s="120">
        <f t="shared" si="63"/>
        <v>0</v>
      </c>
      <c r="FD19" s="120">
        <f t="shared" si="63"/>
        <v>0</v>
      </c>
      <c r="FE19" s="120">
        <f t="shared" si="63"/>
        <v>0</v>
      </c>
      <c r="FF19" s="120">
        <f t="shared" si="63"/>
        <v>0</v>
      </c>
      <c r="FG19" s="120">
        <f t="shared" si="63"/>
        <v>0</v>
      </c>
      <c r="FH19" s="120">
        <f t="shared" si="63"/>
        <v>0</v>
      </c>
      <c r="FI19" s="120">
        <f t="shared" si="63"/>
        <v>0</v>
      </c>
      <c r="FJ19" s="120">
        <f t="shared" si="63"/>
        <v>0</v>
      </c>
      <c r="FK19" s="119">
        <f t="shared" si="63"/>
        <v>82</v>
      </c>
      <c r="FL19" s="188">
        <f t="shared" si="12"/>
        <v>3.6585365853658534</v>
      </c>
      <c r="FM19" s="120">
        <f t="shared" ref="FM19:GG19" si="64">FM45</f>
        <v>0</v>
      </c>
      <c r="FN19" s="120">
        <f t="shared" si="64"/>
        <v>0</v>
      </c>
      <c r="FO19" s="120">
        <f t="shared" si="64"/>
        <v>0</v>
      </c>
      <c r="FP19" s="120">
        <f t="shared" si="64"/>
        <v>3</v>
      </c>
      <c r="FQ19" s="120">
        <f t="shared" si="64"/>
        <v>0</v>
      </c>
      <c r="FR19" s="120">
        <f t="shared" si="64"/>
        <v>0</v>
      </c>
      <c r="FS19" s="120">
        <f t="shared" si="64"/>
        <v>0</v>
      </c>
      <c r="FT19" s="120">
        <f t="shared" si="64"/>
        <v>0</v>
      </c>
      <c r="FU19" s="120">
        <f t="shared" si="64"/>
        <v>0</v>
      </c>
      <c r="FV19" s="120">
        <f t="shared" si="64"/>
        <v>0</v>
      </c>
      <c r="FW19" s="120">
        <f t="shared" si="64"/>
        <v>0</v>
      </c>
      <c r="FX19" s="120">
        <f t="shared" si="64"/>
        <v>0</v>
      </c>
      <c r="FY19" s="120">
        <f t="shared" si="64"/>
        <v>0</v>
      </c>
      <c r="FZ19" s="120">
        <f t="shared" si="64"/>
        <v>0</v>
      </c>
      <c r="GA19" s="120">
        <f t="shared" si="64"/>
        <v>2</v>
      </c>
      <c r="GB19" s="120">
        <f t="shared" si="64"/>
        <v>1</v>
      </c>
      <c r="GC19" s="120">
        <f t="shared" si="64"/>
        <v>0</v>
      </c>
      <c r="GD19" s="120">
        <f t="shared" si="64"/>
        <v>0</v>
      </c>
      <c r="GE19" s="120">
        <f t="shared" si="64"/>
        <v>0</v>
      </c>
      <c r="GF19" s="120">
        <f t="shared" si="64"/>
        <v>1</v>
      </c>
      <c r="GG19" s="120">
        <f t="shared" si="64"/>
        <v>0</v>
      </c>
      <c r="GH19" s="125"/>
      <c r="GI19" s="133" t="s">
        <v>154</v>
      </c>
      <c r="GJ19" s="119">
        <f>GJ45</f>
        <v>638</v>
      </c>
      <c r="GK19" s="192">
        <f t="shared" si="14"/>
        <v>9.8746081504702197</v>
      </c>
      <c r="GL19" s="120">
        <f>GL45</f>
        <v>0</v>
      </c>
      <c r="GM19" s="120">
        <f t="shared" ref="GM19:GW19" si="65">GM45</f>
        <v>0</v>
      </c>
      <c r="GN19" s="120">
        <f t="shared" si="65"/>
        <v>0</v>
      </c>
      <c r="GO19" s="120">
        <f t="shared" si="65"/>
        <v>1</v>
      </c>
      <c r="GP19" s="120">
        <f t="shared" si="65"/>
        <v>1</v>
      </c>
      <c r="GQ19" s="120">
        <f t="shared" si="65"/>
        <v>6</v>
      </c>
      <c r="GR19" s="120">
        <f t="shared" si="65"/>
        <v>1</v>
      </c>
      <c r="GS19" s="120">
        <f t="shared" si="65"/>
        <v>6</v>
      </c>
      <c r="GT19" s="120">
        <f t="shared" si="65"/>
        <v>22</v>
      </c>
      <c r="GU19" s="129">
        <f t="shared" si="65"/>
        <v>26</v>
      </c>
      <c r="GV19" s="131">
        <f t="shared" si="65"/>
        <v>161</v>
      </c>
      <c r="GW19" s="120">
        <f t="shared" si="65"/>
        <v>713</v>
      </c>
      <c r="GX19" s="304">
        <f t="shared" si="16"/>
        <v>22.58064516129032</v>
      </c>
      <c r="GY19" s="130">
        <f t="shared" ref="GY19:HG19" si="66">GY45</f>
        <v>1</v>
      </c>
      <c r="GZ19" s="120">
        <f t="shared" si="66"/>
        <v>0</v>
      </c>
      <c r="HA19" s="120">
        <f t="shared" si="66"/>
        <v>4</v>
      </c>
      <c r="HB19" s="120">
        <f t="shared" si="66"/>
        <v>0</v>
      </c>
      <c r="HC19" s="120">
        <f t="shared" si="66"/>
        <v>0</v>
      </c>
      <c r="HD19" s="120">
        <f t="shared" si="66"/>
        <v>0</v>
      </c>
      <c r="HE19" s="120">
        <f t="shared" si="66"/>
        <v>0</v>
      </c>
      <c r="HF19" s="120">
        <f t="shared" si="66"/>
        <v>0</v>
      </c>
      <c r="HG19" s="124">
        <f t="shared" si="66"/>
        <v>0</v>
      </c>
      <c r="HH19" s="125"/>
      <c r="HI19" s="133" t="s">
        <v>154</v>
      </c>
      <c r="HJ19" s="120">
        <f t="shared" ref="HJ19:HR19" si="67">HJ45</f>
        <v>0</v>
      </c>
      <c r="HK19" s="120">
        <f t="shared" si="67"/>
        <v>0</v>
      </c>
      <c r="HL19" s="120">
        <f t="shared" si="67"/>
        <v>0</v>
      </c>
      <c r="HM19" s="120">
        <f t="shared" si="67"/>
        <v>0</v>
      </c>
      <c r="HN19" s="120">
        <f t="shared" si="67"/>
        <v>0</v>
      </c>
      <c r="HO19" s="120">
        <f t="shared" si="67"/>
        <v>0</v>
      </c>
      <c r="HP19" s="120">
        <f t="shared" si="67"/>
        <v>0</v>
      </c>
      <c r="HQ19" s="129">
        <f t="shared" si="67"/>
        <v>0</v>
      </c>
      <c r="HR19" s="131">
        <f t="shared" si="67"/>
        <v>46</v>
      </c>
      <c r="HS19" s="198">
        <f t="shared" si="47"/>
        <v>0</v>
      </c>
      <c r="HT19" s="130">
        <f t="shared" ref="HT19:IF19" si="68">HT45</f>
        <v>0</v>
      </c>
      <c r="HU19" s="120">
        <f t="shared" si="68"/>
        <v>0</v>
      </c>
      <c r="HV19" s="120">
        <f t="shared" si="68"/>
        <v>0</v>
      </c>
      <c r="HW19" s="124">
        <f t="shared" si="68"/>
        <v>0</v>
      </c>
      <c r="HX19" s="211"/>
      <c r="HY19" s="130">
        <f t="shared" si="68"/>
        <v>0</v>
      </c>
      <c r="HZ19" s="120">
        <f t="shared" si="68"/>
        <v>0</v>
      </c>
      <c r="IA19" s="120">
        <f t="shared" si="68"/>
        <v>0</v>
      </c>
      <c r="IB19" s="120">
        <f t="shared" si="68"/>
        <v>0</v>
      </c>
      <c r="IC19" s="120">
        <f t="shared" si="68"/>
        <v>0</v>
      </c>
      <c r="ID19" s="120">
        <f t="shared" si="68"/>
        <v>0</v>
      </c>
      <c r="IE19" s="120">
        <f t="shared" si="68"/>
        <v>0</v>
      </c>
      <c r="IF19" s="124">
        <f t="shared" si="68"/>
        <v>0</v>
      </c>
      <c r="IG19" s="125"/>
      <c r="IH19" s="133" t="s">
        <v>154</v>
      </c>
      <c r="II19" s="120">
        <f t="shared" ref="II19:JH19" si="69">II45</f>
        <v>0</v>
      </c>
      <c r="IJ19" s="120">
        <f t="shared" si="69"/>
        <v>0</v>
      </c>
      <c r="IK19" s="120">
        <f t="shared" si="69"/>
        <v>0</v>
      </c>
      <c r="IL19" s="120">
        <f t="shared" si="69"/>
        <v>0</v>
      </c>
      <c r="IM19" s="120">
        <f t="shared" si="69"/>
        <v>0</v>
      </c>
      <c r="IN19" s="120">
        <f t="shared" si="69"/>
        <v>0</v>
      </c>
      <c r="IO19" s="120">
        <f t="shared" si="69"/>
        <v>0</v>
      </c>
      <c r="IP19" s="120">
        <f t="shared" si="69"/>
        <v>0</v>
      </c>
      <c r="IQ19" s="120">
        <f t="shared" si="69"/>
        <v>0</v>
      </c>
      <c r="IR19" s="120">
        <f t="shared" si="69"/>
        <v>0</v>
      </c>
      <c r="IS19" s="120">
        <f t="shared" si="69"/>
        <v>0</v>
      </c>
      <c r="IT19" s="120">
        <f t="shared" si="69"/>
        <v>0</v>
      </c>
      <c r="IU19" s="120">
        <f t="shared" si="69"/>
        <v>1</v>
      </c>
      <c r="IV19" s="120">
        <f t="shared" si="69"/>
        <v>0</v>
      </c>
      <c r="IW19" s="124">
        <f t="shared" si="69"/>
        <v>0</v>
      </c>
      <c r="IX19" s="130">
        <f t="shared" si="69"/>
        <v>0</v>
      </c>
      <c r="IY19" s="120">
        <f t="shared" si="69"/>
        <v>0</v>
      </c>
      <c r="IZ19" s="129">
        <f t="shared" si="69"/>
        <v>0</v>
      </c>
      <c r="JA19" s="131">
        <f t="shared" si="69"/>
        <v>0</v>
      </c>
      <c r="JB19" s="120">
        <f t="shared" si="69"/>
        <v>0</v>
      </c>
      <c r="JC19" s="124">
        <f t="shared" si="69"/>
        <v>0</v>
      </c>
      <c r="JD19" s="130">
        <f t="shared" si="69"/>
        <v>0</v>
      </c>
      <c r="JE19" s="120">
        <f t="shared" si="69"/>
        <v>0</v>
      </c>
      <c r="JF19" s="120">
        <f t="shared" si="69"/>
        <v>0</v>
      </c>
      <c r="JG19" s="120">
        <f t="shared" si="69"/>
        <v>0</v>
      </c>
      <c r="JH19" s="120">
        <f t="shared" si="69"/>
        <v>0</v>
      </c>
      <c r="JI19" s="125"/>
      <c r="JJ19" s="133" t="s">
        <v>154</v>
      </c>
      <c r="JK19" s="120">
        <f t="shared" ref="JK19:KE19" si="70">JK45</f>
        <v>0</v>
      </c>
      <c r="JL19" s="120">
        <f t="shared" si="70"/>
        <v>0</v>
      </c>
      <c r="JM19" s="120">
        <f t="shared" si="70"/>
        <v>0</v>
      </c>
      <c r="JN19" s="120">
        <f t="shared" si="70"/>
        <v>0</v>
      </c>
      <c r="JO19" s="120">
        <f t="shared" si="70"/>
        <v>0</v>
      </c>
      <c r="JP19" s="120">
        <f t="shared" si="70"/>
        <v>0</v>
      </c>
      <c r="JQ19" s="120">
        <f t="shared" si="70"/>
        <v>0</v>
      </c>
      <c r="JR19" s="120">
        <f t="shared" si="70"/>
        <v>0</v>
      </c>
      <c r="JS19" s="120">
        <f t="shared" si="70"/>
        <v>0</v>
      </c>
      <c r="JT19" s="129">
        <f t="shared" si="70"/>
        <v>0</v>
      </c>
      <c r="JU19" s="340">
        <f t="shared" si="70"/>
        <v>0</v>
      </c>
      <c r="JV19" s="341">
        <f t="shared" si="70"/>
        <v>0</v>
      </c>
      <c r="JW19" s="341">
        <f t="shared" si="70"/>
        <v>0</v>
      </c>
      <c r="JX19" s="341">
        <f t="shared" si="70"/>
        <v>0</v>
      </c>
      <c r="JY19" s="342">
        <f t="shared" si="70"/>
        <v>0</v>
      </c>
      <c r="JZ19" s="340">
        <f t="shared" si="70"/>
        <v>0</v>
      </c>
      <c r="KA19" s="341">
        <f t="shared" si="70"/>
        <v>0</v>
      </c>
      <c r="KB19" s="341">
        <f t="shared" si="70"/>
        <v>0</v>
      </c>
      <c r="KC19" s="341">
        <f t="shared" si="70"/>
        <v>0</v>
      </c>
      <c r="KD19" s="342">
        <f t="shared" si="70"/>
        <v>0</v>
      </c>
      <c r="KE19" s="340">
        <f t="shared" si="70"/>
        <v>357</v>
      </c>
      <c r="KF19" s="343">
        <f t="shared" si="19"/>
        <v>5.0420168067226889</v>
      </c>
      <c r="KG19" s="342">
        <f>KG45</f>
        <v>18</v>
      </c>
      <c r="KH19" s="131">
        <f t="shared" ref="KH19:KW19" si="71">KH45</f>
        <v>0</v>
      </c>
      <c r="KI19" s="130">
        <f t="shared" si="71"/>
        <v>0</v>
      </c>
      <c r="KJ19" s="124">
        <f t="shared" si="71"/>
        <v>0</v>
      </c>
      <c r="KK19" s="125"/>
      <c r="KL19" s="308" t="s">
        <v>154</v>
      </c>
      <c r="KM19" s="131">
        <f t="shared" si="71"/>
        <v>0</v>
      </c>
      <c r="KN19" s="120">
        <f t="shared" si="71"/>
        <v>0</v>
      </c>
      <c r="KO19" s="120">
        <f t="shared" si="71"/>
        <v>0</v>
      </c>
      <c r="KP19" s="120">
        <f t="shared" si="71"/>
        <v>47</v>
      </c>
      <c r="KQ19" s="120">
        <f t="shared" si="71"/>
        <v>0</v>
      </c>
      <c r="KR19" s="120">
        <f t="shared" si="71"/>
        <v>39</v>
      </c>
      <c r="KS19" s="120">
        <f t="shared" si="71"/>
        <v>0</v>
      </c>
      <c r="KT19" s="120">
        <f t="shared" si="71"/>
        <v>0</v>
      </c>
      <c r="KU19" s="124">
        <f t="shared" si="71"/>
        <v>1</v>
      </c>
      <c r="KV19" s="120">
        <f t="shared" si="71"/>
        <v>0</v>
      </c>
      <c r="KW19" s="120">
        <f t="shared" si="71"/>
        <v>0</v>
      </c>
      <c r="KY19" s="120">
        <f t="shared" ref="KY19:LB19" si="72">KY45</f>
        <v>0</v>
      </c>
      <c r="KZ19" s="120">
        <f t="shared" si="72"/>
        <v>0</v>
      </c>
      <c r="LA19" s="120">
        <f t="shared" si="72"/>
        <v>0</v>
      </c>
      <c r="LB19" s="120">
        <f t="shared" si="72"/>
        <v>0</v>
      </c>
      <c r="LD19" s="544" t="s">
        <v>154</v>
      </c>
      <c r="LE19" s="131">
        <f t="shared" ref="LE19:LR19" si="73">LE45</f>
        <v>0</v>
      </c>
      <c r="LF19" s="120">
        <f t="shared" si="73"/>
        <v>0</v>
      </c>
      <c r="LG19" s="120">
        <f t="shared" si="73"/>
        <v>0</v>
      </c>
      <c r="LH19" s="120">
        <f t="shared" si="73"/>
        <v>0</v>
      </c>
      <c r="LI19" s="120">
        <f t="shared" si="73"/>
        <v>0</v>
      </c>
      <c r="LJ19" s="124">
        <f t="shared" si="73"/>
        <v>0</v>
      </c>
      <c r="LK19" s="131">
        <f t="shared" si="73"/>
        <v>0</v>
      </c>
      <c r="LL19" s="120">
        <f t="shared" si="73"/>
        <v>0</v>
      </c>
      <c r="LM19" s="120">
        <f t="shared" si="73"/>
        <v>0</v>
      </c>
      <c r="LN19" s="124">
        <f t="shared" si="73"/>
        <v>0</v>
      </c>
      <c r="LO19" s="124">
        <f t="shared" si="73"/>
        <v>13</v>
      </c>
      <c r="LP19" s="124">
        <f t="shared" si="73"/>
        <v>0</v>
      </c>
      <c r="LQ19" s="124">
        <f t="shared" si="73"/>
        <v>0</v>
      </c>
      <c r="LR19" s="124">
        <f t="shared" si="73"/>
        <v>0</v>
      </c>
    </row>
    <row r="20" spans="1:330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4"/>
        <v>0</v>
      </c>
      <c r="H20" s="130">
        <f>H42+H43+H44</f>
        <v>0</v>
      </c>
      <c r="I20" s="129">
        <f>I42+I43+I44</f>
        <v>0</v>
      </c>
      <c r="J20" s="131">
        <f>J42+J43+J44</f>
        <v>8</v>
      </c>
      <c r="K20" s="120">
        <f>K42+K43+K44</f>
        <v>4</v>
      </c>
      <c r="L20" s="124">
        <f>L42+L43+L44</f>
        <v>7</v>
      </c>
      <c r="M20" s="497">
        <f t="shared" si="1"/>
        <v>9.5890410958904102</v>
      </c>
      <c r="N20" s="131">
        <f>N42+N43+N44</f>
        <v>8</v>
      </c>
      <c r="O20" s="120">
        <f>O42+O43+O44</f>
        <v>4</v>
      </c>
      <c r="P20" s="120">
        <f>P42+P43+P44</f>
        <v>8</v>
      </c>
      <c r="Q20" s="386">
        <f t="shared" si="25"/>
        <v>10.95890410958904</v>
      </c>
      <c r="R20" s="130">
        <f t="shared" ref="R20:AG20" si="74">R42+R43+R44</f>
        <v>0</v>
      </c>
      <c r="S20" s="120">
        <f t="shared" si="74"/>
        <v>0</v>
      </c>
      <c r="T20" s="120">
        <f t="shared" si="74"/>
        <v>0</v>
      </c>
      <c r="U20" s="120">
        <f t="shared" si="74"/>
        <v>0</v>
      </c>
      <c r="V20" s="120">
        <f t="shared" si="74"/>
        <v>0</v>
      </c>
      <c r="W20" s="120">
        <f t="shared" si="74"/>
        <v>0</v>
      </c>
      <c r="X20" s="120">
        <f t="shared" si="74"/>
        <v>8</v>
      </c>
      <c r="Y20" s="120">
        <f t="shared" si="74"/>
        <v>4</v>
      </c>
      <c r="Z20" s="120">
        <f t="shared" si="74"/>
        <v>8</v>
      </c>
      <c r="AA20" s="120">
        <f t="shared" si="74"/>
        <v>4</v>
      </c>
      <c r="AB20" s="120">
        <f t="shared" si="74"/>
        <v>0</v>
      </c>
      <c r="AC20" s="120">
        <f t="shared" si="74"/>
        <v>0</v>
      </c>
      <c r="AD20" s="120">
        <f t="shared" si="74"/>
        <v>0</v>
      </c>
      <c r="AE20" s="120">
        <f t="shared" si="74"/>
        <v>0</v>
      </c>
      <c r="AF20" s="120">
        <f t="shared" si="74"/>
        <v>0</v>
      </c>
      <c r="AG20" s="120">
        <f t="shared" si="74"/>
        <v>0</v>
      </c>
      <c r="AH20" s="125"/>
      <c r="AI20" s="307" t="s">
        <v>156</v>
      </c>
      <c r="AJ20" s="474">
        <f>AJ42+AJ43+AJ44</f>
        <v>96</v>
      </c>
      <c r="AK20" s="120">
        <f>AK42+AK43+AK44</f>
        <v>3</v>
      </c>
      <c r="AL20" s="127">
        <f t="shared" si="27"/>
        <v>3.125</v>
      </c>
      <c r="AM20" s="120">
        <f t="shared" ref="AM20:AU20" si="75">AM42+AM43+AM44</f>
        <v>2</v>
      </c>
      <c r="AN20" s="129">
        <f t="shared" si="75"/>
        <v>2</v>
      </c>
      <c r="AO20" s="131">
        <f t="shared" si="75"/>
        <v>0</v>
      </c>
      <c r="AP20" s="120">
        <f t="shared" si="75"/>
        <v>0</v>
      </c>
      <c r="AQ20" s="124">
        <f t="shared" si="75"/>
        <v>0</v>
      </c>
      <c r="AR20" s="130">
        <f t="shared" si="75"/>
        <v>0</v>
      </c>
      <c r="AS20" s="120">
        <f t="shared" si="75"/>
        <v>0</v>
      </c>
      <c r="AT20" s="120">
        <f t="shared" si="75"/>
        <v>4</v>
      </c>
      <c r="AU20" s="120">
        <f t="shared" si="75"/>
        <v>2</v>
      </c>
      <c r="AV20" s="127">
        <f t="shared" si="29"/>
        <v>2.083333333333333</v>
      </c>
      <c r="AW20" s="120">
        <f>AW42+AW43+AW44</f>
        <v>2</v>
      </c>
      <c r="AX20" s="120">
        <f>AX42+AX43+AX44</f>
        <v>2</v>
      </c>
      <c r="AY20" s="120">
        <f>AY42+AY43+AY44</f>
        <v>0</v>
      </c>
      <c r="AZ20" s="120">
        <f>AZ42+AZ43+AZ44</f>
        <v>0</v>
      </c>
      <c r="BA20" s="120">
        <f>BA42+BA43+BA44</f>
        <v>0</v>
      </c>
      <c r="BB20" s="123">
        <f t="shared" si="30"/>
        <v>0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1"/>
        <v>0</v>
      </c>
      <c r="BG20" s="120">
        <f t="shared" ref="BG20:BM20" si="76">BG42+BG43+BG44</f>
        <v>0</v>
      </c>
      <c r="BH20" s="120">
        <f t="shared" si="76"/>
        <v>0</v>
      </c>
      <c r="BI20" s="120">
        <f t="shared" si="76"/>
        <v>0</v>
      </c>
      <c r="BJ20" s="120">
        <f t="shared" si="76"/>
        <v>0</v>
      </c>
      <c r="BK20" s="120">
        <f t="shared" si="76"/>
        <v>0</v>
      </c>
      <c r="BL20" s="120">
        <f t="shared" si="76"/>
        <v>0</v>
      </c>
      <c r="BM20" s="120">
        <f t="shared" si="76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7">BQ42+BQ43+BQ44</f>
        <v>0</v>
      </c>
      <c r="BR20" s="120">
        <f t="shared" si="77"/>
        <v>0</v>
      </c>
      <c r="BS20" s="120">
        <f t="shared" si="77"/>
        <v>0</v>
      </c>
      <c r="BT20" s="120">
        <f t="shared" si="77"/>
        <v>0</v>
      </c>
      <c r="BU20" s="129">
        <f t="shared" si="77"/>
        <v>0</v>
      </c>
      <c r="BV20" s="131">
        <f t="shared" si="77"/>
        <v>0</v>
      </c>
      <c r="BW20" s="120">
        <f t="shared" si="77"/>
        <v>0</v>
      </c>
      <c r="BX20" s="120">
        <f t="shared" si="77"/>
        <v>0</v>
      </c>
      <c r="BY20" s="477">
        <f t="shared" si="34"/>
        <v>0</v>
      </c>
      <c r="BZ20" s="131">
        <f>BZ42+BZ43+BZ44</f>
        <v>0</v>
      </c>
      <c r="CA20" s="120">
        <f>CA42+CA43+CA44</f>
        <v>0</v>
      </c>
      <c r="CB20" s="120">
        <f>CB42+CB43+CB44</f>
        <v>0</v>
      </c>
      <c r="CC20" s="469">
        <f t="shared" si="35"/>
        <v>0</v>
      </c>
      <c r="CD20" s="130">
        <f t="shared" ref="CD20:CK20" si="78">CD42+CD43+CD44</f>
        <v>0</v>
      </c>
      <c r="CE20" s="120">
        <f t="shared" si="78"/>
        <v>0</v>
      </c>
      <c r="CF20" s="120">
        <f t="shared" si="78"/>
        <v>0</v>
      </c>
      <c r="CG20" s="120">
        <f t="shared" si="78"/>
        <v>0</v>
      </c>
      <c r="CH20" s="120">
        <f t="shared" si="78"/>
        <v>0</v>
      </c>
      <c r="CI20" s="120">
        <f t="shared" si="78"/>
        <v>0</v>
      </c>
      <c r="CJ20" s="120">
        <f t="shared" si="78"/>
        <v>0</v>
      </c>
      <c r="CK20" s="120">
        <f t="shared" si="78"/>
        <v>0</v>
      </c>
      <c r="CL20" s="315">
        <f t="shared" si="37"/>
        <v>0</v>
      </c>
      <c r="CM20" s="117">
        <f t="shared" ref="CM20:CN20" si="79">CM42+CM43+CM44</f>
        <v>0</v>
      </c>
      <c r="CN20" s="324">
        <f t="shared" si="79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80">CS42+CS43+CS44</f>
        <v>0</v>
      </c>
      <c r="CT20" s="120">
        <f t="shared" si="80"/>
        <v>2</v>
      </c>
      <c r="CU20" s="120">
        <f t="shared" si="80"/>
        <v>0</v>
      </c>
      <c r="CV20" s="120">
        <f t="shared" si="80"/>
        <v>0</v>
      </c>
      <c r="CW20" s="120">
        <f t="shared" si="80"/>
        <v>0</v>
      </c>
      <c r="CX20" s="120">
        <f t="shared" si="80"/>
        <v>0</v>
      </c>
      <c r="CY20" s="120">
        <f t="shared" si="80"/>
        <v>0</v>
      </c>
      <c r="CZ20" s="120">
        <f t="shared" si="80"/>
        <v>0</v>
      </c>
      <c r="DA20" s="120">
        <f t="shared" si="80"/>
        <v>0</v>
      </c>
      <c r="DB20" s="120">
        <f t="shared" si="80"/>
        <v>0</v>
      </c>
      <c r="DC20" s="120">
        <f t="shared" si="80"/>
        <v>0</v>
      </c>
      <c r="DD20" s="120">
        <f t="shared" si="80"/>
        <v>0</v>
      </c>
      <c r="DE20" s="120">
        <f t="shared" si="80"/>
        <v>0</v>
      </c>
      <c r="DF20" s="120">
        <f t="shared" si="80"/>
        <v>0</v>
      </c>
      <c r="DG20" s="120">
        <f t="shared" si="80"/>
        <v>0</v>
      </c>
      <c r="DH20" s="120">
        <f t="shared" si="80"/>
        <v>0</v>
      </c>
      <c r="DI20" s="120">
        <f t="shared" si="80"/>
        <v>0</v>
      </c>
      <c r="DJ20" s="120">
        <f t="shared" si="80"/>
        <v>0</v>
      </c>
      <c r="DK20" s="120">
        <f t="shared" si="80"/>
        <v>0</v>
      </c>
      <c r="DL20" s="120">
        <f t="shared" si="80"/>
        <v>0</v>
      </c>
      <c r="DM20" s="120">
        <f t="shared" si="80"/>
        <v>0</v>
      </c>
      <c r="DN20" s="125"/>
      <c r="DO20" s="307" t="s">
        <v>156</v>
      </c>
      <c r="DP20" s="474">
        <f>DP42+DP43+DP44</f>
        <v>90</v>
      </c>
      <c r="DQ20" s="120">
        <f t="shared" ref="DQ20:DW20" si="81">DQ42+DQ43+DQ44</f>
        <v>0</v>
      </c>
      <c r="DR20" s="120">
        <f t="shared" si="81"/>
        <v>2</v>
      </c>
      <c r="DS20" s="120">
        <f t="shared" si="81"/>
        <v>0</v>
      </c>
      <c r="DT20" s="120">
        <f t="shared" si="81"/>
        <v>0</v>
      </c>
      <c r="DU20" s="120">
        <f t="shared" si="81"/>
        <v>0</v>
      </c>
      <c r="DV20" s="120">
        <f t="shared" si="81"/>
        <v>0</v>
      </c>
      <c r="DW20" s="120">
        <f t="shared" si="81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2">EC42+EC43+EC44</f>
        <v>0</v>
      </c>
      <c r="ED20" s="120">
        <f t="shared" si="82"/>
        <v>0</v>
      </c>
      <c r="EE20" s="120">
        <f t="shared" si="82"/>
        <v>0</v>
      </c>
      <c r="EF20" s="120">
        <f t="shared" si="82"/>
        <v>0</v>
      </c>
      <c r="EG20" s="120">
        <f t="shared" si="82"/>
        <v>0</v>
      </c>
      <c r="EH20" s="120">
        <f t="shared" si="82"/>
        <v>0</v>
      </c>
      <c r="EI20" s="120">
        <f t="shared" si="82"/>
        <v>0</v>
      </c>
      <c r="EJ20" s="120">
        <f t="shared" si="82"/>
        <v>0</v>
      </c>
      <c r="EK20" s="127">
        <f t="shared" si="9"/>
        <v>0</v>
      </c>
      <c r="EL20" s="120">
        <f>EL42+EL43+EL44</f>
        <v>0</v>
      </c>
      <c r="EM20" s="120">
        <f>EM42+EM43+EM44</f>
        <v>4</v>
      </c>
      <c r="EN20" s="127">
        <f t="shared" si="10"/>
        <v>4.4444444444444446E-2</v>
      </c>
      <c r="EO20" s="120">
        <f>EO42+EO43+EO44</f>
        <v>4</v>
      </c>
      <c r="EP20" s="127">
        <f t="shared" si="11"/>
        <v>4.4444444444444446E-2</v>
      </c>
      <c r="EQ20" s="125"/>
      <c r="ER20" s="126" t="s">
        <v>156</v>
      </c>
      <c r="ES20" s="120">
        <f>ES42+ES43+ES44</f>
        <v>0</v>
      </c>
      <c r="ET20" s="120">
        <f t="shared" ref="ET20:FK20" si="83">ET42+ET43+ET44</f>
        <v>0</v>
      </c>
      <c r="EU20" s="120">
        <f t="shared" si="83"/>
        <v>0</v>
      </c>
      <c r="EV20" s="120">
        <f t="shared" si="83"/>
        <v>0</v>
      </c>
      <c r="EW20" s="120">
        <f t="shared" si="83"/>
        <v>0</v>
      </c>
      <c r="EX20" s="120">
        <f t="shared" si="83"/>
        <v>0</v>
      </c>
      <c r="EY20" s="120">
        <f t="shared" si="83"/>
        <v>0</v>
      </c>
      <c r="EZ20" s="120">
        <f t="shared" si="83"/>
        <v>0</v>
      </c>
      <c r="FA20" s="120">
        <f t="shared" si="83"/>
        <v>0</v>
      </c>
      <c r="FB20" s="120">
        <f t="shared" si="83"/>
        <v>2</v>
      </c>
      <c r="FC20" s="120">
        <f t="shared" si="83"/>
        <v>0</v>
      </c>
      <c r="FD20" s="120">
        <f t="shared" si="83"/>
        <v>0</v>
      </c>
      <c r="FE20" s="120">
        <f t="shared" si="83"/>
        <v>0</v>
      </c>
      <c r="FF20" s="120">
        <f t="shared" si="83"/>
        <v>0</v>
      </c>
      <c r="FG20" s="120">
        <f t="shared" si="83"/>
        <v>0</v>
      </c>
      <c r="FH20" s="120">
        <f t="shared" si="83"/>
        <v>0</v>
      </c>
      <c r="FI20" s="120">
        <f t="shared" si="83"/>
        <v>0</v>
      </c>
      <c r="FJ20" s="120">
        <f t="shared" si="83"/>
        <v>0</v>
      </c>
      <c r="FK20" s="119">
        <f t="shared" si="83"/>
        <v>69</v>
      </c>
      <c r="FL20" s="188">
        <f t="shared" si="12"/>
        <v>1.4492753623188406</v>
      </c>
      <c r="FM20" s="120">
        <f t="shared" ref="FM20:GG20" si="84">FM42+FM43+FM44</f>
        <v>0</v>
      </c>
      <c r="FN20" s="120">
        <f t="shared" si="84"/>
        <v>0</v>
      </c>
      <c r="FO20" s="120">
        <f t="shared" si="84"/>
        <v>1</v>
      </c>
      <c r="FP20" s="120">
        <f t="shared" si="84"/>
        <v>0</v>
      </c>
      <c r="FQ20" s="120">
        <f t="shared" si="84"/>
        <v>0</v>
      </c>
      <c r="FR20" s="120">
        <f t="shared" si="84"/>
        <v>0</v>
      </c>
      <c r="FS20" s="120">
        <f t="shared" si="84"/>
        <v>0</v>
      </c>
      <c r="FT20" s="120">
        <f t="shared" si="84"/>
        <v>0</v>
      </c>
      <c r="FU20" s="120">
        <f t="shared" si="84"/>
        <v>1</v>
      </c>
      <c r="FV20" s="120">
        <f t="shared" si="84"/>
        <v>0</v>
      </c>
      <c r="FW20" s="120">
        <f t="shared" si="84"/>
        <v>0</v>
      </c>
      <c r="FX20" s="120">
        <f t="shared" si="84"/>
        <v>1</v>
      </c>
      <c r="FY20" s="120">
        <f t="shared" si="84"/>
        <v>0</v>
      </c>
      <c r="FZ20" s="120">
        <f t="shared" si="84"/>
        <v>0</v>
      </c>
      <c r="GA20" s="120">
        <f t="shared" si="84"/>
        <v>1</v>
      </c>
      <c r="GB20" s="120">
        <f t="shared" si="84"/>
        <v>0</v>
      </c>
      <c r="GC20" s="120">
        <f t="shared" si="84"/>
        <v>0</v>
      </c>
      <c r="GD20" s="120">
        <f t="shared" si="84"/>
        <v>0</v>
      </c>
      <c r="GE20" s="120">
        <f t="shared" si="84"/>
        <v>0</v>
      </c>
      <c r="GF20" s="120">
        <f t="shared" si="84"/>
        <v>0</v>
      </c>
      <c r="GG20" s="120">
        <f t="shared" si="84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7.2307692307692308</v>
      </c>
      <c r="GL20" s="120">
        <f>GL42+GL43+GL44</f>
        <v>0</v>
      </c>
      <c r="GM20" s="120">
        <f t="shared" ref="GM20:GW20" si="85">GM42+GM43+GM44</f>
        <v>0</v>
      </c>
      <c r="GN20" s="120">
        <f t="shared" si="85"/>
        <v>0</v>
      </c>
      <c r="GO20" s="120">
        <f t="shared" si="85"/>
        <v>0</v>
      </c>
      <c r="GP20" s="120">
        <f t="shared" si="85"/>
        <v>0</v>
      </c>
      <c r="GQ20" s="120">
        <f t="shared" si="85"/>
        <v>2</v>
      </c>
      <c r="GR20" s="120">
        <f t="shared" si="85"/>
        <v>1</v>
      </c>
      <c r="GS20" s="120">
        <f t="shared" si="85"/>
        <v>16</v>
      </c>
      <c r="GT20" s="120">
        <f t="shared" si="85"/>
        <v>18</v>
      </c>
      <c r="GU20" s="129">
        <f t="shared" si="85"/>
        <v>10</v>
      </c>
      <c r="GV20" s="131">
        <f t="shared" si="85"/>
        <v>13</v>
      </c>
      <c r="GW20" s="120">
        <f t="shared" si="85"/>
        <v>636</v>
      </c>
      <c r="GX20" s="304">
        <f t="shared" si="16"/>
        <v>2.0440251572327042</v>
      </c>
      <c r="GY20" s="130">
        <f t="shared" ref="GY20:HG20" si="86">GY42+GY43+GY44</f>
        <v>0</v>
      </c>
      <c r="GZ20" s="120">
        <f t="shared" si="86"/>
        <v>0</v>
      </c>
      <c r="HA20" s="120">
        <f t="shared" si="86"/>
        <v>0</v>
      </c>
      <c r="HB20" s="120">
        <f t="shared" si="86"/>
        <v>0</v>
      </c>
      <c r="HC20" s="120">
        <f t="shared" si="86"/>
        <v>0</v>
      </c>
      <c r="HD20" s="120">
        <f t="shared" si="86"/>
        <v>0</v>
      </c>
      <c r="HE20" s="120">
        <f t="shared" si="86"/>
        <v>0</v>
      </c>
      <c r="HF20" s="120">
        <f t="shared" si="86"/>
        <v>0</v>
      </c>
      <c r="HG20" s="124">
        <f t="shared" si="86"/>
        <v>0</v>
      </c>
      <c r="HH20" s="125"/>
      <c r="HI20" s="126" t="s">
        <v>156</v>
      </c>
      <c r="HJ20" s="120">
        <f t="shared" ref="HJ20:HR20" si="87">HJ42+HJ43+HJ44</f>
        <v>0</v>
      </c>
      <c r="HK20" s="120">
        <f t="shared" si="87"/>
        <v>0</v>
      </c>
      <c r="HL20" s="120">
        <f t="shared" si="87"/>
        <v>0</v>
      </c>
      <c r="HM20" s="120">
        <f t="shared" si="87"/>
        <v>0</v>
      </c>
      <c r="HN20" s="120">
        <f t="shared" si="87"/>
        <v>0</v>
      </c>
      <c r="HO20" s="120">
        <f t="shared" si="87"/>
        <v>0</v>
      </c>
      <c r="HP20" s="120">
        <f t="shared" si="87"/>
        <v>0</v>
      </c>
      <c r="HQ20" s="129">
        <f t="shared" si="87"/>
        <v>0</v>
      </c>
      <c r="HR20" s="131">
        <f t="shared" si="87"/>
        <v>49</v>
      </c>
      <c r="HS20" s="198">
        <f t="shared" si="47"/>
        <v>0</v>
      </c>
      <c r="HT20" s="130">
        <f t="shared" ref="HT20:IF20" si="88">HT42+HT43+HT44</f>
        <v>0</v>
      </c>
      <c r="HU20" s="120">
        <f t="shared" si="88"/>
        <v>0</v>
      </c>
      <c r="HV20" s="120">
        <f t="shared" si="88"/>
        <v>0</v>
      </c>
      <c r="HW20" s="124">
        <f t="shared" si="88"/>
        <v>0</v>
      </c>
      <c r="HX20" s="211"/>
      <c r="HY20" s="130">
        <f t="shared" si="88"/>
        <v>0</v>
      </c>
      <c r="HZ20" s="120">
        <f t="shared" si="88"/>
        <v>0</v>
      </c>
      <c r="IA20" s="120">
        <f t="shared" si="88"/>
        <v>0</v>
      </c>
      <c r="IB20" s="120">
        <f t="shared" si="88"/>
        <v>0</v>
      </c>
      <c r="IC20" s="120">
        <f t="shared" si="88"/>
        <v>0</v>
      </c>
      <c r="ID20" s="120">
        <f t="shared" si="88"/>
        <v>0</v>
      </c>
      <c r="IE20" s="120">
        <f t="shared" si="88"/>
        <v>0</v>
      </c>
      <c r="IF20" s="124">
        <f t="shared" si="88"/>
        <v>0</v>
      </c>
      <c r="IG20" s="125"/>
      <c r="IH20" s="126" t="s">
        <v>156</v>
      </c>
      <c r="II20" s="120">
        <f t="shared" ref="II20:JH20" si="89">II42+II43+II44</f>
        <v>0</v>
      </c>
      <c r="IJ20" s="120">
        <f t="shared" si="89"/>
        <v>0</v>
      </c>
      <c r="IK20" s="120">
        <f t="shared" si="89"/>
        <v>0</v>
      </c>
      <c r="IL20" s="120">
        <f t="shared" si="89"/>
        <v>0</v>
      </c>
      <c r="IM20" s="120">
        <f t="shared" si="89"/>
        <v>0</v>
      </c>
      <c r="IN20" s="120">
        <f t="shared" si="89"/>
        <v>0</v>
      </c>
      <c r="IO20" s="120">
        <f t="shared" si="89"/>
        <v>1</v>
      </c>
      <c r="IP20" s="120">
        <f t="shared" si="89"/>
        <v>0</v>
      </c>
      <c r="IQ20" s="120">
        <f t="shared" si="89"/>
        <v>0</v>
      </c>
      <c r="IR20" s="120">
        <f t="shared" si="89"/>
        <v>0</v>
      </c>
      <c r="IS20" s="120">
        <f t="shared" si="89"/>
        <v>0</v>
      </c>
      <c r="IT20" s="120">
        <f t="shared" si="89"/>
        <v>0</v>
      </c>
      <c r="IU20" s="120">
        <f t="shared" si="89"/>
        <v>1</v>
      </c>
      <c r="IV20" s="120">
        <f t="shared" si="89"/>
        <v>0</v>
      </c>
      <c r="IW20" s="124">
        <f t="shared" si="89"/>
        <v>0</v>
      </c>
      <c r="IX20" s="130">
        <f t="shared" si="89"/>
        <v>0</v>
      </c>
      <c r="IY20" s="120">
        <f t="shared" si="89"/>
        <v>0</v>
      </c>
      <c r="IZ20" s="129">
        <f t="shared" si="89"/>
        <v>0</v>
      </c>
      <c r="JA20" s="131">
        <f t="shared" si="89"/>
        <v>0</v>
      </c>
      <c r="JB20" s="120">
        <f t="shared" si="89"/>
        <v>0</v>
      </c>
      <c r="JC20" s="124">
        <f t="shared" si="89"/>
        <v>0</v>
      </c>
      <c r="JD20" s="130">
        <f t="shared" si="89"/>
        <v>0</v>
      </c>
      <c r="JE20" s="120">
        <f t="shared" si="89"/>
        <v>0</v>
      </c>
      <c r="JF20" s="120">
        <f t="shared" si="89"/>
        <v>0</v>
      </c>
      <c r="JG20" s="120">
        <f t="shared" si="89"/>
        <v>0</v>
      </c>
      <c r="JH20" s="120">
        <f t="shared" si="89"/>
        <v>0</v>
      </c>
      <c r="JI20" s="125"/>
      <c r="JJ20" s="126" t="s">
        <v>156</v>
      </c>
      <c r="JK20" s="120">
        <f t="shared" ref="JK20:KE20" si="90">JK42+JK43+JK44</f>
        <v>0</v>
      </c>
      <c r="JL20" s="120">
        <f t="shared" si="90"/>
        <v>0</v>
      </c>
      <c r="JM20" s="120">
        <f t="shared" si="90"/>
        <v>0</v>
      </c>
      <c r="JN20" s="120">
        <f t="shared" si="90"/>
        <v>0</v>
      </c>
      <c r="JO20" s="120">
        <f t="shared" si="90"/>
        <v>0</v>
      </c>
      <c r="JP20" s="120">
        <f t="shared" si="90"/>
        <v>0</v>
      </c>
      <c r="JQ20" s="120">
        <f t="shared" si="90"/>
        <v>0</v>
      </c>
      <c r="JR20" s="120">
        <f t="shared" si="90"/>
        <v>0</v>
      </c>
      <c r="JS20" s="120">
        <f t="shared" si="90"/>
        <v>0</v>
      </c>
      <c r="JT20" s="129">
        <f t="shared" si="90"/>
        <v>0</v>
      </c>
      <c r="JU20" s="340">
        <f t="shared" si="90"/>
        <v>0</v>
      </c>
      <c r="JV20" s="341">
        <f t="shared" si="90"/>
        <v>0</v>
      </c>
      <c r="JW20" s="341">
        <f t="shared" si="90"/>
        <v>0</v>
      </c>
      <c r="JX20" s="341">
        <f t="shared" si="90"/>
        <v>0</v>
      </c>
      <c r="JY20" s="342">
        <f t="shared" si="90"/>
        <v>0</v>
      </c>
      <c r="JZ20" s="340">
        <f t="shared" si="90"/>
        <v>0</v>
      </c>
      <c r="KA20" s="341">
        <f t="shared" si="90"/>
        <v>0</v>
      </c>
      <c r="KB20" s="341">
        <f t="shared" si="90"/>
        <v>0</v>
      </c>
      <c r="KC20" s="341">
        <f t="shared" si="90"/>
        <v>0</v>
      </c>
      <c r="KD20" s="342">
        <f t="shared" si="90"/>
        <v>0</v>
      </c>
      <c r="KE20" s="340">
        <f t="shared" si="90"/>
        <v>319</v>
      </c>
      <c r="KF20" s="343">
        <f t="shared" si="19"/>
        <v>0.31347962382445138</v>
      </c>
      <c r="KG20" s="342">
        <f>KG42+KG43+KG44</f>
        <v>1</v>
      </c>
      <c r="KH20" s="131">
        <f t="shared" ref="KH20:KW20" si="91">KH42+KH43+KH44</f>
        <v>0</v>
      </c>
      <c r="KI20" s="130">
        <f t="shared" si="91"/>
        <v>0</v>
      </c>
      <c r="KJ20" s="124">
        <f t="shared" si="91"/>
        <v>0</v>
      </c>
      <c r="KK20" s="125"/>
      <c r="KL20" s="307" t="s">
        <v>156</v>
      </c>
      <c r="KM20" s="131">
        <f t="shared" si="91"/>
        <v>0</v>
      </c>
      <c r="KN20" s="120">
        <f t="shared" si="91"/>
        <v>0</v>
      </c>
      <c r="KO20" s="120">
        <f t="shared" si="91"/>
        <v>0</v>
      </c>
      <c r="KP20" s="120">
        <f t="shared" si="91"/>
        <v>9</v>
      </c>
      <c r="KQ20" s="120">
        <f t="shared" si="91"/>
        <v>0</v>
      </c>
      <c r="KR20" s="120">
        <f t="shared" si="91"/>
        <v>6</v>
      </c>
      <c r="KS20" s="120">
        <f t="shared" si="91"/>
        <v>0</v>
      </c>
      <c r="KT20" s="120">
        <f t="shared" si="91"/>
        <v>0</v>
      </c>
      <c r="KU20" s="124">
        <f t="shared" si="91"/>
        <v>0</v>
      </c>
      <c r="KV20" s="120">
        <f t="shared" si="91"/>
        <v>0</v>
      </c>
      <c r="KW20" s="120">
        <f t="shared" si="91"/>
        <v>0</v>
      </c>
      <c r="KY20" s="120">
        <f t="shared" ref="KY20:LB20" si="92">KY42+KY43+KY44</f>
        <v>0</v>
      </c>
      <c r="KZ20" s="120">
        <f t="shared" si="92"/>
        <v>0</v>
      </c>
      <c r="LA20" s="120">
        <f t="shared" si="92"/>
        <v>0</v>
      </c>
      <c r="LB20" s="120">
        <f t="shared" si="92"/>
        <v>0</v>
      </c>
      <c r="LD20" s="307" t="s">
        <v>156</v>
      </c>
      <c r="LE20" s="120">
        <f t="shared" ref="LE20:LR20" si="93">LE42+LE43+LE44</f>
        <v>0</v>
      </c>
      <c r="LF20" s="120">
        <f t="shared" si="93"/>
        <v>0</v>
      </c>
      <c r="LG20" s="120">
        <f t="shared" si="93"/>
        <v>0</v>
      </c>
      <c r="LH20" s="120">
        <f t="shared" si="93"/>
        <v>0</v>
      </c>
      <c r="LI20" s="120">
        <f t="shared" si="93"/>
        <v>0</v>
      </c>
      <c r="LJ20" s="124">
        <f t="shared" si="93"/>
        <v>0</v>
      </c>
      <c r="LK20" s="131">
        <f t="shared" si="93"/>
        <v>0</v>
      </c>
      <c r="LL20" s="120">
        <f t="shared" si="93"/>
        <v>0</v>
      </c>
      <c r="LM20" s="120">
        <f t="shared" si="93"/>
        <v>0</v>
      </c>
      <c r="LN20" s="124">
        <f t="shared" si="93"/>
        <v>0</v>
      </c>
      <c r="LO20" s="124">
        <f t="shared" si="93"/>
        <v>6</v>
      </c>
      <c r="LP20" s="124">
        <f t="shared" si="93"/>
        <v>0</v>
      </c>
      <c r="LQ20" s="124">
        <f t="shared" si="93"/>
        <v>0</v>
      </c>
      <c r="LR20" s="124">
        <f t="shared" si="93"/>
        <v>0</v>
      </c>
    </row>
    <row r="21" spans="1:330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1</v>
      </c>
      <c r="E21" s="120">
        <f>E37+E36</f>
        <v>0</v>
      </c>
      <c r="F21" s="120">
        <f>F37+F36</f>
        <v>0</v>
      </c>
      <c r="G21" s="410">
        <f t="shared" si="24"/>
        <v>1.7241379310344827</v>
      </c>
      <c r="H21" s="130">
        <f>H37+H36</f>
        <v>1</v>
      </c>
      <c r="I21" s="129">
        <f>I37+I36</f>
        <v>0</v>
      </c>
      <c r="J21" s="131">
        <f>J37+J36</f>
        <v>9</v>
      </c>
      <c r="K21" s="120">
        <f>K37+K36</f>
        <v>6</v>
      </c>
      <c r="L21" s="124">
        <f>L37+L36</f>
        <v>10</v>
      </c>
      <c r="M21" s="497">
        <f t="shared" si="1"/>
        <v>17.241379310344829</v>
      </c>
      <c r="N21" s="131">
        <f>N37+N36</f>
        <v>9</v>
      </c>
      <c r="O21" s="120">
        <f>O37+O36</f>
        <v>6</v>
      </c>
      <c r="P21" s="120">
        <f>P37+P36</f>
        <v>10</v>
      </c>
      <c r="Q21" s="386">
        <f t="shared" si="25"/>
        <v>17.241379310344829</v>
      </c>
      <c r="R21" s="130">
        <f t="shared" ref="R21:AG21" si="94">R37+R36</f>
        <v>0</v>
      </c>
      <c r="S21" s="120">
        <f t="shared" si="94"/>
        <v>0</v>
      </c>
      <c r="T21" s="120">
        <f t="shared" si="94"/>
        <v>0</v>
      </c>
      <c r="U21" s="120">
        <f t="shared" si="94"/>
        <v>0</v>
      </c>
      <c r="V21" s="120">
        <f t="shared" si="94"/>
        <v>0</v>
      </c>
      <c r="W21" s="120">
        <f t="shared" si="94"/>
        <v>0</v>
      </c>
      <c r="X21" s="120">
        <f t="shared" si="94"/>
        <v>9</v>
      </c>
      <c r="Y21" s="120">
        <f t="shared" si="94"/>
        <v>6</v>
      </c>
      <c r="Z21" s="120">
        <f t="shared" si="94"/>
        <v>9</v>
      </c>
      <c r="AA21" s="120">
        <f t="shared" si="94"/>
        <v>6</v>
      </c>
      <c r="AB21" s="120">
        <f t="shared" si="94"/>
        <v>0</v>
      </c>
      <c r="AC21" s="120">
        <f t="shared" si="94"/>
        <v>0</v>
      </c>
      <c r="AD21" s="120">
        <f t="shared" si="94"/>
        <v>0</v>
      </c>
      <c r="AE21" s="120">
        <f t="shared" si="94"/>
        <v>0</v>
      </c>
      <c r="AF21" s="120">
        <f t="shared" si="94"/>
        <v>0</v>
      </c>
      <c r="AG21" s="120">
        <f t="shared" si="94"/>
        <v>0</v>
      </c>
      <c r="AH21" s="125"/>
      <c r="AI21" s="308" t="s">
        <v>158</v>
      </c>
      <c r="AJ21" s="474">
        <f>AJ37+AJ36</f>
        <v>64</v>
      </c>
      <c r="AK21" s="120">
        <f>AK37+AK36</f>
        <v>8</v>
      </c>
      <c r="AL21" s="127">
        <f t="shared" si="27"/>
        <v>12.5</v>
      </c>
      <c r="AM21" s="120">
        <f t="shared" ref="AM21:AU21" si="95">AM37+AM36</f>
        <v>8</v>
      </c>
      <c r="AN21" s="129">
        <f t="shared" si="95"/>
        <v>8</v>
      </c>
      <c r="AO21" s="131">
        <f t="shared" si="95"/>
        <v>0</v>
      </c>
      <c r="AP21" s="120">
        <f t="shared" si="95"/>
        <v>0</v>
      </c>
      <c r="AQ21" s="124">
        <f t="shared" si="95"/>
        <v>0</v>
      </c>
      <c r="AR21" s="130">
        <f t="shared" si="95"/>
        <v>0</v>
      </c>
      <c r="AS21" s="120">
        <f t="shared" si="95"/>
        <v>0</v>
      </c>
      <c r="AT21" s="120">
        <f t="shared" si="95"/>
        <v>8</v>
      </c>
      <c r="AU21" s="120">
        <f t="shared" si="95"/>
        <v>12</v>
      </c>
      <c r="AV21" s="127">
        <f t="shared" si="29"/>
        <v>18.75</v>
      </c>
      <c r="AW21" s="120">
        <f>AW37+AW36</f>
        <v>12</v>
      </c>
      <c r="AX21" s="120">
        <f>AX37+AX36</f>
        <v>12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1"/>
        <v>0</v>
      </c>
      <c r="BG21" s="120">
        <f t="shared" ref="BG21:BM21" si="96">BG37+BG36</f>
        <v>0</v>
      </c>
      <c r="BH21" s="120">
        <f t="shared" si="96"/>
        <v>0</v>
      </c>
      <c r="BI21" s="120">
        <f t="shared" si="96"/>
        <v>0</v>
      </c>
      <c r="BJ21" s="120">
        <f t="shared" si="96"/>
        <v>0</v>
      </c>
      <c r="BK21" s="120">
        <f t="shared" si="96"/>
        <v>0</v>
      </c>
      <c r="BL21" s="120">
        <f t="shared" si="96"/>
        <v>0</v>
      </c>
      <c r="BM21" s="120">
        <f t="shared" si="96"/>
        <v>0</v>
      </c>
      <c r="BN21" s="125"/>
      <c r="BO21" s="133" t="s">
        <v>158</v>
      </c>
      <c r="BP21" s="119">
        <f>BP37+BP36</f>
        <v>70</v>
      </c>
      <c r="BQ21" s="120">
        <f t="shared" ref="BQ21:BX21" si="97">BQ37+BQ36</f>
        <v>0</v>
      </c>
      <c r="BR21" s="120">
        <f t="shared" si="97"/>
        <v>0</v>
      </c>
      <c r="BS21" s="120">
        <f t="shared" si="97"/>
        <v>0</v>
      </c>
      <c r="BT21" s="120">
        <f t="shared" si="97"/>
        <v>2</v>
      </c>
      <c r="BU21" s="129">
        <f t="shared" si="97"/>
        <v>0</v>
      </c>
      <c r="BV21" s="131">
        <f t="shared" si="97"/>
        <v>0</v>
      </c>
      <c r="BW21" s="120">
        <f t="shared" si="97"/>
        <v>0</v>
      </c>
      <c r="BX21" s="120">
        <f t="shared" si="97"/>
        <v>0</v>
      </c>
      <c r="BY21" s="477">
        <f t="shared" si="34"/>
        <v>0</v>
      </c>
      <c r="BZ21" s="131">
        <f>BZ37+BZ36</f>
        <v>0</v>
      </c>
      <c r="CA21" s="120">
        <f>CA37+CA36</f>
        <v>0</v>
      </c>
      <c r="CB21" s="120">
        <f>CB37+CB36</f>
        <v>0</v>
      </c>
      <c r="CC21" s="469">
        <f t="shared" si="35"/>
        <v>0</v>
      </c>
      <c r="CD21" s="130">
        <f t="shared" ref="CD21:CK21" si="98">CD37+CD36</f>
        <v>0</v>
      </c>
      <c r="CE21" s="120">
        <f t="shared" si="98"/>
        <v>0</v>
      </c>
      <c r="CF21" s="120">
        <f t="shared" si="98"/>
        <v>0</v>
      </c>
      <c r="CG21" s="120">
        <f t="shared" si="98"/>
        <v>0</v>
      </c>
      <c r="CH21" s="120">
        <f t="shared" si="98"/>
        <v>0</v>
      </c>
      <c r="CI21" s="120">
        <f t="shared" si="98"/>
        <v>0</v>
      </c>
      <c r="CJ21" s="120">
        <f t="shared" si="98"/>
        <v>0</v>
      </c>
      <c r="CK21" s="120">
        <f t="shared" si="98"/>
        <v>0</v>
      </c>
      <c r="CL21" s="315">
        <f t="shared" si="37"/>
        <v>0</v>
      </c>
      <c r="CM21" s="117">
        <f t="shared" ref="CM21:CN21" si="99">CM37+CM36</f>
        <v>0</v>
      </c>
      <c r="CN21" s="324">
        <f t="shared" si="99"/>
        <v>0</v>
      </c>
      <c r="CO21" s="130">
        <f>CO37+CO36</f>
        <v>0</v>
      </c>
      <c r="CP21" s="125"/>
      <c r="CQ21" s="132" t="s">
        <v>158</v>
      </c>
      <c r="CR21" s="367">
        <f t="shared" ref="CR21:DM21" si="100">CR37+CR36</f>
        <v>6</v>
      </c>
      <c r="CS21" s="131">
        <f t="shared" si="100"/>
        <v>0</v>
      </c>
      <c r="CT21" s="120">
        <f t="shared" si="100"/>
        <v>1</v>
      </c>
      <c r="CU21" s="120">
        <f t="shared" si="100"/>
        <v>0</v>
      </c>
      <c r="CV21" s="120">
        <f t="shared" si="100"/>
        <v>0</v>
      </c>
      <c r="CW21" s="120">
        <f t="shared" si="100"/>
        <v>0</v>
      </c>
      <c r="CX21" s="120">
        <f t="shared" si="100"/>
        <v>0</v>
      </c>
      <c r="CY21" s="120">
        <f t="shared" si="100"/>
        <v>0</v>
      </c>
      <c r="CZ21" s="120">
        <f t="shared" si="100"/>
        <v>0</v>
      </c>
      <c r="DA21" s="120">
        <f t="shared" si="100"/>
        <v>0</v>
      </c>
      <c r="DB21" s="120">
        <f t="shared" si="100"/>
        <v>0</v>
      </c>
      <c r="DC21" s="120">
        <f t="shared" si="100"/>
        <v>0</v>
      </c>
      <c r="DD21" s="120">
        <f t="shared" si="100"/>
        <v>0</v>
      </c>
      <c r="DE21" s="120">
        <f t="shared" si="100"/>
        <v>0</v>
      </c>
      <c r="DF21" s="120">
        <f t="shared" si="100"/>
        <v>0</v>
      </c>
      <c r="DG21" s="120">
        <f t="shared" si="100"/>
        <v>0</v>
      </c>
      <c r="DH21" s="120">
        <f t="shared" si="100"/>
        <v>0</v>
      </c>
      <c r="DI21" s="120">
        <f t="shared" si="100"/>
        <v>0</v>
      </c>
      <c r="DJ21" s="120">
        <f t="shared" si="100"/>
        <v>0</v>
      </c>
      <c r="DK21" s="120">
        <f t="shared" si="100"/>
        <v>0</v>
      </c>
      <c r="DL21" s="120">
        <f t="shared" si="100"/>
        <v>0</v>
      </c>
      <c r="DM21" s="120">
        <f t="shared" si="100"/>
        <v>0</v>
      </c>
      <c r="DN21" s="125"/>
      <c r="DO21" s="308" t="s">
        <v>158</v>
      </c>
      <c r="DP21" s="474">
        <f>DP37+DP36</f>
        <v>78</v>
      </c>
      <c r="DQ21" s="120">
        <f t="shared" ref="DQ21:DW21" si="101">DQ37+DQ36</f>
        <v>0</v>
      </c>
      <c r="DR21" s="120">
        <f t="shared" si="101"/>
        <v>4</v>
      </c>
      <c r="DS21" s="120">
        <f t="shared" si="101"/>
        <v>0</v>
      </c>
      <c r="DT21" s="120">
        <f t="shared" si="101"/>
        <v>0</v>
      </c>
      <c r="DU21" s="120">
        <f t="shared" si="101"/>
        <v>0</v>
      </c>
      <c r="DV21" s="120">
        <f t="shared" si="101"/>
        <v>0</v>
      </c>
      <c r="DW21" s="120">
        <f t="shared" si="101"/>
        <v>0</v>
      </c>
      <c r="DX21" s="127">
        <f t="shared" si="7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2">EC37+EC36</f>
        <v>0</v>
      </c>
      <c r="ED21" s="120">
        <f t="shared" si="102"/>
        <v>0</v>
      </c>
      <c r="EE21" s="120">
        <f t="shared" si="102"/>
        <v>0</v>
      </c>
      <c r="EF21" s="120">
        <f t="shared" si="102"/>
        <v>0</v>
      </c>
      <c r="EG21" s="120">
        <f t="shared" si="102"/>
        <v>0</v>
      </c>
      <c r="EH21" s="120">
        <f t="shared" si="102"/>
        <v>0</v>
      </c>
      <c r="EI21" s="120">
        <f t="shared" si="102"/>
        <v>0</v>
      </c>
      <c r="EJ21" s="120">
        <f t="shared" si="102"/>
        <v>0</v>
      </c>
      <c r="EK21" s="127">
        <f t="shared" si="9"/>
        <v>0</v>
      </c>
      <c r="EL21" s="120">
        <f>EL37+EL36</f>
        <v>0</v>
      </c>
      <c r="EM21" s="120">
        <f>EM37+EM36</f>
        <v>5</v>
      </c>
      <c r="EN21" s="127">
        <f t="shared" si="10"/>
        <v>6.4102564102564097E-2</v>
      </c>
      <c r="EO21" s="120">
        <f>EO37+EO36</f>
        <v>5</v>
      </c>
      <c r="EP21" s="127">
        <f t="shared" si="11"/>
        <v>6.4102564102564097E-2</v>
      </c>
      <c r="EQ21" s="125"/>
      <c r="ER21" s="133" t="s">
        <v>158</v>
      </c>
      <c r="ES21" s="120">
        <f>ES37+ES36</f>
        <v>0</v>
      </c>
      <c r="ET21" s="120">
        <f t="shared" ref="ET21:FK21" si="103">ET37+ET36</f>
        <v>0</v>
      </c>
      <c r="EU21" s="120">
        <f t="shared" si="103"/>
        <v>0</v>
      </c>
      <c r="EV21" s="120">
        <f t="shared" si="103"/>
        <v>1</v>
      </c>
      <c r="EW21" s="120">
        <f t="shared" si="103"/>
        <v>0</v>
      </c>
      <c r="EX21" s="120">
        <f t="shared" si="103"/>
        <v>1</v>
      </c>
      <c r="EY21" s="120">
        <f t="shared" si="103"/>
        <v>0</v>
      </c>
      <c r="EZ21" s="120">
        <f t="shared" si="103"/>
        <v>0</v>
      </c>
      <c r="FA21" s="120">
        <f t="shared" si="103"/>
        <v>0</v>
      </c>
      <c r="FB21" s="120">
        <f t="shared" si="103"/>
        <v>1</v>
      </c>
      <c r="FC21" s="120">
        <f t="shared" si="103"/>
        <v>2</v>
      </c>
      <c r="FD21" s="120">
        <f t="shared" si="103"/>
        <v>2</v>
      </c>
      <c r="FE21" s="120">
        <f t="shared" si="103"/>
        <v>0</v>
      </c>
      <c r="FF21" s="120">
        <f t="shared" si="103"/>
        <v>0</v>
      </c>
      <c r="FG21" s="120">
        <f t="shared" si="103"/>
        <v>0</v>
      </c>
      <c r="FH21" s="120">
        <f t="shared" si="103"/>
        <v>0</v>
      </c>
      <c r="FI21" s="120">
        <f t="shared" si="103"/>
        <v>0</v>
      </c>
      <c r="FJ21" s="120">
        <f t="shared" si="103"/>
        <v>0</v>
      </c>
      <c r="FK21" s="119">
        <f t="shared" si="103"/>
        <v>66</v>
      </c>
      <c r="FL21" s="188">
        <f t="shared" si="12"/>
        <v>12.121212121212121</v>
      </c>
      <c r="FM21" s="120">
        <f t="shared" ref="FM21:GG21" si="104">FM37+FM36</f>
        <v>0</v>
      </c>
      <c r="FN21" s="120">
        <f t="shared" si="104"/>
        <v>0</v>
      </c>
      <c r="FO21" s="120">
        <f t="shared" si="104"/>
        <v>4</v>
      </c>
      <c r="FP21" s="120">
        <f t="shared" si="104"/>
        <v>4</v>
      </c>
      <c r="FQ21" s="120">
        <f t="shared" si="104"/>
        <v>0</v>
      </c>
      <c r="FR21" s="120">
        <f t="shared" si="104"/>
        <v>0</v>
      </c>
      <c r="FS21" s="120">
        <f t="shared" si="104"/>
        <v>0</v>
      </c>
      <c r="FT21" s="120">
        <f t="shared" si="104"/>
        <v>0</v>
      </c>
      <c r="FU21" s="120">
        <f t="shared" si="104"/>
        <v>0</v>
      </c>
      <c r="FV21" s="120">
        <f t="shared" si="104"/>
        <v>0</v>
      </c>
      <c r="FW21" s="120">
        <f t="shared" si="104"/>
        <v>0</v>
      </c>
      <c r="FX21" s="120">
        <f t="shared" si="104"/>
        <v>1</v>
      </c>
      <c r="FY21" s="120">
        <f t="shared" si="104"/>
        <v>0</v>
      </c>
      <c r="FZ21" s="120">
        <f t="shared" si="104"/>
        <v>0</v>
      </c>
      <c r="GA21" s="120">
        <f t="shared" si="104"/>
        <v>4</v>
      </c>
      <c r="GB21" s="120">
        <f t="shared" si="104"/>
        <v>1</v>
      </c>
      <c r="GC21" s="120">
        <f t="shared" si="104"/>
        <v>1</v>
      </c>
      <c r="GD21" s="120">
        <f t="shared" si="104"/>
        <v>0</v>
      </c>
      <c r="GE21" s="120">
        <f t="shared" si="104"/>
        <v>0</v>
      </c>
      <c r="GF21" s="120">
        <f t="shared" si="104"/>
        <v>0</v>
      </c>
      <c r="GG21" s="120">
        <f t="shared" si="104"/>
        <v>0</v>
      </c>
      <c r="GH21" s="125"/>
      <c r="GI21" s="133" t="s">
        <v>158</v>
      </c>
      <c r="GJ21" s="119">
        <f>GJ37+GJ36</f>
        <v>474</v>
      </c>
      <c r="GK21" s="192">
        <f t="shared" si="14"/>
        <v>20.675105485232066</v>
      </c>
      <c r="GL21" s="120">
        <f>GL37+GL36</f>
        <v>0</v>
      </c>
      <c r="GM21" s="120">
        <f t="shared" ref="GM21:GW21" si="105">GM37+GM36</f>
        <v>0</v>
      </c>
      <c r="GN21" s="120">
        <f t="shared" si="105"/>
        <v>0</v>
      </c>
      <c r="GO21" s="120">
        <f t="shared" si="105"/>
        <v>0</v>
      </c>
      <c r="GP21" s="120">
        <f t="shared" si="105"/>
        <v>0</v>
      </c>
      <c r="GQ21" s="120">
        <f t="shared" si="105"/>
        <v>6</v>
      </c>
      <c r="GR21" s="120">
        <f t="shared" si="105"/>
        <v>2</v>
      </c>
      <c r="GS21" s="120">
        <f t="shared" si="105"/>
        <v>22</v>
      </c>
      <c r="GT21" s="120">
        <f t="shared" si="105"/>
        <v>52</v>
      </c>
      <c r="GU21" s="129">
        <f t="shared" si="105"/>
        <v>16</v>
      </c>
      <c r="GV21" s="131">
        <f t="shared" si="105"/>
        <v>45</v>
      </c>
      <c r="GW21" s="120">
        <f t="shared" si="105"/>
        <v>317</v>
      </c>
      <c r="GX21" s="304">
        <f t="shared" si="16"/>
        <v>14.195583596214512</v>
      </c>
      <c r="GY21" s="130">
        <f t="shared" ref="GY21:HG21" si="106">GY37+GY36</f>
        <v>2</v>
      </c>
      <c r="GZ21" s="120">
        <f t="shared" si="106"/>
        <v>0</v>
      </c>
      <c r="HA21" s="120">
        <f t="shared" si="106"/>
        <v>9</v>
      </c>
      <c r="HB21" s="120">
        <f t="shared" si="106"/>
        <v>0</v>
      </c>
      <c r="HC21" s="120">
        <f t="shared" si="106"/>
        <v>0</v>
      </c>
      <c r="HD21" s="120">
        <f t="shared" si="106"/>
        <v>0</v>
      </c>
      <c r="HE21" s="120">
        <f t="shared" si="106"/>
        <v>0</v>
      </c>
      <c r="HF21" s="120">
        <f t="shared" si="106"/>
        <v>0</v>
      </c>
      <c r="HG21" s="124">
        <f t="shared" si="106"/>
        <v>0</v>
      </c>
      <c r="HH21" s="125"/>
      <c r="HI21" s="133" t="s">
        <v>158</v>
      </c>
      <c r="HJ21" s="120">
        <f t="shared" ref="HJ21:HR21" si="107">HJ37+HJ36</f>
        <v>0</v>
      </c>
      <c r="HK21" s="120">
        <f t="shared" si="107"/>
        <v>0</v>
      </c>
      <c r="HL21" s="120">
        <f t="shared" si="107"/>
        <v>0</v>
      </c>
      <c r="HM21" s="120">
        <f t="shared" si="107"/>
        <v>0</v>
      </c>
      <c r="HN21" s="120">
        <f t="shared" si="107"/>
        <v>0</v>
      </c>
      <c r="HO21" s="120">
        <f t="shared" si="107"/>
        <v>0</v>
      </c>
      <c r="HP21" s="120">
        <f t="shared" si="107"/>
        <v>0</v>
      </c>
      <c r="HQ21" s="129">
        <f t="shared" si="107"/>
        <v>0</v>
      </c>
      <c r="HR21" s="131">
        <f t="shared" si="107"/>
        <v>37</v>
      </c>
      <c r="HS21" s="198">
        <f t="shared" si="47"/>
        <v>0</v>
      </c>
      <c r="HT21" s="130">
        <f t="shared" ref="HT21:IF21" si="108">HT37+HT36</f>
        <v>0</v>
      </c>
      <c r="HU21" s="120">
        <f t="shared" si="108"/>
        <v>0</v>
      </c>
      <c r="HV21" s="120">
        <f t="shared" si="108"/>
        <v>0</v>
      </c>
      <c r="HW21" s="124">
        <f t="shared" si="108"/>
        <v>0</v>
      </c>
      <c r="HX21" s="211"/>
      <c r="HY21" s="130">
        <f t="shared" si="108"/>
        <v>0</v>
      </c>
      <c r="HZ21" s="120">
        <f t="shared" si="108"/>
        <v>0</v>
      </c>
      <c r="IA21" s="120">
        <f t="shared" si="108"/>
        <v>0</v>
      </c>
      <c r="IB21" s="120">
        <f t="shared" si="108"/>
        <v>0</v>
      </c>
      <c r="IC21" s="120">
        <f t="shared" si="108"/>
        <v>0</v>
      </c>
      <c r="ID21" s="120">
        <f t="shared" si="108"/>
        <v>0</v>
      </c>
      <c r="IE21" s="120">
        <f t="shared" si="108"/>
        <v>0</v>
      </c>
      <c r="IF21" s="124">
        <f t="shared" si="108"/>
        <v>0</v>
      </c>
      <c r="IG21" s="125"/>
      <c r="IH21" s="133" t="s">
        <v>158</v>
      </c>
      <c r="II21" s="120">
        <f t="shared" ref="II21:JH21" si="109">II37+II36</f>
        <v>0</v>
      </c>
      <c r="IJ21" s="120">
        <f t="shared" si="109"/>
        <v>0</v>
      </c>
      <c r="IK21" s="120">
        <f t="shared" si="109"/>
        <v>0</v>
      </c>
      <c r="IL21" s="120">
        <f t="shared" si="109"/>
        <v>0</v>
      </c>
      <c r="IM21" s="120">
        <f t="shared" si="109"/>
        <v>0</v>
      </c>
      <c r="IN21" s="120">
        <f t="shared" si="109"/>
        <v>0</v>
      </c>
      <c r="IO21" s="120">
        <f t="shared" si="109"/>
        <v>0</v>
      </c>
      <c r="IP21" s="120">
        <f t="shared" si="109"/>
        <v>0</v>
      </c>
      <c r="IQ21" s="120">
        <f t="shared" si="109"/>
        <v>0</v>
      </c>
      <c r="IR21" s="120">
        <f t="shared" si="109"/>
        <v>2</v>
      </c>
      <c r="IS21" s="120">
        <f t="shared" si="109"/>
        <v>1</v>
      </c>
      <c r="IT21" s="120">
        <f t="shared" si="109"/>
        <v>0</v>
      </c>
      <c r="IU21" s="120">
        <f t="shared" si="109"/>
        <v>0</v>
      </c>
      <c r="IV21" s="120">
        <f t="shared" si="109"/>
        <v>0</v>
      </c>
      <c r="IW21" s="124">
        <f t="shared" si="109"/>
        <v>0</v>
      </c>
      <c r="IX21" s="130">
        <f t="shared" si="109"/>
        <v>1</v>
      </c>
      <c r="IY21" s="120">
        <f t="shared" si="109"/>
        <v>0</v>
      </c>
      <c r="IZ21" s="129">
        <f t="shared" si="109"/>
        <v>0</v>
      </c>
      <c r="JA21" s="131">
        <f t="shared" si="109"/>
        <v>0</v>
      </c>
      <c r="JB21" s="120">
        <f t="shared" si="109"/>
        <v>0</v>
      </c>
      <c r="JC21" s="124">
        <f t="shared" si="109"/>
        <v>0</v>
      </c>
      <c r="JD21" s="130">
        <f t="shared" si="109"/>
        <v>0</v>
      </c>
      <c r="JE21" s="120">
        <f t="shared" si="109"/>
        <v>0</v>
      </c>
      <c r="JF21" s="120">
        <f t="shared" si="109"/>
        <v>0</v>
      </c>
      <c r="JG21" s="120">
        <f t="shared" si="109"/>
        <v>0</v>
      </c>
      <c r="JH21" s="120">
        <f t="shared" si="109"/>
        <v>0</v>
      </c>
      <c r="JI21" s="125"/>
      <c r="JJ21" s="133" t="s">
        <v>158</v>
      </c>
      <c r="JK21" s="120">
        <f t="shared" ref="JK21:KE21" si="110">JK37+JK36</f>
        <v>0</v>
      </c>
      <c r="JL21" s="120">
        <f t="shared" si="110"/>
        <v>0</v>
      </c>
      <c r="JM21" s="120">
        <f t="shared" si="110"/>
        <v>0</v>
      </c>
      <c r="JN21" s="120">
        <f t="shared" si="110"/>
        <v>0</v>
      </c>
      <c r="JO21" s="120">
        <f t="shared" si="110"/>
        <v>0</v>
      </c>
      <c r="JP21" s="120">
        <f t="shared" si="110"/>
        <v>0</v>
      </c>
      <c r="JQ21" s="120">
        <f t="shared" si="110"/>
        <v>0</v>
      </c>
      <c r="JR21" s="120">
        <f t="shared" si="110"/>
        <v>0</v>
      </c>
      <c r="JS21" s="120">
        <f t="shared" si="110"/>
        <v>0</v>
      </c>
      <c r="JT21" s="129">
        <f t="shared" si="110"/>
        <v>0</v>
      </c>
      <c r="JU21" s="340">
        <f t="shared" si="110"/>
        <v>0</v>
      </c>
      <c r="JV21" s="341">
        <f t="shared" si="110"/>
        <v>0</v>
      </c>
      <c r="JW21" s="341">
        <f t="shared" si="110"/>
        <v>0</v>
      </c>
      <c r="JX21" s="341">
        <f t="shared" si="110"/>
        <v>0</v>
      </c>
      <c r="JY21" s="342">
        <f t="shared" si="110"/>
        <v>0</v>
      </c>
      <c r="JZ21" s="340">
        <f t="shared" si="110"/>
        <v>0</v>
      </c>
      <c r="KA21" s="341">
        <f t="shared" si="110"/>
        <v>0</v>
      </c>
      <c r="KB21" s="341">
        <f t="shared" si="110"/>
        <v>0</v>
      </c>
      <c r="KC21" s="341">
        <f t="shared" si="110"/>
        <v>2</v>
      </c>
      <c r="KD21" s="342">
        <f t="shared" si="110"/>
        <v>0</v>
      </c>
      <c r="KE21" s="340">
        <f t="shared" si="110"/>
        <v>158</v>
      </c>
      <c r="KF21" s="343">
        <f t="shared" si="19"/>
        <v>2.5316455696202533</v>
      </c>
      <c r="KG21" s="342">
        <f>KG37+KG36</f>
        <v>4</v>
      </c>
      <c r="KH21" s="131">
        <f t="shared" ref="KH21:KW21" si="111">KH37+KH36</f>
        <v>2</v>
      </c>
      <c r="KI21" s="130">
        <f t="shared" si="111"/>
        <v>1</v>
      </c>
      <c r="KJ21" s="124">
        <f t="shared" si="111"/>
        <v>0</v>
      </c>
      <c r="KK21" s="125"/>
      <c r="KL21" s="308" t="s">
        <v>158</v>
      </c>
      <c r="KM21" s="131">
        <f t="shared" si="111"/>
        <v>0</v>
      </c>
      <c r="KN21" s="120">
        <f t="shared" si="111"/>
        <v>0</v>
      </c>
      <c r="KO21" s="120">
        <f t="shared" si="111"/>
        <v>0</v>
      </c>
      <c r="KP21" s="120">
        <f t="shared" si="111"/>
        <v>0</v>
      </c>
      <c r="KQ21" s="120">
        <f t="shared" si="111"/>
        <v>0</v>
      </c>
      <c r="KR21" s="120">
        <f t="shared" si="111"/>
        <v>0</v>
      </c>
      <c r="KS21" s="120">
        <f t="shared" si="111"/>
        <v>1</v>
      </c>
      <c r="KT21" s="120">
        <f t="shared" si="111"/>
        <v>0</v>
      </c>
      <c r="KU21" s="124">
        <f t="shared" si="111"/>
        <v>0</v>
      </c>
      <c r="KV21" s="120">
        <f t="shared" si="111"/>
        <v>0</v>
      </c>
      <c r="KW21" s="120">
        <f t="shared" si="111"/>
        <v>0</v>
      </c>
      <c r="KY21" s="120">
        <f t="shared" ref="KY21:LB21" si="112">KY37+KY36</f>
        <v>0</v>
      </c>
      <c r="KZ21" s="120">
        <f t="shared" si="112"/>
        <v>0</v>
      </c>
      <c r="LA21" s="120">
        <f t="shared" si="112"/>
        <v>0</v>
      </c>
      <c r="LB21" s="120">
        <f t="shared" si="112"/>
        <v>0</v>
      </c>
      <c r="LD21" s="308" t="s">
        <v>158</v>
      </c>
      <c r="LE21" s="120">
        <f t="shared" ref="LE21:LR21" si="113">LE37+LE36</f>
        <v>0</v>
      </c>
      <c r="LF21" s="120">
        <f t="shared" si="113"/>
        <v>0</v>
      </c>
      <c r="LG21" s="120">
        <f t="shared" si="113"/>
        <v>0</v>
      </c>
      <c r="LH21" s="120">
        <f t="shared" si="113"/>
        <v>0</v>
      </c>
      <c r="LI21" s="120">
        <f t="shared" si="113"/>
        <v>0</v>
      </c>
      <c r="LJ21" s="124">
        <f t="shared" si="113"/>
        <v>0</v>
      </c>
      <c r="LK21" s="131">
        <f t="shared" si="113"/>
        <v>0</v>
      </c>
      <c r="LL21" s="120">
        <f t="shared" si="113"/>
        <v>0</v>
      </c>
      <c r="LM21" s="120">
        <f t="shared" si="113"/>
        <v>0</v>
      </c>
      <c r="LN21" s="124">
        <f t="shared" si="113"/>
        <v>0</v>
      </c>
      <c r="LO21" s="124">
        <f t="shared" si="113"/>
        <v>4</v>
      </c>
      <c r="LP21" s="124">
        <f t="shared" si="113"/>
        <v>0</v>
      </c>
      <c r="LQ21" s="124">
        <f t="shared" si="113"/>
        <v>0</v>
      </c>
      <c r="LR21" s="124">
        <f t="shared" si="113"/>
        <v>0</v>
      </c>
    </row>
    <row r="22" spans="1:330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4"/>
        <v>0</v>
      </c>
      <c r="H22" s="130">
        <f>H39</f>
        <v>0</v>
      </c>
      <c r="I22" s="129">
        <f>I39</f>
        <v>0</v>
      </c>
      <c r="J22" s="131">
        <f>J39</f>
        <v>0</v>
      </c>
      <c r="K22" s="120">
        <f>K39</f>
        <v>0</v>
      </c>
      <c r="L22" s="124">
        <f>L39</f>
        <v>1</v>
      </c>
      <c r="M22" s="497">
        <f t="shared" si="1"/>
        <v>7.6923076923076925</v>
      </c>
      <c r="N22" s="131">
        <f>N39</f>
        <v>0</v>
      </c>
      <c r="O22" s="120">
        <f>O39</f>
        <v>0</v>
      </c>
      <c r="P22" s="120">
        <f>P39</f>
        <v>1</v>
      </c>
      <c r="Q22" s="386">
        <f t="shared" si="25"/>
        <v>7.6923076923076925</v>
      </c>
      <c r="R22" s="130">
        <f t="shared" ref="R22:AG22" si="114">R39</f>
        <v>0</v>
      </c>
      <c r="S22" s="120">
        <f t="shared" si="114"/>
        <v>0</v>
      </c>
      <c r="T22" s="120">
        <f t="shared" si="114"/>
        <v>0</v>
      </c>
      <c r="U22" s="120">
        <f t="shared" si="114"/>
        <v>0</v>
      </c>
      <c r="V22" s="120">
        <f t="shared" si="114"/>
        <v>0</v>
      </c>
      <c r="W22" s="120">
        <f t="shared" si="114"/>
        <v>0</v>
      </c>
      <c r="X22" s="120">
        <f t="shared" si="114"/>
        <v>0</v>
      </c>
      <c r="Y22" s="120">
        <f t="shared" si="114"/>
        <v>0</v>
      </c>
      <c r="Z22" s="120">
        <f t="shared" si="114"/>
        <v>0</v>
      </c>
      <c r="AA22" s="120">
        <f t="shared" si="114"/>
        <v>0</v>
      </c>
      <c r="AB22" s="120">
        <f t="shared" si="114"/>
        <v>0</v>
      </c>
      <c r="AC22" s="120">
        <f t="shared" si="114"/>
        <v>0</v>
      </c>
      <c r="AD22" s="120">
        <f t="shared" si="114"/>
        <v>0</v>
      </c>
      <c r="AE22" s="120">
        <f t="shared" si="114"/>
        <v>0</v>
      </c>
      <c r="AF22" s="120">
        <f t="shared" si="114"/>
        <v>0</v>
      </c>
      <c r="AG22" s="120">
        <f t="shared" si="114"/>
        <v>0</v>
      </c>
      <c r="AH22" s="125"/>
      <c r="AI22" s="308" t="s">
        <v>160</v>
      </c>
      <c r="AJ22" s="474">
        <f>AJ39</f>
        <v>12</v>
      </c>
      <c r="AK22" s="120">
        <f>AK39</f>
        <v>0</v>
      </c>
      <c r="AL22" s="127">
        <f t="shared" si="27"/>
        <v>0</v>
      </c>
      <c r="AM22" s="120">
        <f t="shared" ref="AM22:AU22" si="115">AM39</f>
        <v>0</v>
      </c>
      <c r="AN22" s="129">
        <f t="shared" si="115"/>
        <v>0</v>
      </c>
      <c r="AO22" s="131">
        <f t="shared" si="115"/>
        <v>0</v>
      </c>
      <c r="AP22" s="120">
        <f t="shared" si="115"/>
        <v>0</v>
      </c>
      <c r="AQ22" s="124">
        <f t="shared" si="115"/>
        <v>0</v>
      </c>
      <c r="AR22" s="130">
        <f t="shared" si="115"/>
        <v>0</v>
      </c>
      <c r="AS22" s="120">
        <f t="shared" si="115"/>
        <v>0</v>
      </c>
      <c r="AT22" s="120">
        <f t="shared" si="115"/>
        <v>2</v>
      </c>
      <c r="AU22" s="120">
        <f t="shared" si="115"/>
        <v>1</v>
      </c>
      <c r="AV22" s="127">
        <f t="shared" si="29"/>
        <v>8.3333333333333321</v>
      </c>
      <c r="AW22" s="120">
        <f>AW39</f>
        <v>1</v>
      </c>
      <c r="AX22" s="120">
        <f>AX39</f>
        <v>1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16">BG39</f>
        <v>0</v>
      </c>
      <c r="BH22" s="120">
        <f t="shared" si="116"/>
        <v>0</v>
      </c>
      <c r="BI22" s="120">
        <f t="shared" si="116"/>
        <v>0</v>
      </c>
      <c r="BJ22" s="120">
        <f t="shared" si="116"/>
        <v>0</v>
      </c>
      <c r="BK22" s="120">
        <f t="shared" si="116"/>
        <v>0</v>
      </c>
      <c r="BL22" s="120">
        <f t="shared" si="116"/>
        <v>0</v>
      </c>
      <c r="BM22" s="120">
        <f t="shared" si="116"/>
        <v>0</v>
      </c>
      <c r="BN22" s="125"/>
      <c r="BO22" s="133" t="s">
        <v>160</v>
      </c>
      <c r="BP22" s="119">
        <f>BP39</f>
        <v>11</v>
      </c>
      <c r="BQ22" s="120">
        <f t="shared" ref="BQ22:BX22" si="117">BQ39</f>
        <v>0</v>
      </c>
      <c r="BR22" s="120">
        <f t="shared" si="117"/>
        <v>0</v>
      </c>
      <c r="BS22" s="120">
        <f t="shared" si="117"/>
        <v>0</v>
      </c>
      <c r="BT22" s="120">
        <f t="shared" si="117"/>
        <v>0</v>
      </c>
      <c r="BU22" s="129">
        <f t="shared" si="117"/>
        <v>0</v>
      </c>
      <c r="BV22" s="131">
        <f t="shared" si="117"/>
        <v>0</v>
      </c>
      <c r="BW22" s="120">
        <f t="shared" si="117"/>
        <v>0</v>
      </c>
      <c r="BX22" s="120">
        <f t="shared" si="117"/>
        <v>0</v>
      </c>
      <c r="BY22" s="477">
        <f t="shared" si="34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5"/>
        <v>0</v>
      </c>
      <c r="CD22" s="130">
        <f t="shared" ref="CD22:CK22" si="118">CD39</f>
        <v>0</v>
      </c>
      <c r="CE22" s="120">
        <f t="shared" si="118"/>
        <v>0</v>
      </c>
      <c r="CF22" s="120">
        <f t="shared" si="118"/>
        <v>0</v>
      </c>
      <c r="CG22" s="120">
        <f t="shared" si="118"/>
        <v>0</v>
      </c>
      <c r="CH22" s="120">
        <f t="shared" si="118"/>
        <v>0</v>
      </c>
      <c r="CI22" s="120">
        <f t="shared" si="118"/>
        <v>0</v>
      </c>
      <c r="CJ22" s="120">
        <f t="shared" si="118"/>
        <v>0</v>
      </c>
      <c r="CK22" s="120">
        <f t="shared" si="118"/>
        <v>0</v>
      </c>
      <c r="CL22" s="315">
        <f t="shared" si="37"/>
        <v>0</v>
      </c>
      <c r="CM22" s="117">
        <f t="shared" ref="CM22:CN22" si="119">CM39</f>
        <v>0</v>
      </c>
      <c r="CN22" s="324">
        <f t="shared" si="119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20">CS39</f>
        <v>0</v>
      </c>
      <c r="CT22" s="120">
        <f t="shared" si="120"/>
        <v>1</v>
      </c>
      <c r="CU22" s="120">
        <f t="shared" si="120"/>
        <v>0</v>
      </c>
      <c r="CV22" s="120">
        <f t="shared" si="120"/>
        <v>0</v>
      </c>
      <c r="CW22" s="120">
        <f t="shared" si="120"/>
        <v>0</v>
      </c>
      <c r="CX22" s="120">
        <f t="shared" si="120"/>
        <v>0</v>
      </c>
      <c r="CY22" s="120">
        <f t="shared" si="120"/>
        <v>0</v>
      </c>
      <c r="CZ22" s="120">
        <f t="shared" si="120"/>
        <v>0</v>
      </c>
      <c r="DA22" s="120">
        <f t="shared" si="120"/>
        <v>0</v>
      </c>
      <c r="DB22" s="120">
        <f t="shared" si="120"/>
        <v>0</v>
      </c>
      <c r="DC22" s="120">
        <f t="shared" si="120"/>
        <v>0</v>
      </c>
      <c r="DD22" s="120">
        <f t="shared" si="120"/>
        <v>0</v>
      </c>
      <c r="DE22" s="120">
        <f t="shared" si="120"/>
        <v>0</v>
      </c>
      <c r="DF22" s="120">
        <f t="shared" si="120"/>
        <v>0</v>
      </c>
      <c r="DG22" s="120">
        <f t="shared" si="120"/>
        <v>0</v>
      </c>
      <c r="DH22" s="120">
        <f t="shared" si="120"/>
        <v>0</v>
      </c>
      <c r="DI22" s="120">
        <f t="shared" si="120"/>
        <v>0</v>
      </c>
      <c r="DJ22" s="120">
        <f t="shared" si="120"/>
        <v>0</v>
      </c>
      <c r="DK22" s="120">
        <f t="shared" si="120"/>
        <v>0</v>
      </c>
      <c r="DL22" s="120">
        <f t="shared" si="120"/>
        <v>0</v>
      </c>
      <c r="DM22" s="120">
        <f t="shared" si="120"/>
        <v>0</v>
      </c>
      <c r="DN22" s="125"/>
      <c r="DO22" s="308" t="s">
        <v>160</v>
      </c>
      <c r="DP22" s="474">
        <f>DP39</f>
        <v>14</v>
      </c>
      <c r="DQ22" s="120">
        <f t="shared" ref="DQ22:DW22" si="121">DQ39</f>
        <v>0</v>
      </c>
      <c r="DR22" s="120">
        <f t="shared" si="121"/>
        <v>1</v>
      </c>
      <c r="DS22" s="120">
        <f t="shared" si="121"/>
        <v>0</v>
      </c>
      <c r="DT22" s="120">
        <f t="shared" si="121"/>
        <v>0</v>
      </c>
      <c r="DU22" s="120">
        <f t="shared" si="121"/>
        <v>0</v>
      </c>
      <c r="DV22" s="120">
        <f t="shared" si="121"/>
        <v>0</v>
      </c>
      <c r="DW22" s="120">
        <f t="shared" si="121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2">EC39</f>
        <v>0</v>
      </c>
      <c r="ED22" s="120">
        <f t="shared" si="122"/>
        <v>0</v>
      </c>
      <c r="EE22" s="120">
        <f t="shared" si="122"/>
        <v>0</v>
      </c>
      <c r="EF22" s="120">
        <f t="shared" si="122"/>
        <v>0</v>
      </c>
      <c r="EG22" s="120">
        <f t="shared" si="122"/>
        <v>0</v>
      </c>
      <c r="EH22" s="120">
        <f t="shared" si="122"/>
        <v>0</v>
      </c>
      <c r="EI22" s="120">
        <f t="shared" si="122"/>
        <v>0</v>
      </c>
      <c r="EJ22" s="120">
        <f t="shared" si="122"/>
        <v>0</v>
      </c>
      <c r="EK22" s="127">
        <f t="shared" si="9"/>
        <v>0</v>
      </c>
      <c r="EL22" s="120">
        <f>EL39</f>
        <v>0</v>
      </c>
      <c r="EM22" s="120">
        <f>EM39</f>
        <v>1</v>
      </c>
      <c r="EN22" s="127">
        <f t="shared" si="10"/>
        <v>7.1428571428571425E-2</v>
      </c>
      <c r="EO22" s="120">
        <f>EO39</f>
        <v>1</v>
      </c>
      <c r="EP22" s="127">
        <f t="shared" si="11"/>
        <v>7.1428571428571425E-2</v>
      </c>
      <c r="EQ22" s="125"/>
      <c r="ER22" s="133" t="s">
        <v>160</v>
      </c>
      <c r="ES22" s="120">
        <f>ES39</f>
        <v>0</v>
      </c>
      <c r="ET22" s="120">
        <f t="shared" ref="ET22:FK22" si="123">ET39</f>
        <v>0</v>
      </c>
      <c r="EU22" s="120">
        <f t="shared" si="123"/>
        <v>0</v>
      </c>
      <c r="EV22" s="120">
        <f t="shared" si="123"/>
        <v>0</v>
      </c>
      <c r="EW22" s="120">
        <f t="shared" si="123"/>
        <v>1</v>
      </c>
      <c r="EX22" s="120">
        <f t="shared" si="123"/>
        <v>5</v>
      </c>
      <c r="EY22" s="120">
        <f t="shared" si="123"/>
        <v>0</v>
      </c>
      <c r="EZ22" s="120">
        <f t="shared" si="123"/>
        <v>1</v>
      </c>
      <c r="FA22" s="120">
        <f t="shared" si="123"/>
        <v>0</v>
      </c>
      <c r="FB22" s="120">
        <f t="shared" si="123"/>
        <v>2</v>
      </c>
      <c r="FC22" s="120">
        <f t="shared" si="123"/>
        <v>0</v>
      </c>
      <c r="FD22" s="120">
        <f t="shared" si="123"/>
        <v>0</v>
      </c>
      <c r="FE22" s="120">
        <f t="shared" si="123"/>
        <v>0</v>
      </c>
      <c r="FF22" s="120">
        <f t="shared" si="123"/>
        <v>0</v>
      </c>
      <c r="FG22" s="120">
        <f t="shared" si="123"/>
        <v>0</v>
      </c>
      <c r="FH22" s="120">
        <f t="shared" si="123"/>
        <v>0</v>
      </c>
      <c r="FI22" s="120">
        <f t="shared" si="123"/>
        <v>0</v>
      </c>
      <c r="FJ22" s="120">
        <f t="shared" si="123"/>
        <v>0</v>
      </c>
      <c r="FK22" s="119">
        <f t="shared" si="123"/>
        <v>12</v>
      </c>
      <c r="FL22" s="188">
        <f t="shared" si="12"/>
        <v>16.666666666666664</v>
      </c>
      <c r="FM22" s="120">
        <f t="shared" ref="FM22:GG22" si="124">FM39</f>
        <v>0</v>
      </c>
      <c r="FN22" s="120">
        <f t="shared" si="124"/>
        <v>0</v>
      </c>
      <c r="FO22" s="120">
        <f t="shared" si="124"/>
        <v>0</v>
      </c>
      <c r="FP22" s="120">
        <f t="shared" si="124"/>
        <v>2</v>
      </c>
      <c r="FQ22" s="120">
        <f t="shared" si="124"/>
        <v>0</v>
      </c>
      <c r="FR22" s="120">
        <f t="shared" si="124"/>
        <v>0</v>
      </c>
      <c r="FS22" s="120">
        <f t="shared" si="124"/>
        <v>0</v>
      </c>
      <c r="FT22" s="120">
        <f t="shared" si="124"/>
        <v>0</v>
      </c>
      <c r="FU22" s="120">
        <f t="shared" si="124"/>
        <v>0</v>
      </c>
      <c r="FV22" s="120">
        <f t="shared" si="124"/>
        <v>3</v>
      </c>
      <c r="FW22" s="120">
        <f t="shared" si="124"/>
        <v>8</v>
      </c>
      <c r="FX22" s="120">
        <f t="shared" si="124"/>
        <v>1</v>
      </c>
      <c r="FY22" s="120">
        <f t="shared" si="124"/>
        <v>0</v>
      </c>
      <c r="FZ22" s="120">
        <f t="shared" si="124"/>
        <v>0</v>
      </c>
      <c r="GA22" s="120">
        <f t="shared" si="124"/>
        <v>2</v>
      </c>
      <c r="GB22" s="120">
        <f t="shared" si="124"/>
        <v>0</v>
      </c>
      <c r="GC22" s="120">
        <f t="shared" si="124"/>
        <v>0</v>
      </c>
      <c r="GD22" s="120">
        <f t="shared" si="124"/>
        <v>0</v>
      </c>
      <c r="GE22" s="120">
        <f t="shared" si="124"/>
        <v>0</v>
      </c>
      <c r="GF22" s="120">
        <f t="shared" si="124"/>
        <v>0</v>
      </c>
      <c r="GG22" s="120">
        <f t="shared" si="124"/>
        <v>0</v>
      </c>
      <c r="GH22" s="125"/>
      <c r="GI22" s="133" t="s">
        <v>160</v>
      </c>
      <c r="GJ22" s="119">
        <f>GJ39</f>
        <v>106</v>
      </c>
      <c r="GK22" s="192">
        <f t="shared" si="14"/>
        <v>20.754716981132077</v>
      </c>
      <c r="GL22" s="120">
        <f>GL39</f>
        <v>0</v>
      </c>
      <c r="GM22" s="120">
        <f t="shared" ref="GM22:GW22" si="125">GM39</f>
        <v>0</v>
      </c>
      <c r="GN22" s="120">
        <f t="shared" si="125"/>
        <v>0</v>
      </c>
      <c r="GO22" s="120">
        <f t="shared" si="125"/>
        <v>0</v>
      </c>
      <c r="GP22" s="120">
        <f t="shared" si="125"/>
        <v>0</v>
      </c>
      <c r="GQ22" s="120">
        <f t="shared" si="125"/>
        <v>1</v>
      </c>
      <c r="GR22" s="120">
        <f t="shared" si="125"/>
        <v>2</v>
      </c>
      <c r="GS22" s="120">
        <f t="shared" si="125"/>
        <v>3</v>
      </c>
      <c r="GT22" s="120">
        <f t="shared" si="125"/>
        <v>12</v>
      </c>
      <c r="GU22" s="129">
        <f t="shared" si="125"/>
        <v>4</v>
      </c>
      <c r="GV22" s="131">
        <f t="shared" si="125"/>
        <v>38</v>
      </c>
      <c r="GW22" s="120">
        <f t="shared" si="125"/>
        <v>166</v>
      </c>
      <c r="GX22" s="304">
        <f t="shared" si="16"/>
        <v>22.891566265060241</v>
      </c>
      <c r="GY22" s="130">
        <f t="shared" ref="GY22:HG22" si="126">GY39</f>
        <v>1</v>
      </c>
      <c r="GZ22" s="120">
        <f t="shared" si="126"/>
        <v>0</v>
      </c>
      <c r="HA22" s="120">
        <f t="shared" si="126"/>
        <v>0</v>
      </c>
      <c r="HB22" s="120">
        <f t="shared" si="126"/>
        <v>0</v>
      </c>
      <c r="HC22" s="120">
        <f t="shared" si="126"/>
        <v>0</v>
      </c>
      <c r="HD22" s="120">
        <f t="shared" si="126"/>
        <v>0</v>
      </c>
      <c r="HE22" s="120">
        <f t="shared" si="126"/>
        <v>0</v>
      </c>
      <c r="HF22" s="120">
        <f t="shared" si="126"/>
        <v>0</v>
      </c>
      <c r="HG22" s="124">
        <f t="shared" si="126"/>
        <v>0</v>
      </c>
      <c r="HH22" s="125"/>
      <c r="HI22" s="133" t="s">
        <v>160</v>
      </c>
      <c r="HJ22" s="120">
        <f t="shared" ref="HJ22:HR22" si="127">HJ39</f>
        <v>0</v>
      </c>
      <c r="HK22" s="120">
        <f t="shared" si="127"/>
        <v>0</v>
      </c>
      <c r="HL22" s="120">
        <f t="shared" si="127"/>
        <v>0</v>
      </c>
      <c r="HM22" s="120">
        <f t="shared" si="127"/>
        <v>0</v>
      </c>
      <c r="HN22" s="120">
        <f t="shared" si="127"/>
        <v>0</v>
      </c>
      <c r="HO22" s="120">
        <f t="shared" si="127"/>
        <v>0</v>
      </c>
      <c r="HP22" s="120">
        <f t="shared" si="127"/>
        <v>0</v>
      </c>
      <c r="HQ22" s="129">
        <f t="shared" si="127"/>
        <v>0</v>
      </c>
      <c r="HR22" s="131">
        <f t="shared" si="127"/>
        <v>7</v>
      </c>
      <c r="HS22" s="198">
        <f t="shared" si="47"/>
        <v>0</v>
      </c>
      <c r="HT22" s="130">
        <f t="shared" ref="HT22:IF22" si="128">HT39</f>
        <v>0</v>
      </c>
      <c r="HU22" s="120">
        <f t="shared" si="128"/>
        <v>0</v>
      </c>
      <c r="HV22" s="120">
        <f t="shared" si="128"/>
        <v>0</v>
      </c>
      <c r="HW22" s="124">
        <f t="shared" si="128"/>
        <v>0</v>
      </c>
      <c r="HX22" s="211"/>
      <c r="HY22" s="130">
        <f t="shared" si="128"/>
        <v>0</v>
      </c>
      <c r="HZ22" s="120">
        <f t="shared" si="128"/>
        <v>0</v>
      </c>
      <c r="IA22" s="120">
        <f t="shared" si="128"/>
        <v>0</v>
      </c>
      <c r="IB22" s="120">
        <f t="shared" si="128"/>
        <v>0</v>
      </c>
      <c r="IC22" s="120">
        <f t="shared" si="128"/>
        <v>0</v>
      </c>
      <c r="ID22" s="120">
        <f t="shared" si="128"/>
        <v>0</v>
      </c>
      <c r="IE22" s="120">
        <f t="shared" si="128"/>
        <v>0</v>
      </c>
      <c r="IF22" s="124">
        <f t="shared" si="128"/>
        <v>0</v>
      </c>
      <c r="IG22" s="125"/>
      <c r="IH22" s="133" t="s">
        <v>160</v>
      </c>
      <c r="II22" s="120">
        <f t="shared" ref="II22:JH22" si="129">II39</f>
        <v>0</v>
      </c>
      <c r="IJ22" s="120">
        <f t="shared" si="129"/>
        <v>0</v>
      </c>
      <c r="IK22" s="120">
        <f t="shared" si="129"/>
        <v>0</v>
      </c>
      <c r="IL22" s="120">
        <f t="shared" si="129"/>
        <v>0</v>
      </c>
      <c r="IM22" s="120">
        <f t="shared" si="129"/>
        <v>0</v>
      </c>
      <c r="IN22" s="120">
        <f t="shared" si="129"/>
        <v>0</v>
      </c>
      <c r="IO22" s="120">
        <f t="shared" si="129"/>
        <v>0</v>
      </c>
      <c r="IP22" s="120">
        <f t="shared" si="129"/>
        <v>0</v>
      </c>
      <c r="IQ22" s="120">
        <f t="shared" si="129"/>
        <v>0</v>
      </c>
      <c r="IR22" s="120">
        <f t="shared" si="129"/>
        <v>0</v>
      </c>
      <c r="IS22" s="120">
        <f t="shared" si="129"/>
        <v>0</v>
      </c>
      <c r="IT22" s="120">
        <f t="shared" si="129"/>
        <v>0</v>
      </c>
      <c r="IU22" s="120">
        <f t="shared" si="129"/>
        <v>0</v>
      </c>
      <c r="IV22" s="120">
        <f t="shared" si="129"/>
        <v>0</v>
      </c>
      <c r="IW22" s="124">
        <f t="shared" si="129"/>
        <v>0</v>
      </c>
      <c r="IX22" s="130">
        <f t="shared" si="129"/>
        <v>0</v>
      </c>
      <c r="IY22" s="120">
        <f t="shared" si="129"/>
        <v>0</v>
      </c>
      <c r="IZ22" s="129">
        <f t="shared" si="129"/>
        <v>0</v>
      </c>
      <c r="JA22" s="131">
        <f t="shared" si="129"/>
        <v>0</v>
      </c>
      <c r="JB22" s="120">
        <f t="shared" si="129"/>
        <v>0</v>
      </c>
      <c r="JC22" s="124">
        <f t="shared" si="129"/>
        <v>0</v>
      </c>
      <c r="JD22" s="130">
        <f t="shared" si="129"/>
        <v>0</v>
      </c>
      <c r="JE22" s="120">
        <f t="shared" si="129"/>
        <v>0</v>
      </c>
      <c r="JF22" s="120">
        <f t="shared" si="129"/>
        <v>0</v>
      </c>
      <c r="JG22" s="120">
        <f t="shared" si="129"/>
        <v>0</v>
      </c>
      <c r="JH22" s="120">
        <f t="shared" si="129"/>
        <v>0</v>
      </c>
      <c r="JI22" s="125"/>
      <c r="JJ22" s="133" t="s">
        <v>160</v>
      </c>
      <c r="JK22" s="120">
        <f t="shared" ref="JK22:KE22" si="130">JK39</f>
        <v>0</v>
      </c>
      <c r="JL22" s="120">
        <f t="shared" si="130"/>
        <v>0</v>
      </c>
      <c r="JM22" s="120">
        <f t="shared" si="130"/>
        <v>0</v>
      </c>
      <c r="JN22" s="120">
        <f t="shared" si="130"/>
        <v>0</v>
      </c>
      <c r="JO22" s="120">
        <f t="shared" si="130"/>
        <v>0</v>
      </c>
      <c r="JP22" s="120">
        <f t="shared" si="130"/>
        <v>0</v>
      </c>
      <c r="JQ22" s="120">
        <f t="shared" si="130"/>
        <v>0</v>
      </c>
      <c r="JR22" s="120">
        <f t="shared" si="130"/>
        <v>0</v>
      </c>
      <c r="JS22" s="120">
        <f t="shared" si="130"/>
        <v>0</v>
      </c>
      <c r="JT22" s="129">
        <f t="shared" si="130"/>
        <v>0</v>
      </c>
      <c r="JU22" s="340">
        <f t="shared" si="130"/>
        <v>0</v>
      </c>
      <c r="JV22" s="341">
        <f t="shared" si="130"/>
        <v>0</v>
      </c>
      <c r="JW22" s="341">
        <f t="shared" si="130"/>
        <v>0</v>
      </c>
      <c r="JX22" s="341">
        <f t="shared" si="130"/>
        <v>0</v>
      </c>
      <c r="JY22" s="342">
        <f t="shared" si="130"/>
        <v>0</v>
      </c>
      <c r="JZ22" s="340">
        <f t="shared" si="130"/>
        <v>0</v>
      </c>
      <c r="KA22" s="341">
        <f t="shared" si="130"/>
        <v>0</v>
      </c>
      <c r="KB22" s="341">
        <f t="shared" si="130"/>
        <v>0</v>
      </c>
      <c r="KC22" s="341">
        <f t="shared" si="130"/>
        <v>0</v>
      </c>
      <c r="KD22" s="342">
        <f t="shared" si="130"/>
        <v>0</v>
      </c>
      <c r="KE22" s="340">
        <f t="shared" si="130"/>
        <v>83</v>
      </c>
      <c r="KF22" s="343">
        <f t="shared" si="19"/>
        <v>3.6144578313253009</v>
      </c>
      <c r="KG22" s="342">
        <f>KG39</f>
        <v>3</v>
      </c>
      <c r="KH22" s="131">
        <f t="shared" ref="KH22:KW22" si="131">KH39</f>
        <v>0</v>
      </c>
      <c r="KI22" s="130">
        <f t="shared" si="131"/>
        <v>0</v>
      </c>
      <c r="KJ22" s="124">
        <f t="shared" si="131"/>
        <v>0</v>
      </c>
      <c r="KK22" s="125"/>
      <c r="KL22" s="308" t="s">
        <v>160</v>
      </c>
      <c r="KM22" s="131">
        <f t="shared" si="131"/>
        <v>0</v>
      </c>
      <c r="KN22" s="120">
        <f t="shared" si="131"/>
        <v>0</v>
      </c>
      <c r="KO22" s="120">
        <f t="shared" si="131"/>
        <v>0</v>
      </c>
      <c r="KP22" s="120">
        <f t="shared" si="131"/>
        <v>1</v>
      </c>
      <c r="KQ22" s="120">
        <f t="shared" si="131"/>
        <v>0</v>
      </c>
      <c r="KR22" s="120">
        <f t="shared" si="131"/>
        <v>1</v>
      </c>
      <c r="KS22" s="120">
        <f t="shared" si="131"/>
        <v>0</v>
      </c>
      <c r="KT22" s="120">
        <f t="shared" si="131"/>
        <v>0</v>
      </c>
      <c r="KU22" s="124">
        <f t="shared" si="131"/>
        <v>0</v>
      </c>
      <c r="KV22" s="120">
        <f t="shared" si="131"/>
        <v>0</v>
      </c>
      <c r="KW22" s="120">
        <f t="shared" si="131"/>
        <v>0</v>
      </c>
      <c r="KY22" s="120">
        <f t="shared" ref="KY22:LB22" si="132">KY39</f>
        <v>0</v>
      </c>
      <c r="KZ22" s="120">
        <f t="shared" si="132"/>
        <v>0</v>
      </c>
      <c r="LA22" s="120">
        <f t="shared" si="132"/>
        <v>0</v>
      </c>
      <c r="LB22" s="120">
        <f t="shared" si="132"/>
        <v>0</v>
      </c>
      <c r="LD22" s="308" t="s">
        <v>160</v>
      </c>
      <c r="LE22" s="120">
        <f t="shared" ref="LE22:LR22" si="133">LE39</f>
        <v>0</v>
      </c>
      <c r="LF22" s="120">
        <f t="shared" si="133"/>
        <v>0</v>
      </c>
      <c r="LG22" s="120">
        <f t="shared" si="133"/>
        <v>0</v>
      </c>
      <c r="LH22" s="120">
        <f t="shared" si="133"/>
        <v>0</v>
      </c>
      <c r="LI22" s="120">
        <f t="shared" si="133"/>
        <v>0</v>
      </c>
      <c r="LJ22" s="124">
        <f t="shared" si="133"/>
        <v>0</v>
      </c>
      <c r="LK22" s="131">
        <f t="shared" si="133"/>
        <v>0</v>
      </c>
      <c r="LL22" s="120">
        <f t="shared" si="133"/>
        <v>0</v>
      </c>
      <c r="LM22" s="120">
        <f t="shared" si="133"/>
        <v>0</v>
      </c>
      <c r="LN22" s="124">
        <f t="shared" si="133"/>
        <v>0</v>
      </c>
      <c r="LO22" s="124">
        <f t="shared" si="133"/>
        <v>2</v>
      </c>
      <c r="LP22" s="124">
        <f t="shared" si="133"/>
        <v>0</v>
      </c>
      <c r="LQ22" s="124">
        <f t="shared" si="133"/>
        <v>0</v>
      </c>
      <c r="LR22" s="124">
        <f t="shared" si="133"/>
        <v>0</v>
      </c>
    </row>
    <row r="23" spans="1:330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0</v>
      </c>
      <c r="E23" s="137">
        <f>E41</f>
        <v>0</v>
      </c>
      <c r="F23" s="137">
        <f>F41</f>
        <v>0</v>
      </c>
      <c r="G23" s="412">
        <f t="shared" si="24"/>
        <v>0</v>
      </c>
      <c r="H23" s="146">
        <f>H41</f>
        <v>0</v>
      </c>
      <c r="I23" s="145">
        <f>I41</f>
        <v>0</v>
      </c>
      <c r="J23" s="147">
        <f>J41</f>
        <v>4</v>
      </c>
      <c r="K23" s="137">
        <f>K41</f>
        <v>5</v>
      </c>
      <c r="L23" s="141">
        <f>L41</f>
        <v>5</v>
      </c>
      <c r="M23" s="498">
        <f t="shared" si="1"/>
        <v>8.7719298245614024</v>
      </c>
      <c r="N23" s="147">
        <f>N41</f>
        <v>4</v>
      </c>
      <c r="O23" s="137">
        <f>O41</f>
        <v>5</v>
      </c>
      <c r="P23" s="137">
        <f>P41</f>
        <v>5</v>
      </c>
      <c r="Q23" s="388">
        <f t="shared" si="25"/>
        <v>8.7719298245614024</v>
      </c>
      <c r="R23" s="146">
        <f t="shared" ref="R23:AG23" si="134">R41</f>
        <v>0</v>
      </c>
      <c r="S23" s="137">
        <f t="shared" si="134"/>
        <v>0</v>
      </c>
      <c r="T23" s="137">
        <f t="shared" si="134"/>
        <v>0</v>
      </c>
      <c r="U23" s="137">
        <f t="shared" si="134"/>
        <v>0</v>
      </c>
      <c r="V23" s="137">
        <f t="shared" si="134"/>
        <v>0</v>
      </c>
      <c r="W23" s="137">
        <f t="shared" si="134"/>
        <v>0</v>
      </c>
      <c r="X23" s="137">
        <f t="shared" si="134"/>
        <v>4</v>
      </c>
      <c r="Y23" s="137">
        <f t="shared" si="134"/>
        <v>5</v>
      </c>
      <c r="Z23" s="137">
        <f t="shared" si="134"/>
        <v>4</v>
      </c>
      <c r="AA23" s="137">
        <f t="shared" si="134"/>
        <v>5</v>
      </c>
      <c r="AB23" s="137">
        <f t="shared" si="134"/>
        <v>0</v>
      </c>
      <c r="AC23" s="137">
        <f t="shared" si="134"/>
        <v>0</v>
      </c>
      <c r="AD23" s="137">
        <f t="shared" si="134"/>
        <v>0</v>
      </c>
      <c r="AE23" s="137">
        <f t="shared" si="134"/>
        <v>0</v>
      </c>
      <c r="AF23" s="137">
        <f t="shared" si="134"/>
        <v>0</v>
      </c>
      <c r="AG23" s="137">
        <f t="shared" si="134"/>
        <v>0</v>
      </c>
      <c r="AH23" s="125"/>
      <c r="AI23" s="309" t="s">
        <v>162</v>
      </c>
      <c r="AJ23" s="475">
        <f>AJ41</f>
        <v>69</v>
      </c>
      <c r="AK23" s="137">
        <f>AK41</f>
        <v>10</v>
      </c>
      <c r="AL23" s="143">
        <f t="shared" si="27"/>
        <v>14.492753623188406</v>
      </c>
      <c r="AM23" s="137">
        <f t="shared" ref="AM23:AU23" si="135">AM41</f>
        <v>10</v>
      </c>
      <c r="AN23" s="145">
        <f t="shared" si="135"/>
        <v>10</v>
      </c>
      <c r="AO23" s="147">
        <f t="shared" si="135"/>
        <v>0</v>
      </c>
      <c r="AP23" s="137">
        <f t="shared" si="135"/>
        <v>0</v>
      </c>
      <c r="AQ23" s="141">
        <f t="shared" si="135"/>
        <v>0</v>
      </c>
      <c r="AR23" s="146">
        <f t="shared" si="135"/>
        <v>0</v>
      </c>
      <c r="AS23" s="137">
        <f t="shared" si="135"/>
        <v>0</v>
      </c>
      <c r="AT23" s="137">
        <f t="shared" si="135"/>
        <v>15</v>
      </c>
      <c r="AU23" s="137">
        <f t="shared" si="135"/>
        <v>10</v>
      </c>
      <c r="AV23" s="143">
        <f t="shared" si="29"/>
        <v>14.492753623188406</v>
      </c>
      <c r="AW23" s="137">
        <f>AW41</f>
        <v>10</v>
      </c>
      <c r="AX23" s="137">
        <f>AX41</f>
        <v>10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30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1"/>
        <v>0</v>
      </c>
      <c r="BG23" s="137">
        <f t="shared" ref="BG23:BM23" si="136">BG41</f>
        <v>0</v>
      </c>
      <c r="BH23" s="137">
        <f t="shared" si="136"/>
        <v>0</v>
      </c>
      <c r="BI23" s="137">
        <f t="shared" si="136"/>
        <v>0</v>
      </c>
      <c r="BJ23" s="137">
        <f t="shared" si="136"/>
        <v>0</v>
      </c>
      <c r="BK23" s="137">
        <f t="shared" si="136"/>
        <v>0</v>
      </c>
      <c r="BL23" s="137">
        <f t="shared" si="136"/>
        <v>0</v>
      </c>
      <c r="BM23" s="137">
        <f t="shared" si="136"/>
        <v>0</v>
      </c>
      <c r="BN23" s="125"/>
      <c r="BO23" s="142" t="s">
        <v>162</v>
      </c>
      <c r="BP23" s="136">
        <f>BP41</f>
        <v>76</v>
      </c>
      <c r="BQ23" s="137">
        <f t="shared" ref="BQ23:BX23" si="137">BQ41</f>
        <v>0</v>
      </c>
      <c r="BR23" s="137">
        <f t="shared" si="137"/>
        <v>0</v>
      </c>
      <c r="BS23" s="137">
        <f t="shared" si="137"/>
        <v>0</v>
      </c>
      <c r="BT23" s="137">
        <f t="shared" si="137"/>
        <v>0</v>
      </c>
      <c r="BU23" s="145">
        <f t="shared" si="137"/>
        <v>0</v>
      </c>
      <c r="BV23" s="147">
        <f t="shared" si="137"/>
        <v>1</v>
      </c>
      <c r="BW23" s="137">
        <f t="shared" si="137"/>
        <v>0</v>
      </c>
      <c r="BX23" s="137">
        <f t="shared" si="137"/>
        <v>0</v>
      </c>
      <c r="BY23" s="478">
        <f t="shared" si="34"/>
        <v>0</v>
      </c>
      <c r="BZ23" s="147">
        <f>BZ41</f>
        <v>0</v>
      </c>
      <c r="CA23" s="137">
        <f>CA41</f>
        <v>0</v>
      </c>
      <c r="CB23" s="137">
        <f>CB41</f>
        <v>0</v>
      </c>
      <c r="CC23" s="470">
        <f t="shared" si="35"/>
        <v>0</v>
      </c>
      <c r="CD23" s="146">
        <f t="shared" ref="CD23:CK23" si="138">CD41</f>
        <v>0</v>
      </c>
      <c r="CE23" s="137">
        <f t="shared" si="138"/>
        <v>0</v>
      </c>
      <c r="CF23" s="137">
        <f t="shared" si="138"/>
        <v>0</v>
      </c>
      <c r="CG23" s="137">
        <f t="shared" si="138"/>
        <v>0</v>
      </c>
      <c r="CH23" s="137">
        <f t="shared" si="138"/>
        <v>0</v>
      </c>
      <c r="CI23" s="137">
        <f t="shared" si="138"/>
        <v>0</v>
      </c>
      <c r="CJ23" s="137">
        <f t="shared" si="138"/>
        <v>0</v>
      </c>
      <c r="CK23" s="137">
        <f t="shared" si="138"/>
        <v>0</v>
      </c>
      <c r="CL23" s="316">
        <f t="shared" si="37"/>
        <v>0</v>
      </c>
      <c r="CM23" s="134">
        <f t="shared" ref="CM23:CN23" si="139">CM41</f>
        <v>0</v>
      </c>
      <c r="CN23" s="325">
        <f t="shared" si="139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40">CS41</f>
        <v>0</v>
      </c>
      <c r="CT23" s="137">
        <f t="shared" si="140"/>
        <v>2</v>
      </c>
      <c r="CU23" s="137">
        <f t="shared" si="140"/>
        <v>0</v>
      </c>
      <c r="CV23" s="137">
        <f t="shared" si="140"/>
        <v>0</v>
      </c>
      <c r="CW23" s="137">
        <f t="shared" si="140"/>
        <v>0</v>
      </c>
      <c r="CX23" s="137">
        <f t="shared" si="140"/>
        <v>0</v>
      </c>
      <c r="CY23" s="137">
        <f t="shared" si="140"/>
        <v>0</v>
      </c>
      <c r="CZ23" s="137">
        <f t="shared" si="140"/>
        <v>0</v>
      </c>
      <c r="DA23" s="137">
        <f t="shared" si="140"/>
        <v>0</v>
      </c>
      <c r="DB23" s="137">
        <f t="shared" si="140"/>
        <v>0</v>
      </c>
      <c r="DC23" s="137">
        <f t="shared" si="140"/>
        <v>0</v>
      </c>
      <c r="DD23" s="137">
        <f t="shared" si="140"/>
        <v>0</v>
      </c>
      <c r="DE23" s="137">
        <f t="shared" si="140"/>
        <v>0</v>
      </c>
      <c r="DF23" s="137">
        <f t="shared" si="140"/>
        <v>0</v>
      </c>
      <c r="DG23" s="137">
        <f t="shared" si="140"/>
        <v>0</v>
      </c>
      <c r="DH23" s="137">
        <f t="shared" si="140"/>
        <v>0</v>
      </c>
      <c r="DI23" s="137">
        <f t="shared" si="140"/>
        <v>0</v>
      </c>
      <c r="DJ23" s="137">
        <f t="shared" si="140"/>
        <v>0</v>
      </c>
      <c r="DK23" s="137">
        <f t="shared" si="140"/>
        <v>0</v>
      </c>
      <c r="DL23" s="137">
        <f t="shared" si="140"/>
        <v>0</v>
      </c>
      <c r="DM23" s="137">
        <f t="shared" si="140"/>
        <v>0</v>
      </c>
      <c r="DN23" s="125"/>
      <c r="DO23" s="309" t="s">
        <v>162</v>
      </c>
      <c r="DP23" s="475">
        <f>DP41</f>
        <v>79</v>
      </c>
      <c r="DQ23" s="137">
        <f t="shared" ref="DQ23:DW23" si="141">DQ41</f>
        <v>0</v>
      </c>
      <c r="DR23" s="137">
        <f t="shared" si="141"/>
        <v>0</v>
      </c>
      <c r="DS23" s="137">
        <f t="shared" si="141"/>
        <v>0</v>
      </c>
      <c r="DT23" s="137">
        <f t="shared" si="141"/>
        <v>0</v>
      </c>
      <c r="DU23" s="137">
        <f t="shared" si="141"/>
        <v>0</v>
      </c>
      <c r="DV23" s="137">
        <f t="shared" si="141"/>
        <v>0</v>
      </c>
      <c r="DW23" s="137">
        <f t="shared" si="141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2">EC41</f>
        <v>0</v>
      </c>
      <c r="ED23" s="137">
        <f t="shared" si="142"/>
        <v>0</v>
      </c>
      <c r="EE23" s="137">
        <f t="shared" si="142"/>
        <v>0</v>
      </c>
      <c r="EF23" s="137">
        <f t="shared" si="142"/>
        <v>0</v>
      </c>
      <c r="EG23" s="137">
        <f t="shared" si="142"/>
        <v>0</v>
      </c>
      <c r="EH23" s="137">
        <f t="shared" si="142"/>
        <v>0</v>
      </c>
      <c r="EI23" s="137">
        <f t="shared" si="142"/>
        <v>0</v>
      </c>
      <c r="EJ23" s="137">
        <f t="shared" si="142"/>
        <v>0</v>
      </c>
      <c r="EK23" s="143">
        <f t="shared" si="9"/>
        <v>0</v>
      </c>
      <c r="EL23" s="137">
        <f>EL41</f>
        <v>0</v>
      </c>
      <c r="EM23" s="137">
        <f>EM41</f>
        <v>5</v>
      </c>
      <c r="EN23" s="143">
        <f t="shared" si="10"/>
        <v>6.3291139240506333E-2</v>
      </c>
      <c r="EO23" s="137">
        <f>EO41</f>
        <v>5</v>
      </c>
      <c r="EP23" s="143">
        <f t="shared" si="11"/>
        <v>6.3291139240506333E-2</v>
      </c>
      <c r="EQ23" s="125"/>
      <c r="ER23" s="142" t="s">
        <v>162</v>
      </c>
      <c r="ES23" s="137">
        <f>ES41</f>
        <v>0</v>
      </c>
      <c r="ET23" s="137">
        <f t="shared" ref="ET23:FK23" si="143">ET41</f>
        <v>0</v>
      </c>
      <c r="EU23" s="137">
        <f t="shared" si="143"/>
        <v>0</v>
      </c>
      <c r="EV23" s="137">
        <f t="shared" si="143"/>
        <v>0</v>
      </c>
      <c r="EW23" s="137">
        <f t="shared" si="143"/>
        <v>0</v>
      </c>
      <c r="EX23" s="137">
        <f t="shared" si="143"/>
        <v>0</v>
      </c>
      <c r="EY23" s="137">
        <f t="shared" si="143"/>
        <v>1</v>
      </c>
      <c r="EZ23" s="137">
        <f t="shared" si="143"/>
        <v>0</v>
      </c>
      <c r="FA23" s="137">
        <f t="shared" si="143"/>
        <v>0</v>
      </c>
      <c r="FB23" s="137">
        <f t="shared" si="143"/>
        <v>1</v>
      </c>
      <c r="FC23" s="137">
        <f t="shared" si="143"/>
        <v>0</v>
      </c>
      <c r="FD23" s="137">
        <f t="shared" si="143"/>
        <v>0</v>
      </c>
      <c r="FE23" s="137">
        <f t="shared" si="143"/>
        <v>1</v>
      </c>
      <c r="FF23" s="137">
        <f t="shared" si="143"/>
        <v>0</v>
      </c>
      <c r="FG23" s="137">
        <f t="shared" si="143"/>
        <v>0</v>
      </c>
      <c r="FH23" s="137">
        <f t="shared" si="143"/>
        <v>0</v>
      </c>
      <c r="FI23" s="137">
        <f t="shared" si="143"/>
        <v>0</v>
      </c>
      <c r="FJ23" s="137">
        <f t="shared" si="143"/>
        <v>0</v>
      </c>
      <c r="FK23" s="136">
        <f t="shared" si="143"/>
        <v>56</v>
      </c>
      <c r="FL23" s="189">
        <f t="shared" si="12"/>
        <v>0</v>
      </c>
      <c r="FM23" s="137">
        <f t="shared" ref="FM23:GG23" si="144">FM41</f>
        <v>0</v>
      </c>
      <c r="FN23" s="137">
        <f t="shared" si="144"/>
        <v>0</v>
      </c>
      <c r="FO23" s="137">
        <f t="shared" si="144"/>
        <v>0</v>
      </c>
      <c r="FP23" s="137">
        <f t="shared" si="144"/>
        <v>0</v>
      </c>
      <c r="FQ23" s="137">
        <f t="shared" si="144"/>
        <v>0</v>
      </c>
      <c r="FR23" s="137">
        <f t="shared" si="144"/>
        <v>0</v>
      </c>
      <c r="FS23" s="137">
        <f t="shared" si="144"/>
        <v>0</v>
      </c>
      <c r="FT23" s="137">
        <f t="shared" si="144"/>
        <v>0</v>
      </c>
      <c r="FU23" s="137">
        <f t="shared" si="144"/>
        <v>0</v>
      </c>
      <c r="FV23" s="137">
        <f t="shared" si="144"/>
        <v>0</v>
      </c>
      <c r="FW23" s="137">
        <f t="shared" si="144"/>
        <v>0</v>
      </c>
      <c r="FX23" s="137">
        <f t="shared" si="144"/>
        <v>0</v>
      </c>
      <c r="FY23" s="137">
        <f t="shared" si="144"/>
        <v>0</v>
      </c>
      <c r="FZ23" s="137">
        <f t="shared" si="144"/>
        <v>0</v>
      </c>
      <c r="GA23" s="137">
        <f t="shared" si="144"/>
        <v>0</v>
      </c>
      <c r="GB23" s="137">
        <f t="shared" si="144"/>
        <v>0</v>
      </c>
      <c r="GC23" s="137">
        <f t="shared" si="144"/>
        <v>0</v>
      </c>
      <c r="GD23" s="137">
        <f t="shared" si="144"/>
        <v>1</v>
      </c>
      <c r="GE23" s="137">
        <f t="shared" si="144"/>
        <v>0</v>
      </c>
      <c r="GF23" s="137">
        <f t="shared" si="144"/>
        <v>0</v>
      </c>
      <c r="GG23" s="137">
        <f t="shared" si="144"/>
        <v>1</v>
      </c>
      <c r="GH23" s="125"/>
      <c r="GI23" s="142" t="s">
        <v>162</v>
      </c>
      <c r="GJ23" s="136">
        <f>GJ41</f>
        <v>421</v>
      </c>
      <c r="GK23" s="193">
        <f t="shared" si="14"/>
        <v>15.676959619952493</v>
      </c>
      <c r="GL23" s="137">
        <f>GL41</f>
        <v>1</v>
      </c>
      <c r="GM23" s="137">
        <f t="shared" ref="GM23:GW23" si="145">GM41</f>
        <v>0</v>
      </c>
      <c r="GN23" s="137">
        <f t="shared" si="145"/>
        <v>0</v>
      </c>
      <c r="GO23" s="137">
        <f t="shared" si="145"/>
        <v>0</v>
      </c>
      <c r="GP23" s="137">
        <f t="shared" si="145"/>
        <v>0</v>
      </c>
      <c r="GQ23" s="137">
        <f t="shared" si="145"/>
        <v>4</v>
      </c>
      <c r="GR23" s="137">
        <f t="shared" si="145"/>
        <v>1</v>
      </c>
      <c r="GS23" s="137">
        <f t="shared" si="145"/>
        <v>3</v>
      </c>
      <c r="GT23" s="137">
        <f t="shared" si="145"/>
        <v>22</v>
      </c>
      <c r="GU23" s="145">
        <f t="shared" si="145"/>
        <v>35</v>
      </c>
      <c r="GV23" s="147">
        <f t="shared" si="145"/>
        <v>146</v>
      </c>
      <c r="GW23" s="137">
        <f t="shared" si="145"/>
        <v>702</v>
      </c>
      <c r="GX23" s="305">
        <f t="shared" si="16"/>
        <v>20.7977207977208</v>
      </c>
      <c r="GY23" s="146">
        <f t="shared" ref="GY23:HG23" si="146">GY41</f>
        <v>0</v>
      </c>
      <c r="GZ23" s="137">
        <f t="shared" si="146"/>
        <v>0</v>
      </c>
      <c r="HA23" s="137">
        <f t="shared" si="146"/>
        <v>0</v>
      </c>
      <c r="HB23" s="137">
        <f t="shared" si="146"/>
        <v>0</v>
      </c>
      <c r="HC23" s="137">
        <f t="shared" si="146"/>
        <v>0</v>
      </c>
      <c r="HD23" s="137">
        <f t="shared" si="146"/>
        <v>0</v>
      </c>
      <c r="HE23" s="137">
        <f t="shared" si="146"/>
        <v>0</v>
      </c>
      <c r="HF23" s="137">
        <f t="shared" si="146"/>
        <v>0</v>
      </c>
      <c r="HG23" s="141">
        <f t="shared" si="146"/>
        <v>0</v>
      </c>
      <c r="HH23" s="125"/>
      <c r="HI23" s="142" t="s">
        <v>162</v>
      </c>
      <c r="HJ23" s="137">
        <f t="shared" ref="HJ23:HR23" si="147">HJ41</f>
        <v>0</v>
      </c>
      <c r="HK23" s="137">
        <f t="shared" si="147"/>
        <v>0</v>
      </c>
      <c r="HL23" s="137">
        <f t="shared" si="147"/>
        <v>0</v>
      </c>
      <c r="HM23" s="137">
        <f t="shared" si="147"/>
        <v>0</v>
      </c>
      <c r="HN23" s="137">
        <f t="shared" si="147"/>
        <v>0</v>
      </c>
      <c r="HO23" s="137">
        <f t="shared" si="147"/>
        <v>0</v>
      </c>
      <c r="HP23" s="137">
        <f t="shared" si="147"/>
        <v>0</v>
      </c>
      <c r="HQ23" s="145">
        <f t="shared" si="147"/>
        <v>0</v>
      </c>
      <c r="HR23" s="147">
        <f t="shared" si="147"/>
        <v>42</v>
      </c>
      <c r="HS23" s="199">
        <f t="shared" si="47"/>
        <v>0</v>
      </c>
      <c r="HT23" s="146">
        <f t="shared" ref="HT23:IF23" si="148">HT41</f>
        <v>0</v>
      </c>
      <c r="HU23" s="137">
        <f t="shared" si="148"/>
        <v>0</v>
      </c>
      <c r="HV23" s="137">
        <f t="shared" si="148"/>
        <v>0</v>
      </c>
      <c r="HW23" s="141">
        <f t="shared" si="148"/>
        <v>0</v>
      </c>
      <c r="HX23" s="212"/>
      <c r="HY23" s="146">
        <f t="shared" si="148"/>
        <v>0</v>
      </c>
      <c r="HZ23" s="137">
        <f t="shared" si="148"/>
        <v>0</v>
      </c>
      <c r="IA23" s="137">
        <f t="shared" si="148"/>
        <v>0</v>
      </c>
      <c r="IB23" s="137">
        <f t="shared" si="148"/>
        <v>0</v>
      </c>
      <c r="IC23" s="137">
        <f t="shared" si="148"/>
        <v>0</v>
      </c>
      <c r="ID23" s="137">
        <f t="shared" si="148"/>
        <v>0</v>
      </c>
      <c r="IE23" s="137">
        <f t="shared" si="148"/>
        <v>0</v>
      </c>
      <c r="IF23" s="141">
        <f t="shared" si="148"/>
        <v>0</v>
      </c>
      <c r="IG23" s="125"/>
      <c r="IH23" s="142" t="s">
        <v>162</v>
      </c>
      <c r="II23" s="137">
        <f t="shared" ref="II23:JH23" si="149">II41</f>
        <v>0</v>
      </c>
      <c r="IJ23" s="137">
        <f t="shared" si="149"/>
        <v>0</v>
      </c>
      <c r="IK23" s="137">
        <f t="shared" si="149"/>
        <v>0</v>
      </c>
      <c r="IL23" s="137">
        <f t="shared" si="149"/>
        <v>0</v>
      </c>
      <c r="IM23" s="137">
        <f t="shared" si="149"/>
        <v>0</v>
      </c>
      <c r="IN23" s="137">
        <f t="shared" si="149"/>
        <v>0</v>
      </c>
      <c r="IO23" s="137">
        <f t="shared" si="149"/>
        <v>0</v>
      </c>
      <c r="IP23" s="137">
        <f t="shared" si="149"/>
        <v>0</v>
      </c>
      <c r="IQ23" s="137">
        <f t="shared" si="149"/>
        <v>0</v>
      </c>
      <c r="IR23" s="137">
        <f t="shared" si="149"/>
        <v>0</v>
      </c>
      <c r="IS23" s="137">
        <f t="shared" si="149"/>
        <v>0</v>
      </c>
      <c r="IT23" s="137">
        <f t="shared" si="149"/>
        <v>0</v>
      </c>
      <c r="IU23" s="137">
        <f t="shared" si="149"/>
        <v>0</v>
      </c>
      <c r="IV23" s="137">
        <f t="shared" si="149"/>
        <v>0</v>
      </c>
      <c r="IW23" s="141">
        <f t="shared" si="149"/>
        <v>0</v>
      </c>
      <c r="IX23" s="146">
        <f t="shared" si="149"/>
        <v>0</v>
      </c>
      <c r="IY23" s="137">
        <f t="shared" si="149"/>
        <v>0</v>
      </c>
      <c r="IZ23" s="145">
        <f t="shared" si="149"/>
        <v>0</v>
      </c>
      <c r="JA23" s="147">
        <f t="shared" si="149"/>
        <v>0</v>
      </c>
      <c r="JB23" s="137">
        <f t="shared" si="149"/>
        <v>0</v>
      </c>
      <c r="JC23" s="141">
        <f t="shared" si="149"/>
        <v>0</v>
      </c>
      <c r="JD23" s="146">
        <f t="shared" si="149"/>
        <v>0</v>
      </c>
      <c r="JE23" s="137">
        <f t="shared" si="149"/>
        <v>0</v>
      </c>
      <c r="JF23" s="137">
        <f t="shared" si="149"/>
        <v>0</v>
      </c>
      <c r="JG23" s="137">
        <f t="shared" si="149"/>
        <v>0</v>
      </c>
      <c r="JH23" s="137">
        <f t="shared" si="149"/>
        <v>0</v>
      </c>
      <c r="JI23" s="125"/>
      <c r="JJ23" s="142" t="s">
        <v>162</v>
      </c>
      <c r="JK23" s="137">
        <f t="shared" ref="JK23:KE23" si="150">JK41</f>
        <v>0</v>
      </c>
      <c r="JL23" s="137">
        <f t="shared" si="150"/>
        <v>0</v>
      </c>
      <c r="JM23" s="137">
        <f t="shared" si="150"/>
        <v>0</v>
      </c>
      <c r="JN23" s="137">
        <f t="shared" si="150"/>
        <v>0</v>
      </c>
      <c r="JO23" s="137">
        <f t="shared" si="150"/>
        <v>0</v>
      </c>
      <c r="JP23" s="137">
        <f t="shared" si="150"/>
        <v>0</v>
      </c>
      <c r="JQ23" s="137">
        <f t="shared" si="150"/>
        <v>0</v>
      </c>
      <c r="JR23" s="137">
        <f t="shared" si="150"/>
        <v>0</v>
      </c>
      <c r="JS23" s="137">
        <f t="shared" si="150"/>
        <v>0</v>
      </c>
      <c r="JT23" s="145">
        <f t="shared" si="150"/>
        <v>0</v>
      </c>
      <c r="JU23" s="344">
        <f t="shared" si="150"/>
        <v>0</v>
      </c>
      <c r="JV23" s="345">
        <f t="shared" si="150"/>
        <v>0</v>
      </c>
      <c r="JW23" s="345">
        <f t="shared" si="150"/>
        <v>0</v>
      </c>
      <c r="JX23" s="345">
        <f t="shared" si="150"/>
        <v>0</v>
      </c>
      <c r="JY23" s="346">
        <f t="shared" si="150"/>
        <v>0</v>
      </c>
      <c r="JZ23" s="344">
        <f t="shared" si="150"/>
        <v>0</v>
      </c>
      <c r="KA23" s="345">
        <f t="shared" si="150"/>
        <v>0</v>
      </c>
      <c r="KB23" s="345">
        <f t="shared" si="150"/>
        <v>0</v>
      </c>
      <c r="KC23" s="345">
        <f t="shared" si="150"/>
        <v>0</v>
      </c>
      <c r="KD23" s="346">
        <f t="shared" si="150"/>
        <v>0</v>
      </c>
      <c r="KE23" s="344">
        <f t="shared" si="150"/>
        <v>351</v>
      </c>
      <c r="KF23" s="347">
        <f t="shared" si="19"/>
        <v>0.56980056980056981</v>
      </c>
      <c r="KG23" s="346">
        <f>KG41</f>
        <v>2</v>
      </c>
      <c r="KH23" s="147">
        <f t="shared" ref="KH23:KW23" si="151">KH41</f>
        <v>0</v>
      </c>
      <c r="KI23" s="146">
        <f t="shared" si="151"/>
        <v>0</v>
      </c>
      <c r="KJ23" s="141">
        <f t="shared" si="151"/>
        <v>0</v>
      </c>
      <c r="KK23" s="125"/>
      <c r="KL23" s="309" t="s">
        <v>162</v>
      </c>
      <c r="KM23" s="147">
        <f t="shared" si="151"/>
        <v>0</v>
      </c>
      <c r="KN23" s="137">
        <f t="shared" si="151"/>
        <v>0</v>
      </c>
      <c r="KO23" s="137">
        <f t="shared" si="151"/>
        <v>0</v>
      </c>
      <c r="KP23" s="137">
        <f t="shared" si="151"/>
        <v>30</v>
      </c>
      <c r="KQ23" s="137">
        <f t="shared" si="151"/>
        <v>0</v>
      </c>
      <c r="KR23" s="137">
        <f t="shared" si="151"/>
        <v>10</v>
      </c>
      <c r="KS23" s="137">
        <f t="shared" si="151"/>
        <v>0</v>
      </c>
      <c r="KT23" s="137">
        <f t="shared" si="151"/>
        <v>0</v>
      </c>
      <c r="KU23" s="141">
        <f t="shared" si="151"/>
        <v>0</v>
      </c>
      <c r="KV23" s="137">
        <f t="shared" si="151"/>
        <v>0</v>
      </c>
      <c r="KW23" s="137">
        <f t="shared" si="151"/>
        <v>0</v>
      </c>
      <c r="KY23" s="137">
        <f t="shared" ref="KY23:LB23" si="152">KY41</f>
        <v>0</v>
      </c>
      <c r="KZ23" s="137">
        <f t="shared" si="152"/>
        <v>0</v>
      </c>
      <c r="LA23" s="137">
        <f t="shared" si="152"/>
        <v>0</v>
      </c>
      <c r="LB23" s="137">
        <f t="shared" si="152"/>
        <v>0</v>
      </c>
      <c r="LD23" s="309" t="s">
        <v>162</v>
      </c>
      <c r="LE23" s="137">
        <f t="shared" ref="LE23:LR23" si="153">LE41</f>
        <v>0</v>
      </c>
      <c r="LF23" s="137">
        <f t="shared" si="153"/>
        <v>0</v>
      </c>
      <c r="LG23" s="137">
        <f t="shared" si="153"/>
        <v>0</v>
      </c>
      <c r="LH23" s="137">
        <f t="shared" si="153"/>
        <v>0</v>
      </c>
      <c r="LI23" s="137">
        <f t="shared" si="153"/>
        <v>0</v>
      </c>
      <c r="LJ23" s="141">
        <f t="shared" si="153"/>
        <v>0</v>
      </c>
      <c r="LK23" s="147">
        <f t="shared" si="153"/>
        <v>0</v>
      </c>
      <c r="LL23" s="137">
        <f t="shared" si="153"/>
        <v>0</v>
      </c>
      <c r="LM23" s="137">
        <f t="shared" si="153"/>
        <v>0</v>
      </c>
      <c r="LN23" s="141">
        <f t="shared" si="153"/>
        <v>0</v>
      </c>
      <c r="LO23" s="141">
        <f t="shared" si="153"/>
        <v>15</v>
      </c>
      <c r="LP23" s="141">
        <f t="shared" si="153"/>
        <v>0</v>
      </c>
      <c r="LQ23" s="141">
        <f t="shared" si="153"/>
        <v>0</v>
      </c>
      <c r="LR23" s="141">
        <f t="shared" si="153"/>
        <v>0</v>
      </c>
    </row>
    <row r="24" spans="1:330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</row>
    <row r="25" spans="1:330" x14ac:dyDescent="0.2">
      <c r="LK25" s="445"/>
      <c r="LL25" s="445"/>
      <c r="LM25" s="445"/>
      <c r="LN25" s="445"/>
    </row>
    <row r="26" spans="1:330" ht="13.5" thickBot="1" x14ac:dyDescent="0.25">
      <c r="LK26" s="445"/>
      <c r="LL26" s="445"/>
      <c r="LM26" s="445"/>
      <c r="LN26" s="445"/>
    </row>
    <row r="27" spans="1:330" ht="15.75" customHeight="1" thickBot="1" x14ac:dyDescent="0.35">
      <c r="A27" s="4" t="s">
        <v>0</v>
      </c>
      <c r="B27" s="46" t="s">
        <v>1</v>
      </c>
      <c r="C27" s="69"/>
      <c r="D27" s="1209" t="s">
        <v>6</v>
      </c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1151"/>
      <c r="AE27" s="1151"/>
      <c r="AF27" s="1422"/>
      <c r="AG27" s="438"/>
      <c r="AH27" s="822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822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822"/>
      <c r="CQ27" s="5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151"/>
      <c r="DL27" s="1151"/>
      <c r="DM27" s="1422"/>
      <c r="DN27" s="822"/>
      <c r="DO27" s="5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6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7"/>
    </row>
    <row r="28" spans="1:330" ht="70.5" customHeight="1" thickBot="1" x14ac:dyDescent="0.35">
      <c r="A28" s="1559" t="s">
        <v>170</v>
      </c>
      <c r="B28" s="1321" t="s">
        <v>111</v>
      </c>
      <c r="C28" s="62"/>
      <c r="D28" s="1220" t="s">
        <v>2</v>
      </c>
      <c r="E28" s="1221"/>
      <c r="F28" s="1221"/>
      <c r="G28" s="1268"/>
      <c r="H28" s="1667" t="s">
        <v>7</v>
      </c>
      <c r="I28" s="1667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821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840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6"/>
      <c r="BM28" s="1167" t="s">
        <v>36</v>
      </c>
      <c r="BN28" s="838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6"/>
      <c r="CJ28" s="1343" t="s">
        <v>26</v>
      </c>
      <c r="CK28" s="1344"/>
      <c r="CL28" s="1345"/>
      <c r="CM28" s="1337"/>
      <c r="CN28" s="1338"/>
      <c r="CO28" s="1167" t="s">
        <v>36</v>
      </c>
      <c r="CP28" s="838"/>
      <c r="CQ28" s="1321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6"/>
      <c r="DJ28" s="1260" t="s">
        <v>26</v>
      </c>
      <c r="DK28" s="1261"/>
      <c r="DL28" s="1152"/>
      <c r="DM28" s="1153"/>
      <c r="DN28" s="838"/>
      <c r="DO28" s="1321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6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838"/>
      <c r="ER28" s="1321" t="s">
        <v>111</v>
      </c>
      <c r="ES28" s="1182" t="s">
        <v>44</v>
      </c>
      <c r="ET28" s="1180"/>
      <c r="EU28" s="1180"/>
      <c r="EV28" s="1180"/>
      <c r="EW28" s="1180"/>
      <c r="EX28" s="1180"/>
      <c r="EY28" s="1180"/>
      <c r="EZ28" s="1180"/>
      <c r="FA28" s="1180"/>
      <c r="FB28" s="1180"/>
      <c r="FC28" s="1180"/>
      <c r="FD28" s="1180"/>
      <c r="FE28" s="834"/>
      <c r="FF28" s="834"/>
      <c r="FG28" s="834"/>
      <c r="FH28" s="834"/>
      <c r="FI28" s="834"/>
      <c r="FJ28" s="820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321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30" t="s">
        <v>80</v>
      </c>
      <c r="HS28" s="1310"/>
      <c r="HT28" s="1310"/>
      <c r="HU28" s="1310"/>
      <c r="HV28" s="1310"/>
      <c r="HW28" s="1310"/>
      <c r="HX28" s="1310"/>
      <c r="HY28" s="1310"/>
      <c r="HZ28" s="1310"/>
      <c r="IA28" s="1310"/>
      <c r="IB28" s="1310"/>
      <c r="IC28" s="1310"/>
      <c r="ID28" s="1310"/>
      <c r="IE28" s="1310"/>
      <c r="IF28" s="1311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1"/>
      <c r="JD28" s="1140" t="s">
        <v>98</v>
      </c>
      <c r="JE28" s="1317"/>
      <c r="JF28" s="1317"/>
      <c r="JG28" s="1317"/>
      <c r="JH28" s="1318"/>
      <c r="JI28" s="7"/>
      <c r="JJ28" s="7"/>
      <c r="JK28" s="1623" t="s">
        <v>103</v>
      </c>
      <c r="JL28" s="1624"/>
      <c r="JM28" s="1624"/>
      <c r="JN28" s="1624"/>
      <c r="JO28" s="1625"/>
      <c r="JP28" s="1605" t="s">
        <v>121</v>
      </c>
      <c r="JQ28" s="1606"/>
      <c r="JR28" s="1606"/>
      <c r="JS28" s="1606"/>
      <c r="JT28" s="1607"/>
      <c r="JU28" s="1611" t="s">
        <v>198</v>
      </c>
      <c r="JV28" s="1612"/>
      <c r="JW28" s="1612"/>
      <c r="JX28" s="1612"/>
      <c r="JY28" s="1612"/>
      <c r="JZ28" s="1612"/>
      <c r="KA28" s="1612"/>
      <c r="KB28" s="1612"/>
      <c r="KC28" s="1612"/>
      <c r="KD28" s="1612"/>
      <c r="KE28" s="1612"/>
      <c r="KF28" s="1612"/>
      <c r="KG28" s="1612"/>
      <c r="KH28" s="1612"/>
      <c r="KI28" s="1612"/>
      <c r="KJ28" s="1613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099"/>
      <c r="LM28" s="1099"/>
      <c r="LN28" s="1113"/>
      <c r="LO28" s="1118"/>
      <c r="LP28" s="1119"/>
      <c r="LQ28" s="1119"/>
      <c r="LR28" s="1120"/>
    </row>
    <row r="29" spans="1:330" ht="46.5" customHeight="1" thickBot="1" x14ac:dyDescent="0.25">
      <c r="A29" s="1426"/>
      <c r="B29" s="1322"/>
      <c r="C29" s="63"/>
      <c r="D29" s="1222"/>
      <c r="E29" s="1223"/>
      <c r="F29" s="1223"/>
      <c r="G29" s="1269"/>
      <c r="H29" s="1668"/>
      <c r="I29" s="1668"/>
      <c r="J29" s="1270" t="s">
        <v>10</v>
      </c>
      <c r="K29" s="1670"/>
      <c r="L29" s="1681" t="s">
        <v>10</v>
      </c>
      <c r="M29" s="404"/>
      <c r="N29" s="1417"/>
      <c r="O29" s="1669"/>
      <c r="P29" s="1669"/>
      <c r="Q29" s="1419"/>
      <c r="R29" s="1220" t="s">
        <v>19</v>
      </c>
      <c r="S29" s="1268"/>
      <c r="T29" s="1173" t="s">
        <v>7</v>
      </c>
      <c r="U29" s="1175"/>
      <c r="V29" s="1173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669"/>
      <c r="AF29" s="1419"/>
      <c r="AG29" s="439"/>
      <c r="AH29" s="821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24" t="s">
        <v>27</v>
      </c>
      <c r="AP29" s="1125"/>
      <c r="AQ29" s="1126"/>
      <c r="AR29" s="1404" t="s">
        <v>122</v>
      </c>
      <c r="AS29" s="1405"/>
      <c r="AT29" s="1170" t="s">
        <v>32</v>
      </c>
      <c r="AU29" s="1393" t="s">
        <v>26</v>
      </c>
      <c r="AV29" s="1394"/>
      <c r="AW29" s="270" t="s">
        <v>33</v>
      </c>
      <c r="AX29" s="595"/>
      <c r="AY29" s="1266" t="s">
        <v>9</v>
      </c>
      <c r="AZ29" s="1267"/>
      <c r="BA29" s="1267"/>
      <c r="BB29" s="1558"/>
      <c r="BC29" s="1220" t="s">
        <v>15</v>
      </c>
      <c r="BD29" s="1221"/>
      <c r="BE29" s="1221"/>
      <c r="BF29" s="1268"/>
      <c r="BG29" s="1220" t="s">
        <v>19</v>
      </c>
      <c r="BH29" s="1268"/>
      <c r="BI29" s="1220" t="s">
        <v>7</v>
      </c>
      <c r="BJ29" s="1268"/>
      <c r="BK29" s="1220" t="s">
        <v>20</v>
      </c>
      <c r="BL29" s="1268"/>
      <c r="BM29" s="1169"/>
      <c r="BN29" s="838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558"/>
      <c r="BZ29" s="1173" t="s">
        <v>15</v>
      </c>
      <c r="CA29" s="1174"/>
      <c r="CB29" s="1174"/>
      <c r="CC29" s="1175"/>
      <c r="CD29" s="1220" t="s">
        <v>19</v>
      </c>
      <c r="CE29" s="1268"/>
      <c r="CF29" s="1220" t="s">
        <v>7</v>
      </c>
      <c r="CG29" s="1268"/>
      <c r="CH29" s="1220" t="s">
        <v>20</v>
      </c>
      <c r="CI29" s="1268"/>
      <c r="CJ29" s="1346"/>
      <c r="CK29" s="1694"/>
      <c r="CL29" s="1348"/>
      <c r="CM29" s="1339"/>
      <c r="CN29" s="1340"/>
      <c r="CO29" s="1169"/>
      <c r="CP29" s="838"/>
      <c r="CQ29" s="1322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558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709"/>
      <c r="DJ29" s="1262"/>
      <c r="DK29" s="1263"/>
      <c r="DL29" s="1154"/>
      <c r="DM29" s="1155"/>
      <c r="DN29" s="838"/>
      <c r="DO29" s="1322"/>
      <c r="DP29" s="63"/>
      <c r="DQ29" s="1171"/>
      <c r="DR29" s="1168"/>
      <c r="DS29" s="1171"/>
      <c r="DT29" s="1171"/>
      <c r="DU29" s="1266" t="s">
        <v>9</v>
      </c>
      <c r="DV29" s="1267"/>
      <c r="DW29" s="1267"/>
      <c r="DX29" s="1558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68"/>
      <c r="EI29" s="1326"/>
      <c r="EJ29" s="1675"/>
      <c r="EK29" s="1328"/>
      <c r="EL29" s="1169"/>
      <c r="EM29" s="1285"/>
      <c r="EN29" s="1164"/>
      <c r="EO29" s="1285"/>
      <c r="EP29" s="1164"/>
      <c r="EQ29" s="838"/>
      <c r="ER29" s="1322"/>
      <c r="ES29" s="1130" t="s">
        <v>45</v>
      </c>
      <c r="ET29" s="1310"/>
      <c r="EU29" s="1311"/>
      <c r="EV29" s="1684" t="s">
        <v>46</v>
      </c>
      <c r="EW29" s="1685"/>
      <c r="EX29" s="1686"/>
      <c r="EY29" s="1130" t="s">
        <v>47</v>
      </c>
      <c r="EZ29" s="1310"/>
      <c r="FA29" s="1311"/>
      <c r="FB29" s="1130" t="s">
        <v>48</v>
      </c>
      <c r="FC29" s="1310"/>
      <c r="FD29" s="1311"/>
      <c r="FE29" s="1363" t="s">
        <v>51</v>
      </c>
      <c r="FF29" s="1364"/>
      <c r="FG29" s="1365"/>
      <c r="FH29" s="1363" t="s">
        <v>52</v>
      </c>
      <c r="FI29" s="1364"/>
      <c r="FJ29" s="1365"/>
      <c r="FK29" s="1567" t="s">
        <v>171</v>
      </c>
      <c r="FL29" s="1367" t="s">
        <v>182</v>
      </c>
      <c r="FM29" s="1498" t="s">
        <v>173</v>
      </c>
      <c r="FN29" s="1497" t="s">
        <v>174</v>
      </c>
      <c r="FO29" s="1497" t="s">
        <v>175</v>
      </c>
      <c r="FP29" s="1498" t="s">
        <v>176</v>
      </c>
      <c r="FQ29" s="1495" t="s">
        <v>177</v>
      </c>
      <c r="FR29" s="1182" t="s">
        <v>54</v>
      </c>
      <c r="FS29" s="1180"/>
      <c r="FT29" s="1180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689" t="s">
        <v>60</v>
      </c>
      <c r="GH29" s="13"/>
      <c r="GI29" s="1322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642" t="s">
        <v>115</v>
      </c>
      <c r="GW29" s="1645" t="s">
        <v>171</v>
      </c>
      <c r="GX29" s="1716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447"/>
      <c r="HR29" s="1636" t="s">
        <v>171</v>
      </c>
      <c r="HS29" s="1661" t="s">
        <v>182</v>
      </c>
      <c r="HT29" s="1757" t="s">
        <v>81</v>
      </c>
      <c r="HU29" s="1758"/>
      <c r="HV29" s="1758"/>
      <c r="HW29" s="1758"/>
      <c r="HX29" s="1759"/>
      <c r="HY29" s="1182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832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832"/>
      <c r="JK29" s="1275" t="s">
        <v>104</v>
      </c>
      <c r="JL29" s="1276"/>
      <c r="JM29" s="1778" t="s">
        <v>105</v>
      </c>
      <c r="JN29" s="1779"/>
      <c r="JO29" s="1780"/>
      <c r="JP29" s="1608"/>
      <c r="JQ29" s="1609"/>
      <c r="JR29" s="1609"/>
      <c r="JS29" s="1609"/>
      <c r="JT29" s="1610"/>
      <c r="JU29" s="1781" t="s">
        <v>192</v>
      </c>
      <c r="JV29" s="1782"/>
      <c r="JW29" s="1782"/>
      <c r="JX29" s="1782"/>
      <c r="JY29" s="1783"/>
      <c r="JZ29" s="1781" t="s">
        <v>193</v>
      </c>
      <c r="KA29" s="1782"/>
      <c r="KB29" s="1782"/>
      <c r="KC29" s="1782"/>
      <c r="KD29" s="1783"/>
      <c r="KE29" s="1251" t="s">
        <v>199</v>
      </c>
      <c r="KF29" s="1293" t="s">
        <v>182</v>
      </c>
      <c r="KG29" s="1586" t="s">
        <v>179</v>
      </c>
      <c r="KH29" s="1589" t="s">
        <v>202</v>
      </c>
      <c r="KI29" s="1581" t="s">
        <v>180</v>
      </c>
      <c r="KJ29" s="1599" t="s">
        <v>181</v>
      </c>
      <c r="KK29" s="298"/>
      <c r="KL29" s="832"/>
      <c r="KM29" s="1602" t="s">
        <v>185</v>
      </c>
      <c r="KN29" s="1596"/>
      <c r="KO29" s="1597"/>
      <c r="KP29" s="1595" t="s">
        <v>186</v>
      </c>
      <c r="KQ29" s="1596"/>
      <c r="KR29" s="1597"/>
      <c r="KS29" s="1595" t="s">
        <v>187</v>
      </c>
      <c r="KT29" s="1596"/>
      <c r="KU29" s="1784"/>
      <c r="LD29" s="832"/>
      <c r="LE29" s="1733" t="s">
        <v>93</v>
      </c>
      <c r="LF29" s="1734"/>
      <c r="LG29" s="1740"/>
      <c r="LH29" s="1733" t="s">
        <v>94</v>
      </c>
      <c r="LI29" s="1734"/>
      <c r="LJ29" s="1740"/>
      <c r="LK29" s="1101"/>
      <c r="LL29" s="1102"/>
      <c r="LM29" s="1102"/>
      <c r="LN29" s="1114"/>
      <c r="LO29" s="1118"/>
      <c r="LP29" s="1119"/>
      <c r="LQ29" s="1119"/>
      <c r="LR29" s="1120"/>
    </row>
    <row r="30" spans="1:330" ht="77.25" customHeight="1" thickBot="1" x14ac:dyDescent="0.35">
      <c r="A30" s="1426"/>
      <c r="B30" s="1322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667" t="s">
        <v>8</v>
      </c>
      <c r="I30" s="1667" t="s">
        <v>3</v>
      </c>
      <c r="J30" s="1249"/>
      <c r="K30" s="1250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6"/>
      <c r="U30" s="1178"/>
      <c r="V30" s="1176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821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271" t="s">
        <v>34</v>
      </c>
      <c r="AX30" s="596" t="s">
        <v>10</v>
      </c>
      <c r="AY30" s="1386" t="s">
        <v>10</v>
      </c>
      <c r="AZ30" s="1388"/>
      <c r="BA30" s="1224" t="s">
        <v>10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816" t="s">
        <v>2</v>
      </c>
      <c r="BN30" s="838"/>
      <c r="BO30" s="1322"/>
      <c r="BP30" s="63"/>
      <c r="BQ30" s="1172"/>
      <c r="BR30" s="1169"/>
      <c r="BS30" s="1172"/>
      <c r="BT30" s="1172"/>
      <c r="BU30" s="1172"/>
      <c r="BV30" s="1386" t="s">
        <v>10</v>
      </c>
      <c r="BW30" s="1388"/>
      <c r="BX30" s="1224" t="s">
        <v>11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69"/>
      <c r="CJ30" s="1349"/>
      <c r="CK30" s="1350"/>
      <c r="CL30" s="1351"/>
      <c r="CM30" s="1341"/>
      <c r="CN30" s="1342"/>
      <c r="CO30" s="14" t="s">
        <v>2</v>
      </c>
      <c r="CP30" s="838"/>
      <c r="CQ30" s="1322"/>
      <c r="CR30" s="63"/>
      <c r="CS30" s="1172"/>
      <c r="CT30" s="1169"/>
      <c r="CU30" s="1172"/>
      <c r="CV30" s="1172"/>
      <c r="CW30" s="1172"/>
      <c r="CX30" s="1386" t="s">
        <v>10</v>
      </c>
      <c r="CY30" s="1682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710"/>
      <c r="DJ30" s="1264"/>
      <c r="DK30" s="1265"/>
      <c r="DL30" s="1156"/>
      <c r="DM30" s="1157"/>
      <c r="DN30" s="838"/>
      <c r="DO30" s="1322"/>
      <c r="DP30" s="63"/>
      <c r="DQ30" s="1172"/>
      <c r="DR30" s="1169"/>
      <c r="DS30" s="1172"/>
      <c r="DT30" s="1172"/>
      <c r="DU30" s="1386" t="s">
        <v>10</v>
      </c>
      <c r="DV30" s="1388"/>
      <c r="DW30" s="1224" t="s">
        <v>11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69"/>
      <c r="EI30" s="1329"/>
      <c r="EJ30" s="1330"/>
      <c r="EK30" s="1331"/>
      <c r="EL30" s="317" t="s">
        <v>2</v>
      </c>
      <c r="EM30" s="1332"/>
      <c r="EN30" s="1333"/>
      <c r="EO30" s="1332"/>
      <c r="EP30" s="1333"/>
      <c r="EQ30" s="838"/>
      <c r="ER30" s="1322"/>
      <c r="ES30" s="1182" t="s">
        <v>49</v>
      </c>
      <c r="ET30" s="1180"/>
      <c r="EU30" s="1181"/>
      <c r="EV30" s="1766" t="s">
        <v>49</v>
      </c>
      <c r="EW30" s="1767"/>
      <c r="EX30" s="1768"/>
      <c r="EY30" s="1182" t="s">
        <v>49</v>
      </c>
      <c r="EZ30" s="1180"/>
      <c r="FA30" s="1181"/>
      <c r="FB30" s="1182" t="s">
        <v>49</v>
      </c>
      <c r="FC30" s="1180"/>
      <c r="FD30" s="1181"/>
      <c r="FE30" s="1754" t="s">
        <v>49</v>
      </c>
      <c r="FF30" s="1755"/>
      <c r="FG30" s="1756"/>
      <c r="FH30" s="1754" t="s">
        <v>49</v>
      </c>
      <c r="FI30" s="1755"/>
      <c r="FJ30" s="1756"/>
      <c r="FK30" s="1630"/>
      <c r="FL30" s="1368"/>
      <c r="FM30" s="1634"/>
      <c r="FN30" s="1632"/>
      <c r="FO30" s="1632"/>
      <c r="FP30" s="1634"/>
      <c r="FQ30" s="1687"/>
      <c r="FR30" s="1305" t="s">
        <v>55</v>
      </c>
      <c r="FS30" s="1306"/>
      <c r="FT30" s="1307"/>
      <c r="FU30" s="1305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690"/>
      <c r="GH30" s="13"/>
      <c r="GI30" s="1322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643"/>
      <c r="GW30" s="1646"/>
      <c r="GX30" s="1717"/>
      <c r="GY30" s="489" t="s">
        <v>50</v>
      </c>
      <c r="GZ30" s="15" t="s">
        <v>67</v>
      </c>
      <c r="HA30" s="16" t="s">
        <v>68</v>
      </c>
      <c r="HB30" s="16" t="s">
        <v>69</v>
      </c>
      <c r="HC30" s="1639" t="s">
        <v>70</v>
      </c>
      <c r="HD30" s="1639" t="s">
        <v>71</v>
      </c>
      <c r="HE30" s="1639" t="s">
        <v>72</v>
      </c>
      <c r="HF30" s="1639" t="s">
        <v>73</v>
      </c>
      <c r="HG30" s="1720" t="s">
        <v>74</v>
      </c>
      <c r="HH30" s="13"/>
      <c r="HI30" s="194" t="s">
        <v>167</v>
      </c>
      <c r="HJ30" s="1763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637"/>
      <c r="HS30" s="1662"/>
      <c r="HT30" s="1626" t="s">
        <v>62</v>
      </c>
      <c r="HU30" s="1628" t="s">
        <v>63</v>
      </c>
      <c r="HV30" s="1628" t="s">
        <v>64</v>
      </c>
      <c r="HW30" s="1628" t="s">
        <v>65</v>
      </c>
      <c r="HX30" s="1761" t="s">
        <v>190</v>
      </c>
      <c r="HY30" s="1127" t="s">
        <v>68</v>
      </c>
      <c r="HZ30" s="1127" t="s">
        <v>83</v>
      </c>
      <c r="IA30" s="1127" t="s">
        <v>84</v>
      </c>
      <c r="IB30" s="1127" t="s">
        <v>85</v>
      </c>
      <c r="IC30" s="1137" t="s">
        <v>86</v>
      </c>
      <c r="ID30" s="1315" t="s">
        <v>87</v>
      </c>
      <c r="IE30" s="1654" t="s">
        <v>88</v>
      </c>
      <c r="IF30" s="1127" t="s">
        <v>79</v>
      </c>
      <c r="IG30" s="17"/>
      <c r="IH30" s="819" t="s">
        <v>167</v>
      </c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464"/>
      <c r="IZ30" s="1615"/>
      <c r="JA30" s="1215" t="s">
        <v>97</v>
      </c>
      <c r="JB30" s="1464"/>
      <c r="JC30" s="1615"/>
      <c r="JD30" s="1725" t="s">
        <v>99</v>
      </c>
      <c r="JE30" s="1213" t="s">
        <v>100</v>
      </c>
      <c r="JF30" s="1213" t="s">
        <v>101</v>
      </c>
      <c r="JG30" s="1412" t="s">
        <v>102</v>
      </c>
      <c r="JH30" s="1167" t="s">
        <v>189</v>
      </c>
      <c r="JI30" s="17"/>
      <c r="JJ30" s="819" t="s">
        <v>167</v>
      </c>
      <c r="JK30" s="1275" t="s">
        <v>106</v>
      </c>
      <c r="JL30" s="1276"/>
      <c r="JM30" s="1616" t="s">
        <v>107</v>
      </c>
      <c r="JN30" s="1617"/>
      <c r="JO30" s="1618"/>
      <c r="JP30" s="1279" t="s">
        <v>99</v>
      </c>
      <c r="JQ30" s="1281" t="s">
        <v>100</v>
      </c>
      <c r="JR30" s="1281" t="s">
        <v>101</v>
      </c>
      <c r="JS30" s="1281" t="s">
        <v>102</v>
      </c>
      <c r="JT30" s="1478" t="s">
        <v>68</v>
      </c>
      <c r="JU30" s="1290" t="s">
        <v>194</v>
      </c>
      <c r="JV30" s="1290" t="s">
        <v>195</v>
      </c>
      <c r="JW30" s="1290" t="s">
        <v>191</v>
      </c>
      <c r="JX30" s="1290" t="s">
        <v>196</v>
      </c>
      <c r="JY30" s="1290" t="s">
        <v>197</v>
      </c>
      <c r="JZ30" s="1290" t="s">
        <v>194</v>
      </c>
      <c r="KA30" s="1290" t="s">
        <v>195</v>
      </c>
      <c r="KB30" s="1290" t="s">
        <v>191</v>
      </c>
      <c r="KC30" s="1290" t="s">
        <v>196</v>
      </c>
      <c r="KD30" s="1290" t="s">
        <v>197</v>
      </c>
      <c r="KE30" s="1252"/>
      <c r="KF30" s="1294"/>
      <c r="KG30" s="1587"/>
      <c r="KH30" s="1590"/>
      <c r="KI30" s="1582"/>
      <c r="KJ30" s="1600"/>
      <c r="KK30" s="298"/>
      <c r="KL30" s="819" t="s">
        <v>167</v>
      </c>
      <c r="KM30" s="1466" t="s">
        <v>215</v>
      </c>
      <c r="KN30" s="1467" t="s">
        <v>216</v>
      </c>
      <c r="KO30" s="1764" t="s">
        <v>217</v>
      </c>
      <c r="KP30" s="1466" t="s">
        <v>215</v>
      </c>
      <c r="KQ30" s="1467" t="s">
        <v>216</v>
      </c>
      <c r="KR30" s="1764" t="s">
        <v>217</v>
      </c>
      <c r="KS30" s="1466" t="s">
        <v>215</v>
      </c>
      <c r="KT30" s="1467" t="s">
        <v>216</v>
      </c>
      <c r="KU30" s="1764" t="s">
        <v>217</v>
      </c>
      <c r="KV30" s="1230" t="s">
        <v>206</v>
      </c>
      <c r="KW30" s="1232"/>
      <c r="KY30" s="1230" t="s">
        <v>207</v>
      </c>
      <c r="KZ30" s="1231"/>
      <c r="LA30" s="1231"/>
      <c r="LB30" s="1232"/>
      <c r="LD30" s="819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</row>
    <row r="31" spans="1:330" ht="72" customHeight="1" thickBot="1" x14ac:dyDescent="0.35">
      <c r="A31" s="1676"/>
      <c r="B31" s="1677"/>
      <c r="C31" s="63" t="s">
        <v>171</v>
      </c>
      <c r="D31" s="1678"/>
      <c r="E31" s="1577"/>
      <c r="F31" s="1679"/>
      <c r="G31" s="1562"/>
      <c r="H31" s="1680"/>
      <c r="I31" s="1680"/>
      <c r="J31" s="18" t="s">
        <v>12</v>
      </c>
      <c r="K31" s="827" t="s">
        <v>13</v>
      </c>
      <c r="L31" s="465" t="s">
        <v>14</v>
      </c>
      <c r="M31" s="1136"/>
      <c r="N31" s="826" t="s">
        <v>12</v>
      </c>
      <c r="O31" s="19" t="s">
        <v>13</v>
      </c>
      <c r="P31" s="21" t="s">
        <v>14</v>
      </c>
      <c r="Q31" s="394" t="s">
        <v>148</v>
      </c>
      <c r="R31" s="826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839" t="s">
        <v>14</v>
      </c>
      <c r="X31" s="41" t="s">
        <v>12</v>
      </c>
      <c r="Y31" s="839" t="s">
        <v>13</v>
      </c>
      <c r="Z31" s="826" t="s">
        <v>12</v>
      </c>
      <c r="AA31" s="20" t="s">
        <v>13</v>
      </c>
      <c r="AB31" s="826" t="s">
        <v>12</v>
      </c>
      <c r="AC31" s="21" t="s">
        <v>13</v>
      </c>
      <c r="AD31" s="826" t="s">
        <v>12</v>
      </c>
      <c r="AE31" s="19" t="s">
        <v>13</v>
      </c>
      <c r="AF31" s="21" t="s">
        <v>14</v>
      </c>
      <c r="AG31" s="21"/>
      <c r="AH31" s="11"/>
      <c r="AI31" s="1385"/>
      <c r="AJ31" s="63" t="s">
        <v>171</v>
      </c>
      <c r="AK31" s="270" t="s">
        <v>14</v>
      </c>
      <c r="AL31" s="707" t="s">
        <v>148</v>
      </c>
      <c r="AM31" s="270" t="s">
        <v>12</v>
      </c>
      <c r="AN31" s="270" t="s">
        <v>12</v>
      </c>
      <c r="AO31" s="826" t="s">
        <v>12</v>
      </c>
      <c r="AP31" s="21" t="s">
        <v>13</v>
      </c>
      <c r="AQ31" s="1172"/>
      <c r="AR31" s="829" t="s">
        <v>12</v>
      </c>
      <c r="AS31" s="21" t="s">
        <v>13</v>
      </c>
      <c r="AT31" s="824" t="s">
        <v>12</v>
      </c>
      <c r="AU31" s="270" t="s">
        <v>13</v>
      </c>
      <c r="AV31" s="707" t="s">
        <v>148</v>
      </c>
      <c r="AW31" s="270" t="s">
        <v>12</v>
      </c>
      <c r="AX31" s="595" t="s">
        <v>221</v>
      </c>
      <c r="AY31" s="41" t="s">
        <v>12</v>
      </c>
      <c r="AZ31" s="827" t="s">
        <v>13</v>
      </c>
      <c r="BA31" s="823" t="s">
        <v>14</v>
      </c>
      <c r="BB31" s="711" t="s">
        <v>148</v>
      </c>
      <c r="BC31" s="829" t="s">
        <v>12</v>
      </c>
      <c r="BD31" s="19" t="s">
        <v>13</v>
      </c>
      <c r="BE31" s="21" t="s">
        <v>14</v>
      </c>
      <c r="BF31" s="746" t="s">
        <v>148</v>
      </c>
      <c r="BG31" s="826" t="s">
        <v>13</v>
      </c>
      <c r="BH31" s="21" t="s">
        <v>14</v>
      </c>
      <c r="BI31" s="826" t="s">
        <v>13</v>
      </c>
      <c r="BJ31" s="21" t="s">
        <v>14</v>
      </c>
      <c r="BK31" s="826" t="s">
        <v>13</v>
      </c>
      <c r="BL31" s="21" t="s">
        <v>14</v>
      </c>
      <c r="BM31" s="79" t="s">
        <v>12</v>
      </c>
      <c r="BN31" s="11"/>
      <c r="BO31" s="1385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826" t="s">
        <v>12</v>
      </c>
      <c r="BW31" s="19" t="s">
        <v>13</v>
      </c>
      <c r="BX31" s="39" t="s">
        <v>14</v>
      </c>
      <c r="BY31" s="713" t="s">
        <v>165</v>
      </c>
      <c r="BZ31" s="826" t="s">
        <v>12</v>
      </c>
      <c r="CA31" s="19" t="s">
        <v>13</v>
      </c>
      <c r="CB31" s="21" t="s">
        <v>14</v>
      </c>
      <c r="CC31" s="714" t="s">
        <v>166</v>
      </c>
      <c r="CD31" s="826" t="s">
        <v>13</v>
      </c>
      <c r="CE31" s="21" t="s">
        <v>14</v>
      </c>
      <c r="CF31" s="826" t="s">
        <v>13</v>
      </c>
      <c r="CG31" s="21" t="s">
        <v>14</v>
      </c>
      <c r="CH31" s="826" t="s">
        <v>13</v>
      </c>
      <c r="CI31" s="20" t="s">
        <v>14</v>
      </c>
      <c r="CJ31" s="826" t="s">
        <v>12</v>
      </c>
      <c r="CK31" s="21" t="s">
        <v>13</v>
      </c>
      <c r="CL31" s="479" t="s">
        <v>165</v>
      </c>
      <c r="CM31" s="289" t="s">
        <v>200</v>
      </c>
      <c r="CN31" s="280" t="s">
        <v>201</v>
      </c>
      <c r="CO31" s="79" t="s">
        <v>12</v>
      </c>
      <c r="CP31" s="11"/>
      <c r="CQ31" s="1385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826" t="s">
        <v>12</v>
      </c>
      <c r="CY31" s="19" t="s">
        <v>13</v>
      </c>
      <c r="CZ31" s="21" t="s">
        <v>14</v>
      </c>
      <c r="DA31" s="826" t="s">
        <v>12</v>
      </c>
      <c r="DB31" s="19" t="s">
        <v>13</v>
      </c>
      <c r="DC31" s="21" t="s">
        <v>14</v>
      </c>
      <c r="DD31" s="826" t="s">
        <v>13</v>
      </c>
      <c r="DE31" s="21" t="s">
        <v>14</v>
      </c>
      <c r="DF31" s="826" t="s">
        <v>13</v>
      </c>
      <c r="DG31" s="21" t="s">
        <v>14</v>
      </c>
      <c r="DH31" s="826" t="s">
        <v>13</v>
      </c>
      <c r="DI31" s="20" t="s">
        <v>14</v>
      </c>
      <c r="DJ31" s="826" t="s">
        <v>12</v>
      </c>
      <c r="DK31" s="21" t="s">
        <v>13</v>
      </c>
      <c r="DL31" s="360" t="s">
        <v>200</v>
      </c>
      <c r="DM31" s="361" t="s">
        <v>201</v>
      </c>
      <c r="DN31" s="11"/>
      <c r="DO31" s="1385"/>
      <c r="DP31" s="63" t="s">
        <v>171</v>
      </c>
      <c r="DQ31" s="75" t="s">
        <v>12</v>
      </c>
      <c r="DR31" s="429" t="s">
        <v>12</v>
      </c>
      <c r="DS31" s="75" t="s">
        <v>12</v>
      </c>
      <c r="DT31" s="752" t="s">
        <v>12</v>
      </c>
      <c r="DU31" s="753" t="s">
        <v>12</v>
      </c>
      <c r="DV31" s="754" t="s">
        <v>13</v>
      </c>
      <c r="DW31" s="755" t="s">
        <v>14</v>
      </c>
      <c r="DX31" s="756" t="s">
        <v>165</v>
      </c>
      <c r="DY31" s="826" t="s">
        <v>12</v>
      </c>
      <c r="DZ31" s="19" t="s">
        <v>13</v>
      </c>
      <c r="EA31" s="21" t="s">
        <v>14</v>
      </c>
      <c r="EB31" s="390" t="s">
        <v>148</v>
      </c>
      <c r="EC31" s="829" t="s">
        <v>13</v>
      </c>
      <c r="ED31" s="21" t="s">
        <v>14</v>
      </c>
      <c r="EE31" s="826" t="s">
        <v>13</v>
      </c>
      <c r="EF31" s="20" t="s">
        <v>14</v>
      </c>
      <c r="EG31" s="826" t="s">
        <v>12</v>
      </c>
      <c r="EH31" s="21" t="s">
        <v>13</v>
      </c>
      <c r="EI31" s="829" t="s">
        <v>12</v>
      </c>
      <c r="EJ31" s="21" t="s">
        <v>13</v>
      </c>
      <c r="EK31" s="722" t="s">
        <v>148</v>
      </c>
      <c r="EL31" s="41" t="s">
        <v>12</v>
      </c>
      <c r="EM31" s="824" t="s">
        <v>221</v>
      </c>
      <c r="EN31" s="723" t="s">
        <v>148</v>
      </c>
      <c r="EO31" s="824" t="s">
        <v>221</v>
      </c>
      <c r="EP31" s="707" t="s">
        <v>148</v>
      </c>
      <c r="EQ31" s="11"/>
      <c r="ER31" s="1385"/>
      <c r="ES31" s="18" t="s">
        <v>12</v>
      </c>
      <c r="ET31" s="827" t="s">
        <v>13</v>
      </c>
      <c r="EU31" s="841" t="s">
        <v>14</v>
      </c>
      <c r="EV31" s="835" t="s">
        <v>12</v>
      </c>
      <c r="EW31" s="833" t="s">
        <v>13</v>
      </c>
      <c r="EX31" s="836" t="s">
        <v>14</v>
      </c>
      <c r="EY31" s="41" t="s">
        <v>12</v>
      </c>
      <c r="EZ31" s="827" t="s">
        <v>13</v>
      </c>
      <c r="FA31" s="841" t="s">
        <v>14</v>
      </c>
      <c r="FB31" s="18" t="s">
        <v>12</v>
      </c>
      <c r="FC31" s="827" t="s">
        <v>13</v>
      </c>
      <c r="FD31" s="839" t="s">
        <v>14</v>
      </c>
      <c r="FE31" s="41" t="s">
        <v>12</v>
      </c>
      <c r="FF31" s="827" t="s">
        <v>13</v>
      </c>
      <c r="FG31" s="841" t="s">
        <v>14</v>
      </c>
      <c r="FH31" s="18" t="s">
        <v>12</v>
      </c>
      <c r="FI31" s="827" t="s">
        <v>13</v>
      </c>
      <c r="FJ31" s="839" t="s">
        <v>14</v>
      </c>
      <c r="FK31" s="1631"/>
      <c r="FL31" s="1683"/>
      <c r="FM31" s="1635"/>
      <c r="FN31" s="1633"/>
      <c r="FO31" s="1633"/>
      <c r="FP31" s="1635"/>
      <c r="FQ31" s="1688"/>
      <c r="FR31" s="185" t="s">
        <v>12</v>
      </c>
      <c r="FS31" s="828" t="s">
        <v>13</v>
      </c>
      <c r="FT31" s="828" t="s">
        <v>14</v>
      </c>
      <c r="FU31" s="41" t="s">
        <v>12</v>
      </c>
      <c r="FV31" s="827" t="s">
        <v>13</v>
      </c>
      <c r="FW31" s="839" t="s">
        <v>14</v>
      </c>
      <c r="FX31" s="18" t="s">
        <v>12</v>
      </c>
      <c r="FY31" s="827" t="s">
        <v>13</v>
      </c>
      <c r="FZ31" s="839" t="s">
        <v>14</v>
      </c>
      <c r="GA31" s="18" t="s">
        <v>12</v>
      </c>
      <c r="GB31" s="827" t="s">
        <v>13</v>
      </c>
      <c r="GC31" s="839">
        <v>1</v>
      </c>
      <c r="GD31" s="18" t="s">
        <v>12</v>
      </c>
      <c r="GE31" s="827" t="s">
        <v>13</v>
      </c>
      <c r="GF31" s="839" t="s">
        <v>14</v>
      </c>
      <c r="GG31" s="76" t="s">
        <v>125</v>
      </c>
      <c r="GH31" s="25"/>
      <c r="GI31" s="1385"/>
      <c r="GJ31" s="1486"/>
      <c r="GK31" s="1489"/>
      <c r="GL31" s="1640"/>
      <c r="GM31" s="1169"/>
      <c r="GN31" s="1169"/>
      <c r="GO31" s="1169"/>
      <c r="GP31" s="1641"/>
      <c r="GQ31" s="1640"/>
      <c r="GR31" s="1169"/>
      <c r="GS31" s="1169"/>
      <c r="GT31" s="1169"/>
      <c r="GU31" s="1641"/>
      <c r="GV31" s="1644"/>
      <c r="GW31" s="1647"/>
      <c r="GX31" s="1718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760"/>
      <c r="HK31" s="1760"/>
      <c r="HL31" s="1760"/>
      <c r="HM31" s="1760"/>
      <c r="HN31" s="1760"/>
      <c r="HO31" s="1760"/>
      <c r="HP31" s="1760"/>
      <c r="HQ31" s="839" t="s">
        <v>12</v>
      </c>
      <c r="HR31" s="1638"/>
      <c r="HS31" s="1663"/>
      <c r="HT31" s="1627"/>
      <c r="HU31" s="1629"/>
      <c r="HV31" s="1629"/>
      <c r="HW31" s="1629"/>
      <c r="HX31" s="1762"/>
      <c r="HY31" s="1622"/>
      <c r="HZ31" s="1622"/>
      <c r="IA31" s="1622"/>
      <c r="IB31" s="1622"/>
      <c r="IC31" s="1652"/>
      <c r="ID31" s="1653"/>
      <c r="IE31" s="1655"/>
      <c r="IF31" s="1622"/>
      <c r="IG31" s="17"/>
      <c r="IH31" s="42"/>
      <c r="II31" s="18" t="s">
        <v>12</v>
      </c>
      <c r="IJ31" s="827" t="s">
        <v>13</v>
      </c>
      <c r="IK31" s="841" t="s">
        <v>14</v>
      </c>
      <c r="IL31" s="18" t="s">
        <v>12</v>
      </c>
      <c r="IM31" s="827" t="s">
        <v>13</v>
      </c>
      <c r="IN31" s="839" t="s">
        <v>14</v>
      </c>
      <c r="IO31" s="41" t="s">
        <v>12</v>
      </c>
      <c r="IP31" s="827" t="s">
        <v>13</v>
      </c>
      <c r="IQ31" s="841" t="s">
        <v>14</v>
      </c>
      <c r="IR31" s="18" t="s">
        <v>12</v>
      </c>
      <c r="IS31" s="827" t="s">
        <v>13</v>
      </c>
      <c r="IT31" s="839" t="s">
        <v>14</v>
      </c>
      <c r="IU31" s="41" t="s">
        <v>12</v>
      </c>
      <c r="IV31" s="827" t="s">
        <v>13</v>
      </c>
      <c r="IW31" s="839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726"/>
      <c r="JE31" s="1727"/>
      <c r="JF31" s="1727"/>
      <c r="JG31" s="1621"/>
      <c r="JH31" s="1169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749"/>
      <c r="JQ31" s="1619"/>
      <c r="JR31" s="1619"/>
      <c r="JS31" s="1619"/>
      <c r="JT31" s="1765"/>
      <c r="JU31" s="1620"/>
      <c r="JV31" s="1620"/>
      <c r="JW31" s="1620"/>
      <c r="JX31" s="1620"/>
      <c r="JY31" s="1620"/>
      <c r="JZ31" s="1620"/>
      <c r="KA31" s="1620"/>
      <c r="KB31" s="1620"/>
      <c r="KC31" s="1620"/>
      <c r="KD31" s="1620"/>
      <c r="KE31" s="1614"/>
      <c r="KF31" s="1585"/>
      <c r="KG31" s="1588"/>
      <c r="KH31" s="1591"/>
      <c r="KI31" s="1583"/>
      <c r="KJ31" s="1601"/>
      <c r="KK31" s="298"/>
      <c r="KL31" s="42"/>
      <c r="KM31" s="1726"/>
      <c r="KN31" s="1727"/>
      <c r="KO31" s="1621"/>
      <c r="KP31" s="1726"/>
      <c r="KQ31" s="1727"/>
      <c r="KR31" s="1621"/>
      <c r="KS31" s="1726"/>
      <c r="KT31" s="1727"/>
      <c r="KU31" s="1621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797" t="s">
        <v>208</v>
      </c>
      <c r="LP31" s="785" t="s">
        <v>209</v>
      </c>
      <c r="LQ31" s="785" t="s">
        <v>205</v>
      </c>
      <c r="LR31" s="786" t="s">
        <v>210</v>
      </c>
    </row>
    <row r="32" spans="1:330" s="288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20</v>
      </c>
      <c r="E32" s="881">
        <f t="shared" ref="E32:F32" si="154">E33+E34+E40+E45</f>
        <v>0</v>
      </c>
      <c r="F32" s="881">
        <f t="shared" si="154"/>
        <v>0</v>
      </c>
      <c r="G32" s="705">
        <f>SUM(D32:F32)/C32*100</f>
        <v>3.8095238095238098</v>
      </c>
      <c r="H32" s="56">
        <f t="shared" ref="H32" si="155">H33+H34+H40+H45</f>
        <v>16</v>
      </c>
      <c r="I32" s="403">
        <f t="shared" ref="I32" si="156">I33+I34+I40+I45</f>
        <v>0</v>
      </c>
      <c r="J32" s="178">
        <f t="shared" ref="J32" si="157">J33+J34+J40+J45</f>
        <v>55</v>
      </c>
      <c r="K32" s="56">
        <f t="shared" ref="K32" si="158">K33+K34+K40+K45</f>
        <v>46</v>
      </c>
      <c r="L32" s="56">
        <f t="shared" ref="L32" si="159">L33+L34+L40+L45</f>
        <v>49</v>
      </c>
      <c r="M32" s="405">
        <f>L32/C32*100</f>
        <v>9.3333333333333339</v>
      </c>
      <c r="N32" s="178">
        <f t="shared" ref="N32" si="160">N33+N34+N40+N45</f>
        <v>55</v>
      </c>
      <c r="O32" s="56">
        <f t="shared" ref="O32" si="161">O33+O34+O40+O45</f>
        <v>46</v>
      </c>
      <c r="P32" s="56">
        <f t="shared" ref="P32" si="162">P33+P34+P40+P45</f>
        <v>50</v>
      </c>
      <c r="Q32" s="395">
        <f>P32/C32*100</f>
        <v>9.5238095238095237</v>
      </c>
      <c r="R32" s="178">
        <f t="shared" ref="R32" si="163">R33+R34+R40+R45</f>
        <v>0</v>
      </c>
      <c r="S32" s="56">
        <f t="shared" ref="S32" si="164">S33+S34+S40+S45</f>
        <v>0</v>
      </c>
      <c r="T32" s="56">
        <f t="shared" ref="T32" si="165">T33+T34+T40+T45</f>
        <v>0</v>
      </c>
      <c r="U32" s="56">
        <f t="shared" ref="U32" si="166">U33+U34+U40+U45</f>
        <v>0</v>
      </c>
      <c r="V32" s="56">
        <f t="shared" ref="V32" si="167">V33+V34+V40+V45</f>
        <v>0</v>
      </c>
      <c r="W32" s="393">
        <f t="shared" ref="W32" si="168">W33+W34+W40+W45</f>
        <v>0</v>
      </c>
      <c r="X32" s="56">
        <f t="shared" ref="X32" si="169">X33+X34+X40+X45</f>
        <v>55</v>
      </c>
      <c r="Y32" s="56">
        <f t="shared" ref="Y32" si="170">Y33+Y34+Y40+Y45</f>
        <v>46</v>
      </c>
      <c r="Z32" s="56">
        <f t="shared" ref="Z32" si="171">Z33+Z34+Z40+Z45</f>
        <v>59</v>
      </c>
      <c r="AA32" s="56">
        <f t="shared" ref="AA32" si="172">AA33+AA34+AA40+AA45</f>
        <v>45</v>
      </c>
      <c r="AB32" s="56">
        <f t="shared" ref="AB32" si="173">AB33+AB34+AB40+AB45</f>
        <v>0</v>
      </c>
      <c r="AC32" s="56">
        <f t="shared" ref="AC32" si="174">AC33+AC34+AC40+AC45</f>
        <v>0</v>
      </c>
      <c r="AD32" s="56">
        <f t="shared" ref="AD32" si="175">AD33+AD34+AD40+AD45</f>
        <v>0</v>
      </c>
      <c r="AE32" s="56">
        <f t="shared" ref="AE32" si="176">AE33+AE34+AE40+AE45</f>
        <v>0</v>
      </c>
      <c r="AF32" s="393">
        <f t="shared" ref="AF32" si="177">AF33+AF34+AF40+AF45</f>
        <v>0</v>
      </c>
      <c r="AG32" s="393"/>
      <c r="AH32" s="58"/>
      <c r="AI32" s="68" t="s">
        <v>131</v>
      </c>
      <c r="AJ32" s="844">
        <f t="shared" ref="AJ32" si="178">AJ34+AJ40+AJ45+AJ33</f>
        <v>579</v>
      </c>
      <c r="AK32" s="158">
        <f t="shared" ref="AK32" si="179">AK33+AK34+AK40+AK45</f>
        <v>60</v>
      </c>
      <c r="AL32" s="708">
        <f>AK32/AJ32*100</f>
        <v>10.362694300518134</v>
      </c>
      <c r="AM32" s="72">
        <f t="shared" ref="AM32" si="180">AM33+AM34+AM40+AM45</f>
        <v>59</v>
      </c>
      <c r="AN32" s="72">
        <f t="shared" ref="AN32" si="181">AN33+AN34+AN40+AN45</f>
        <v>58</v>
      </c>
      <c r="AO32" s="72">
        <f t="shared" ref="AO32" si="182">AO33+AO34+AO40+AO45</f>
        <v>0</v>
      </c>
      <c r="AP32" s="72">
        <f t="shared" ref="AP32" si="183">AP33+AP34+AP40+AP45</f>
        <v>0</v>
      </c>
      <c r="AQ32" s="73">
        <f t="shared" ref="AQ32" si="184">AQ33+AQ34+AQ40+AQ45</f>
        <v>0</v>
      </c>
      <c r="AR32" s="72">
        <f t="shared" ref="AR32" si="185">AR33+AR34+AR40+AR45</f>
        <v>0</v>
      </c>
      <c r="AS32" s="72">
        <f t="shared" ref="AS32" si="186">AS33+AS34+AS40+AS45</f>
        <v>0</v>
      </c>
      <c r="AT32" s="171">
        <f t="shared" ref="AT32" si="187">AT33+AT34+AT40+AT45</f>
        <v>56</v>
      </c>
      <c r="AU32" s="158">
        <f t="shared" ref="AU32" si="188">AU33+AU34+AU40+AU45</f>
        <v>52</v>
      </c>
      <c r="AV32" s="710">
        <f>AU32/AJ32*100</f>
        <v>8.9810017271157179</v>
      </c>
      <c r="AW32" s="242">
        <f t="shared" ref="AW32:AX32" si="189">AW33+AW34+AW40+AW45</f>
        <v>52</v>
      </c>
      <c r="AX32" s="741">
        <f t="shared" si="189"/>
        <v>52</v>
      </c>
      <c r="AY32" s="242">
        <f t="shared" ref="AY32" si="190">AY33+AY34+AY40+AY45</f>
        <v>0</v>
      </c>
      <c r="AZ32" s="242">
        <f t="shared" ref="AZ32" si="191">AZ33+AZ34+AZ40+AZ45</f>
        <v>0</v>
      </c>
      <c r="BA32" s="242">
        <f t="shared" ref="BA32" si="192">BA33+BA34+BA40+BA45</f>
        <v>2</v>
      </c>
      <c r="BB32" s="710">
        <f>BA32/AJ32*100</f>
        <v>0.34542314335060448</v>
      </c>
      <c r="BC32" s="242">
        <f t="shared" ref="BC32" si="193">BC33+BC34+BC40+BC45</f>
        <v>0</v>
      </c>
      <c r="BD32" s="242">
        <f t="shared" ref="BD32" si="194">BD33+BD34+BD40+BD45</f>
        <v>0</v>
      </c>
      <c r="BE32" s="242">
        <f t="shared" ref="BE32" si="195">BE33+BE34+BE40+BE45</f>
        <v>2</v>
      </c>
      <c r="BF32" s="710">
        <f>BE32/AJ32*100</f>
        <v>0.34542314335060448</v>
      </c>
      <c r="BG32" s="242">
        <f t="shared" ref="BG32" si="196">BG33+BG34+BG40+BG45</f>
        <v>0</v>
      </c>
      <c r="BH32" s="72">
        <f t="shared" ref="BH32" si="197">BH33+BH34+BH40+BH45</f>
        <v>0</v>
      </c>
      <c r="BI32" s="72">
        <f t="shared" ref="BI32" si="198">BI33+BI34+BI40+BI45</f>
        <v>0</v>
      </c>
      <c r="BJ32" s="72">
        <f t="shared" ref="BJ32" si="199">BJ33+BJ34+BJ40+BJ45</f>
        <v>0</v>
      </c>
      <c r="BK32" s="72">
        <f t="shared" ref="BK32" si="200">BK33+BK34+BK40+BK45</f>
        <v>0</v>
      </c>
      <c r="BL32" s="72">
        <f t="shared" ref="BL32" si="201">BL33+BL34+BL40+BL45</f>
        <v>0</v>
      </c>
      <c r="BM32" s="73">
        <f t="shared" ref="BM32" si="202">BM33+BM34+BM40+BM45</f>
        <v>0</v>
      </c>
      <c r="BN32" s="58"/>
      <c r="BO32" s="68" t="s">
        <v>131</v>
      </c>
      <c r="BP32" s="844">
        <f t="shared" ref="BP32" si="203">BP34+BP40+BP45+BP33</f>
        <v>614</v>
      </c>
      <c r="BQ32" s="158">
        <f t="shared" ref="BQ32" si="204">BQ33+BQ34+BQ40+BQ45</f>
        <v>0</v>
      </c>
      <c r="BR32" s="72">
        <f t="shared" ref="BR32" si="205">BR33+BR34+BR40+BR45</f>
        <v>0</v>
      </c>
      <c r="BS32" s="72">
        <f t="shared" ref="BS32" si="206">BS33+BS34+BS40+BS45</f>
        <v>0</v>
      </c>
      <c r="BT32" s="72">
        <f t="shared" ref="BT32" si="207">BT33+BT34+BT40+BT45</f>
        <v>8</v>
      </c>
      <c r="BU32" s="72">
        <f t="shared" ref="BU32" si="208">BU33+BU34+BU40+BU45</f>
        <v>3</v>
      </c>
      <c r="BV32" s="72">
        <f t="shared" ref="BV32" si="209">BV33+BV34+BV40+BV45</f>
        <v>3</v>
      </c>
      <c r="BW32" s="72">
        <f t="shared" ref="BW32" si="210">BW33+BW34+BW40+BW45</f>
        <v>0</v>
      </c>
      <c r="BX32" s="242">
        <f t="shared" ref="BX32" si="211">BX33+BX34+BX40+BX45</f>
        <v>0</v>
      </c>
      <c r="BY32" s="710">
        <f>BX32/BP32</f>
        <v>0</v>
      </c>
      <c r="BZ32" s="242">
        <f t="shared" ref="BZ32" si="212">BZ33+BZ34+BZ40+BZ45</f>
        <v>1</v>
      </c>
      <c r="CA32" s="242">
        <f t="shared" ref="CA32" si="213">CA33+CA34+CA40+CA45</f>
        <v>0</v>
      </c>
      <c r="CB32" s="242">
        <f t="shared" ref="CB32" si="214">CB33+CB34+CB40+CB45</f>
        <v>1</v>
      </c>
      <c r="CC32" s="710">
        <f>CB32/BP32*100</f>
        <v>0.16286644951140067</v>
      </c>
      <c r="CD32" s="242">
        <f t="shared" ref="CD32" si="215">CD33+CD34+CD40+CD45</f>
        <v>0</v>
      </c>
      <c r="CE32" s="242">
        <f t="shared" ref="CE32" si="216">CE33+CE34+CE40+CE45</f>
        <v>0</v>
      </c>
      <c r="CF32" s="242">
        <f t="shared" ref="CF32" si="217">CF33+CF34+CF40+CF45</f>
        <v>0</v>
      </c>
      <c r="CG32" s="242">
        <f t="shared" ref="CG32" si="218">CG33+CG34+CG40+CG45</f>
        <v>0</v>
      </c>
      <c r="CH32" s="242">
        <f t="shared" ref="CH32" si="219">CH33+CH34+CH40+CH45</f>
        <v>0</v>
      </c>
      <c r="CI32" s="352">
        <f t="shared" ref="CI32" si="220">CI33+CI34+CI40+CI45</f>
        <v>0</v>
      </c>
      <c r="CJ32" s="389">
        <f t="shared" ref="CJ32" si="221">CJ33+CJ34+CJ40+CJ45</f>
        <v>2</v>
      </c>
      <c r="CK32" s="242">
        <f t="shared" ref="CK32" si="222">CK33+CK34+CK40+CK45</f>
        <v>6</v>
      </c>
      <c r="CL32" s="715">
        <f>CK32/BP32*100</f>
        <v>0.97719869706840379</v>
      </c>
      <c r="CM32" s="292">
        <f t="shared" ref="CM32" si="223">CM33+CM34+CM40+CM45</f>
        <v>0</v>
      </c>
      <c r="CN32" s="293">
        <f t="shared" ref="CN32" si="224">CN33+CN34+CN40+CN45</f>
        <v>0</v>
      </c>
      <c r="CO32" s="73">
        <f t="shared" ref="CO32" si="225">CO33+CO34+CO40+CO45</f>
        <v>0</v>
      </c>
      <c r="CP32" s="58"/>
      <c r="CQ32" s="71" t="s">
        <v>131</v>
      </c>
      <c r="CR32" s="378">
        <f t="shared" ref="CR32" si="226">CR33+CR34+CR40+CR45</f>
        <v>71</v>
      </c>
      <c r="CS32" s="158">
        <f t="shared" ref="CS32" si="227">CS33+CS34+CS40+CS45</f>
        <v>0</v>
      </c>
      <c r="CT32" s="72">
        <f t="shared" ref="CT32" si="228">CT33+CT34+CT40+CT45</f>
        <v>37</v>
      </c>
      <c r="CU32" s="72">
        <f t="shared" ref="CU32" si="229">CU33+CU34+CU40+CU45</f>
        <v>0</v>
      </c>
      <c r="CV32" s="72">
        <f t="shared" ref="CV32" si="230">CV33+CV34+CV40+CV45</f>
        <v>0</v>
      </c>
      <c r="CW32" s="72">
        <f t="shared" ref="CW32" si="231">CW33+CW34+CW40+CW45</f>
        <v>0</v>
      </c>
      <c r="CX32" s="72">
        <f t="shared" ref="CX32" si="232">CX33+CX34+CX40+CX45</f>
        <v>0</v>
      </c>
      <c r="CY32" s="72">
        <f t="shared" ref="CY32" si="233">CY33+CY34+CY40+CY45</f>
        <v>0</v>
      </c>
      <c r="CZ32" s="72">
        <f t="shared" ref="CZ32" si="234">CZ33+CZ34+CZ40+CZ45</f>
        <v>0</v>
      </c>
      <c r="DA32" s="72">
        <f t="shared" ref="DA32" si="235">DA33+DA34+DA40+DA45</f>
        <v>0</v>
      </c>
      <c r="DB32" s="72">
        <f t="shared" ref="DB32" si="236">DB33+DB34+DB40+DB45</f>
        <v>0</v>
      </c>
      <c r="DC32" s="72">
        <f t="shared" ref="DC32" si="237">DC33+DC34+DC40+DC45</f>
        <v>0</v>
      </c>
      <c r="DD32" s="72">
        <f t="shared" ref="DD32" si="238">DD33+DD34+DD40+DD45</f>
        <v>0</v>
      </c>
      <c r="DE32" s="72">
        <f t="shared" ref="DE32" si="239">DE33+DE34+DE40+DE45</f>
        <v>0</v>
      </c>
      <c r="DF32" s="72">
        <f t="shared" ref="DF32" si="240">DF33+DF34+DF40+DF45</f>
        <v>0</v>
      </c>
      <c r="DG32" s="72">
        <f t="shared" ref="DG32" si="241">DG33+DG34+DG40+DG45</f>
        <v>0</v>
      </c>
      <c r="DH32" s="72">
        <f t="shared" ref="DH32" si="242">DH33+DH34+DH40+DH45</f>
        <v>0</v>
      </c>
      <c r="DI32" s="171">
        <f t="shared" ref="DI32" si="243">DI33+DI34+DI40+DI45</f>
        <v>0</v>
      </c>
      <c r="DJ32" s="158">
        <f t="shared" ref="DJ32" si="244">DJ33+DJ34+DJ40+DJ45</f>
        <v>0</v>
      </c>
      <c r="DK32" s="73">
        <f t="shared" ref="DK32" si="245">DK33+DK34+DK40+DK45</f>
        <v>0</v>
      </c>
      <c r="DL32" s="354">
        <f t="shared" ref="DL32" si="246">DL33+DL34+DL40+DL45</f>
        <v>0</v>
      </c>
      <c r="DM32" s="355">
        <f t="shared" ref="DM32" si="247">DM33+DM34+DM40+DM45</f>
        <v>0</v>
      </c>
      <c r="DN32" s="58"/>
      <c r="DO32" s="71" t="s">
        <v>131</v>
      </c>
      <c r="DP32" s="378">
        <f t="shared" ref="DP32" si="248">DP34+DP40+DP45+DP33</f>
        <v>740</v>
      </c>
      <c r="DQ32" s="747">
        <f t="shared" ref="DQ32" si="249">DQ33+DQ34+DQ40+DQ45</f>
        <v>0</v>
      </c>
      <c r="DR32" s="748">
        <f t="shared" ref="DR32" si="250">DR33+DR34+DR40+DR45</f>
        <v>35</v>
      </c>
      <c r="DS32" s="748">
        <f t="shared" ref="DS32" si="251">DS33+DS34+DS40+DS45</f>
        <v>0</v>
      </c>
      <c r="DT32" s="749">
        <f t="shared" ref="DT32" si="252">DT33+DT34+DT40+DT45</f>
        <v>0</v>
      </c>
      <c r="DU32" s="747">
        <f t="shared" ref="DU32" si="253">DU33+DU34+DU40+DU45</f>
        <v>0</v>
      </c>
      <c r="DV32" s="748">
        <f t="shared" ref="DV32" si="254">DV33+DV34+DV40+DV45</f>
        <v>0</v>
      </c>
      <c r="DW32" s="750">
        <f t="shared" ref="DW32" si="255">DW33+DW34+DW40+DW45</f>
        <v>0</v>
      </c>
      <c r="DX32" s="751">
        <f>DW32/DP32*100</f>
        <v>0</v>
      </c>
      <c r="DY32" s="389">
        <f t="shared" ref="DY32" si="256">DY33+DY34+DY40+DY45</f>
        <v>0</v>
      </c>
      <c r="DZ32" s="242">
        <f t="shared" ref="DZ32" si="257">DZ33+DZ34+DZ40+DZ45</f>
        <v>0</v>
      </c>
      <c r="EA32" s="242">
        <f t="shared" ref="EA32" si="258">EA33+EA34+EA40+EA45</f>
        <v>0</v>
      </c>
      <c r="EB32" s="715">
        <f>EA32/DP32*100</f>
        <v>0</v>
      </c>
      <c r="EC32" s="242">
        <f t="shared" ref="EC32" si="259">EC33+EC34+EC40+EC45</f>
        <v>0</v>
      </c>
      <c r="ED32" s="242">
        <f t="shared" ref="ED32" si="260">ED33+ED34+ED40+ED45</f>
        <v>0</v>
      </c>
      <c r="EE32" s="242">
        <f t="shared" ref="EE32" si="261">EE33+EE34+EE40+EE45</f>
        <v>0</v>
      </c>
      <c r="EF32" s="352">
        <f t="shared" ref="EF32" si="262">EF33+EF34+EF40+EF45</f>
        <v>0</v>
      </c>
      <c r="EG32" s="389">
        <f t="shared" ref="EG32" si="263">EG33+EG34+EG40+EG45</f>
        <v>0</v>
      </c>
      <c r="EH32" s="362">
        <f t="shared" ref="EH32" si="264">EH33+EH34+EH40+EH45</f>
        <v>0</v>
      </c>
      <c r="EI32" s="242">
        <f t="shared" ref="EI32" si="265">EI33+EI34+EI40+EI45</f>
        <v>0</v>
      </c>
      <c r="EJ32" s="242">
        <f t="shared" ref="EJ32" si="266">EJ33+EJ34+EJ40+EJ45</f>
        <v>0</v>
      </c>
      <c r="EK32" s="715">
        <f>EJ32/DP32*100</f>
        <v>0</v>
      </c>
      <c r="EL32" s="242">
        <f t="shared" ref="EL32" si="267">EL33+EL34+EL40+EL45</f>
        <v>0</v>
      </c>
      <c r="EM32" s="242">
        <f t="shared" ref="EM32:EO32" si="268">EM33+EM34+EM40+EM45</f>
        <v>51</v>
      </c>
      <c r="EN32" s="710">
        <f>EM32/DP32*100</f>
        <v>6.8918918918918921</v>
      </c>
      <c r="EO32" s="242">
        <f t="shared" si="268"/>
        <v>50</v>
      </c>
      <c r="EP32" s="715">
        <f>EO32/DP32*100</f>
        <v>6.756756756756757</v>
      </c>
      <c r="EQ32" s="58"/>
      <c r="ER32" s="758" t="s">
        <v>131</v>
      </c>
      <c r="ES32" s="759">
        <f t="shared" ref="ES32" si="269">ES33+ES34+ES40+ES45</f>
        <v>0</v>
      </c>
      <c r="ET32" s="759">
        <f t="shared" ref="ET32" si="270">ET33+ET34+ET40+ET45</f>
        <v>1</v>
      </c>
      <c r="EU32" s="760">
        <f t="shared" ref="EU32" si="271">EU33+EU34+EU40+EU45</f>
        <v>0</v>
      </c>
      <c r="EV32" s="759">
        <f t="shared" ref="EV32" si="272">EV33+EV34+EV40+EV45</f>
        <v>9</v>
      </c>
      <c r="EW32" s="759">
        <f t="shared" ref="EW32" si="273">EW33+EW34+EW40+EW45</f>
        <v>4</v>
      </c>
      <c r="EX32" s="761">
        <f t="shared" ref="EX32" si="274">EX33+EX34+EX40+EX45</f>
        <v>8</v>
      </c>
      <c r="EY32" s="762">
        <f t="shared" ref="EY32" si="275">EY33+EY34+EY40+EY45</f>
        <v>11</v>
      </c>
      <c r="EZ32" s="759">
        <f t="shared" ref="EZ32" si="276">EZ33+EZ34+EZ40+EZ45</f>
        <v>7</v>
      </c>
      <c r="FA32" s="760">
        <f t="shared" ref="FA32" si="277">FA33+FA34+FA40+FA45</f>
        <v>10</v>
      </c>
      <c r="FB32" s="759">
        <f t="shared" ref="FB32" si="278">FB33+FB34+FB40+FB45</f>
        <v>13</v>
      </c>
      <c r="FC32" s="759">
        <f t="shared" ref="FC32" si="279">FC33+FC34+FC40+FC45</f>
        <v>5</v>
      </c>
      <c r="FD32" s="761">
        <f t="shared" ref="FD32" si="280">FD33+FD34+FD40+FD45</f>
        <v>3</v>
      </c>
      <c r="FE32" s="762">
        <f t="shared" ref="FE32" si="281">FE33+FE34+FE40+FE45</f>
        <v>1</v>
      </c>
      <c r="FF32" s="759">
        <f t="shared" ref="FF32" si="282">FF33+FF34+FF40+FF45</f>
        <v>1</v>
      </c>
      <c r="FG32" s="760">
        <f t="shared" ref="FG32" si="283">FG33+FG34+FG40+FG45</f>
        <v>0</v>
      </c>
      <c r="FH32" s="759">
        <f t="shared" ref="FH32" si="284">FH33+FH34+FH40+FH45</f>
        <v>0</v>
      </c>
      <c r="FI32" s="759">
        <f t="shared" ref="FI32" si="285">FI33+FI34+FI40+FI45</f>
        <v>1</v>
      </c>
      <c r="FJ32" s="761">
        <f t="shared" ref="FJ32" si="286">FJ33+FJ34+FJ40+FJ45</f>
        <v>0</v>
      </c>
      <c r="FK32" s="178">
        <f t="shared" ref="FK32" si="287">FK33+FK34+FK40+FK45</f>
        <v>486</v>
      </c>
      <c r="FL32" s="764">
        <f t="shared" ref="FL32:FL47" si="288">SUM(FM32:FQ32)/FK32*100</f>
        <v>4.5267489711934159</v>
      </c>
      <c r="FM32" s="759">
        <f t="shared" ref="FM32" si="289">FM33+FM34+FM40+FM45</f>
        <v>0</v>
      </c>
      <c r="FN32" s="759">
        <f t="shared" ref="FN32" si="290">FN33+FN34+FN40+FN45</f>
        <v>0</v>
      </c>
      <c r="FO32" s="759">
        <f t="shared" ref="FO32" si="291">FO33+FO34+FO40+FO45</f>
        <v>6</v>
      </c>
      <c r="FP32" s="765">
        <f t="shared" ref="FP32" si="292">FP33+FP34+FP40+FP45</f>
        <v>16</v>
      </c>
      <c r="FQ32" s="761">
        <f t="shared" ref="FQ32" si="293">FQ33+FQ34+FQ40+FQ45</f>
        <v>0</v>
      </c>
      <c r="FR32" s="759">
        <f t="shared" ref="FR32" si="294">FR33+FR34+FR40+FR45</f>
        <v>0</v>
      </c>
      <c r="FS32" s="759">
        <f t="shared" ref="FS32" si="295">FS33+FS34+FS40+FS45</f>
        <v>0</v>
      </c>
      <c r="FT32" s="759">
        <f t="shared" ref="FT32" si="296">FT33+FT34+FT40+FT45</f>
        <v>0</v>
      </c>
      <c r="FU32" s="759">
        <f t="shared" ref="FU32" si="297">FU33+FU34+FU40+FU45</f>
        <v>7</v>
      </c>
      <c r="FV32" s="759">
        <f t="shared" ref="FV32" si="298">FV33+FV34+FV40+FV45</f>
        <v>5</v>
      </c>
      <c r="FW32" s="759">
        <f t="shared" ref="FW32" si="299">FW33+FW34+FW40+FW45</f>
        <v>8</v>
      </c>
      <c r="FX32" s="759">
        <f t="shared" ref="FX32" si="300">FX33+FX34+FX40+FX45</f>
        <v>11</v>
      </c>
      <c r="FY32" s="759">
        <f t="shared" ref="FY32" si="301">FY33+FY34+FY40+FY45</f>
        <v>3</v>
      </c>
      <c r="FZ32" s="759">
        <f t="shared" ref="FZ32" si="302">FZ33+FZ34+FZ40+FZ45</f>
        <v>2</v>
      </c>
      <c r="GA32" s="759">
        <f t="shared" ref="GA32" si="303">GA33+GA34+GA40+GA45</f>
        <v>14</v>
      </c>
      <c r="GB32" s="759">
        <f t="shared" ref="GB32" si="304">GB33+GB34+GB40+GB45</f>
        <v>5</v>
      </c>
      <c r="GC32" s="759">
        <f t="shared" ref="GC32" si="305">GC33+GC34+GC40+GC45</f>
        <v>6</v>
      </c>
      <c r="GD32" s="759">
        <f t="shared" ref="GD32" si="306">GD33+GD34+GD40+GD45</f>
        <v>1</v>
      </c>
      <c r="GE32" s="759">
        <f t="shared" ref="GE32" si="307">GE33+GE34+GE40+GE45</f>
        <v>0</v>
      </c>
      <c r="GF32" s="759">
        <f t="shared" ref="GF32" si="308">GF33+GF34+GF40+GF45</f>
        <v>2</v>
      </c>
      <c r="GG32" s="761">
        <f t="shared" ref="GG32" si="309">GG33+GG34+GG40+GG45</f>
        <v>1</v>
      </c>
      <c r="GH32" s="59"/>
      <c r="GI32" s="71" t="s">
        <v>131</v>
      </c>
      <c r="GJ32" s="485">
        <f>GJ33+GJ34+GJ40+GJ45</f>
        <v>3710</v>
      </c>
      <c r="GK32" s="727">
        <f>(SUM(GL32:GU32)/GJ32)*100</f>
        <v>19.380053908355794</v>
      </c>
      <c r="GL32" s="158">
        <f t="shared" ref="GL32" si="310">GL33+GL34+GL40+GL45</f>
        <v>2</v>
      </c>
      <c r="GM32" s="72">
        <f t="shared" ref="GM32" si="311">GM33+GM34+GM40+GM45</f>
        <v>0</v>
      </c>
      <c r="GN32" s="72">
        <f t="shared" ref="GN32" si="312">GN33+GN34+GN40+GN45</f>
        <v>4</v>
      </c>
      <c r="GO32" s="72">
        <f t="shared" ref="GO32" si="313">GO33+GO34+GO40+GO45</f>
        <v>11</v>
      </c>
      <c r="GP32" s="73">
        <f t="shared" ref="GP32" si="314">GP33+GP34+GP40+GP45</f>
        <v>16</v>
      </c>
      <c r="GQ32" s="158">
        <f t="shared" ref="GQ32" si="315">GQ33+GQ34+GQ40+GQ45</f>
        <v>69</v>
      </c>
      <c r="GR32" s="72">
        <f t="shared" ref="GR32" si="316">GR33+GR34+GR40+GR45</f>
        <v>60</v>
      </c>
      <c r="GS32" s="72">
        <f t="shared" ref="GS32" si="317">GS33+GS34+GS40+GS45</f>
        <v>146</v>
      </c>
      <c r="GT32" s="72">
        <f t="shared" ref="GT32" si="318">GT33+GT34+GT40+GT45</f>
        <v>255</v>
      </c>
      <c r="GU32" s="73">
        <f t="shared" ref="GU32" si="319">GU33+GU34+GU40+GU45</f>
        <v>156</v>
      </c>
      <c r="GV32" s="182">
        <f t="shared" ref="GV32:GW32" si="320">GV33+GV34+GV40+GV45</f>
        <v>717</v>
      </c>
      <c r="GW32" s="182">
        <f t="shared" si="320"/>
        <v>4090</v>
      </c>
      <c r="GX32" s="730">
        <f>GV32/GW32*100</f>
        <v>17.530562347188265</v>
      </c>
      <c r="GY32" s="158">
        <f t="shared" ref="GY32" si="321">GY33+GY34+GY40+GY45</f>
        <v>4</v>
      </c>
      <c r="GZ32" s="72">
        <f t="shared" ref="GZ32" si="322">GZ33+GZ34+GZ40+GZ45</f>
        <v>0</v>
      </c>
      <c r="HA32" s="72">
        <f t="shared" ref="HA32" si="323">HA33+HA34+HA40+HA45</f>
        <v>21</v>
      </c>
      <c r="HB32" s="72">
        <f t="shared" ref="HB32" si="324">HB33+HB34+HB40+HB45</f>
        <v>0</v>
      </c>
      <c r="HC32" s="72">
        <f t="shared" ref="HC32" si="325">HC33+HC34+HC40+HC45</f>
        <v>0</v>
      </c>
      <c r="HD32" s="72">
        <f t="shared" ref="HD32" si="326">HD33+HD34+HD40+HD45</f>
        <v>0</v>
      </c>
      <c r="HE32" s="72">
        <f t="shared" ref="HE32" si="327">HE33+HE34+HE40+HE45</f>
        <v>0</v>
      </c>
      <c r="HF32" s="72">
        <f t="shared" ref="HF32" si="328">HF33+HF34+HF40+HF45</f>
        <v>0</v>
      </c>
      <c r="HG32" s="73">
        <f t="shared" ref="HG32" si="329">HG33+HG34+HG40+HG45</f>
        <v>0</v>
      </c>
      <c r="HH32" s="60"/>
      <c r="HI32" s="196" t="s">
        <v>131</v>
      </c>
      <c r="HJ32" s="175">
        <f t="shared" ref="HJ32" si="330">HJ33+HJ34+HJ40+HJ45</f>
        <v>0</v>
      </c>
      <c r="HK32" s="175">
        <f t="shared" ref="HK32" si="331">HK33+HK34+HK40+HK45</f>
        <v>0</v>
      </c>
      <c r="HL32" s="175">
        <f t="shared" ref="HL32" si="332">HL33+HL34+HL40+HL45</f>
        <v>0</v>
      </c>
      <c r="HM32" s="175">
        <f t="shared" ref="HM32" si="333">HM33+HM34+HM40+HM45</f>
        <v>0</v>
      </c>
      <c r="HN32" s="175">
        <f t="shared" ref="HN32" si="334">HN33+HN34+HN40+HN45</f>
        <v>0</v>
      </c>
      <c r="HO32" s="175">
        <f t="shared" ref="HO32" si="335">HO33+HO34+HO40+HO45</f>
        <v>0</v>
      </c>
      <c r="HP32" s="175">
        <f t="shared" ref="HP32" si="336">HP33+HP34+HP40+HP45</f>
        <v>0</v>
      </c>
      <c r="HQ32" s="179">
        <f t="shared" ref="HQ32" si="337">HQ33+HQ34+HQ40+HQ45</f>
        <v>2</v>
      </c>
      <c r="HR32" s="736">
        <v>355</v>
      </c>
      <c r="HS32" s="732">
        <f>SUM(HT32:HX32)/HR32*100</f>
        <v>0</v>
      </c>
      <c r="HT32" s="178">
        <f t="shared" ref="HT32" si="338">HT33+HT34+HT40+HT45</f>
        <v>0</v>
      </c>
      <c r="HU32" s="175">
        <f t="shared" ref="HU32" si="339">HU33+HU34+HU40+HU45</f>
        <v>0</v>
      </c>
      <c r="HV32" s="175">
        <f t="shared" ref="HV32" si="340">HV33+HV34+HV40+HV45</f>
        <v>0</v>
      </c>
      <c r="HW32" s="175">
        <f t="shared" ref="HW32" si="341">HW33+HW34+HW40+HW45</f>
        <v>0</v>
      </c>
      <c r="HX32" s="179">
        <f t="shared" ref="HX32" si="342">HX33+HX34+HX40+HX45</f>
        <v>0</v>
      </c>
      <c r="HY32" s="56">
        <f t="shared" ref="HY32" si="343">HY33+HY34+HY40+HY45</f>
        <v>0</v>
      </c>
      <c r="HZ32" s="56">
        <f t="shared" ref="HZ32" si="344">HZ33+HZ34+HZ40+HZ45</f>
        <v>0</v>
      </c>
      <c r="IA32" s="56">
        <f t="shared" ref="IA32" si="345">IA33+IA34+IA40+IA45</f>
        <v>0</v>
      </c>
      <c r="IB32" s="56">
        <f t="shared" ref="IB32" si="346">IB33+IB34+IB40+IB45</f>
        <v>0</v>
      </c>
      <c r="IC32" s="56">
        <f t="shared" ref="IC32" si="347">IC33+IC34+IC40+IC45</f>
        <v>0</v>
      </c>
      <c r="ID32" s="56">
        <f t="shared" ref="ID32" si="348">ID33+ID34+ID40+ID45</f>
        <v>0</v>
      </c>
      <c r="IE32" s="56">
        <f t="shared" ref="IE32" si="349">IE33+IE34+IE40+IE45</f>
        <v>0</v>
      </c>
      <c r="IF32" s="393">
        <f t="shared" ref="IF32" si="350">IF33+IF34+IF40+IF45</f>
        <v>0</v>
      </c>
      <c r="IG32" s="61"/>
      <c r="IH32" s="68" t="s">
        <v>131</v>
      </c>
      <c r="II32" s="158">
        <f t="shared" ref="II32" si="351">II33+II34+II40+II45</f>
        <v>0</v>
      </c>
      <c r="IJ32" s="158">
        <f t="shared" ref="IJ32" si="352">IJ33+IJ34+IJ40+IJ45</f>
        <v>0</v>
      </c>
      <c r="IK32" s="384">
        <f t="shared" ref="IK32" si="353">IK33+IK34+IK40+IK45</f>
        <v>0</v>
      </c>
      <c r="IL32" s="158">
        <f t="shared" ref="IL32" si="354">IL33+IL34+IL40+IL45</f>
        <v>6</v>
      </c>
      <c r="IM32" s="158">
        <f t="shared" ref="IM32" si="355">IM33+IM34+IM40+IM45</f>
        <v>0</v>
      </c>
      <c r="IN32" s="244">
        <f t="shared" ref="IN32" si="356">IN33+IN34+IN40+IN45</f>
        <v>0</v>
      </c>
      <c r="IO32" s="72">
        <f t="shared" ref="IO32" si="357">IO33+IO34+IO40+IO45</f>
        <v>37</v>
      </c>
      <c r="IP32" s="158">
        <f t="shared" ref="IP32" si="358">IP33+IP34+IP40+IP45</f>
        <v>2</v>
      </c>
      <c r="IQ32" s="384">
        <f t="shared" ref="IQ32" si="359">IQ33+IQ34+IQ40+IQ45</f>
        <v>0</v>
      </c>
      <c r="IR32" s="158">
        <f t="shared" ref="IR32" si="360">IR33+IR34+IR40+IR45</f>
        <v>18</v>
      </c>
      <c r="IS32" s="158">
        <f t="shared" ref="IS32" si="361">IS33+IS34+IS40+IS45</f>
        <v>14</v>
      </c>
      <c r="IT32" s="244">
        <f t="shared" ref="IT32" si="362">IT33+IT34+IT40+IT45</f>
        <v>4</v>
      </c>
      <c r="IU32" s="72">
        <f t="shared" ref="IU32" si="363">IU33+IU34+IU40+IU45</f>
        <v>2</v>
      </c>
      <c r="IV32" s="158">
        <f t="shared" ref="IV32" si="364">IV33+IV34+IV40+IV45</f>
        <v>0</v>
      </c>
      <c r="IW32" s="244">
        <f t="shared" ref="IW32" si="365">IW33+IW34+IW40+IW45</f>
        <v>0</v>
      </c>
      <c r="IX32" s="158">
        <f t="shared" ref="IX32" si="366">IX33+IX34+IX40+IX45</f>
        <v>1</v>
      </c>
      <c r="IY32" s="158">
        <f t="shared" ref="IY32" si="367">IY33+IY34+IY40+IY45</f>
        <v>2</v>
      </c>
      <c r="IZ32" s="244">
        <f t="shared" ref="IZ32" si="368">IZ33+IZ34+IZ40+IZ45</f>
        <v>0</v>
      </c>
      <c r="JA32" s="158">
        <f t="shared" ref="JA32" si="369">JA33+JA34+JA40+JA45</f>
        <v>0</v>
      </c>
      <c r="JB32" s="158">
        <f t="shared" ref="JB32" si="370">JB33+JB34+JB40+JB45</f>
        <v>0</v>
      </c>
      <c r="JC32" s="244">
        <f t="shared" ref="JC32" si="371">JC33+JC34+JC40+JC45</f>
        <v>0</v>
      </c>
      <c r="JD32" s="158">
        <f t="shared" ref="JD32" si="372">JD33+JD34+JD40+JD45</f>
        <v>0</v>
      </c>
      <c r="JE32" s="158">
        <f t="shared" ref="JE32" si="373">JE33+JE34+JE40+JE45</f>
        <v>0</v>
      </c>
      <c r="JF32" s="158">
        <f t="shared" ref="JF32" si="374">JF33+JF34+JF40+JF45</f>
        <v>0</v>
      </c>
      <c r="JG32" s="158">
        <f t="shared" ref="JG32" si="375">JG33+JG34+JG40+JG45</f>
        <v>0</v>
      </c>
      <c r="JH32" s="244">
        <f t="shared" ref="JH32" si="376">JH33+JH34+JH40+JH45</f>
        <v>0</v>
      </c>
      <c r="JI32" s="61"/>
      <c r="JJ32" s="769" t="s">
        <v>131</v>
      </c>
      <c r="JK32" s="759">
        <f t="shared" ref="JK32" si="377">JK33+JK34+JK40+JK45</f>
        <v>0</v>
      </c>
      <c r="JL32" s="762">
        <f t="shared" ref="JL32" si="378">JL33+JL34+JL40+JL45</f>
        <v>1</v>
      </c>
      <c r="JM32" s="762">
        <f t="shared" ref="JM32" si="379">JM33+JM34+JM40+JM45</f>
        <v>0</v>
      </c>
      <c r="JN32" s="762">
        <f t="shared" ref="JN32" si="380">JN33+JN34+JN40+JN45</f>
        <v>0</v>
      </c>
      <c r="JO32" s="770">
        <f t="shared" ref="JO32" si="381">JO33+JO34+JO40+JO45</f>
        <v>0</v>
      </c>
      <c r="JP32" s="759">
        <f t="shared" ref="JP32" si="382">JP33+JP34+JP40+JP45</f>
        <v>0</v>
      </c>
      <c r="JQ32" s="762">
        <f t="shared" ref="JQ32" si="383">JQ33+JQ34+JQ40+JQ45</f>
        <v>0</v>
      </c>
      <c r="JR32" s="762">
        <f t="shared" ref="JR32" si="384">JR33+JR34+JR40+JR45</f>
        <v>0</v>
      </c>
      <c r="JS32" s="762">
        <f t="shared" ref="JS32" si="385">JS33+JS34+JS40+JS45</f>
        <v>0</v>
      </c>
      <c r="JT32" s="770">
        <f t="shared" ref="JT32" si="386">JT33+JT34+JT40+JT45</f>
        <v>0</v>
      </c>
      <c r="JU32" s="759">
        <f t="shared" ref="JU32" si="387">JU33+JU34+JU40+JU45</f>
        <v>0</v>
      </c>
      <c r="JV32" s="771">
        <f t="shared" ref="JV32" si="388">JV33+JV34+JV40+JV45</f>
        <v>0</v>
      </c>
      <c r="JW32" s="771">
        <f t="shared" ref="JW32" si="389">JW33+JW34+JW40+JW45</f>
        <v>0</v>
      </c>
      <c r="JX32" s="771">
        <f t="shared" ref="JX32" si="390">JX33+JX34+JX40+JX45</f>
        <v>0</v>
      </c>
      <c r="JY32" s="772">
        <f t="shared" ref="JY32" si="391">JY33+JY34+JY40+JY45</f>
        <v>1</v>
      </c>
      <c r="JZ32" s="759">
        <f t="shared" ref="JZ32" si="392">JZ33+JZ34+JZ40+JZ45</f>
        <v>0</v>
      </c>
      <c r="KA32" s="771">
        <f t="shared" ref="KA32" si="393">KA33+KA34+KA40+KA45</f>
        <v>0</v>
      </c>
      <c r="KB32" s="771">
        <f t="shared" ref="KB32" si="394">KB33+KB34+KB40+KB45</f>
        <v>0</v>
      </c>
      <c r="KC32" s="771">
        <f t="shared" ref="KC32" si="395">KC33+KC34+KC40+KC45</f>
        <v>5</v>
      </c>
      <c r="KD32" s="772">
        <f t="shared" ref="KD32" si="396">KD33+KD34+KD40+KD45</f>
        <v>0</v>
      </c>
      <c r="KE32" s="763">
        <v>2678</v>
      </c>
      <c r="KF32" s="773">
        <f>KG32/KE32*100</f>
        <v>1.8670649738610903</v>
      </c>
      <c r="KG32" s="774">
        <f t="shared" ref="KG32" si="397">KG33+KG34+KG40+KG45</f>
        <v>50</v>
      </c>
      <c r="KH32" s="771">
        <f t="shared" ref="KH32" si="398">KH33+KH34+KH40+KH45</f>
        <v>6</v>
      </c>
      <c r="KI32" s="771">
        <f t="shared" ref="KI32" si="399">KI33+KI34+KI40+KI45</f>
        <v>1</v>
      </c>
      <c r="KJ32" s="772">
        <f t="shared" ref="KJ32" si="400">KJ33+KJ34+KJ40+KJ45</f>
        <v>0</v>
      </c>
      <c r="KK32" s="299"/>
      <c r="KL32" s="769" t="s">
        <v>131</v>
      </c>
      <c r="KM32" s="759">
        <f t="shared" ref="KM32" si="401">KM33+KM34+KM40+KM45</f>
        <v>0</v>
      </c>
      <c r="KN32" s="771">
        <f t="shared" ref="KN32" si="402">KN33+KN34+KN40+KN45</f>
        <v>0</v>
      </c>
      <c r="KO32" s="771">
        <f t="shared" ref="KO32" si="403">KO33+KO34+KO40+KO45</f>
        <v>0</v>
      </c>
      <c r="KP32" s="771">
        <f t="shared" ref="KP32" si="404">KP33+KP34+KP40+KP45</f>
        <v>97</v>
      </c>
      <c r="KQ32" s="771">
        <f t="shared" ref="KQ32" si="405">KQ33+KQ34+KQ40+KQ45</f>
        <v>0</v>
      </c>
      <c r="KR32" s="771">
        <f t="shared" ref="KR32" si="406">KR33+KR34+KR40+KR45</f>
        <v>71</v>
      </c>
      <c r="KS32" s="771">
        <f t="shared" ref="KS32" si="407">KS33+KS34+KS40+KS45</f>
        <v>3</v>
      </c>
      <c r="KT32" s="771">
        <f t="shared" ref="KT32" si="408">KT33+KT34+KT40+KT45</f>
        <v>0</v>
      </c>
      <c r="KU32" s="772">
        <f t="shared" ref="KU32" si="409">KU33+KU34+KU40+KU45</f>
        <v>4</v>
      </c>
      <c r="KV32" s="760">
        <f t="shared" ref="KV32" si="410">KV33+KV34+KV40+KV45</f>
        <v>0</v>
      </c>
      <c r="KW32" s="772">
        <f t="shared" ref="KW32" si="411">KW33+KW34+KW40+KW45</f>
        <v>0</v>
      </c>
      <c r="KX32" s="781">
        <f t="shared" ref="KX32" si="412">KX33+KX34+KX40+KX45</f>
        <v>0</v>
      </c>
      <c r="KY32" s="759">
        <f t="shared" ref="KY32" si="413">KY33+KY34+KY40+KY45</f>
        <v>0</v>
      </c>
      <c r="KZ32" s="771">
        <f t="shared" ref="KZ32" si="414">KZ33+KZ34+KZ40+KZ45</f>
        <v>0</v>
      </c>
      <c r="LA32" s="771">
        <f t="shared" ref="LA32" si="415">LA33+LA34+LA40+LA45</f>
        <v>0</v>
      </c>
      <c r="LB32" s="772">
        <f t="shared" ref="LB32" si="416">LB33+LB34+LB40+LB45</f>
        <v>0</v>
      </c>
      <c r="LD32" s="807" t="s">
        <v>131</v>
      </c>
      <c r="LE32" s="806">
        <f t="shared" ref="LE32" si="417">LE33+LE34+LE40+LE45</f>
        <v>0</v>
      </c>
      <c r="LF32" s="790">
        <f t="shared" ref="LF32" si="418">LF33+LF34+LF40+LF45</f>
        <v>0</v>
      </c>
      <c r="LG32" s="790">
        <f t="shared" ref="LG32" si="419">LG33+LG34+LG40+LG45</f>
        <v>0</v>
      </c>
      <c r="LH32" s="790">
        <f t="shared" ref="LH32" si="420">LH33+LH34+LH40+LH45</f>
        <v>0</v>
      </c>
      <c r="LI32" s="790">
        <f t="shared" ref="LI32" si="421">LI33+LI34+LI40+LI45</f>
        <v>0</v>
      </c>
      <c r="LJ32" s="793">
        <f t="shared" ref="LJ32" si="422">LJ33+LJ34+LJ40+LJ45</f>
        <v>0</v>
      </c>
      <c r="LK32" s="804">
        <f t="shared" ref="LK32" si="423">LK33+LK34+LK40+LK45</f>
        <v>1</v>
      </c>
      <c r="LL32" s="791">
        <f t="shared" ref="LL32" si="424">LL33+LL34+LL40+LL45</f>
        <v>0</v>
      </c>
      <c r="LM32" s="791">
        <f t="shared" ref="LM32" si="425">LM33+LM34+LM40+LM45</f>
        <v>1</v>
      </c>
      <c r="LN32" s="792">
        <f t="shared" ref="LN32" si="426">LN33+LN34+LN40+LN45</f>
        <v>0</v>
      </c>
      <c r="LO32" s="798">
        <f t="shared" ref="LO32" si="427">LO33+LO34+LO40+LO45</f>
        <v>70</v>
      </c>
      <c r="LP32" s="791">
        <f t="shared" ref="LP32" si="428">LP33+LP34+LP40+LP45</f>
        <v>2</v>
      </c>
      <c r="LQ32" s="791">
        <f t="shared" ref="LQ32" si="429">LQ33+LQ34+LQ40+LQ45</f>
        <v>1</v>
      </c>
      <c r="LR32" s="792">
        <f t="shared" ref="LR32" si="430">LR33+LR34+LR40+LR45</f>
        <v>0</v>
      </c>
    </row>
    <row r="33" spans="1:330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15</v>
      </c>
      <c r="E33" s="563"/>
      <c r="F33" s="563"/>
      <c r="G33" s="705">
        <v>12.396694214876034</v>
      </c>
      <c r="H33" s="563">
        <v>11</v>
      </c>
      <c r="I33" s="564"/>
      <c r="J33" s="562">
        <v>11</v>
      </c>
      <c r="K33" s="563">
        <v>13</v>
      </c>
      <c r="L33" s="563">
        <v>12</v>
      </c>
      <c r="M33" s="406">
        <v>9.9173553719008272</v>
      </c>
      <c r="N33" s="562">
        <v>11</v>
      </c>
      <c r="O33" s="563">
        <v>13</v>
      </c>
      <c r="P33" s="563">
        <v>12</v>
      </c>
      <c r="Q33" s="386">
        <v>9.9173553719008272</v>
      </c>
      <c r="R33" s="562"/>
      <c r="S33" s="563"/>
      <c r="T33" s="563"/>
      <c r="U33" s="563"/>
      <c r="V33" s="563"/>
      <c r="W33" s="565"/>
      <c r="X33" s="563">
        <v>11</v>
      </c>
      <c r="Y33" s="563">
        <v>13</v>
      </c>
      <c r="Z33" s="563">
        <v>15</v>
      </c>
      <c r="AA33" s="563">
        <v>12</v>
      </c>
      <c r="AB33" s="563"/>
      <c r="AC33" s="563"/>
      <c r="AD33" s="563"/>
      <c r="AE33" s="563"/>
      <c r="AF33" s="565"/>
      <c r="AG33" s="565"/>
      <c r="AH33" s="548"/>
      <c r="AI33" s="549" t="s">
        <v>132</v>
      </c>
      <c r="AJ33" s="518">
        <f>ENE!AJ33</f>
        <v>134</v>
      </c>
      <c r="AK33" s="565">
        <v>13</v>
      </c>
      <c r="AL33" s="708">
        <f t="shared" ref="AL33" si="431">AK33/AJ33*100</f>
        <v>9.7014925373134329</v>
      </c>
      <c r="AM33" s="563">
        <v>12</v>
      </c>
      <c r="AN33" s="563">
        <v>10</v>
      </c>
      <c r="AO33" s="563"/>
      <c r="AP33" s="563"/>
      <c r="AQ33" s="565"/>
      <c r="AR33" s="563"/>
      <c r="AS33" s="563"/>
      <c r="AT33" s="564"/>
      <c r="AU33" s="562">
        <v>9</v>
      </c>
      <c r="AV33" s="708">
        <f t="shared" ref="AV33" si="432">AU33/AJ33*100</f>
        <v>6.7164179104477615</v>
      </c>
      <c r="AW33" s="563">
        <v>9</v>
      </c>
      <c r="AX33" s="742">
        <v>9</v>
      </c>
      <c r="AY33" s="563"/>
      <c r="AZ33" s="563"/>
      <c r="BA33" s="563"/>
      <c r="BB33" s="708" t="e">
        <v>#DIV/0!</v>
      </c>
      <c r="BC33" s="563"/>
      <c r="BD33" s="563"/>
      <c r="BE33" s="563"/>
      <c r="BF33" s="708" t="e">
        <v>#DIV/0!</v>
      </c>
      <c r="BG33" s="563"/>
      <c r="BH33" s="563"/>
      <c r="BI33" s="563"/>
      <c r="BJ33" s="563"/>
      <c r="BK33" s="563"/>
      <c r="BL33" s="563"/>
      <c r="BM33" s="565"/>
      <c r="BN33" s="548"/>
      <c r="BO33" s="549" t="s">
        <v>132</v>
      </c>
      <c r="BP33" s="518">
        <v>144</v>
      </c>
      <c r="BQ33" s="562"/>
      <c r="BR33" s="563"/>
      <c r="BS33" s="563"/>
      <c r="BT33" s="563"/>
      <c r="BU33" s="563">
        <v>1</v>
      </c>
      <c r="BV33" s="563">
        <v>1</v>
      </c>
      <c r="BW33" s="563"/>
      <c r="BX33" s="563"/>
      <c r="BY33" s="708">
        <f t="shared" ref="BY33" si="433">BX33/BP33</f>
        <v>0</v>
      </c>
      <c r="BZ33" s="563"/>
      <c r="CA33" s="563"/>
      <c r="CB33" s="563"/>
      <c r="CC33" s="708">
        <v>0</v>
      </c>
      <c r="CD33" s="563"/>
      <c r="CE33" s="563"/>
      <c r="CF33" s="563"/>
      <c r="CG33" s="563"/>
      <c r="CH33" s="563"/>
      <c r="CI33" s="564"/>
      <c r="CJ33" s="562"/>
      <c r="CK33" s="563">
        <v>1</v>
      </c>
      <c r="CL33" s="716">
        <v>0.69444444444444442</v>
      </c>
      <c r="CM33" s="563"/>
      <c r="CN33" s="563"/>
      <c r="CO33" s="565"/>
      <c r="CP33" s="548"/>
      <c r="CQ33" s="566" t="s">
        <v>132</v>
      </c>
      <c r="CR33" s="519">
        <f>ENE!CR33</f>
        <v>8</v>
      </c>
      <c r="CS33" s="562"/>
      <c r="CT33" s="563"/>
      <c r="CU33" s="563"/>
      <c r="CV33" s="563"/>
      <c r="CW33" s="563"/>
      <c r="CX33" s="563"/>
      <c r="CY33" s="563"/>
      <c r="CZ33" s="563"/>
      <c r="DA33" s="563"/>
      <c r="DB33" s="563"/>
      <c r="DC33" s="563"/>
      <c r="DD33" s="563"/>
      <c r="DE33" s="563"/>
      <c r="DF33" s="563"/>
      <c r="DG33" s="563"/>
      <c r="DH33" s="563"/>
      <c r="DI33" s="564"/>
      <c r="DJ33" s="562"/>
      <c r="DK33" s="565"/>
      <c r="DL33" s="562"/>
      <c r="DM33" s="565"/>
      <c r="DN33" s="548"/>
      <c r="DO33" s="566" t="s">
        <v>132</v>
      </c>
      <c r="DP33" s="518">
        <f>ENE!DP33</f>
        <v>175</v>
      </c>
      <c r="DQ33" s="562"/>
      <c r="DR33" s="563"/>
      <c r="DS33" s="563"/>
      <c r="DT33" s="564"/>
      <c r="DU33" s="562"/>
      <c r="DV33" s="563"/>
      <c r="DW33" s="563"/>
      <c r="DX33" s="720">
        <v>0</v>
      </c>
      <c r="DY33" s="562"/>
      <c r="DZ33" s="563"/>
      <c r="EA33" s="563"/>
      <c r="EB33" s="716"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v>0</v>
      </c>
      <c r="EL33" s="563"/>
      <c r="EM33" s="563">
        <v>2</v>
      </c>
      <c r="EN33" s="708">
        <v>1.1428571428571428</v>
      </c>
      <c r="EO33" s="563">
        <v>1</v>
      </c>
      <c r="EP33" s="716">
        <v>0.5714285714285714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/>
      <c r="EZ33" s="563"/>
      <c r="FA33" s="564"/>
      <c r="FB33" s="562"/>
      <c r="FC33" s="563"/>
      <c r="FD33" s="565"/>
      <c r="FE33" s="563"/>
      <c r="FF33" s="563"/>
      <c r="FG33" s="564"/>
      <c r="FH33" s="562"/>
      <c r="FI33" s="563"/>
      <c r="FJ33" s="565"/>
      <c r="FK33" s="551">
        <v>92</v>
      </c>
      <c r="FL33" s="757">
        <v>3.2608695652173911</v>
      </c>
      <c r="FM33" s="563"/>
      <c r="FN33" s="563"/>
      <c r="FO33" s="563">
        <v>1</v>
      </c>
      <c r="FP33" s="563">
        <v>2</v>
      </c>
      <c r="FQ33" s="565"/>
      <c r="FR33" s="562"/>
      <c r="FS33" s="563"/>
      <c r="FT33" s="563"/>
      <c r="FU33" s="563"/>
      <c r="FV33" s="563"/>
      <c r="FW33" s="563"/>
      <c r="FX33" s="563"/>
      <c r="FY33" s="563"/>
      <c r="FZ33" s="563"/>
      <c r="GA33" s="563"/>
      <c r="GB33" s="563"/>
      <c r="GC33" s="563"/>
      <c r="GD33" s="563"/>
      <c r="GE33" s="563"/>
      <c r="GF33" s="563">
        <v>1</v>
      </c>
      <c r="GG33" s="565"/>
      <c r="GH33" s="548"/>
      <c r="GI33" s="566" t="s">
        <v>188</v>
      </c>
      <c r="GJ33" s="567">
        <v>189</v>
      </c>
      <c r="GK33" s="728">
        <v>12.698412698412698</v>
      </c>
      <c r="GL33" s="562">
        <v>1</v>
      </c>
      <c r="GM33" s="563"/>
      <c r="GN33" s="563">
        <v>3</v>
      </c>
      <c r="GO33" s="563">
        <v>8</v>
      </c>
      <c r="GP33" s="565">
        <v>12</v>
      </c>
      <c r="GQ33" s="562"/>
      <c r="GR33" s="563"/>
      <c r="GS33" s="563"/>
      <c r="GT33" s="563"/>
      <c r="GU33" s="565"/>
      <c r="GV33" s="568">
        <v>82</v>
      </c>
      <c r="GW33" s="568">
        <v>34</v>
      </c>
      <c r="GX33" s="730">
        <v>7.5785582255083179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/>
      <c r="IP33" s="563"/>
      <c r="IQ33" s="564"/>
      <c r="IR33" s="562"/>
      <c r="IS33" s="563"/>
      <c r="IT33" s="565"/>
      <c r="IU33" s="563"/>
      <c r="IV33" s="563"/>
      <c r="IW33" s="565"/>
      <c r="IX33" s="562"/>
      <c r="IY33" s="563"/>
      <c r="IZ33" s="565"/>
      <c r="JA33" s="562"/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>
        <v>1</v>
      </c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/>
      <c r="JY33" s="565"/>
      <c r="JZ33" s="562"/>
      <c r="KA33" s="563"/>
      <c r="KB33" s="563"/>
      <c r="KC33" s="563"/>
      <c r="KD33" s="565"/>
      <c r="KE33" s="551">
        <v>649</v>
      </c>
      <c r="KF33" s="766">
        <v>0</v>
      </c>
      <c r="KG33" s="563"/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99">
        <v>9</v>
      </c>
      <c r="LP33" s="788"/>
      <c r="LQ33" s="788"/>
      <c r="LR33" s="789"/>
    </row>
    <row r="34" spans="1:330" s="288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5</v>
      </c>
      <c r="E34" s="159">
        <f t="shared" ref="E34:F34" si="434">SUM(E35:E39)</f>
        <v>0</v>
      </c>
      <c r="F34" s="159">
        <f t="shared" si="434"/>
        <v>0</v>
      </c>
      <c r="G34" s="705">
        <v>2.0920502092050208</v>
      </c>
      <c r="H34" s="151">
        <f t="shared" ref="H34:L34" si="435">SUM(H35:H39)</f>
        <v>5</v>
      </c>
      <c r="I34" s="172">
        <f t="shared" si="435"/>
        <v>0</v>
      </c>
      <c r="J34" s="159">
        <f t="shared" si="435"/>
        <v>22</v>
      </c>
      <c r="K34" s="159">
        <f t="shared" si="435"/>
        <v>17</v>
      </c>
      <c r="L34" s="159">
        <f t="shared" si="435"/>
        <v>18</v>
      </c>
      <c r="M34" s="407">
        <v>5.02092050209205</v>
      </c>
      <c r="N34" s="159">
        <f t="shared" ref="N34:P34" si="436">SUM(N35:N39)</f>
        <v>22</v>
      </c>
      <c r="O34" s="151">
        <f t="shared" si="436"/>
        <v>17</v>
      </c>
      <c r="P34" s="151">
        <f t="shared" si="436"/>
        <v>18</v>
      </c>
      <c r="Q34" s="387">
        <v>5.02092050209205</v>
      </c>
      <c r="R34" s="159">
        <f t="shared" ref="R34:AF34" si="437">SUM(R35:R39)</f>
        <v>0</v>
      </c>
      <c r="S34" s="151">
        <f t="shared" si="437"/>
        <v>0</v>
      </c>
      <c r="T34" s="151">
        <f t="shared" si="437"/>
        <v>0</v>
      </c>
      <c r="U34" s="151">
        <f t="shared" si="437"/>
        <v>0</v>
      </c>
      <c r="V34" s="151">
        <f t="shared" si="437"/>
        <v>0</v>
      </c>
      <c r="W34" s="153">
        <f t="shared" si="437"/>
        <v>0</v>
      </c>
      <c r="X34" s="151">
        <f t="shared" si="437"/>
        <v>22</v>
      </c>
      <c r="Y34" s="151">
        <f t="shared" si="437"/>
        <v>17</v>
      </c>
      <c r="Z34" s="151">
        <f t="shared" si="437"/>
        <v>22</v>
      </c>
      <c r="AA34" s="151">
        <f t="shared" si="437"/>
        <v>17</v>
      </c>
      <c r="AB34" s="151">
        <f t="shared" si="437"/>
        <v>0</v>
      </c>
      <c r="AC34" s="151">
        <f t="shared" si="437"/>
        <v>0</v>
      </c>
      <c r="AD34" s="151">
        <f t="shared" si="437"/>
        <v>0</v>
      </c>
      <c r="AE34" s="151">
        <f t="shared" si="437"/>
        <v>0</v>
      </c>
      <c r="AF34" s="153">
        <f t="shared" si="437"/>
        <v>0</v>
      </c>
      <c r="AG34" s="153"/>
      <c r="AH34" s="154"/>
      <c r="AI34" s="275" t="s">
        <v>128</v>
      </c>
      <c r="AJ34" s="425">
        <f t="shared" ref="AJ34" si="438">SUM(AJ35:AJ39)</f>
        <v>209</v>
      </c>
      <c r="AK34" s="159">
        <f t="shared" ref="AK34" si="439">SUM(AK35:AK39)</f>
        <v>21</v>
      </c>
      <c r="AL34" s="708">
        <v>7.6923076923076925</v>
      </c>
      <c r="AM34" s="151">
        <f t="shared" ref="AM34" si="440">SUM(AM35:AM39)</f>
        <v>22</v>
      </c>
      <c r="AN34" s="151">
        <f t="shared" ref="AN34" si="441">SUM(AN35:AN39)</f>
        <v>23</v>
      </c>
      <c r="AO34" s="151">
        <f t="shared" ref="AO34" si="442">SUM(AO35:AO39)</f>
        <v>0</v>
      </c>
      <c r="AP34" s="151">
        <f t="shared" ref="AP34" si="443">SUM(AP35:AP39)</f>
        <v>0</v>
      </c>
      <c r="AQ34" s="153">
        <f t="shared" ref="AQ34" si="444">SUM(AQ35:AQ39)</f>
        <v>0</v>
      </c>
      <c r="AR34" s="151">
        <f t="shared" ref="AR34" si="445">SUM(AR35:AR39)</f>
        <v>0</v>
      </c>
      <c r="AS34" s="151">
        <f t="shared" ref="AS34" si="446">SUM(AS35:AS39)</f>
        <v>0</v>
      </c>
      <c r="AT34" s="172">
        <f t="shared" ref="AT34" si="447">SUM(AT35:AT39)</f>
        <v>24</v>
      </c>
      <c r="AU34" s="159">
        <f t="shared" ref="AU34" si="448">SUM(AU35:AU39)</f>
        <v>27</v>
      </c>
      <c r="AV34" s="708">
        <v>9.2307692307692317</v>
      </c>
      <c r="AW34" s="155">
        <f t="shared" ref="AW34" si="449">SUM(AW35:AW39)</f>
        <v>27</v>
      </c>
      <c r="AX34" s="743">
        <f t="shared" ref="AX34" si="450">SUM(AX35:AX39)</f>
        <v>27</v>
      </c>
      <c r="AY34" s="151">
        <f t="shared" ref="AY34" si="451">SUM(AY35:AY39)</f>
        <v>0</v>
      </c>
      <c r="AZ34" s="155">
        <f t="shared" ref="AZ34" si="452">SUM(AZ35:AZ39)</f>
        <v>0</v>
      </c>
      <c r="BA34" s="155">
        <f t="shared" ref="BA34" si="453">SUM(BA35:BA39)</f>
        <v>1</v>
      </c>
      <c r="BB34" s="708">
        <v>0.38461538461538464</v>
      </c>
      <c r="BC34" s="155">
        <f t="shared" ref="BC34" si="454">SUM(BC35:BC39)</f>
        <v>0</v>
      </c>
      <c r="BD34" s="155">
        <f t="shared" ref="BD34" si="455">SUM(BD35:BD39)</f>
        <v>0</v>
      </c>
      <c r="BE34" s="155">
        <f t="shared" ref="BE34" si="456">SUM(BE35:BE39)</f>
        <v>1</v>
      </c>
      <c r="BF34" s="708">
        <v>0.38461538461538464</v>
      </c>
      <c r="BG34" s="155">
        <f t="shared" ref="BG34" si="457">SUM(BG35:BG39)</f>
        <v>0</v>
      </c>
      <c r="BH34" s="151">
        <f t="shared" ref="BH34" si="458">SUM(BH35:BH39)</f>
        <v>0</v>
      </c>
      <c r="BI34" s="151">
        <f t="shared" ref="BI34" si="459">SUM(BI35:BI39)</f>
        <v>0</v>
      </c>
      <c r="BJ34" s="151">
        <f t="shared" ref="BJ34" si="460">SUM(BJ35:BJ39)</f>
        <v>0</v>
      </c>
      <c r="BK34" s="151">
        <f t="shared" ref="BK34" si="461">SUM(BK35:BK39)</f>
        <v>0</v>
      </c>
      <c r="BL34" s="151">
        <f t="shared" ref="BL34" si="462">SUM(BL35:BL39)</f>
        <v>0</v>
      </c>
      <c r="BM34" s="153">
        <f t="shared" ref="BM34" si="463">SUM(BM35:BM39)</f>
        <v>0</v>
      </c>
      <c r="BN34" s="154"/>
      <c r="BO34" s="150" t="s">
        <v>128</v>
      </c>
      <c r="BP34" s="425">
        <f t="shared" ref="BP34" si="464">SUM(BP35:BP39)</f>
        <v>212</v>
      </c>
      <c r="BQ34" s="159">
        <f t="shared" ref="BQ34" si="465">SUM(BQ35:BQ39)</f>
        <v>0</v>
      </c>
      <c r="BR34" s="151">
        <f t="shared" ref="BR34" si="466">SUM(BR35:BR39)</f>
        <v>0</v>
      </c>
      <c r="BS34" s="151">
        <f t="shared" ref="BS34" si="467">SUM(BS35:BS39)</f>
        <v>0</v>
      </c>
      <c r="BT34" s="151">
        <f t="shared" ref="BT34" si="468">SUM(BT35:BT39)</f>
        <v>6</v>
      </c>
      <c r="BU34" s="151">
        <f t="shared" ref="BU34" si="469">SUM(BU35:BU39)</f>
        <v>1</v>
      </c>
      <c r="BV34" s="151">
        <f t="shared" ref="BV34" si="470">SUM(BV35:BV39)</f>
        <v>0</v>
      </c>
      <c r="BW34" s="151">
        <f t="shared" ref="BW34" si="471">SUM(BW35:BW39)</f>
        <v>0</v>
      </c>
      <c r="BX34" s="155">
        <f t="shared" ref="BX34" si="472">SUM(BX35:BX39)</f>
        <v>0</v>
      </c>
      <c r="BY34" s="708">
        <v>0</v>
      </c>
      <c r="BZ34" s="155">
        <f t="shared" ref="BZ34" si="473">SUM(BZ35:BZ39)</f>
        <v>0</v>
      </c>
      <c r="CA34" s="155">
        <f t="shared" ref="CA34" si="474">SUM(CA35:CA39)</f>
        <v>0</v>
      </c>
      <c r="CB34" s="155">
        <f t="shared" ref="CB34" si="475">SUM(CB35:CB39)</f>
        <v>1</v>
      </c>
      <c r="CC34" s="708">
        <v>0.37453183520599254</v>
      </c>
      <c r="CD34" s="155">
        <f t="shared" ref="CD34" si="476">SUM(CD35:CD39)</f>
        <v>0</v>
      </c>
      <c r="CE34" s="155">
        <f t="shared" ref="CE34" si="477">SUM(CE35:CE39)</f>
        <v>0</v>
      </c>
      <c r="CF34" s="155">
        <f t="shared" ref="CF34" si="478">SUM(CF35:CF39)</f>
        <v>0</v>
      </c>
      <c r="CG34" s="155">
        <f t="shared" ref="CG34" si="479">SUM(CG35:CG39)</f>
        <v>0</v>
      </c>
      <c r="CH34" s="155">
        <f t="shared" ref="CH34" si="480">SUM(CH35:CH39)</f>
        <v>0</v>
      </c>
      <c r="CI34" s="353">
        <f t="shared" ref="CI34" si="481">SUM(CI35:CI39)</f>
        <v>0</v>
      </c>
      <c r="CJ34" s="159">
        <f t="shared" ref="CJ34" si="482">SUM(CJ35:CJ39)</f>
        <v>2</v>
      </c>
      <c r="CK34" s="155">
        <f t="shared" ref="CK34" si="483">SUM(CK35:CK39)</f>
        <v>5</v>
      </c>
      <c r="CL34" s="716">
        <v>1.8726591760299627</v>
      </c>
      <c r="CM34" s="151">
        <f t="shared" ref="CM34" si="484">SUM(CM35:CM39)</f>
        <v>0</v>
      </c>
      <c r="CN34" s="155">
        <f t="shared" ref="CN34" si="485">SUM(CN35:CN39)</f>
        <v>0</v>
      </c>
      <c r="CO34" s="153">
        <f t="shared" ref="CO34" si="486">SUM(CO35:CO39)</f>
        <v>0</v>
      </c>
      <c r="CP34" s="154"/>
      <c r="CQ34" s="368" t="s">
        <v>128</v>
      </c>
      <c r="CR34" s="369">
        <f t="shared" ref="CR34" si="487">SUM(CR35:CR39)</f>
        <v>35</v>
      </c>
      <c r="CS34" s="159">
        <f t="shared" ref="CS34" si="488">SUM(CS35:CS39)</f>
        <v>0</v>
      </c>
      <c r="CT34" s="151">
        <f t="shared" ref="CT34" si="489">SUM(CT35:CT39)</f>
        <v>32</v>
      </c>
      <c r="CU34" s="151">
        <f t="shared" ref="CU34" si="490">SUM(CU35:CU39)</f>
        <v>0</v>
      </c>
      <c r="CV34" s="151">
        <f t="shared" ref="CV34" si="491">SUM(CV35:CV39)</f>
        <v>0</v>
      </c>
      <c r="CW34" s="151">
        <f t="shared" ref="CW34" si="492">SUM(CW35:CW39)</f>
        <v>0</v>
      </c>
      <c r="CX34" s="151">
        <f t="shared" ref="CX34" si="493">SUM(CX35:CX39)</f>
        <v>0</v>
      </c>
      <c r="CY34" s="151">
        <f t="shared" ref="CY34" si="494">SUM(CY35:CY39)</f>
        <v>0</v>
      </c>
      <c r="CZ34" s="151">
        <f t="shared" ref="CZ34" si="495">SUM(CZ35:CZ39)</f>
        <v>0</v>
      </c>
      <c r="DA34" s="151">
        <f t="shared" ref="DA34" si="496">SUM(DA35:DA39)</f>
        <v>0</v>
      </c>
      <c r="DB34" s="151">
        <f t="shared" ref="DB34" si="497">SUM(DB35:DB39)</f>
        <v>0</v>
      </c>
      <c r="DC34" s="151">
        <f t="shared" ref="DC34" si="498">SUM(DC35:DC39)</f>
        <v>0</v>
      </c>
      <c r="DD34" s="151">
        <f t="shared" ref="DD34" si="499">SUM(DD35:DD39)</f>
        <v>0</v>
      </c>
      <c r="DE34" s="151">
        <f t="shared" ref="DE34" si="500">SUM(DE35:DE39)</f>
        <v>0</v>
      </c>
      <c r="DF34" s="151">
        <f t="shared" ref="DF34" si="501">SUM(DF35:DF39)</f>
        <v>0</v>
      </c>
      <c r="DG34" s="151">
        <f t="shared" ref="DG34" si="502">SUM(DG35:DG39)</f>
        <v>0</v>
      </c>
      <c r="DH34" s="151">
        <f t="shared" ref="DH34" si="503">SUM(DH35:DH39)</f>
        <v>0</v>
      </c>
      <c r="DI34" s="172">
        <f t="shared" ref="DI34" si="504">SUM(DI35:DI39)</f>
        <v>0</v>
      </c>
      <c r="DJ34" s="159">
        <f t="shared" ref="DJ34" si="505">SUM(DJ35:DJ39)</f>
        <v>0</v>
      </c>
      <c r="DK34" s="153">
        <f t="shared" ref="DK34" si="506">SUM(DK35:DK39)</f>
        <v>0</v>
      </c>
      <c r="DL34" s="159">
        <f t="shared" ref="DL34" si="507">SUM(DL35:DL39)</f>
        <v>0</v>
      </c>
      <c r="DM34" s="180">
        <f t="shared" ref="DM34" si="508">SUM(DM35:DM39)</f>
        <v>0</v>
      </c>
      <c r="DN34" s="154"/>
      <c r="DO34" s="150" t="s">
        <v>128</v>
      </c>
      <c r="DP34" s="425">
        <f t="shared" ref="DP34" si="509">SUM(DP35:DP39)</f>
        <v>319</v>
      </c>
      <c r="DQ34" s="159">
        <f t="shared" ref="DQ34" si="510">SUM(DQ35:DQ39)</f>
        <v>0</v>
      </c>
      <c r="DR34" s="151">
        <f t="shared" ref="DR34" si="511">SUM(DR35:DR39)</f>
        <v>33</v>
      </c>
      <c r="DS34" s="151">
        <f t="shared" ref="DS34" si="512">SUM(DS35:DS39)</f>
        <v>0</v>
      </c>
      <c r="DT34" s="172">
        <f t="shared" ref="DT34" si="513">SUM(DT35:DT39)</f>
        <v>0</v>
      </c>
      <c r="DU34" s="159">
        <f t="shared" ref="DU34" si="514">SUM(DU35:DU39)</f>
        <v>0</v>
      </c>
      <c r="DV34" s="151">
        <f t="shared" ref="DV34" si="515">SUM(DV35:DV39)</f>
        <v>0</v>
      </c>
      <c r="DW34" s="155">
        <f t="shared" ref="DW34" si="516">SUM(DW35:DW39)</f>
        <v>0</v>
      </c>
      <c r="DX34" s="720">
        <v>0</v>
      </c>
      <c r="DY34" s="159">
        <f t="shared" ref="DY34" si="517">SUM(DY35:DY39)</f>
        <v>0</v>
      </c>
      <c r="DZ34" s="155">
        <f t="shared" ref="DZ34" si="518">SUM(DZ35:DZ39)</f>
        <v>0</v>
      </c>
      <c r="EA34" s="155">
        <f t="shared" ref="EA34" si="519">SUM(EA35:EA39)</f>
        <v>0</v>
      </c>
      <c r="EB34" s="716">
        <v>0</v>
      </c>
      <c r="EC34" s="151">
        <f t="shared" ref="EC34" si="520">SUM(EC35:EC39)</f>
        <v>0</v>
      </c>
      <c r="ED34" s="155">
        <f t="shared" ref="ED34" si="521">SUM(ED35:ED39)</f>
        <v>0</v>
      </c>
      <c r="EE34" s="155">
        <f t="shared" ref="EE34" si="522">SUM(EE35:EE39)</f>
        <v>0</v>
      </c>
      <c r="EF34" s="353">
        <f t="shared" ref="EF34" si="523">SUM(EF35:EF39)</f>
        <v>0</v>
      </c>
      <c r="EG34" s="159">
        <f t="shared" ref="EG34" si="524">SUM(EG35:EG39)</f>
        <v>0</v>
      </c>
      <c r="EH34" s="180">
        <f t="shared" ref="EH34" si="525">SUM(EH35:EH39)</f>
        <v>0</v>
      </c>
      <c r="EI34" s="151">
        <f t="shared" ref="EI34" si="526">SUM(EI35:EI39)</f>
        <v>0</v>
      </c>
      <c r="EJ34" s="155">
        <f t="shared" ref="EJ34" si="527">SUM(EJ35:EJ39)</f>
        <v>0</v>
      </c>
      <c r="EK34" s="716">
        <v>0</v>
      </c>
      <c r="EL34" s="151">
        <f t="shared" ref="EL34" si="528">SUM(EL35:EL39)</f>
        <v>0</v>
      </c>
      <c r="EM34" s="155">
        <f t="shared" ref="EM34" si="529">SUM(EM35:EM39)</f>
        <v>34</v>
      </c>
      <c r="EN34" s="708">
        <v>11.148648648648649</v>
      </c>
      <c r="EO34" s="155">
        <f t="shared" ref="EO34" si="530">SUM(EO35:EO39)</f>
        <v>34</v>
      </c>
      <c r="EP34" s="716">
        <v>11.486486486486488</v>
      </c>
      <c r="EQ34" s="154"/>
      <c r="ER34" s="150" t="s">
        <v>128</v>
      </c>
      <c r="ES34" s="159">
        <f t="shared" ref="ES34" si="531">SUM(ES35:ES39)</f>
        <v>0</v>
      </c>
      <c r="ET34" s="151">
        <f t="shared" ref="ET34" si="532">SUM(ET35:ET39)</f>
        <v>1</v>
      </c>
      <c r="EU34" s="172">
        <f t="shared" ref="EU34" si="533">SUM(EU35:EU39)</f>
        <v>0</v>
      </c>
      <c r="EV34" s="159">
        <f t="shared" ref="EV34" si="534">SUM(EV35:EV39)</f>
        <v>9</v>
      </c>
      <c r="EW34" s="155">
        <f t="shared" ref="EW34" si="535">SUM(EW35:EW39)</f>
        <v>4</v>
      </c>
      <c r="EX34" s="180">
        <f t="shared" ref="EX34" si="536">SUM(EX35:EX39)</f>
        <v>8</v>
      </c>
      <c r="EY34" s="151">
        <f t="shared" ref="EY34" si="537">SUM(EY35:EY39)</f>
        <v>10</v>
      </c>
      <c r="EZ34" s="151">
        <f t="shared" ref="EZ34" si="538">SUM(EZ35:EZ39)</f>
        <v>7</v>
      </c>
      <c r="FA34" s="172">
        <f t="shared" ref="FA34" si="539">SUM(FA35:FA39)</f>
        <v>10</v>
      </c>
      <c r="FB34" s="159">
        <f t="shared" ref="FB34" si="540">SUM(FB35:FB39)</f>
        <v>8</v>
      </c>
      <c r="FC34" s="151">
        <f t="shared" ref="FC34" si="541">SUM(FC35:FC39)</f>
        <v>5</v>
      </c>
      <c r="FD34" s="153">
        <f t="shared" ref="FD34" si="542">SUM(FD35:FD39)</f>
        <v>3</v>
      </c>
      <c r="FE34" s="151">
        <f t="shared" ref="FE34" si="543">SUM(FE35:FE39)</f>
        <v>0</v>
      </c>
      <c r="FF34" s="151">
        <f t="shared" ref="FF34" si="544">SUM(FF35:FF39)</f>
        <v>1</v>
      </c>
      <c r="FG34" s="172">
        <f t="shared" ref="FG34" si="545">SUM(FG35:FG39)</f>
        <v>0</v>
      </c>
      <c r="FH34" s="159">
        <f t="shared" ref="FH34" si="546">SUM(FH35:FH39)</f>
        <v>0</v>
      </c>
      <c r="FI34" s="151">
        <f t="shared" ref="FI34" si="547">SUM(FI35:FI39)</f>
        <v>1</v>
      </c>
      <c r="FJ34" s="153">
        <f t="shared" ref="FJ34" si="548">SUM(FJ35:FJ39)</f>
        <v>0</v>
      </c>
      <c r="FK34" s="427">
        <v>187</v>
      </c>
      <c r="FL34" s="724">
        <v>7.4866310160427805</v>
      </c>
      <c r="FM34" s="151">
        <f t="shared" ref="FM34" si="549">SUM(FM35:FM39)</f>
        <v>0</v>
      </c>
      <c r="FN34" s="151">
        <f t="shared" ref="FN34" si="550">SUM(FN35:FN39)</f>
        <v>0</v>
      </c>
      <c r="FO34" s="151">
        <f t="shared" ref="FO34" si="551">SUM(FO35:FO39)</f>
        <v>4</v>
      </c>
      <c r="FP34" s="151">
        <f t="shared" ref="FP34" si="552">SUM(FP35:FP39)</f>
        <v>11</v>
      </c>
      <c r="FQ34" s="153">
        <f t="shared" ref="FQ34" si="553">SUM(FQ35:FQ39)</f>
        <v>0</v>
      </c>
      <c r="FR34" s="159">
        <f t="shared" ref="FR34" si="554">SUM(FR35:FR39)</f>
        <v>0</v>
      </c>
      <c r="FS34" s="155">
        <f t="shared" ref="FS34" si="555">SUM(FS35:FS39)</f>
        <v>0</v>
      </c>
      <c r="FT34" s="155">
        <f t="shared" ref="FT34" si="556">SUM(FT35:FT39)</f>
        <v>0</v>
      </c>
      <c r="FU34" s="151">
        <f t="shared" ref="FU34" si="557">SUM(FU35:FU39)</f>
        <v>6</v>
      </c>
      <c r="FV34" s="151">
        <f t="shared" ref="FV34" si="558">SUM(FV35:FV39)</f>
        <v>5</v>
      </c>
      <c r="FW34" s="151">
        <f t="shared" ref="FW34" si="559">SUM(FW35:FW39)</f>
        <v>8</v>
      </c>
      <c r="FX34" s="151">
        <f t="shared" ref="FX34" si="560">SUM(FX35:FX39)</f>
        <v>10</v>
      </c>
      <c r="FY34" s="151">
        <f t="shared" ref="FY34" si="561">SUM(FY35:FY39)</f>
        <v>3</v>
      </c>
      <c r="FZ34" s="151">
        <f t="shared" ref="FZ34" si="562">SUM(FZ35:FZ39)</f>
        <v>2</v>
      </c>
      <c r="GA34" s="151">
        <f t="shared" ref="GA34" si="563">SUM(GA35:GA39)</f>
        <v>11</v>
      </c>
      <c r="GB34" s="151">
        <f t="shared" ref="GB34" si="564">SUM(GB35:GB39)</f>
        <v>4</v>
      </c>
      <c r="GC34" s="151">
        <f t="shared" ref="GC34" si="565">SUM(GC35:GC39)</f>
        <v>6</v>
      </c>
      <c r="GD34" s="151">
        <f t="shared" ref="GD34" si="566">SUM(GD35:GD39)</f>
        <v>0</v>
      </c>
      <c r="GE34" s="151">
        <f t="shared" ref="GE34" si="567">SUM(GE35:GE39)</f>
        <v>0</v>
      </c>
      <c r="GF34" s="151">
        <f t="shared" ref="GF34" si="568">SUM(GF35:GF39)</f>
        <v>0</v>
      </c>
      <c r="GG34" s="153">
        <f t="shared" ref="GG34" si="569">SUM(GG35:GG39)</f>
        <v>0</v>
      </c>
      <c r="GH34" s="154"/>
      <c r="GI34" s="150" t="s">
        <v>128</v>
      </c>
      <c r="GJ34" s="487">
        <v>1812</v>
      </c>
      <c r="GK34" s="727">
        <v>156.2691131498471</v>
      </c>
      <c r="GL34" s="159">
        <f t="shared" ref="GL34" si="570">SUM(GL35:GL39)</f>
        <v>0</v>
      </c>
      <c r="GM34" s="151">
        <f t="shared" ref="GM34" si="571">SUM(GM35:GM39)</f>
        <v>0</v>
      </c>
      <c r="GN34" s="151">
        <f t="shared" ref="GN34" si="572">SUM(GN35:GN39)</f>
        <v>1</v>
      </c>
      <c r="GO34" s="151">
        <f t="shared" ref="GO34" si="573">SUM(GO35:GO39)</f>
        <v>2</v>
      </c>
      <c r="GP34" s="153">
        <f t="shared" ref="GP34" si="574">SUM(GP35:GP39)</f>
        <v>3</v>
      </c>
      <c r="GQ34" s="159">
        <f t="shared" ref="GQ34" si="575">SUM(GQ35:GQ39)</f>
        <v>57</v>
      </c>
      <c r="GR34" s="151">
        <f t="shared" ref="GR34" si="576">SUM(GR35:GR39)</f>
        <v>57</v>
      </c>
      <c r="GS34" s="151">
        <f t="shared" ref="GS34" si="577">SUM(GS35:GS39)</f>
        <v>121</v>
      </c>
      <c r="GT34" s="151">
        <f t="shared" ref="GT34" si="578">SUM(GT35:GT39)</f>
        <v>193</v>
      </c>
      <c r="GU34" s="153">
        <f t="shared" ref="GU34" si="579">SUM(GU35:GU39)</f>
        <v>85</v>
      </c>
      <c r="GV34" s="159">
        <f t="shared" ref="GV34" si="580">SUM(GV35:GV39)</f>
        <v>315</v>
      </c>
      <c r="GW34" s="159">
        <f t="shared" ref="GW34" si="581">SUM(GW35:GW39)</f>
        <v>2005</v>
      </c>
      <c r="GX34" s="730">
        <v>18.779904306220097</v>
      </c>
      <c r="GY34" s="159">
        <f t="shared" ref="GY34" si="582">SUM(GY35:GY39)</f>
        <v>3</v>
      </c>
      <c r="GZ34" s="151">
        <f t="shared" ref="GZ34" si="583">SUM(GZ35:GZ39)</f>
        <v>0</v>
      </c>
      <c r="HA34" s="151">
        <f t="shared" ref="HA34" si="584">SUM(HA35:HA39)</f>
        <v>17</v>
      </c>
      <c r="HB34" s="151">
        <f t="shared" ref="HB34" si="585">SUM(HB35:HB39)</f>
        <v>0</v>
      </c>
      <c r="HC34" s="151">
        <f t="shared" ref="HC34" si="586">SUM(HC35:HC39)</f>
        <v>0</v>
      </c>
      <c r="HD34" s="151">
        <f t="shared" ref="HD34" si="587">SUM(HD35:HD39)</f>
        <v>0</v>
      </c>
      <c r="HE34" s="151">
        <f t="shared" ref="HE34" si="588">SUM(HE35:HE39)</f>
        <v>0</v>
      </c>
      <c r="HF34" s="151">
        <f t="shared" ref="HF34" si="589">SUM(HF35:HF39)</f>
        <v>0</v>
      </c>
      <c r="HG34" s="153">
        <f t="shared" ref="HG34" si="590">SUM(HG35:HG39)</f>
        <v>0</v>
      </c>
      <c r="HH34" s="154"/>
      <c r="HI34" s="368" t="s">
        <v>128</v>
      </c>
      <c r="HJ34" s="155">
        <f t="shared" ref="HJ34" si="591">SUM(HJ35:HJ39)</f>
        <v>0</v>
      </c>
      <c r="HK34" s="155">
        <f t="shared" ref="HK34" si="592">SUM(HK35:HK39)</f>
        <v>0</v>
      </c>
      <c r="HL34" s="155">
        <f t="shared" ref="HL34" si="593">SUM(HL35:HL39)</f>
        <v>0</v>
      </c>
      <c r="HM34" s="155">
        <f t="shared" ref="HM34" si="594">SUM(HM35:HM39)</f>
        <v>0</v>
      </c>
      <c r="HN34" s="155">
        <f t="shared" ref="HN34" si="595">SUM(HN35:HN39)</f>
        <v>0</v>
      </c>
      <c r="HO34" s="155">
        <f t="shared" ref="HO34" si="596">SUM(HO35:HO39)</f>
        <v>0</v>
      </c>
      <c r="HP34" s="155">
        <f t="shared" ref="HP34" si="597">SUM(HP35:HP39)</f>
        <v>0</v>
      </c>
      <c r="HQ34" s="180">
        <f t="shared" ref="HQ34" si="598">SUM(HQ35:HQ39)</f>
        <v>2</v>
      </c>
      <c r="HR34" s="738">
        <v>138</v>
      </c>
      <c r="HS34" s="732">
        <v>0</v>
      </c>
      <c r="HT34" s="159">
        <f t="shared" ref="HT34" si="599">SUM(HT35:HT39)</f>
        <v>0</v>
      </c>
      <c r="HU34" s="155">
        <f t="shared" ref="HU34" si="600">SUM(HU35:HU39)</f>
        <v>0</v>
      </c>
      <c r="HV34" s="155">
        <f t="shared" ref="HV34" si="601">SUM(HV35:HV39)</f>
        <v>0</v>
      </c>
      <c r="HW34" s="155">
        <f t="shared" ref="HW34" si="602">SUM(HW35:HW39)</f>
        <v>0</v>
      </c>
      <c r="HX34" s="180">
        <f t="shared" ref="HX34" si="603">SUM(HX35:HX39)</f>
        <v>0</v>
      </c>
      <c r="HY34" s="151">
        <f t="shared" ref="HY34" si="604">SUM(HY35:HY39)</f>
        <v>0</v>
      </c>
      <c r="HZ34" s="151">
        <f t="shared" ref="HZ34" si="605">SUM(HZ35:HZ39)</f>
        <v>0</v>
      </c>
      <c r="IA34" s="151">
        <f t="shared" ref="IA34" si="606">SUM(IA35:IA39)</f>
        <v>0</v>
      </c>
      <c r="IB34" s="151">
        <f t="shared" ref="IB34" si="607">SUM(IB35:IB39)</f>
        <v>0</v>
      </c>
      <c r="IC34" s="151">
        <f t="shared" ref="IC34" si="608">SUM(IC35:IC39)</f>
        <v>0</v>
      </c>
      <c r="ID34" s="151">
        <f t="shared" ref="ID34" si="609">SUM(ID35:ID39)</f>
        <v>0</v>
      </c>
      <c r="IE34" s="151">
        <f t="shared" ref="IE34" si="610">SUM(IE35:IE39)</f>
        <v>0</v>
      </c>
      <c r="IF34" s="153">
        <f t="shared" ref="IF34" si="611">SUM(IF35:IF39)</f>
        <v>0</v>
      </c>
      <c r="IG34" s="154"/>
      <c r="IH34" s="275" t="s">
        <v>128</v>
      </c>
      <c r="II34" s="159">
        <f t="shared" ref="II34" si="612">SUM(II35:II39)</f>
        <v>0</v>
      </c>
      <c r="IJ34" s="151">
        <f t="shared" ref="IJ34" si="613">SUM(IJ35:IJ39)</f>
        <v>0</v>
      </c>
      <c r="IK34" s="172">
        <f t="shared" ref="IK34" si="614">SUM(IK35:IK39)</f>
        <v>0</v>
      </c>
      <c r="IL34" s="159">
        <f t="shared" ref="IL34" si="615">SUM(IL35:IL39)</f>
        <v>6</v>
      </c>
      <c r="IM34" s="151">
        <f t="shared" ref="IM34" si="616">SUM(IM35:IM39)</f>
        <v>0</v>
      </c>
      <c r="IN34" s="153">
        <f t="shared" ref="IN34" si="617">SUM(IN35:IN39)</f>
        <v>0</v>
      </c>
      <c r="IO34" s="151">
        <f t="shared" ref="IO34" si="618">SUM(IO35:IO39)</f>
        <v>36</v>
      </c>
      <c r="IP34" s="151">
        <f t="shared" ref="IP34" si="619">SUM(IP35:IP39)</f>
        <v>2</v>
      </c>
      <c r="IQ34" s="172">
        <f t="shared" ref="IQ34" si="620">SUM(IQ35:IQ39)</f>
        <v>0</v>
      </c>
      <c r="IR34" s="159">
        <f t="shared" ref="IR34" si="621">SUM(IR35:IR39)</f>
        <v>18</v>
      </c>
      <c r="IS34" s="151">
        <f t="shared" ref="IS34" si="622">SUM(IS35:IS39)</f>
        <v>14</v>
      </c>
      <c r="IT34" s="153">
        <f t="shared" ref="IT34" si="623">SUM(IT35:IT39)</f>
        <v>4</v>
      </c>
      <c r="IU34" s="151">
        <f t="shared" ref="IU34" si="624">SUM(IU35:IU39)</f>
        <v>0</v>
      </c>
      <c r="IV34" s="151">
        <f t="shared" ref="IV34" si="625">SUM(IV35:IV39)</f>
        <v>0</v>
      </c>
      <c r="IW34" s="153">
        <f t="shared" ref="IW34" si="626">SUM(IW35:IW39)</f>
        <v>0</v>
      </c>
      <c r="IX34" s="159">
        <f t="shared" ref="IX34" si="627">SUM(IX35:IX39)</f>
        <v>1</v>
      </c>
      <c r="IY34" s="151">
        <f t="shared" ref="IY34" si="628">SUM(IY35:IY39)</f>
        <v>2</v>
      </c>
      <c r="IZ34" s="153">
        <f t="shared" ref="IZ34" si="629">SUM(IZ35:IZ39)</f>
        <v>0</v>
      </c>
      <c r="JA34" s="159">
        <f t="shared" ref="JA34" si="630">SUM(JA35:JA39)</f>
        <v>0</v>
      </c>
      <c r="JB34" s="151">
        <f t="shared" ref="JB34" si="631">SUM(JB35:JB39)</f>
        <v>0</v>
      </c>
      <c r="JC34" s="153">
        <f t="shared" ref="JC34" si="632">SUM(JC35:JC39)</f>
        <v>0</v>
      </c>
      <c r="JD34" s="159">
        <f t="shared" ref="JD34" si="633">SUM(JD35:JD39)</f>
        <v>0</v>
      </c>
      <c r="JE34" s="151">
        <f t="shared" ref="JE34" si="634">SUM(JE35:JE39)</f>
        <v>0</v>
      </c>
      <c r="JF34" s="151">
        <f t="shared" ref="JF34" si="635">SUM(JF35:JF39)</f>
        <v>0</v>
      </c>
      <c r="JG34" s="172">
        <f t="shared" ref="JG34" si="636">SUM(JG35:JG39)</f>
        <v>0</v>
      </c>
      <c r="JH34" s="153">
        <f t="shared" ref="JH34" si="637">SUM(JH35:JH39)</f>
        <v>0</v>
      </c>
      <c r="JI34" s="154"/>
      <c r="JJ34" s="275" t="s">
        <v>128</v>
      </c>
      <c r="JK34" s="159">
        <v>0</v>
      </c>
      <c r="JL34" s="151">
        <v>0</v>
      </c>
      <c r="JM34" s="151">
        <v>0</v>
      </c>
      <c r="JN34" s="151">
        <v>0</v>
      </c>
      <c r="JO34" s="153">
        <v>0</v>
      </c>
      <c r="JP34" s="159">
        <v>0</v>
      </c>
      <c r="JQ34" s="151">
        <v>0</v>
      </c>
      <c r="JR34" s="151">
        <v>0</v>
      </c>
      <c r="JS34" s="151">
        <v>0</v>
      </c>
      <c r="JT34" s="153">
        <v>0</v>
      </c>
      <c r="JU34" s="159">
        <v>0</v>
      </c>
      <c r="JV34" s="155">
        <v>0</v>
      </c>
      <c r="JW34" s="155">
        <v>0</v>
      </c>
      <c r="JX34" s="155">
        <v>0</v>
      </c>
      <c r="JY34" s="180">
        <v>1</v>
      </c>
      <c r="JZ34" s="159">
        <v>0</v>
      </c>
      <c r="KA34" s="155">
        <v>0</v>
      </c>
      <c r="KB34" s="155">
        <v>0</v>
      </c>
      <c r="KC34" s="155">
        <v>5</v>
      </c>
      <c r="KD34" s="180">
        <v>0</v>
      </c>
      <c r="KE34" s="159">
        <v>1002</v>
      </c>
      <c r="KF34" s="734">
        <v>2.8942115768463075</v>
      </c>
      <c r="KG34" s="180">
        <v>29</v>
      </c>
      <c r="KH34" s="155">
        <v>6</v>
      </c>
      <c r="KI34" s="155">
        <v>1</v>
      </c>
      <c r="KJ34" s="180">
        <v>0</v>
      </c>
      <c r="KK34" s="301"/>
      <c r="KL34" s="275" t="s">
        <v>128</v>
      </c>
      <c r="KM34" s="159">
        <v>0</v>
      </c>
      <c r="KN34" s="155">
        <v>0</v>
      </c>
      <c r="KO34" s="155">
        <v>0</v>
      </c>
      <c r="KP34" s="155">
        <v>11</v>
      </c>
      <c r="KQ34" s="155">
        <v>0</v>
      </c>
      <c r="KR34" s="155">
        <v>16</v>
      </c>
      <c r="KS34" s="155">
        <v>3</v>
      </c>
      <c r="KT34" s="155">
        <v>0</v>
      </c>
      <c r="KU34" s="180">
        <v>3</v>
      </c>
      <c r="KV34" s="331">
        <v>0</v>
      </c>
      <c r="KW34" s="180">
        <v>0</v>
      </c>
      <c r="KY34" s="159">
        <v>0</v>
      </c>
      <c r="KZ34" s="155">
        <v>0</v>
      </c>
      <c r="LA34" s="155">
        <v>0</v>
      </c>
      <c r="LB34" s="180">
        <v>0</v>
      </c>
      <c r="LD34" s="275" t="s">
        <v>128</v>
      </c>
      <c r="LE34" s="417">
        <f t="shared" ref="LE34:LN34" si="638">SUM(LE35:LE39)</f>
        <v>0</v>
      </c>
      <c r="LF34" s="417">
        <f t="shared" si="638"/>
        <v>0</v>
      </c>
      <c r="LG34" s="417">
        <f t="shared" si="638"/>
        <v>0</v>
      </c>
      <c r="LH34" s="417">
        <f t="shared" si="638"/>
        <v>0</v>
      </c>
      <c r="LI34" s="417">
        <f t="shared" si="638"/>
        <v>0</v>
      </c>
      <c r="LJ34" s="795">
        <f t="shared" si="638"/>
        <v>0</v>
      </c>
      <c r="LK34" s="454">
        <f t="shared" si="638"/>
        <v>1</v>
      </c>
      <c r="LL34" s="460">
        <f t="shared" si="638"/>
        <v>0</v>
      </c>
      <c r="LM34" s="460">
        <f t="shared" si="638"/>
        <v>1</v>
      </c>
      <c r="LN34" s="462">
        <f t="shared" si="638"/>
        <v>0</v>
      </c>
      <c r="LO34" s="800">
        <f>SUM(LO35:LO39)</f>
        <v>27</v>
      </c>
      <c r="LP34" s="504">
        <f t="shared" ref="LP34:LR34" si="639">SUM(LP35:LP39)</f>
        <v>2</v>
      </c>
      <c r="LQ34" s="504">
        <f t="shared" si="639"/>
        <v>1</v>
      </c>
      <c r="LR34" s="505">
        <f t="shared" si="639"/>
        <v>0</v>
      </c>
    </row>
    <row r="35" spans="1:330" s="288" customFormat="1" ht="18.75" x14ac:dyDescent="0.3">
      <c r="A35" s="235">
        <v>1444</v>
      </c>
      <c r="B35" s="201" t="s">
        <v>133</v>
      </c>
      <c r="C35" s="202">
        <v>110</v>
      </c>
      <c r="D35" s="380">
        <v>4</v>
      </c>
      <c r="E35" s="326">
        <v>0</v>
      </c>
      <c r="F35" s="326">
        <v>0</v>
      </c>
      <c r="G35" s="705">
        <v>3.6363636363636362</v>
      </c>
      <c r="H35" s="326">
        <v>4</v>
      </c>
      <c r="I35" s="379">
        <v>0</v>
      </c>
      <c r="J35" s="380">
        <v>12</v>
      </c>
      <c r="K35" s="326">
        <v>10</v>
      </c>
      <c r="L35" s="326">
        <v>7</v>
      </c>
      <c r="M35" s="406">
        <v>6.3636363636363633</v>
      </c>
      <c r="N35" s="380">
        <v>12</v>
      </c>
      <c r="O35" s="326">
        <v>10</v>
      </c>
      <c r="P35" s="326">
        <v>7</v>
      </c>
      <c r="Q35" s="386">
        <v>6.3636363636363633</v>
      </c>
      <c r="R35" s="380">
        <v>0</v>
      </c>
      <c r="S35" s="326">
        <v>0</v>
      </c>
      <c r="T35" s="326">
        <v>0</v>
      </c>
      <c r="U35" s="326">
        <v>0</v>
      </c>
      <c r="V35" s="326">
        <v>0</v>
      </c>
      <c r="W35" s="327">
        <v>0</v>
      </c>
      <c r="X35" s="326">
        <v>12</v>
      </c>
      <c r="Y35" s="326">
        <v>10</v>
      </c>
      <c r="Z35" s="326">
        <v>12</v>
      </c>
      <c r="AA35" s="326">
        <v>10</v>
      </c>
      <c r="AB35" s="326">
        <v>0</v>
      </c>
      <c r="AC35" s="326">
        <v>0</v>
      </c>
      <c r="AD35" s="326">
        <v>0</v>
      </c>
      <c r="AE35" s="326">
        <v>0</v>
      </c>
      <c r="AF35" s="327">
        <v>0</v>
      </c>
      <c r="AG35" s="204"/>
      <c r="AH35" s="148"/>
      <c r="AI35" s="276" t="s">
        <v>133</v>
      </c>
      <c r="AJ35" s="202">
        <v>103</v>
      </c>
      <c r="AK35" s="327">
        <v>8</v>
      </c>
      <c r="AL35" s="708">
        <v>6.557377049180328</v>
      </c>
      <c r="AM35" s="326">
        <v>9</v>
      </c>
      <c r="AN35" s="326">
        <v>10</v>
      </c>
      <c r="AO35" s="326">
        <v>0</v>
      </c>
      <c r="AP35" s="326">
        <v>0</v>
      </c>
      <c r="AQ35" s="327">
        <v>0</v>
      </c>
      <c r="AR35" s="326">
        <v>0</v>
      </c>
      <c r="AS35" s="326">
        <v>0</v>
      </c>
      <c r="AT35" s="379">
        <v>14</v>
      </c>
      <c r="AU35" s="380">
        <v>9</v>
      </c>
      <c r="AV35" s="708">
        <v>7.3770491803278686</v>
      </c>
      <c r="AW35" s="883">
        <v>9</v>
      </c>
      <c r="AX35" s="884">
        <v>9</v>
      </c>
      <c r="AY35" s="326">
        <v>0</v>
      </c>
      <c r="AZ35" s="326">
        <v>0</v>
      </c>
      <c r="BA35" s="326">
        <v>1</v>
      </c>
      <c r="BB35" s="708">
        <v>0.81967213114754101</v>
      </c>
      <c r="BC35" s="326">
        <v>0</v>
      </c>
      <c r="BD35" s="326">
        <v>0</v>
      </c>
      <c r="BE35" s="326">
        <v>1</v>
      </c>
      <c r="BF35" s="708">
        <v>0.81967213114754101</v>
      </c>
      <c r="BG35" s="326">
        <v>0</v>
      </c>
      <c r="BH35" s="326">
        <v>0</v>
      </c>
      <c r="BI35" s="326">
        <v>0</v>
      </c>
      <c r="BJ35" s="326">
        <v>0</v>
      </c>
      <c r="BK35" s="326">
        <v>0</v>
      </c>
      <c r="BL35" s="326">
        <v>0</v>
      </c>
      <c r="BM35" s="327">
        <v>0</v>
      </c>
      <c r="BN35" s="148"/>
      <c r="BO35" s="201" t="s">
        <v>133</v>
      </c>
      <c r="BP35" s="202">
        <v>102</v>
      </c>
      <c r="BQ35" s="380">
        <v>0</v>
      </c>
      <c r="BR35" s="326"/>
      <c r="BS35" s="326">
        <v>0</v>
      </c>
      <c r="BT35" s="326">
        <v>4</v>
      </c>
      <c r="BU35" s="326">
        <v>1</v>
      </c>
      <c r="BV35" s="326">
        <v>0</v>
      </c>
      <c r="BW35" s="326">
        <v>0</v>
      </c>
      <c r="BX35" s="326">
        <v>0</v>
      </c>
      <c r="BY35" s="708">
        <v>0</v>
      </c>
      <c r="BZ35" s="326">
        <v>0</v>
      </c>
      <c r="CA35" s="326">
        <v>0</v>
      </c>
      <c r="CB35" s="326">
        <v>1</v>
      </c>
      <c r="CC35" s="708">
        <v>0.75757575757575757</v>
      </c>
      <c r="CD35" s="326">
        <v>0</v>
      </c>
      <c r="CE35" s="326">
        <v>0</v>
      </c>
      <c r="CF35" s="326">
        <v>0</v>
      </c>
      <c r="CG35" s="326">
        <v>0</v>
      </c>
      <c r="CH35" s="326">
        <v>0</v>
      </c>
      <c r="CI35" s="379">
        <v>0</v>
      </c>
      <c r="CJ35" s="380">
        <v>2</v>
      </c>
      <c r="CK35" s="326">
        <v>4</v>
      </c>
      <c r="CL35" s="716">
        <v>3.0303030303030303</v>
      </c>
      <c r="CM35" s="326"/>
      <c r="CN35" s="326"/>
      <c r="CO35" s="327">
        <v>0</v>
      </c>
      <c r="CP35" s="148"/>
      <c r="CQ35" s="370" t="s">
        <v>133</v>
      </c>
      <c r="CR35" s="371">
        <v>23</v>
      </c>
      <c r="CS35" s="380"/>
      <c r="CT35" s="326">
        <v>28</v>
      </c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/>
      <c r="DL35" s="380"/>
      <c r="DM35" s="327"/>
      <c r="DN35" s="148"/>
      <c r="DO35" s="201" t="s">
        <v>133</v>
      </c>
      <c r="DP35" s="202">
        <v>182</v>
      </c>
      <c r="DQ35" s="380"/>
      <c r="DR35" s="326">
        <v>25</v>
      </c>
      <c r="DS35" s="326"/>
      <c r="DT35" s="379"/>
      <c r="DU35" s="380"/>
      <c r="DV35" s="326"/>
      <c r="DW35" s="326"/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>
        <v>0</v>
      </c>
      <c r="EH35" s="327">
        <v>0</v>
      </c>
      <c r="EI35" s="326"/>
      <c r="EJ35" s="326"/>
      <c r="EK35" s="716">
        <v>0</v>
      </c>
      <c r="EL35" s="326"/>
      <c r="EM35" s="326">
        <v>25</v>
      </c>
      <c r="EN35" s="708">
        <v>15.723270440251572</v>
      </c>
      <c r="EO35" s="882">
        <v>25</v>
      </c>
      <c r="EP35" s="716">
        <v>16.352201257861633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1</v>
      </c>
      <c r="EW35" s="326">
        <v>2</v>
      </c>
      <c r="EX35" s="327">
        <v>1</v>
      </c>
      <c r="EY35" s="326">
        <v>9</v>
      </c>
      <c r="EZ35" s="326">
        <v>5</v>
      </c>
      <c r="FA35" s="379">
        <v>10</v>
      </c>
      <c r="FB35" s="380">
        <v>4</v>
      </c>
      <c r="FC35" s="326">
        <v>2</v>
      </c>
      <c r="FD35" s="327">
        <v>1</v>
      </c>
      <c r="FE35" s="326">
        <v>0</v>
      </c>
      <c r="FF35" s="326">
        <v>1</v>
      </c>
      <c r="FG35" s="379">
        <v>0</v>
      </c>
      <c r="FH35" s="380">
        <v>0</v>
      </c>
      <c r="FI35" s="326">
        <v>1</v>
      </c>
      <c r="FJ35" s="327">
        <v>0</v>
      </c>
      <c r="FK35" s="205">
        <v>85</v>
      </c>
      <c r="FL35" s="724">
        <v>3.5294117647058822</v>
      </c>
      <c r="FM35" s="326">
        <v>0</v>
      </c>
      <c r="FN35" s="326">
        <v>0</v>
      </c>
      <c r="FO35" s="326">
        <v>0</v>
      </c>
      <c r="FP35" s="326">
        <v>3</v>
      </c>
      <c r="FQ35" s="327">
        <v>0</v>
      </c>
      <c r="FR35" s="380">
        <v>0</v>
      </c>
      <c r="FS35" s="326">
        <v>0</v>
      </c>
      <c r="FT35" s="326">
        <v>0</v>
      </c>
      <c r="FU35" s="326">
        <v>0</v>
      </c>
      <c r="FV35" s="326">
        <v>2</v>
      </c>
      <c r="FW35" s="326">
        <v>0</v>
      </c>
      <c r="FX35" s="326">
        <v>8</v>
      </c>
      <c r="FY35" s="326">
        <v>3</v>
      </c>
      <c r="FZ35" s="326">
        <v>1</v>
      </c>
      <c r="GA35" s="326">
        <v>5</v>
      </c>
      <c r="GB35" s="326">
        <v>3</v>
      </c>
      <c r="GC35" s="326">
        <v>4</v>
      </c>
      <c r="GD35" s="326">
        <v>0</v>
      </c>
      <c r="GE35" s="326">
        <v>0</v>
      </c>
      <c r="GF35" s="326">
        <v>0</v>
      </c>
      <c r="GG35" s="327">
        <v>0</v>
      </c>
      <c r="GH35" s="148"/>
      <c r="GI35" s="201" t="s">
        <v>133</v>
      </c>
      <c r="GJ35" s="486">
        <v>958</v>
      </c>
      <c r="GK35" s="727">
        <v>190.69767441860466</v>
      </c>
      <c r="GL35" s="380">
        <v>0</v>
      </c>
      <c r="GM35" s="326">
        <v>0</v>
      </c>
      <c r="GN35" s="326">
        <v>1</v>
      </c>
      <c r="GO35" s="326">
        <v>2</v>
      </c>
      <c r="GP35" s="327">
        <v>3</v>
      </c>
      <c r="GQ35" s="380">
        <v>47</v>
      </c>
      <c r="GR35" s="326">
        <v>24</v>
      </c>
      <c r="GS35" s="326">
        <v>91</v>
      </c>
      <c r="GT35" s="326">
        <v>106</v>
      </c>
      <c r="GU35" s="327">
        <v>54</v>
      </c>
      <c r="GV35" s="205">
        <v>116</v>
      </c>
      <c r="GW35" s="205">
        <v>1184</v>
      </c>
      <c r="GX35" s="730">
        <v>11.752786220871327</v>
      </c>
      <c r="GY35" s="380">
        <v>0</v>
      </c>
      <c r="GZ35" s="326">
        <v>0</v>
      </c>
      <c r="HA35" s="326">
        <v>6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0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1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6</v>
      </c>
      <c r="IM35" s="326">
        <v>0</v>
      </c>
      <c r="IN35" s="327">
        <v>0</v>
      </c>
      <c r="IO35" s="326">
        <v>34</v>
      </c>
      <c r="IP35" s="326">
        <v>1</v>
      </c>
      <c r="IQ35" s="379">
        <v>0</v>
      </c>
      <c r="IR35" s="380">
        <v>16</v>
      </c>
      <c r="IS35" s="326">
        <v>11</v>
      </c>
      <c r="IT35" s="327">
        <v>3</v>
      </c>
      <c r="IU35" s="326">
        <v>0</v>
      </c>
      <c r="IV35" s="326">
        <v>0</v>
      </c>
      <c r="IW35" s="327">
        <v>0</v>
      </c>
      <c r="IX35" s="380">
        <v>0</v>
      </c>
      <c r="IY35" s="326">
        <v>0</v>
      </c>
      <c r="IZ35" s="327">
        <v>0</v>
      </c>
      <c r="JA35" s="380">
        <v>0</v>
      </c>
      <c r="JB35" s="326">
        <v>0</v>
      </c>
      <c r="JC35" s="327">
        <v>0</v>
      </c>
      <c r="JD35" s="380">
        <v>0</v>
      </c>
      <c r="JE35" s="326">
        <v>0</v>
      </c>
      <c r="JF35" s="326">
        <v>0</v>
      </c>
      <c r="JG35" s="326">
        <v>0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>
        <v>0</v>
      </c>
      <c r="JQ35" s="326">
        <v>0</v>
      </c>
      <c r="JR35" s="326">
        <v>0</v>
      </c>
      <c r="JS35" s="326">
        <v>0</v>
      </c>
      <c r="JT35" s="327">
        <v>0</v>
      </c>
      <c r="JU35" s="380">
        <v>0</v>
      </c>
      <c r="JV35" s="326">
        <v>0</v>
      </c>
      <c r="JW35" s="326">
        <v>0</v>
      </c>
      <c r="JX35" s="326">
        <v>0</v>
      </c>
      <c r="JY35" s="327">
        <v>1</v>
      </c>
      <c r="JZ35" s="380">
        <v>0</v>
      </c>
      <c r="KA35" s="326">
        <v>0</v>
      </c>
      <c r="KB35" s="326">
        <v>0</v>
      </c>
      <c r="KC35" s="326">
        <v>3</v>
      </c>
      <c r="KD35" s="327">
        <v>0</v>
      </c>
      <c r="KE35" s="205">
        <v>592</v>
      </c>
      <c r="KF35" s="734">
        <v>2.1959459459459461</v>
      </c>
      <c r="KG35" s="173">
        <v>13</v>
      </c>
      <c r="KH35" s="205">
        <v>4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3</v>
      </c>
      <c r="KQ35" s="203">
        <v>0</v>
      </c>
      <c r="KR35" s="203">
        <v>4</v>
      </c>
      <c r="KS35" s="203">
        <v>1</v>
      </c>
      <c r="KT35" s="203">
        <v>0</v>
      </c>
      <c r="KU35" s="173">
        <v>3</v>
      </c>
      <c r="KV35" s="332"/>
      <c r="KW35" s="173"/>
      <c r="KY35" s="205"/>
      <c r="KZ35" s="203"/>
      <c r="LA35" s="203"/>
      <c r="LB35" s="173"/>
      <c r="LD35" s="276" t="s">
        <v>133</v>
      </c>
      <c r="LE35" s="419"/>
      <c r="LF35" s="419"/>
      <c r="LG35" s="419"/>
      <c r="LH35" s="419"/>
      <c r="LI35" s="419"/>
      <c r="LJ35" s="545"/>
      <c r="LK35" s="480">
        <v>1</v>
      </c>
      <c r="LL35" s="452"/>
      <c r="LM35" s="452">
        <v>1</v>
      </c>
      <c r="LN35" s="453"/>
      <c r="LO35" s="801">
        <v>21</v>
      </c>
      <c r="LP35" s="452"/>
      <c r="LQ35" s="452"/>
      <c r="LR35" s="453"/>
    </row>
    <row r="36" spans="1:330" s="288" customFormat="1" ht="18.75" x14ac:dyDescent="0.3">
      <c r="A36" s="235">
        <v>1443</v>
      </c>
      <c r="B36" s="201" t="s">
        <v>134</v>
      </c>
      <c r="C36" s="202">
        <v>58</v>
      </c>
      <c r="D36" s="380">
        <v>1</v>
      </c>
      <c r="E36" s="326">
        <v>0</v>
      </c>
      <c r="F36" s="326">
        <v>0</v>
      </c>
      <c r="G36" s="705">
        <v>1.2048192771084338</v>
      </c>
      <c r="H36" s="326">
        <v>1</v>
      </c>
      <c r="I36" s="379">
        <v>0</v>
      </c>
      <c r="J36" s="380">
        <v>7</v>
      </c>
      <c r="K36" s="326">
        <v>4</v>
      </c>
      <c r="L36" s="326">
        <v>5</v>
      </c>
      <c r="M36" s="406">
        <v>6.024096385542169</v>
      </c>
      <c r="N36" s="380">
        <v>7</v>
      </c>
      <c r="O36" s="326">
        <v>4</v>
      </c>
      <c r="P36" s="326">
        <v>5</v>
      </c>
      <c r="Q36" s="386">
        <v>6.024096385542169</v>
      </c>
      <c r="R36" s="380">
        <v>0</v>
      </c>
      <c r="S36" s="326">
        <v>0</v>
      </c>
      <c r="T36" s="326">
        <v>0</v>
      </c>
      <c r="U36" s="326">
        <v>0</v>
      </c>
      <c r="V36" s="326">
        <v>0</v>
      </c>
      <c r="W36" s="327">
        <v>0</v>
      </c>
      <c r="X36" s="326">
        <v>7</v>
      </c>
      <c r="Y36" s="326">
        <v>4</v>
      </c>
      <c r="Z36" s="326">
        <v>7</v>
      </c>
      <c r="AA36" s="326">
        <v>4</v>
      </c>
      <c r="AB36" s="326">
        <v>0</v>
      </c>
      <c r="AC36" s="326">
        <v>0</v>
      </c>
      <c r="AD36" s="326">
        <v>0</v>
      </c>
      <c r="AE36" s="326">
        <v>0</v>
      </c>
      <c r="AF36" s="327">
        <v>0</v>
      </c>
      <c r="AG36" s="204"/>
      <c r="AH36" s="148"/>
      <c r="AI36" s="276" t="s">
        <v>134</v>
      </c>
      <c r="AJ36" s="202">
        <v>64</v>
      </c>
      <c r="AK36" s="327">
        <v>7</v>
      </c>
      <c r="AL36" s="708">
        <v>8.235294117647058</v>
      </c>
      <c r="AM36" s="326">
        <v>7</v>
      </c>
      <c r="AN36" s="326">
        <v>7</v>
      </c>
      <c r="AO36" s="326">
        <v>0</v>
      </c>
      <c r="AP36" s="326">
        <v>0</v>
      </c>
      <c r="AQ36" s="327">
        <v>0</v>
      </c>
      <c r="AR36" s="326">
        <v>0</v>
      </c>
      <c r="AS36" s="326">
        <v>0</v>
      </c>
      <c r="AT36" s="379">
        <v>8</v>
      </c>
      <c r="AU36" s="380">
        <v>10</v>
      </c>
      <c r="AV36" s="708">
        <v>11.76470588235294</v>
      </c>
      <c r="AW36" s="326">
        <v>10</v>
      </c>
      <c r="AX36" s="744">
        <v>10</v>
      </c>
      <c r="AY36" s="326">
        <v>0</v>
      </c>
      <c r="AZ36" s="326">
        <v>0</v>
      </c>
      <c r="BA36" s="326">
        <v>0</v>
      </c>
      <c r="BB36" s="708">
        <v>0</v>
      </c>
      <c r="BC36" s="326">
        <v>0</v>
      </c>
      <c r="BD36" s="326">
        <v>0</v>
      </c>
      <c r="BE36" s="326">
        <v>0</v>
      </c>
      <c r="BF36" s="708">
        <v>0</v>
      </c>
      <c r="BG36" s="326">
        <v>0</v>
      </c>
      <c r="BH36" s="326">
        <v>0</v>
      </c>
      <c r="BI36" s="326">
        <v>0</v>
      </c>
      <c r="BJ36" s="326">
        <v>0</v>
      </c>
      <c r="BK36" s="326">
        <v>0</v>
      </c>
      <c r="BL36" s="326">
        <v>0</v>
      </c>
      <c r="BM36" s="327">
        <v>0</v>
      </c>
      <c r="BN36" s="148"/>
      <c r="BO36" s="201" t="s">
        <v>134</v>
      </c>
      <c r="BP36" s="202">
        <v>70</v>
      </c>
      <c r="BQ36" s="380">
        <v>0</v>
      </c>
      <c r="BR36" s="326"/>
      <c r="BS36" s="326">
        <v>0</v>
      </c>
      <c r="BT36" s="326">
        <v>2</v>
      </c>
      <c r="BU36" s="326">
        <v>0</v>
      </c>
      <c r="BV36" s="326">
        <v>0</v>
      </c>
      <c r="BW36" s="326">
        <v>0</v>
      </c>
      <c r="BX36" s="326">
        <v>0</v>
      </c>
      <c r="BY36" s="708">
        <v>0</v>
      </c>
      <c r="BZ36" s="326">
        <v>0</v>
      </c>
      <c r="CA36" s="326">
        <v>0</v>
      </c>
      <c r="CB36" s="326">
        <v>0</v>
      </c>
      <c r="CC36" s="708">
        <v>0</v>
      </c>
      <c r="CD36" s="326">
        <v>0</v>
      </c>
      <c r="CE36" s="326">
        <v>0</v>
      </c>
      <c r="CF36" s="326">
        <v>0</v>
      </c>
      <c r="CG36" s="326">
        <v>0</v>
      </c>
      <c r="CH36" s="326">
        <v>0</v>
      </c>
      <c r="CI36" s="379">
        <v>0</v>
      </c>
      <c r="CJ36" s="380">
        <v>0</v>
      </c>
      <c r="CK36" s="326">
        <v>0</v>
      </c>
      <c r="CL36" s="716">
        <v>0</v>
      </c>
      <c r="CM36" s="326"/>
      <c r="CN36" s="326"/>
      <c r="CO36" s="327">
        <v>0</v>
      </c>
      <c r="CP36" s="148"/>
      <c r="CQ36" s="370" t="s">
        <v>134</v>
      </c>
      <c r="CR36" s="371">
        <v>6</v>
      </c>
      <c r="CS36" s="380"/>
      <c r="CT36" s="326">
        <v>1</v>
      </c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80"/>
      <c r="DM36" s="327"/>
      <c r="DN36" s="148"/>
      <c r="DO36" s="201" t="s">
        <v>134</v>
      </c>
      <c r="DP36" s="202">
        <v>78</v>
      </c>
      <c r="DQ36" s="380"/>
      <c r="DR36" s="326">
        <v>4</v>
      </c>
      <c r="DS36" s="326"/>
      <c r="DT36" s="379"/>
      <c r="DU36" s="380"/>
      <c r="DV36" s="326"/>
      <c r="DW36" s="326"/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>
        <v>0</v>
      </c>
      <c r="EH36" s="327">
        <v>0</v>
      </c>
      <c r="EI36" s="326"/>
      <c r="EJ36" s="326"/>
      <c r="EK36" s="716">
        <v>0</v>
      </c>
      <c r="EL36" s="326"/>
      <c r="EM36" s="326">
        <v>4</v>
      </c>
      <c r="EN36" s="708">
        <v>5</v>
      </c>
      <c r="EO36" s="326">
        <v>4</v>
      </c>
      <c r="EP36" s="716">
        <v>5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0</v>
      </c>
      <c r="EW36" s="326">
        <v>0</v>
      </c>
      <c r="EX36" s="327">
        <v>0</v>
      </c>
      <c r="EY36" s="326">
        <v>0</v>
      </c>
      <c r="EZ36" s="326">
        <v>0</v>
      </c>
      <c r="FA36" s="379">
        <v>0</v>
      </c>
      <c r="FB36" s="380">
        <v>1</v>
      </c>
      <c r="FC36" s="326">
        <v>2</v>
      </c>
      <c r="FD36" s="327">
        <v>1</v>
      </c>
      <c r="FE36" s="326">
        <v>0</v>
      </c>
      <c r="FF36" s="326">
        <v>0</v>
      </c>
      <c r="FG36" s="379">
        <v>0</v>
      </c>
      <c r="FH36" s="380">
        <v>0</v>
      </c>
      <c r="FI36" s="326">
        <v>0</v>
      </c>
      <c r="FJ36" s="327">
        <v>0</v>
      </c>
      <c r="FK36" s="205">
        <v>66</v>
      </c>
      <c r="FL36" s="724">
        <v>10.606060606060606</v>
      </c>
      <c r="FM36" s="326">
        <v>0</v>
      </c>
      <c r="FN36" s="326">
        <v>0</v>
      </c>
      <c r="FO36" s="326">
        <v>4</v>
      </c>
      <c r="FP36" s="326">
        <v>3</v>
      </c>
      <c r="FQ36" s="327">
        <v>0</v>
      </c>
      <c r="FR36" s="380">
        <v>0</v>
      </c>
      <c r="FS36" s="326">
        <v>0</v>
      </c>
      <c r="FT36" s="326">
        <v>0</v>
      </c>
      <c r="FU36" s="326">
        <v>0</v>
      </c>
      <c r="FV36" s="326">
        <v>0</v>
      </c>
      <c r="FW36" s="326">
        <v>0</v>
      </c>
      <c r="FX36" s="326">
        <v>1</v>
      </c>
      <c r="FY36" s="326">
        <v>0</v>
      </c>
      <c r="FZ36" s="326">
        <v>0</v>
      </c>
      <c r="GA36" s="326">
        <v>4</v>
      </c>
      <c r="GB36" s="326">
        <v>1</v>
      </c>
      <c r="GC36" s="326">
        <v>1</v>
      </c>
      <c r="GD36" s="326">
        <v>0</v>
      </c>
      <c r="GE36" s="326">
        <v>0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104.65116279069768</v>
      </c>
      <c r="GL36" s="380">
        <v>0</v>
      </c>
      <c r="GM36" s="326">
        <v>0</v>
      </c>
      <c r="GN36" s="326">
        <v>0</v>
      </c>
      <c r="GO36" s="326">
        <v>0</v>
      </c>
      <c r="GP36" s="327">
        <v>0</v>
      </c>
      <c r="GQ36" s="380">
        <v>6</v>
      </c>
      <c r="GR36" s="326">
        <v>0</v>
      </c>
      <c r="GS36" s="326">
        <v>21</v>
      </c>
      <c r="GT36" s="326">
        <v>47</v>
      </c>
      <c r="GU36" s="327">
        <v>16</v>
      </c>
      <c r="GV36" s="205">
        <v>44</v>
      </c>
      <c r="GW36" s="205">
        <v>317</v>
      </c>
      <c r="GX36" s="730">
        <v>15.602836879432624</v>
      </c>
      <c r="GY36" s="380">
        <v>2</v>
      </c>
      <c r="GZ36" s="326">
        <v>0</v>
      </c>
      <c r="HA36" s="326">
        <v>9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0</v>
      </c>
      <c r="IP36" s="326">
        <v>0</v>
      </c>
      <c r="IQ36" s="379">
        <v>0</v>
      </c>
      <c r="IR36" s="380">
        <v>2</v>
      </c>
      <c r="IS36" s="326">
        <v>1</v>
      </c>
      <c r="IT36" s="327">
        <v>0</v>
      </c>
      <c r="IU36" s="326">
        <v>0</v>
      </c>
      <c r="IV36" s="326">
        <v>0</v>
      </c>
      <c r="IW36" s="327">
        <v>0</v>
      </c>
      <c r="IX36" s="380">
        <v>1</v>
      </c>
      <c r="IY36" s="326">
        <v>0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>
        <v>0</v>
      </c>
      <c r="JQ36" s="326">
        <v>0</v>
      </c>
      <c r="JR36" s="326">
        <v>0</v>
      </c>
      <c r="JS36" s="326">
        <v>0</v>
      </c>
      <c r="JT36" s="327">
        <v>0</v>
      </c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0</v>
      </c>
      <c r="KC36" s="326">
        <v>2</v>
      </c>
      <c r="KD36" s="327">
        <v>0</v>
      </c>
      <c r="KE36" s="205">
        <v>158</v>
      </c>
      <c r="KF36" s="734">
        <v>2.5316455696202533</v>
      </c>
      <c r="KG36" s="173">
        <v>4</v>
      </c>
      <c r="KH36" s="205">
        <v>2</v>
      </c>
      <c r="KI36" s="203">
        <v>1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0</v>
      </c>
      <c r="KQ36" s="203">
        <v>0</v>
      </c>
      <c r="KR36" s="203">
        <v>0</v>
      </c>
      <c r="KS36" s="203">
        <v>1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419"/>
      <c r="LF36" s="419"/>
      <c r="LG36" s="419"/>
      <c r="LH36" s="419"/>
      <c r="LI36" s="419"/>
      <c r="LJ36" s="545"/>
      <c r="LK36" s="480"/>
      <c r="LL36" s="452"/>
      <c r="LM36" s="452"/>
      <c r="LN36" s="453"/>
      <c r="LO36" s="801">
        <v>4</v>
      </c>
      <c r="LP36" s="452"/>
      <c r="LQ36" s="452"/>
      <c r="LR36" s="453"/>
    </row>
    <row r="37" spans="1:330" s="288" customFormat="1" ht="18.75" x14ac:dyDescent="0.3">
      <c r="A37" s="200">
        <v>12192</v>
      </c>
      <c r="B37" s="201" t="s">
        <v>145</v>
      </c>
      <c r="C37" s="202">
        <v>0</v>
      </c>
      <c r="D37" s="380"/>
      <c r="E37" s="326"/>
      <c r="F37" s="326"/>
      <c r="G37" s="705" t="e">
        <f t="shared" ref="G37:G47" si="640">SUM(D37:F37)/C37*100</f>
        <v>#DIV/0!</v>
      </c>
      <c r="H37" s="326"/>
      <c r="I37" s="379"/>
      <c r="J37" s="380">
        <v>2</v>
      </c>
      <c r="K37" s="326">
        <v>2</v>
      </c>
      <c r="L37" s="326">
        <v>5</v>
      </c>
      <c r="M37" s="406" t="e">
        <f t="shared" ref="M37:M47" si="641">L37/C37*100</f>
        <v>#DIV/0!</v>
      </c>
      <c r="N37" s="380">
        <v>2</v>
      </c>
      <c r="O37" s="326">
        <v>2</v>
      </c>
      <c r="P37" s="326">
        <v>5</v>
      </c>
      <c r="Q37" s="386" t="e">
        <f t="shared" ref="Q37:Q47" si="642">P37/C37*100</f>
        <v>#DIV/0!</v>
      </c>
      <c r="R37" s="380"/>
      <c r="S37" s="326"/>
      <c r="T37" s="326"/>
      <c r="U37" s="326"/>
      <c r="V37" s="326"/>
      <c r="W37" s="327"/>
      <c r="X37" s="326">
        <v>2</v>
      </c>
      <c r="Y37" s="326">
        <v>2</v>
      </c>
      <c r="Z37" s="326">
        <v>2</v>
      </c>
      <c r="AA37" s="326">
        <v>2</v>
      </c>
      <c r="AB37" s="326"/>
      <c r="AC37" s="326"/>
      <c r="AD37" s="326"/>
      <c r="AE37" s="326"/>
      <c r="AF37" s="327"/>
      <c r="AG37" s="204"/>
      <c r="AH37" s="148"/>
      <c r="AI37" s="276" t="s">
        <v>145</v>
      </c>
      <c r="AJ37" s="202">
        <v>0</v>
      </c>
      <c r="AK37" s="327">
        <v>1</v>
      </c>
      <c r="AL37" s="708" t="e">
        <f t="shared" ref="AL37:AL47" si="643">AK37/AJ37*100</f>
        <v>#DIV/0!</v>
      </c>
      <c r="AM37" s="326">
        <v>1</v>
      </c>
      <c r="AN37" s="326">
        <v>1</v>
      </c>
      <c r="AO37" s="326"/>
      <c r="AP37" s="326"/>
      <c r="AQ37" s="327"/>
      <c r="AR37" s="326"/>
      <c r="AS37" s="326"/>
      <c r="AT37" s="379"/>
      <c r="AU37" s="380">
        <v>2</v>
      </c>
      <c r="AV37" s="708" t="e">
        <f t="shared" ref="AV37:AV47" si="644">AU37/AJ37*100</f>
        <v>#DIV/0!</v>
      </c>
      <c r="AW37" s="326">
        <v>2</v>
      </c>
      <c r="AX37" s="892">
        <v>2</v>
      </c>
      <c r="AY37" s="326"/>
      <c r="AZ37" s="326"/>
      <c r="BA37" s="326"/>
      <c r="BB37" s="708" t="e">
        <f t="shared" ref="BB37:BB47" si="645">BA37/AJ37*100</f>
        <v>#DIV/0!</v>
      </c>
      <c r="BC37" s="326"/>
      <c r="BD37" s="326"/>
      <c r="BE37" s="326"/>
      <c r="BF37" s="708" t="e">
        <f t="shared" ref="BF37:BF47" si="646">BE37/AJ37*100</f>
        <v>#DIV/0!</v>
      </c>
      <c r="BG37" s="326"/>
      <c r="BH37" s="326"/>
      <c r="BI37" s="326"/>
      <c r="BJ37" s="326"/>
      <c r="BK37" s="326"/>
      <c r="BL37" s="326"/>
      <c r="BM37" s="327"/>
      <c r="BN37" s="148"/>
      <c r="BO37" s="201" t="s">
        <v>145</v>
      </c>
      <c r="BP37" s="202">
        <v>0</v>
      </c>
      <c r="BQ37" s="380"/>
      <c r="BR37" s="326"/>
      <c r="BS37" s="326"/>
      <c r="BT37" s="326"/>
      <c r="BU37" s="326"/>
      <c r="BV37" s="326"/>
      <c r="BW37" s="326"/>
      <c r="BX37" s="326"/>
      <c r="BY37" s="708" t="e">
        <f t="shared" ref="BY37:BY47" si="647">BX37/BP37</f>
        <v>#DIV/0!</v>
      </c>
      <c r="BZ37" s="326"/>
      <c r="CA37" s="326"/>
      <c r="CB37" s="326"/>
      <c r="CC37" s="708" t="e">
        <f t="shared" ref="CC37:CC47" si="648">CB37/BP37*100</f>
        <v>#DIV/0!</v>
      </c>
      <c r="CD37" s="326"/>
      <c r="CE37" s="326"/>
      <c r="CF37" s="326"/>
      <c r="CG37" s="326"/>
      <c r="CH37" s="326"/>
      <c r="CI37" s="379"/>
      <c r="CJ37" s="380"/>
      <c r="CK37" s="326"/>
      <c r="CL37" s="716" t="e">
        <f t="shared" ref="CL37:CL47" si="649">CK37/BP37*100</f>
        <v>#DIV/0!</v>
      </c>
      <c r="CM37" s="326"/>
      <c r="CN37" s="326"/>
      <c r="CO37" s="327"/>
      <c r="CP37" s="148"/>
      <c r="CQ37" s="370" t="s">
        <v>145</v>
      </c>
      <c r="CR37" s="371">
        <v>0</v>
      </c>
      <c r="CS37" s="380"/>
      <c r="CT37" s="326"/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80"/>
      <c r="DM37" s="327"/>
      <c r="DN37" s="148"/>
      <c r="DO37" s="201" t="s">
        <v>145</v>
      </c>
      <c r="DP37" s="202">
        <v>0</v>
      </c>
      <c r="DQ37" s="380"/>
      <c r="DR37" s="326"/>
      <c r="DS37" s="326"/>
      <c r="DT37" s="379"/>
      <c r="DU37" s="380"/>
      <c r="DV37" s="326"/>
      <c r="DW37" s="326"/>
      <c r="DX37" s="720" t="e">
        <f t="shared" ref="DX37:DX47" si="650">DW37/DP37*100</f>
        <v>#DIV/0!</v>
      </c>
      <c r="DY37" s="380"/>
      <c r="DZ37" s="326"/>
      <c r="EA37" s="326"/>
      <c r="EB37" s="716" t="e">
        <f t="shared" ref="EB37:EB47" si="651">EA37/DP37*100</f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ref="EK37:EK47" si="652">EJ37/DP37*100</f>
        <v>#DIV/0!</v>
      </c>
      <c r="EL37" s="326"/>
      <c r="EM37" s="326">
        <v>1</v>
      </c>
      <c r="EN37" s="708" t="e">
        <f t="shared" ref="EN37:EN47" si="653">EM37/DP37*100</f>
        <v>#DIV/0!</v>
      </c>
      <c r="EO37" s="326">
        <v>1</v>
      </c>
      <c r="EP37" s="716" t="e">
        <f t="shared" ref="EP37:EP47" si="654">EO37/DP37*100</f>
        <v>#DIV/0!</v>
      </c>
      <c r="EQ37" s="148"/>
      <c r="ER37" s="201" t="s">
        <v>145</v>
      </c>
      <c r="ES37" s="380"/>
      <c r="ET37" s="326"/>
      <c r="EU37" s="379"/>
      <c r="EV37" s="380">
        <v>1</v>
      </c>
      <c r="EW37" s="326">
        <v>0</v>
      </c>
      <c r="EX37" s="327">
        <v>1</v>
      </c>
      <c r="EY37" s="326"/>
      <c r="EZ37" s="326"/>
      <c r="FA37" s="379"/>
      <c r="FB37" s="380">
        <v>0</v>
      </c>
      <c r="FC37" s="326">
        <v>0</v>
      </c>
      <c r="FD37" s="327">
        <v>1</v>
      </c>
      <c r="FE37" s="326"/>
      <c r="FF37" s="326"/>
      <c r="FG37" s="379"/>
      <c r="FH37" s="380"/>
      <c r="FI37" s="326"/>
      <c r="FJ37" s="327"/>
      <c r="FK37" s="205">
        <v>0</v>
      </c>
      <c r="FL37" s="724" t="e">
        <f t="shared" si="288"/>
        <v>#DIV/0!</v>
      </c>
      <c r="FM37" s="326"/>
      <c r="FN37" s="326"/>
      <c r="FO37" s="326"/>
      <c r="FP37" s="326">
        <v>1</v>
      </c>
      <c r="FQ37" s="327"/>
      <c r="FR37" s="380"/>
      <c r="FS37" s="326"/>
      <c r="FT37" s="326"/>
      <c r="FU37" s="326"/>
      <c r="FV37" s="326"/>
      <c r="FW37" s="326"/>
      <c r="FX37" s="326"/>
      <c r="FY37" s="326"/>
      <c r="FZ37" s="326"/>
      <c r="GA37" s="326"/>
      <c r="GB37" s="326"/>
      <c r="GC37" s="326"/>
      <c r="GD37" s="326"/>
      <c r="GE37" s="326"/>
      <c r="GF37" s="326"/>
      <c r="GG37" s="327"/>
      <c r="GH37" s="148"/>
      <c r="GI37" s="201" t="s">
        <v>145</v>
      </c>
      <c r="GJ37" s="486">
        <v>0</v>
      </c>
      <c r="GK37" s="727" t="e">
        <f t="shared" ref="GK37:GK47" si="655">(SUM(GL37:GU37)/GJ37)*100</f>
        <v>#DIV/0!</v>
      </c>
      <c r="GL37" s="380"/>
      <c r="GM37" s="326"/>
      <c r="GN37" s="326"/>
      <c r="GO37" s="326"/>
      <c r="GP37" s="327"/>
      <c r="GQ37" s="380">
        <v>0</v>
      </c>
      <c r="GR37" s="326">
        <v>2</v>
      </c>
      <c r="GS37" s="326">
        <v>1</v>
      </c>
      <c r="GT37" s="326">
        <v>5</v>
      </c>
      <c r="GU37" s="327">
        <v>0</v>
      </c>
      <c r="GV37" s="205">
        <v>1</v>
      </c>
      <c r="GW37" s="205">
        <v>0</v>
      </c>
      <c r="GX37" s="730" t="e">
        <f t="shared" ref="GX37:GX47" si="656">GV37/GW37*100</f>
        <v>#DIV/0!</v>
      </c>
      <c r="GY37" s="380"/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f t="shared" ref="HS37:HS47" si="657">SUM(HT37:HX37)/HR37*100</f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/>
      <c r="IP37" s="326"/>
      <c r="IQ37" s="379"/>
      <c r="IR37" s="380"/>
      <c r="IS37" s="326"/>
      <c r="IT37" s="327"/>
      <c r="IU37" s="326"/>
      <c r="IV37" s="326"/>
      <c r="IW37" s="327"/>
      <c r="IX37" s="380"/>
      <c r="IY37" s="326"/>
      <c r="IZ37" s="327"/>
      <c r="JA37" s="380"/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f t="shared" ref="KF37:KF47" si="658">KG37/KE37*100</f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421" t="s">
        <v>145</v>
      </c>
      <c r="LE37" s="419"/>
      <c r="LF37" s="419"/>
      <c r="LG37" s="419"/>
      <c r="LH37" s="419"/>
      <c r="LI37" s="419"/>
      <c r="LJ37" s="545"/>
      <c r="LK37" s="480"/>
      <c r="LL37" s="452"/>
      <c r="LM37" s="452"/>
      <c r="LN37" s="453"/>
      <c r="LO37" s="801"/>
      <c r="LP37" s="452"/>
      <c r="LQ37" s="452"/>
      <c r="LR37" s="453"/>
    </row>
    <row r="38" spans="1:330" s="288" customFormat="1" ht="18.75" x14ac:dyDescent="0.3">
      <c r="A38" s="235">
        <v>1447</v>
      </c>
      <c r="B38" s="201" t="s">
        <v>138</v>
      </c>
      <c r="C38" s="202">
        <v>32</v>
      </c>
      <c r="D38" s="380">
        <v>0</v>
      </c>
      <c r="E38" s="326">
        <v>0</v>
      </c>
      <c r="F38" s="326">
        <v>0</v>
      </c>
      <c r="G38" s="705">
        <v>0</v>
      </c>
      <c r="H38" s="326">
        <v>0</v>
      </c>
      <c r="I38" s="379">
        <v>0</v>
      </c>
      <c r="J38" s="380">
        <v>1</v>
      </c>
      <c r="K38" s="326">
        <v>1</v>
      </c>
      <c r="L38" s="326">
        <v>0</v>
      </c>
      <c r="M38" s="406">
        <v>0</v>
      </c>
      <c r="N38" s="380">
        <v>1</v>
      </c>
      <c r="O38" s="326">
        <v>1</v>
      </c>
      <c r="P38" s="326">
        <v>0</v>
      </c>
      <c r="Q38" s="386">
        <v>0</v>
      </c>
      <c r="R38" s="380">
        <v>0</v>
      </c>
      <c r="S38" s="326">
        <v>0</v>
      </c>
      <c r="T38" s="326">
        <v>0</v>
      </c>
      <c r="U38" s="326">
        <v>0</v>
      </c>
      <c r="V38" s="326">
        <v>0</v>
      </c>
      <c r="W38" s="327">
        <v>0</v>
      </c>
      <c r="X38" s="326">
        <v>1</v>
      </c>
      <c r="Y38" s="326">
        <v>1</v>
      </c>
      <c r="Z38" s="326">
        <v>1</v>
      </c>
      <c r="AA38" s="326">
        <v>1</v>
      </c>
      <c r="AB38" s="326">
        <v>0</v>
      </c>
      <c r="AC38" s="326">
        <v>0</v>
      </c>
      <c r="AD38" s="326">
        <v>0</v>
      </c>
      <c r="AE38" s="326">
        <v>0</v>
      </c>
      <c r="AF38" s="327">
        <v>0</v>
      </c>
      <c r="AG38" s="204"/>
      <c r="AH38" s="148"/>
      <c r="AI38" s="276" t="s">
        <v>138</v>
      </c>
      <c r="AJ38" s="202">
        <v>30</v>
      </c>
      <c r="AK38" s="327">
        <v>5</v>
      </c>
      <c r="AL38" s="708">
        <v>14.285714285714285</v>
      </c>
      <c r="AM38" s="326">
        <v>5</v>
      </c>
      <c r="AN38" s="326">
        <v>5</v>
      </c>
      <c r="AO38" s="326">
        <v>0</v>
      </c>
      <c r="AP38" s="326">
        <v>0</v>
      </c>
      <c r="AQ38" s="327">
        <v>0</v>
      </c>
      <c r="AR38" s="326">
        <v>0</v>
      </c>
      <c r="AS38" s="326">
        <v>0</v>
      </c>
      <c r="AT38" s="379">
        <v>0</v>
      </c>
      <c r="AU38" s="380">
        <v>5</v>
      </c>
      <c r="AV38" s="708">
        <v>11.428571428571429</v>
      </c>
      <c r="AW38" s="326">
        <v>5</v>
      </c>
      <c r="AX38" s="744">
        <v>5</v>
      </c>
      <c r="AY38" s="326">
        <v>0</v>
      </c>
      <c r="AZ38" s="326">
        <v>0</v>
      </c>
      <c r="BA38" s="326">
        <v>0</v>
      </c>
      <c r="BB38" s="708">
        <v>0</v>
      </c>
      <c r="BC38" s="326">
        <v>0</v>
      </c>
      <c r="BD38" s="326">
        <v>0</v>
      </c>
      <c r="BE38" s="326">
        <v>0</v>
      </c>
      <c r="BF38" s="708">
        <v>0</v>
      </c>
      <c r="BG38" s="326">
        <v>0</v>
      </c>
      <c r="BH38" s="326">
        <v>0</v>
      </c>
      <c r="BI38" s="326">
        <v>0</v>
      </c>
      <c r="BJ38" s="326">
        <v>0</v>
      </c>
      <c r="BK38" s="326">
        <v>0</v>
      </c>
      <c r="BL38" s="326">
        <v>0</v>
      </c>
      <c r="BM38" s="327">
        <v>0</v>
      </c>
      <c r="BN38" s="148"/>
      <c r="BO38" s="201" t="s">
        <v>138</v>
      </c>
      <c r="BP38" s="202">
        <v>29</v>
      </c>
      <c r="BQ38" s="380">
        <v>0</v>
      </c>
      <c r="BR38" s="326"/>
      <c r="BS38" s="326">
        <v>0</v>
      </c>
      <c r="BT38" s="326">
        <v>0</v>
      </c>
      <c r="BU38" s="326">
        <v>0</v>
      </c>
      <c r="BV38" s="326">
        <v>0</v>
      </c>
      <c r="BW38" s="326">
        <v>0</v>
      </c>
      <c r="BX38" s="326">
        <v>0</v>
      </c>
      <c r="BY38" s="708">
        <v>0</v>
      </c>
      <c r="BZ38" s="326">
        <v>0</v>
      </c>
      <c r="CA38" s="326">
        <v>0</v>
      </c>
      <c r="CB38" s="326">
        <v>0</v>
      </c>
      <c r="CC38" s="708">
        <v>0</v>
      </c>
      <c r="CD38" s="326">
        <v>0</v>
      </c>
      <c r="CE38" s="326">
        <v>0</v>
      </c>
      <c r="CF38" s="326">
        <v>0</v>
      </c>
      <c r="CG38" s="326">
        <v>0</v>
      </c>
      <c r="CH38" s="326">
        <v>0</v>
      </c>
      <c r="CI38" s="379">
        <v>0</v>
      </c>
      <c r="CJ38" s="380">
        <v>0</v>
      </c>
      <c r="CK38" s="326">
        <v>1</v>
      </c>
      <c r="CL38" s="716">
        <v>2.6315789473684208</v>
      </c>
      <c r="CM38" s="326"/>
      <c r="CN38" s="326"/>
      <c r="CO38" s="327">
        <v>0</v>
      </c>
      <c r="CP38" s="148"/>
      <c r="CQ38" s="370" t="s">
        <v>138</v>
      </c>
      <c r="CR38" s="371">
        <v>5</v>
      </c>
      <c r="CS38" s="380"/>
      <c r="CT38" s="326">
        <v>2</v>
      </c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79"/>
      <c r="DJ38" s="380"/>
      <c r="DK38" s="327"/>
      <c r="DL38" s="380"/>
      <c r="DM38" s="327"/>
      <c r="DN38" s="148"/>
      <c r="DO38" s="201" t="s">
        <v>138</v>
      </c>
      <c r="DP38" s="202">
        <v>45</v>
      </c>
      <c r="DQ38" s="380"/>
      <c r="DR38" s="326">
        <v>3</v>
      </c>
      <c r="DS38" s="326"/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/>
      <c r="EF38" s="379"/>
      <c r="EG38" s="380">
        <v>0</v>
      </c>
      <c r="EH38" s="327">
        <v>0</v>
      </c>
      <c r="EI38" s="326"/>
      <c r="EJ38" s="326"/>
      <c r="EK38" s="716">
        <v>0</v>
      </c>
      <c r="EL38" s="326"/>
      <c r="EM38" s="326">
        <v>3</v>
      </c>
      <c r="EN38" s="708">
        <v>6.666666666666667</v>
      </c>
      <c r="EO38" s="326">
        <v>3</v>
      </c>
      <c r="EP38" s="716">
        <v>6.666666666666667</v>
      </c>
      <c r="EQ38" s="148"/>
      <c r="ER38" s="201" t="s">
        <v>138</v>
      </c>
      <c r="ES38" s="380">
        <v>0</v>
      </c>
      <c r="ET38" s="326">
        <v>1</v>
      </c>
      <c r="EU38" s="379">
        <v>0</v>
      </c>
      <c r="EV38" s="380">
        <v>7</v>
      </c>
      <c r="EW38" s="326">
        <v>1</v>
      </c>
      <c r="EX38" s="327">
        <v>1</v>
      </c>
      <c r="EY38" s="326">
        <v>1</v>
      </c>
      <c r="EZ38" s="326">
        <v>1</v>
      </c>
      <c r="FA38" s="379">
        <v>0</v>
      </c>
      <c r="FB38" s="380">
        <v>1</v>
      </c>
      <c r="FC38" s="326">
        <v>1</v>
      </c>
      <c r="FD38" s="327">
        <v>0</v>
      </c>
      <c r="FE38" s="326">
        <v>0</v>
      </c>
      <c r="FF38" s="326">
        <v>0</v>
      </c>
      <c r="FG38" s="379">
        <v>0</v>
      </c>
      <c r="FH38" s="380">
        <v>0</v>
      </c>
      <c r="FI38" s="326">
        <v>0</v>
      </c>
      <c r="FJ38" s="327">
        <v>0</v>
      </c>
      <c r="FK38" s="205">
        <v>24</v>
      </c>
      <c r="FL38" s="724">
        <v>8.3333333333333321</v>
      </c>
      <c r="FM38" s="326">
        <v>0</v>
      </c>
      <c r="FN38" s="326">
        <v>0</v>
      </c>
      <c r="FO38" s="326">
        <v>0</v>
      </c>
      <c r="FP38" s="326">
        <v>2</v>
      </c>
      <c r="FQ38" s="327">
        <v>0</v>
      </c>
      <c r="FR38" s="380">
        <v>0</v>
      </c>
      <c r="FS38" s="326">
        <v>0</v>
      </c>
      <c r="FT38" s="326">
        <v>0</v>
      </c>
      <c r="FU38" s="326">
        <v>6</v>
      </c>
      <c r="FV38" s="326">
        <v>0</v>
      </c>
      <c r="FW38" s="326">
        <v>0</v>
      </c>
      <c r="FX38" s="326">
        <v>0</v>
      </c>
      <c r="FY38" s="326">
        <v>0</v>
      </c>
      <c r="FZ38" s="326">
        <v>1</v>
      </c>
      <c r="GA38" s="326">
        <v>0</v>
      </c>
      <c r="GB38" s="326">
        <v>0</v>
      </c>
      <c r="GC38" s="326">
        <v>1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144.89795918367346</v>
      </c>
      <c r="GL38" s="380">
        <v>0</v>
      </c>
      <c r="GM38" s="326">
        <v>0</v>
      </c>
      <c r="GN38" s="326">
        <v>0</v>
      </c>
      <c r="GO38" s="326">
        <v>0</v>
      </c>
      <c r="GP38" s="327">
        <v>0</v>
      </c>
      <c r="GQ38" s="380">
        <v>3</v>
      </c>
      <c r="GR38" s="326">
        <v>29</v>
      </c>
      <c r="GS38" s="326">
        <v>5</v>
      </c>
      <c r="GT38" s="326">
        <v>23</v>
      </c>
      <c r="GU38" s="327">
        <v>11</v>
      </c>
      <c r="GV38" s="205">
        <v>116</v>
      </c>
      <c r="GW38" s="205">
        <v>338</v>
      </c>
      <c r="GX38" s="730">
        <v>43.939393939393938</v>
      </c>
      <c r="GY38" s="380">
        <v>0</v>
      </c>
      <c r="GZ38" s="326">
        <v>0</v>
      </c>
      <c r="HA38" s="326">
        <v>2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1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2</v>
      </c>
      <c r="IP38" s="326">
        <v>1</v>
      </c>
      <c r="IQ38" s="379">
        <v>0</v>
      </c>
      <c r="IR38" s="380">
        <v>0</v>
      </c>
      <c r="IS38" s="326">
        <v>2</v>
      </c>
      <c r="IT38" s="327">
        <v>1</v>
      </c>
      <c r="IU38" s="326">
        <v>0</v>
      </c>
      <c r="IV38" s="326">
        <v>0</v>
      </c>
      <c r="IW38" s="327">
        <v>0</v>
      </c>
      <c r="IX38" s="380">
        <v>0</v>
      </c>
      <c r="IY38" s="326">
        <v>2</v>
      </c>
      <c r="IZ38" s="327">
        <v>0</v>
      </c>
      <c r="JA38" s="380">
        <v>0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>
        <v>0</v>
      </c>
      <c r="JQ38" s="326">
        <v>0</v>
      </c>
      <c r="JR38" s="326">
        <v>0</v>
      </c>
      <c r="JS38" s="326">
        <v>0</v>
      </c>
      <c r="JT38" s="327">
        <v>0</v>
      </c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0</v>
      </c>
      <c r="KD38" s="327">
        <v>0</v>
      </c>
      <c r="KE38" s="205">
        <v>169</v>
      </c>
      <c r="KF38" s="734">
        <v>5.3254437869822491</v>
      </c>
      <c r="KG38" s="173">
        <v>9</v>
      </c>
      <c r="KH38" s="205">
        <v>0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7</v>
      </c>
      <c r="KQ38" s="203">
        <v>0</v>
      </c>
      <c r="KR38" s="203">
        <v>11</v>
      </c>
      <c r="KS38" s="203">
        <v>1</v>
      </c>
      <c r="KT38" s="203">
        <v>0</v>
      </c>
      <c r="KU38" s="173">
        <v>0</v>
      </c>
      <c r="KV38" s="332"/>
      <c r="KW38" s="173"/>
      <c r="KY38" s="205"/>
      <c r="KZ38" s="203"/>
      <c r="LA38" s="203"/>
      <c r="LB38" s="173"/>
      <c r="LD38" s="276" t="s">
        <v>138</v>
      </c>
      <c r="LE38" s="419"/>
      <c r="LF38" s="419"/>
      <c r="LG38" s="419"/>
      <c r="LH38" s="419"/>
      <c r="LI38" s="419"/>
      <c r="LJ38" s="545"/>
      <c r="LK38" s="480"/>
      <c r="LL38" s="452"/>
      <c r="LM38" s="452"/>
      <c r="LN38" s="453"/>
      <c r="LO38" s="801"/>
      <c r="LP38" s="452">
        <v>2</v>
      </c>
      <c r="LQ38" s="452">
        <v>1</v>
      </c>
      <c r="LR38" s="453"/>
    </row>
    <row r="39" spans="1:330" s="288" customFormat="1" ht="28.5" x14ac:dyDescent="0.45">
      <c r="A39" s="235">
        <v>1448</v>
      </c>
      <c r="B39" s="201" t="s">
        <v>139</v>
      </c>
      <c r="C39" s="202">
        <v>13</v>
      </c>
      <c r="D39" s="380">
        <v>0</v>
      </c>
      <c r="E39" s="326">
        <v>0</v>
      </c>
      <c r="F39" s="326">
        <v>0</v>
      </c>
      <c r="G39" s="705">
        <v>0</v>
      </c>
      <c r="H39" s="326">
        <v>0</v>
      </c>
      <c r="I39" s="379">
        <v>0</v>
      </c>
      <c r="J39" s="380">
        <v>0</v>
      </c>
      <c r="K39" s="326">
        <v>0</v>
      </c>
      <c r="L39" s="1078">
        <v>1</v>
      </c>
      <c r="M39" s="406">
        <v>0</v>
      </c>
      <c r="N39" s="1079">
        <v>0</v>
      </c>
      <c r="O39" s="813">
        <v>0</v>
      </c>
      <c r="P39" s="1078">
        <v>1</v>
      </c>
      <c r="Q39" s="386">
        <v>0</v>
      </c>
      <c r="R39" s="380">
        <v>0</v>
      </c>
      <c r="S39" s="326">
        <v>0</v>
      </c>
      <c r="T39" s="326">
        <v>0</v>
      </c>
      <c r="U39" s="326">
        <v>0</v>
      </c>
      <c r="V39" s="326">
        <v>0</v>
      </c>
      <c r="W39" s="327">
        <v>0</v>
      </c>
      <c r="X39" s="326">
        <v>0</v>
      </c>
      <c r="Y39" s="326">
        <v>0</v>
      </c>
      <c r="Z39" s="326">
        <v>0</v>
      </c>
      <c r="AA39" s="326">
        <v>0</v>
      </c>
      <c r="AB39" s="326">
        <v>0</v>
      </c>
      <c r="AC39" s="326">
        <v>0</v>
      </c>
      <c r="AD39" s="326">
        <v>0</v>
      </c>
      <c r="AE39" s="326">
        <v>0</v>
      </c>
      <c r="AF39" s="327">
        <v>0</v>
      </c>
      <c r="AG39" s="204"/>
      <c r="AH39" s="148"/>
      <c r="AI39" s="276" t="s">
        <v>139</v>
      </c>
      <c r="AJ39" s="202">
        <v>12</v>
      </c>
      <c r="AK39" s="327">
        <v>0</v>
      </c>
      <c r="AL39" s="708">
        <v>0</v>
      </c>
      <c r="AM39" s="326">
        <v>0</v>
      </c>
      <c r="AN39" s="326">
        <v>0</v>
      </c>
      <c r="AO39" s="326">
        <v>0</v>
      </c>
      <c r="AP39" s="326">
        <v>0</v>
      </c>
      <c r="AQ39" s="327">
        <v>0</v>
      </c>
      <c r="AR39" s="326">
        <v>0</v>
      </c>
      <c r="AS39" s="326">
        <v>0</v>
      </c>
      <c r="AT39" s="379">
        <v>2</v>
      </c>
      <c r="AU39" s="380">
        <v>1</v>
      </c>
      <c r="AV39" s="708">
        <v>5.5555555555555554</v>
      </c>
      <c r="AW39" s="326">
        <v>1</v>
      </c>
      <c r="AX39" s="744">
        <v>1</v>
      </c>
      <c r="AY39" s="326">
        <v>0</v>
      </c>
      <c r="AZ39" s="326">
        <v>0</v>
      </c>
      <c r="BA39" s="326">
        <v>0</v>
      </c>
      <c r="BB39" s="708">
        <v>0</v>
      </c>
      <c r="BC39" s="326">
        <v>0</v>
      </c>
      <c r="BD39" s="326">
        <v>0</v>
      </c>
      <c r="BE39" s="326">
        <v>0</v>
      </c>
      <c r="BF39" s="708">
        <v>0</v>
      </c>
      <c r="BG39" s="326">
        <v>0</v>
      </c>
      <c r="BH39" s="326">
        <v>0</v>
      </c>
      <c r="BI39" s="326">
        <v>0</v>
      </c>
      <c r="BJ39" s="326">
        <v>0</v>
      </c>
      <c r="BK39" s="326">
        <v>0</v>
      </c>
      <c r="BL39" s="326">
        <v>0</v>
      </c>
      <c r="BM39" s="327">
        <v>0</v>
      </c>
      <c r="BN39" s="148"/>
      <c r="BO39" s="201" t="s">
        <v>139</v>
      </c>
      <c r="BP39" s="202">
        <v>11</v>
      </c>
      <c r="BQ39" s="380">
        <v>0</v>
      </c>
      <c r="BR39" s="326"/>
      <c r="BS39" s="326">
        <v>0</v>
      </c>
      <c r="BT39" s="326">
        <v>0</v>
      </c>
      <c r="BU39" s="326">
        <v>0</v>
      </c>
      <c r="BV39" s="326">
        <v>0</v>
      </c>
      <c r="BW39" s="326">
        <v>0</v>
      </c>
      <c r="BX39" s="326">
        <v>0</v>
      </c>
      <c r="BY39" s="708">
        <v>0</v>
      </c>
      <c r="BZ39" s="326">
        <v>0</v>
      </c>
      <c r="CA39" s="326">
        <v>0</v>
      </c>
      <c r="CB39" s="326">
        <v>0</v>
      </c>
      <c r="CC39" s="708">
        <v>0</v>
      </c>
      <c r="CD39" s="326">
        <v>0</v>
      </c>
      <c r="CE39" s="326">
        <v>0</v>
      </c>
      <c r="CF39" s="326">
        <v>0</v>
      </c>
      <c r="CG39" s="326">
        <v>0</v>
      </c>
      <c r="CH39" s="326">
        <v>0</v>
      </c>
      <c r="CI39" s="379">
        <v>0</v>
      </c>
      <c r="CJ39" s="380">
        <v>0</v>
      </c>
      <c r="CK39" s="326">
        <v>0</v>
      </c>
      <c r="CL39" s="716">
        <v>0</v>
      </c>
      <c r="CM39" s="326"/>
      <c r="CN39" s="326"/>
      <c r="CO39" s="327">
        <v>0</v>
      </c>
      <c r="CP39" s="148"/>
      <c r="CQ39" s="370" t="s">
        <v>139</v>
      </c>
      <c r="CR39" s="371">
        <v>1</v>
      </c>
      <c r="CS39" s="380"/>
      <c r="CT39" s="326">
        <v>1</v>
      </c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/>
      <c r="DK39" s="327"/>
      <c r="DL39" s="380"/>
      <c r="DM39" s="327"/>
      <c r="DN39" s="148"/>
      <c r="DO39" s="201" t="s">
        <v>139</v>
      </c>
      <c r="DP39" s="202">
        <v>14</v>
      </c>
      <c r="DQ39" s="380"/>
      <c r="DR39" s="326">
        <v>1</v>
      </c>
      <c r="DS39" s="326"/>
      <c r="DT39" s="379"/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>
        <v>0</v>
      </c>
      <c r="EH39" s="327">
        <v>0</v>
      </c>
      <c r="EI39" s="326"/>
      <c r="EJ39" s="326"/>
      <c r="EK39" s="716">
        <v>0</v>
      </c>
      <c r="EL39" s="326"/>
      <c r="EM39" s="326">
        <v>1</v>
      </c>
      <c r="EN39" s="708">
        <v>8.3333333333333321</v>
      </c>
      <c r="EO39" s="326">
        <v>1</v>
      </c>
      <c r="EP39" s="716">
        <v>8.3333333333333321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0</v>
      </c>
      <c r="EW39" s="326">
        <v>1</v>
      </c>
      <c r="EX39" s="327">
        <v>5</v>
      </c>
      <c r="EY39" s="326">
        <v>0</v>
      </c>
      <c r="EZ39" s="326">
        <v>1</v>
      </c>
      <c r="FA39" s="379">
        <v>0</v>
      </c>
      <c r="FB39" s="380">
        <v>2</v>
      </c>
      <c r="FC39" s="326">
        <v>0</v>
      </c>
      <c r="FD39" s="327">
        <v>0</v>
      </c>
      <c r="FE39" s="326">
        <v>0</v>
      </c>
      <c r="FF39" s="326">
        <v>0</v>
      </c>
      <c r="FG39" s="379">
        <v>0</v>
      </c>
      <c r="FH39" s="380">
        <v>0</v>
      </c>
      <c r="FI39" s="326">
        <v>0</v>
      </c>
      <c r="FJ39" s="327">
        <v>0</v>
      </c>
      <c r="FK39" s="205">
        <v>12</v>
      </c>
      <c r="FL39" s="724">
        <v>16.666666666666664</v>
      </c>
      <c r="FM39" s="326">
        <v>0</v>
      </c>
      <c r="FN39" s="326">
        <v>0</v>
      </c>
      <c r="FO39" s="326">
        <v>0</v>
      </c>
      <c r="FP39" s="326">
        <v>2</v>
      </c>
      <c r="FQ39" s="327">
        <v>0</v>
      </c>
      <c r="FR39" s="380">
        <v>0</v>
      </c>
      <c r="FS39" s="326">
        <v>0</v>
      </c>
      <c r="FT39" s="326">
        <v>0</v>
      </c>
      <c r="FU39" s="326">
        <v>0</v>
      </c>
      <c r="FV39" s="326">
        <v>3</v>
      </c>
      <c r="FW39" s="326">
        <v>8</v>
      </c>
      <c r="FX39" s="326">
        <v>1</v>
      </c>
      <c r="FY39" s="326">
        <v>0</v>
      </c>
      <c r="FZ39" s="326">
        <v>0</v>
      </c>
      <c r="GA39" s="326">
        <v>2</v>
      </c>
      <c r="GB39" s="326">
        <v>0</v>
      </c>
      <c r="GC39" s="326">
        <v>0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110.00000000000001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1</v>
      </c>
      <c r="GR39" s="326">
        <v>2</v>
      </c>
      <c r="GS39" s="326">
        <v>3</v>
      </c>
      <c r="GT39" s="326">
        <v>12</v>
      </c>
      <c r="GU39" s="327">
        <v>4</v>
      </c>
      <c r="GV39" s="205">
        <v>38</v>
      </c>
      <c r="GW39" s="205">
        <v>166</v>
      </c>
      <c r="GX39" s="730">
        <v>27.338129496402878</v>
      </c>
      <c r="GY39" s="380">
        <v>1</v>
      </c>
      <c r="GZ39" s="326">
        <v>0</v>
      </c>
      <c r="HA39" s="326">
        <v>0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>
        <v>0</v>
      </c>
      <c r="JQ39" s="326">
        <v>0</v>
      </c>
      <c r="JR39" s="326">
        <v>0</v>
      </c>
      <c r="JS39" s="326">
        <v>0</v>
      </c>
      <c r="JT39" s="327">
        <v>0</v>
      </c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3.6144578313253009</v>
      </c>
      <c r="KG39" s="173">
        <v>3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1</v>
      </c>
      <c r="KQ39" s="203">
        <v>0</v>
      </c>
      <c r="KR39" s="203">
        <v>1</v>
      </c>
      <c r="KS39" s="203">
        <v>0</v>
      </c>
      <c r="KT39" s="203">
        <v>0</v>
      </c>
      <c r="KU39" s="173">
        <v>0</v>
      </c>
      <c r="KV39" s="332"/>
      <c r="KW39" s="173"/>
      <c r="KY39" s="205"/>
      <c r="KZ39" s="203"/>
      <c r="LA39" s="203"/>
      <c r="LB39" s="173"/>
      <c r="LD39" s="276" t="s">
        <v>139</v>
      </c>
      <c r="LE39" s="419"/>
      <c r="LF39" s="419"/>
      <c r="LG39" s="419"/>
      <c r="LH39" s="419"/>
      <c r="LI39" s="419"/>
      <c r="LJ39" s="545"/>
      <c r="LK39" s="480"/>
      <c r="LL39" s="452"/>
      <c r="LM39" s="452"/>
      <c r="LN39" s="453"/>
      <c r="LO39" s="801">
        <v>2</v>
      </c>
      <c r="LP39" s="452"/>
      <c r="LQ39" s="452"/>
      <c r="LR39" s="453"/>
    </row>
    <row r="40" spans="1:330" s="288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0</v>
      </c>
      <c r="E40" s="159">
        <f t="shared" ref="E40:F40" si="659">SUM(E41:E44)</f>
        <v>0</v>
      </c>
      <c r="F40" s="159">
        <f t="shared" si="659"/>
        <v>0</v>
      </c>
      <c r="G40" s="705">
        <v>0</v>
      </c>
      <c r="H40" s="151">
        <f t="shared" ref="H40" si="660">SUM(H41:H44)</f>
        <v>0</v>
      </c>
      <c r="I40" s="172">
        <f t="shared" ref="I40" si="661">SUM(I41:I44)</f>
        <v>0</v>
      </c>
      <c r="J40" s="159">
        <f t="shared" ref="J40" si="662">SUM(J41:J44)</f>
        <v>12</v>
      </c>
      <c r="K40" s="151">
        <f t="shared" ref="K40" si="663">SUM(K41:K44)</f>
        <v>9</v>
      </c>
      <c r="L40" s="151">
        <f t="shared" ref="L40" si="664">SUM(L41:L44)</f>
        <v>12</v>
      </c>
      <c r="M40" s="407">
        <v>6.7415730337078648</v>
      </c>
      <c r="N40" s="159">
        <f t="shared" ref="N40" si="665">SUM(N41:N44)</f>
        <v>12</v>
      </c>
      <c r="O40" s="151">
        <f t="shared" ref="O40" si="666">SUM(O41:O44)</f>
        <v>9</v>
      </c>
      <c r="P40" s="151">
        <f t="shared" ref="P40" si="667">SUM(P41:P44)</f>
        <v>13</v>
      </c>
      <c r="Q40" s="387">
        <v>7.3033707865168536</v>
      </c>
      <c r="R40" s="159">
        <f t="shared" ref="R40" si="668">SUM(R41:R44)</f>
        <v>0</v>
      </c>
      <c r="S40" s="151">
        <f t="shared" ref="S40" si="669">SUM(S41:S44)</f>
        <v>0</v>
      </c>
      <c r="T40" s="151">
        <f t="shared" ref="T40" si="670">SUM(T41:T44)</f>
        <v>0</v>
      </c>
      <c r="U40" s="151">
        <f t="shared" ref="U40" si="671">SUM(U41:U44)</f>
        <v>0</v>
      </c>
      <c r="V40" s="151">
        <f t="shared" ref="V40" si="672">SUM(V41:V44)</f>
        <v>0</v>
      </c>
      <c r="W40" s="153">
        <f t="shared" ref="W40" si="673">SUM(W41:W44)</f>
        <v>0</v>
      </c>
      <c r="X40" s="151">
        <f t="shared" ref="X40" si="674">SUM(X41:X44)</f>
        <v>12</v>
      </c>
      <c r="Y40" s="151">
        <f t="shared" ref="Y40" si="675">SUM(Y41:Y44)</f>
        <v>9</v>
      </c>
      <c r="Z40" s="151">
        <f t="shared" ref="Z40" si="676">SUM(Z41:Z44)</f>
        <v>12</v>
      </c>
      <c r="AA40" s="151">
        <f t="shared" ref="AA40" si="677">SUM(AA41:AA44)</f>
        <v>9</v>
      </c>
      <c r="AB40" s="151">
        <f t="shared" ref="AB40" si="678">SUM(AB41:AB44)</f>
        <v>0</v>
      </c>
      <c r="AC40" s="151">
        <f t="shared" ref="AC40" si="679">SUM(AC41:AC44)</f>
        <v>0</v>
      </c>
      <c r="AD40" s="151">
        <f t="shared" ref="AD40" si="680">SUM(AD41:AD44)</f>
        <v>0</v>
      </c>
      <c r="AE40" s="151">
        <f t="shared" ref="AE40" si="681">SUM(AE41:AE44)</f>
        <v>0</v>
      </c>
      <c r="AF40" s="153">
        <f t="shared" ref="AF40" si="682">SUM(AF41:AF44)</f>
        <v>0</v>
      </c>
      <c r="AG40" s="153"/>
      <c r="AH40" s="154"/>
      <c r="AI40" s="275" t="s">
        <v>129</v>
      </c>
      <c r="AJ40" s="425">
        <f t="shared" ref="AJ40" si="683">SUM(AJ41:AJ44)</f>
        <v>165</v>
      </c>
      <c r="AK40" s="159">
        <f t="shared" ref="AK40" si="684">SUM(AK41:AK44)</f>
        <v>13</v>
      </c>
      <c r="AL40" s="708">
        <v>6.8783068783068781</v>
      </c>
      <c r="AM40" s="151">
        <f t="shared" ref="AM40" si="685">SUM(AM41:AM44)</f>
        <v>12</v>
      </c>
      <c r="AN40" s="151">
        <f t="shared" ref="AN40" si="686">SUM(AN41:AN44)</f>
        <v>12</v>
      </c>
      <c r="AO40" s="151">
        <f t="shared" ref="AO40" si="687">SUM(AO41:AO44)</f>
        <v>0</v>
      </c>
      <c r="AP40" s="151">
        <f t="shared" ref="AP40" si="688">SUM(AP41:AP44)</f>
        <v>0</v>
      </c>
      <c r="AQ40" s="153">
        <f t="shared" ref="AQ40" si="689">SUM(AQ41:AQ44)</f>
        <v>0</v>
      </c>
      <c r="AR40" s="151">
        <f t="shared" ref="AR40" si="690">SUM(AR41:AR44)</f>
        <v>0</v>
      </c>
      <c r="AS40" s="151">
        <f t="shared" ref="AS40" si="691">SUM(AS41:AS44)</f>
        <v>0</v>
      </c>
      <c r="AT40" s="172">
        <f t="shared" ref="AT40" si="692">SUM(AT41:AT44)</f>
        <v>19</v>
      </c>
      <c r="AU40" s="159">
        <f t="shared" ref="AU40" si="693">SUM(AU41:AU44)</f>
        <v>12</v>
      </c>
      <c r="AV40" s="708">
        <v>6.3492063492063489</v>
      </c>
      <c r="AW40" s="155">
        <f t="shared" ref="AW40" si="694">SUM(AW41:AW44)</f>
        <v>12</v>
      </c>
      <c r="AX40" s="743">
        <f>SUM(AX41:AX44)</f>
        <v>12</v>
      </c>
      <c r="AY40" s="151">
        <f t="shared" ref="AY40" si="695">SUM(AY41:AY44)</f>
        <v>0</v>
      </c>
      <c r="AZ40" s="155">
        <f t="shared" ref="AZ40" si="696">SUM(AZ41:AZ44)</f>
        <v>0</v>
      </c>
      <c r="BA40" s="155">
        <f t="shared" ref="BA40" si="697">SUM(BA41:BA44)</f>
        <v>0</v>
      </c>
      <c r="BB40" s="708">
        <v>0</v>
      </c>
      <c r="BC40" s="155">
        <f t="shared" ref="BC40" si="698">SUM(BC41:BC44)</f>
        <v>0</v>
      </c>
      <c r="BD40" s="155">
        <f t="shared" ref="BD40" si="699">SUM(BD41:BD44)</f>
        <v>0</v>
      </c>
      <c r="BE40" s="155">
        <f t="shared" ref="BE40" si="700">SUM(BE41:BE44)</f>
        <v>0</v>
      </c>
      <c r="BF40" s="708">
        <v>0</v>
      </c>
      <c r="BG40" s="155">
        <f t="shared" ref="BG40" si="701">SUM(BG41:BG44)</f>
        <v>0</v>
      </c>
      <c r="BH40" s="151">
        <f t="shared" ref="BH40" si="702">SUM(BH41:BH44)</f>
        <v>0</v>
      </c>
      <c r="BI40" s="151">
        <f t="shared" ref="BI40" si="703">SUM(BI41:BI44)</f>
        <v>0</v>
      </c>
      <c r="BJ40" s="151">
        <f t="shared" ref="BJ40" si="704">SUM(BJ41:BJ44)</f>
        <v>0</v>
      </c>
      <c r="BK40" s="151">
        <f t="shared" ref="BK40" si="705">SUM(BK41:BK44)</f>
        <v>0</v>
      </c>
      <c r="BL40" s="151">
        <f t="shared" ref="BL40" si="706">SUM(BL41:BL44)</f>
        <v>0</v>
      </c>
      <c r="BM40" s="153">
        <f t="shared" ref="BM40" si="707">SUM(BM41:BM44)</f>
        <v>0</v>
      </c>
      <c r="BN40" s="154"/>
      <c r="BO40" s="150" t="s">
        <v>129</v>
      </c>
      <c r="BP40" s="425">
        <f t="shared" ref="BP40" si="708">SUM(BP41:BP44)</f>
        <v>177</v>
      </c>
      <c r="BQ40" s="159">
        <f t="shared" ref="BQ40" si="709">SUM(BQ41:BQ44)</f>
        <v>0</v>
      </c>
      <c r="BR40" s="151">
        <f t="shared" ref="BR40" si="710">SUM(BR41:BR44)</f>
        <v>0</v>
      </c>
      <c r="BS40" s="151">
        <f t="shared" ref="BS40" si="711">SUM(BS41:BS44)</f>
        <v>0</v>
      </c>
      <c r="BT40" s="151">
        <f t="shared" ref="BT40" si="712">SUM(BT41:BT44)</f>
        <v>0</v>
      </c>
      <c r="BU40" s="151">
        <f t="shared" ref="BU40" si="713">SUM(BU41:BU44)</f>
        <v>0</v>
      </c>
      <c r="BV40" s="151">
        <f t="shared" ref="BV40" si="714">SUM(BV41:BV44)</f>
        <v>1</v>
      </c>
      <c r="BW40" s="151">
        <f t="shared" ref="BW40" si="715">SUM(BW41:BW44)</f>
        <v>0</v>
      </c>
      <c r="BX40" s="155">
        <f t="shared" ref="BX40" si="716">SUM(BX41:BX44)</f>
        <v>0</v>
      </c>
      <c r="BY40" s="708">
        <v>0</v>
      </c>
      <c r="BZ40" s="155">
        <f t="shared" ref="BZ40" si="717">SUM(BZ41:BZ44)</f>
        <v>0</v>
      </c>
      <c r="CA40" s="155">
        <f t="shared" ref="CA40" si="718">SUM(CA41:CA44)</f>
        <v>0</v>
      </c>
      <c r="CB40" s="155">
        <f t="shared" ref="CB40" si="719">SUM(CB41:CB44)</f>
        <v>0</v>
      </c>
      <c r="CC40" s="708">
        <v>0</v>
      </c>
      <c r="CD40" s="155">
        <f t="shared" ref="CD40" si="720">SUM(CD41:CD44)</f>
        <v>0</v>
      </c>
      <c r="CE40" s="155">
        <f t="shared" ref="CE40" si="721">SUM(CE41:CE44)</f>
        <v>0</v>
      </c>
      <c r="CF40" s="155">
        <f t="shared" ref="CF40" si="722">SUM(CF41:CF44)</f>
        <v>0</v>
      </c>
      <c r="CG40" s="155">
        <f t="shared" ref="CG40" si="723">SUM(CG41:CG44)</f>
        <v>0</v>
      </c>
      <c r="CH40" s="155">
        <f t="shared" ref="CH40" si="724">SUM(CH41:CH44)</f>
        <v>0</v>
      </c>
      <c r="CI40" s="353">
        <f t="shared" ref="CI40" si="725">SUM(CI41:CI44)</f>
        <v>0</v>
      </c>
      <c r="CJ40" s="159">
        <f t="shared" ref="CJ40" si="726">SUM(CJ41:CJ44)</f>
        <v>0</v>
      </c>
      <c r="CK40" s="155">
        <f t="shared" ref="CK40" si="727">SUM(CK41:CK44)</f>
        <v>0</v>
      </c>
      <c r="CL40" s="716">
        <v>0</v>
      </c>
      <c r="CM40" s="151">
        <f t="shared" ref="CM40" si="728">SUM(CM41:CM44)</f>
        <v>0</v>
      </c>
      <c r="CN40" s="155">
        <f t="shared" ref="CN40" si="729">SUM(CN41:CN44)</f>
        <v>0</v>
      </c>
      <c r="CO40" s="153">
        <f t="shared" ref="CO40" si="730">SUM(CO41:CO44)</f>
        <v>0</v>
      </c>
      <c r="CP40" s="154"/>
      <c r="CQ40" s="368" t="s">
        <v>129</v>
      </c>
      <c r="CR40" s="369">
        <f t="shared" ref="CR40" si="731">SUM(CR41:CR44)</f>
        <v>18</v>
      </c>
      <c r="CS40" s="159">
        <f t="shared" ref="CS40" si="732">SUM(CS41:CS44)</f>
        <v>0</v>
      </c>
      <c r="CT40" s="151">
        <f t="shared" ref="CT40" si="733">SUM(CT41:CT44)</f>
        <v>4</v>
      </c>
      <c r="CU40" s="151">
        <f t="shared" ref="CU40" si="734">SUM(CU41:CU44)</f>
        <v>0</v>
      </c>
      <c r="CV40" s="151">
        <f t="shared" ref="CV40" si="735">SUM(CV41:CV44)</f>
        <v>0</v>
      </c>
      <c r="CW40" s="151">
        <f t="shared" ref="CW40" si="736">SUM(CW41:CW44)</f>
        <v>0</v>
      </c>
      <c r="CX40" s="151">
        <f t="shared" ref="CX40" si="737">SUM(CX41:CX44)</f>
        <v>0</v>
      </c>
      <c r="CY40" s="151">
        <f t="shared" ref="CY40" si="738">SUM(CY41:CY44)</f>
        <v>0</v>
      </c>
      <c r="CZ40" s="151">
        <f t="shared" ref="CZ40" si="739">SUM(CZ41:CZ44)</f>
        <v>0</v>
      </c>
      <c r="DA40" s="151">
        <f t="shared" ref="DA40" si="740">SUM(DA41:DA44)</f>
        <v>0</v>
      </c>
      <c r="DB40" s="151">
        <f t="shared" ref="DB40" si="741">SUM(DB41:DB44)</f>
        <v>0</v>
      </c>
      <c r="DC40" s="151">
        <f t="shared" ref="DC40" si="742">SUM(DC41:DC44)</f>
        <v>0</v>
      </c>
      <c r="DD40" s="151">
        <f t="shared" ref="DD40" si="743">SUM(DD41:DD44)</f>
        <v>0</v>
      </c>
      <c r="DE40" s="151">
        <f t="shared" ref="DE40" si="744">SUM(DE41:DE44)</f>
        <v>0</v>
      </c>
      <c r="DF40" s="151">
        <f t="shared" ref="DF40" si="745">SUM(DF41:DF44)</f>
        <v>0</v>
      </c>
      <c r="DG40" s="151">
        <f t="shared" ref="DG40" si="746">SUM(DG41:DG44)</f>
        <v>0</v>
      </c>
      <c r="DH40" s="151">
        <f t="shared" ref="DH40" si="747">SUM(DH41:DH44)</f>
        <v>0</v>
      </c>
      <c r="DI40" s="172">
        <f t="shared" ref="DI40" si="748">SUM(DI41:DI44)</f>
        <v>0</v>
      </c>
      <c r="DJ40" s="159">
        <f t="shared" ref="DJ40" si="749">SUM(DJ41:DJ44)</f>
        <v>0</v>
      </c>
      <c r="DK40" s="153">
        <f t="shared" ref="DK40" si="750">SUM(DK41:DK44)</f>
        <v>0</v>
      </c>
      <c r="DL40" s="159">
        <f t="shared" ref="DL40" si="751">SUM(DL41:DL44)</f>
        <v>0</v>
      </c>
      <c r="DM40" s="180">
        <f t="shared" ref="DM40" si="752">SUM(DM41:DM44)</f>
        <v>0</v>
      </c>
      <c r="DN40" s="154"/>
      <c r="DO40" s="150" t="s">
        <v>129</v>
      </c>
      <c r="DP40" s="425">
        <f t="shared" ref="DP40" si="753">SUM(DP41:DP44)</f>
        <v>169</v>
      </c>
      <c r="DQ40" s="159">
        <f t="shared" ref="DQ40" si="754">SUM(DQ41:DQ44)</f>
        <v>0</v>
      </c>
      <c r="DR40" s="151">
        <f t="shared" ref="DR40" si="755">SUM(DR41:DR44)</f>
        <v>2</v>
      </c>
      <c r="DS40" s="151">
        <f t="shared" ref="DS40" si="756">SUM(DS41:DS44)</f>
        <v>0</v>
      </c>
      <c r="DT40" s="172">
        <f t="shared" ref="DT40" si="757">SUM(DT41:DT44)</f>
        <v>0</v>
      </c>
      <c r="DU40" s="159">
        <f t="shared" ref="DU40" si="758">SUM(DU41:DU44)</f>
        <v>0</v>
      </c>
      <c r="DV40" s="151">
        <f t="shared" ref="DV40" si="759">SUM(DV41:DV44)</f>
        <v>0</v>
      </c>
      <c r="DW40" s="155">
        <f t="shared" ref="DW40" si="760">SUM(DW41:DW44)</f>
        <v>0</v>
      </c>
      <c r="DX40" s="720">
        <v>0</v>
      </c>
      <c r="DY40" s="159">
        <f t="shared" ref="DY40" si="761">SUM(DY41:DY44)</f>
        <v>0</v>
      </c>
      <c r="DZ40" s="155">
        <f t="shared" ref="DZ40" si="762">SUM(DZ41:DZ44)</f>
        <v>0</v>
      </c>
      <c r="EA40" s="155">
        <f t="shared" ref="EA40" si="763">SUM(EA41:EA44)</f>
        <v>0</v>
      </c>
      <c r="EB40" s="716">
        <v>0</v>
      </c>
      <c r="EC40" s="151">
        <f t="shared" ref="EC40" si="764">SUM(EC41:EC44)</f>
        <v>0</v>
      </c>
      <c r="ED40" s="155">
        <f t="shared" ref="ED40" si="765">SUM(ED41:ED44)</f>
        <v>0</v>
      </c>
      <c r="EE40" s="155">
        <f t="shared" ref="EE40" si="766">SUM(EE41:EE44)</f>
        <v>0</v>
      </c>
      <c r="EF40" s="353">
        <f t="shared" ref="EF40" si="767">SUM(EF41:EF44)</f>
        <v>0</v>
      </c>
      <c r="EG40" s="159">
        <f t="shared" ref="EG40" si="768">SUM(EG41:EG44)</f>
        <v>0</v>
      </c>
      <c r="EH40" s="180">
        <f t="shared" ref="EH40" si="769">SUM(EH41:EH44)</f>
        <v>0</v>
      </c>
      <c r="EI40" s="151">
        <f t="shared" ref="EI40" si="770">SUM(EI41:EI44)</f>
        <v>0</v>
      </c>
      <c r="EJ40" s="155">
        <f t="shared" ref="EJ40" si="771">SUM(EJ41:EJ44)</f>
        <v>0</v>
      </c>
      <c r="EK40" s="716">
        <v>0</v>
      </c>
      <c r="EL40" s="151">
        <f t="shared" ref="EL40" si="772">SUM(EL41:EL44)</f>
        <v>0</v>
      </c>
      <c r="EM40" s="155">
        <f t="shared" ref="EM40" si="773">SUM(EM41:EM44)</f>
        <v>9</v>
      </c>
      <c r="EN40" s="708">
        <v>5.3892215568862278</v>
      </c>
      <c r="EO40" s="155">
        <f t="shared" ref="EO40" si="774">SUM(EO41:EO44)</f>
        <v>9</v>
      </c>
      <c r="EP40" s="716">
        <v>4.7904191616766472</v>
      </c>
      <c r="EQ40" s="154"/>
      <c r="ER40" s="150" t="s">
        <v>129</v>
      </c>
      <c r="ES40" s="159">
        <f t="shared" ref="ES40" si="775">SUM(ES41:ES44)</f>
        <v>0</v>
      </c>
      <c r="ET40" s="151">
        <f t="shared" ref="ET40" si="776">SUM(ET41:ET44)</f>
        <v>0</v>
      </c>
      <c r="EU40" s="172">
        <f t="shared" ref="EU40" si="777">SUM(EU41:EU44)</f>
        <v>0</v>
      </c>
      <c r="EV40" s="159">
        <f t="shared" ref="EV40" si="778">SUM(EV41:EV44)</f>
        <v>0</v>
      </c>
      <c r="EW40" s="155">
        <f t="shared" ref="EW40" si="779">SUM(EW41:EW44)</f>
        <v>0</v>
      </c>
      <c r="EX40" s="180">
        <f t="shared" ref="EX40" si="780">SUM(EX41:EX44)</f>
        <v>0</v>
      </c>
      <c r="EY40" s="151">
        <f t="shared" ref="EY40" si="781">SUM(EY41:EY44)</f>
        <v>1</v>
      </c>
      <c r="EZ40" s="151">
        <f t="shared" ref="EZ40" si="782">SUM(EZ41:EZ44)</f>
        <v>0</v>
      </c>
      <c r="FA40" s="172">
        <f t="shared" ref="FA40" si="783">SUM(FA41:FA44)</f>
        <v>0</v>
      </c>
      <c r="FB40" s="159">
        <f t="shared" ref="FB40" si="784">SUM(FB41:FB44)</f>
        <v>3</v>
      </c>
      <c r="FC40" s="151">
        <f t="shared" ref="FC40" si="785">SUM(FC41:FC44)</f>
        <v>0</v>
      </c>
      <c r="FD40" s="153">
        <f t="shared" ref="FD40" si="786">SUM(FD41:FD44)</f>
        <v>0</v>
      </c>
      <c r="FE40" s="151">
        <f t="shared" ref="FE40" si="787">SUM(FE41:FE44)</f>
        <v>1</v>
      </c>
      <c r="FF40" s="151">
        <f t="shared" ref="FF40" si="788">SUM(FF41:FF44)</f>
        <v>0</v>
      </c>
      <c r="FG40" s="172">
        <f t="shared" ref="FG40" si="789">SUM(FG41:FG44)</f>
        <v>0</v>
      </c>
      <c r="FH40" s="159">
        <f t="shared" ref="FH40" si="790">SUM(FH41:FH44)</f>
        <v>0</v>
      </c>
      <c r="FI40" s="151">
        <f t="shared" ref="FI40" si="791">SUM(FI41:FI44)</f>
        <v>0</v>
      </c>
      <c r="FJ40" s="153">
        <f t="shared" ref="FJ40" si="792">SUM(FJ41:FJ44)</f>
        <v>0</v>
      </c>
      <c r="FK40" s="427">
        <v>125</v>
      </c>
      <c r="FL40" s="724">
        <v>0.8</v>
      </c>
      <c r="FM40" s="151">
        <f t="shared" ref="FM40" si="793">SUM(FM41:FM44)</f>
        <v>0</v>
      </c>
      <c r="FN40" s="151">
        <f t="shared" ref="FN40" si="794">SUM(FN41:FN44)</f>
        <v>0</v>
      </c>
      <c r="FO40" s="151">
        <f t="shared" ref="FO40" si="795">SUM(FO41:FO44)</f>
        <v>1</v>
      </c>
      <c r="FP40" s="151">
        <f t="shared" ref="FP40" si="796">SUM(FP41:FP44)</f>
        <v>0</v>
      </c>
      <c r="FQ40" s="153">
        <f t="shared" ref="FQ40" si="797">SUM(FQ41:FQ44)</f>
        <v>0</v>
      </c>
      <c r="FR40" s="159">
        <f t="shared" ref="FR40" si="798">SUM(FR41:FR44)</f>
        <v>0</v>
      </c>
      <c r="FS40" s="155">
        <f t="shared" ref="FS40" si="799">SUM(FS41:FS44)</f>
        <v>0</v>
      </c>
      <c r="FT40" s="155">
        <f t="shared" ref="FT40" si="800">SUM(FT41:FT44)</f>
        <v>0</v>
      </c>
      <c r="FU40" s="151">
        <f t="shared" ref="FU40" si="801">SUM(FU41:FU44)</f>
        <v>1</v>
      </c>
      <c r="FV40" s="151">
        <f t="shared" ref="FV40" si="802">SUM(FV41:FV44)</f>
        <v>0</v>
      </c>
      <c r="FW40" s="151">
        <f t="shared" ref="FW40" si="803">SUM(FW41:FW44)</f>
        <v>0</v>
      </c>
      <c r="FX40" s="151">
        <f t="shared" ref="FX40" si="804">SUM(FX41:FX44)</f>
        <v>1</v>
      </c>
      <c r="FY40" s="151">
        <f t="shared" ref="FY40" si="805">SUM(FY41:FY44)</f>
        <v>0</v>
      </c>
      <c r="FZ40" s="151">
        <f t="shared" ref="FZ40" si="806">SUM(FZ41:FZ44)</f>
        <v>0</v>
      </c>
      <c r="GA40" s="151">
        <f t="shared" ref="GA40" si="807">SUM(GA41:GA44)</f>
        <v>1</v>
      </c>
      <c r="GB40" s="151">
        <f t="shared" ref="GB40" si="808">SUM(GB41:GB44)</f>
        <v>0</v>
      </c>
      <c r="GC40" s="151">
        <f t="shared" ref="GC40" si="809">SUM(GC41:GC44)</f>
        <v>0</v>
      </c>
      <c r="GD40" s="151">
        <f t="shared" ref="GD40" si="810">SUM(GD41:GD44)</f>
        <v>1</v>
      </c>
      <c r="GE40" s="151">
        <f t="shared" ref="GE40" si="811">SUM(GE41:GE44)</f>
        <v>0</v>
      </c>
      <c r="GF40" s="151">
        <f t="shared" ref="GF40" si="812">SUM(GF41:GF44)</f>
        <v>0</v>
      </c>
      <c r="GG40" s="153">
        <f t="shared" ref="GG40" si="813">SUM(GG41:GG44)</f>
        <v>1</v>
      </c>
      <c r="GH40" s="154"/>
      <c r="GI40" s="150" t="s">
        <v>129</v>
      </c>
      <c r="GJ40" s="487">
        <v>1071</v>
      </c>
      <c r="GK40" s="727">
        <v>52.073732718894007</v>
      </c>
      <c r="GL40" s="159">
        <f t="shared" ref="GL40" si="814">SUM(GL41:GL44)</f>
        <v>1</v>
      </c>
      <c r="GM40" s="151">
        <f t="shared" ref="GM40" si="815">SUM(GM41:GM44)</f>
        <v>0</v>
      </c>
      <c r="GN40" s="151">
        <f t="shared" ref="GN40" si="816">SUM(GN41:GN44)</f>
        <v>0</v>
      </c>
      <c r="GO40" s="151">
        <f t="shared" ref="GO40" si="817">SUM(GO41:GO44)</f>
        <v>0</v>
      </c>
      <c r="GP40" s="153">
        <f t="shared" ref="GP40" si="818">SUM(GP41:GP44)</f>
        <v>0</v>
      </c>
      <c r="GQ40" s="159">
        <f t="shared" ref="GQ40" si="819">SUM(GQ41:GQ44)</f>
        <v>6</v>
      </c>
      <c r="GR40" s="151">
        <f t="shared" ref="GR40" si="820">SUM(GR41:GR44)</f>
        <v>2</v>
      </c>
      <c r="GS40" s="151">
        <f t="shared" ref="GS40" si="821">SUM(GS41:GS44)</f>
        <v>19</v>
      </c>
      <c r="GT40" s="151">
        <f t="shared" ref="GT40" si="822">SUM(GT41:GT44)</f>
        <v>40</v>
      </c>
      <c r="GU40" s="153">
        <f t="shared" ref="GU40" si="823">SUM(GU41:GU44)</f>
        <v>45</v>
      </c>
      <c r="GV40" s="159">
        <f t="shared" ref="GV40" si="824">SUM(GV41:GV44)</f>
        <v>159</v>
      </c>
      <c r="GW40" s="159">
        <f t="shared" ref="GW40" si="825">SUM(GW41:GW44)</f>
        <v>1338</v>
      </c>
      <c r="GX40" s="730">
        <v>14.23455684870188</v>
      </c>
      <c r="GY40" s="159">
        <f t="shared" ref="GY40" si="826">SUM(GY41:GY44)</f>
        <v>0</v>
      </c>
      <c r="GZ40" s="151">
        <f t="shared" ref="GZ40" si="827">SUM(GZ41:GZ44)</f>
        <v>0</v>
      </c>
      <c r="HA40" s="151">
        <f t="shared" ref="HA40" si="828">SUM(HA41:HA44)</f>
        <v>0</v>
      </c>
      <c r="HB40" s="151">
        <f t="shared" ref="HB40" si="829">SUM(HB41:HB44)</f>
        <v>0</v>
      </c>
      <c r="HC40" s="151">
        <f t="shared" ref="HC40" si="830">SUM(HC41:HC44)</f>
        <v>0</v>
      </c>
      <c r="HD40" s="151">
        <f t="shared" ref="HD40" si="831">SUM(HD41:HD44)</f>
        <v>0</v>
      </c>
      <c r="HE40" s="151">
        <f t="shared" ref="HE40" si="832">SUM(HE41:HE44)</f>
        <v>0</v>
      </c>
      <c r="HF40" s="151">
        <f t="shared" ref="HF40" si="833">SUM(HF41:HF44)</f>
        <v>0</v>
      </c>
      <c r="HG40" s="153">
        <f t="shared" ref="HG40" si="834">SUM(HG41:HG44)</f>
        <v>0</v>
      </c>
      <c r="HH40" s="154"/>
      <c r="HI40" s="368" t="s">
        <v>129</v>
      </c>
      <c r="HJ40" s="155">
        <f t="shared" ref="HJ40" si="835">SUM(HJ41:HJ44)</f>
        <v>0</v>
      </c>
      <c r="HK40" s="155">
        <f t="shared" ref="HK40" si="836">SUM(HK41:HK44)</f>
        <v>0</v>
      </c>
      <c r="HL40" s="155">
        <f t="shared" ref="HL40" si="837">SUM(HL41:HL44)</f>
        <v>0</v>
      </c>
      <c r="HM40" s="155">
        <f t="shared" ref="HM40" si="838">SUM(HM41:HM44)</f>
        <v>0</v>
      </c>
      <c r="HN40" s="155">
        <f t="shared" ref="HN40" si="839">SUM(HN41:HN44)</f>
        <v>0</v>
      </c>
      <c r="HO40" s="155">
        <f t="shared" ref="HO40" si="840">SUM(HO41:HO44)</f>
        <v>0</v>
      </c>
      <c r="HP40" s="155">
        <f t="shared" ref="HP40" si="841">SUM(HP41:HP44)</f>
        <v>0</v>
      </c>
      <c r="HQ40" s="180">
        <f t="shared" ref="HQ40" si="842">SUM(HQ41:HQ44)</f>
        <v>0</v>
      </c>
      <c r="HR40" s="738">
        <v>91</v>
      </c>
      <c r="HS40" s="732">
        <v>0</v>
      </c>
      <c r="HT40" s="159">
        <f t="shared" ref="HT40" si="843">SUM(HT41:HT44)</f>
        <v>0</v>
      </c>
      <c r="HU40" s="155">
        <f t="shared" ref="HU40" si="844">SUM(HU41:HU44)</f>
        <v>0</v>
      </c>
      <c r="HV40" s="155">
        <f t="shared" ref="HV40" si="845">SUM(HV41:HV44)</f>
        <v>0</v>
      </c>
      <c r="HW40" s="155">
        <f t="shared" ref="HW40" si="846">SUM(HW41:HW44)</f>
        <v>0</v>
      </c>
      <c r="HX40" s="180">
        <f t="shared" ref="HX40" si="847">SUM(HX41:HX44)</f>
        <v>0</v>
      </c>
      <c r="HY40" s="151">
        <f t="shared" ref="HY40" si="848">SUM(HY41:HY44)</f>
        <v>0</v>
      </c>
      <c r="HZ40" s="151">
        <f t="shared" ref="HZ40" si="849">SUM(HZ41:HZ44)</f>
        <v>0</v>
      </c>
      <c r="IA40" s="151">
        <f t="shared" ref="IA40" si="850">SUM(IA41:IA44)</f>
        <v>0</v>
      </c>
      <c r="IB40" s="151">
        <f t="shared" ref="IB40" si="851">SUM(IB41:IB44)</f>
        <v>0</v>
      </c>
      <c r="IC40" s="151">
        <f t="shared" ref="IC40" si="852">SUM(IC41:IC44)</f>
        <v>0</v>
      </c>
      <c r="ID40" s="151">
        <f t="shared" ref="ID40" si="853">SUM(ID41:ID44)</f>
        <v>0</v>
      </c>
      <c r="IE40" s="151">
        <f t="shared" ref="IE40" si="854">SUM(IE41:IE44)</f>
        <v>0</v>
      </c>
      <c r="IF40" s="153">
        <f t="shared" ref="IF40" si="855">SUM(IF41:IF44)</f>
        <v>0</v>
      </c>
      <c r="IG40" s="154"/>
      <c r="IH40" s="275" t="s">
        <v>129</v>
      </c>
      <c r="II40" s="159">
        <f t="shared" ref="II40" si="856">SUM(II41:II44)</f>
        <v>0</v>
      </c>
      <c r="IJ40" s="151">
        <f t="shared" ref="IJ40" si="857">SUM(IJ41:IJ44)</f>
        <v>0</v>
      </c>
      <c r="IK40" s="172">
        <f t="shared" ref="IK40" si="858">SUM(IK41:IK44)</f>
        <v>0</v>
      </c>
      <c r="IL40" s="159">
        <f t="shared" ref="IL40" si="859">SUM(IL41:IL44)</f>
        <v>0</v>
      </c>
      <c r="IM40" s="151">
        <f t="shared" ref="IM40" si="860">SUM(IM41:IM44)</f>
        <v>0</v>
      </c>
      <c r="IN40" s="153">
        <f t="shared" ref="IN40" si="861">SUM(IN41:IN44)</f>
        <v>0</v>
      </c>
      <c r="IO40" s="151">
        <f t="shared" ref="IO40" si="862">SUM(IO41:IO44)</f>
        <v>1</v>
      </c>
      <c r="IP40" s="151">
        <f t="shared" ref="IP40" si="863">SUM(IP41:IP44)</f>
        <v>0</v>
      </c>
      <c r="IQ40" s="172">
        <f t="shared" ref="IQ40" si="864">SUM(IQ41:IQ44)</f>
        <v>0</v>
      </c>
      <c r="IR40" s="159">
        <f t="shared" ref="IR40" si="865">SUM(IR41:IR44)</f>
        <v>0</v>
      </c>
      <c r="IS40" s="151">
        <f t="shared" ref="IS40" si="866">SUM(IS41:IS44)</f>
        <v>0</v>
      </c>
      <c r="IT40" s="153">
        <f t="shared" ref="IT40" si="867">SUM(IT41:IT44)</f>
        <v>0</v>
      </c>
      <c r="IU40" s="151">
        <f t="shared" ref="IU40" si="868">SUM(IU41:IU44)</f>
        <v>1</v>
      </c>
      <c r="IV40" s="151">
        <f t="shared" ref="IV40" si="869">SUM(IV41:IV44)</f>
        <v>0</v>
      </c>
      <c r="IW40" s="153">
        <f t="shared" ref="IW40" si="870">SUM(IW41:IW44)</f>
        <v>0</v>
      </c>
      <c r="IX40" s="159">
        <f t="shared" ref="IX40" si="871">SUM(IX41:IX44)</f>
        <v>0</v>
      </c>
      <c r="IY40" s="151">
        <f t="shared" ref="IY40" si="872">SUM(IY41:IY44)</f>
        <v>0</v>
      </c>
      <c r="IZ40" s="153">
        <f t="shared" ref="IZ40" si="873">SUM(IZ41:IZ44)</f>
        <v>0</v>
      </c>
      <c r="JA40" s="159">
        <f t="shared" ref="JA40" si="874">SUM(JA41:JA44)</f>
        <v>0</v>
      </c>
      <c r="JB40" s="151">
        <f t="shared" ref="JB40" si="875">SUM(JB41:JB44)</f>
        <v>0</v>
      </c>
      <c r="JC40" s="153">
        <f t="shared" ref="JC40" si="876">SUM(JC41:JC44)</f>
        <v>0</v>
      </c>
      <c r="JD40" s="159">
        <f t="shared" ref="JD40" si="877">SUM(JD41:JD44)</f>
        <v>0</v>
      </c>
      <c r="JE40" s="151">
        <f t="shared" ref="JE40" si="878">SUM(JE41:JE44)</f>
        <v>0</v>
      </c>
      <c r="JF40" s="151">
        <f t="shared" ref="JF40" si="879">SUM(JF41:JF44)</f>
        <v>0</v>
      </c>
      <c r="JG40" s="172">
        <f t="shared" ref="JG40" si="880">SUM(JG41:JG44)</f>
        <v>0</v>
      </c>
      <c r="JH40" s="153">
        <f t="shared" ref="JH40" si="881">SUM(JH41:JH44)</f>
        <v>0</v>
      </c>
      <c r="JI40" s="154"/>
      <c r="JJ40" s="275" t="s">
        <v>129</v>
      </c>
      <c r="JK40" s="159">
        <v>0</v>
      </c>
      <c r="JL40" s="151">
        <v>0</v>
      </c>
      <c r="JM40" s="151">
        <v>0</v>
      </c>
      <c r="JN40" s="151">
        <v>0</v>
      </c>
      <c r="JO40" s="153">
        <v>0</v>
      </c>
      <c r="JP40" s="159">
        <v>0</v>
      </c>
      <c r="JQ40" s="151">
        <v>0</v>
      </c>
      <c r="JR40" s="151">
        <v>0</v>
      </c>
      <c r="JS40" s="151">
        <v>0</v>
      </c>
      <c r="JT40" s="153">
        <v>0</v>
      </c>
      <c r="JU40" s="159">
        <v>0</v>
      </c>
      <c r="JV40" s="155">
        <v>0</v>
      </c>
      <c r="JW40" s="155">
        <v>0</v>
      </c>
      <c r="JX40" s="155">
        <v>0</v>
      </c>
      <c r="JY40" s="180">
        <v>0</v>
      </c>
      <c r="JZ40" s="159">
        <v>0</v>
      </c>
      <c r="KA40" s="155">
        <v>0</v>
      </c>
      <c r="KB40" s="155">
        <v>0</v>
      </c>
      <c r="KC40" s="155">
        <v>0</v>
      </c>
      <c r="KD40" s="180">
        <v>0</v>
      </c>
      <c r="KE40" s="159">
        <v>670</v>
      </c>
      <c r="KF40" s="734">
        <v>0.44776119402985076</v>
      </c>
      <c r="KG40" s="180">
        <v>3</v>
      </c>
      <c r="KH40" s="155">
        <v>0</v>
      </c>
      <c r="KI40" s="155">
        <v>0</v>
      </c>
      <c r="KJ40" s="180">
        <v>0</v>
      </c>
      <c r="KK40" s="301"/>
      <c r="KL40" s="275" t="s">
        <v>129</v>
      </c>
      <c r="KM40" s="159">
        <v>0</v>
      </c>
      <c r="KN40" s="155">
        <v>0</v>
      </c>
      <c r="KO40" s="155">
        <v>0</v>
      </c>
      <c r="KP40" s="155">
        <v>39</v>
      </c>
      <c r="KQ40" s="155">
        <v>0</v>
      </c>
      <c r="KR40" s="155">
        <v>16</v>
      </c>
      <c r="KS40" s="155">
        <v>0</v>
      </c>
      <c r="KT40" s="155">
        <v>0</v>
      </c>
      <c r="KU40" s="180">
        <v>0</v>
      </c>
      <c r="KV40" s="331">
        <v>0</v>
      </c>
      <c r="KW40" s="180">
        <v>0</v>
      </c>
      <c r="KY40" s="159">
        <v>0</v>
      </c>
      <c r="KZ40" s="155">
        <v>0</v>
      </c>
      <c r="LA40" s="155">
        <v>0</v>
      </c>
      <c r="LB40" s="180">
        <v>0</v>
      </c>
      <c r="LD40" s="275" t="s">
        <v>129</v>
      </c>
      <c r="LE40" s="417">
        <f t="shared" ref="LE40:LN40" si="882">SUM(LE41:LE44)</f>
        <v>0</v>
      </c>
      <c r="LF40" s="417">
        <f t="shared" si="882"/>
        <v>0</v>
      </c>
      <c r="LG40" s="417">
        <f t="shared" si="882"/>
        <v>0</v>
      </c>
      <c r="LH40" s="417">
        <f t="shared" si="882"/>
        <v>0</v>
      </c>
      <c r="LI40" s="417">
        <f t="shared" si="882"/>
        <v>0</v>
      </c>
      <c r="LJ40" s="795">
        <f t="shared" si="882"/>
        <v>0</v>
      </c>
      <c r="LK40" s="454">
        <f t="shared" si="882"/>
        <v>0</v>
      </c>
      <c r="LL40" s="460">
        <f t="shared" si="882"/>
        <v>0</v>
      </c>
      <c r="LM40" s="460">
        <f t="shared" si="882"/>
        <v>0</v>
      </c>
      <c r="LN40" s="462">
        <f t="shared" si="882"/>
        <v>0</v>
      </c>
      <c r="LO40" s="800">
        <f>SUM(LO41:LO44)</f>
        <v>21</v>
      </c>
      <c r="LP40" s="800">
        <f t="shared" ref="LP40:LR40" si="883">SUM(LP41:LP44)</f>
        <v>0</v>
      </c>
      <c r="LQ40" s="800">
        <f t="shared" si="883"/>
        <v>0</v>
      </c>
      <c r="LR40" s="800">
        <f t="shared" si="883"/>
        <v>0</v>
      </c>
    </row>
    <row r="41" spans="1:330" s="288" customFormat="1" ht="18.75" x14ac:dyDescent="0.3">
      <c r="A41" s="235">
        <v>1446</v>
      </c>
      <c r="B41" s="201" t="s">
        <v>135</v>
      </c>
      <c r="C41" s="202">
        <v>57</v>
      </c>
      <c r="D41" s="380">
        <v>0</v>
      </c>
      <c r="E41" s="326">
        <v>0</v>
      </c>
      <c r="F41" s="326">
        <v>0</v>
      </c>
      <c r="G41" s="705">
        <v>0</v>
      </c>
      <c r="H41" s="326">
        <v>0</v>
      </c>
      <c r="I41" s="379">
        <v>0</v>
      </c>
      <c r="J41" s="380">
        <v>4</v>
      </c>
      <c r="K41" s="326">
        <v>5</v>
      </c>
      <c r="L41" s="326">
        <v>5</v>
      </c>
      <c r="M41" s="406">
        <v>5.9523809523809517</v>
      </c>
      <c r="N41" s="380">
        <v>4</v>
      </c>
      <c r="O41" s="326">
        <v>5</v>
      </c>
      <c r="P41" s="326">
        <v>5</v>
      </c>
      <c r="Q41" s="386">
        <v>5.9523809523809517</v>
      </c>
      <c r="R41" s="380">
        <v>0</v>
      </c>
      <c r="S41" s="326">
        <v>0</v>
      </c>
      <c r="T41" s="326">
        <v>0</v>
      </c>
      <c r="U41" s="326">
        <v>0</v>
      </c>
      <c r="V41" s="326">
        <v>0</v>
      </c>
      <c r="W41" s="327">
        <v>0</v>
      </c>
      <c r="X41" s="326">
        <v>4</v>
      </c>
      <c r="Y41" s="326">
        <v>5</v>
      </c>
      <c r="Z41" s="326">
        <v>4</v>
      </c>
      <c r="AA41" s="326">
        <v>5</v>
      </c>
      <c r="AB41" s="326">
        <v>0</v>
      </c>
      <c r="AC41" s="326">
        <v>0</v>
      </c>
      <c r="AD41" s="326">
        <v>0</v>
      </c>
      <c r="AE41" s="326">
        <v>0</v>
      </c>
      <c r="AF41" s="327">
        <v>0</v>
      </c>
      <c r="AG41" s="204"/>
      <c r="AH41" s="148"/>
      <c r="AI41" s="276" t="s">
        <v>135</v>
      </c>
      <c r="AJ41" s="202">
        <v>69</v>
      </c>
      <c r="AK41" s="327">
        <v>10</v>
      </c>
      <c r="AL41" s="708">
        <v>11.363636363636363</v>
      </c>
      <c r="AM41" s="326">
        <v>10</v>
      </c>
      <c r="AN41" s="326">
        <v>10</v>
      </c>
      <c r="AO41" s="326">
        <v>0</v>
      </c>
      <c r="AP41" s="326">
        <v>0</v>
      </c>
      <c r="AQ41" s="327">
        <v>0</v>
      </c>
      <c r="AR41" s="326">
        <v>0</v>
      </c>
      <c r="AS41" s="326">
        <v>0</v>
      </c>
      <c r="AT41" s="379">
        <v>15</v>
      </c>
      <c r="AU41" s="380">
        <v>10</v>
      </c>
      <c r="AV41" s="708">
        <v>11.363636363636363</v>
      </c>
      <c r="AW41" s="326">
        <v>10</v>
      </c>
      <c r="AX41" s="744">
        <v>10</v>
      </c>
      <c r="AY41" s="326">
        <v>0</v>
      </c>
      <c r="AZ41" s="326">
        <v>0</v>
      </c>
      <c r="BA41" s="326">
        <v>0</v>
      </c>
      <c r="BB41" s="708">
        <v>0</v>
      </c>
      <c r="BC41" s="326">
        <v>0</v>
      </c>
      <c r="BD41" s="326">
        <v>0</v>
      </c>
      <c r="BE41" s="326">
        <v>0</v>
      </c>
      <c r="BF41" s="708">
        <v>0</v>
      </c>
      <c r="BG41" s="326">
        <v>0</v>
      </c>
      <c r="BH41" s="326">
        <v>0</v>
      </c>
      <c r="BI41" s="326">
        <v>0</v>
      </c>
      <c r="BJ41" s="326">
        <v>0</v>
      </c>
      <c r="BK41" s="326">
        <v>0</v>
      </c>
      <c r="BL41" s="326">
        <v>0</v>
      </c>
      <c r="BM41" s="327">
        <v>0</v>
      </c>
      <c r="BN41" s="148"/>
      <c r="BO41" s="201" t="s">
        <v>135</v>
      </c>
      <c r="BP41" s="202">
        <v>76</v>
      </c>
      <c r="BQ41" s="380">
        <v>0</v>
      </c>
      <c r="BR41" s="326"/>
      <c r="BS41" s="326">
        <v>0</v>
      </c>
      <c r="BT41" s="326">
        <v>0</v>
      </c>
      <c r="BU41" s="326">
        <v>0</v>
      </c>
      <c r="BV41" s="326">
        <v>1</v>
      </c>
      <c r="BW41" s="326">
        <v>0</v>
      </c>
      <c r="BX41" s="326">
        <v>0</v>
      </c>
      <c r="BY41" s="708">
        <v>0</v>
      </c>
      <c r="BZ41" s="326">
        <v>0</v>
      </c>
      <c r="CA41" s="326">
        <v>0</v>
      </c>
      <c r="CB41" s="326">
        <v>0</v>
      </c>
      <c r="CC41" s="708">
        <v>0</v>
      </c>
      <c r="CD41" s="326">
        <v>0</v>
      </c>
      <c r="CE41" s="326">
        <v>0</v>
      </c>
      <c r="CF41" s="326">
        <v>0</v>
      </c>
      <c r="CG41" s="326">
        <v>0</v>
      </c>
      <c r="CH41" s="326">
        <v>0</v>
      </c>
      <c r="CI41" s="379">
        <v>0</v>
      </c>
      <c r="CJ41" s="380">
        <v>0</v>
      </c>
      <c r="CK41" s="326">
        <v>0</v>
      </c>
      <c r="CL41" s="716">
        <v>0</v>
      </c>
      <c r="CM41" s="326"/>
      <c r="CN41" s="326"/>
      <c r="CO41" s="327">
        <v>0</v>
      </c>
      <c r="CP41" s="148"/>
      <c r="CQ41" s="370" t="s">
        <v>135</v>
      </c>
      <c r="CR41" s="371">
        <v>9</v>
      </c>
      <c r="CS41" s="380"/>
      <c r="CT41" s="326">
        <v>2</v>
      </c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/>
      <c r="DL41" s="380"/>
      <c r="DM41" s="327"/>
      <c r="DN41" s="148"/>
      <c r="DO41" s="201" t="s">
        <v>135</v>
      </c>
      <c r="DP41" s="202">
        <v>79</v>
      </c>
      <c r="DQ41" s="380"/>
      <c r="DR41" s="326"/>
      <c r="DS41" s="326"/>
      <c r="DT41" s="379"/>
      <c r="DU41" s="380"/>
      <c r="DV41" s="326"/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>
        <v>0</v>
      </c>
      <c r="EH41" s="327">
        <v>0</v>
      </c>
      <c r="EI41" s="326"/>
      <c r="EJ41" s="326"/>
      <c r="EK41" s="716">
        <v>0</v>
      </c>
      <c r="EL41" s="326"/>
      <c r="EM41" s="326">
        <v>5</v>
      </c>
      <c r="EN41" s="708">
        <v>6.25</v>
      </c>
      <c r="EO41" s="326">
        <v>5</v>
      </c>
      <c r="EP41" s="716">
        <v>5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0</v>
      </c>
      <c r="EW41" s="326">
        <v>0</v>
      </c>
      <c r="EX41" s="327">
        <v>0</v>
      </c>
      <c r="EY41" s="326">
        <v>1</v>
      </c>
      <c r="EZ41" s="326">
        <v>0</v>
      </c>
      <c r="FA41" s="379">
        <v>0</v>
      </c>
      <c r="FB41" s="380">
        <v>1</v>
      </c>
      <c r="FC41" s="326">
        <v>0</v>
      </c>
      <c r="FD41" s="327">
        <v>0</v>
      </c>
      <c r="FE41" s="326">
        <v>1</v>
      </c>
      <c r="FF41" s="326">
        <v>0</v>
      </c>
      <c r="FG41" s="379">
        <v>0</v>
      </c>
      <c r="FH41" s="380">
        <v>0</v>
      </c>
      <c r="FI41" s="326">
        <v>0</v>
      </c>
      <c r="FJ41" s="327">
        <v>0</v>
      </c>
      <c r="FK41" s="205">
        <v>56</v>
      </c>
      <c r="FL41" s="724">
        <v>0</v>
      </c>
      <c r="FM41" s="326">
        <v>0</v>
      </c>
      <c r="FN41" s="326">
        <v>0</v>
      </c>
      <c r="FO41" s="326">
        <v>0</v>
      </c>
      <c r="FP41" s="326">
        <v>0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0</v>
      </c>
      <c r="GB41" s="326">
        <v>0</v>
      </c>
      <c r="GC41" s="326">
        <v>0</v>
      </c>
      <c r="GD41" s="326">
        <v>1</v>
      </c>
      <c r="GE41" s="326">
        <v>0</v>
      </c>
      <c r="GF41" s="326">
        <v>0</v>
      </c>
      <c r="GG41" s="327">
        <v>1</v>
      </c>
      <c r="GH41" s="148"/>
      <c r="GI41" s="201" t="s">
        <v>135</v>
      </c>
      <c r="GJ41" s="486">
        <v>421</v>
      </c>
      <c r="GK41" s="727">
        <v>65.346534653465355</v>
      </c>
      <c r="GL41" s="380">
        <v>1</v>
      </c>
      <c r="GM41" s="326">
        <v>0</v>
      </c>
      <c r="GN41" s="326">
        <v>0</v>
      </c>
      <c r="GO41" s="326">
        <v>0</v>
      </c>
      <c r="GP41" s="327">
        <v>0</v>
      </c>
      <c r="GQ41" s="380">
        <v>4</v>
      </c>
      <c r="GR41" s="326">
        <v>1</v>
      </c>
      <c r="GS41" s="326">
        <v>3</v>
      </c>
      <c r="GT41" s="326">
        <v>22</v>
      </c>
      <c r="GU41" s="327">
        <v>35</v>
      </c>
      <c r="GV41" s="205">
        <v>146</v>
      </c>
      <c r="GW41" s="205">
        <v>702</v>
      </c>
      <c r="GX41" s="730">
        <v>24.957264957264957</v>
      </c>
      <c r="GY41" s="380">
        <v>0</v>
      </c>
      <c r="GZ41" s="326">
        <v>0</v>
      </c>
      <c r="HA41" s="326">
        <v>0</v>
      </c>
      <c r="HB41" s="326">
        <v>0</v>
      </c>
      <c r="HC41" s="326">
        <v>0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0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0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0</v>
      </c>
      <c r="IP41" s="326">
        <v>0</v>
      </c>
      <c r="IQ41" s="379">
        <v>0</v>
      </c>
      <c r="IR41" s="380">
        <v>0</v>
      </c>
      <c r="IS41" s="326">
        <v>0</v>
      </c>
      <c r="IT41" s="327">
        <v>0</v>
      </c>
      <c r="IU41" s="326">
        <v>0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>
        <v>0</v>
      </c>
      <c r="JQ41" s="326">
        <v>0</v>
      </c>
      <c r="JR41" s="326">
        <v>0</v>
      </c>
      <c r="JS41" s="326">
        <v>0</v>
      </c>
      <c r="JT41" s="327">
        <v>0</v>
      </c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0.56980056980056981</v>
      </c>
      <c r="KG41" s="173">
        <v>2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30</v>
      </c>
      <c r="KQ41" s="203">
        <v>0</v>
      </c>
      <c r="KR41" s="203">
        <v>10</v>
      </c>
      <c r="KS41" s="203">
        <v>0</v>
      </c>
      <c r="KT41" s="203">
        <v>0</v>
      </c>
      <c r="KU41" s="173">
        <v>0</v>
      </c>
      <c r="KV41" s="332"/>
      <c r="KW41" s="173"/>
      <c r="KY41" s="205"/>
      <c r="KZ41" s="203"/>
      <c r="LA41" s="203"/>
      <c r="LB41" s="173"/>
      <c r="LD41" s="276" t="s">
        <v>135</v>
      </c>
      <c r="LE41" s="419"/>
      <c r="LF41" s="419"/>
      <c r="LG41" s="419"/>
      <c r="LH41" s="419"/>
      <c r="LI41" s="419"/>
      <c r="LJ41" s="545"/>
      <c r="LK41" s="480"/>
      <c r="LL41" s="452"/>
      <c r="LM41" s="452"/>
      <c r="LN41" s="453"/>
      <c r="LO41" s="801">
        <v>15</v>
      </c>
      <c r="LP41" s="452"/>
      <c r="LQ41" s="452"/>
      <c r="LR41" s="453"/>
    </row>
    <row r="42" spans="1:330" s="288" customFormat="1" ht="18.75" x14ac:dyDescent="0.3">
      <c r="A42" s="235">
        <v>1449</v>
      </c>
      <c r="B42" s="201" t="s">
        <v>136</v>
      </c>
      <c r="C42" s="202">
        <v>39</v>
      </c>
      <c r="D42" s="380">
        <v>0</v>
      </c>
      <c r="E42" s="326">
        <v>0</v>
      </c>
      <c r="F42" s="326">
        <v>0</v>
      </c>
      <c r="G42" s="705">
        <v>0</v>
      </c>
      <c r="H42" s="326">
        <v>0</v>
      </c>
      <c r="I42" s="379">
        <v>0</v>
      </c>
      <c r="J42" s="380">
        <v>4</v>
      </c>
      <c r="K42" s="326">
        <v>2</v>
      </c>
      <c r="L42" s="326">
        <v>5</v>
      </c>
      <c r="M42" s="406">
        <v>10</v>
      </c>
      <c r="N42" s="380">
        <v>4</v>
      </c>
      <c r="O42" s="326">
        <v>2</v>
      </c>
      <c r="P42" s="326">
        <v>6</v>
      </c>
      <c r="Q42" s="386">
        <v>12</v>
      </c>
      <c r="R42" s="380">
        <v>0</v>
      </c>
      <c r="S42" s="326">
        <v>0</v>
      </c>
      <c r="T42" s="326">
        <v>0</v>
      </c>
      <c r="U42" s="326">
        <v>0</v>
      </c>
      <c r="V42" s="326">
        <v>0</v>
      </c>
      <c r="W42" s="327">
        <v>0</v>
      </c>
      <c r="X42" s="326">
        <v>4</v>
      </c>
      <c r="Y42" s="326">
        <v>2</v>
      </c>
      <c r="Z42" s="326">
        <v>4</v>
      </c>
      <c r="AA42" s="326">
        <v>2</v>
      </c>
      <c r="AB42" s="326">
        <v>0</v>
      </c>
      <c r="AC42" s="326">
        <v>0</v>
      </c>
      <c r="AD42" s="326">
        <v>0</v>
      </c>
      <c r="AE42" s="326">
        <v>0</v>
      </c>
      <c r="AF42" s="327">
        <v>0</v>
      </c>
      <c r="AG42" s="204"/>
      <c r="AH42" s="148"/>
      <c r="AI42" s="276" t="s">
        <v>136</v>
      </c>
      <c r="AJ42" s="202">
        <v>51</v>
      </c>
      <c r="AK42" s="327">
        <v>1</v>
      </c>
      <c r="AL42" s="708">
        <v>1.8518518518518516</v>
      </c>
      <c r="AM42" s="326">
        <v>1</v>
      </c>
      <c r="AN42" s="326">
        <v>1</v>
      </c>
      <c r="AO42" s="326">
        <v>0</v>
      </c>
      <c r="AP42" s="326">
        <v>0</v>
      </c>
      <c r="AQ42" s="327">
        <v>0</v>
      </c>
      <c r="AR42" s="326">
        <v>0</v>
      </c>
      <c r="AS42" s="326">
        <v>0</v>
      </c>
      <c r="AT42" s="379">
        <v>3</v>
      </c>
      <c r="AU42" s="380">
        <v>1</v>
      </c>
      <c r="AV42" s="708">
        <v>1.8518518518518516</v>
      </c>
      <c r="AW42" s="326">
        <v>1</v>
      </c>
      <c r="AX42" s="744">
        <v>1</v>
      </c>
      <c r="AY42" s="326">
        <v>0</v>
      </c>
      <c r="AZ42" s="326">
        <v>0</v>
      </c>
      <c r="BA42" s="326">
        <v>0</v>
      </c>
      <c r="BB42" s="708">
        <v>0</v>
      </c>
      <c r="BC42" s="326">
        <v>0</v>
      </c>
      <c r="BD42" s="326">
        <v>0</v>
      </c>
      <c r="BE42" s="326">
        <v>0</v>
      </c>
      <c r="BF42" s="708">
        <v>0</v>
      </c>
      <c r="BG42" s="326">
        <v>0</v>
      </c>
      <c r="BH42" s="326">
        <v>0</v>
      </c>
      <c r="BI42" s="326">
        <v>0</v>
      </c>
      <c r="BJ42" s="326">
        <v>0</v>
      </c>
      <c r="BK42" s="326">
        <v>0</v>
      </c>
      <c r="BL42" s="326">
        <v>0</v>
      </c>
      <c r="BM42" s="327">
        <v>0</v>
      </c>
      <c r="BN42" s="148"/>
      <c r="BO42" s="201" t="s">
        <v>136</v>
      </c>
      <c r="BP42" s="202">
        <v>54</v>
      </c>
      <c r="BQ42" s="380">
        <v>0</v>
      </c>
      <c r="BR42" s="326"/>
      <c r="BS42" s="326">
        <v>0</v>
      </c>
      <c r="BT42" s="326">
        <v>0</v>
      </c>
      <c r="BU42" s="326">
        <v>0</v>
      </c>
      <c r="BV42" s="326">
        <v>0</v>
      </c>
      <c r="BW42" s="326">
        <v>0</v>
      </c>
      <c r="BX42" s="326">
        <v>0</v>
      </c>
      <c r="BY42" s="708">
        <v>0</v>
      </c>
      <c r="BZ42" s="326">
        <v>0</v>
      </c>
      <c r="CA42" s="326">
        <v>0</v>
      </c>
      <c r="CB42" s="326">
        <v>0</v>
      </c>
      <c r="CC42" s="708">
        <v>0</v>
      </c>
      <c r="CD42" s="326">
        <v>0</v>
      </c>
      <c r="CE42" s="326">
        <v>0</v>
      </c>
      <c r="CF42" s="326">
        <v>0</v>
      </c>
      <c r="CG42" s="326">
        <v>0</v>
      </c>
      <c r="CH42" s="326">
        <v>0</v>
      </c>
      <c r="CI42" s="379">
        <v>0</v>
      </c>
      <c r="CJ42" s="380">
        <v>0</v>
      </c>
      <c r="CK42" s="326">
        <v>0</v>
      </c>
      <c r="CL42" s="716">
        <v>0</v>
      </c>
      <c r="CM42" s="326"/>
      <c r="CN42" s="326"/>
      <c r="CO42" s="327">
        <v>0</v>
      </c>
      <c r="CP42" s="148"/>
      <c r="CQ42" s="370" t="s">
        <v>136</v>
      </c>
      <c r="CR42" s="371">
        <v>5</v>
      </c>
      <c r="CS42" s="380"/>
      <c r="CT42" s="326">
        <v>2</v>
      </c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80"/>
      <c r="DM42" s="327"/>
      <c r="DN42" s="148"/>
      <c r="DO42" s="201" t="s">
        <v>136</v>
      </c>
      <c r="DP42" s="202">
        <v>48</v>
      </c>
      <c r="DQ42" s="380"/>
      <c r="DR42" s="326">
        <v>1</v>
      </c>
      <c r="DS42" s="326"/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>
        <v>0</v>
      </c>
      <c r="EH42" s="327">
        <v>0</v>
      </c>
      <c r="EI42" s="326"/>
      <c r="EJ42" s="326"/>
      <c r="EK42" s="716">
        <v>0</v>
      </c>
      <c r="EL42" s="326"/>
      <c r="EM42" s="326">
        <v>4</v>
      </c>
      <c r="EN42" s="708">
        <v>8.695652173913043</v>
      </c>
      <c r="EO42" s="326">
        <v>4</v>
      </c>
      <c r="EP42" s="716">
        <v>8.695652173913043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0</v>
      </c>
      <c r="EW42" s="326">
        <v>0</v>
      </c>
      <c r="EX42" s="327">
        <v>0</v>
      </c>
      <c r="EY42" s="326">
        <v>0</v>
      </c>
      <c r="EZ42" s="326">
        <v>0</v>
      </c>
      <c r="FA42" s="379">
        <v>0</v>
      </c>
      <c r="FB42" s="380">
        <v>2</v>
      </c>
      <c r="FC42" s="326">
        <v>0</v>
      </c>
      <c r="FD42" s="327">
        <v>0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37</v>
      </c>
      <c r="FL42" s="724">
        <v>0</v>
      </c>
      <c r="FM42" s="326">
        <v>0</v>
      </c>
      <c r="FN42" s="326">
        <v>0</v>
      </c>
      <c r="FO42" s="326">
        <v>0</v>
      </c>
      <c r="FP42" s="326">
        <v>0</v>
      </c>
      <c r="FQ42" s="327">
        <v>0</v>
      </c>
      <c r="FR42" s="380">
        <v>0</v>
      </c>
      <c r="FS42" s="326">
        <v>0</v>
      </c>
      <c r="FT42" s="326">
        <v>0</v>
      </c>
      <c r="FU42" s="326">
        <v>1</v>
      </c>
      <c r="FV42" s="326">
        <v>0</v>
      </c>
      <c r="FW42" s="326">
        <v>0</v>
      </c>
      <c r="FX42" s="326">
        <v>1</v>
      </c>
      <c r="FY42" s="326">
        <v>0</v>
      </c>
      <c r="FZ42" s="326">
        <v>0</v>
      </c>
      <c r="GA42" s="326">
        <v>1</v>
      </c>
      <c r="GB42" s="326">
        <v>0</v>
      </c>
      <c r="GC42" s="326">
        <v>0</v>
      </c>
      <c r="GD42" s="326">
        <v>0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69.354838709677423</v>
      </c>
      <c r="GL42" s="380">
        <v>0</v>
      </c>
      <c r="GM42" s="326">
        <v>0</v>
      </c>
      <c r="GN42" s="326">
        <v>0</v>
      </c>
      <c r="GO42" s="326">
        <v>0</v>
      </c>
      <c r="GP42" s="327">
        <v>0</v>
      </c>
      <c r="GQ42" s="380">
        <v>2</v>
      </c>
      <c r="GR42" s="326">
        <v>0</v>
      </c>
      <c r="GS42" s="326">
        <v>15</v>
      </c>
      <c r="GT42" s="326">
        <v>17</v>
      </c>
      <c r="GU42" s="327">
        <v>9</v>
      </c>
      <c r="GV42" s="205">
        <v>13</v>
      </c>
      <c r="GW42" s="205">
        <v>338</v>
      </c>
      <c r="GX42" s="730">
        <v>4.6099290780141837</v>
      </c>
      <c r="GY42" s="380">
        <v>0</v>
      </c>
      <c r="GZ42" s="326">
        <v>0</v>
      </c>
      <c r="HA42" s="326">
        <v>0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0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0</v>
      </c>
      <c r="IM42" s="326">
        <v>0</v>
      </c>
      <c r="IN42" s="327">
        <v>0</v>
      </c>
      <c r="IO42" s="326">
        <v>1</v>
      </c>
      <c r="IP42" s="326">
        <v>0</v>
      </c>
      <c r="IQ42" s="379">
        <v>0</v>
      </c>
      <c r="IR42" s="380">
        <v>0</v>
      </c>
      <c r="IS42" s="326">
        <v>0</v>
      </c>
      <c r="IT42" s="327">
        <v>0</v>
      </c>
      <c r="IU42" s="326">
        <v>1</v>
      </c>
      <c r="IV42" s="326">
        <v>0</v>
      </c>
      <c r="IW42" s="327">
        <v>0</v>
      </c>
      <c r="IX42" s="380">
        <v>0</v>
      </c>
      <c r="IY42" s="326">
        <v>0</v>
      </c>
      <c r="IZ42" s="327">
        <v>0</v>
      </c>
      <c r="JA42" s="380">
        <v>0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>
        <v>0</v>
      </c>
      <c r="JQ42" s="326">
        <v>0</v>
      </c>
      <c r="JR42" s="326">
        <v>0</v>
      </c>
      <c r="JS42" s="326">
        <v>0</v>
      </c>
      <c r="JT42" s="327">
        <v>0</v>
      </c>
      <c r="JU42" s="380">
        <v>0</v>
      </c>
      <c r="JV42" s="326">
        <v>0</v>
      </c>
      <c r="JW42" s="326">
        <v>0</v>
      </c>
      <c r="JX42" s="326">
        <v>0</v>
      </c>
      <c r="JY42" s="327">
        <v>0</v>
      </c>
      <c r="JZ42" s="380">
        <v>0</v>
      </c>
      <c r="KA42" s="326">
        <v>0</v>
      </c>
      <c r="KB42" s="326">
        <v>0</v>
      </c>
      <c r="KC42" s="326">
        <v>0</v>
      </c>
      <c r="KD42" s="327">
        <v>0</v>
      </c>
      <c r="KE42" s="205">
        <v>169</v>
      </c>
      <c r="KF42" s="734">
        <v>0.59171597633136097</v>
      </c>
      <c r="KG42" s="173">
        <v>1</v>
      </c>
      <c r="KH42" s="205">
        <v>0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3</v>
      </c>
      <c r="KQ42" s="203">
        <v>0</v>
      </c>
      <c r="KR42" s="203">
        <v>3</v>
      </c>
      <c r="KS42" s="203">
        <v>0</v>
      </c>
      <c r="KT42" s="203">
        <v>0</v>
      </c>
      <c r="KU42" s="173">
        <v>0</v>
      </c>
      <c r="KV42" s="332"/>
      <c r="KW42" s="173"/>
      <c r="KY42" s="205"/>
      <c r="KZ42" s="203"/>
      <c r="LA42" s="203"/>
      <c r="LB42" s="173"/>
      <c r="LD42" s="276" t="s">
        <v>136</v>
      </c>
      <c r="LE42" s="419"/>
      <c r="LF42" s="419"/>
      <c r="LG42" s="419"/>
      <c r="LH42" s="419"/>
      <c r="LI42" s="419"/>
      <c r="LJ42" s="545"/>
      <c r="LK42" s="480"/>
      <c r="LL42" s="452"/>
      <c r="LM42" s="452"/>
      <c r="LN42" s="453"/>
      <c r="LO42" s="802">
        <v>3</v>
      </c>
      <c r="LP42" s="452"/>
      <c r="LQ42" s="452"/>
      <c r="LR42" s="453"/>
    </row>
    <row r="43" spans="1:330" s="288" customFormat="1" ht="18.75" x14ac:dyDescent="0.3">
      <c r="A43" s="235">
        <v>1450</v>
      </c>
      <c r="B43" s="201" t="s">
        <v>140</v>
      </c>
      <c r="C43" s="202">
        <v>11</v>
      </c>
      <c r="D43" s="380">
        <v>0</v>
      </c>
      <c r="E43" s="326">
        <v>0</v>
      </c>
      <c r="F43" s="326">
        <v>0</v>
      </c>
      <c r="G43" s="705">
        <v>0</v>
      </c>
      <c r="H43" s="326">
        <v>0</v>
      </c>
      <c r="I43" s="379">
        <v>0</v>
      </c>
      <c r="J43" s="380">
        <v>1</v>
      </c>
      <c r="K43" s="326">
        <v>0</v>
      </c>
      <c r="L43" s="326">
        <v>0</v>
      </c>
      <c r="M43" s="406">
        <v>0</v>
      </c>
      <c r="N43" s="380">
        <v>1</v>
      </c>
      <c r="O43" s="326">
        <v>0</v>
      </c>
      <c r="P43" s="326">
        <v>0</v>
      </c>
      <c r="Q43" s="386">
        <v>0</v>
      </c>
      <c r="R43" s="380">
        <v>0</v>
      </c>
      <c r="S43" s="326">
        <v>0</v>
      </c>
      <c r="T43" s="326">
        <v>0</v>
      </c>
      <c r="U43" s="326">
        <v>0</v>
      </c>
      <c r="V43" s="326">
        <v>0</v>
      </c>
      <c r="W43" s="327">
        <v>0</v>
      </c>
      <c r="X43" s="326">
        <v>1</v>
      </c>
      <c r="Y43" s="326">
        <v>0</v>
      </c>
      <c r="Z43" s="326">
        <v>1</v>
      </c>
      <c r="AA43" s="326">
        <v>0</v>
      </c>
      <c r="AB43" s="326">
        <v>0</v>
      </c>
      <c r="AC43" s="326">
        <v>0</v>
      </c>
      <c r="AD43" s="326">
        <v>0</v>
      </c>
      <c r="AE43" s="326">
        <v>0</v>
      </c>
      <c r="AF43" s="327">
        <v>0</v>
      </c>
      <c r="AG43" s="204"/>
      <c r="AH43" s="148"/>
      <c r="AI43" s="276" t="s">
        <v>140</v>
      </c>
      <c r="AJ43" s="202">
        <v>14</v>
      </c>
      <c r="AK43" s="327">
        <v>0</v>
      </c>
      <c r="AL43" s="708">
        <v>0</v>
      </c>
      <c r="AM43" s="326">
        <v>0</v>
      </c>
      <c r="AN43" s="326">
        <v>0</v>
      </c>
      <c r="AO43" s="326">
        <v>0</v>
      </c>
      <c r="AP43" s="326">
        <v>0</v>
      </c>
      <c r="AQ43" s="327">
        <v>0</v>
      </c>
      <c r="AR43" s="326">
        <v>0</v>
      </c>
      <c r="AS43" s="326">
        <v>0</v>
      </c>
      <c r="AT43" s="379">
        <v>0</v>
      </c>
      <c r="AU43" s="380">
        <v>0</v>
      </c>
      <c r="AV43" s="708">
        <v>0</v>
      </c>
      <c r="AW43" s="326">
        <v>0</v>
      </c>
      <c r="AX43" s="744">
        <v>0</v>
      </c>
      <c r="AY43" s="326">
        <v>0</v>
      </c>
      <c r="AZ43" s="326">
        <v>0</v>
      </c>
      <c r="BA43" s="326">
        <v>0</v>
      </c>
      <c r="BB43" s="708">
        <v>0</v>
      </c>
      <c r="BC43" s="326">
        <v>0</v>
      </c>
      <c r="BD43" s="326">
        <v>0</v>
      </c>
      <c r="BE43" s="326">
        <v>0</v>
      </c>
      <c r="BF43" s="708">
        <v>0</v>
      </c>
      <c r="BG43" s="326">
        <v>0</v>
      </c>
      <c r="BH43" s="326">
        <v>0</v>
      </c>
      <c r="BI43" s="326">
        <v>0</v>
      </c>
      <c r="BJ43" s="326">
        <v>0</v>
      </c>
      <c r="BK43" s="326">
        <v>0</v>
      </c>
      <c r="BL43" s="326">
        <v>0</v>
      </c>
      <c r="BM43" s="327">
        <v>0</v>
      </c>
      <c r="BN43" s="148"/>
      <c r="BO43" s="201" t="s">
        <v>140</v>
      </c>
      <c r="BP43" s="202">
        <v>15</v>
      </c>
      <c r="BQ43" s="380">
        <v>0</v>
      </c>
      <c r="BR43" s="326"/>
      <c r="BS43" s="326">
        <v>0</v>
      </c>
      <c r="BT43" s="326">
        <v>0</v>
      </c>
      <c r="BU43" s="326">
        <v>0</v>
      </c>
      <c r="BV43" s="326">
        <v>0</v>
      </c>
      <c r="BW43" s="326">
        <v>0</v>
      </c>
      <c r="BX43" s="326">
        <v>0</v>
      </c>
      <c r="BY43" s="708">
        <v>0</v>
      </c>
      <c r="BZ43" s="326">
        <v>0</v>
      </c>
      <c r="CA43" s="326">
        <v>0</v>
      </c>
      <c r="CB43" s="326">
        <v>0</v>
      </c>
      <c r="CC43" s="708">
        <v>0</v>
      </c>
      <c r="CD43" s="326">
        <v>0</v>
      </c>
      <c r="CE43" s="326">
        <v>0</v>
      </c>
      <c r="CF43" s="326">
        <v>0</v>
      </c>
      <c r="CG43" s="326">
        <v>0</v>
      </c>
      <c r="CH43" s="326">
        <v>0</v>
      </c>
      <c r="CI43" s="379">
        <v>0</v>
      </c>
      <c r="CJ43" s="380">
        <v>0</v>
      </c>
      <c r="CK43" s="326">
        <v>0</v>
      </c>
      <c r="CL43" s="716">
        <v>0</v>
      </c>
      <c r="CM43" s="326"/>
      <c r="CN43" s="326"/>
      <c r="CO43" s="327">
        <v>0</v>
      </c>
      <c r="CP43" s="148"/>
      <c r="CQ43" s="370" t="s">
        <v>140</v>
      </c>
      <c r="CR43" s="371">
        <v>1</v>
      </c>
      <c r="CS43" s="380"/>
      <c r="CT43" s="326"/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80"/>
      <c r="DM43" s="327"/>
      <c r="DN43" s="148"/>
      <c r="DO43" s="201" t="s">
        <v>140</v>
      </c>
      <c r="DP43" s="202">
        <v>13</v>
      </c>
      <c r="DQ43" s="380"/>
      <c r="DR43" s="326"/>
      <c r="DS43" s="326"/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>
        <v>0</v>
      </c>
      <c r="EH43" s="327">
        <v>0</v>
      </c>
      <c r="EI43" s="326"/>
      <c r="EJ43" s="326"/>
      <c r="EK43" s="716">
        <v>0</v>
      </c>
      <c r="EL43" s="326"/>
      <c r="EM43" s="326">
        <v>0</v>
      </c>
      <c r="EN43" s="708">
        <v>0</v>
      </c>
      <c r="EO43" s="326">
        <v>0</v>
      </c>
      <c r="EP43" s="716">
        <v>0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0</v>
      </c>
      <c r="EW43" s="326">
        <v>0</v>
      </c>
      <c r="EX43" s="327">
        <v>0</v>
      </c>
      <c r="EY43" s="326">
        <v>0</v>
      </c>
      <c r="EZ43" s="326">
        <v>0</v>
      </c>
      <c r="FA43" s="379">
        <v>0</v>
      </c>
      <c r="FB43" s="380">
        <v>0</v>
      </c>
      <c r="FC43" s="326">
        <v>0</v>
      </c>
      <c r="FD43" s="327">
        <v>0</v>
      </c>
      <c r="FE43" s="326">
        <v>0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10</v>
      </c>
      <c r="FL43" s="724">
        <v>0</v>
      </c>
      <c r="FM43" s="326">
        <v>0</v>
      </c>
      <c r="FN43" s="326">
        <v>0</v>
      </c>
      <c r="FO43" s="326">
        <v>0</v>
      </c>
      <c r="FP43" s="326">
        <v>0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0</v>
      </c>
      <c r="FX43" s="326">
        <v>0</v>
      </c>
      <c r="FY43" s="326">
        <v>0</v>
      </c>
      <c r="FZ43" s="326">
        <v>0</v>
      </c>
      <c r="GA43" s="326">
        <v>0</v>
      </c>
      <c r="GB43" s="326">
        <v>0</v>
      </c>
      <c r="GC43" s="326">
        <v>0</v>
      </c>
      <c r="GD43" s="326">
        <v>0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0</v>
      </c>
      <c r="GL43" s="380">
        <v>0</v>
      </c>
      <c r="GM43" s="326">
        <v>0</v>
      </c>
      <c r="GN43" s="326">
        <v>0</v>
      </c>
      <c r="GO43" s="326">
        <v>0</v>
      </c>
      <c r="GP43" s="327">
        <v>0</v>
      </c>
      <c r="GQ43" s="380">
        <v>0</v>
      </c>
      <c r="GR43" s="326">
        <v>0</v>
      </c>
      <c r="GS43" s="326">
        <v>0</v>
      </c>
      <c r="GT43" s="326">
        <v>0</v>
      </c>
      <c r="GU43" s="327">
        <v>0</v>
      </c>
      <c r="GV43" s="205">
        <v>0</v>
      </c>
      <c r="GW43" s="205">
        <v>95</v>
      </c>
      <c r="GX43" s="730">
        <v>0</v>
      </c>
      <c r="GY43" s="380">
        <v>0</v>
      </c>
      <c r="GZ43" s="326">
        <v>0</v>
      </c>
      <c r="HA43" s="326">
        <v>0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0</v>
      </c>
      <c r="IM43" s="326">
        <v>0</v>
      </c>
      <c r="IN43" s="327">
        <v>0</v>
      </c>
      <c r="IO43" s="326">
        <v>0</v>
      </c>
      <c r="IP43" s="326">
        <v>0</v>
      </c>
      <c r="IQ43" s="379">
        <v>0</v>
      </c>
      <c r="IR43" s="380">
        <v>0</v>
      </c>
      <c r="IS43" s="326">
        <v>0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0</v>
      </c>
      <c r="JB43" s="326">
        <v>0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>
        <v>0</v>
      </c>
      <c r="JQ43" s="326">
        <v>0</v>
      </c>
      <c r="JR43" s="326">
        <v>0</v>
      </c>
      <c r="JS43" s="326">
        <v>0</v>
      </c>
      <c r="JT43" s="327">
        <v>0</v>
      </c>
      <c r="JU43" s="380">
        <v>0</v>
      </c>
      <c r="JV43" s="326">
        <v>0</v>
      </c>
      <c r="JW43" s="326">
        <v>0</v>
      </c>
      <c r="JX43" s="326">
        <v>0</v>
      </c>
      <c r="JY43" s="327">
        <v>0</v>
      </c>
      <c r="JZ43" s="380">
        <v>0</v>
      </c>
      <c r="KA43" s="326">
        <v>0</v>
      </c>
      <c r="KB43" s="326">
        <v>0</v>
      </c>
      <c r="KC43" s="326">
        <v>0</v>
      </c>
      <c r="KD43" s="327">
        <v>0</v>
      </c>
      <c r="KE43" s="205">
        <v>48</v>
      </c>
      <c r="KF43" s="734">
        <v>0</v>
      </c>
      <c r="KG43" s="173">
        <v>0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1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419"/>
      <c r="LF43" s="419"/>
      <c r="LG43" s="419"/>
      <c r="LH43" s="419"/>
      <c r="LI43" s="419"/>
      <c r="LJ43" s="545"/>
      <c r="LK43" s="480"/>
      <c r="LL43" s="452"/>
      <c r="LM43" s="452"/>
      <c r="LN43" s="453"/>
      <c r="LO43" s="801"/>
      <c r="LP43" s="452"/>
      <c r="LQ43" s="452"/>
      <c r="LR43" s="453"/>
    </row>
    <row r="44" spans="1:330" s="288" customFormat="1" ht="18.75" x14ac:dyDescent="0.3">
      <c r="A44" s="235">
        <v>1451</v>
      </c>
      <c r="B44" s="201" t="s">
        <v>141</v>
      </c>
      <c r="C44" s="202">
        <v>23</v>
      </c>
      <c r="D44" s="380">
        <v>0</v>
      </c>
      <c r="E44" s="326">
        <v>0</v>
      </c>
      <c r="F44" s="326">
        <v>0</v>
      </c>
      <c r="G44" s="705">
        <v>0</v>
      </c>
      <c r="H44" s="326">
        <v>0</v>
      </c>
      <c r="I44" s="379">
        <v>0</v>
      </c>
      <c r="J44" s="380">
        <v>3</v>
      </c>
      <c r="K44" s="326">
        <v>2</v>
      </c>
      <c r="L44" s="326">
        <v>2</v>
      </c>
      <c r="M44" s="406">
        <v>6.666666666666667</v>
      </c>
      <c r="N44" s="380">
        <v>3</v>
      </c>
      <c r="O44" s="326">
        <v>2</v>
      </c>
      <c r="P44" s="326">
        <v>2</v>
      </c>
      <c r="Q44" s="386">
        <v>6.666666666666667</v>
      </c>
      <c r="R44" s="380">
        <v>0</v>
      </c>
      <c r="S44" s="326">
        <v>0</v>
      </c>
      <c r="T44" s="326">
        <v>0</v>
      </c>
      <c r="U44" s="326">
        <v>0</v>
      </c>
      <c r="V44" s="326">
        <v>0</v>
      </c>
      <c r="W44" s="327">
        <v>0</v>
      </c>
      <c r="X44" s="326">
        <v>3</v>
      </c>
      <c r="Y44" s="326">
        <v>2</v>
      </c>
      <c r="Z44" s="326">
        <v>3</v>
      </c>
      <c r="AA44" s="326">
        <v>2</v>
      </c>
      <c r="AB44" s="326">
        <v>0</v>
      </c>
      <c r="AC44" s="326">
        <v>0</v>
      </c>
      <c r="AD44" s="326">
        <v>0</v>
      </c>
      <c r="AE44" s="326">
        <v>0</v>
      </c>
      <c r="AF44" s="327">
        <v>0</v>
      </c>
      <c r="AG44" s="204"/>
      <c r="AH44" s="148"/>
      <c r="AI44" s="276" t="s">
        <v>141</v>
      </c>
      <c r="AJ44" s="202">
        <v>31</v>
      </c>
      <c r="AK44" s="327">
        <v>2</v>
      </c>
      <c r="AL44" s="708">
        <v>6.25</v>
      </c>
      <c r="AM44" s="326">
        <v>1</v>
      </c>
      <c r="AN44" s="326">
        <v>1</v>
      </c>
      <c r="AO44" s="326">
        <v>0</v>
      </c>
      <c r="AP44" s="326">
        <v>0</v>
      </c>
      <c r="AQ44" s="327">
        <v>0</v>
      </c>
      <c r="AR44" s="326">
        <v>0</v>
      </c>
      <c r="AS44" s="326">
        <v>0</v>
      </c>
      <c r="AT44" s="379">
        <v>1</v>
      </c>
      <c r="AU44" s="380">
        <v>1</v>
      </c>
      <c r="AV44" s="708">
        <v>3.125</v>
      </c>
      <c r="AW44" s="326">
        <v>1</v>
      </c>
      <c r="AX44" s="744">
        <v>1</v>
      </c>
      <c r="AY44" s="326">
        <v>0</v>
      </c>
      <c r="AZ44" s="326">
        <v>0</v>
      </c>
      <c r="BA44" s="326">
        <v>0</v>
      </c>
      <c r="BB44" s="708">
        <v>0</v>
      </c>
      <c r="BC44" s="326">
        <v>0</v>
      </c>
      <c r="BD44" s="326">
        <v>0</v>
      </c>
      <c r="BE44" s="326">
        <v>0</v>
      </c>
      <c r="BF44" s="708">
        <v>0</v>
      </c>
      <c r="BG44" s="326">
        <v>0</v>
      </c>
      <c r="BH44" s="326">
        <v>0</v>
      </c>
      <c r="BI44" s="326">
        <v>0</v>
      </c>
      <c r="BJ44" s="326">
        <v>0</v>
      </c>
      <c r="BK44" s="326">
        <v>0</v>
      </c>
      <c r="BL44" s="326">
        <v>0</v>
      </c>
      <c r="BM44" s="327">
        <v>0</v>
      </c>
      <c r="BN44" s="148"/>
      <c r="BO44" s="201" t="s">
        <v>141</v>
      </c>
      <c r="BP44" s="202">
        <v>32</v>
      </c>
      <c r="BQ44" s="380">
        <v>0</v>
      </c>
      <c r="BR44" s="326"/>
      <c r="BS44" s="326">
        <v>0</v>
      </c>
      <c r="BT44" s="326">
        <v>0</v>
      </c>
      <c r="BU44" s="326">
        <v>0</v>
      </c>
      <c r="BV44" s="326">
        <v>0</v>
      </c>
      <c r="BW44" s="326">
        <v>0</v>
      </c>
      <c r="BX44" s="326">
        <v>0</v>
      </c>
      <c r="BY44" s="708">
        <v>0</v>
      </c>
      <c r="BZ44" s="326">
        <v>0</v>
      </c>
      <c r="CA44" s="326">
        <v>0</v>
      </c>
      <c r="CB44" s="326">
        <v>0</v>
      </c>
      <c r="CC44" s="708">
        <v>0</v>
      </c>
      <c r="CD44" s="326">
        <v>0</v>
      </c>
      <c r="CE44" s="326">
        <v>0</v>
      </c>
      <c r="CF44" s="326">
        <v>0</v>
      </c>
      <c r="CG44" s="326">
        <v>0</v>
      </c>
      <c r="CH44" s="326">
        <v>0</v>
      </c>
      <c r="CI44" s="379">
        <v>0</v>
      </c>
      <c r="CJ44" s="380">
        <v>0</v>
      </c>
      <c r="CK44" s="326">
        <v>0</v>
      </c>
      <c r="CL44" s="716">
        <v>0</v>
      </c>
      <c r="CM44" s="326"/>
      <c r="CN44" s="326"/>
      <c r="CO44" s="327">
        <v>0</v>
      </c>
      <c r="CP44" s="148"/>
      <c r="CQ44" s="370" t="s">
        <v>141</v>
      </c>
      <c r="CR44" s="371">
        <v>3</v>
      </c>
      <c r="CS44" s="380"/>
      <c r="CT44" s="326"/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80"/>
      <c r="DM44" s="327"/>
      <c r="DN44" s="148"/>
      <c r="DO44" s="201" t="s">
        <v>141</v>
      </c>
      <c r="DP44" s="202">
        <v>29</v>
      </c>
      <c r="DQ44" s="380"/>
      <c r="DR44" s="326">
        <v>1</v>
      </c>
      <c r="DS44" s="326"/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>
        <v>0</v>
      </c>
      <c r="EH44" s="327">
        <v>0</v>
      </c>
      <c r="EI44" s="326"/>
      <c r="EJ44" s="326"/>
      <c r="EK44" s="716">
        <v>0</v>
      </c>
      <c r="EL44" s="326"/>
      <c r="EM44" s="326">
        <v>0</v>
      </c>
      <c r="EN44" s="708">
        <v>0</v>
      </c>
      <c r="EO44" s="326">
        <v>0</v>
      </c>
      <c r="EP44" s="716">
        <v>0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0</v>
      </c>
      <c r="FA44" s="379">
        <v>0</v>
      </c>
      <c r="FB44" s="380">
        <v>0</v>
      </c>
      <c r="FC44" s="326">
        <v>0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22</v>
      </c>
      <c r="FL44" s="724">
        <v>4.5454545454545459</v>
      </c>
      <c r="FM44" s="326">
        <v>0</v>
      </c>
      <c r="FN44" s="326">
        <v>0</v>
      </c>
      <c r="FO44" s="326">
        <v>1</v>
      </c>
      <c r="FP44" s="326">
        <v>0</v>
      </c>
      <c r="FQ44" s="327">
        <v>0</v>
      </c>
      <c r="FR44" s="380">
        <v>0</v>
      </c>
      <c r="FS44" s="326">
        <v>0</v>
      </c>
      <c r="FT44" s="326">
        <v>0</v>
      </c>
      <c r="FU44" s="326">
        <v>0</v>
      </c>
      <c r="FV44" s="326">
        <v>0</v>
      </c>
      <c r="FW44" s="326">
        <v>0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0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10.810810810810811</v>
      </c>
      <c r="GL44" s="380">
        <v>0</v>
      </c>
      <c r="GM44" s="326">
        <v>0</v>
      </c>
      <c r="GN44" s="326">
        <v>0</v>
      </c>
      <c r="GO44" s="326">
        <v>0</v>
      </c>
      <c r="GP44" s="327">
        <v>0</v>
      </c>
      <c r="GQ44" s="380">
        <v>0</v>
      </c>
      <c r="GR44" s="326">
        <v>1</v>
      </c>
      <c r="GS44" s="326">
        <v>1</v>
      </c>
      <c r="GT44" s="326">
        <v>1</v>
      </c>
      <c r="GU44" s="327">
        <v>1</v>
      </c>
      <c r="GV44" s="205">
        <v>0</v>
      </c>
      <c r="GW44" s="205">
        <v>203</v>
      </c>
      <c r="GX44" s="730">
        <v>0</v>
      </c>
      <c r="GY44" s="380">
        <v>0</v>
      </c>
      <c r="GZ44" s="326">
        <v>0</v>
      </c>
      <c r="HA44" s="326">
        <v>0</v>
      </c>
      <c r="HB44" s="326">
        <v>0</v>
      </c>
      <c r="HC44" s="326">
        <v>0</v>
      </c>
      <c r="HD44" s="326">
        <v>0</v>
      </c>
      <c r="HE44" s="326">
        <v>0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0</v>
      </c>
      <c r="IM44" s="326">
        <v>0</v>
      </c>
      <c r="IN44" s="327">
        <v>0</v>
      </c>
      <c r="IO44" s="326">
        <v>0</v>
      </c>
      <c r="IP44" s="326">
        <v>0</v>
      </c>
      <c r="IQ44" s="379">
        <v>0</v>
      </c>
      <c r="IR44" s="380">
        <v>0</v>
      </c>
      <c r="IS44" s="326">
        <v>0</v>
      </c>
      <c r="IT44" s="327">
        <v>0</v>
      </c>
      <c r="IU44" s="326">
        <v>0</v>
      </c>
      <c r="IV44" s="326">
        <v>0</v>
      </c>
      <c r="IW44" s="327">
        <v>0</v>
      </c>
      <c r="IX44" s="380">
        <v>0</v>
      </c>
      <c r="IY44" s="326">
        <v>0</v>
      </c>
      <c r="IZ44" s="327">
        <v>0</v>
      </c>
      <c r="JA44" s="380">
        <v>0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>
        <v>0</v>
      </c>
      <c r="JQ44" s="326">
        <v>0</v>
      </c>
      <c r="JR44" s="326">
        <v>0</v>
      </c>
      <c r="JS44" s="326">
        <v>0</v>
      </c>
      <c r="JT44" s="327">
        <v>0</v>
      </c>
      <c r="JU44" s="380">
        <v>0</v>
      </c>
      <c r="JV44" s="326">
        <v>0</v>
      </c>
      <c r="JW44" s="326">
        <v>0</v>
      </c>
      <c r="JX44" s="326">
        <v>0</v>
      </c>
      <c r="JY44" s="327">
        <v>0</v>
      </c>
      <c r="JZ44" s="380">
        <v>0</v>
      </c>
      <c r="KA44" s="326">
        <v>0</v>
      </c>
      <c r="KB44" s="326">
        <v>0</v>
      </c>
      <c r="KC44" s="326">
        <v>0</v>
      </c>
      <c r="KD44" s="327">
        <v>0</v>
      </c>
      <c r="KE44" s="205">
        <v>102</v>
      </c>
      <c r="KF44" s="734">
        <v>0</v>
      </c>
      <c r="KG44" s="173">
        <v>0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6</v>
      </c>
      <c r="KQ44" s="203">
        <v>0</v>
      </c>
      <c r="KR44" s="203">
        <v>2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419"/>
      <c r="LF44" s="419"/>
      <c r="LG44" s="419"/>
      <c r="LH44" s="419"/>
      <c r="LI44" s="419"/>
      <c r="LJ44" s="545"/>
      <c r="LK44" s="480"/>
      <c r="LL44" s="452"/>
      <c r="LM44" s="452"/>
      <c r="LN44" s="453"/>
      <c r="LO44" s="801">
        <v>3</v>
      </c>
      <c r="LP44" s="452"/>
      <c r="LQ44" s="452"/>
      <c r="LR44" s="453"/>
    </row>
    <row r="45" spans="1:330" s="288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0</v>
      </c>
      <c r="E45" s="151">
        <f t="shared" ref="E45:F45" si="884">SUM(E46:E50)</f>
        <v>0</v>
      </c>
      <c r="F45" s="151">
        <f t="shared" si="884"/>
        <v>0</v>
      </c>
      <c r="G45" s="705">
        <v>0</v>
      </c>
      <c r="H45" s="151">
        <f t="shared" ref="H45:L45" si="885">SUM(H46:H50)</f>
        <v>0</v>
      </c>
      <c r="I45" s="172">
        <f t="shared" si="885"/>
        <v>0</v>
      </c>
      <c r="J45" s="159">
        <f t="shared" si="885"/>
        <v>10</v>
      </c>
      <c r="K45" s="151">
        <f t="shared" si="885"/>
        <v>7</v>
      </c>
      <c r="L45" s="151">
        <f t="shared" si="885"/>
        <v>7</v>
      </c>
      <c r="M45" s="407">
        <v>7.8651685393258424</v>
      </c>
      <c r="N45" s="159">
        <f t="shared" ref="N45:P45" si="886">SUM(N46:N50)</f>
        <v>10</v>
      </c>
      <c r="O45" s="151">
        <f t="shared" si="886"/>
        <v>7</v>
      </c>
      <c r="P45" s="151">
        <f t="shared" si="886"/>
        <v>7</v>
      </c>
      <c r="Q45" s="387">
        <v>7.8651685393258424</v>
      </c>
      <c r="R45" s="159">
        <f t="shared" ref="R45:AF45" si="887">SUM(R46:R50)</f>
        <v>0</v>
      </c>
      <c r="S45" s="151">
        <f t="shared" si="887"/>
        <v>0</v>
      </c>
      <c r="T45" s="151">
        <f t="shared" si="887"/>
        <v>0</v>
      </c>
      <c r="U45" s="151">
        <f t="shared" si="887"/>
        <v>0</v>
      </c>
      <c r="V45" s="151">
        <f t="shared" si="887"/>
        <v>0</v>
      </c>
      <c r="W45" s="153">
        <f t="shared" si="887"/>
        <v>0</v>
      </c>
      <c r="X45" s="151">
        <f t="shared" si="887"/>
        <v>10</v>
      </c>
      <c r="Y45" s="151">
        <f t="shared" si="887"/>
        <v>7</v>
      </c>
      <c r="Z45" s="151">
        <f t="shared" si="887"/>
        <v>10</v>
      </c>
      <c r="AA45" s="151">
        <f t="shared" si="887"/>
        <v>7</v>
      </c>
      <c r="AB45" s="151">
        <f t="shared" si="887"/>
        <v>0</v>
      </c>
      <c r="AC45" s="151">
        <f t="shared" si="887"/>
        <v>0</v>
      </c>
      <c r="AD45" s="151">
        <f t="shared" si="887"/>
        <v>0</v>
      </c>
      <c r="AE45" s="151">
        <f t="shared" si="887"/>
        <v>0</v>
      </c>
      <c r="AF45" s="153">
        <f t="shared" si="887"/>
        <v>0</v>
      </c>
      <c r="AG45" s="153"/>
      <c r="AH45" s="154"/>
      <c r="AI45" s="275" t="s">
        <v>130</v>
      </c>
      <c r="AJ45" s="425">
        <f t="shared" ref="AJ45" si="888">SUM(AJ46:AJ50)</f>
        <v>71</v>
      </c>
      <c r="AK45" s="159">
        <f>SUM(AK46:AK50)</f>
        <v>13</v>
      </c>
      <c r="AL45" s="708">
        <v>15.853658536585366</v>
      </c>
      <c r="AM45" s="151">
        <f t="shared" ref="AM45:AU45" si="889">SUM(AM46:AM50)</f>
        <v>13</v>
      </c>
      <c r="AN45" s="151">
        <f t="shared" si="889"/>
        <v>13</v>
      </c>
      <c r="AO45" s="151">
        <f t="shared" si="889"/>
        <v>0</v>
      </c>
      <c r="AP45" s="151">
        <f t="shared" si="889"/>
        <v>0</v>
      </c>
      <c r="AQ45" s="153">
        <f t="shared" si="889"/>
        <v>0</v>
      </c>
      <c r="AR45" s="151">
        <f t="shared" si="889"/>
        <v>0</v>
      </c>
      <c r="AS45" s="151">
        <f t="shared" si="889"/>
        <v>0</v>
      </c>
      <c r="AT45" s="172">
        <f t="shared" si="889"/>
        <v>13</v>
      </c>
      <c r="AU45" s="159">
        <f t="shared" si="889"/>
        <v>4</v>
      </c>
      <c r="AV45" s="708">
        <v>4.8780487804878048</v>
      </c>
      <c r="AW45" s="155">
        <f t="shared" ref="AW45:BA45" si="890">SUM(AW46:AW50)</f>
        <v>4</v>
      </c>
      <c r="AX45" s="743">
        <f t="shared" si="890"/>
        <v>4</v>
      </c>
      <c r="AY45" s="151">
        <f t="shared" si="890"/>
        <v>0</v>
      </c>
      <c r="AZ45" s="155">
        <f t="shared" si="890"/>
        <v>0</v>
      </c>
      <c r="BA45" s="155">
        <f t="shared" si="890"/>
        <v>1</v>
      </c>
      <c r="BB45" s="708">
        <v>0</v>
      </c>
      <c r="BC45" s="155">
        <f t="shared" ref="BC45:BE45" si="891">SUM(BC46:BC50)</f>
        <v>0</v>
      </c>
      <c r="BD45" s="155">
        <f t="shared" si="891"/>
        <v>0</v>
      </c>
      <c r="BE45" s="155">
        <f t="shared" si="891"/>
        <v>1</v>
      </c>
      <c r="BF45" s="708">
        <v>0</v>
      </c>
      <c r="BG45" s="155">
        <f t="shared" ref="BG45:BM45" si="892">SUM(BG46:BG50)</f>
        <v>0</v>
      </c>
      <c r="BH45" s="151">
        <f t="shared" si="892"/>
        <v>0</v>
      </c>
      <c r="BI45" s="151">
        <f t="shared" si="892"/>
        <v>0</v>
      </c>
      <c r="BJ45" s="151">
        <f t="shared" si="892"/>
        <v>0</v>
      </c>
      <c r="BK45" s="151">
        <f t="shared" si="892"/>
        <v>0</v>
      </c>
      <c r="BL45" s="151">
        <f t="shared" si="892"/>
        <v>0</v>
      </c>
      <c r="BM45" s="153">
        <f t="shared" si="892"/>
        <v>0</v>
      </c>
      <c r="BN45" s="154"/>
      <c r="BO45" s="150" t="s">
        <v>130</v>
      </c>
      <c r="BP45" s="425">
        <f t="shared" ref="BP45" si="893">SUM(BP46:BP50)</f>
        <v>81</v>
      </c>
      <c r="BQ45" s="159">
        <f t="shared" ref="BQ45" si="894">SUM(BQ46:BQ50)</f>
        <v>0</v>
      </c>
      <c r="BR45" s="151">
        <f t="shared" ref="BR45" si="895">SUM(BR46:BR50)</f>
        <v>0</v>
      </c>
      <c r="BS45" s="151">
        <f t="shared" ref="BS45" si="896">SUM(BS46:BS50)</f>
        <v>0</v>
      </c>
      <c r="BT45" s="151">
        <f t="shared" ref="BT45" si="897">SUM(BT46:BT50)</f>
        <v>2</v>
      </c>
      <c r="BU45" s="151">
        <f t="shared" ref="BU45" si="898">SUM(BU46:BU50)</f>
        <v>1</v>
      </c>
      <c r="BV45" s="151">
        <f t="shared" ref="BV45" si="899">SUM(BV46:BV50)</f>
        <v>1</v>
      </c>
      <c r="BW45" s="151">
        <f t="shared" ref="BW45" si="900">SUM(BW46:BW50)</f>
        <v>0</v>
      </c>
      <c r="BX45" s="155">
        <f t="shared" ref="BX45" si="901">SUM(BX46:BX50)</f>
        <v>0</v>
      </c>
      <c r="BY45" s="708">
        <v>0</v>
      </c>
      <c r="BZ45" s="155">
        <f t="shared" ref="BZ45" si="902">SUM(BZ46:BZ50)</f>
        <v>1</v>
      </c>
      <c r="CA45" s="155">
        <f t="shared" ref="CA45" si="903">SUM(CA46:CA50)</f>
        <v>0</v>
      </c>
      <c r="CB45" s="155">
        <f t="shared" ref="CB45" si="904">SUM(CB46:CB50)</f>
        <v>0</v>
      </c>
      <c r="CC45" s="708">
        <v>0</v>
      </c>
      <c r="CD45" s="155">
        <f t="shared" ref="CD45" si="905">SUM(CD46:CD50)</f>
        <v>0</v>
      </c>
      <c r="CE45" s="155">
        <f t="shared" ref="CE45" si="906">SUM(CE46:CE50)</f>
        <v>0</v>
      </c>
      <c r="CF45" s="155">
        <f t="shared" ref="CF45" si="907">SUM(CF46:CF50)</f>
        <v>0</v>
      </c>
      <c r="CG45" s="155">
        <f t="shared" ref="CG45" si="908">SUM(CG46:CG50)</f>
        <v>0</v>
      </c>
      <c r="CH45" s="155">
        <f t="shared" ref="CH45" si="909">SUM(CH46:CH50)</f>
        <v>0</v>
      </c>
      <c r="CI45" s="353">
        <f t="shared" ref="CI45" si="910">SUM(CI46:CI50)</f>
        <v>0</v>
      </c>
      <c r="CJ45" s="159">
        <f t="shared" ref="CJ45" si="911">SUM(CJ46:CJ50)</f>
        <v>0</v>
      </c>
      <c r="CK45" s="155">
        <f t="shared" ref="CK45" si="912">SUM(CK46:CK50)</f>
        <v>0</v>
      </c>
      <c r="CL45" s="716">
        <v>0</v>
      </c>
      <c r="CM45" s="291">
        <f t="shared" ref="CM45" si="913">SUM(CM46:CM50)</f>
        <v>0</v>
      </c>
      <c r="CN45" s="279">
        <f t="shared" ref="CN45" si="914">SUM(CN46:CN50)</f>
        <v>0</v>
      </c>
      <c r="CO45" s="153">
        <f t="shared" ref="CO45" si="915">SUM(CO46:CO50)</f>
        <v>0</v>
      </c>
      <c r="CP45" s="154"/>
      <c r="CQ45" s="368" t="s">
        <v>130</v>
      </c>
      <c r="CR45" s="369">
        <f t="shared" ref="CR45" si="916">SUM(CR46:CR50)</f>
        <v>10</v>
      </c>
      <c r="CS45" s="159">
        <f t="shared" ref="CS45" si="917">SUM(CS46:CS50)</f>
        <v>0</v>
      </c>
      <c r="CT45" s="151">
        <f t="shared" ref="CT45" si="918">SUM(CT46:CT50)</f>
        <v>1</v>
      </c>
      <c r="CU45" s="151">
        <f t="shared" ref="CU45" si="919">SUM(CU46:CU50)</f>
        <v>0</v>
      </c>
      <c r="CV45" s="151">
        <f t="shared" ref="CV45" si="920">SUM(CV46:CV50)</f>
        <v>0</v>
      </c>
      <c r="CW45" s="151">
        <f t="shared" ref="CW45" si="921">SUM(CW46:CW50)</f>
        <v>0</v>
      </c>
      <c r="CX45" s="151">
        <f t="shared" ref="CX45" si="922">SUM(CX46:CX50)</f>
        <v>0</v>
      </c>
      <c r="CY45" s="151">
        <f t="shared" ref="CY45" si="923">SUM(CY46:CY50)</f>
        <v>0</v>
      </c>
      <c r="CZ45" s="151">
        <f t="shared" ref="CZ45" si="924">SUM(CZ46:CZ50)</f>
        <v>0</v>
      </c>
      <c r="DA45" s="151">
        <f t="shared" ref="DA45" si="925">SUM(DA46:DA50)</f>
        <v>0</v>
      </c>
      <c r="DB45" s="151">
        <f t="shared" ref="DB45" si="926">SUM(DB46:DB50)</f>
        <v>0</v>
      </c>
      <c r="DC45" s="151">
        <f t="shared" ref="DC45" si="927">SUM(DC46:DC50)</f>
        <v>0</v>
      </c>
      <c r="DD45" s="151">
        <f t="shared" ref="DD45" si="928">SUM(DD46:DD50)</f>
        <v>0</v>
      </c>
      <c r="DE45" s="151">
        <f t="shared" ref="DE45" si="929">SUM(DE46:DE50)</f>
        <v>0</v>
      </c>
      <c r="DF45" s="151">
        <f t="shared" ref="DF45" si="930">SUM(DF46:DF50)</f>
        <v>0</v>
      </c>
      <c r="DG45" s="151">
        <f t="shared" ref="DG45" si="931">SUM(DG46:DG50)</f>
        <v>0</v>
      </c>
      <c r="DH45" s="151">
        <f t="shared" ref="DH45" si="932">SUM(DH46:DH50)</f>
        <v>0</v>
      </c>
      <c r="DI45" s="172">
        <f t="shared" ref="DI45" si="933">SUM(DI46:DI50)</f>
        <v>0</v>
      </c>
      <c r="DJ45" s="159">
        <f t="shared" ref="DJ45" si="934">SUM(DJ46:DJ50)</f>
        <v>0</v>
      </c>
      <c r="DK45" s="153">
        <f t="shared" ref="DK45" si="935">SUM(DK46:DK50)</f>
        <v>0</v>
      </c>
      <c r="DL45" s="156">
        <f t="shared" ref="DL45" si="936">SUM(DL46:DL50)</f>
        <v>0</v>
      </c>
      <c r="DM45" s="357">
        <f t="shared" ref="DM45" si="937">SUM(DM46:DM50)</f>
        <v>0</v>
      </c>
      <c r="DN45" s="154"/>
      <c r="DO45" s="150" t="s">
        <v>130</v>
      </c>
      <c r="DP45" s="425">
        <f t="shared" ref="DP45" si="938">SUM(DP46:DP50)</f>
        <v>77</v>
      </c>
      <c r="DQ45" s="159">
        <f t="shared" ref="DQ45" si="939">SUM(DQ46:DQ50)</f>
        <v>0</v>
      </c>
      <c r="DR45" s="151">
        <f t="shared" ref="DR45" si="940">SUM(DR46:DR50)</f>
        <v>0</v>
      </c>
      <c r="DS45" s="151">
        <f t="shared" ref="DS45" si="941">SUM(DS46:DS50)</f>
        <v>0</v>
      </c>
      <c r="DT45" s="172">
        <f t="shared" ref="DT45" si="942">SUM(DT46:DT50)</f>
        <v>0</v>
      </c>
      <c r="DU45" s="159">
        <f t="shared" ref="DU45" si="943">SUM(DU46:DU50)</f>
        <v>0</v>
      </c>
      <c r="DV45" s="151">
        <f t="shared" ref="DV45" si="944">SUM(DV46:DV50)</f>
        <v>0</v>
      </c>
      <c r="DW45" s="155">
        <f t="shared" ref="DW45" si="945">SUM(DW46:DW50)</f>
        <v>0</v>
      </c>
      <c r="DX45" s="720">
        <v>0</v>
      </c>
      <c r="DY45" s="159">
        <f t="shared" ref="DY45" si="946">SUM(DY46:DY50)</f>
        <v>0</v>
      </c>
      <c r="DZ45" s="155">
        <f t="shared" ref="DZ45" si="947">SUM(DZ46:DZ50)</f>
        <v>0</v>
      </c>
      <c r="EA45" s="155">
        <f t="shared" ref="EA45" si="948">SUM(EA46:EA50)</f>
        <v>0</v>
      </c>
      <c r="EB45" s="716">
        <v>0</v>
      </c>
      <c r="EC45" s="151">
        <f t="shared" ref="EC45" si="949">SUM(EC46:EC50)</f>
        <v>0</v>
      </c>
      <c r="ED45" s="155">
        <f t="shared" ref="ED45" si="950">SUM(ED46:ED50)</f>
        <v>0</v>
      </c>
      <c r="EE45" s="155">
        <f t="shared" ref="EE45" si="951">SUM(EE46:EE50)</f>
        <v>0</v>
      </c>
      <c r="EF45" s="353">
        <f t="shared" ref="EF45" si="952">SUM(EF46:EF50)</f>
        <v>0</v>
      </c>
      <c r="EG45" s="159">
        <f t="shared" ref="EG45" si="953">SUM(EG46:EG50)</f>
        <v>0</v>
      </c>
      <c r="EH45" s="180">
        <f t="shared" ref="EH45" si="954">SUM(EH46:EH50)</f>
        <v>0</v>
      </c>
      <c r="EI45" s="151">
        <f t="shared" ref="EI45" si="955">SUM(EI46:EI50)</f>
        <v>0</v>
      </c>
      <c r="EJ45" s="155">
        <f t="shared" ref="EJ45" si="956">SUM(EJ46:EJ50)</f>
        <v>0</v>
      </c>
      <c r="EK45" s="716">
        <v>0</v>
      </c>
      <c r="EL45" s="151">
        <f t="shared" ref="EL45" si="957">SUM(EL46:EL50)</f>
        <v>0</v>
      </c>
      <c r="EM45" s="155">
        <f t="shared" ref="EM45" si="958">SUM(EM46:EM50)</f>
        <v>6</v>
      </c>
      <c r="EN45" s="708">
        <v>6.1224489795918364</v>
      </c>
      <c r="EO45" s="155">
        <f t="shared" ref="EO45" si="959">SUM(EO46:EO50)</f>
        <v>6</v>
      </c>
      <c r="EP45" s="716">
        <v>6.1224489795918364</v>
      </c>
      <c r="EQ45" s="154"/>
      <c r="ER45" s="150" t="s">
        <v>130</v>
      </c>
      <c r="ES45" s="159">
        <f t="shared" ref="ES45" si="960">SUM(ES46:ES50)</f>
        <v>0</v>
      </c>
      <c r="ET45" s="151">
        <f t="shared" ref="ET45" si="961">SUM(ET46:ET50)</f>
        <v>0</v>
      </c>
      <c r="EU45" s="172">
        <f t="shared" ref="EU45" si="962">SUM(EU46:EU50)</f>
        <v>0</v>
      </c>
      <c r="EV45" s="159">
        <f t="shared" ref="EV45" si="963">SUM(EV46:EV50)</f>
        <v>0</v>
      </c>
      <c r="EW45" s="155">
        <f t="shared" ref="EW45" si="964">SUM(EW46:EW50)</f>
        <v>0</v>
      </c>
      <c r="EX45" s="180">
        <f t="shared" ref="EX45" si="965">SUM(EX46:EX50)</f>
        <v>0</v>
      </c>
      <c r="EY45" s="151">
        <f t="shared" ref="EY45" si="966">SUM(EY46:EY50)</f>
        <v>0</v>
      </c>
      <c r="EZ45" s="151">
        <f t="shared" ref="EZ45" si="967">SUM(EZ46:EZ50)</f>
        <v>0</v>
      </c>
      <c r="FA45" s="172">
        <f t="shared" ref="FA45" si="968">SUM(FA46:FA50)</f>
        <v>0</v>
      </c>
      <c r="FB45" s="159">
        <f t="shared" ref="FB45" si="969">SUM(FB46:FB50)</f>
        <v>2</v>
      </c>
      <c r="FC45" s="151">
        <f t="shared" ref="FC45" si="970">SUM(FC46:FC50)</f>
        <v>0</v>
      </c>
      <c r="FD45" s="153">
        <f t="shared" ref="FD45" si="971">SUM(FD46:FD50)</f>
        <v>0</v>
      </c>
      <c r="FE45" s="151">
        <f t="shared" ref="FE45" si="972">SUM(FE46:FE50)</f>
        <v>0</v>
      </c>
      <c r="FF45" s="151">
        <f t="shared" ref="FF45" si="973">SUM(FF46:FF50)</f>
        <v>0</v>
      </c>
      <c r="FG45" s="172">
        <f t="shared" ref="FG45" si="974">SUM(FG46:FG50)</f>
        <v>0</v>
      </c>
      <c r="FH45" s="159">
        <f t="shared" ref="FH45" si="975">SUM(FH46:FH50)</f>
        <v>0</v>
      </c>
      <c r="FI45" s="151">
        <f t="shared" ref="FI45" si="976">SUM(FI46:FI50)</f>
        <v>0</v>
      </c>
      <c r="FJ45" s="153">
        <f t="shared" ref="FJ45" si="977">SUM(FJ46:FJ50)</f>
        <v>0</v>
      </c>
      <c r="FK45" s="427">
        <v>82</v>
      </c>
      <c r="FL45" s="724">
        <v>1.2195121951219512</v>
      </c>
      <c r="FM45" s="151">
        <f t="shared" ref="FM45" si="978">SUM(FM46:FM50)</f>
        <v>0</v>
      </c>
      <c r="FN45" s="151">
        <f t="shared" ref="FN45" si="979">SUM(FN46:FN50)</f>
        <v>0</v>
      </c>
      <c r="FO45" s="151">
        <f t="shared" ref="FO45" si="980">SUM(FO46:FO50)</f>
        <v>0</v>
      </c>
      <c r="FP45" s="151">
        <f t="shared" ref="FP45" si="981">SUM(FP46:FP50)</f>
        <v>3</v>
      </c>
      <c r="FQ45" s="153">
        <f t="shared" ref="FQ45" si="982">SUM(FQ46:FQ50)</f>
        <v>0</v>
      </c>
      <c r="FR45" s="159">
        <f t="shared" ref="FR45" si="983">SUM(FR46:FR50)</f>
        <v>0</v>
      </c>
      <c r="FS45" s="155">
        <f t="shared" ref="FS45" si="984">SUM(FS46:FS50)</f>
        <v>0</v>
      </c>
      <c r="FT45" s="155">
        <f t="shared" ref="FT45" si="985">SUM(FT46:FT50)</f>
        <v>0</v>
      </c>
      <c r="FU45" s="151">
        <f t="shared" ref="FU45" si="986">SUM(FU46:FU50)</f>
        <v>0</v>
      </c>
      <c r="FV45" s="151">
        <f t="shared" ref="FV45" si="987">SUM(FV46:FV50)</f>
        <v>0</v>
      </c>
      <c r="FW45" s="151">
        <f t="shared" ref="FW45" si="988">SUM(FW46:FW50)</f>
        <v>0</v>
      </c>
      <c r="FX45" s="151">
        <f t="shared" ref="FX45" si="989">SUM(FX46:FX50)</f>
        <v>0</v>
      </c>
      <c r="FY45" s="151">
        <f t="shared" ref="FY45" si="990">SUM(FY46:FY50)</f>
        <v>0</v>
      </c>
      <c r="FZ45" s="151">
        <f t="shared" ref="FZ45" si="991">SUM(FZ46:FZ50)</f>
        <v>0</v>
      </c>
      <c r="GA45" s="151">
        <f t="shared" ref="GA45" si="992">SUM(GA46:GA50)</f>
        <v>2</v>
      </c>
      <c r="GB45" s="151">
        <f t="shared" ref="GB45" si="993">SUM(GB46:GB50)</f>
        <v>1</v>
      </c>
      <c r="GC45" s="151">
        <f t="shared" ref="GC45" si="994">SUM(GC46:GC50)</f>
        <v>0</v>
      </c>
      <c r="GD45" s="151">
        <f t="shared" ref="GD45" si="995">SUM(GD46:GD50)</f>
        <v>0</v>
      </c>
      <c r="GE45" s="151">
        <f t="shared" ref="GE45" si="996">SUM(GE46:GE50)</f>
        <v>0</v>
      </c>
      <c r="GF45" s="151">
        <f t="shared" ref="GF45" si="997">SUM(GF46:GF50)</f>
        <v>1</v>
      </c>
      <c r="GG45" s="153">
        <f t="shared" ref="GG45" si="998">SUM(GG46:GG50)</f>
        <v>0</v>
      </c>
      <c r="GH45" s="154"/>
      <c r="GI45" s="150" t="s">
        <v>130</v>
      </c>
      <c r="GJ45" s="487">
        <v>638</v>
      </c>
      <c r="GK45" s="727">
        <v>53.913043478260867</v>
      </c>
      <c r="GL45" s="159">
        <f t="shared" ref="GL45" si="999">SUM(GL46:GL50)</f>
        <v>0</v>
      </c>
      <c r="GM45" s="151">
        <f t="shared" ref="GM45" si="1000">SUM(GM46:GM50)</f>
        <v>0</v>
      </c>
      <c r="GN45" s="151">
        <f t="shared" ref="GN45" si="1001">SUM(GN46:GN50)</f>
        <v>0</v>
      </c>
      <c r="GO45" s="151">
        <f t="shared" ref="GO45" si="1002">SUM(GO46:GO50)</f>
        <v>1</v>
      </c>
      <c r="GP45" s="153">
        <f t="shared" ref="GP45" si="1003">SUM(GP46:GP50)</f>
        <v>1</v>
      </c>
      <c r="GQ45" s="159">
        <f t="shared" ref="GQ45" si="1004">SUM(GQ46:GQ50)</f>
        <v>6</v>
      </c>
      <c r="GR45" s="151">
        <f t="shared" ref="GR45" si="1005">SUM(GR46:GR50)</f>
        <v>1</v>
      </c>
      <c r="GS45" s="151">
        <f t="shared" ref="GS45" si="1006">SUM(GS46:GS50)</f>
        <v>6</v>
      </c>
      <c r="GT45" s="151">
        <f t="shared" ref="GT45" si="1007">SUM(GT46:GT50)</f>
        <v>22</v>
      </c>
      <c r="GU45" s="153">
        <f t="shared" ref="GU45" si="1008">SUM(GU46:GU50)</f>
        <v>26</v>
      </c>
      <c r="GV45" s="159">
        <f t="shared" ref="GV45" si="1009">SUM(GV46:GV50)</f>
        <v>161</v>
      </c>
      <c r="GW45" s="159">
        <f t="shared" ref="GW45" si="1010">SUM(GW46:GW50)</f>
        <v>713</v>
      </c>
      <c r="GX45" s="730">
        <v>22.727272727272727</v>
      </c>
      <c r="GY45" s="159">
        <f t="shared" ref="GY45" si="1011">SUM(GY46:GY50)</f>
        <v>1</v>
      </c>
      <c r="GZ45" s="151">
        <f t="shared" ref="GZ45" si="1012">SUM(GZ46:GZ50)</f>
        <v>0</v>
      </c>
      <c r="HA45" s="151">
        <f t="shared" ref="HA45" si="1013">SUM(HA46:HA50)</f>
        <v>4</v>
      </c>
      <c r="HB45" s="151">
        <f t="shared" ref="HB45" si="1014">SUM(HB46:HB50)</f>
        <v>0</v>
      </c>
      <c r="HC45" s="151">
        <f t="shared" ref="HC45" si="1015">SUM(HC46:HC50)</f>
        <v>0</v>
      </c>
      <c r="HD45" s="151">
        <f t="shared" ref="HD45" si="1016">SUM(HD46:HD50)</f>
        <v>0</v>
      </c>
      <c r="HE45" s="151">
        <f t="shared" ref="HE45" si="1017">SUM(HE46:HE50)</f>
        <v>0</v>
      </c>
      <c r="HF45" s="151">
        <f t="shared" ref="HF45" si="1018">SUM(HF46:HF50)</f>
        <v>0</v>
      </c>
      <c r="HG45" s="153">
        <f t="shared" ref="HG45" si="1019">SUM(HG46:HG50)</f>
        <v>0</v>
      </c>
      <c r="HH45" s="154"/>
      <c r="HI45" s="368" t="s">
        <v>130</v>
      </c>
      <c r="HJ45" s="155">
        <f t="shared" ref="HJ45" si="1020">SUM(HJ46:HJ50)</f>
        <v>0</v>
      </c>
      <c r="HK45" s="155">
        <f t="shared" ref="HK45" si="1021">SUM(HK46:HK50)</f>
        <v>0</v>
      </c>
      <c r="HL45" s="155">
        <f t="shared" ref="HL45" si="1022">SUM(HL46:HL50)</f>
        <v>0</v>
      </c>
      <c r="HM45" s="155">
        <f t="shared" ref="HM45" si="1023">SUM(HM46:HM50)</f>
        <v>0</v>
      </c>
      <c r="HN45" s="155">
        <f t="shared" ref="HN45" si="1024">SUM(HN46:HN50)</f>
        <v>0</v>
      </c>
      <c r="HO45" s="155">
        <f t="shared" ref="HO45" si="1025">SUM(HO46:HO50)</f>
        <v>0</v>
      </c>
      <c r="HP45" s="155">
        <f t="shared" ref="HP45" si="1026">SUM(HP46:HP50)</f>
        <v>0</v>
      </c>
      <c r="HQ45" s="180">
        <f t="shared" ref="HQ45" si="1027">SUM(HQ46:HQ50)</f>
        <v>0</v>
      </c>
      <c r="HR45" s="738">
        <v>46</v>
      </c>
      <c r="HS45" s="732">
        <v>0</v>
      </c>
      <c r="HT45" s="159">
        <f t="shared" ref="HT45" si="1028">SUM(HT46:HT50)</f>
        <v>0</v>
      </c>
      <c r="HU45" s="155">
        <f t="shared" ref="HU45" si="1029">SUM(HU46:HU50)</f>
        <v>0</v>
      </c>
      <c r="HV45" s="155">
        <f t="shared" ref="HV45" si="1030">SUM(HV46:HV50)</f>
        <v>0</v>
      </c>
      <c r="HW45" s="155">
        <f t="shared" ref="HW45" si="1031">SUM(HW46:HW50)</f>
        <v>0</v>
      </c>
      <c r="HX45" s="180">
        <f t="shared" ref="HX45" si="1032">SUM(HX46:HX50)</f>
        <v>0</v>
      </c>
      <c r="HY45" s="151">
        <f t="shared" ref="HY45" si="1033">SUM(HY46:HY50)</f>
        <v>0</v>
      </c>
      <c r="HZ45" s="151">
        <f t="shared" ref="HZ45" si="1034">SUM(HZ46:HZ50)</f>
        <v>0</v>
      </c>
      <c r="IA45" s="151">
        <f t="shared" ref="IA45" si="1035">SUM(IA46:IA50)</f>
        <v>0</v>
      </c>
      <c r="IB45" s="151">
        <f t="shared" ref="IB45" si="1036">SUM(IB46:IB50)</f>
        <v>0</v>
      </c>
      <c r="IC45" s="151">
        <f t="shared" ref="IC45" si="1037">SUM(IC46:IC50)</f>
        <v>0</v>
      </c>
      <c r="ID45" s="151">
        <f t="shared" ref="ID45" si="1038">SUM(ID46:ID50)</f>
        <v>0</v>
      </c>
      <c r="IE45" s="151">
        <f t="shared" ref="IE45" si="1039">SUM(IE46:IE50)</f>
        <v>0</v>
      </c>
      <c r="IF45" s="153">
        <f t="shared" ref="IF45" si="1040">SUM(IF46:IF50)</f>
        <v>0</v>
      </c>
      <c r="IG45" s="154"/>
      <c r="IH45" s="275" t="s">
        <v>130</v>
      </c>
      <c r="II45" s="159">
        <f t="shared" ref="II45" si="1041">SUM(II46:II50)</f>
        <v>0</v>
      </c>
      <c r="IJ45" s="151">
        <f t="shared" ref="IJ45" si="1042">SUM(IJ46:IJ50)</f>
        <v>0</v>
      </c>
      <c r="IK45" s="172">
        <f t="shared" ref="IK45" si="1043">SUM(IK46:IK50)</f>
        <v>0</v>
      </c>
      <c r="IL45" s="159">
        <f t="shared" ref="IL45" si="1044">SUM(IL46:IL50)</f>
        <v>0</v>
      </c>
      <c r="IM45" s="151">
        <f t="shared" ref="IM45" si="1045">SUM(IM46:IM50)</f>
        <v>0</v>
      </c>
      <c r="IN45" s="153">
        <f t="shared" ref="IN45" si="1046">SUM(IN46:IN50)</f>
        <v>0</v>
      </c>
      <c r="IO45" s="151">
        <f t="shared" ref="IO45" si="1047">SUM(IO46:IO50)</f>
        <v>0</v>
      </c>
      <c r="IP45" s="151">
        <f t="shared" ref="IP45" si="1048">SUM(IP46:IP50)</f>
        <v>0</v>
      </c>
      <c r="IQ45" s="172">
        <f t="shared" ref="IQ45" si="1049">SUM(IQ46:IQ50)</f>
        <v>0</v>
      </c>
      <c r="IR45" s="159">
        <f t="shared" ref="IR45" si="1050">SUM(IR46:IR50)</f>
        <v>0</v>
      </c>
      <c r="IS45" s="151">
        <f t="shared" ref="IS45" si="1051">SUM(IS46:IS50)</f>
        <v>0</v>
      </c>
      <c r="IT45" s="153">
        <f t="shared" ref="IT45" si="1052">SUM(IT46:IT50)</f>
        <v>0</v>
      </c>
      <c r="IU45" s="151">
        <f t="shared" ref="IU45" si="1053">SUM(IU46:IU50)</f>
        <v>1</v>
      </c>
      <c r="IV45" s="151">
        <f t="shared" ref="IV45" si="1054">SUM(IV46:IV50)</f>
        <v>0</v>
      </c>
      <c r="IW45" s="153">
        <f t="shared" ref="IW45" si="1055">SUM(IW46:IW50)</f>
        <v>0</v>
      </c>
      <c r="IX45" s="159">
        <f t="shared" ref="IX45" si="1056">SUM(IX46:IX50)</f>
        <v>0</v>
      </c>
      <c r="IY45" s="151">
        <f t="shared" ref="IY45" si="1057">SUM(IY46:IY50)</f>
        <v>0</v>
      </c>
      <c r="IZ45" s="153">
        <f t="shared" ref="IZ45" si="1058">SUM(IZ46:IZ50)</f>
        <v>0</v>
      </c>
      <c r="JA45" s="159">
        <f t="shared" ref="JA45" si="1059">SUM(JA46:JA50)</f>
        <v>0</v>
      </c>
      <c r="JB45" s="151">
        <f t="shared" ref="JB45" si="1060">SUM(JB46:JB50)</f>
        <v>0</v>
      </c>
      <c r="JC45" s="153">
        <f t="shared" ref="JC45" si="1061">SUM(JC46:JC50)</f>
        <v>0</v>
      </c>
      <c r="JD45" s="159">
        <f t="shared" ref="JD45" si="1062">SUM(JD46:JD50)</f>
        <v>0</v>
      </c>
      <c r="JE45" s="151">
        <f t="shared" ref="JE45" si="1063">SUM(JE46:JE50)</f>
        <v>0</v>
      </c>
      <c r="JF45" s="151">
        <f t="shared" ref="JF45" si="1064">SUM(JF46:JF50)</f>
        <v>0</v>
      </c>
      <c r="JG45" s="172">
        <f t="shared" ref="JG45" si="1065">SUM(JG46:JG50)</f>
        <v>0</v>
      </c>
      <c r="JH45" s="153">
        <f t="shared" ref="JH45" si="1066">SUM(JH46:JH50)</f>
        <v>0</v>
      </c>
      <c r="JI45" s="154"/>
      <c r="JJ45" s="275" t="s">
        <v>130</v>
      </c>
      <c r="JK45" s="159">
        <f t="shared" ref="JK45" si="1067">SUM(JK46:JK50)</f>
        <v>0</v>
      </c>
      <c r="JL45" s="151">
        <f t="shared" ref="JL45" si="1068">SUM(JL46:JL50)</f>
        <v>0</v>
      </c>
      <c r="JM45" s="151">
        <f t="shared" ref="JM45" si="1069">SUM(JM46:JM50)</f>
        <v>0</v>
      </c>
      <c r="JN45" s="151">
        <f t="shared" ref="JN45" si="1070">SUM(JN46:JN50)</f>
        <v>0</v>
      </c>
      <c r="JO45" s="153">
        <f t="shared" ref="JO45" si="1071">SUM(JO46:JO50)</f>
        <v>0</v>
      </c>
      <c r="JP45" s="159">
        <f t="shared" ref="JP45" si="1072">SUM(JP46:JP50)</f>
        <v>0</v>
      </c>
      <c r="JQ45" s="151">
        <f t="shared" ref="JQ45" si="1073">SUM(JQ46:JQ50)</f>
        <v>0</v>
      </c>
      <c r="JR45" s="151">
        <f t="shared" ref="JR45" si="1074">SUM(JR46:JR50)</f>
        <v>0</v>
      </c>
      <c r="JS45" s="151">
        <f t="shared" ref="JS45" si="1075">SUM(JS46:JS50)</f>
        <v>0</v>
      </c>
      <c r="JT45" s="153">
        <f t="shared" ref="JT45" si="1076">SUM(JT46:JT50)</f>
        <v>0</v>
      </c>
      <c r="JU45" s="159">
        <f t="shared" ref="JU45" si="1077">SUM(JU46:JU50)</f>
        <v>0</v>
      </c>
      <c r="JV45" s="155">
        <f t="shared" ref="JV45" si="1078">SUM(JV46:JV50)</f>
        <v>0</v>
      </c>
      <c r="JW45" s="155">
        <f t="shared" ref="JW45" si="1079">SUM(JW46:JW50)</f>
        <v>0</v>
      </c>
      <c r="JX45" s="155">
        <f t="shared" ref="JX45" si="1080">SUM(JX46:JX50)</f>
        <v>0</v>
      </c>
      <c r="JY45" s="180">
        <f t="shared" ref="JY45" si="1081">SUM(JY46:JY50)</f>
        <v>0</v>
      </c>
      <c r="JZ45" s="159">
        <f t="shared" ref="JZ45" si="1082">SUM(JZ46:JZ50)</f>
        <v>0</v>
      </c>
      <c r="KA45" s="155">
        <f t="shared" ref="KA45" si="1083">SUM(KA46:KA50)</f>
        <v>0</v>
      </c>
      <c r="KB45" s="155">
        <f t="shared" ref="KB45" si="1084">SUM(KB46:KB50)</f>
        <v>0</v>
      </c>
      <c r="KC45" s="155">
        <f t="shared" ref="KC45" si="1085">SUM(KC46:KC50)</f>
        <v>0</v>
      </c>
      <c r="KD45" s="180">
        <f t="shared" ref="KD45" si="1086">SUM(KD46:KD50)</f>
        <v>0</v>
      </c>
      <c r="KE45" s="159">
        <v>357</v>
      </c>
      <c r="KF45" s="734">
        <v>5.0420168067226889</v>
      </c>
      <c r="KG45" s="180">
        <f t="shared" ref="KG45" si="1087">SUM(KG46:KG50)</f>
        <v>18</v>
      </c>
      <c r="KH45" s="155">
        <f t="shared" ref="KH45" si="1088">SUM(KH46:KH50)</f>
        <v>0</v>
      </c>
      <c r="KI45" s="155">
        <f t="shared" ref="KI45" si="1089">SUM(KI46:KI50)</f>
        <v>0</v>
      </c>
      <c r="KJ45" s="180">
        <f t="shared" ref="KJ45" si="1090">SUM(KJ46:KJ50)</f>
        <v>0</v>
      </c>
      <c r="KK45" s="301"/>
      <c r="KL45" s="275" t="s">
        <v>130</v>
      </c>
      <c r="KM45" s="159">
        <v>0</v>
      </c>
      <c r="KN45" s="155">
        <v>0</v>
      </c>
      <c r="KO45" s="155">
        <v>0</v>
      </c>
      <c r="KP45" s="155">
        <v>47</v>
      </c>
      <c r="KQ45" s="155">
        <v>0</v>
      </c>
      <c r="KR45" s="155">
        <v>39</v>
      </c>
      <c r="KS45" s="155">
        <v>0</v>
      </c>
      <c r="KT45" s="155">
        <v>0</v>
      </c>
      <c r="KU45" s="180">
        <v>1</v>
      </c>
      <c r="KV45" s="331">
        <v>0</v>
      </c>
      <c r="KW45" s="180">
        <v>0</v>
      </c>
      <c r="KY45" s="159">
        <v>0</v>
      </c>
      <c r="KZ45" s="155">
        <v>0</v>
      </c>
      <c r="LA45" s="155">
        <v>0</v>
      </c>
      <c r="LB45" s="180">
        <v>0</v>
      </c>
      <c r="LD45" s="275" t="s">
        <v>130</v>
      </c>
      <c r="LE45" s="417">
        <f t="shared" ref="LE45:LN45" si="1091">SUM(LE46:LE50)</f>
        <v>0</v>
      </c>
      <c r="LF45" s="417">
        <f t="shared" si="1091"/>
        <v>0</v>
      </c>
      <c r="LG45" s="417">
        <f t="shared" si="1091"/>
        <v>0</v>
      </c>
      <c r="LH45" s="417">
        <f t="shared" si="1091"/>
        <v>0</v>
      </c>
      <c r="LI45" s="417">
        <f t="shared" si="1091"/>
        <v>0</v>
      </c>
      <c r="LJ45" s="795">
        <f t="shared" si="1091"/>
        <v>0</v>
      </c>
      <c r="LK45" s="454">
        <f t="shared" si="1091"/>
        <v>0</v>
      </c>
      <c r="LL45" s="460">
        <f t="shared" si="1091"/>
        <v>0</v>
      </c>
      <c r="LM45" s="460">
        <f t="shared" si="1091"/>
        <v>0</v>
      </c>
      <c r="LN45" s="462">
        <f t="shared" si="1091"/>
        <v>0</v>
      </c>
      <c r="LO45" s="800">
        <f>SUM(LO46:LO50)</f>
        <v>13</v>
      </c>
      <c r="LP45" s="800">
        <f t="shared" ref="LP45:LR45" si="1092">SUM(LP46:LP50)</f>
        <v>0</v>
      </c>
      <c r="LQ45" s="800">
        <f t="shared" si="1092"/>
        <v>0</v>
      </c>
      <c r="LR45" s="800">
        <f t="shared" si="1092"/>
        <v>0</v>
      </c>
    </row>
    <row r="46" spans="1:330" s="288" customFormat="1" ht="18.75" x14ac:dyDescent="0.3">
      <c r="A46" s="235">
        <v>1445</v>
      </c>
      <c r="B46" s="201" t="s">
        <v>137</v>
      </c>
      <c r="C46" s="202">
        <v>53</v>
      </c>
      <c r="D46" s="380">
        <v>0</v>
      </c>
      <c r="E46" s="326">
        <v>0</v>
      </c>
      <c r="F46" s="326">
        <v>0</v>
      </c>
      <c r="G46" s="705">
        <v>0</v>
      </c>
      <c r="H46" s="326">
        <v>0</v>
      </c>
      <c r="I46" s="379">
        <v>0</v>
      </c>
      <c r="J46" s="380">
        <v>9</v>
      </c>
      <c r="K46" s="326">
        <v>6</v>
      </c>
      <c r="L46" s="326">
        <v>5</v>
      </c>
      <c r="M46" s="406">
        <v>6.4935064935064926</v>
      </c>
      <c r="N46" s="380">
        <v>9</v>
      </c>
      <c r="O46" s="326">
        <v>6</v>
      </c>
      <c r="P46" s="326">
        <v>5</v>
      </c>
      <c r="Q46" s="386">
        <v>6.4935064935064926</v>
      </c>
      <c r="R46" s="380">
        <v>0</v>
      </c>
      <c r="S46" s="326">
        <v>0</v>
      </c>
      <c r="T46" s="326">
        <v>0</v>
      </c>
      <c r="U46" s="326">
        <v>0</v>
      </c>
      <c r="V46" s="326">
        <v>0</v>
      </c>
      <c r="W46" s="327">
        <v>0</v>
      </c>
      <c r="X46" s="326">
        <v>9</v>
      </c>
      <c r="Y46" s="326">
        <v>6</v>
      </c>
      <c r="Z46" s="326">
        <v>9</v>
      </c>
      <c r="AA46" s="326">
        <v>6</v>
      </c>
      <c r="AB46" s="326">
        <v>0</v>
      </c>
      <c r="AC46" s="326">
        <v>0</v>
      </c>
      <c r="AD46" s="326">
        <v>0</v>
      </c>
      <c r="AE46" s="326">
        <v>0</v>
      </c>
      <c r="AF46" s="327">
        <v>0</v>
      </c>
      <c r="AG46" s="204"/>
      <c r="AH46" s="148"/>
      <c r="AI46" s="276" t="s">
        <v>137</v>
      </c>
      <c r="AJ46" s="202">
        <v>61</v>
      </c>
      <c r="AK46" s="327">
        <v>13</v>
      </c>
      <c r="AL46" s="708">
        <v>18.571428571428573</v>
      </c>
      <c r="AM46" s="326">
        <v>13</v>
      </c>
      <c r="AN46" s="326">
        <v>13</v>
      </c>
      <c r="AO46" s="326">
        <v>0</v>
      </c>
      <c r="AP46" s="326">
        <v>0</v>
      </c>
      <c r="AQ46" s="327">
        <v>0</v>
      </c>
      <c r="AR46" s="326">
        <v>0</v>
      </c>
      <c r="AS46" s="326">
        <v>0</v>
      </c>
      <c r="AT46" s="379">
        <v>12</v>
      </c>
      <c r="AU46" s="380">
        <v>3</v>
      </c>
      <c r="AV46" s="708">
        <v>4.2857142857142856</v>
      </c>
      <c r="AW46" s="326">
        <v>3</v>
      </c>
      <c r="AX46" s="744">
        <v>3</v>
      </c>
      <c r="AY46" s="326">
        <v>0</v>
      </c>
      <c r="AZ46" s="326">
        <v>0</v>
      </c>
      <c r="BA46" s="326">
        <v>0</v>
      </c>
      <c r="BB46" s="708">
        <v>0</v>
      </c>
      <c r="BC46" s="326">
        <v>0</v>
      </c>
      <c r="BD46" s="326">
        <v>0</v>
      </c>
      <c r="BE46" s="326">
        <v>0</v>
      </c>
      <c r="BF46" s="708">
        <v>0</v>
      </c>
      <c r="BG46" s="326">
        <v>0</v>
      </c>
      <c r="BH46" s="326">
        <v>0</v>
      </c>
      <c r="BI46" s="326">
        <v>0</v>
      </c>
      <c r="BJ46" s="326">
        <v>0</v>
      </c>
      <c r="BK46" s="326">
        <v>0</v>
      </c>
      <c r="BL46" s="326">
        <v>0</v>
      </c>
      <c r="BM46" s="327">
        <v>0</v>
      </c>
      <c r="BN46" s="148"/>
      <c r="BO46" s="201" t="s">
        <v>137</v>
      </c>
      <c r="BP46" s="202">
        <v>69</v>
      </c>
      <c r="BQ46" s="380">
        <v>0</v>
      </c>
      <c r="BR46" s="326"/>
      <c r="BS46" s="326">
        <v>0</v>
      </c>
      <c r="BT46" s="326">
        <v>0</v>
      </c>
      <c r="BU46" s="326">
        <v>1</v>
      </c>
      <c r="BV46" s="326">
        <v>1</v>
      </c>
      <c r="BW46" s="326">
        <v>0</v>
      </c>
      <c r="BX46" s="326">
        <v>0</v>
      </c>
      <c r="BY46" s="708">
        <v>0</v>
      </c>
      <c r="BZ46" s="326">
        <v>1</v>
      </c>
      <c r="CA46" s="326">
        <v>0</v>
      </c>
      <c r="CB46" s="326">
        <v>0</v>
      </c>
      <c r="CC46" s="708">
        <v>0</v>
      </c>
      <c r="CD46" s="326">
        <v>0</v>
      </c>
      <c r="CE46" s="326">
        <v>0</v>
      </c>
      <c r="CF46" s="326">
        <v>0</v>
      </c>
      <c r="CG46" s="326">
        <v>0</v>
      </c>
      <c r="CH46" s="326">
        <v>0</v>
      </c>
      <c r="CI46" s="379">
        <v>0</v>
      </c>
      <c r="CJ46" s="380">
        <v>0</v>
      </c>
      <c r="CK46" s="326">
        <v>0</v>
      </c>
      <c r="CL46" s="716">
        <v>0</v>
      </c>
      <c r="CM46" s="326"/>
      <c r="CN46" s="326"/>
      <c r="CO46" s="327">
        <v>0</v>
      </c>
      <c r="CP46" s="148"/>
      <c r="CQ46" s="370" t="s">
        <v>137</v>
      </c>
      <c r="CR46" s="371">
        <v>9</v>
      </c>
      <c r="CS46" s="380"/>
      <c r="CT46" s="326">
        <v>1</v>
      </c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80"/>
      <c r="DM46" s="327"/>
      <c r="DN46" s="148"/>
      <c r="DO46" s="201" t="s">
        <v>137</v>
      </c>
      <c r="DP46" s="202">
        <v>67</v>
      </c>
      <c r="DQ46" s="380"/>
      <c r="DR46" s="326"/>
      <c r="DS46" s="326"/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>
        <v>0</v>
      </c>
      <c r="EH46" s="327">
        <v>0</v>
      </c>
      <c r="EI46" s="326"/>
      <c r="EJ46" s="326"/>
      <c r="EK46" s="716">
        <v>0</v>
      </c>
      <c r="EL46" s="326"/>
      <c r="EM46" s="326">
        <v>6</v>
      </c>
      <c r="EN46" s="708">
        <v>7.1428571428571423</v>
      </c>
      <c r="EO46" s="326">
        <v>6</v>
      </c>
      <c r="EP46" s="716">
        <v>7.1428571428571423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0</v>
      </c>
      <c r="EW46" s="326">
        <v>0</v>
      </c>
      <c r="EX46" s="327">
        <v>0</v>
      </c>
      <c r="EY46" s="326">
        <v>0</v>
      </c>
      <c r="EZ46" s="326">
        <v>0</v>
      </c>
      <c r="FA46" s="379">
        <v>0</v>
      </c>
      <c r="FB46" s="380">
        <v>2</v>
      </c>
      <c r="FC46" s="326">
        <v>0</v>
      </c>
      <c r="FD46" s="327">
        <v>0</v>
      </c>
      <c r="FE46" s="326">
        <v>0</v>
      </c>
      <c r="FF46" s="326">
        <v>0</v>
      </c>
      <c r="FG46" s="379">
        <v>0</v>
      </c>
      <c r="FH46" s="380">
        <v>0</v>
      </c>
      <c r="FI46" s="326">
        <v>0</v>
      </c>
      <c r="FJ46" s="327">
        <v>0</v>
      </c>
      <c r="FK46" s="205">
        <v>70</v>
      </c>
      <c r="FL46" s="724">
        <v>1.4285714285714286</v>
      </c>
      <c r="FM46" s="326">
        <v>0</v>
      </c>
      <c r="FN46" s="326">
        <v>0</v>
      </c>
      <c r="FO46" s="326">
        <v>0</v>
      </c>
      <c r="FP46" s="326">
        <v>1</v>
      </c>
      <c r="FQ46" s="327">
        <v>0</v>
      </c>
      <c r="FR46" s="380">
        <v>0</v>
      </c>
      <c r="FS46" s="326">
        <v>0</v>
      </c>
      <c r="FT46" s="326">
        <v>0</v>
      </c>
      <c r="FU46" s="326">
        <v>0</v>
      </c>
      <c r="FV46" s="326">
        <v>0</v>
      </c>
      <c r="FW46" s="326">
        <v>0</v>
      </c>
      <c r="FX46" s="326">
        <v>0</v>
      </c>
      <c r="FY46" s="326">
        <v>0</v>
      </c>
      <c r="FZ46" s="326">
        <v>0</v>
      </c>
      <c r="GA46" s="326">
        <v>2</v>
      </c>
      <c r="GB46" s="326">
        <v>1</v>
      </c>
      <c r="GC46" s="326">
        <v>0</v>
      </c>
      <c r="GD46" s="326">
        <v>0</v>
      </c>
      <c r="GE46" s="326">
        <v>0</v>
      </c>
      <c r="GF46" s="326">
        <v>0</v>
      </c>
      <c r="GG46" s="327">
        <v>0</v>
      </c>
      <c r="GH46" s="148"/>
      <c r="GI46" s="201" t="s">
        <v>137</v>
      </c>
      <c r="GJ46" s="486">
        <v>549</v>
      </c>
      <c r="GK46" s="727">
        <v>52.525252525252533</v>
      </c>
      <c r="GL46" s="380">
        <v>0</v>
      </c>
      <c r="GM46" s="326">
        <v>0</v>
      </c>
      <c r="GN46" s="326">
        <v>0</v>
      </c>
      <c r="GO46" s="326">
        <v>1</v>
      </c>
      <c r="GP46" s="327">
        <v>1</v>
      </c>
      <c r="GQ46" s="380">
        <v>6</v>
      </c>
      <c r="GR46" s="326">
        <v>1</v>
      </c>
      <c r="GS46" s="326">
        <v>6</v>
      </c>
      <c r="GT46" s="326">
        <v>19</v>
      </c>
      <c r="GU46" s="327">
        <v>18</v>
      </c>
      <c r="GV46" s="205">
        <v>118</v>
      </c>
      <c r="GW46" s="205">
        <v>614</v>
      </c>
      <c r="GX46" s="730">
        <v>23.046875</v>
      </c>
      <c r="GY46" s="380">
        <v>1</v>
      </c>
      <c r="GZ46" s="326">
        <v>0</v>
      </c>
      <c r="HA46" s="326">
        <v>4</v>
      </c>
      <c r="HB46" s="326">
        <v>0</v>
      </c>
      <c r="HC46" s="326">
        <v>0</v>
      </c>
      <c r="HD46" s="326">
        <v>0</v>
      </c>
      <c r="HE46" s="326">
        <v>0</v>
      </c>
      <c r="HF46" s="326">
        <v>0</v>
      </c>
      <c r="HG46" s="327">
        <v>0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0</v>
      </c>
      <c r="IP46" s="326">
        <v>0</v>
      </c>
      <c r="IQ46" s="379">
        <v>0</v>
      </c>
      <c r="IR46" s="380">
        <v>0</v>
      </c>
      <c r="IS46" s="326">
        <v>0</v>
      </c>
      <c r="IT46" s="327">
        <v>0</v>
      </c>
      <c r="IU46" s="326">
        <v>1</v>
      </c>
      <c r="IV46" s="326">
        <v>0</v>
      </c>
      <c r="IW46" s="327">
        <v>0</v>
      </c>
      <c r="IX46" s="380">
        <v>0</v>
      </c>
      <c r="IY46" s="326">
        <v>0</v>
      </c>
      <c r="IZ46" s="327">
        <v>0</v>
      </c>
      <c r="JA46" s="380">
        <v>0</v>
      </c>
      <c r="JB46" s="326">
        <v>0</v>
      </c>
      <c r="JC46" s="327">
        <v>0</v>
      </c>
      <c r="JD46" s="380">
        <v>0</v>
      </c>
      <c r="JE46" s="326">
        <v>0</v>
      </c>
      <c r="JF46" s="326">
        <v>0</v>
      </c>
      <c r="JG46" s="326">
        <v>0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>
        <v>0</v>
      </c>
      <c r="JQ46" s="326">
        <v>0</v>
      </c>
      <c r="JR46" s="326">
        <v>0</v>
      </c>
      <c r="JS46" s="326">
        <v>0</v>
      </c>
      <c r="JT46" s="327">
        <v>0</v>
      </c>
      <c r="JU46" s="380">
        <v>0</v>
      </c>
      <c r="JV46" s="326">
        <v>0</v>
      </c>
      <c r="JW46" s="326">
        <v>0</v>
      </c>
      <c r="JX46" s="326">
        <v>0</v>
      </c>
      <c r="JY46" s="327">
        <v>0</v>
      </c>
      <c r="JZ46" s="380">
        <v>0</v>
      </c>
      <c r="KA46" s="326">
        <v>0</v>
      </c>
      <c r="KB46" s="326">
        <v>0</v>
      </c>
      <c r="KC46" s="326">
        <v>0</v>
      </c>
      <c r="KD46" s="327">
        <v>0</v>
      </c>
      <c r="KE46" s="205">
        <v>307</v>
      </c>
      <c r="KF46" s="734">
        <v>5.8631921824104234</v>
      </c>
      <c r="KG46" s="173">
        <v>18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40</v>
      </c>
      <c r="KQ46" s="203">
        <v>0</v>
      </c>
      <c r="KR46" s="203">
        <v>34</v>
      </c>
      <c r="KS46" s="203">
        <v>0</v>
      </c>
      <c r="KT46" s="203">
        <v>0</v>
      </c>
      <c r="KU46" s="173">
        <v>1</v>
      </c>
      <c r="KV46" s="332"/>
      <c r="KW46" s="173"/>
      <c r="KY46" s="205"/>
      <c r="KZ46" s="203"/>
      <c r="LA46" s="203"/>
      <c r="LB46" s="173"/>
      <c r="LD46" s="276" t="s">
        <v>137</v>
      </c>
      <c r="LE46" s="419"/>
      <c r="LF46" s="419"/>
      <c r="LG46" s="419"/>
      <c r="LH46" s="419"/>
      <c r="LI46" s="419"/>
      <c r="LJ46" s="545"/>
      <c r="LK46" s="480"/>
      <c r="LL46" s="452"/>
      <c r="LM46" s="452"/>
      <c r="LN46" s="453"/>
      <c r="LO46" s="801">
        <v>12</v>
      </c>
      <c r="LP46" s="452"/>
      <c r="LQ46" s="452"/>
      <c r="LR46" s="453"/>
    </row>
    <row r="47" spans="1:330" s="288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 t="e">
        <f t="shared" si="640"/>
        <v>#DIV/0!</v>
      </c>
      <c r="H47" s="326"/>
      <c r="I47" s="379"/>
      <c r="J47" s="380">
        <v>1</v>
      </c>
      <c r="K47" s="326">
        <v>1</v>
      </c>
      <c r="L47" s="326"/>
      <c r="M47" s="406" t="e">
        <f t="shared" si="641"/>
        <v>#DIV/0!</v>
      </c>
      <c r="N47" s="380">
        <v>1</v>
      </c>
      <c r="O47" s="326">
        <v>1</v>
      </c>
      <c r="P47" s="326"/>
      <c r="Q47" s="386" t="e">
        <f t="shared" si="642"/>
        <v>#DIV/0!</v>
      </c>
      <c r="R47" s="380"/>
      <c r="S47" s="326"/>
      <c r="T47" s="326"/>
      <c r="U47" s="326"/>
      <c r="V47" s="326"/>
      <c r="W47" s="327"/>
      <c r="X47" s="326">
        <v>1</v>
      </c>
      <c r="Y47" s="326">
        <v>1</v>
      </c>
      <c r="Z47" s="326">
        <v>1</v>
      </c>
      <c r="AA47" s="326">
        <v>1</v>
      </c>
      <c r="AB47" s="326"/>
      <c r="AC47" s="326"/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/>
      <c r="AL47" s="708" t="e">
        <f t="shared" si="643"/>
        <v>#DIV/0!</v>
      </c>
      <c r="AM47" s="326"/>
      <c r="AN47" s="326"/>
      <c r="AO47" s="326"/>
      <c r="AP47" s="326"/>
      <c r="AQ47" s="327"/>
      <c r="AR47" s="326"/>
      <c r="AS47" s="326"/>
      <c r="AT47" s="379"/>
      <c r="AU47" s="380"/>
      <c r="AV47" s="708" t="e">
        <f t="shared" si="644"/>
        <v>#DIV/0!</v>
      </c>
      <c r="AW47" s="326"/>
      <c r="AX47" s="744"/>
      <c r="AY47" s="326"/>
      <c r="AZ47" s="326"/>
      <c r="BA47" s="326">
        <v>1</v>
      </c>
      <c r="BB47" s="708" t="e">
        <f t="shared" si="645"/>
        <v>#DIV/0!</v>
      </c>
      <c r="BC47" s="326"/>
      <c r="BD47" s="326"/>
      <c r="BE47" s="326">
        <v>1</v>
      </c>
      <c r="BF47" s="708" t="e">
        <f t="shared" si="646"/>
        <v>#DIV/0!</v>
      </c>
      <c r="BG47" s="326"/>
      <c r="BH47" s="326"/>
      <c r="BI47" s="326"/>
      <c r="BJ47" s="326"/>
      <c r="BK47" s="326"/>
      <c r="BL47" s="326"/>
      <c r="BM47" s="327"/>
      <c r="BN47" s="148"/>
      <c r="BO47" s="201" t="s">
        <v>146</v>
      </c>
      <c r="BP47" s="202">
        <v>0</v>
      </c>
      <c r="BQ47" s="380"/>
      <c r="BR47" s="326"/>
      <c r="BS47" s="326"/>
      <c r="BT47" s="326"/>
      <c r="BU47" s="326"/>
      <c r="BV47" s="326"/>
      <c r="BW47" s="326"/>
      <c r="BX47" s="326"/>
      <c r="BY47" s="708" t="e">
        <f t="shared" si="647"/>
        <v>#DIV/0!</v>
      </c>
      <c r="BZ47" s="326"/>
      <c r="CA47" s="326"/>
      <c r="CB47" s="326"/>
      <c r="CC47" s="708" t="e">
        <f t="shared" si="648"/>
        <v>#DIV/0!</v>
      </c>
      <c r="CD47" s="326"/>
      <c r="CE47" s="326"/>
      <c r="CF47" s="326"/>
      <c r="CG47" s="326"/>
      <c r="CH47" s="326"/>
      <c r="CI47" s="379"/>
      <c r="CJ47" s="380"/>
      <c r="CK47" s="326"/>
      <c r="CL47" s="716" t="e">
        <f t="shared" si="649"/>
        <v>#DIV/0!</v>
      </c>
      <c r="CM47" s="326"/>
      <c r="CN47" s="326"/>
      <c r="CO47" s="327"/>
      <c r="CP47" s="148"/>
      <c r="CQ47" s="370" t="s">
        <v>146</v>
      </c>
      <c r="CR47" s="371">
        <v>0</v>
      </c>
      <c r="CS47" s="380"/>
      <c r="CT47" s="326"/>
      <c r="CU47" s="326"/>
      <c r="CV47" s="326"/>
      <c r="CW47" s="326"/>
      <c r="CX47" s="326"/>
      <c r="CY47" s="326"/>
      <c r="CZ47" s="326"/>
      <c r="DA47" s="326"/>
      <c r="DB47" s="326"/>
      <c r="DC47" s="326"/>
      <c r="DD47" s="326"/>
      <c r="DE47" s="326"/>
      <c r="DF47" s="326"/>
      <c r="DG47" s="326"/>
      <c r="DH47" s="326"/>
      <c r="DI47" s="379"/>
      <c r="DJ47" s="380"/>
      <c r="DK47" s="327"/>
      <c r="DL47" s="380"/>
      <c r="DM47" s="327"/>
      <c r="DN47" s="148"/>
      <c r="DO47" s="201" t="s">
        <v>146</v>
      </c>
      <c r="DP47" s="202">
        <v>0</v>
      </c>
      <c r="DQ47" s="380"/>
      <c r="DR47" s="326"/>
      <c r="DS47" s="326"/>
      <c r="DT47" s="379"/>
      <c r="DU47" s="380"/>
      <c r="DV47" s="326"/>
      <c r="DW47" s="326"/>
      <c r="DX47" s="720" t="e">
        <f t="shared" si="650"/>
        <v>#DIV/0!</v>
      </c>
      <c r="DY47" s="380"/>
      <c r="DZ47" s="326"/>
      <c r="EA47" s="326"/>
      <c r="EB47" s="716" t="e">
        <f t="shared" si="651"/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si="652"/>
        <v>#DIV/0!</v>
      </c>
      <c r="EL47" s="326"/>
      <c r="EM47" s="326"/>
      <c r="EN47" s="708" t="e">
        <f t="shared" si="653"/>
        <v>#DIV/0!</v>
      </c>
      <c r="EO47" s="326"/>
      <c r="EP47" s="716" t="e">
        <f t="shared" si="654"/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0</v>
      </c>
      <c r="FL47" s="724" t="e">
        <f t="shared" si="288"/>
        <v>#DIV/0!</v>
      </c>
      <c r="FM47" s="326"/>
      <c r="FN47" s="326"/>
      <c r="FO47" s="326"/>
      <c r="FP47" s="326">
        <v>2</v>
      </c>
      <c r="FQ47" s="327"/>
      <c r="FR47" s="380"/>
      <c r="FS47" s="326"/>
      <c r="FT47" s="326"/>
      <c r="FU47" s="326"/>
      <c r="FV47" s="326"/>
      <c r="FW47" s="326"/>
      <c r="FX47" s="326"/>
      <c r="FY47" s="326"/>
      <c r="FZ47" s="326"/>
      <c r="GA47" s="326"/>
      <c r="GB47" s="326"/>
      <c r="GC47" s="326"/>
      <c r="GD47" s="326"/>
      <c r="GE47" s="326"/>
      <c r="GF47" s="326"/>
      <c r="GG47" s="327"/>
      <c r="GH47" s="148"/>
      <c r="GI47" s="201" t="s">
        <v>146</v>
      </c>
      <c r="GJ47" s="486">
        <v>0</v>
      </c>
      <c r="GK47" s="727" t="e">
        <f t="shared" si="655"/>
        <v>#DIV/0!</v>
      </c>
      <c r="GL47" s="380"/>
      <c r="GM47" s="326"/>
      <c r="GN47" s="326"/>
      <c r="GO47" s="326"/>
      <c r="GP47" s="327"/>
      <c r="GQ47" s="380"/>
      <c r="GR47" s="326"/>
      <c r="GS47" s="326"/>
      <c r="GT47" s="326"/>
      <c r="GU47" s="327">
        <v>1</v>
      </c>
      <c r="GV47" s="205">
        <v>26</v>
      </c>
      <c r="GW47" s="205">
        <v>0</v>
      </c>
      <c r="GX47" s="730" t="e">
        <f t="shared" si="656"/>
        <v>#DIV/0!</v>
      </c>
      <c r="GY47" s="380"/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f t="shared" si="657"/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f t="shared" si="658"/>
        <v>#DIV/0!</v>
      </c>
      <c r="KG47" s="174"/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421" t="s">
        <v>146</v>
      </c>
      <c r="LE47" s="419"/>
      <c r="LF47" s="419"/>
      <c r="LG47" s="419"/>
      <c r="LH47" s="419"/>
      <c r="LI47" s="419"/>
      <c r="LJ47" s="545"/>
      <c r="LK47" s="480"/>
      <c r="LL47" s="452"/>
      <c r="LM47" s="452"/>
      <c r="LN47" s="453"/>
      <c r="LO47" s="801"/>
      <c r="LP47" s="452"/>
      <c r="LQ47" s="452"/>
      <c r="LR47" s="453"/>
    </row>
    <row r="48" spans="1:330" s="288" customFormat="1" ht="18.75" x14ac:dyDescent="0.3">
      <c r="A48" s="235">
        <v>1452</v>
      </c>
      <c r="B48" s="201" t="s">
        <v>142</v>
      </c>
      <c r="C48" s="202">
        <v>4</v>
      </c>
      <c r="D48" s="380">
        <v>0</v>
      </c>
      <c r="E48" s="326">
        <v>0</v>
      </c>
      <c r="F48" s="326">
        <v>0</v>
      </c>
      <c r="G48" s="705">
        <v>0</v>
      </c>
      <c r="H48" s="326">
        <v>0</v>
      </c>
      <c r="I48" s="379">
        <v>0</v>
      </c>
      <c r="J48" s="380">
        <v>0</v>
      </c>
      <c r="K48" s="326">
        <v>0</v>
      </c>
      <c r="L48" s="326">
        <v>2</v>
      </c>
      <c r="M48" s="406">
        <v>33.333333333333329</v>
      </c>
      <c r="N48" s="380">
        <v>0</v>
      </c>
      <c r="O48" s="326">
        <v>0</v>
      </c>
      <c r="P48" s="326">
        <v>2</v>
      </c>
      <c r="Q48" s="386">
        <v>33.333333333333329</v>
      </c>
      <c r="R48" s="380">
        <v>0</v>
      </c>
      <c r="S48" s="326">
        <v>0</v>
      </c>
      <c r="T48" s="326">
        <v>0</v>
      </c>
      <c r="U48" s="326">
        <v>0</v>
      </c>
      <c r="V48" s="326">
        <v>0</v>
      </c>
      <c r="W48" s="327">
        <v>0</v>
      </c>
      <c r="X48" s="326">
        <v>0</v>
      </c>
      <c r="Y48" s="326">
        <v>0</v>
      </c>
      <c r="Z48" s="326">
        <v>0</v>
      </c>
      <c r="AA48" s="326">
        <v>0</v>
      </c>
      <c r="AB48" s="326">
        <v>0</v>
      </c>
      <c r="AC48" s="326">
        <v>0</v>
      </c>
      <c r="AD48" s="326">
        <v>0</v>
      </c>
      <c r="AE48" s="326">
        <v>0</v>
      </c>
      <c r="AF48" s="327">
        <v>0</v>
      </c>
      <c r="AG48" s="204"/>
      <c r="AH48" s="148"/>
      <c r="AI48" s="276" t="s">
        <v>142</v>
      </c>
      <c r="AJ48" s="202">
        <v>5</v>
      </c>
      <c r="AK48" s="327">
        <v>0</v>
      </c>
      <c r="AL48" s="708">
        <v>0</v>
      </c>
      <c r="AM48" s="326">
        <v>0</v>
      </c>
      <c r="AN48" s="326">
        <v>0</v>
      </c>
      <c r="AO48" s="326">
        <v>0</v>
      </c>
      <c r="AP48" s="326">
        <v>0</v>
      </c>
      <c r="AQ48" s="327">
        <v>0</v>
      </c>
      <c r="AR48" s="326">
        <v>0</v>
      </c>
      <c r="AS48" s="326">
        <v>0</v>
      </c>
      <c r="AT48" s="379">
        <v>1</v>
      </c>
      <c r="AU48" s="380">
        <v>0</v>
      </c>
      <c r="AV48" s="708">
        <v>0</v>
      </c>
      <c r="AW48" s="326">
        <v>0</v>
      </c>
      <c r="AX48" s="744">
        <v>0</v>
      </c>
      <c r="AY48" s="326">
        <v>0</v>
      </c>
      <c r="AZ48" s="326">
        <v>0</v>
      </c>
      <c r="BA48" s="326">
        <v>0</v>
      </c>
      <c r="BB48" s="708">
        <v>0</v>
      </c>
      <c r="BC48" s="326">
        <v>0</v>
      </c>
      <c r="BD48" s="326">
        <v>0</v>
      </c>
      <c r="BE48" s="326">
        <v>0</v>
      </c>
      <c r="BF48" s="708">
        <v>0</v>
      </c>
      <c r="BG48" s="326">
        <v>0</v>
      </c>
      <c r="BH48" s="326">
        <v>0</v>
      </c>
      <c r="BI48" s="326">
        <v>0</v>
      </c>
      <c r="BJ48" s="326">
        <v>0</v>
      </c>
      <c r="BK48" s="326">
        <v>0</v>
      </c>
      <c r="BL48" s="326">
        <v>0</v>
      </c>
      <c r="BM48" s="327">
        <v>0</v>
      </c>
      <c r="BN48" s="148"/>
      <c r="BO48" s="201" t="s">
        <v>142</v>
      </c>
      <c r="BP48" s="202">
        <v>6</v>
      </c>
      <c r="BQ48" s="380">
        <v>0</v>
      </c>
      <c r="BR48" s="326"/>
      <c r="BS48" s="326">
        <v>0</v>
      </c>
      <c r="BT48" s="326">
        <v>2</v>
      </c>
      <c r="BU48" s="326">
        <v>0</v>
      </c>
      <c r="BV48" s="326">
        <v>0</v>
      </c>
      <c r="BW48" s="326">
        <v>0</v>
      </c>
      <c r="BX48" s="326">
        <v>0</v>
      </c>
      <c r="BY48" s="708">
        <v>0</v>
      </c>
      <c r="BZ48" s="326">
        <v>0</v>
      </c>
      <c r="CA48" s="326">
        <v>0</v>
      </c>
      <c r="CB48" s="326">
        <v>0</v>
      </c>
      <c r="CC48" s="708">
        <v>0</v>
      </c>
      <c r="CD48" s="326">
        <v>0</v>
      </c>
      <c r="CE48" s="326">
        <v>0</v>
      </c>
      <c r="CF48" s="326">
        <v>0</v>
      </c>
      <c r="CG48" s="326">
        <v>0</v>
      </c>
      <c r="CH48" s="326">
        <v>0</v>
      </c>
      <c r="CI48" s="379">
        <v>0</v>
      </c>
      <c r="CJ48" s="380">
        <v>0</v>
      </c>
      <c r="CK48" s="326">
        <v>0</v>
      </c>
      <c r="CL48" s="716">
        <v>0</v>
      </c>
      <c r="CM48" s="326"/>
      <c r="CN48" s="326"/>
      <c r="CO48" s="327">
        <v>0</v>
      </c>
      <c r="CP48" s="148"/>
      <c r="CQ48" s="370" t="s">
        <v>142</v>
      </c>
      <c r="CR48" s="371">
        <v>1</v>
      </c>
      <c r="CS48" s="380"/>
      <c r="CT48" s="326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80"/>
      <c r="DM48" s="327"/>
      <c r="DN48" s="148"/>
      <c r="DO48" s="201" t="s">
        <v>142</v>
      </c>
      <c r="DP48" s="202">
        <v>5</v>
      </c>
      <c r="DQ48" s="380"/>
      <c r="DR48" s="326"/>
      <c r="DS48" s="326"/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>
        <v>0</v>
      </c>
      <c r="EH48" s="327">
        <v>0</v>
      </c>
      <c r="EI48" s="326"/>
      <c r="EJ48" s="326"/>
      <c r="EK48" s="716">
        <v>0</v>
      </c>
      <c r="EL48" s="326"/>
      <c r="EM48" s="326">
        <v>0</v>
      </c>
      <c r="EN48" s="708">
        <v>0</v>
      </c>
      <c r="EO48" s="326">
        <v>0</v>
      </c>
      <c r="EP48" s="716">
        <v>0</v>
      </c>
      <c r="EQ48" s="148"/>
      <c r="ER48" s="201" t="s">
        <v>142</v>
      </c>
      <c r="ES48" s="380">
        <v>0</v>
      </c>
      <c r="ET48" s="326">
        <v>0</v>
      </c>
      <c r="EU48" s="379">
        <v>0</v>
      </c>
      <c r="EV48" s="380">
        <v>0</v>
      </c>
      <c r="EW48" s="326">
        <v>0</v>
      </c>
      <c r="EX48" s="327">
        <v>0</v>
      </c>
      <c r="EY48" s="326">
        <v>0</v>
      </c>
      <c r="EZ48" s="326">
        <v>0</v>
      </c>
      <c r="FA48" s="379">
        <v>0</v>
      </c>
      <c r="FB48" s="380">
        <v>0</v>
      </c>
      <c r="FC48" s="326">
        <v>0</v>
      </c>
      <c r="FD48" s="327">
        <v>0</v>
      </c>
      <c r="FE48" s="326">
        <v>0</v>
      </c>
      <c r="FF48" s="326">
        <v>0</v>
      </c>
      <c r="FG48" s="379">
        <v>0</v>
      </c>
      <c r="FH48" s="380">
        <v>0</v>
      </c>
      <c r="FI48" s="326">
        <v>0</v>
      </c>
      <c r="FJ48" s="327">
        <v>0</v>
      </c>
      <c r="FK48" s="205">
        <v>6</v>
      </c>
      <c r="FL48" s="724">
        <v>0</v>
      </c>
      <c r="FM48" s="326">
        <v>0</v>
      </c>
      <c r="FN48" s="326">
        <v>0</v>
      </c>
      <c r="FO48" s="326">
        <v>0</v>
      </c>
      <c r="FP48" s="326">
        <v>0</v>
      </c>
      <c r="FQ48" s="327">
        <v>0</v>
      </c>
      <c r="FR48" s="380">
        <v>0</v>
      </c>
      <c r="FS48" s="326">
        <v>0</v>
      </c>
      <c r="FT48" s="326">
        <v>0</v>
      </c>
      <c r="FU48" s="326">
        <v>0</v>
      </c>
      <c r="FV48" s="326">
        <v>0</v>
      </c>
      <c r="FW48" s="326">
        <v>0</v>
      </c>
      <c r="FX48" s="326">
        <v>0</v>
      </c>
      <c r="FY48" s="326">
        <v>0</v>
      </c>
      <c r="FZ48" s="326">
        <v>0</v>
      </c>
      <c r="GA48" s="326">
        <v>0</v>
      </c>
      <c r="GB48" s="326">
        <v>0</v>
      </c>
      <c r="GC48" s="326">
        <v>0</v>
      </c>
      <c r="GD48" s="326">
        <v>0</v>
      </c>
      <c r="GE48" s="326">
        <v>0</v>
      </c>
      <c r="GF48" s="326">
        <v>1</v>
      </c>
      <c r="GG48" s="327">
        <v>0</v>
      </c>
      <c r="GH48" s="148"/>
      <c r="GI48" s="201" t="s">
        <v>142</v>
      </c>
      <c r="GJ48" s="486">
        <v>43</v>
      </c>
      <c r="GK48" s="727">
        <v>50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0</v>
      </c>
      <c r="GR48" s="326">
        <v>0</v>
      </c>
      <c r="GS48" s="326">
        <v>0</v>
      </c>
      <c r="GT48" s="326">
        <v>1</v>
      </c>
      <c r="GU48" s="327">
        <v>3</v>
      </c>
      <c r="GV48" s="205">
        <v>3</v>
      </c>
      <c r="GW48" s="205">
        <v>49</v>
      </c>
      <c r="GX48" s="730">
        <v>7.3170731707317067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0</v>
      </c>
      <c r="IS48" s="326">
        <v>0</v>
      </c>
      <c r="IT48" s="327">
        <v>0</v>
      </c>
      <c r="IU48" s="326">
        <v>0</v>
      </c>
      <c r="IV48" s="326">
        <v>0</v>
      </c>
      <c r="IW48" s="327">
        <v>0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>
        <v>0</v>
      </c>
      <c r="JQ48" s="326">
        <v>0</v>
      </c>
      <c r="JR48" s="326">
        <v>0</v>
      </c>
      <c r="JS48" s="326">
        <v>0</v>
      </c>
      <c r="JT48" s="327">
        <v>0</v>
      </c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0</v>
      </c>
      <c r="KE48" s="205">
        <v>25</v>
      </c>
      <c r="KF48" s="734">
        <v>0</v>
      </c>
      <c r="KG48" s="173">
        <v>0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3</v>
      </c>
      <c r="KQ48" s="203">
        <v>0</v>
      </c>
      <c r="KR48" s="203">
        <v>1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419"/>
      <c r="LF48" s="419"/>
      <c r="LG48" s="419"/>
      <c r="LH48" s="419"/>
      <c r="LI48" s="419"/>
      <c r="LJ48" s="545"/>
      <c r="LK48" s="480"/>
      <c r="LL48" s="452"/>
      <c r="LM48" s="452"/>
      <c r="LN48" s="453"/>
      <c r="LO48" s="801">
        <v>1</v>
      </c>
      <c r="LP48" s="452"/>
      <c r="LQ48" s="452"/>
      <c r="LR48" s="453"/>
    </row>
    <row r="49" spans="1:330" s="288" customFormat="1" ht="18.75" x14ac:dyDescent="0.3">
      <c r="A49" s="235">
        <v>1453</v>
      </c>
      <c r="B49" s="237" t="s">
        <v>143</v>
      </c>
      <c r="C49" s="202">
        <v>1</v>
      </c>
      <c r="D49" s="380">
        <v>0</v>
      </c>
      <c r="E49" s="326">
        <v>0</v>
      </c>
      <c r="F49" s="326">
        <v>0</v>
      </c>
      <c r="G49" s="705">
        <v>0</v>
      </c>
      <c r="H49" s="326">
        <v>0</v>
      </c>
      <c r="I49" s="379">
        <v>0</v>
      </c>
      <c r="J49" s="380">
        <v>0</v>
      </c>
      <c r="K49" s="326">
        <v>0</v>
      </c>
      <c r="L49" s="326">
        <v>0</v>
      </c>
      <c r="M49" s="406">
        <v>0</v>
      </c>
      <c r="N49" s="380">
        <v>0</v>
      </c>
      <c r="O49" s="326">
        <v>0</v>
      </c>
      <c r="P49" s="326">
        <v>0</v>
      </c>
      <c r="Q49" s="386">
        <v>0</v>
      </c>
      <c r="R49" s="380">
        <v>0</v>
      </c>
      <c r="S49" s="326">
        <v>0</v>
      </c>
      <c r="T49" s="326">
        <v>0</v>
      </c>
      <c r="U49" s="326">
        <v>0</v>
      </c>
      <c r="V49" s="326">
        <v>0</v>
      </c>
      <c r="W49" s="327">
        <v>0</v>
      </c>
      <c r="X49" s="326">
        <v>0</v>
      </c>
      <c r="Y49" s="326">
        <v>0</v>
      </c>
      <c r="Z49" s="326">
        <v>0</v>
      </c>
      <c r="AA49" s="326">
        <v>0</v>
      </c>
      <c r="AB49" s="326">
        <v>0</v>
      </c>
      <c r="AC49" s="326">
        <v>0</v>
      </c>
      <c r="AD49" s="326">
        <v>0</v>
      </c>
      <c r="AE49" s="326">
        <v>0</v>
      </c>
      <c r="AF49" s="327">
        <v>0</v>
      </c>
      <c r="AG49" s="204"/>
      <c r="AH49" s="148"/>
      <c r="AI49" s="277" t="s">
        <v>143</v>
      </c>
      <c r="AJ49" s="202">
        <v>2</v>
      </c>
      <c r="AK49" s="327">
        <v>0</v>
      </c>
      <c r="AL49" s="708">
        <v>0</v>
      </c>
      <c r="AM49" s="326">
        <v>0</v>
      </c>
      <c r="AN49" s="326">
        <v>0</v>
      </c>
      <c r="AO49" s="326">
        <v>0</v>
      </c>
      <c r="AP49" s="326">
        <v>0</v>
      </c>
      <c r="AQ49" s="327">
        <v>0</v>
      </c>
      <c r="AR49" s="326">
        <v>0</v>
      </c>
      <c r="AS49" s="326">
        <v>0</v>
      </c>
      <c r="AT49" s="379">
        <v>0</v>
      </c>
      <c r="AU49" s="380">
        <v>0</v>
      </c>
      <c r="AV49" s="708">
        <v>0</v>
      </c>
      <c r="AW49" s="326">
        <v>0</v>
      </c>
      <c r="AX49" s="744">
        <v>0</v>
      </c>
      <c r="AY49" s="326">
        <v>0</v>
      </c>
      <c r="AZ49" s="326">
        <v>0</v>
      </c>
      <c r="BA49" s="326">
        <v>0</v>
      </c>
      <c r="BB49" s="708">
        <v>0</v>
      </c>
      <c r="BC49" s="326">
        <v>0</v>
      </c>
      <c r="BD49" s="326">
        <v>0</v>
      </c>
      <c r="BE49" s="326">
        <v>0</v>
      </c>
      <c r="BF49" s="708">
        <v>0</v>
      </c>
      <c r="BG49" s="326">
        <v>0</v>
      </c>
      <c r="BH49" s="326">
        <v>0</v>
      </c>
      <c r="BI49" s="326">
        <v>0</v>
      </c>
      <c r="BJ49" s="326">
        <v>0</v>
      </c>
      <c r="BK49" s="326">
        <v>0</v>
      </c>
      <c r="BL49" s="326">
        <v>0</v>
      </c>
      <c r="BM49" s="327">
        <v>0</v>
      </c>
      <c r="BN49" s="148"/>
      <c r="BO49" s="237" t="s">
        <v>143</v>
      </c>
      <c r="BP49" s="202">
        <v>2</v>
      </c>
      <c r="BQ49" s="380">
        <v>0</v>
      </c>
      <c r="BR49" s="326"/>
      <c r="BS49" s="326">
        <v>0</v>
      </c>
      <c r="BT49" s="326">
        <v>0</v>
      </c>
      <c r="BU49" s="326">
        <v>0</v>
      </c>
      <c r="BV49" s="326">
        <v>0</v>
      </c>
      <c r="BW49" s="326">
        <v>0</v>
      </c>
      <c r="BX49" s="326">
        <v>0</v>
      </c>
      <c r="BY49" s="708">
        <v>0</v>
      </c>
      <c r="BZ49" s="326">
        <v>0</v>
      </c>
      <c r="CA49" s="326">
        <v>0</v>
      </c>
      <c r="CB49" s="326">
        <v>0</v>
      </c>
      <c r="CC49" s="708">
        <v>0</v>
      </c>
      <c r="CD49" s="326">
        <v>0</v>
      </c>
      <c r="CE49" s="326">
        <v>0</v>
      </c>
      <c r="CF49" s="326">
        <v>0</v>
      </c>
      <c r="CG49" s="326">
        <v>0</v>
      </c>
      <c r="CH49" s="326">
        <v>0</v>
      </c>
      <c r="CI49" s="379">
        <v>0</v>
      </c>
      <c r="CJ49" s="380">
        <v>0</v>
      </c>
      <c r="CK49" s="326">
        <v>0</v>
      </c>
      <c r="CL49" s="716">
        <v>0</v>
      </c>
      <c r="CM49" s="326"/>
      <c r="CN49" s="326"/>
      <c r="CO49" s="327">
        <v>0</v>
      </c>
      <c r="CP49" s="148"/>
      <c r="CQ49" s="372" t="s">
        <v>143</v>
      </c>
      <c r="CR49" s="373">
        <v>0</v>
      </c>
      <c r="CS49" s="380"/>
      <c r="CT49" s="326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80"/>
      <c r="DM49" s="327"/>
      <c r="DN49" s="148"/>
      <c r="DO49" s="237" t="s">
        <v>143</v>
      </c>
      <c r="DP49" s="202">
        <v>2</v>
      </c>
      <c r="DQ49" s="380"/>
      <c r="DR49" s="326"/>
      <c r="DS49" s="326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>
        <v>0</v>
      </c>
      <c r="EH49" s="327">
        <v>0</v>
      </c>
      <c r="EI49" s="326"/>
      <c r="EJ49" s="326"/>
      <c r="EK49" s="716">
        <v>0</v>
      </c>
      <c r="EL49" s="326"/>
      <c r="EM49" s="326">
        <v>0</v>
      </c>
      <c r="EN49" s="708">
        <v>0</v>
      </c>
      <c r="EO49" s="326">
        <v>0</v>
      </c>
      <c r="EP49" s="716">
        <v>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0</v>
      </c>
      <c r="EZ49" s="326">
        <v>0</v>
      </c>
      <c r="FA49" s="379">
        <v>0</v>
      </c>
      <c r="FB49" s="380">
        <v>0</v>
      </c>
      <c r="FC49" s="326">
        <v>0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4</v>
      </c>
      <c r="FL49" s="724"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0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0</v>
      </c>
      <c r="GB49" s="326">
        <v>0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0</v>
      </c>
      <c r="GL49" s="380">
        <v>0</v>
      </c>
      <c r="GM49" s="326">
        <v>0</v>
      </c>
      <c r="GN49" s="326">
        <v>0</v>
      </c>
      <c r="GO49" s="326">
        <v>0</v>
      </c>
      <c r="GP49" s="327">
        <v>0</v>
      </c>
      <c r="GQ49" s="380">
        <v>0</v>
      </c>
      <c r="GR49" s="326">
        <v>0</v>
      </c>
      <c r="GS49" s="326">
        <v>0</v>
      </c>
      <c r="GT49" s="326">
        <v>0</v>
      </c>
      <c r="GU49" s="327">
        <v>0</v>
      </c>
      <c r="GV49" s="205">
        <v>9</v>
      </c>
      <c r="GW49" s="205">
        <v>16</v>
      </c>
      <c r="GX49" s="730">
        <v>69.230769230769226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>
        <v>0</v>
      </c>
      <c r="JQ49" s="326">
        <v>0</v>
      </c>
      <c r="JR49" s="326">
        <v>0</v>
      </c>
      <c r="JS49" s="326">
        <v>0</v>
      </c>
      <c r="JT49" s="327">
        <v>0</v>
      </c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0</v>
      </c>
      <c r="KG49" s="173">
        <v>0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3</v>
      </c>
      <c r="KQ49" s="203">
        <v>0</v>
      </c>
      <c r="KR49" s="203">
        <v>1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419"/>
      <c r="LF49" s="419"/>
      <c r="LG49" s="419"/>
      <c r="LH49" s="419"/>
      <c r="LI49" s="419"/>
      <c r="LJ49" s="545"/>
      <c r="LK49" s="480"/>
      <c r="LL49" s="452"/>
      <c r="LM49" s="452"/>
      <c r="LN49" s="453"/>
      <c r="LO49" s="801"/>
      <c r="LP49" s="452"/>
      <c r="LQ49" s="452"/>
      <c r="LR49" s="453"/>
    </row>
    <row r="50" spans="1:330" s="288" customFormat="1" ht="19.5" thickBot="1" x14ac:dyDescent="0.35">
      <c r="A50" s="235">
        <v>1454</v>
      </c>
      <c r="B50" s="238" t="s">
        <v>144</v>
      </c>
      <c r="C50" s="502">
        <v>3</v>
      </c>
      <c r="D50" s="381">
        <v>0</v>
      </c>
      <c r="E50" s="382">
        <v>0</v>
      </c>
      <c r="F50" s="382">
        <v>0</v>
      </c>
      <c r="G50" s="706">
        <v>0</v>
      </c>
      <c r="H50" s="382">
        <v>0</v>
      </c>
      <c r="I50" s="385">
        <v>0</v>
      </c>
      <c r="J50" s="381">
        <v>0</v>
      </c>
      <c r="K50" s="382">
        <v>0</v>
      </c>
      <c r="L50" s="382">
        <v>0</v>
      </c>
      <c r="M50" s="408">
        <v>0</v>
      </c>
      <c r="N50" s="381">
        <v>0</v>
      </c>
      <c r="O50" s="382">
        <v>0</v>
      </c>
      <c r="P50" s="382">
        <v>0</v>
      </c>
      <c r="Q50" s="388">
        <v>0</v>
      </c>
      <c r="R50" s="381">
        <v>0</v>
      </c>
      <c r="S50" s="382">
        <v>0</v>
      </c>
      <c r="T50" s="382">
        <v>0</v>
      </c>
      <c r="U50" s="382">
        <v>0</v>
      </c>
      <c r="V50" s="382">
        <v>0</v>
      </c>
      <c r="W50" s="383">
        <v>0</v>
      </c>
      <c r="X50" s="382">
        <v>0</v>
      </c>
      <c r="Y50" s="382">
        <v>0</v>
      </c>
      <c r="Z50" s="382">
        <v>0</v>
      </c>
      <c r="AA50" s="382">
        <v>0</v>
      </c>
      <c r="AB50" s="382">
        <v>0</v>
      </c>
      <c r="AC50" s="382">
        <v>0</v>
      </c>
      <c r="AD50" s="382">
        <v>0</v>
      </c>
      <c r="AE50" s="382">
        <v>0</v>
      </c>
      <c r="AF50" s="383">
        <v>0</v>
      </c>
      <c r="AG50" s="240"/>
      <c r="AH50" s="148"/>
      <c r="AI50" s="278" t="s">
        <v>144</v>
      </c>
      <c r="AJ50" s="502">
        <v>3</v>
      </c>
      <c r="AK50" s="383">
        <v>0</v>
      </c>
      <c r="AL50" s="709">
        <v>0</v>
      </c>
      <c r="AM50" s="382">
        <v>0</v>
      </c>
      <c r="AN50" s="382">
        <v>0</v>
      </c>
      <c r="AO50" s="382">
        <v>0</v>
      </c>
      <c r="AP50" s="382">
        <v>0</v>
      </c>
      <c r="AQ50" s="383">
        <v>0</v>
      </c>
      <c r="AR50" s="382">
        <v>0</v>
      </c>
      <c r="AS50" s="382">
        <v>0</v>
      </c>
      <c r="AT50" s="385">
        <v>0</v>
      </c>
      <c r="AU50" s="381">
        <v>1</v>
      </c>
      <c r="AV50" s="709">
        <v>25</v>
      </c>
      <c r="AW50" s="382">
        <v>1</v>
      </c>
      <c r="AX50" s="745">
        <v>1</v>
      </c>
      <c r="AY50" s="382">
        <v>0</v>
      </c>
      <c r="AZ50" s="382">
        <v>0</v>
      </c>
      <c r="BA50" s="382">
        <v>0</v>
      </c>
      <c r="BB50" s="709">
        <v>0</v>
      </c>
      <c r="BC50" s="382">
        <v>0</v>
      </c>
      <c r="BD50" s="382">
        <v>0</v>
      </c>
      <c r="BE50" s="382">
        <v>0</v>
      </c>
      <c r="BF50" s="709">
        <v>0</v>
      </c>
      <c r="BG50" s="382">
        <v>0</v>
      </c>
      <c r="BH50" s="382">
        <v>0</v>
      </c>
      <c r="BI50" s="382">
        <v>0</v>
      </c>
      <c r="BJ50" s="382">
        <v>0</v>
      </c>
      <c r="BK50" s="382">
        <v>0</v>
      </c>
      <c r="BL50" s="382">
        <v>0</v>
      </c>
      <c r="BM50" s="383">
        <v>0</v>
      </c>
      <c r="BN50" s="148"/>
      <c r="BO50" s="238" t="s">
        <v>144</v>
      </c>
      <c r="BP50" s="502">
        <v>4</v>
      </c>
      <c r="BQ50" s="381">
        <v>0</v>
      </c>
      <c r="BR50" s="382"/>
      <c r="BS50" s="382">
        <v>0</v>
      </c>
      <c r="BT50" s="382">
        <v>0</v>
      </c>
      <c r="BU50" s="382">
        <v>0</v>
      </c>
      <c r="BV50" s="382">
        <v>0</v>
      </c>
      <c r="BW50" s="382">
        <v>0</v>
      </c>
      <c r="BX50" s="382">
        <v>0</v>
      </c>
      <c r="BY50" s="709">
        <v>0</v>
      </c>
      <c r="BZ50" s="382">
        <v>0</v>
      </c>
      <c r="CA50" s="382">
        <v>0</v>
      </c>
      <c r="CB50" s="382">
        <v>0</v>
      </c>
      <c r="CC50" s="709">
        <v>0</v>
      </c>
      <c r="CD50" s="382">
        <v>0</v>
      </c>
      <c r="CE50" s="382">
        <v>0</v>
      </c>
      <c r="CF50" s="382">
        <v>0</v>
      </c>
      <c r="CG50" s="382">
        <v>0</v>
      </c>
      <c r="CH50" s="382">
        <v>0</v>
      </c>
      <c r="CI50" s="385">
        <v>0</v>
      </c>
      <c r="CJ50" s="381">
        <v>0</v>
      </c>
      <c r="CK50" s="382">
        <v>0</v>
      </c>
      <c r="CL50" s="717">
        <v>0</v>
      </c>
      <c r="CM50" s="382"/>
      <c r="CN50" s="382"/>
      <c r="CO50" s="383">
        <v>0</v>
      </c>
      <c r="CP50" s="148"/>
      <c r="CQ50" s="375" t="s">
        <v>144</v>
      </c>
      <c r="CR50" s="376">
        <v>0</v>
      </c>
      <c r="CS50" s="381"/>
      <c r="CT50" s="382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1"/>
      <c r="DM50" s="383"/>
      <c r="DN50" s="148"/>
      <c r="DO50" s="238" t="s">
        <v>144</v>
      </c>
      <c r="DP50" s="502">
        <v>3</v>
      </c>
      <c r="DQ50" s="381"/>
      <c r="DR50" s="382"/>
      <c r="DS50" s="382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>
        <v>0</v>
      </c>
      <c r="EH50" s="383">
        <v>0</v>
      </c>
      <c r="EI50" s="382"/>
      <c r="EJ50" s="382"/>
      <c r="EK50" s="717">
        <v>0</v>
      </c>
      <c r="EL50" s="382"/>
      <c r="EM50" s="382">
        <v>0</v>
      </c>
      <c r="EN50" s="709">
        <v>0</v>
      </c>
      <c r="EO50" s="382">
        <v>0</v>
      </c>
      <c r="EP50" s="717"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0</v>
      </c>
      <c r="EW50" s="382">
        <v>0</v>
      </c>
      <c r="EX50" s="383">
        <v>0</v>
      </c>
      <c r="EY50" s="382">
        <v>0</v>
      </c>
      <c r="EZ50" s="382">
        <v>0</v>
      </c>
      <c r="FA50" s="385">
        <v>0</v>
      </c>
      <c r="FB50" s="381">
        <v>0</v>
      </c>
      <c r="FC50" s="382">
        <v>0</v>
      </c>
      <c r="FD50" s="383">
        <v>0</v>
      </c>
      <c r="FE50" s="382">
        <v>0</v>
      </c>
      <c r="FF50" s="382">
        <v>0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v>0</v>
      </c>
      <c r="FM50" s="382">
        <v>0</v>
      </c>
      <c r="FN50" s="382">
        <v>0</v>
      </c>
      <c r="FO50" s="382">
        <v>0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0</v>
      </c>
      <c r="FV50" s="382">
        <v>0</v>
      </c>
      <c r="FW50" s="382">
        <v>0</v>
      </c>
      <c r="FX50" s="382">
        <v>0</v>
      </c>
      <c r="FY50" s="382">
        <v>0</v>
      </c>
      <c r="FZ50" s="382">
        <v>0</v>
      </c>
      <c r="GA50" s="382">
        <v>0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200</v>
      </c>
      <c r="GL50" s="381">
        <v>0</v>
      </c>
      <c r="GM50" s="382">
        <v>0</v>
      </c>
      <c r="GN50" s="382">
        <v>0</v>
      </c>
      <c r="GO50" s="382">
        <v>0</v>
      </c>
      <c r="GP50" s="383">
        <v>0</v>
      </c>
      <c r="GQ50" s="381">
        <v>0</v>
      </c>
      <c r="GR50" s="382">
        <v>0</v>
      </c>
      <c r="GS50" s="382">
        <v>0</v>
      </c>
      <c r="GT50" s="382">
        <v>2</v>
      </c>
      <c r="GU50" s="383">
        <v>4</v>
      </c>
      <c r="GV50" s="223">
        <v>5</v>
      </c>
      <c r="GW50" s="223">
        <v>34</v>
      </c>
      <c r="GX50" s="731">
        <v>17.857142857142858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0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>
        <v>0</v>
      </c>
      <c r="JQ50" s="382">
        <v>0</v>
      </c>
      <c r="JR50" s="382">
        <v>0</v>
      </c>
      <c r="JS50" s="382">
        <v>0</v>
      </c>
      <c r="JT50" s="383">
        <v>0</v>
      </c>
      <c r="JU50" s="381">
        <v>0</v>
      </c>
      <c r="JV50" s="382">
        <v>0</v>
      </c>
      <c r="JW50" s="382">
        <v>0</v>
      </c>
      <c r="JX50" s="382">
        <v>0</v>
      </c>
      <c r="JY50" s="383">
        <v>0</v>
      </c>
      <c r="JZ50" s="381">
        <v>0</v>
      </c>
      <c r="KA50" s="382">
        <v>0</v>
      </c>
      <c r="KB50" s="382">
        <v>0</v>
      </c>
      <c r="KC50" s="382">
        <v>0</v>
      </c>
      <c r="KD50" s="383">
        <v>0</v>
      </c>
      <c r="KE50" s="223">
        <v>17</v>
      </c>
      <c r="KF50" s="735">
        <v>0</v>
      </c>
      <c r="KG50" s="225">
        <v>0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1</v>
      </c>
      <c r="KQ50" s="224">
        <v>0</v>
      </c>
      <c r="KR50" s="224">
        <v>3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278" t="s">
        <v>144</v>
      </c>
      <c r="LE50" s="422"/>
      <c r="LF50" s="422"/>
      <c r="LG50" s="422"/>
      <c r="LH50" s="422"/>
      <c r="LI50" s="422"/>
      <c r="LJ50" s="796"/>
      <c r="LK50" s="481"/>
      <c r="LL50" s="456"/>
      <c r="LM50" s="456"/>
      <c r="LN50" s="457"/>
      <c r="LO50" s="803"/>
      <c r="LP50" s="456"/>
      <c r="LQ50" s="456"/>
      <c r="LR50" s="457"/>
    </row>
    <row r="51" spans="1:330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0" x14ac:dyDescent="0.2">
      <c r="LK52" s="445"/>
      <c r="LL52" s="445"/>
      <c r="LM52" s="445"/>
      <c r="LN52" s="445"/>
    </row>
    <row r="53" spans="1:330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0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0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0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0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0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0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19">
    <mergeCell ref="LO12:LR14"/>
    <mergeCell ref="LE13:LJ13"/>
    <mergeCell ref="LK27:LN29"/>
    <mergeCell ref="LO27:LR30"/>
    <mergeCell ref="KU30:KU31"/>
    <mergeCell ref="IB30:IB31"/>
    <mergeCell ref="IC30:IC31"/>
    <mergeCell ref="ID30:ID31"/>
    <mergeCell ref="IE30:IE31"/>
    <mergeCell ref="II29:IK30"/>
    <mergeCell ref="IL29:IN30"/>
    <mergeCell ref="IO29:IQ30"/>
    <mergeCell ref="IR29:IT30"/>
    <mergeCell ref="JM29:JO29"/>
    <mergeCell ref="JU29:JY29"/>
    <mergeCell ref="JZ29:KD29"/>
    <mergeCell ref="KJ29:KJ31"/>
    <mergeCell ref="KM29:KO29"/>
    <mergeCell ref="KP29:KR29"/>
    <mergeCell ref="KS29:KU29"/>
    <mergeCell ref="KB30:KB31"/>
    <mergeCell ref="KC30:KC31"/>
    <mergeCell ref="KN30:KN31"/>
    <mergeCell ref="KS30:KS31"/>
    <mergeCell ref="KT30:KT31"/>
    <mergeCell ref="KO30:KO31"/>
    <mergeCell ref="KP30:KP31"/>
    <mergeCell ref="KQ30:KQ31"/>
    <mergeCell ref="KR30:KR31"/>
    <mergeCell ref="LE12:LJ12"/>
    <mergeCell ref="LK12:LN14"/>
    <mergeCell ref="CV28:CV30"/>
    <mergeCell ref="CS28:CS30"/>
    <mergeCell ref="CT28:CT30"/>
    <mergeCell ref="DL28:DM30"/>
    <mergeCell ref="DO28:DO31"/>
    <mergeCell ref="DT28:DT30"/>
    <mergeCell ref="DU28:EH28"/>
    <mergeCell ref="JT30:JT31"/>
    <mergeCell ref="KM30:KM31"/>
    <mergeCell ref="ES30:EU30"/>
    <mergeCell ref="EV30:EX30"/>
    <mergeCell ref="EY30:FA30"/>
    <mergeCell ref="FB30:FD30"/>
    <mergeCell ref="DF29:DG30"/>
    <mergeCell ref="DH29:DI30"/>
    <mergeCell ref="DU29:DX29"/>
    <mergeCell ref="DY29:EB30"/>
    <mergeCell ref="EC29:ED30"/>
    <mergeCell ref="EE29:EF30"/>
    <mergeCell ref="EG29:EH30"/>
    <mergeCell ref="LE28:LJ28"/>
    <mergeCell ref="AK29:AL30"/>
    <mergeCell ref="AN29:AN30"/>
    <mergeCell ref="AO29:AQ29"/>
    <mergeCell ref="AR29:AS30"/>
    <mergeCell ref="AT29:AT30"/>
    <mergeCell ref="AU29:AV30"/>
    <mergeCell ref="AY29:BB29"/>
    <mergeCell ref="BC29:BF30"/>
    <mergeCell ref="BG29:BH30"/>
    <mergeCell ref="BI29:BJ30"/>
    <mergeCell ref="BK29:BL30"/>
    <mergeCell ref="BV29:BY29"/>
    <mergeCell ref="BZ29:CC30"/>
    <mergeCell ref="CD29:CE30"/>
    <mergeCell ref="CF29:CG30"/>
    <mergeCell ref="CH29:CI30"/>
    <mergeCell ref="CX29:CZ29"/>
    <mergeCell ref="DA29:DC30"/>
    <mergeCell ref="DD29:DE30"/>
    <mergeCell ref="LE29:LG30"/>
    <mergeCell ref="LH29:LJ30"/>
    <mergeCell ref="KV30:KW30"/>
    <mergeCell ref="BV30:BW30"/>
    <mergeCell ref="KY30:LB30"/>
    <mergeCell ref="GL29:GP29"/>
    <mergeCell ref="GQ29:GU29"/>
    <mergeCell ref="GX29:GX31"/>
    <mergeCell ref="GY29:HG29"/>
    <mergeCell ref="HI29:HQ29"/>
    <mergeCell ref="HS29:HS31"/>
    <mergeCell ref="HT29:HX29"/>
    <mergeCell ref="HY29:IF29"/>
    <mergeCell ref="HP30:HP31"/>
    <mergeCell ref="IF30:IF31"/>
    <mergeCell ref="HW30:HW31"/>
    <mergeCell ref="HX30:HX31"/>
    <mergeCell ref="HY30:HY31"/>
    <mergeCell ref="HZ30:HZ31"/>
    <mergeCell ref="HJ30:HJ31"/>
    <mergeCell ref="HK30:HK31"/>
    <mergeCell ref="HL30:HL31"/>
    <mergeCell ref="HM30:HM31"/>
    <mergeCell ref="HN30:HN31"/>
    <mergeCell ref="HO30:HO31"/>
    <mergeCell ref="FE30:FG30"/>
    <mergeCell ref="FH30:FJ30"/>
    <mergeCell ref="FR30:FT30"/>
    <mergeCell ref="GU30:GU31"/>
    <mergeCell ref="GI28:GI31"/>
    <mergeCell ref="HG30:HG31"/>
    <mergeCell ref="GM30:GM31"/>
    <mergeCell ref="HE30:HE31"/>
    <mergeCell ref="GS30:GS31"/>
    <mergeCell ref="GT30:GT31"/>
    <mergeCell ref="GL28:HG28"/>
    <mergeCell ref="KY15:LB15"/>
    <mergeCell ref="AK27:BM27"/>
    <mergeCell ref="BQ27:CO27"/>
    <mergeCell ref="CS27:DK27"/>
    <mergeCell ref="DL27:DM27"/>
    <mergeCell ref="DQ27:EO27"/>
    <mergeCell ref="KM27:KU28"/>
    <mergeCell ref="HP15:HP16"/>
    <mergeCell ref="HW15:HW16"/>
    <mergeCell ref="IF15:IF16"/>
    <mergeCell ref="IX15:IZ15"/>
    <mergeCell ref="JA15:JC15"/>
    <mergeCell ref="JF15:JF16"/>
    <mergeCell ref="JH15:JH16"/>
    <mergeCell ref="JK15:JL15"/>
    <mergeCell ref="JM15:JO15"/>
    <mergeCell ref="JJ14:JJ16"/>
    <mergeCell ref="JK14:JL14"/>
    <mergeCell ref="JM14:JO14"/>
    <mergeCell ref="JU14:JY14"/>
    <mergeCell ref="ES28:FD28"/>
    <mergeCell ref="FK28:FQ28"/>
    <mergeCell ref="FR28:GG28"/>
    <mergeCell ref="GK28:GK31"/>
    <mergeCell ref="KW15:KW16"/>
    <mergeCell ref="LE27:LJ27"/>
    <mergeCell ref="AK28:AQ28"/>
    <mergeCell ref="AR28:AS28"/>
    <mergeCell ref="AU28:AX28"/>
    <mergeCell ref="AY28:BL28"/>
    <mergeCell ref="BM28:BM29"/>
    <mergeCell ref="BO28:BO31"/>
    <mergeCell ref="BU28:BU30"/>
    <mergeCell ref="BV28:CI28"/>
    <mergeCell ref="CJ28:CL30"/>
    <mergeCell ref="CM28:CN30"/>
    <mergeCell ref="CO28:CO29"/>
    <mergeCell ref="CQ28:CQ31"/>
    <mergeCell ref="CW28:CW30"/>
    <mergeCell ref="CX28:DI28"/>
    <mergeCell ref="DJ28:DK30"/>
    <mergeCell ref="JU30:JU31"/>
    <mergeCell ref="JV30:JV31"/>
    <mergeCell ref="JW30:JW31"/>
    <mergeCell ref="JD30:JD31"/>
    <mergeCell ref="JE30:JE31"/>
    <mergeCell ref="JF30:JF31"/>
    <mergeCell ref="JP30:JP31"/>
    <mergeCell ref="JA14:JC14"/>
    <mergeCell ref="KV14:KW14"/>
    <mergeCell ref="LD14:LD16"/>
    <mergeCell ref="LE14:LG15"/>
    <mergeCell ref="LH14:LJ15"/>
    <mergeCell ref="AO15:AP15"/>
    <mergeCell ref="AQ15:AQ16"/>
    <mergeCell ref="AY15:AZ15"/>
    <mergeCell ref="BA15:BB15"/>
    <mergeCell ref="BV15:BW15"/>
    <mergeCell ref="BX15:BY15"/>
    <mergeCell ref="CX15:CY15"/>
    <mergeCell ref="DU15:DV15"/>
    <mergeCell ref="DW15:DX15"/>
    <mergeCell ref="ES15:EU15"/>
    <mergeCell ref="EV15:EX15"/>
    <mergeCell ref="EY15:FA15"/>
    <mergeCell ref="FB15:FD15"/>
    <mergeCell ref="FE15:FG15"/>
    <mergeCell ref="FH15:FJ15"/>
    <mergeCell ref="FR15:FT15"/>
    <mergeCell ref="FU15:FW15"/>
    <mergeCell ref="FX15:FZ15"/>
    <mergeCell ref="GA15:GC15"/>
    <mergeCell ref="JY15:JY16"/>
    <mergeCell ref="JS15:JS16"/>
    <mergeCell ref="JD15:JD16"/>
    <mergeCell ref="JE15:JE16"/>
    <mergeCell ref="JW15:JW16"/>
    <mergeCell ref="JX15:JX16"/>
    <mergeCell ref="JT15:JT16"/>
    <mergeCell ref="JU15:JU16"/>
    <mergeCell ref="JV15:JV16"/>
    <mergeCell ref="JP15:JP16"/>
    <mergeCell ref="JQ15:JQ16"/>
    <mergeCell ref="JR15:JR16"/>
    <mergeCell ref="FE14:FG14"/>
    <mergeCell ref="FH14:FJ14"/>
    <mergeCell ref="FQ14:FQ16"/>
    <mergeCell ref="FR14:GF14"/>
    <mergeCell ref="GG14:GG15"/>
    <mergeCell ref="GL14:GP14"/>
    <mergeCell ref="GQ14:GU14"/>
    <mergeCell ref="GX14:GX16"/>
    <mergeCell ref="GY14:HG14"/>
    <mergeCell ref="GD15:GF15"/>
    <mergeCell ref="GU15:GU16"/>
    <mergeCell ref="HG15:HG16"/>
    <mergeCell ref="HE15:HE16"/>
    <mergeCell ref="HF15:HF16"/>
    <mergeCell ref="GO15:GO16"/>
    <mergeCell ref="GP15:GP16"/>
    <mergeCell ref="GQ15:GQ16"/>
    <mergeCell ref="GR15:GR16"/>
    <mergeCell ref="FK14:FK16"/>
    <mergeCell ref="FM14:FM16"/>
    <mergeCell ref="FN14:FN16"/>
    <mergeCell ref="GN15:GN16"/>
    <mergeCell ref="FL14:FL16"/>
    <mergeCell ref="FO14:FO16"/>
    <mergeCell ref="DA14:DC15"/>
    <mergeCell ref="DD14:DE15"/>
    <mergeCell ref="DF14:DG15"/>
    <mergeCell ref="DH14:DI15"/>
    <mergeCell ref="DU14:DX14"/>
    <mergeCell ref="DY14:EB15"/>
    <mergeCell ref="EC14:ED15"/>
    <mergeCell ref="EE14:EF15"/>
    <mergeCell ref="EG14:EH15"/>
    <mergeCell ref="DO13:DO16"/>
    <mergeCell ref="DT13:DT15"/>
    <mergeCell ref="DU13:EH13"/>
    <mergeCell ref="DQ13:DQ15"/>
    <mergeCell ref="DR13:DR15"/>
    <mergeCell ref="DS13:DS15"/>
    <mergeCell ref="II13:IW13"/>
    <mergeCell ref="IX13:JC13"/>
    <mergeCell ref="JD13:JH14"/>
    <mergeCell ref="JK13:JO13"/>
    <mergeCell ref="JP13:JT14"/>
    <mergeCell ref="JU13:KJ13"/>
    <mergeCell ref="AK14:AL15"/>
    <mergeCell ref="AN14:AN15"/>
    <mergeCell ref="AO14:AQ14"/>
    <mergeCell ref="AR14:AS15"/>
    <mergeCell ref="AT14:AT15"/>
    <mergeCell ref="AU14:AV15"/>
    <mergeCell ref="AY14:BB14"/>
    <mergeCell ref="BC14:BF15"/>
    <mergeCell ref="BG14:BH15"/>
    <mergeCell ref="BI14:BJ15"/>
    <mergeCell ref="BK14:BL15"/>
    <mergeCell ref="BV14:BY14"/>
    <mergeCell ref="BZ14:CC15"/>
    <mergeCell ref="CD14:CE15"/>
    <mergeCell ref="CF14:CG15"/>
    <mergeCell ref="CH14:CI15"/>
    <mergeCell ref="CX14:CZ14"/>
    <mergeCell ref="EI13:EK15"/>
    <mergeCell ref="EL13:EL14"/>
    <mergeCell ref="EM13:EN15"/>
    <mergeCell ref="EO13:EP15"/>
    <mergeCell ref="ER13:ER16"/>
    <mergeCell ref="ES13:FD13"/>
    <mergeCell ref="ES14:EU14"/>
    <mergeCell ref="EV14:EX14"/>
    <mergeCell ref="EY14:FA14"/>
    <mergeCell ref="FB14:FD14"/>
    <mergeCell ref="AK12:BM12"/>
    <mergeCell ref="BQ12:CO12"/>
    <mergeCell ref="CS12:DK12"/>
    <mergeCell ref="DL12:DM12"/>
    <mergeCell ref="DQ12:EO12"/>
    <mergeCell ref="KM12:KU13"/>
    <mergeCell ref="AI13:AI16"/>
    <mergeCell ref="AK13:AQ13"/>
    <mergeCell ref="AR13:AS13"/>
    <mergeCell ref="AU13:AX13"/>
    <mergeCell ref="AY13:BL13"/>
    <mergeCell ref="BM13:BM14"/>
    <mergeCell ref="BO13:BO16"/>
    <mergeCell ref="BU13:BU15"/>
    <mergeCell ref="BV13:CI13"/>
    <mergeCell ref="CJ13:CL15"/>
    <mergeCell ref="CM13:CN15"/>
    <mergeCell ref="CO13:CO14"/>
    <mergeCell ref="CQ13:CQ16"/>
    <mergeCell ref="CW13:CW15"/>
    <mergeCell ref="CX13:DI13"/>
    <mergeCell ref="DJ13:DK15"/>
    <mergeCell ref="DL13:DM15"/>
    <mergeCell ref="CV13:CV15"/>
    <mergeCell ref="GI4:HG6"/>
    <mergeCell ref="AI4:BM6"/>
    <mergeCell ref="BO4:CO6"/>
    <mergeCell ref="DO4:EP7"/>
    <mergeCell ref="HI4:IF7"/>
    <mergeCell ref="CQ5:DM6"/>
    <mergeCell ref="ER5:GG6"/>
    <mergeCell ref="IH5:JH8"/>
    <mergeCell ref="JJ5:KJ7"/>
    <mergeCell ref="KL6:LB8"/>
    <mergeCell ref="GJ28:GJ31"/>
    <mergeCell ref="FL29:FL31"/>
    <mergeCell ref="FM29:FM31"/>
    <mergeCell ref="FN29:FN31"/>
    <mergeCell ref="EM28:EN30"/>
    <mergeCell ref="EO28:EP30"/>
    <mergeCell ref="ER28:ER31"/>
    <mergeCell ref="FU30:FW30"/>
    <mergeCell ref="FX30:FZ30"/>
    <mergeCell ref="GA30:GC30"/>
    <mergeCell ref="GD30:GF30"/>
    <mergeCell ref="ES29:EU29"/>
    <mergeCell ref="EV29:EX29"/>
    <mergeCell ref="EY29:FA29"/>
    <mergeCell ref="FB29:FD29"/>
    <mergeCell ref="FE29:FG29"/>
    <mergeCell ref="FH29:FJ29"/>
    <mergeCell ref="FQ29:FQ31"/>
    <mergeCell ref="FR29:GF29"/>
    <mergeCell ref="GG29:GG30"/>
    <mergeCell ref="FP14:FP16"/>
    <mergeCell ref="GL15:GL16"/>
    <mergeCell ref="GM15:GM16"/>
    <mergeCell ref="EI28:EK30"/>
    <mergeCell ref="EL28:EL29"/>
    <mergeCell ref="A28:A31"/>
    <mergeCell ref="B28:B31"/>
    <mergeCell ref="D28:G29"/>
    <mergeCell ref="H28:H29"/>
    <mergeCell ref="I28:I29"/>
    <mergeCell ref="J28:M28"/>
    <mergeCell ref="D30:D31"/>
    <mergeCell ref="E30:E31"/>
    <mergeCell ref="F30:F31"/>
    <mergeCell ref="G30:G31"/>
    <mergeCell ref="H30:H31"/>
    <mergeCell ref="I30:I31"/>
    <mergeCell ref="M30:M31"/>
    <mergeCell ref="J29:K30"/>
    <mergeCell ref="L29:L30"/>
    <mergeCell ref="T29:U30"/>
    <mergeCell ref="V29:W30"/>
    <mergeCell ref="BX30:BY30"/>
    <mergeCell ref="CX30:CY30"/>
    <mergeCell ref="DU30:DV30"/>
    <mergeCell ref="DW30:DX30"/>
    <mergeCell ref="CU28:CU30"/>
    <mergeCell ref="I15:I16"/>
    <mergeCell ref="AM14:AM15"/>
    <mergeCell ref="D27:AF27"/>
    <mergeCell ref="N28:Q30"/>
    <mergeCell ref="BT28:BT30"/>
    <mergeCell ref="BQ28:BQ30"/>
    <mergeCell ref="AB28:AC30"/>
    <mergeCell ref="R28:W28"/>
    <mergeCell ref="X28:Y30"/>
    <mergeCell ref="Z28:AA30"/>
    <mergeCell ref="AM29:AM30"/>
    <mergeCell ref="AD28:AF30"/>
    <mergeCell ref="BR28:BR30"/>
    <mergeCell ref="BS28:BS30"/>
    <mergeCell ref="AI28:AI31"/>
    <mergeCell ref="AO30:AP30"/>
    <mergeCell ref="AQ30:AQ31"/>
    <mergeCell ref="AY30:AZ30"/>
    <mergeCell ref="BA30:BB30"/>
    <mergeCell ref="R29:S30"/>
    <mergeCell ref="CS13:CS15"/>
    <mergeCell ref="CT13:CT15"/>
    <mergeCell ref="CU13:CU15"/>
    <mergeCell ref="X13:Y15"/>
    <mergeCell ref="BQ13:BQ15"/>
    <mergeCell ref="BR13:BR15"/>
    <mergeCell ref="BS13:BS15"/>
    <mergeCell ref="BT13:BT15"/>
    <mergeCell ref="T14:U15"/>
    <mergeCell ref="V14:W15"/>
    <mergeCell ref="A4:B5"/>
    <mergeCell ref="I13:I14"/>
    <mergeCell ref="J13:L13"/>
    <mergeCell ref="N13:Q15"/>
    <mergeCell ref="R13:W13"/>
    <mergeCell ref="J14:K15"/>
    <mergeCell ref="L14:L15"/>
    <mergeCell ref="M14:M15"/>
    <mergeCell ref="R14:S15"/>
    <mergeCell ref="A13:A16"/>
    <mergeCell ref="B13:B16"/>
    <mergeCell ref="D13:G14"/>
    <mergeCell ref="H13:H14"/>
    <mergeCell ref="A9:A10"/>
    <mergeCell ref="D12:AF12"/>
    <mergeCell ref="Z13:AA15"/>
    <mergeCell ref="AB13:AC15"/>
    <mergeCell ref="AD13:AF15"/>
    <mergeCell ref="C4:AF6"/>
    <mergeCell ref="D15:D16"/>
    <mergeCell ref="E15:E16"/>
    <mergeCell ref="F15:F16"/>
    <mergeCell ref="G15:G16"/>
    <mergeCell ref="H15:H16"/>
    <mergeCell ref="GI13:GI16"/>
    <mergeCell ref="GJ13:GJ16"/>
    <mergeCell ref="FK13:FQ13"/>
    <mergeCell ref="FR13:GG13"/>
    <mergeCell ref="GK13:GK16"/>
    <mergeCell ref="GL13:HG13"/>
    <mergeCell ref="HI13:HQ13"/>
    <mergeCell ref="GT15:GT16"/>
    <mergeCell ref="HT14:HW14"/>
    <mergeCell ref="HR13:IF13"/>
    <mergeCell ref="HI14:HQ14"/>
    <mergeCell ref="HS14:HS16"/>
    <mergeCell ref="GV14:GV16"/>
    <mergeCell ref="GW14:GW16"/>
    <mergeCell ref="HR14:HR16"/>
    <mergeCell ref="HK15:HK16"/>
    <mergeCell ref="HL15:HL16"/>
    <mergeCell ref="HM15:HM16"/>
    <mergeCell ref="HN15:HN16"/>
    <mergeCell ref="HO15:HO16"/>
    <mergeCell ref="HJ15:HJ16"/>
    <mergeCell ref="HC15:HC16"/>
    <mergeCell ref="HD15:HD16"/>
    <mergeCell ref="HY14:IF14"/>
    <mergeCell ref="IH14:IH16"/>
    <mergeCell ref="IX14:IZ14"/>
    <mergeCell ref="II14:IK15"/>
    <mergeCell ref="IL14:IN15"/>
    <mergeCell ref="IO14:IQ15"/>
    <mergeCell ref="IR14:IT15"/>
    <mergeCell ref="IU14:IW15"/>
    <mergeCell ref="HV15:HV16"/>
    <mergeCell ref="HT15:HT16"/>
    <mergeCell ref="HU15:HU16"/>
    <mergeCell ref="HY15:HY16"/>
    <mergeCell ref="HZ15:HZ16"/>
    <mergeCell ref="IA15:IA16"/>
    <mergeCell ref="IB15:IB16"/>
    <mergeCell ref="IC15:IC16"/>
    <mergeCell ref="ID15:ID16"/>
    <mergeCell ref="IE15:IE16"/>
    <mergeCell ref="KV15:KV16"/>
    <mergeCell ref="DQ28:DQ30"/>
    <mergeCell ref="DR28:DR30"/>
    <mergeCell ref="DS28:DS30"/>
    <mergeCell ref="FK29:FK31"/>
    <mergeCell ref="FO29:FO31"/>
    <mergeCell ref="FP29:FP31"/>
    <mergeCell ref="HR29:HR31"/>
    <mergeCell ref="HC30:HC31"/>
    <mergeCell ref="HD30:HD31"/>
    <mergeCell ref="GL30:GL31"/>
    <mergeCell ref="GN30:GN31"/>
    <mergeCell ref="GO30:GO31"/>
    <mergeCell ref="GP30:GP31"/>
    <mergeCell ref="GQ30:GQ31"/>
    <mergeCell ref="GR30:GR31"/>
    <mergeCell ref="GV29:GV31"/>
    <mergeCell ref="GW29:GW31"/>
    <mergeCell ref="HF30:HF31"/>
    <mergeCell ref="KP15:KP16"/>
    <mergeCell ref="JZ15:JZ16"/>
    <mergeCell ref="KA15:KA16"/>
    <mergeCell ref="KB15:KB16"/>
    <mergeCell ref="GS15:GS16"/>
    <mergeCell ref="IU29:IW30"/>
    <mergeCell ref="HI28:HQ28"/>
    <mergeCell ref="HR28:IF28"/>
    <mergeCell ref="II28:IW28"/>
    <mergeCell ref="IA30:IA31"/>
    <mergeCell ref="IX29:IZ29"/>
    <mergeCell ref="JA29:JC29"/>
    <mergeCell ref="JK29:JL29"/>
    <mergeCell ref="JD28:JH29"/>
    <mergeCell ref="JK28:JO28"/>
    <mergeCell ref="HT30:HT31"/>
    <mergeCell ref="HU30:HU31"/>
    <mergeCell ref="HV30:HV31"/>
    <mergeCell ref="JP28:JT29"/>
    <mergeCell ref="JU28:KJ28"/>
    <mergeCell ref="KE29:KE31"/>
    <mergeCell ref="KF29:KF31"/>
    <mergeCell ref="KG29:KG31"/>
    <mergeCell ref="KH29:KH31"/>
    <mergeCell ref="KI29:KI31"/>
    <mergeCell ref="JA30:JC30"/>
    <mergeCell ref="JH30:JH31"/>
    <mergeCell ref="JK30:JL30"/>
    <mergeCell ref="JM30:JO30"/>
    <mergeCell ref="JQ30:JQ31"/>
    <mergeCell ref="KD30:KD31"/>
    <mergeCell ref="IX28:JC28"/>
    <mergeCell ref="IX30:IZ30"/>
    <mergeCell ref="JG30:JG31"/>
    <mergeCell ref="JX30:JX31"/>
    <mergeCell ref="JY30:JY31"/>
    <mergeCell ref="JZ30:JZ31"/>
    <mergeCell ref="KA30:KA31"/>
    <mergeCell ref="JR30:JR31"/>
    <mergeCell ref="JS30:JS31"/>
    <mergeCell ref="KQ15:KQ16"/>
    <mergeCell ref="KR15:KR16"/>
    <mergeCell ref="KS15:KS16"/>
    <mergeCell ref="KT15:KT16"/>
    <mergeCell ref="KC15:KC16"/>
    <mergeCell ref="KM15:KM16"/>
    <mergeCell ref="KI14:KI16"/>
    <mergeCell ref="KE14:KE16"/>
    <mergeCell ref="KF14:KF16"/>
    <mergeCell ref="KG14:KG16"/>
    <mergeCell ref="KH14:KH16"/>
    <mergeCell ref="JZ14:KD14"/>
    <mergeCell ref="KP14:KR14"/>
    <mergeCell ref="KS14:KU14"/>
    <mergeCell ref="KU15:KU16"/>
    <mergeCell ref="KN15:KN16"/>
    <mergeCell ref="KO15:KO16"/>
    <mergeCell ref="KJ14:KJ16"/>
    <mergeCell ref="KL14:KL16"/>
    <mergeCell ref="KM14:KO14"/>
    <mergeCell ref="KD15:KD16"/>
  </mergeCells>
  <pageMargins left="0.19685039370078741" right="0.19685039370078741" top="0.19685039370078741" bottom="0.19685039370078741" header="0.31496062992125984" footer="0.31496062992125984"/>
  <pageSetup paperSize="9" scale="38" orientation="landscape" r:id="rId1"/>
  <colBreaks count="4" manualBreakCount="4">
    <brk id="33" max="49" man="1"/>
    <brk id="65" max="1048575" man="1"/>
    <brk id="93" max="1048575" man="1"/>
    <brk id="117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R58"/>
  <sheetViews>
    <sheetView topLeftCell="AF24" zoomScale="70" zoomScaleNormal="70" zoomScaleSheetLayoutView="40" workbookViewId="0">
      <selection activeCell="AX32" sqref="AX32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9.85546875" style="84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16384" width="11.42578125" style="281"/>
  </cols>
  <sheetData>
    <row r="1" spans="1:330" x14ac:dyDescent="0.2">
      <c r="LK1" s="445"/>
      <c r="LL1" s="445"/>
      <c r="LM1" s="445"/>
      <c r="LN1" s="445"/>
    </row>
    <row r="2" spans="1:330" x14ac:dyDescent="0.2">
      <c r="LK2" s="445"/>
      <c r="LL2" s="445"/>
      <c r="LM2" s="445"/>
      <c r="LN2" s="445"/>
    </row>
    <row r="3" spans="1:330" ht="12.75" customHeight="1" x14ac:dyDescent="0.2">
      <c r="LK3" s="445"/>
      <c r="LL3" s="445"/>
      <c r="LM3" s="445"/>
      <c r="LN3" s="445"/>
    </row>
    <row r="4" spans="1:330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0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0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0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842" t="s">
        <v>226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 t="str">
        <f>M7</f>
        <v>MAYO 2024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 t="str">
        <f>M7</f>
        <v>MAYO 2024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 t="str">
        <f>M7</f>
        <v>MAYO 2024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 t="str">
        <f>M7</f>
        <v>MAYO 2024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 t="str">
        <f>M7</f>
        <v>MAYO 2024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</row>
    <row r="8" spans="1:330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 t="str">
        <f>M7</f>
        <v>MAYO 2024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>MAYO 2024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 t="str">
        <f>M7</f>
        <v>MAYO 2024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</row>
    <row r="9" spans="1:330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>MAYO 2024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>MAYO 2024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</row>
    <row r="10" spans="1:330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</row>
    <row r="11" spans="1:330" ht="13.5" thickBot="1" x14ac:dyDescent="0.25">
      <c r="LK11" s="445"/>
      <c r="LL11" s="445"/>
      <c r="LM11" s="445"/>
      <c r="LN11" s="445"/>
    </row>
    <row r="12" spans="1:330" ht="15.75" customHeight="1" thickBot="1" x14ac:dyDescent="0.35">
      <c r="A12" s="4"/>
      <c r="B12" s="5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822"/>
      <c r="AI12" s="5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822"/>
      <c r="BO12" s="5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822"/>
      <c r="CQ12" s="6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822"/>
      <c r="DO12" s="5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6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6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769" t="s">
        <v>218</v>
      </c>
      <c r="LP12" s="1770"/>
      <c r="LQ12" s="1770"/>
      <c r="LR12" s="1771"/>
    </row>
    <row r="13" spans="1:330" ht="33.75" customHeight="1" thickBot="1" x14ac:dyDescent="0.35">
      <c r="A13" s="1426" t="s">
        <v>163</v>
      </c>
      <c r="B13" s="1553" t="s">
        <v>169</v>
      </c>
      <c r="C13" s="66"/>
      <c r="D13" s="1220" t="s">
        <v>2</v>
      </c>
      <c r="E13" s="1221"/>
      <c r="F13" s="1221"/>
      <c r="G13" s="1268"/>
      <c r="H13" s="1667" t="s">
        <v>7</v>
      </c>
      <c r="I13" s="1667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4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821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817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6"/>
      <c r="BM13" s="1167" t="s">
        <v>36</v>
      </c>
      <c r="BN13" s="838"/>
      <c r="BO13" s="1553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6"/>
      <c r="CJ13" s="1343" t="s">
        <v>26</v>
      </c>
      <c r="CK13" s="1344"/>
      <c r="CL13" s="1345"/>
      <c r="CM13" s="1337"/>
      <c r="CN13" s="1338"/>
      <c r="CO13" s="1167" t="s">
        <v>36</v>
      </c>
      <c r="CP13" s="838"/>
      <c r="CQ13" s="1553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6"/>
      <c r="DJ13" s="1260" t="s">
        <v>26</v>
      </c>
      <c r="DK13" s="1261"/>
      <c r="DL13" s="1152" t="s">
        <v>11</v>
      </c>
      <c r="DM13" s="1153"/>
      <c r="DN13" s="838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6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838"/>
      <c r="ER13" s="1553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834"/>
      <c r="FF13" s="834"/>
      <c r="FG13" s="834"/>
      <c r="FH13" s="834"/>
      <c r="FI13" s="834"/>
      <c r="FJ13" s="834"/>
      <c r="FK13" s="1450" t="s">
        <v>172</v>
      </c>
      <c r="FL13" s="1451"/>
      <c r="FM13" s="1451"/>
      <c r="FN13" s="1451"/>
      <c r="FO13" s="1451"/>
      <c r="FP13" s="1451"/>
      <c r="FQ13" s="1452"/>
      <c r="FR13" s="1182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656" t="s">
        <v>169</v>
      </c>
      <c r="GJ13" s="1193" t="s">
        <v>171</v>
      </c>
      <c r="GK13" s="1659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356"/>
      <c r="GW13" s="1356"/>
      <c r="GX13" s="1356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30" t="s">
        <v>80</v>
      </c>
      <c r="HS13" s="1310"/>
      <c r="HT13" s="1310"/>
      <c r="HU13" s="1310"/>
      <c r="HV13" s="1310"/>
      <c r="HW13" s="1310"/>
      <c r="HX13" s="1310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699" t="s">
        <v>103</v>
      </c>
      <c r="JL13" s="1700"/>
      <c r="JM13" s="1700"/>
      <c r="JN13" s="1700"/>
      <c r="JO13" s="1701"/>
      <c r="JP13" s="1702" t="s">
        <v>121</v>
      </c>
      <c r="JQ13" s="1703"/>
      <c r="JR13" s="1703"/>
      <c r="JS13" s="1703"/>
      <c r="JT13" s="1703"/>
      <c r="JU13" s="1706" t="s">
        <v>178</v>
      </c>
      <c r="JV13" s="1707"/>
      <c r="JW13" s="1707"/>
      <c r="JX13" s="1707"/>
      <c r="JY13" s="1707"/>
      <c r="JZ13" s="1707"/>
      <c r="KA13" s="1707"/>
      <c r="KB13" s="1707"/>
      <c r="KC13" s="1707"/>
      <c r="KD13" s="1707"/>
      <c r="KE13" s="1707"/>
      <c r="KF13" s="1707"/>
      <c r="KG13" s="1707"/>
      <c r="KH13" s="1707"/>
      <c r="KI13" s="1707"/>
      <c r="KJ13" s="1708"/>
      <c r="KK13" s="830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772"/>
      <c r="LP13" s="1773"/>
      <c r="LQ13" s="1773"/>
      <c r="LR13" s="1774"/>
    </row>
    <row r="14" spans="1:330" ht="81.75" customHeight="1" thickBot="1" x14ac:dyDescent="0.25">
      <c r="A14" s="1426"/>
      <c r="B14" s="1554"/>
      <c r="C14" s="67"/>
      <c r="D14" s="1222"/>
      <c r="E14" s="1223"/>
      <c r="F14" s="1223"/>
      <c r="G14" s="1269"/>
      <c r="H14" s="1668"/>
      <c r="I14" s="1668"/>
      <c r="J14" s="1270" t="s">
        <v>10</v>
      </c>
      <c r="K14" s="1670"/>
      <c r="L14" s="1548" t="s">
        <v>11</v>
      </c>
      <c r="M14" s="1566" t="s">
        <v>164</v>
      </c>
      <c r="N14" s="1417"/>
      <c r="O14" s="1669"/>
      <c r="P14" s="1669"/>
      <c r="Q14" s="1419"/>
      <c r="R14" s="1220" t="s">
        <v>19</v>
      </c>
      <c r="S14" s="1268"/>
      <c r="T14" s="1173" t="s">
        <v>7</v>
      </c>
      <c r="U14" s="1175"/>
      <c r="V14" s="1173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669"/>
      <c r="AF14" s="1419"/>
      <c r="AG14" s="439"/>
      <c r="AH14" s="821"/>
      <c r="AI14" s="1554"/>
      <c r="AJ14" s="472"/>
      <c r="AK14" s="1284" t="s">
        <v>25</v>
      </c>
      <c r="AL14" s="1163"/>
      <c r="AM14" s="1170" t="s">
        <v>26</v>
      </c>
      <c r="AN14" s="1170" t="s">
        <v>120</v>
      </c>
      <c r="AO14" s="1124" t="s">
        <v>27</v>
      </c>
      <c r="AP14" s="1125"/>
      <c r="AQ14" s="1126"/>
      <c r="AR14" s="1404" t="s">
        <v>122</v>
      </c>
      <c r="AS14" s="1405"/>
      <c r="AT14" s="1170" t="s">
        <v>32</v>
      </c>
      <c r="AU14" s="1393" t="s">
        <v>26</v>
      </c>
      <c r="AV14" s="1394"/>
      <c r="AW14" s="270" t="s">
        <v>33</v>
      </c>
      <c r="AX14" s="270" t="s">
        <v>33</v>
      </c>
      <c r="AY14" s="1266" t="s">
        <v>9</v>
      </c>
      <c r="AZ14" s="1267"/>
      <c r="BA14" s="1267"/>
      <c r="BB14" s="1558"/>
      <c r="BC14" s="1220" t="s">
        <v>15</v>
      </c>
      <c r="BD14" s="1221"/>
      <c r="BE14" s="1221"/>
      <c r="BF14" s="1268"/>
      <c r="BG14" s="1220" t="s">
        <v>19</v>
      </c>
      <c r="BH14" s="1268"/>
      <c r="BI14" s="1220" t="s">
        <v>7</v>
      </c>
      <c r="BJ14" s="1268"/>
      <c r="BK14" s="1220" t="s">
        <v>20</v>
      </c>
      <c r="BL14" s="1268"/>
      <c r="BM14" s="1169"/>
      <c r="BN14" s="838"/>
      <c r="BO14" s="1554"/>
      <c r="BP14" s="67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68"/>
      <c r="CJ14" s="1346"/>
      <c r="CK14" s="1694"/>
      <c r="CL14" s="1348"/>
      <c r="CM14" s="1339"/>
      <c r="CN14" s="1340"/>
      <c r="CO14" s="1169"/>
      <c r="CP14" s="838"/>
      <c r="CQ14" s="1554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558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709"/>
      <c r="DJ14" s="1262"/>
      <c r="DK14" s="1263"/>
      <c r="DL14" s="1154"/>
      <c r="DM14" s="1155"/>
      <c r="DN14" s="838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558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68"/>
      <c r="EI14" s="1326"/>
      <c r="EJ14" s="1675"/>
      <c r="EK14" s="1328"/>
      <c r="EL14" s="1169"/>
      <c r="EM14" s="1285"/>
      <c r="EN14" s="1164"/>
      <c r="EO14" s="1285"/>
      <c r="EP14" s="1164"/>
      <c r="EQ14" s="838"/>
      <c r="ER14" s="1554"/>
      <c r="ES14" s="1130" t="s">
        <v>45</v>
      </c>
      <c r="ET14" s="1310"/>
      <c r="EU14" s="1311"/>
      <c r="EV14" s="1695" t="s">
        <v>46</v>
      </c>
      <c r="EW14" s="1696"/>
      <c r="EX14" s="1697"/>
      <c r="EY14" s="1130" t="s">
        <v>47</v>
      </c>
      <c r="EZ14" s="1310"/>
      <c r="FA14" s="1311"/>
      <c r="FB14" s="1130" t="s">
        <v>48</v>
      </c>
      <c r="FC14" s="1310"/>
      <c r="FD14" s="1698"/>
      <c r="FE14" s="1711" t="s">
        <v>51</v>
      </c>
      <c r="FF14" s="1712"/>
      <c r="FG14" s="1713"/>
      <c r="FH14" s="1711" t="s">
        <v>52</v>
      </c>
      <c r="FI14" s="1712"/>
      <c r="FJ14" s="1714"/>
      <c r="FK14" s="1567" t="s">
        <v>171</v>
      </c>
      <c r="FL14" s="1367" t="s">
        <v>182</v>
      </c>
      <c r="FM14" s="1498" t="s">
        <v>173</v>
      </c>
      <c r="FN14" s="1497" t="s">
        <v>174</v>
      </c>
      <c r="FO14" s="1497" t="s">
        <v>175</v>
      </c>
      <c r="FP14" s="1498" t="s">
        <v>176</v>
      </c>
      <c r="FQ14" s="1495" t="s">
        <v>177</v>
      </c>
      <c r="FR14" s="1182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689" t="s">
        <v>60</v>
      </c>
      <c r="GH14" s="13"/>
      <c r="GI14" s="1657"/>
      <c r="GJ14" s="1194"/>
      <c r="GK14" s="1488"/>
      <c r="GL14" s="1130" t="s">
        <v>113</v>
      </c>
      <c r="GM14" s="1310"/>
      <c r="GN14" s="1310"/>
      <c r="GO14" s="1310"/>
      <c r="GP14" s="1311"/>
      <c r="GQ14" s="1130" t="s">
        <v>114</v>
      </c>
      <c r="GR14" s="1310"/>
      <c r="GS14" s="1310"/>
      <c r="GT14" s="1310"/>
      <c r="GU14" s="1311"/>
      <c r="GV14" s="1642" t="s">
        <v>115</v>
      </c>
      <c r="GW14" s="1645" t="s">
        <v>171</v>
      </c>
      <c r="GX14" s="1716" t="s">
        <v>182</v>
      </c>
      <c r="GY14" s="1182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1"/>
      <c r="HR14" s="1636" t="s">
        <v>171</v>
      </c>
      <c r="HS14" s="1661" t="s">
        <v>182</v>
      </c>
      <c r="HT14" s="1660" t="s">
        <v>81</v>
      </c>
      <c r="HU14" s="1455"/>
      <c r="HV14" s="1455"/>
      <c r="HW14" s="1456"/>
      <c r="HX14" s="831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751" t="s">
        <v>105</v>
      </c>
      <c r="JN14" s="1752"/>
      <c r="JO14" s="1753"/>
      <c r="JP14" s="1704"/>
      <c r="JQ14" s="1705"/>
      <c r="JR14" s="1705"/>
      <c r="JS14" s="1705"/>
      <c r="JT14" s="1705"/>
      <c r="JU14" s="1592" t="s">
        <v>192</v>
      </c>
      <c r="JV14" s="1593"/>
      <c r="JW14" s="1593"/>
      <c r="JX14" s="1593"/>
      <c r="JY14" s="1594"/>
      <c r="JZ14" s="1592" t="s">
        <v>193</v>
      </c>
      <c r="KA14" s="1593"/>
      <c r="KB14" s="1593"/>
      <c r="KC14" s="1593"/>
      <c r="KD14" s="1594"/>
      <c r="KE14" s="1531" t="s">
        <v>171</v>
      </c>
      <c r="KF14" s="1293" t="s">
        <v>182</v>
      </c>
      <c r="KG14" s="1586" t="s">
        <v>179</v>
      </c>
      <c r="KH14" s="1589" t="s">
        <v>202</v>
      </c>
      <c r="KI14" s="1581" t="s">
        <v>180</v>
      </c>
      <c r="KJ14" s="1599" t="s">
        <v>181</v>
      </c>
      <c r="KK14" s="296"/>
      <c r="KL14" s="1457" t="s">
        <v>169</v>
      </c>
      <c r="KM14" s="1602" t="s">
        <v>185</v>
      </c>
      <c r="KN14" s="1596"/>
      <c r="KO14" s="1597"/>
      <c r="KP14" s="1595" t="s">
        <v>186</v>
      </c>
      <c r="KQ14" s="1596"/>
      <c r="KR14" s="1597"/>
      <c r="KS14" s="1595" t="s">
        <v>187</v>
      </c>
      <c r="KT14" s="1596"/>
      <c r="KU14" s="1597"/>
      <c r="KV14" s="1731" t="s">
        <v>206</v>
      </c>
      <c r="KW14" s="1732"/>
      <c r="LD14" s="1457" t="s">
        <v>169</v>
      </c>
      <c r="LE14" s="1733" t="s">
        <v>93</v>
      </c>
      <c r="LF14" s="1734"/>
      <c r="LG14" s="1735"/>
      <c r="LH14" s="1739" t="s">
        <v>94</v>
      </c>
      <c r="LI14" s="1734"/>
      <c r="LJ14" s="1740"/>
      <c r="LK14" s="1101"/>
      <c r="LL14" s="1102"/>
      <c r="LM14" s="1102"/>
      <c r="LN14" s="1103"/>
      <c r="LO14" s="1775"/>
      <c r="LP14" s="1776"/>
      <c r="LQ14" s="1776"/>
      <c r="LR14" s="1777"/>
    </row>
    <row r="15" spans="1:330" ht="71.25" customHeight="1" thickBot="1" x14ac:dyDescent="0.35">
      <c r="A15" s="1426"/>
      <c r="B15" s="1554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667" t="s">
        <v>8</v>
      </c>
      <c r="I15" s="1667" t="s">
        <v>3</v>
      </c>
      <c r="J15" s="1249"/>
      <c r="K15" s="1250"/>
      <c r="L15" s="1384"/>
      <c r="M15" s="1136"/>
      <c r="N15" s="1176"/>
      <c r="O15" s="1177"/>
      <c r="P15" s="1177"/>
      <c r="Q15" s="1178"/>
      <c r="R15" s="1222"/>
      <c r="S15" s="1269"/>
      <c r="T15" s="1176"/>
      <c r="U15" s="1178"/>
      <c r="V15" s="1176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821"/>
      <c r="AI15" s="1554"/>
      <c r="AJ15" s="472"/>
      <c r="AK15" s="1332"/>
      <c r="AL15" s="1333"/>
      <c r="AM15" s="1172"/>
      <c r="AN15" s="1172"/>
      <c r="AO15" s="1549" t="s">
        <v>28</v>
      </c>
      <c r="AP15" s="1550"/>
      <c r="AQ15" s="1170" t="s">
        <v>123</v>
      </c>
      <c r="AR15" s="1406"/>
      <c r="AS15" s="1407"/>
      <c r="AT15" s="1172"/>
      <c r="AU15" s="1395"/>
      <c r="AV15" s="1396"/>
      <c r="AW15" s="271" t="s">
        <v>34</v>
      </c>
      <c r="AX15" s="271" t="s">
        <v>11</v>
      </c>
      <c r="AY15" s="1386" t="s">
        <v>10</v>
      </c>
      <c r="AZ15" s="1388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816" t="s">
        <v>2</v>
      </c>
      <c r="BN15" s="838"/>
      <c r="BO15" s="1554"/>
      <c r="BP15" s="67"/>
      <c r="BQ15" s="1172"/>
      <c r="BR15" s="1169"/>
      <c r="BS15" s="1172"/>
      <c r="BT15" s="1172"/>
      <c r="BU15" s="1172"/>
      <c r="BV15" s="1386" t="s">
        <v>10</v>
      </c>
      <c r="BW15" s="1388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69"/>
      <c r="CJ15" s="1349"/>
      <c r="CK15" s="1350"/>
      <c r="CL15" s="1351"/>
      <c r="CM15" s="1341"/>
      <c r="CN15" s="1342"/>
      <c r="CO15" s="317" t="s">
        <v>2</v>
      </c>
      <c r="CP15" s="838"/>
      <c r="CQ15" s="1554"/>
      <c r="CR15" s="67"/>
      <c r="CS15" s="1172"/>
      <c r="CT15" s="1169"/>
      <c r="CU15" s="1172"/>
      <c r="CV15" s="1172"/>
      <c r="CW15" s="1172"/>
      <c r="CX15" s="1386" t="s">
        <v>10</v>
      </c>
      <c r="CY15" s="1682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710"/>
      <c r="DJ15" s="1264"/>
      <c r="DK15" s="1265"/>
      <c r="DL15" s="1556"/>
      <c r="DM15" s="1557"/>
      <c r="DN15" s="838"/>
      <c r="DO15" s="1554"/>
      <c r="DP15" s="472"/>
      <c r="DQ15" s="1172"/>
      <c r="DR15" s="1169"/>
      <c r="DS15" s="1172"/>
      <c r="DT15" s="1172"/>
      <c r="DU15" s="1386" t="s">
        <v>10</v>
      </c>
      <c r="DV15" s="1388"/>
      <c r="DW15" s="1224" t="s">
        <v>11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69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838"/>
      <c r="ER15" s="1554"/>
      <c r="ES15" s="1182" t="s">
        <v>49</v>
      </c>
      <c r="ET15" s="1180"/>
      <c r="EU15" s="1180"/>
      <c r="EV15" s="1180" t="s">
        <v>49</v>
      </c>
      <c r="EW15" s="1180"/>
      <c r="EX15" s="1181"/>
      <c r="EY15" s="1182" t="s">
        <v>49</v>
      </c>
      <c r="EZ15" s="1180"/>
      <c r="FA15" s="1181"/>
      <c r="FB15" s="1182" t="s">
        <v>49</v>
      </c>
      <c r="FC15" s="1180"/>
      <c r="FD15" s="1744"/>
      <c r="FE15" s="1745" t="s">
        <v>49</v>
      </c>
      <c r="FF15" s="1746"/>
      <c r="FG15" s="1747"/>
      <c r="FH15" s="1745" t="s">
        <v>49</v>
      </c>
      <c r="FI15" s="1746"/>
      <c r="FJ15" s="1748"/>
      <c r="FK15" s="1630"/>
      <c r="FL15" s="1368"/>
      <c r="FM15" s="1634"/>
      <c r="FN15" s="1632"/>
      <c r="FO15" s="1632"/>
      <c r="FP15" s="1634"/>
      <c r="FQ15" s="1687"/>
      <c r="FR15" s="1305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690"/>
      <c r="GH15" s="13"/>
      <c r="GI15" s="1657"/>
      <c r="GJ15" s="1194"/>
      <c r="GK15" s="1488"/>
      <c r="GL15" s="1199" t="s">
        <v>62</v>
      </c>
      <c r="GM15" s="1167" t="s">
        <v>63</v>
      </c>
      <c r="GN15" s="1167" t="s">
        <v>64</v>
      </c>
      <c r="GO15" s="1167" t="s">
        <v>65</v>
      </c>
      <c r="GP15" s="1475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475" t="s">
        <v>112</v>
      </c>
      <c r="GV15" s="1643"/>
      <c r="GW15" s="1646"/>
      <c r="GX15" s="1717"/>
      <c r="GY15" s="176" t="s">
        <v>50</v>
      </c>
      <c r="GZ15" s="15" t="s">
        <v>67</v>
      </c>
      <c r="HA15" s="16" t="s">
        <v>68</v>
      </c>
      <c r="HB15" s="16" t="s">
        <v>69</v>
      </c>
      <c r="HC15" s="1639" t="s">
        <v>70</v>
      </c>
      <c r="HD15" s="1639" t="s">
        <v>71</v>
      </c>
      <c r="HE15" s="1639" t="s">
        <v>72</v>
      </c>
      <c r="HF15" s="1639" t="s">
        <v>73</v>
      </c>
      <c r="HG15" s="1720" t="s">
        <v>74</v>
      </c>
      <c r="HH15" s="13"/>
      <c r="HI15" s="77" t="s">
        <v>169</v>
      </c>
      <c r="HJ15" s="1664" t="s">
        <v>75</v>
      </c>
      <c r="HK15" s="1664" t="s">
        <v>124</v>
      </c>
      <c r="HL15" s="1664" t="s">
        <v>76</v>
      </c>
      <c r="HM15" s="1664" t="s">
        <v>77</v>
      </c>
      <c r="HN15" s="1664" t="s">
        <v>78</v>
      </c>
      <c r="HO15" s="1664" t="s">
        <v>116</v>
      </c>
      <c r="HP15" s="1664" t="s">
        <v>117</v>
      </c>
      <c r="HQ15" s="38" t="s">
        <v>79</v>
      </c>
      <c r="HR15" s="1637"/>
      <c r="HS15" s="1662"/>
      <c r="HT15" s="1542" t="s">
        <v>62</v>
      </c>
      <c r="HU15" s="1542" t="s">
        <v>63</v>
      </c>
      <c r="HV15" s="1542" t="s">
        <v>64</v>
      </c>
      <c r="HW15" s="1542" t="s">
        <v>65</v>
      </c>
      <c r="HX15" s="208"/>
      <c r="HY15" s="1650" t="s">
        <v>68</v>
      </c>
      <c r="HZ15" s="1127" t="s">
        <v>83</v>
      </c>
      <c r="IA15" s="1127" t="s">
        <v>84</v>
      </c>
      <c r="IB15" s="1127" t="s">
        <v>85</v>
      </c>
      <c r="IC15" s="1137" t="s">
        <v>86</v>
      </c>
      <c r="ID15" s="1315" t="s">
        <v>87</v>
      </c>
      <c r="IE15" s="1654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464"/>
      <c r="IZ15" s="1615"/>
      <c r="JA15" s="1215" t="s">
        <v>97</v>
      </c>
      <c r="JB15" s="1464"/>
      <c r="JC15" s="1615"/>
      <c r="JD15" s="1725" t="s">
        <v>99</v>
      </c>
      <c r="JE15" s="1213" t="s">
        <v>100</v>
      </c>
      <c r="JF15" s="1213" t="s">
        <v>101</v>
      </c>
      <c r="JG15" s="837"/>
      <c r="JH15" s="1163" t="s">
        <v>102</v>
      </c>
      <c r="JI15" s="17"/>
      <c r="JJ15" s="1458"/>
      <c r="JK15" s="1507" t="s">
        <v>106</v>
      </c>
      <c r="JL15" s="1508"/>
      <c r="JM15" s="1750" t="s">
        <v>107</v>
      </c>
      <c r="JN15" s="1375"/>
      <c r="JO15" s="1377"/>
      <c r="JP15" s="1569" t="s">
        <v>99</v>
      </c>
      <c r="JQ15" s="1571" t="s">
        <v>100</v>
      </c>
      <c r="JR15" s="1571" t="s">
        <v>101</v>
      </c>
      <c r="JS15" s="1571" t="s">
        <v>102</v>
      </c>
      <c r="JT15" s="1728" t="s">
        <v>68</v>
      </c>
      <c r="JU15" s="1245" t="s">
        <v>194</v>
      </c>
      <c r="JV15" s="1578" t="s">
        <v>195</v>
      </c>
      <c r="JW15" s="1578" t="s">
        <v>191</v>
      </c>
      <c r="JX15" s="1578" t="s">
        <v>196</v>
      </c>
      <c r="JY15" s="1603" t="s">
        <v>197</v>
      </c>
      <c r="JZ15" s="1245" t="s">
        <v>194</v>
      </c>
      <c r="KA15" s="1578" t="s">
        <v>195</v>
      </c>
      <c r="KB15" s="1578" t="s">
        <v>191</v>
      </c>
      <c r="KC15" s="1578" t="s">
        <v>196</v>
      </c>
      <c r="KD15" s="1603" t="s">
        <v>197</v>
      </c>
      <c r="KE15" s="1532"/>
      <c r="KF15" s="1294"/>
      <c r="KG15" s="1587"/>
      <c r="KH15" s="1590"/>
      <c r="KI15" s="1582"/>
      <c r="KJ15" s="1600"/>
      <c r="KK15" s="296"/>
      <c r="KL15" s="1458"/>
      <c r="KM15" s="1503" t="s">
        <v>12</v>
      </c>
      <c r="KN15" s="1461" t="s">
        <v>13</v>
      </c>
      <c r="KO15" s="1461" t="s">
        <v>14</v>
      </c>
      <c r="KP15" s="1461" t="s">
        <v>12</v>
      </c>
      <c r="KQ15" s="1461" t="s">
        <v>13</v>
      </c>
      <c r="KR15" s="1461" t="s">
        <v>14</v>
      </c>
      <c r="KS15" s="1461" t="s">
        <v>12</v>
      </c>
      <c r="KT15" s="1461" t="s">
        <v>13</v>
      </c>
      <c r="KU15" s="1504" t="s">
        <v>14</v>
      </c>
      <c r="KV15" s="1503" t="s">
        <v>12</v>
      </c>
      <c r="KW15" s="1461" t="s">
        <v>13</v>
      </c>
      <c r="KY15" s="1230" t="s">
        <v>207</v>
      </c>
      <c r="KZ15" s="1231"/>
      <c r="LA15" s="1231"/>
      <c r="LB15" s="1232"/>
      <c r="LD15" s="1458"/>
      <c r="LE15" s="1736"/>
      <c r="LF15" s="1737"/>
      <c r="LG15" s="1738"/>
      <c r="LH15" s="1741"/>
      <c r="LI15" s="1737"/>
      <c r="LJ15" s="1742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501" t="s">
        <v>210</v>
      </c>
    </row>
    <row r="16" spans="1:330" ht="34.5" customHeight="1" thickBot="1" x14ac:dyDescent="0.35">
      <c r="A16" s="1671"/>
      <c r="B16" s="1672"/>
      <c r="C16" s="67" t="s">
        <v>147</v>
      </c>
      <c r="D16" s="1673"/>
      <c r="E16" s="1674"/>
      <c r="F16" s="1621"/>
      <c r="G16" s="1136"/>
      <c r="H16" s="1668"/>
      <c r="I16" s="1668"/>
      <c r="J16" s="18" t="s">
        <v>12</v>
      </c>
      <c r="K16" s="827" t="s">
        <v>13</v>
      </c>
      <c r="L16" s="839" t="s">
        <v>14</v>
      </c>
      <c r="M16" s="87"/>
      <c r="N16" s="826" t="s">
        <v>12</v>
      </c>
      <c r="O16" s="19" t="s">
        <v>13</v>
      </c>
      <c r="P16" s="21" t="s">
        <v>14</v>
      </c>
      <c r="Q16" s="394" t="s">
        <v>148</v>
      </c>
      <c r="R16" s="829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839" t="s">
        <v>14</v>
      </c>
      <c r="X16" s="18" t="s">
        <v>12</v>
      </c>
      <c r="Y16" s="839" t="s">
        <v>13</v>
      </c>
      <c r="Z16" s="826" t="s">
        <v>12</v>
      </c>
      <c r="AA16" s="20" t="s">
        <v>13</v>
      </c>
      <c r="AB16" s="826" t="s">
        <v>12</v>
      </c>
      <c r="AC16" s="21" t="s">
        <v>13</v>
      </c>
      <c r="AD16" s="826" t="s">
        <v>12</v>
      </c>
      <c r="AE16" s="20" t="s">
        <v>13</v>
      </c>
      <c r="AF16" s="75" t="s">
        <v>14</v>
      </c>
      <c r="AG16" s="21" t="s">
        <v>14</v>
      </c>
      <c r="AH16" s="11"/>
      <c r="AI16" s="1693"/>
      <c r="AJ16" s="472" t="s">
        <v>147</v>
      </c>
      <c r="AK16" s="270" t="s">
        <v>14</v>
      </c>
      <c r="AL16" s="89" t="s">
        <v>148</v>
      </c>
      <c r="AM16" s="270" t="s">
        <v>12</v>
      </c>
      <c r="AN16" s="824" t="s">
        <v>12</v>
      </c>
      <c r="AO16" s="826" t="s">
        <v>12</v>
      </c>
      <c r="AP16" s="21" t="s">
        <v>13</v>
      </c>
      <c r="AQ16" s="1743"/>
      <c r="AR16" s="829" t="s">
        <v>12</v>
      </c>
      <c r="AS16" s="21" t="s">
        <v>13</v>
      </c>
      <c r="AT16" s="824" t="s">
        <v>12</v>
      </c>
      <c r="AU16" s="270" t="s">
        <v>13</v>
      </c>
      <c r="AV16" s="89" t="s">
        <v>148</v>
      </c>
      <c r="AW16" s="270" t="s">
        <v>12</v>
      </c>
      <c r="AX16" s="270" t="s">
        <v>12</v>
      </c>
      <c r="AY16" s="18" t="s">
        <v>12</v>
      </c>
      <c r="AZ16" s="827" t="s">
        <v>13</v>
      </c>
      <c r="BA16" s="823" t="s">
        <v>14</v>
      </c>
      <c r="BB16" s="90" t="s">
        <v>148</v>
      </c>
      <c r="BC16" s="829" t="s">
        <v>12</v>
      </c>
      <c r="BD16" s="19" t="s">
        <v>13</v>
      </c>
      <c r="BE16" s="21" t="s">
        <v>14</v>
      </c>
      <c r="BF16" s="88" t="s">
        <v>148</v>
      </c>
      <c r="BG16" s="826" t="s">
        <v>13</v>
      </c>
      <c r="BH16" s="21" t="s">
        <v>14</v>
      </c>
      <c r="BI16" s="826" t="s">
        <v>13</v>
      </c>
      <c r="BJ16" s="21" t="s">
        <v>14</v>
      </c>
      <c r="BK16" s="826" t="s">
        <v>13</v>
      </c>
      <c r="BL16" s="21" t="s">
        <v>14</v>
      </c>
      <c r="BM16" s="79" t="s">
        <v>12</v>
      </c>
      <c r="BN16" s="11"/>
      <c r="BO16" s="1693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825" t="s">
        <v>12</v>
      </c>
      <c r="BV16" s="826" t="s">
        <v>12</v>
      </c>
      <c r="BW16" s="19" t="s">
        <v>13</v>
      </c>
      <c r="BX16" s="39" t="s">
        <v>14</v>
      </c>
      <c r="BY16" s="93" t="s">
        <v>165</v>
      </c>
      <c r="BZ16" s="826" t="s">
        <v>12</v>
      </c>
      <c r="CA16" s="19" t="s">
        <v>13</v>
      </c>
      <c r="CB16" s="21" t="s">
        <v>14</v>
      </c>
      <c r="CC16" s="467" t="s">
        <v>166</v>
      </c>
      <c r="CD16" s="829" t="s">
        <v>13</v>
      </c>
      <c r="CE16" s="21" t="s">
        <v>14</v>
      </c>
      <c r="CF16" s="826" t="s">
        <v>13</v>
      </c>
      <c r="CG16" s="21" t="s">
        <v>14</v>
      </c>
      <c r="CH16" s="826" t="s">
        <v>13</v>
      </c>
      <c r="CI16" s="21" t="s">
        <v>14</v>
      </c>
      <c r="CJ16" s="826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693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826" t="s">
        <v>12</v>
      </c>
      <c r="CY16" s="19" t="s">
        <v>13</v>
      </c>
      <c r="CZ16" s="21" t="s">
        <v>14</v>
      </c>
      <c r="DA16" s="826" t="s">
        <v>12</v>
      </c>
      <c r="DB16" s="19" t="s">
        <v>13</v>
      </c>
      <c r="DC16" s="21" t="s">
        <v>14</v>
      </c>
      <c r="DD16" s="826" t="s">
        <v>13</v>
      </c>
      <c r="DE16" s="21" t="s">
        <v>14</v>
      </c>
      <c r="DF16" s="826" t="s">
        <v>13</v>
      </c>
      <c r="DG16" s="21" t="s">
        <v>14</v>
      </c>
      <c r="DH16" s="826" t="s">
        <v>13</v>
      </c>
      <c r="DI16" s="21" t="s">
        <v>14</v>
      </c>
      <c r="DJ16" s="826" t="s">
        <v>12</v>
      </c>
      <c r="DK16" s="21" t="s">
        <v>13</v>
      </c>
      <c r="DL16" s="348" t="s">
        <v>200</v>
      </c>
      <c r="DM16" s="349" t="s">
        <v>201</v>
      </c>
      <c r="DN16" s="11"/>
      <c r="DO16" s="1693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826" t="s">
        <v>12</v>
      </c>
      <c r="DV16" s="19" t="s">
        <v>13</v>
      </c>
      <c r="DW16" s="39" t="s">
        <v>14</v>
      </c>
      <c r="DX16" s="92" t="s">
        <v>165</v>
      </c>
      <c r="DY16" s="826" t="s">
        <v>12</v>
      </c>
      <c r="DZ16" s="19" t="s">
        <v>13</v>
      </c>
      <c r="EA16" s="21" t="s">
        <v>14</v>
      </c>
      <c r="EB16" s="95" t="s">
        <v>148</v>
      </c>
      <c r="EC16" s="826" t="s">
        <v>13</v>
      </c>
      <c r="ED16" s="21" t="s">
        <v>14</v>
      </c>
      <c r="EE16" s="826" t="s">
        <v>13</v>
      </c>
      <c r="EF16" s="21" t="s">
        <v>14</v>
      </c>
      <c r="EG16" s="826" t="s">
        <v>12</v>
      </c>
      <c r="EH16" s="21" t="s">
        <v>13</v>
      </c>
      <c r="EI16" s="826" t="s">
        <v>12</v>
      </c>
      <c r="EJ16" s="21" t="s">
        <v>13</v>
      </c>
      <c r="EK16" s="96" t="s">
        <v>148</v>
      </c>
      <c r="EL16" s="18" t="s">
        <v>12</v>
      </c>
      <c r="EM16" s="824" t="s">
        <v>13</v>
      </c>
      <c r="EN16" s="97" t="s">
        <v>148</v>
      </c>
      <c r="EO16" s="824" t="s">
        <v>13</v>
      </c>
      <c r="EP16" s="97" t="s">
        <v>148</v>
      </c>
      <c r="EQ16" s="11"/>
      <c r="ER16" s="1693"/>
      <c r="ES16" s="18" t="s">
        <v>12</v>
      </c>
      <c r="ET16" s="827" t="s">
        <v>13</v>
      </c>
      <c r="EU16" s="839" t="s">
        <v>14</v>
      </c>
      <c r="EV16" s="41" t="s">
        <v>12</v>
      </c>
      <c r="EW16" s="827" t="s">
        <v>13</v>
      </c>
      <c r="EX16" s="839" t="s">
        <v>14</v>
      </c>
      <c r="EY16" s="18" t="s">
        <v>12</v>
      </c>
      <c r="EZ16" s="827" t="s">
        <v>13</v>
      </c>
      <c r="FA16" s="839" t="s">
        <v>14</v>
      </c>
      <c r="FB16" s="18" t="s">
        <v>12</v>
      </c>
      <c r="FC16" s="827" t="s">
        <v>13</v>
      </c>
      <c r="FD16" s="839" t="s">
        <v>14</v>
      </c>
      <c r="FE16" s="18" t="s">
        <v>12</v>
      </c>
      <c r="FF16" s="827" t="s">
        <v>13</v>
      </c>
      <c r="FG16" s="839" t="s">
        <v>14</v>
      </c>
      <c r="FH16" s="18" t="s">
        <v>12</v>
      </c>
      <c r="FI16" s="827" t="s">
        <v>13</v>
      </c>
      <c r="FJ16" s="841" t="s">
        <v>14</v>
      </c>
      <c r="FK16" s="1722"/>
      <c r="FL16" s="1369"/>
      <c r="FM16" s="1691"/>
      <c r="FN16" s="1723"/>
      <c r="FO16" s="1723"/>
      <c r="FP16" s="1691"/>
      <c r="FQ16" s="1715"/>
      <c r="FR16" s="41" t="s">
        <v>12</v>
      </c>
      <c r="FS16" s="827" t="s">
        <v>13</v>
      </c>
      <c r="FT16" s="839" t="s">
        <v>14</v>
      </c>
      <c r="FU16" s="18" t="s">
        <v>12</v>
      </c>
      <c r="FV16" s="827" t="s">
        <v>13</v>
      </c>
      <c r="FW16" s="839" t="s">
        <v>14</v>
      </c>
      <c r="FX16" s="18" t="s">
        <v>12</v>
      </c>
      <c r="FY16" s="827" t="s">
        <v>13</v>
      </c>
      <c r="FZ16" s="839" t="s">
        <v>14</v>
      </c>
      <c r="GA16" s="18" t="s">
        <v>12</v>
      </c>
      <c r="GB16" s="827" t="s">
        <v>13</v>
      </c>
      <c r="GC16" s="839" t="s">
        <v>14</v>
      </c>
      <c r="GD16" s="18" t="s">
        <v>12</v>
      </c>
      <c r="GE16" s="827" t="s">
        <v>13</v>
      </c>
      <c r="GF16" s="839" t="s">
        <v>14</v>
      </c>
      <c r="GG16" s="76" t="s">
        <v>125</v>
      </c>
      <c r="GH16" s="25"/>
      <c r="GI16" s="1658"/>
      <c r="GJ16" s="1195"/>
      <c r="GK16" s="1489"/>
      <c r="GL16" s="1692"/>
      <c r="GM16" s="1648"/>
      <c r="GN16" s="1648"/>
      <c r="GO16" s="1648"/>
      <c r="GP16" s="1719"/>
      <c r="GQ16" s="1692"/>
      <c r="GR16" s="1648"/>
      <c r="GS16" s="1648"/>
      <c r="GT16" s="1648"/>
      <c r="GU16" s="1719"/>
      <c r="GV16" s="1644"/>
      <c r="GW16" s="1647"/>
      <c r="GX16" s="1718"/>
      <c r="GY16" s="41" t="s">
        <v>12</v>
      </c>
      <c r="GZ16" s="827" t="s">
        <v>12</v>
      </c>
      <c r="HA16" s="827" t="s">
        <v>12</v>
      </c>
      <c r="HB16" s="827" t="s">
        <v>12</v>
      </c>
      <c r="HC16" s="1666"/>
      <c r="HD16" s="1666"/>
      <c r="HE16" s="1666"/>
      <c r="HF16" s="1666"/>
      <c r="HG16" s="1721"/>
      <c r="HH16" s="13"/>
      <c r="HI16" s="78"/>
      <c r="HJ16" s="1665"/>
      <c r="HK16" s="1665"/>
      <c r="HL16" s="1665"/>
      <c r="HM16" s="1665"/>
      <c r="HN16" s="1665"/>
      <c r="HO16" s="1665"/>
      <c r="HP16" s="1665"/>
      <c r="HQ16" s="841" t="s">
        <v>12</v>
      </c>
      <c r="HR16" s="1638"/>
      <c r="HS16" s="1663"/>
      <c r="HT16" s="1649"/>
      <c r="HU16" s="1649"/>
      <c r="HV16" s="1649"/>
      <c r="HW16" s="1649"/>
      <c r="HX16" s="209"/>
      <c r="HY16" s="1651"/>
      <c r="HZ16" s="1622"/>
      <c r="IA16" s="1622"/>
      <c r="IB16" s="1622"/>
      <c r="IC16" s="1652"/>
      <c r="ID16" s="1653"/>
      <c r="IE16" s="1655"/>
      <c r="IF16" s="1622"/>
      <c r="IG16" s="17"/>
      <c r="IH16" s="1459"/>
      <c r="II16" s="18" t="s">
        <v>12</v>
      </c>
      <c r="IJ16" s="827" t="s">
        <v>13</v>
      </c>
      <c r="IK16" s="841" t="s">
        <v>14</v>
      </c>
      <c r="IL16" s="18" t="s">
        <v>12</v>
      </c>
      <c r="IM16" s="827" t="s">
        <v>13</v>
      </c>
      <c r="IN16" s="841" t="s">
        <v>14</v>
      </c>
      <c r="IO16" s="18" t="s">
        <v>12</v>
      </c>
      <c r="IP16" s="827" t="s">
        <v>13</v>
      </c>
      <c r="IQ16" s="841" t="s">
        <v>14</v>
      </c>
      <c r="IR16" s="18" t="s">
        <v>12</v>
      </c>
      <c r="IS16" s="827" t="s">
        <v>13</v>
      </c>
      <c r="IT16" s="841" t="s">
        <v>14</v>
      </c>
      <c r="IU16" s="18" t="s">
        <v>12</v>
      </c>
      <c r="IV16" s="827" t="s">
        <v>13</v>
      </c>
      <c r="IW16" s="839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726"/>
      <c r="JE16" s="1727"/>
      <c r="JF16" s="1727"/>
      <c r="JG16" s="838"/>
      <c r="JH16" s="1333"/>
      <c r="JI16" s="17"/>
      <c r="JJ16" s="1459"/>
      <c r="JK16" s="31" t="s">
        <v>108</v>
      </c>
      <c r="JL16" s="818" t="s">
        <v>109</v>
      </c>
      <c r="JM16" s="32" t="s">
        <v>108</v>
      </c>
      <c r="JN16" s="32" t="s">
        <v>109</v>
      </c>
      <c r="JO16" s="33" t="s">
        <v>110</v>
      </c>
      <c r="JP16" s="1730"/>
      <c r="JQ16" s="1724"/>
      <c r="JR16" s="1724"/>
      <c r="JS16" s="1724"/>
      <c r="JT16" s="1729"/>
      <c r="JU16" s="1244"/>
      <c r="JV16" s="1579"/>
      <c r="JW16" s="1579"/>
      <c r="JX16" s="1579"/>
      <c r="JY16" s="1604"/>
      <c r="JZ16" s="1244"/>
      <c r="KA16" s="1579"/>
      <c r="KB16" s="1579"/>
      <c r="KC16" s="1579"/>
      <c r="KD16" s="1604"/>
      <c r="KE16" s="1584"/>
      <c r="KF16" s="1585"/>
      <c r="KG16" s="1588"/>
      <c r="KH16" s="1591"/>
      <c r="KI16" s="1583"/>
      <c r="KJ16" s="1601"/>
      <c r="KK16" s="296"/>
      <c r="KL16" s="1459"/>
      <c r="KM16" s="1580"/>
      <c r="KN16" s="1577"/>
      <c r="KO16" s="1577"/>
      <c r="KP16" s="1577"/>
      <c r="KQ16" s="1577"/>
      <c r="KR16" s="1577"/>
      <c r="KS16" s="1577"/>
      <c r="KT16" s="1577"/>
      <c r="KU16" s="1598"/>
      <c r="KV16" s="1580"/>
      <c r="KW16" s="1577"/>
      <c r="KY16" s="337" t="s">
        <v>208</v>
      </c>
      <c r="KZ16" s="336" t="s">
        <v>209</v>
      </c>
      <c r="LA16" s="336" t="s">
        <v>205</v>
      </c>
      <c r="LB16" s="338" t="s">
        <v>210</v>
      </c>
      <c r="LD16" s="1459"/>
      <c r="LE16" s="185" t="s">
        <v>12</v>
      </c>
      <c r="LF16" s="828" t="s">
        <v>13</v>
      </c>
      <c r="LG16" s="541" t="s">
        <v>14</v>
      </c>
      <c r="LH16" s="185" t="s">
        <v>12</v>
      </c>
      <c r="LI16" s="828" t="s">
        <v>13</v>
      </c>
      <c r="LJ16" s="823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447" t="s">
        <v>14</v>
      </c>
    </row>
    <row r="17" spans="1:330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24</v>
      </c>
      <c r="E17" s="102">
        <f t="shared" si="0"/>
        <v>0</v>
      </c>
      <c r="F17" s="102">
        <f t="shared" si="0"/>
        <v>0</v>
      </c>
      <c r="G17" s="493">
        <f>SUM(D17:F17)/C17*100</f>
        <v>4.5714285714285712</v>
      </c>
      <c r="H17" s="114">
        <f t="shared" si="0"/>
        <v>22</v>
      </c>
      <c r="I17" s="115">
        <f t="shared" si="0"/>
        <v>0</v>
      </c>
      <c r="J17" s="116">
        <f t="shared" si="0"/>
        <v>38</v>
      </c>
      <c r="K17" s="102">
        <f>SUM(K18:K23)</f>
        <v>42</v>
      </c>
      <c r="L17" s="104">
        <f t="shared" si="0"/>
        <v>41</v>
      </c>
      <c r="M17" s="496">
        <f t="shared" ref="M17:M23" si="1">L17/C17*100</f>
        <v>7.8095238095238093</v>
      </c>
      <c r="N17" s="116">
        <f t="shared" si="0"/>
        <v>40</v>
      </c>
      <c r="O17" s="102">
        <f t="shared" si="0"/>
        <v>42</v>
      </c>
      <c r="P17" s="102">
        <f t="shared" si="0"/>
        <v>40</v>
      </c>
      <c r="Q17" s="494">
        <f>P17/C17*100</f>
        <v>7.6190476190476195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40</v>
      </c>
      <c r="Y17" s="102">
        <f t="shared" si="0"/>
        <v>43</v>
      </c>
      <c r="Z17" s="102">
        <f t="shared" si="0"/>
        <v>45</v>
      </c>
      <c r="AA17" s="102">
        <f t="shared" si="0"/>
        <v>38</v>
      </c>
      <c r="AB17" s="102">
        <f t="shared" si="0"/>
        <v>0</v>
      </c>
      <c r="AC17" s="102">
        <f t="shared" si="0"/>
        <v>0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56</v>
      </c>
      <c r="AL17" s="82">
        <f>AK17/AJ17*100</f>
        <v>9.6718480138169269</v>
      </c>
      <c r="AM17" s="108">
        <f t="shared" si="0"/>
        <v>55</v>
      </c>
      <c r="AN17" s="110">
        <f t="shared" si="0"/>
        <v>56</v>
      </c>
      <c r="AO17" s="170">
        <f t="shared" si="0"/>
        <v>0</v>
      </c>
      <c r="AP17" s="108">
        <f t="shared" si="0"/>
        <v>0</v>
      </c>
      <c r="AQ17" s="109">
        <f t="shared" si="0"/>
        <v>0</v>
      </c>
      <c r="AR17" s="112">
        <f t="shared" si="0"/>
        <v>0</v>
      </c>
      <c r="AS17" s="108">
        <f t="shared" si="0"/>
        <v>0</v>
      </c>
      <c r="AT17" s="108">
        <f t="shared" si="0"/>
        <v>43</v>
      </c>
      <c r="AU17" s="108">
        <f t="shared" si="0"/>
        <v>46</v>
      </c>
      <c r="AV17" s="82">
        <f>AU17/AJ17*100</f>
        <v>7.9447322970639025</v>
      </c>
      <c r="AW17" s="108">
        <f t="shared" si="0"/>
        <v>44</v>
      </c>
      <c r="AX17" s="108">
        <f t="shared" si="0"/>
        <v>45</v>
      </c>
      <c r="AY17" s="108">
        <f t="shared" si="0"/>
        <v>0</v>
      </c>
      <c r="AZ17" s="108">
        <f t="shared" si="0"/>
        <v>0</v>
      </c>
      <c r="BA17" s="108">
        <f>SUM(BA18:BA23)</f>
        <v>0</v>
      </c>
      <c r="BB17" s="81">
        <f>BA17/AJ17*100</f>
        <v>0</v>
      </c>
      <c r="BC17" s="108">
        <f t="shared" si="0"/>
        <v>0</v>
      </c>
      <c r="BD17" s="108">
        <f t="shared" si="0"/>
        <v>0</v>
      </c>
      <c r="BE17" s="108">
        <f>SUM(BE18:BE23)</f>
        <v>0</v>
      </c>
      <c r="BF17" s="82">
        <f>BE17/AJ17*100</f>
        <v>0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29</v>
      </c>
      <c r="BS17" s="108">
        <f t="shared" si="0"/>
        <v>0</v>
      </c>
      <c r="BT17" s="108">
        <f t="shared" si="0"/>
        <v>6</v>
      </c>
      <c r="BU17" s="110">
        <f t="shared" si="0"/>
        <v>4</v>
      </c>
      <c r="BV17" s="170">
        <f t="shared" si="0"/>
        <v>2</v>
      </c>
      <c r="BW17" s="108">
        <f t="shared" si="0"/>
        <v>0</v>
      </c>
      <c r="BX17" s="108">
        <f t="shared" si="0"/>
        <v>0</v>
      </c>
      <c r="BY17" s="395">
        <f>BX17/BP17</f>
        <v>0</v>
      </c>
      <c r="BZ17" s="170">
        <f t="shared" si="0"/>
        <v>1</v>
      </c>
      <c r="CA17" s="108">
        <f t="shared" si="0"/>
        <v>0</v>
      </c>
      <c r="CB17" s="108">
        <f>SUM(CB18:CB23)</f>
        <v>0</v>
      </c>
      <c r="CC17" s="468">
        <f>CB17/BP17*100</f>
        <v>0</v>
      </c>
      <c r="CD17" s="112">
        <f t="shared" si="0"/>
        <v>0</v>
      </c>
      <c r="CE17" s="108">
        <f t="shared" ref="CE17:CO17" si="3">SUM(CE18:CE23)</f>
        <v>0</v>
      </c>
      <c r="CF17" s="108">
        <f t="shared" si="3"/>
        <v>0</v>
      </c>
      <c r="CG17" s="108">
        <f t="shared" si="3"/>
        <v>0</v>
      </c>
      <c r="CH17" s="108">
        <f t="shared" si="3"/>
        <v>0</v>
      </c>
      <c r="CI17" s="108">
        <f t="shared" si="3"/>
        <v>0</v>
      </c>
      <c r="CJ17" s="108">
        <f t="shared" si="3"/>
        <v>2</v>
      </c>
      <c r="CK17" s="108">
        <f>SUM(CK18:CK23)</f>
        <v>4</v>
      </c>
      <c r="CL17" s="314">
        <f>CK17/BP17*100</f>
        <v>0.65146579804560267</v>
      </c>
      <c r="CM17" s="322">
        <f t="shared" ref="CM17:CN17" si="4">SUM(CM18:CM23)</f>
        <v>0</v>
      </c>
      <c r="CN17" s="323">
        <f t="shared" si="4"/>
        <v>0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0</v>
      </c>
      <c r="CT17" s="108">
        <f t="shared" si="5"/>
        <v>10</v>
      </c>
      <c r="CU17" s="108">
        <f t="shared" si="5"/>
        <v>0</v>
      </c>
      <c r="CV17" s="108">
        <f t="shared" si="5"/>
        <v>0</v>
      </c>
      <c r="CW17" s="108">
        <f t="shared" si="5"/>
        <v>0</v>
      </c>
      <c r="CX17" s="108">
        <f t="shared" si="5"/>
        <v>0</v>
      </c>
      <c r="CY17" s="108">
        <f t="shared" si="5"/>
        <v>0</v>
      </c>
      <c r="CZ17" s="108">
        <f t="shared" si="5"/>
        <v>0</v>
      </c>
      <c r="DA17" s="108">
        <f t="shared" si="5"/>
        <v>0</v>
      </c>
      <c r="DB17" s="108">
        <f t="shared" si="5"/>
        <v>0</v>
      </c>
      <c r="DC17" s="108">
        <f t="shared" si="5"/>
        <v>0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0</v>
      </c>
      <c r="DI17" s="108">
        <f t="shared" si="5"/>
        <v>0</v>
      </c>
      <c r="DJ17" s="108">
        <f t="shared" si="5"/>
        <v>0</v>
      </c>
      <c r="DK17" s="108">
        <f t="shared" si="5"/>
        <v>0</v>
      </c>
      <c r="DL17" s="108">
        <f t="shared" si="5"/>
        <v>0</v>
      </c>
      <c r="DM17" s="108">
        <f t="shared" si="5"/>
        <v>0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0</v>
      </c>
      <c r="DR17" s="108">
        <f t="shared" si="6"/>
        <v>5</v>
      </c>
      <c r="DS17" s="108">
        <f t="shared" si="6"/>
        <v>0</v>
      </c>
      <c r="DT17" s="108">
        <f t="shared" si="6"/>
        <v>0</v>
      </c>
      <c r="DU17" s="108">
        <f t="shared" si="6"/>
        <v>0</v>
      </c>
      <c r="DV17" s="108">
        <f t="shared" si="6"/>
        <v>0</v>
      </c>
      <c r="DW17" s="108">
        <f>SUM(DW18:DW23)</f>
        <v>0</v>
      </c>
      <c r="DX17" s="82">
        <f t="shared" ref="DX17:DX23" si="7">DW17/DP17*100</f>
        <v>0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0</v>
      </c>
      <c r="EF17" s="108">
        <f t="shared" si="6"/>
        <v>0</v>
      </c>
      <c r="EG17" s="108">
        <f t="shared" si="6"/>
        <v>0</v>
      </c>
      <c r="EH17" s="108">
        <f t="shared" si="6"/>
        <v>0</v>
      </c>
      <c r="EI17" s="108">
        <f t="shared" si="6"/>
        <v>0</v>
      </c>
      <c r="EJ17" s="108">
        <f>SUM(EJ18:EJ23)</f>
        <v>0</v>
      </c>
      <c r="EK17" s="82">
        <f t="shared" ref="EK17:EK23" si="9">EJ17/DP17*100</f>
        <v>0</v>
      </c>
      <c r="EL17" s="108">
        <f t="shared" si="6"/>
        <v>0</v>
      </c>
      <c r="EM17" s="108">
        <f>SUM(EM18:EM23)</f>
        <v>33</v>
      </c>
      <c r="EN17" s="82">
        <f t="shared" ref="EN17:EN23" si="10">EM17/DP17</f>
        <v>4.4594594594594597E-2</v>
      </c>
      <c r="EO17" s="108">
        <f>SUM(EO18:EO23)</f>
        <v>32</v>
      </c>
      <c r="EP17" s="82">
        <f t="shared" ref="EP17:EP23" si="11">EO17/DP17</f>
        <v>4.3243243243243246E-2</v>
      </c>
      <c r="EQ17" s="111"/>
      <c r="ER17" s="106" t="s">
        <v>150</v>
      </c>
      <c r="ES17" s="108">
        <f t="shared" si="6"/>
        <v>0</v>
      </c>
      <c r="ET17" s="108">
        <f t="shared" si="6"/>
        <v>0</v>
      </c>
      <c r="EU17" s="108">
        <f t="shared" si="6"/>
        <v>0</v>
      </c>
      <c r="EV17" s="112">
        <f t="shared" si="6"/>
        <v>127</v>
      </c>
      <c r="EW17" s="108">
        <f t="shared" si="6"/>
        <v>12</v>
      </c>
      <c r="EX17" s="108">
        <f t="shared" si="6"/>
        <v>7</v>
      </c>
      <c r="EY17" s="108">
        <f t="shared" si="6"/>
        <v>9</v>
      </c>
      <c r="EZ17" s="108">
        <f t="shared" si="6"/>
        <v>3</v>
      </c>
      <c r="FA17" s="108">
        <f t="shared" si="6"/>
        <v>4</v>
      </c>
      <c r="FB17" s="108">
        <f t="shared" si="6"/>
        <v>12</v>
      </c>
      <c r="FC17" s="108">
        <f t="shared" si="6"/>
        <v>5</v>
      </c>
      <c r="FD17" s="108">
        <f t="shared" si="6"/>
        <v>3</v>
      </c>
      <c r="FE17" s="108">
        <f t="shared" si="6"/>
        <v>4</v>
      </c>
      <c r="FF17" s="108">
        <f t="shared" si="6"/>
        <v>3</v>
      </c>
      <c r="FG17" s="108">
        <f t="shared" si="6"/>
        <v>0</v>
      </c>
      <c r="FH17" s="108">
        <f t="shared" si="6"/>
        <v>2</v>
      </c>
      <c r="FI17" s="108">
        <f t="shared" si="6"/>
        <v>1</v>
      </c>
      <c r="FJ17" s="110">
        <f t="shared" si="6"/>
        <v>0</v>
      </c>
      <c r="FK17" s="107">
        <f>SUM(FK18:FK23)</f>
        <v>486</v>
      </c>
      <c r="FL17" s="190">
        <f t="shared" ref="FL17:FL23" si="12">SUM(FM17:FQ17)/FK17*100</f>
        <v>5.761316872427984</v>
      </c>
      <c r="FM17" s="108">
        <f t="shared" si="6"/>
        <v>0</v>
      </c>
      <c r="FN17" s="108">
        <f t="shared" si="6"/>
        <v>0</v>
      </c>
      <c r="FO17" s="108">
        <f t="shared" si="6"/>
        <v>19</v>
      </c>
      <c r="FP17" s="108">
        <f t="shared" si="6"/>
        <v>9</v>
      </c>
      <c r="FQ17" s="109">
        <f t="shared" si="6"/>
        <v>0</v>
      </c>
      <c r="FR17" s="112">
        <f t="shared" si="6"/>
        <v>0</v>
      </c>
      <c r="FS17" s="108">
        <f t="shared" si="6"/>
        <v>0</v>
      </c>
      <c r="FT17" s="108">
        <f t="shared" si="6"/>
        <v>0</v>
      </c>
      <c r="FU17" s="108">
        <f t="shared" si="6"/>
        <v>157</v>
      </c>
      <c r="FV17" s="108">
        <f t="shared" si="6"/>
        <v>7</v>
      </c>
      <c r="FW17" s="108">
        <f t="shared" si="6"/>
        <v>2</v>
      </c>
      <c r="FX17" s="108">
        <f t="shared" si="6"/>
        <v>21</v>
      </c>
      <c r="FY17" s="108">
        <f t="shared" si="6"/>
        <v>4</v>
      </c>
      <c r="FZ17" s="108">
        <f t="shared" si="6"/>
        <v>1</v>
      </c>
      <c r="GA17" s="108">
        <f t="shared" si="6"/>
        <v>20</v>
      </c>
      <c r="GB17" s="108">
        <f t="shared" si="6"/>
        <v>13</v>
      </c>
      <c r="GC17" s="108">
        <f t="shared" ref="GC17:HT17" si="13">SUM(GC18:GC23)</f>
        <v>12</v>
      </c>
      <c r="GD17" s="108">
        <f t="shared" si="13"/>
        <v>5</v>
      </c>
      <c r="GE17" s="108">
        <f t="shared" si="13"/>
        <v>0</v>
      </c>
      <c r="GF17" s="108">
        <f t="shared" si="13"/>
        <v>2</v>
      </c>
      <c r="GG17" s="109">
        <f t="shared" si="13"/>
        <v>1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21.509433962264151</v>
      </c>
      <c r="GL17" s="108">
        <f t="shared" si="13"/>
        <v>8</v>
      </c>
      <c r="GM17" s="108">
        <f t="shared" si="13"/>
        <v>0</v>
      </c>
      <c r="GN17" s="108">
        <f t="shared" si="13"/>
        <v>6</v>
      </c>
      <c r="GO17" s="108">
        <f t="shared" si="13"/>
        <v>10</v>
      </c>
      <c r="GP17" s="108">
        <f t="shared" si="13"/>
        <v>6</v>
      </c>
      <c r="GQ17" s="108">
        <f t="shared" si="13"/>
        <v>152</v>
      </c>
      <c r="GR17" s="108">
        <f t="shared" si="13"/>
        <v>77</v>
      </c>
      <c r="GS17" s="108">
        <f t="shared" si="13"/>
        <v>93</v>
      </c>
      <c r="GT17" s="108">
        <f t="shared" si="13"/>
        <v>253</v>
      </c>
      <c r="GU17" s="110">
        <f t="shared" si="13"/>
        <v>193</v>
      </c>
      <c r="GV17" s="170">
        <f t="shared" ref="GV17" si="15">SUM(GV18:GV23)</f>
        <v>597</v>
      </c>
      <c r="GW17" s="108">
        <f>SUM(GW18:GW23)</f>
        <v>4090</v>
      </c>
      <c r="GX17" s="303">
        <f t="shared" ref="GX17:GX23" si="16">GV17/GW17*100</f>
        <v>14.596577017114914</v>
      </c>
      <c r="GY17" s="112">
        <f t="shared" si="13"/>
        <v>3</v>
      </c>
      <c r="GZ17" s="108">
        <f t="shared" si="13"/>
        <v>0</v>
      </c>
      <c r="HA17" s="108">
        <f t="shared" si="13"/>
        <v>13</v>
      </c>
      <c r="HB17" s="108">
        <f t="shared" si="13"/>
        <v>0</v>
      </c>
      <c r="HC17" s="108">
        <f t="shared" si="13"/>
        <v>8</v>
      </c>
      <c r="HD17" s="108">
        <f t="shared" si="13"/>
        <v>1</v>
      </c>
      <c r="HE17" s="108">
        <f t="shared" si="13"/>
        <v>1</v>
      </c>
      <c r="HF17" s="108">
        <f t="shared" si="13"/>
        <v>0</v>
      </c>
      <c r="HG17" s="109">
        <f t="shared" si="13"/>
        <v>1</v>
      </c>
      <c r="HH17" s="105"/>
      <c r="HI17" s="106" t="s">
        <v>150</v>
      </c>
      <c r="HJ17" s="108">
        <f t="shared" si="13"/>
        <v>0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10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2</v>
      </c>
      <c r="IM17" s="108">
        <f t="shared" si="17"/>
        <v>0</v>
      </c>
      <c r="IN17" s="108">
        <f t="shared" si="17"/>
        <v>0</v>
      </c>
      <c r="IO17" s="108">
        <f t="shared" si="17"/>
        <v>17</v>
      </c>
      <c r="IP17" s="108">
        <f t="shared" si="17"/>
        <v>5</v>
      </c>
      <c r="IQ17" s="108">
        <f t="shared" si="17"/>
        <v>3</v>
      </c>
      <c r="IR17" s="108">
        <f t="shared" si="17"/>
        <v>32</v>
      </c>
      <c r="IS17" s="108">
        <f t="shared" si="17"/>
        <v>12</v>
      </c>
      <c r="IT17" s="108">
        <f t="shared" si="17"/>
        <v>3</v>
      </c>
      <c r="IU17" s="108">
        <f t="shared" si="17"/>
        <v>0</v>
      </c>
      <c r="IV17" s="108">
        <f t="shared" si="17"/>
        <v>0</v>
      </c>
      <c r="IW17" s="109">
        <f t="shared" si="17"/>
        <v>1</v>
      </c>
      <c r="IX17" s="114">
        <f t="shared" si="17"/>
        <v>3</v>
      </c>
      <c r="IY17" s="102">
        <f t="shared" si="17"/>
        <v>1</v>
      </c>
      <c r="IZ17" s="115">
        <f t="shared" si="17"/>
        <v>0</v>
      </c>
      <c r="JA17" s="116">
        <f t="shared" si="17"/>
        <v>0</v>
      </c>
      <c r="JB17" s="102">
        <f t="shared" si="17"/>
        <v>0</v>
      </c>
      <c r="JC17" s="104">
        <f t="shared" si="17"/>
        <v>0</v>
      </c>
      <c r="JD17" s="114">
        <f t="shared" si="17"/>
        <v>0</v>
      </c>
      <c r="JE17" s="102">
        <f t="shared" si="17"/>
        <v>0</v>
      </c>
      <c r="JF17" s="102">
        <f t="shared" si="17"/>
        <v>0</v>
      </c>
      <c r="JG17" s="102">
        <f>SUM(JG18:JG23)</f>
        <v>0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1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0</v>
      </c>
      <c r="JX17" s="108">
        <f t="shared" si="18"/>
        <v>2</v>
      </c>
      <c r="JY17" s="109">
        <f t="shared" si="18"/>
        <v>0</v>
      </c>
      <c r="JZ17" s="170">
        <f t="shared" si="18"/>
        <v>0</v>
      </c>
      <c r="KA17" s="108">
        <f t="shared" si="18"/>
        <v>0</v>
      </c>
      <c r="KB17" s="108">
        <f t="shared" si="18"/>
        <v>1</v>
      </c>
      <c r="KC17" s="108">
        <f t="shared" si="18"/>
        <v>1</v>
      </c>
      <c r="KD17" s="109">
        <f t="shared" si="18"/>
        <v>0</v>
      </c>
      <c r="KE17" s="116">
        <f>SUM(KE18:KE23)</f>
        <v>2678</v>
      </c>
      <c r="KF17" s="363">
        <f t="shared" ref="KF17:KF23" si="19">KG17/KE17*100</f>
        <v>3.7714712471994023</v>
      </c>
      <c r="KG17" s="104">
        <f t="shared" si="17"/>
        <v>101</v>
      </c>
      <c r="KH17" s="116">
        <f t="shared" si="17"/>
        <v>4</v>
      </c>
      <c r="KI17" s="114">
        <f t="shared" si="17"/>
        <v>0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27</v>
      </c>
      <c r="KQ17" s="108">
        <f t="shared" si="20"/>
        <v>1</v>
      </c>
      <c r="KR17" s="108">
        <f t="shared" si="20"/>
        <v>65</v>
      </c>
      <c r="KS17" s="108">
        <f t="shared" si="20"/>
        <v>9</v>
      </c>
      <c r="KT17" s="108">
        <f t="shared" si="20"/>
        <v>1</v>
      </c>
      <c r="KU17" s="109">
        <f t="shared" si="20"/>
        <v>78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R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0</v>
      </c>
      <c r="LI17" s="108">
        <f t="shared" si="23"/>
        <v>0</v>
      </c>
      <c r="LJ17" s="109">
        <f t="shared" si="23"/>
        <v>0</v>
      </c>
      <c r="LK17" s="170">
        <f t="shared" si="23"/>
        <v>0</v>
      </c>
      <c r="LL17" s="108">
        <f t="shared" si="23"/>
        <v>0</v>
      </c>
      <c r="LM17" s="108">
        <f t="shared" si="23"/>
        <v>0</v>
      </c>
      <c r="LN17" s="109">
        <f t="shared" si="23"/>
        <v>0</v>
      </c>
      <c r="LO17" s="104">
        <f t="shared" si="23"/>
        <v>40</v>
      </c>
      <c r="LP17" s="104">
        <f t="shared" si="23"/>
        <v>6</v>
      </c>
      <c r="LQ17" s="104">
        <f t="shared" si="23"/>
        <v>1</v>
      </c>
      <c r="LR17" s="104">
        <f t="shared" si="23"/>
        <v>0</v>
      </c>
    </row>
    <row r="18" spans="1:330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23</v>
      </c>
      <c r="E18" s="120">
        <f>E33+E35+E38</f>
        <v>0</v>
      </c>
      <c r="F18" s="120">
        <f>F33+F35+F38</f>
        <v>0</v>
      </c>
      <c r="G18" s="410">
        <f t="shared" ref="G18:G23" si="24">SUM(D18:F18)/C18*100</f>
        <v>8.7452471482889731</v>
      </c>
      <c r="H18" s="130">
        <f>H33+H35+H38</f>
        <v>21</v>
      </c>
      <c r="I18" s="129">
        <f>I33+I35+I38</f>
        <v>0</v>
      </c>
      <c r="J18" s="131">
        <f>J33+J35+J38</f>
        <v>18</v>
      </c>
      <c r="K18" s="120">
        <f>K33+K35+K38</f>
        <v>23</v>
      </c>
      <c r="L18" s="124">
        <f>L33+L35+L38</f>
        <v>20</v>
      </c>
      <c r="M18" s="497">
        <f t="shared" si="1"/>
        <v>7.6045627376425857</v>
      </c>
      <c r="N18" s="131">
        <f>N33+N35+N38</f>
        <v>20</v>
      </c>
      <c r="O18" s="120">
        <f>O33+O35+O38</f>
        <v>23</v>
      </c>
      <c r="P18" s="120">
        <f>P33+P35+P38</f>
        <v>20</v>
      </c>
      <c r="Q18" s="386">
        <f t="shared" ref="Q18:Q23" si="25">P18/C18*100</f>
        <v>7.6045627376425857</v>
      </c>
      <c r="R18" s="130">
        <f t="shared" ref="R18:AG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20</v>
      </c>
      <c r="Y18" s="120">
        <f t="shared" si="26"/>
        <v>24</v>
      </c>
      <c r="Z18" s="120">
        <f t="shared" si="26"/>
        <v>25</v>
      </c>
      <c r="AA18" s="120">
        <f t="shared" si="26"/>
        <v>19</v>
      </c>
      <c r="AB18" s="120">
        <f t="shared" si="26"/>
        <v>0</v>
      </c>
      <c r="AC18" s="120">
        <f t="shared" si="26"/>
        <v>0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>
        <f t="shared" si="26"/>
        <v>0</v>
      </c>
      <c r="AH18" s="125"/>
      <c r="AI18" s="307" t="s">
        <v>152</v>
      </c>
      <c r="AJ18" s="474">
        <f>AJ33+AJ35+AJ38</f>
        <v>267</v>
      </c>
      <c r="AK18" s="120">
        <f>AK33+AK35+AK38</f>
        <v>19</v>
      </c>
      <c r="AL18" s="127">
        <f t="shared" ref="AL18:AL23" si="27">AK18/AJ18*100</f>
        <v>7.1161048689138573</v>
      </c>
      <c r="AM18" s="120">
        <f t="shared" ref="AM18:AU18" si="28">AM33+AM35+AM38</f>
        <v>18</v>
      </c>
      <c r="AN18" s="129">
        <f t="shared" si="28"/>
        <v>20</v>
      </c>
      <c r="AO18" s="131">
        <f t="shared" si="28"/>
        <v>0</v>
      </c>
      <c r="AP18" s="120">
        <f t="shared" si="28"/>
        <v>0</v>
      </c>
      <c r="AQ18" s="124">
        <f t="shared" si="28"/>
        <v>0</v>
      </c>
      <c r="AR18" s="130">
        <f t="shared" si="28"/>
        <v>0</v>
      </c>
      <c r="AS18" s="120">
        <f t="shared" si="28"/>
        <v>0</v>
      </c>
      <c r="AT18" s="120">
        <f t="shared" si="28"/>
        <v>14</v>
      </c>
      <c r="AU18" s="120">
        <f t="shared" si="28"/>
        <v>17</v>
      </c>
      <c r="AV18" s="127">
        <f t="shared" ref="AV18:AV23" si="29">AU18/AJ18*100</f>
        <v>6.3670411985018731</v>
      </c>
      <c r="AW18" s="120">
        <f>AW33+AW35+AW38</f>
        <v>15</v>
      </c>
      <c r="AX18" s="120">
        <f>AX33+AX35+AX38</f>
        <v>15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30">BA18/AJ18*100</f>
        <v>0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1">BE18/AJ18*100</f>
        <v>0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0</v>
      </c>
      <c r="BM18" s="120">
        <f t="shared" si="32"/>
        <v>0</v>
      </c>
      <c r="BN18" s="125"/>
      <c r="BO18" s="126" t="s">
        <v>152</v>
      </c>
      <c r="BP18" s="119">
        <f t="shared" ref="BP18:BX18" si="33">BP33+BP35+BP38</f>
        <v>275</v>
      </c>
      <c r="BQ18" s="120">
        <f t="shared" si="33"/>
        <v>0</v>
      </c>
      <c r="BR18" s="120">
        <f t="shared" si="33"/>
        <v>8</v>
      </c>
      <c r="BS18" s="120">
        <f t="shared" si="33"/>
        <v>0</v>
      </c>
      <c r="BT18" s="120">
        <f t="shared" si="33"/>
        <v>1</v>
      </c>
      <c r="BU18" s="129">
        <f t="shared" si="33"/>
        <v>2</v>
      </c>
      <c r="BV18" s="131">
        <f t="shared" si="33"/>
        <v>2</v>
      </c>
      <c r="BW18" s="120">
        <f t="shared" si="33"/>
        <v>0</v>
      </c>
      <c r="BX18" s="120">
        <f t="shared" si="33"/>
        <v>0</v>
      </c>
      <c r="BY18" s="477">
        <f t="shared" ref="BY18:BY23" si="34">BX18/BP18</f>
        <v>0</v>
      </c>
      <c r="BZ18" s="131">
        <f>BZ33+BZ35+BZ38</f>
        <v>1</v>
      </c>
      <c r="CA18" s="120">
        <f>CA33+CA35+CA38</f>
        <v>0</v>
      </c>
      <c r="CB18" s="120">
        <f>CB33+CB35+CB38</f>
        <v>0</v>
      </c>
      <c r="CC18" s="469">
        <f t="shared" ref="CC18:CC23" si="35">CB18/BP18*100</f>
        <v>0</v>
      </c>
      <c r="CD18" s="130">
        <f t="shared" ref="CD18:CK18" si="36">CD33+CD35+CD38</f>
        <v>0</v>
      </c>
      <c r="CE18" s="120">
        <f t="shared" si="36"/>
        <v>0</v>
      </c>
      <c r="CF18" s="120">
        <f t="shared" si="36"/>
        <v>0</v>
      </c>
      <c r="CG18" s="120">
        <f t="shared" si="36"/>
        <v>0</v>
      </c>
      <c r="CH18" s="120">
        <f t="shared" si="36"/>
        <v>0</v>
      </c>
      <c r="CI18" s="120">
        <f t="shared" si="36"/>
        <v>0</v>
      </c>
      <c r="CJ18" s="120">
        <f t="shared" si="36"/>
        <v>0</v>
      </c>
      <c r="CK18" s="120">
        <f t="shared" si="36"/>
        <v>2</v>
      </c>
      <c r="CL18" s="315">
        <f t="shared" ref="CL18:CL23" si="37">CK18/BP18*100</f>
        <v>0.72727272727272729</v>
      </c>
      <c r="CM18" s="117">
        <f>CM33+CM35+CM38</f>
        <v>0</v>
      </c>
      <c r="CN18" s="324">
        <f>CN33+CN35+CN38</f>
        <v>0</v>
      </c>
      <c r="CO18" s="130">
        <f>CO33+CO35+CO38</f>
        <v>0</v>
      </c>
      <c r="CP18" s="125"/>
      <c r="CQ18" s="118" t="s">
        <v>152</v>
      </c>
      <c r="CR18" s="367">
        <f t="shared" ref="CR18:DM18" si="38">CR33+CR35+CR38</f>
        <v>36</v>
      </c>
      <c r="CS18" s="131">
        <f t="shared" si="38"/>
        <v>0</v>
      </c>
      <c r="CT18" s="120">
        <f t="shared" si="38"/>
        <v>10</v>
      </c>
      <c r="CU18" s="120">
        <f t="shared" si="38"/>
        <v>0</v>
      </c>
      <c r="CV18" s="120">
        <f t="shared" si="38"/>
        <v>0</v>
      </c>
      <c r="CW18" s="120">
        <f t="shared" si="38"/>
        <v>0</v>
      </c>
      <c r="CX18" s="120">
        <f t="shared" si="38"/>
        <v>0</v>
      </c>
      <c r="CY18" s="120">
        <f t="shared" si="38"/>
        <v>0</v>
      </c>
      <c r="CZ18" s="120">
        <f t="shared" si="38"/>
        <v>0</v>
      </c>
      <c r="DA18" s="120">
        <f t="shared" si="38"/>
        <v>0</v>
      </c>
      <c r="DB18" s="120">
        <f t="shared" si="38"/>
        <v>0</v>
      </c>
      <c r="DC18" s="120">
        <f t="shared" si="38"/>
        <v>0</v>
      </c>
      <c r="DD18" s="120">
        <f t="shared" si="38"/>
        <v>0</v>
      </c>
      <c r="DE18" s="120">
        <f t="shared" si="38"/>
        <v>0</v>
      </c>
      <c r="DF18" s="120">
        <f t="shared" si="38"/>
        <v>0</v>
      </c>
      <c r="DG18" s="120">
        <f t="shared" si="38"/>
        <v>0</v>
      </c>
      <c r="DH18" s="120">
        <f t="shared" si="38"/>
        <v>0</v>
      </c>
      <c r="DI18" s="120">
        <f t="shared" si="38"/>
        <v>0</v>
      </c>
      <c r="DJ18" s="120">
        <f t="shared" si="38"/>
        <v>0</v>
      </c>
      <c r="DK18" s="120">
        <f t="shared" si="38"/>
        <v>0</v>
      </c>
      <c r="DL18" s="120">
        <f t="shared" si="38"/>
        <v>0</v>
      </c>
      <c r="DM18" s="120">
        <f t="shared" si="38"/>
        <v>0</v>
      </c>
      <c r="DN18" s="125"/>
      <c r="DO18" s="307" t="s">
        <v>152</v>
      </c>
      <c r="DP18" s="474">
        <f t="shared" ref="DP18:DW18" si="39">DP33+DP35+DP38</f>
        <v>402</v>
      </c>
      <c r="DQ18" s="120">
        <f t="shared" si="39"/>
        <v>0</v>
      </c>
      <c r="DR18" s="120">
        <f t="shared" si="39"/>
        <v>5</v>
      </c>
      <c r="DS18" s="120">
        <f t="shared" si="39"/>
        <v>0</v>
      </c>
      <c r="DT18" s="120">
        <f t="shared" si="39"/>
        <v>0</v>
      </c>
      <c r="DU18" s="120">
        <f t="shared" si="39"/>
        <v>0</v>
      </c>
      <c r="DV18" s="120">
        <f t="shared" si="39"/>
        <v>0</v>
      </c>
      <c r="DW18" s="120">
        <f t="shared" si="39"/>
        <v>0</v>
      </c>
      <c r="DX18" s="127">
        <f t="shared" si="7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0">EC33+EC35+EC38</f>
        <v>0</v>
      </c>
      <c r="ED18" s="120">
        <f t="shared" si="40"/>
        <v>0</v>
      </c>
      <c r="EE18" s="120">
        <f t="shared" si="40"/>
        <v>0</v>
      </c>
      <c r="EF18" s="120">
        <f t="shared" si="40"/>
        <v>0</v>
      </c>
      <c r="EG18" s="120">
        <f t="shared" si="40"/>
        <v>0</v>
      </c>
      <c r="EH18" s="120">
        <f t="shared" si="40"/>
        <v>0</v>
      </c>
      <c r="EI18" s="120">
        <f t="shared" si="40"/>
        <v>0</v>
      </c>
      <c r="EJ18" s="120">
        <f t="shared" si="40"/>
        <v>0</v>
      </c>
      <c r="EK18" s="127">
        <f t="shared" si="9"/>
        <v>0</v>
      </c>
      <c r="EL18" s="120">
        <f>EL33+EL35+EL38</f>
        <v>0</v>
      </c>
      <c r="EM18" s="120">
        <f>EM33+EM35+EM38</f>
        <v>11</v>
      </c>
      <c r="EN18" s="127">
        <f t="shared" si="10"/>
        <v>2.736318407960199E-2</v>
      </c>
      <c r="EO18" s="120">
        <f>EO33+EO35+EO38</f>
        <v>10</v>
      </c>
      <c r="EP18" s="127">
        <f t="shared" si="11"/>
        <v>2.4875621890547265E-2</v>
      </c>
      <c r="EQ18" s="125"/>
      <c r="ER18" s="126" t="s">
        <v>152</v>
      </c>
      <c r="ES18" s="120">
        <f t="shared" ref="ES18:FK18" si="41">ES33+ES35+ES38</f>
        <v>0</v>
      </c>
      <c r="ET18" s="120">
        <f t="shared" si="41"/>
        <v>0</v>
      </c>
      <c r="EU18" s="120">
        <f t="shared" si="41"/>
        <v>0</v>
      </c>
      <c r="EV18" s="120">
        <f t="shared" si="41"/>
        <v>68</v>
      </c>
      <c r="EW18" s="120">
        <f t="shared" si="41"/>
        <v>5</v>
      </c>
      <c r="EX18" s="120">
        <f t="shared" si="41"/>
        <v>6</v>
      </c>
      <c r="EY18" s="120">
        <f t="shared" si="41"/>
        <v>6</v>
      </c>
      <c r="EZ18" s="120">
        <f t="shared" si="41"/>
        <v>2</v>
      </c>
      <c r="FA18" s="120">
        <f t="shared" si="41"/>
        <v>4</v>
      </c>
      <c r="FB18" s="120">
        <f t="shared" si="41"/>
        <v>6</v>
      </c>
      <c r="FC18" s="120">
        <f t="shared" si="41"/>
        <v>5</v>
      </c>
      <c r="FD18" s="120">
        <f t="shared" si="41"/>
        <v>2</v>
      </c>
      <c r="FE18" s="120">
        <f t="shared" si="41"/>
        <v>1</v>
      </c>
      <c r="FF18" s="120">
        <f t="shared" si="41"/>
        <v>2</v>
      </c>
      <c r="FG18" s="120">
        <f t="shared" si="41"/>
        <v>0</v>
      </c>
      <c r="FH18" s="120">
        <f t="shared" si="41"/>
        <v>1</v>
      </c>
      <c r="FI18" s="120">
        <f t="shared" si="41"/>
        <v>0</v>
      </c>
      <c r="FJ18" s="120">
        <f t="shared" si="41"/>
        <v>0</v>
      </c>
      <c r="FK18" s="119">
        <f t="shared" si="41"/>
        <v>201</v>
      </c>
      <c r="FL18" s="188">
        <f t="shared" si="12"/>
        <v>8.4577114427860707</v>
      </c>
      <c r="FM18" s="120">
        <f t="shared" ref="FM18:GG18" si="42">FM33+FM35+FM38</f>
        <v>0</v>
      </c>
      <c r="FN18" s="120">
        <f t="shared" si="42"/>
        <v>0</v>
      </c>
      <c r="FO18" s="120">
        <f t="shared" si="42"/>
        <v>9</v>
      </c>
      <c r="FP18" s="120">
        <f t="shared" si="42"/>
        <v>8</v>
      </c>
      <c r="FQ18" s="120">
        <f t="shared" si="42"/>
        <v>0</v>
      </c>
      <c r="FR18" s="120">
        <f t="shared" si="42"/>
        <v>0</v>
      </c>
      <c r="FS18" s="120">
        <f t="shared" si="42"/>
        <v>0</v>
      </c>
      <c r="FT18" s="120">
        <f t="shared" si="42"/>
        <v>0</v>
      </c>
      <c r="FU18" s="120">
        <f t="shared" si="42"/>
        <v>93</v>
      </c>
      <c r="FV18" s="120">
        <f t="shared" si="42"/>
        <v>3</v>
      </c>
      <c r="FW18" s="120">
        <f t="shared" si="42"/>
        <v>2</v>
      </c>
      <c r="FX18" s="120">
        <f t="shared" si="42"/>
        <v>16</v>
      </c>
      <c r="FY18" s="120">
        <f t="shared" si="42"/>
        <v>4</v>
      </c>
      <c r="FZ18" s="120">
        <f t="shared" si="42"/>
        <v>1</v>
      </c>
      <c r="GA18" s="120">
        <f t="shared" si="42"/>
        <v>13</v>
      </c>
      <c r="GB18" s="120">
        <f t="shared" si="42"/>
        <v>12</v>
      </c>
      <c r="GC18" s="120">
        <f t="shared" si="42"/>
        <v>12</v>
      </c>
      <c r="GD18" s="120">
        <f t="shared" si="42"/>
        <v>3</v>
      </c>
      <c r="GE18" s="120">
        <f t="shared" si="42"/>
        <v>0</v>
      </c>
      <c r="GF18" s="120">
        <f t="shared" si="42"/>
        <v>2</v>
      </c>
      <c r="GG18" s="120">
        <f t="shared" si="42"/>
        <v>1</v>
      </c>
      <c r="GH18" s="125"/>
      <c r="GI18" s="126" t="s">
        <v>152</v>
      </c>
      <c r="GJ18" s="119">
        <f>GJ33+GJ35+GJ38</f>
        <v>1421</v>
      </c>
      <c r="GK18" s="192">
        <f t="shared" si="14"/>
        <v>27.726952850105558</v>
      </c>
      <c r="GL18" s="120">
        <f t="shared" ref="GL18:GW18" si="43">GL33+GL35+GL38</f>
        <v>8</v>
      </c>
      <c r="GM18" s="120">
        <f t="shared" si="43"/>
        <v>0</v>
      </c>
      <c r="GN18" s="120">
        <f t="shared" si="43"/>
        <v>5</v>
      </c>
      <c r="GO18" s="120">
        <f t="shared" si="43"/>
        <v>2</v>
      </c>
      <c r="GP18" s="120">
        <f t="shared" si="43"/>
        <v>3</v>
      </c>
      <c r="GQ18" s="120">
        <f t="shared" si="43"/>
        <v>127</v>
      </c>
      <c r="GR18" s="120">
        <f t="shared" si="43"/>
        <v>55</v>
      </c>
      <c r="GS18" s="120">
        <f t="shared" si="43"/>
        <v>26</v>
      </c>
      <c r="GT18" s="120">
        <f t="shared" si="43"/>
        <v>94</v>
      </c>
      <c r="GU18" s="129">
        <f t="shared" si="43"/>
        <v>74</v>
      </c>
      <c r="GV18" s="131">
        <f t="shared" si="43"/>
        <v>254</v>
      </c>
      <c r="GW18" s="120">
        <f t="shared" si="43"/>
        <v>1556</v>
      </c>
      <c r="GX18" s="304">
        <f t="shared" si="16"/>
        <v>16.323907455012854</v>
      </c>
      <c r="GY18" s="130">
        <f t="shared" ref="GY18:HG18" si="44">GY33+GY35+GY38</f>
        <v>0</v>
      </c>
      <c r="GZ18" s="120">
        <f t="shared" si="44"/>
        <v>0</v>
      </c>
      <c r="HA18" s="120">
        <f t="shared" si="44"/>
        <v>1</v>
      </c>
      <c r="HB18" s="120">
        <f t="shared" si="44"/>
        <v>0</v>
      </c>
      <c r="HC18" s="120">
        <f t="shared" si="44"/>
        <v>0</v>
      </c>
      <c r="HD18" s="120">
        <f t="shared" si="44"/>
        <v>0</v>
      </c>
      <c r="HE18" s="120">
        <f t="shared" si="44"/>
        <v>0</v>
      </c>
      <c r="HF18" s="120">
        <f t="shared" si="44"/>
        <v>0</v>
      </c>
      <c r="HG18" s="124">
        <f t="shared" si="44"/>
        <v>0</v>
      </c>
      <c r="HH18" s="125"/>
      <c r="HI18" s="126" t="s">
        <v>152</v>
      </c>
      <c r="HJ18" s="120">
        <f t="shared" ref="HJ18:HR18" si="45">HJ33+HJ35+HJ38</f>
        <v>0</v>
      </c>
      <c r="HK18" s="120">
        <f t="shared" si="45"/>
        <v>0</v>
      </c>
      <c r="HL18" s="120">
        <f t="shared" si="45"/>
        <v>0</v>
      </c>
      <c r="HM18" s="120">
        <f t="shared" si="45"/>
        <v>0</v>
      </c>
      <c r="HN18" s="120">
        <f t="shared" si="45"/>
        <v>0</v>
      </c>
      <c r="HO18" s="120">
        <f t="shared" si="45"/>
        <v>0</v>
      </c>
      <c r="HP18" s="120">
        <f t="shared" si="45"/>
        <v>0</v>
      </c>
      <c r="HQ18" s="129">
        <f t="shared" si="45"/>
        <v>0</v>
      </c>
      <c r="HR18" s="131">
        <f t="shared" si="45"/>
        <v>174</v>
      </c>
      <c r="HS18" s="198">
        <f t="shared" ref="HS18:HS23" si="46">SUM(HT18:HW18)/HR18*100</f>
        <v>0</v>
      </c>
      <c r="HT18" s="130">
        <f>HT33+HT35+HT38</f>
        <v>0</v>
      </c>
      <c r="HU18" s="120">
        <f>HU33+HU35+HU38</f>
        <v>0</v>
      </c>
      <c r="HV18" s="120">
        <f>HV33+HV35+HV38</f>
        <v>0</v>
      </c>
      <c r="HW18" s="124">
        <f>HW33+HW35+HW38</f>
        <v>0</v>
      </c>
      <c r="HX18" s="211"/>
      <c r="HY18" s="130">
        <f t="shared" ref="HY18:IF18" si="47">HY33+HY35+HY38</f>
        <v>0</v>
      </c>
      <c r="HZ18" s="120">
        <f t="shared" si="47"/>
        <v>0</v>
      </c>
      <c r="IA18" s="120">
        <f t="shared" si="47"/>
        <v>0</v>
      </c>
      <c r="IB18" s="120">
        <f t="shared" si="47"/>
        <v>0</v>
      </c>
      <c r="IC18" s="120">
        <f t="shared" si="47"/>
        <v>0</v>
      </c>
      <c r="ID18" s="120">
        <f t="shared" si="47"/>
        <v>0</v>
      </c>
      <c r="IE18" s="120">
        <f t="shared" si="47"/>
        <v>0</v>
      </c>
      <c r="IF18" s="124">
        <f t="shared" si="47"/>
        <v>0</v>
      </c>
      <c r="IG18" s="125"/>
      <c r="IH18" s="126" t="s">
        <v>152</v>
      </c>
      <c r="II18" s="120">
        <f t="shared" ref="II18:JH18" si="48">II33+II35+II38</f>
        <v>0</v>
      </c>
      <c r="IJ18" s="120">
        <f t="shared" si="48"/>
        <v>0</v>
      </c>
      <c r="IK18" s="120">
        <f t="shared" si="48"/>
        <v>0</v>
      </c>
      <c r="IL18" s="120">
        <f t="shared" si="48"/>
        <v>1</v>
      </c>
      <c r="IM18" s="120">
        <f t="shared" si="48"/>
        <v>0</v>
      </c>
      <c r="IN18" s="120">
        <f t="shared" si="48"/>
        <v>0</v>
      </c>
      <c r="IO18" s="120">
        <f t="shared" si="48"/>
        <v>12</v>
      </c>
      <c r="IP18" s="120">
        <f t="shared" si="48"/>
        <v>5</v>
      </c>
      <c r="IQ18" s="120">
        <f t="shared" si="48"/>
        <v>3</v>
      </c>
      <c r="IR18" s="120">
        <f t="shared" si="48"/>
        <v>22</v>
      </c>
      <c r="IS18" s="120">
        <f t="shared" si="48"/>
        <v>6</v>
      </c>
      <c r="IT18" s="120">
        <f t="shared" si="48"/>
        <v>3</v>
      </c>
      <c r="IU18" s="120">
        <f t="shared" si="48"/>
        <v>0</v>
      </c>
      <c r="IV18" s="120">
        <f t="shared" si="48"/>
        <v>0</v>
      </c>
      <c r="IW18" s="124">
        <f t="shared" si="48"/>
        <v>1</v>
      </c>
      <c r="IX18" s="130">
        <f t="shared" si="48"/>
        <v>2</v>
      </c>
      <c r="IY18" s="120">
        <f t="shared" si="48"/>
        <v>1</v>
      </c>
      <c r="IZ18" s="129">
        <f t="shared" si="48"/>
        <v>0</v>
      </c>
      <c r="JA18" s="131">
        <f t="shared" si="48"/>
        <v>0</v>
      </c>
      <c r="JB18" s="120">
        <f t="shared" si="48"/>
        <v>0</v>
      </c>
      <c r="JC18" s="124">
        <f t="shared" si="48"/>
        <v>0</v>
      </c>
      <c r="JD18" s="130">
        <f t="shared" si="48"/>
        <v>0</v>
      </c>
      <c r="JE18" s="120">
        <f t="shared" si="48"/>
        <v>0</v>
      </c>
      <c r="JF18" s="120">
        <f t="shared" si="48"/>
        <v>0</v>
      </c>
      <c r="JG18" s="120">
        <f t="shared" si="48"/>
        <v>0</v>
      </c>
      <c r="JH18" s="120">
        <f t="shared" si="48"/>
        <v>0</v>
      </c>
      <c r="JI18" s="125"/>
      <c r="JJ18" s="126" t="s">
        <v>152</v>
      </c>
      <c r="JK18" s="120">
        <f t="shared" ref="JK18:KE18" si="49">JK33+JK35+JK38</f>
        <v>0</v>
      </c>
      <c r="JL18" s="120">
        <f t="shared" si="49"/>
        <v>1</v>
      </c>
      <c r="JM18" s="120">
        <f t="shared" si="49"/>
        <v>0</v>
      </c>
      <c r="JN18" s="120">
        <f t="shared" si="49"/>
        <v>0</v>
      </c>
      <c r="JO18" s="120">
        <f t="shared" si="49"/>
        <v>0</v>
      </c>
      <c r="JP18" s="120">
        <f t="shared" si="49"/>
        <v>0</v>
      </c>
      <c r="JQ18" s="120">
        <f t="shared" si="49"/>
        <v>0</v>
      </c>
      <c r="JR18" s="120">
        <f t="shared" si="49"/>
        <v>0</v>
      </c>
      <c r="JS18" s="120">
        <f t="shared" si="49"/>
        <v>0</v>
      </c>
      <c r="JT18" s="129">
        <f t="shared" si="49"/>
        <v>0</v>
      </c>
      <c r="JU18" s="340">
        <f t="shared" si="49"/>
        <v>0</v>
      </c>
      <c r="JV18" s="341">
        <f t="shared" si="49"/>
        <v>0</v>
      </c>
      <c r="JW18" s="341">
        <f t="shared" si="49"/>
        <v>0</v>
      </c>
      <c r="JX18" s="341">
        <f t="shared" si="49"/>
        <v>0</v>
      </c>
      <c r="JY18" s="342">
        <f t="shared" si="49"/>
        <v>0</v>
      </c>
      <c r="JZ18" s="340">
        <f t="shared" si="49"/>
        <v>0</v>
      </c>
      <c r="KA18" s="341">
        <f t="shared" si="49"/>
        <v>0</v>
      </c>
      <c r="KB18" s="341">
        <f t="shared" si="49"/>
        <v>0</v>
      </c>
      <c r="KC18" s="341">
        <f t="shared" si="49"/>
        <v>0</v>
      </c>
      <c r="KD18" s="342">
        <f t="shared" si="49"/>
        <v>0</v>
      </c>
      <c r="KE18" s="340">
        <f t="shared" si="49"/>
        <v>1410</v>
      </c>
      <c r="KF18" s="343">
        <f t="shared" si="19"/>
        <v>2.8368794326241136</v>
      </c>
      <c r="KG18" s="342">
        <f>KG33+KG35+KG38</f>
        <v>40</v>
      </c>
      <c r="KH18" s="131">
        <f>KH33+KH35+KH38</f>
        <v>0</v>
      </c>
      <c r="KI18" s="130">
        <f>KI33+KI35+KI38</f>
        <v>0</v>
      </c>
      <c r="KJ18" s="124">
        <f>KJ33+KJ35+KJ38</f>
        <v>0</v>
      </c>
      <c r="KK18" s="125"/>
      <c r="KL18" s="307" t="s">
        <v>152</v>
      </c>
      <c r="KM18" s="131">
        <f t="shared" ref="KM18:KW18" si="50">KM33+KM35+KM38</f>
        <v>0</v>
      </c>
      <c r="KN18" s="120">
        <f t="shared" si="50"/>
        <v>0</v>
      </c>
      <c r="KO18" s="120">
        <f t="shared" si="50"/>
        <v>0</v>
      </c>
      <c r="KP18" s="120">
        <f t="shared" si="50"/>
        <v>9</v>
      </c>
      <c r="KQ18" s="120">
        <f t="shared" si="50"/>
        <v>1</v>
      </c>
      <c r="KR18" s="120">
        <f t="shared" si="50"/>
        <v>40</v>
      </c>
      <c r="KS18" s="120">
        <f t="shared" si="50"/>
        <v>8</v>
      </c>
      <c r="KT18" s="120">
        <f t="shared" si="50"/>
        <v>1</v>
      </c>
      <c r="KU18" s="124">
        <f t="shared" si="50"/>
        <v>77</v>
      </c>
      <c r="KV18" s="120">
        <f t="shared" si="50"/>
        <v>0</v>
      </c>
      <c r="KW18" s="120">
        <f t="shared" si="50"/>
        <v>0</v>
      </c>
      <c r="KY18" s="120">
        <f>KY33+KY35+KY38</f>
        <v>0</v>
      </c>
      <c r="KZ18" s="120">
        <f>KZ33+KZ35+KZ38</f>
        <v>0</v>
      </c>
      <c r="LA18" s="120">
        <f>LA33+LA35+LA38</f>
        <v>0</v>
      </c>
      <c r="LB18" s="120">
        <f>LB33+LB35+LB38</f>
        <v>0</v>
      </c>
      <c r="LD18" s="543" t="s">
        <v>152</v>
      </c>
      <c r="LE18" s="131">
        <f t="shared" ref="LE18:LR18" si="51">LE33+LE35+LE38</f>
        <v>0</v>
      </c>
      <c r="LF18" s="120">
        <f t="shared" si="51"/>
        <v>0</v>
      </c>
      <c r="LG18" s="120">
        <f t="shared" si="51"/>
        <v>0</v>
      </c>
      <c r="LH18" s="120">
        <f t="shared" si="51"/>
        <v>0</v>
      </c>
      <c r="LI18" s="120">
        <f t="shared" si="51"/>
        <v>0</v>
      </c>
      <c r="LJ18" s="124">
        <f t="shared" si="51"/>
        <v>0</v>
      </c>
      <c r="LK18" s="131">
        <f t="shared" si="51"/>
        <v>0</v>
      </c>
      <c r="LL18" s="120">
        <f t="shared" si="51"/>
        <v>0</v>
      </c>
      <c r="LM18" s="120">
        <f t="shared" si="51"/>
        <v>0</v>
      </c>
      <c r="LN18" s="124">
        <f t="shared" si="51"/>
        <v>0</v>
      </c>
      <c r="LO18" s="124">
        <f t="shared" si="51"/>
        <v>12</v>
      </c>
      <c r="LP18" s="124">
        <f t="shared" si="51"/>
        <v>1</v>
      </c>
      <c r="LQ18" s="124">
        <f t="shared" si="51"/>
        <v>0</v>
      </c>
      <c r="LR18" s="124">
        <f t="shared" si="51"/>
        <v>0</v>
      </c>
    </row>
    <row r="19" spans="1:330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1</v>
      </c>
      <c r="E19" s="120">
        <f>E45</f>
        <v>0</v>
      </c>
      <c r="F19" s="120">
        <f>F45</f>
        <v>0</v>
      </c>
      <c r="G19" s="410">
        <f t="shared" si="24"/>
        <v>1.639344262295082</v>
      </c>
      <c r="H19" s="130">
        <f>H45</f>
        <v>1</v>
      </c>
      <c r="I19" s="129">
        <f>I45</f>
        <v>0</v>
      </c>
      <c r="J19" s="131">
        <f>J45</f>
        <v>8</v>
      </c>
      <c r="K19" s="120">
        <f>K45</f>
        <v>6</v>
      </c>
      <c r="L19" s="124">
        <f>L45</f>
        <v>4</v>
      </c>
      <c r="M19" s="497">
        <f t="shared" si="1"/>
        <v>6.557377049180328</v>
      </c>
      <c r="N19" s="131">
        <f>N45</f>
        <v>8</v>
      </c>
      <c r="O19" s="120">
        <f>O45</f>
        <v>6</v>
      </c>
      <c r="P19" s="120">
        <f>P45</f>
        <v>4</v>
      </c>
      <c r="Q19" s="386">
        <f t="shared" si="25"/>
        <v>6.557377049180328</v>
      </c>
      <c r="R19" s="130">
        <f t="shared" ref="R19:AG19" si="52">R45</f>
        <v>0</v>
      </c>
      <c r="S19" s="120">
        <f t="shared" si="52"/>
        <v>0</v>
      </c>
      <c r="T19" s="120">
        <f t="shared" si="52"/>
        <v>0</v>
      </c>
      <c r="U19" s="120">
        <f t="shared" si="52"/>
        <v>0</v>
      </c>
      <c r="V19" s="120">
        <f t="shared" si="52"/>
        <v>0</v>
      </c>
      <c r="W19" s="120">
        <f t="shared" si="52"/>
        <v>0</v>
      </c>
      <c r="X19" s="120">
        <f t="shared" si="52"/>
        <v>8</v>
      </c>
      <c r="Y19" s="120">
        <f t="shared" si="52"/>
        <v>6</v>
      </c>
      <c r="Z19" s="120">
        <f t="shared" si="52"/>
        <v>8</v>
      </c>
      <c r="AA19" s="120">
        <f t="shared" si="52"/>
        <v>6</v>
      </c>
      <c r="AB19" s="120">
        <f t="shared" si="52"/>
        <v>0</v>
      </c>
      <c r="AC19" s="120">
        <f t="shared" si="52"/>
        <v>0</v>
      </c>
      <c r="AD19" s="120">
        <f t="shared" si="52"/>
        <v>0</v>
      </c>
      <c r="AE19" s="120">
        <f t="shared" si="52"/>
        <v>0</v>
      </c>
      <c r="AF19" s="120">
        <f t="shared" si="52"/>
        <v>0</v>
      </c>
      <c r="AG19" s="120">
        <f t="shared" si="52"/>
        <v>0</v>
      </c>
      <c r="AH19" s="125"/>
      <c r="AI19" s="308" t="s">
        <v>154</v>
      </c>
      <c r="AJ19" s="474">
        <f>AJ45</f>
        <v>71</v>
      </c>
      <c r="AK19" s="120">
        <f>AK45</f>
        <v>9</v>
      </c>
      <c r="AL19" s="127">
        <f t="shared" si="27"/>
        <v>12.676056338028168</v>
      </c>
      <c r="AM19" s="120">
        <f t="shared" ref="AM19:AU19" si="53">AM45</f>
        <v>9</v>
      </c>
      <c r="AN19" s="129">
        <f t="shared" si="53"/>
        <v>9</v>
      </c>
      <c r="AO19" s="131">
        <f t="shared" si="53"/>
        <v>0</v>
      </c>
      <c r="AP19" s="120">
        <f t="shared" si="53"/>
        <v>0</v>
      </c>
      <c r="AQ19" s="124">
        <f t="shared" si="53"/>
        <v>0</v>
      </c>
      <c r="AR19" s="130">
        <f t="shared" si="53"/>
        <v>0</v>
      </c>
      <c r="AS19" s="120">
        <f t="shared" si="53"/>
        <v>0</v>
      </c>
      <c r="AT19" s="120">
        <f t="shared" si="53"/>
        <v>10</v>
      </c>
      <c r="AU19" s="120">
        <f t="shared" si="53"/>
        <v>7</v>
      </c>
      <c r="AV19" s="127">
        <f t="shared" si="29"/>
        <v>9.8591549295774641</v>
      </c>
      <c r="AW19" s="120">
        <f>AW45</f>
        <v>7</v>
      </c>
      <c r="AX19" s="120">
        <f>AX45</f>
        <v>7</v>
      </c>
      <c r="AY19" s="120">
        <f>AY45</f>
        <v>0</v>
      </c>
      <c r="AZ19" s="120">
        <f>AZ45</f>
        <v>0</v>
      </c>
      <c r="BA19" s="120">
        <f>BA45</f>
        <v>0</v>
      </c>
      <c r="BB19" s="123">
        <f t="shared" si="30"/>
        <v>0</v>
      </c>
      <c r="BC19" s="120">
        <f>BC45</f>
        <v>0</v>
      </c>
      <c r="BD19" s="120">
        <f>BD45</f>
        <v>0</v>
      </c>
      <c r="BE19" s="120">
        <f>BE45</f>
        <v>0</v>
      </c>
      <c r="BF19" s="127">
        <f t="shared" si="31"/>
        <v>0</v>
      </c>
      <c r="BG19" s="120">
        <f t="shared" ref="BG19:BM19" si="54">BG45</f>
        <v>0</v>
      </c>
      <c r="BH19" s="120">
        <f t="shared" si="54"/>
        <v>0</v>
      </c>
      <c r="BI19" s="120">
        <f t="shared" si="54"/>
        <v>0</v>
      </c>
      <c r="BJ19" s="120">
        <f t="shared" si="54"/>
        <v>0</v>
      </c>
      <c r="BK19" s="120">
        <f t="shared" si="54"/>
        <v>0</v>
      </c>
      <c r="BL19" s="120">
        <f t="shared" si="54"/>
        <v>0</v>
      </c>
      <c r="BM19" s="120">
        <f t="shared" si="54"/>
        <v>0</v>
      </c>
      <c r="BN19" s="125"/>
      <c r="BO19" s="133" t="s">
        <v>154</v>
      </c>
      <c r="BP19" s="119">
        <f>BP45</f>
        <v>81</v>
      </c>
      <c r="BQ19" s="120">
        <f t="shared" ref="BQ19:BX19" si="55">BQ45</f>
        <v>0</v>
      </c>
      <c r="BR19" s="120">
        <f t="shared" si="55"/>
        <v>2</v>
      </c>
      <c r="BS19" s="120">
        <f t="shared" si="55"/>
        <v>0</v>
      </c>
      <c r="BT19" s="120">
        <f t="shared" si="55"/>
        <v>1</v>
      </c>
      <c r="BU19" s="129">
        <f t="shared" si="55"/>
        <v>0</v>
      </c>
      <c r="BV19" s="131">
        <f t="shared" si="55"/>
        <v>0</v>
      </c>
      <c r="BW19" s="120">
        <f t="shared" si="55"/>
        <v>0</v>
      </c>
      <c r="BX19" s="120">
        <f t="shared" si="55"/>
        <v>0</v>
      </c>
      <c r="BY19" s="477">
        <f t="shared" si="34"/>
        <v>0</v>
      </c>
      <c r="BZ19" s="131">
        <f>BZ45</f>
        <v>0</v>
      </c>
      <c r="CA19" s="120">
        <f>CA45</f>
        <v>0</v>
      </c>
      <c r="CB19" s="120">
        <f>CB45</f>
        <v>0</v>
      </c>
      <c r="CC19" s="469">
        <f t="shared" si="35"/>
        <v>0</v>
      </c>
      <c r="CD19" s="130">
        <f t="shared" ref="CD19:CK19" si="56">CD45</f>
        <v>0</v>
      </c>
      <c r="CE19" s="120">
        <f t="shared" si="56"/>
        <v>0</v>
      </c>
      <c r="CF19" s="120">
        <f t="shared" si="56"/>
        <v>0</v>
      </c>
      <c r="CG19" s="120">
        <f t="shared" si="56"/>
        <v>0</v>
      </c>
      <c r="CH19" s="120">
        <f t="shared" si="56"/>
        <v>0</v>
      </c>
      <c r="CI19" s="120">
        <f t="shared" si="56"/>
        <v>0</v>
      </c>
      <c r="CJ19" s="120">
        <f t="shared" si="56"/>
        <v>0</v>
      </c>
      <c r="CK19" s="120">
        <f t="shared" si="56"/>
        <v>1</v>
      </c>
      <c r="CL19" s="315">
        <f t="shared" si="37"/>
        <v>1.2345679012345678</v>
      </c>
      <c r="CM19" s="117">
        <f t="shared" ref="CM19:CN19" si="57">CM45</f>
        <v>0</v>
      </c>
      <c r="CN19" s="324">
        <f t="shared" si="57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58">CS45</f>
        <v>0</v>
      </c>
      <c r="CT19" s="120">
        <f t="shared" si="58"/>
        <v>0</v>
      </c>
      <c r="CU19" s="120">
        <f t="shared" si="58"/>
        <v>0</v>
      </c>
      <c r="CV19" s="120">
        <f t="shared" si="58"/>
        <v>0</v>
      </c>
      <c r="CW19" s="120">
        <f t="shared" si="58"/>
        <v>0</v>
      </c>
      <c r="CX19" s="120">
        <f t="shared" si="58"/>
        <v>0</v>
      </c>
      <c r="CY19" s="120">
        <f t="shared" si="58"/>
        <v>0</v>
      </c>
      <c r="CZ19" s="120">
        <f t="shared" si="58"/>
        <v>0</v>
      </c>
      <c r="DA19" s="120">
        <f t="shared" si="58"/>
        <v>0</v>
      </c>
      <c r="DB19" s="120">
        <f t="shared" si="58"/>
        <v>0</v>
      </c>
      <c r="DC19" s="120">
        <f t="shared" si="58"/>
        <v>0</v>
      </c>
      <c r="DD19" s="120">
        <f t="shared" si="58"/>
        <v>0</v>
      </c>
      <c r="DE19" s="120">
        <f t="shared" si="58"/>
        <v>0</v>
      </c>
      <c r="DF19" s="120">
        <f t="shared" si="58"/>
        <v>0</v>
      </c>
      <c r="DG19" s="120">
        <f t="shared" si="58"/>
        <v>0</v>
      </c>
      <c r="DH19" s="120">
        <f t="shared" si="58"/>
        <v>0</v>
      </c>
      <c r="DI19" s="120">
        <f t="shared" si="58"/>
        <v>0</v>
      </c>
      <c r="DJ19" s="120">
        <f t="shared" si="58"/>
        <v>0</v>
      </c>
      <c r="DK19" s="120">
        <f t="shared" si="58"/>
        <v>0</v>
      </c>
      <c r="DL19" s="120">
        <f t="shared" si="58"/>
        <v>0</v>
      </c>
      <c r="DM19" s="120">
        <f t="shared" si="58"/>
        <v>0</v>
      </c>
      <c r="DN19" s="125"/>
      <c r="DO19" s="308" t="s">
        <v>154</v>
      </c>
      <c r="DP19" s="474">
        <f>DP45</f>
        <v>77</v>
      </c>
      <c r="DQ19" s="120">
        <f t="shared" ref="DQ19:DW19" si="59">DQ45</f>
        <v>0</v>
      </c>
      <c r="DR19" s="120">
        <f t="shared" si="59"/>
        <v>0</v>
      </c>
      <c r="DS19" s="120">
        <f t="shared" si="59"/>
        <v>0</v>
      </c>
      <c r="DT19" s="120">
        <f t="shared" si="59"/>
        <v>0</v>
      </c>
      <c r="DU19" s="120">
        <f t="shared" si="59"/>
        <v>0</v>
      </c>
      <c r="DV19" s="120">
        <f t="shared" si="59"/>
        <v>0</v>
      </c>
      <c r="DW19" s="120">
        <f t="shared" si="59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0">EC45</f>
        <v>0</v>
      </c>
      <c r="ED19" s="120">
        <f t="shared" si="60"/>
        <v>0</v>
      </c>
      <c r="EE19" s="120">
        <f t="shared" si="60"/>
        <v>0</v>
      </c>
      <c r="EF19" s="120">
        <f t="shared" si="60"/>
        <v>0</v>
      </c>
      <c r="EG19" s="120">
        <f t="shared" si="60"/>
        <v>0</v>
      </c>
      <c r="EH19" s="120">
        <f t="shared" si="60"/>
        <v>0</v>
      </c>
      <c r="EI19" s="120">
        <f t="shared" si="60"/>
        <v>0</v>
      </c>
      <c r="EJ19" s="120">
        <f t="shared" si="60"/>
        <v>0</v>
      </c>
      <c r="EK19" s="127">
        <f t="shared" si="9"/>
        <v>0</v>
      </c>
      <c r="EL19" s="120">
        <f>EL45</f>
        <v>0</v>
      </c>
      <c r="EM19" s="120">
        <f>EM45</f>
        <v>7</v>
      </c>
      <c r="EN19" s="127">
        <f t="shared" si="10"/>
        <v>9.0909090909090912E-2</v>
      </c>
      <c r="EO19" s="120">
        <f>EO45</f>
        <v>7</v>
      </c>
      <c r="EP19" s="127">
        <f t="shared" si="11"/>
        <v>9.0909090909090912E-2</v>
      </c>
      <c r="EQ19" s="125"/>
      <c r="ER19" s="133" t="s">
        <v>154</v>
      </c>
      <c r="ES19" s="120">
        <f>ES45</f>
        <v>0</v>
      </c>
      <c r="ET19" s="120">
        <f t="shared" ref="ET19:FK19" si="61">ET45</f>
        <v>0</v>
      </c>
      <c r="EU19" s="120">
        <f t="shared" si="61"/>
        <v>0</v>
      </c>
      <c r="EV19" s="120">
        <f t="shared" si="61"/>
        <v>0</v>
      </c>
      <c r="EW19" s="120">
        <f t="shared" si="61"/>
        <v>0</v>
      </c>
      <c r="EX19" s="120">
        <f t="shared" si="61"/>
        <v>0</v>
      </c>
      <c r="EY19" s="120">
        <f t="shared" si="61"/>
        <v>0</v>
      </c>
      <c r="EZ19" s="120">
        <f t="shared" si="61"/>
        <v>0</v>
      </c>
      <c r="FA19" s="120">
        <f t="shared" si="61"/>
        <v>0</v>
      </c>
      <c r="FB19" s="120">
        <f t="shared" si="61"/>
        <v>2</v>
      </c>
      <c r="FC19" s="120">
        <f t="shared" si="61"/>
        <v>0</v>
      </c>
      <c r="FD19" s="120">
        <f t="shared" si="61"/>
        <v>0</v>
      </c>
      <c r="FE19" s="120">
        <f t="shared" si="61"/>
        <v>2</v>
      </c>
      <c r="FF19" s="120">
        <f t="shared" si="61"/>
        <v>1</v>
      </c>
      <c r="FG19" s="120">
        <f t="shared" si="61"/>
        <v>0</v>
      </c>
      <c r="FH19" s="120">
        <f t="shared" si="61"/>
        <v>0</v>
      </c>
      <c r="FI19" s="120">
        <f t="shared" si="61"/>
        <v>1</v>
      </c>
      <c r="FJ19" s="120">
        <f t="shared" si="61"/>
        <v>0</v>
      </c>
      <c r="FK19" s="119">
        <f t="shared" si="61"/>
        <v>82</v>
      </c>
      <c r="FL19" s="188">
        <f t="shared" si="12"/>
        <v>8.536585365853659</v>
      </c>
      <c r="FM19" s="120">
        <f t="shared" ref="FM19:GG19" si="62">FM45</f>
        <v>0</v>
      </c>
      <c r="FN19" s="120">
        <f t="shared" si="62"/>
        <v>0</v>
      </c>
      <c r="FO19" s="120">
        <f t="shared" si="62"/>
        <v>6</v>
      </c>
      <c r="FP19" s="120">
        <f t="shared" si="62"/>
        <v>1</v>
      </c>
      <c r="FQ19" s="120">
        <f t="shared" si="62"/>
        <v>0</v>
      </c>
      <c r="FR19" s="120">
        <f t="shared" si="62"/>
        <v>0</v>
      </c>
      <c r="FS19" s="120">
        <f t="shared" si="62"/>
        <v>0</v>
      </c>
      <c r="FT19" s="120">
        <f t="shared" si="62"/>
        <v>0</v>
      </c>
      <c r="FU19" s="120">
        <f t="shared" si="62"/>
        <v>0</v>
      </c>
      <c r="FV19" s="120">
        <f t="shared" si="62"/>
        <v>0</v>
      </c>
      <c r="FW19" s="120">
        <f t="shared" si="62"/>
        <v>0</v>
      </c>
      <c r="FX19" s="120">
        <f t="shared" si="62"/>
        <v>1</v>
      </c>
      <c r="FY19" s="120">
        <f t="shared" si="62"/>
        <v>0</v>
      </c>
      <c r="FZ19" s="120">
        <f t="shared" si="62"/>
        <v>0</v>
      </c>
      <c r="GA19" s="120">
        <f t="shared" si="62"/>
        <v>3</v>
      </c>
      <c r="GB19" s="120">
        <f t="shared" si="62"/>
        <v>0</v>
      </c>
      <c r="GC19" s="120">
        <f t="shared" si="62"/>
        <v>0</v>
      </c>
      <c r="GD19" s="120">
        <f t="shared" si="62"/>
        <v>1</v>
      </c>
      <c r="GE19" s="120">
        <f t="shared" si="62"/>
        <v>0</v>
      </c>
      <c r="GF19" s="120">
        <f t="shared" si="62"/>
        <v>0</v>
      </c>
      <c r="GG19" s="120">
        <f t="shared" si="62"/>
        <v>0</v>
      </c>
      <c r="GH19" s="125"/>
      <c r="GI19" s="133" t="s">
        <v>154</v>
      </c>
      <c r="GJ19" s="119">
        <f>GJ45</f>
        <v>638</v>
      </c>
      <c r="GK19" s="192">
        <f t="shared" si="14"/>
        <v>17.868338557993731</v>
      </c>
      <c r="GL19" s="120">
        <f>GL45</f>
        <v>0</v>
      </c>
      <c r="GM19" s="120">
        <f t="shared" ref="GM19:GW19" si="63">GM45</f>
        <v>0</v>
      </c>
      <c r="GN19" s="120">
        <f t="shared" si="63"/>
        <v>1</v>
      </c>
      <c r="GO19" s="120">
        <f t="shared" si="63"/>
        <v>5</v>
      </c>
      <c r="GP19" s="120">
        <f t="shared" si="63"/>
        <v>1</v>
      </c>
      <c r="GQ19" s="120">
        <f t="shared" si="63"/>
        <v>5</v>
      </c>
      <c r="GR19" s="120">
        <f t="shared" si="63"/>
        <v>1</v>
      </c>
      <c r="GS19" s="120">
        <f t="shared" si="63"/>
        <v>19</v>
      </c>
      <c r="GT19" s="120">
        <f t="shared" si="63"/>
        <v>47</v>
      </c>
      <c r="GU19" s="129">
        <f t="shared" si="63"/>
        <v>35</v>
      </c>
      <c r="GV19" s="131">
        <f t="shared" si="63"/>
        <v>131</v>
      </c>
      <c r="GW19" s="120">
        <f t="shared" si="63"/>
        <v>713</v>
      </c>
      <c r="GX19" s="304">
        <f t="shared" si="16"/>
        <v>18.373071528751751</v>
      </c>
      <c r="GY19" s="130">
        <f t="shared" ref="GY19:HG19" si="64">GY45</f>
        <v>3</v>
      </c>
      <c r="GZ19" s="120">
        <f t="shared" si="64"/>
        <v>0</v>
      </c>
      <c r="HA19" s="120">
        <f t="shared" si="64"/>
        <v>1</v>
      </c>
      <c r="HB19" s="120">
        <f t="shared" si="64"/>
        <v>0</v>
      </c>
      <c r="HC19" s="120">
        <f t="shared" si="64"/>
        <v>6</v>
      </c>
      <c r="HD19" s="120">
        <f t="shared" si="64"/>
        <v>0</v>
      </c>
      <c r="HE19" s="120">
        <f t="shared" si="64"/>
        <v>0</v>
      </c>
      <c r="HF19" s="120">
        <f t="shared" si="64"/>
        <v>0</v>
      </c>
      <c r="HG19" s="124">
        <f t="shared" si="64"/>
        <v>1</v>
      </c>
      <c r="HH19" s="125"/>
      <c r="HI19" s="133" t="s">
        <v>154</v>
      </c>
      <c r="HJ19" s="120">
        <f t="shared" ref="HJ19:HR19" si="65">HJ45</f>
        <v>0</v>
      </c>
      <c r="HK19" s="120">
        <f t="shared" si="65"/>
        <v>0</v>
      </c>
      <c r="HL19" s="120">
        <f t="shared" si="65"/>
        <v>0</v>
      </c>
      <c r="HM19" s="120">
        <f t="shared" si="65"/>
        <v>0</v>
      </c>
      <c r="HN19" s="120">
        <f t="shared" si="65"/>
        <v>0</v>
      </c>
      <c r="HO19" s="120">
        <f t="shared" si="65"/>
        <v>0</v>
      </c>
      <c r="HP19" s="120">
        <f t="shared" si="65"/>
        <v>0</v>
      </c>
      <c r="HQ19" s="129">
        <f t="shared" si="65"/>
        <v>0</v>
      </c>
      <c r="HR19" s="131">
        <f t="shared" si="65"/>
        <v>46</v>
      </c>
      <c r="HS19" s="198">
        <f t="shared" si="46"/>
        <v>0</v>
      </c>
      <c r="HT19" s="130">
        <f t="shared" ref="HT19:IF19" si="66">HT45</f>
        <v>0</v>
      </c>
      <c r="HU19" s="120">
        <f t="shared" si="66"/>
        <v>0</v>
      </c>
      <c r="HV19" s="120">
        <f t="shared" si="66"/>
        <v>0</v>
      </c>
      <c r="HW19" s="124">
        <f t="shared" si="66"/>
        <v>0</v>
      </c>
      <c r="HX19" s="211"/>
      <c r="HY19" s="130">
        <f t="shared" si="66"/>
        <v>0</v>
      </c>
      <c r="HZ19" s="120">
        <f t="shared" si="66"/>
        <v>0</v>
      </c>
      <c r="IA19" s="120">
        <f t="shared" si="66"/>
        <v>0</v>
      </c>
      <c r="IB19" s="120">
        <f t="shared" si="66"/>
        <v>0</v>
      </c>
      <c r="IC19" s="120">
        <f t="shared" si="66"/>
        <v>0</v>
      </c>
      <c r="ID19" s="120">
        <f t="shared" si="66"/>
        <v>0</v>
      </c>
      <c r="IE19" s="120">
        <f t="shared" si="66"/>
        <v>0</v>
      </c>
      <c r="IF19" s="124">
        <f t="shared" si="66"/>
        <v>0</v>
      </c>
      <c r="IG19" s="125"/>
      <c r="IH19" s="133" t="s">
        <v>154</v>
      </c>
      <c r="II19" s="120">
        <f t="shared" ref="II19:JH19" si="67">II45</f>
        <v>0</v>
      </c>
      <c r="IJ19" s="120">
        <f t="shared" si="67"/>
        <v>0</v>
      </c>
      <c r="IK19" s="120">
        <f t="shared" si="67"/>
        <v>0</v>
      </c>
      <c r="IL19" s="120">
        <f t="shared" si="67"/>
        <v>0</v>
      </c>
      <c r="IM19" s="120">
        <f t="shared" si="67"/>
        <v>0</v>
      </c>
      <c r="IN19" s="120">
        <f t="shared" si="67"/>
        <v>0</v>
      </c>
      <c r="IO19" s="120">
        <f t="shared" si="67"/>
        <v>0</v>
      </c>
      <c r="IP19" s="120">
        <f t="shared" si="67"/>
        <v>0</v>
      </c>
      <c r="IQ19" s="120">
        <f t="shared" si="67"/>
        <v>0</v>
      </c>
      <c r="IR19" s="120">
        <f t="shared" si="67"/>
        <v>1</v>
      </c>
      <c r="IS19" s="120">
        <f t="shared" si="67"/>
        <v>4</v>
      </c>
      <c r="IT19" s="120">
        <f t="shared" si="67"/>
        <v>0</v>
      </c>
      <c r="IU19" s="120">
        <f t="shared" si="67"/>
        <v>0</v>
      </c>
      <c r="IV19" s="120">
        <f t="shared" si="67"/>
        <v>0</v>
      </c>
      <c r="IW19" s="124">
        <f t="shared" si="67"/>
        <v>0</v>
      </c>
      <c r="IX19" s="130">
        <f t="shared" si="67"/>
        <v>0</v>
      </c>
      <c r="IY19" s="120">
        <f t="shared" si="67"/>
        <v>0</v>
      </c>
      <c r="IZ19" s="129">
        <f t="shared" si="67"/>
        <v>0</v>
      </c>
      <c r="JA19" s="131">
        <f t="shared" si="67"/>
        <v>0</v>
      </c>
      <c r="JB19" s="120">
        <f t="shared" si="67"/>
        <v>0</v>
      </c>
      <c r="JC19" s="124">
        <f t="shared" si="67"/>
        <v>0</v>
      </c>
      <c r="JD19" s="130">
        <f t="shared" si="67"/>
        <v>0</v>
      </c>
      <c r="JE19" s="120">
        <f t="shared" si="67"/>
        <v>0</v>
      </c>
      <c r="JF19" s="120">
        <f t="shared" si="67"/>
        <v>0</v>
      </c>
      <c r="JG19" s="120">
        <f t="shared" si="67"/>
        <v>0</v>
      </c>
      <c r="JH19" s="120">
        <f t="shared" si="67"/>
        <v>0</v>
      </c>
      <c r="JI19" s="125"/>
      <c r="JJ19" s="133" t="s">
        <v>154</v>
      </c>
      <c r="JK19" s="120">
        <f t="shared" ref="JK19:KE19" si="68">JK45</f>
        <v>0</v>
      </c>
      <c r="JL19" s="120">
        <f t="shared" si="68"/>
        <v>0</v>
      </c>
      <c r="JM19" s="120">
        <f t="shared" si="68"/>
        <v>0</v>
      </c>
      <c r="JN19" s="120">
        <f t="shared" si="68"/>
        <v>0</v>
      </c>
      <c r="JO19" s="120">
        <f t="shared" si="68"/>
        <v>0</v>
      </c>
      <c r="JP19" s="120">
        <f t="shared" si="68"/>
        <v>0</v>
      </c>
      <c r="JQ19" s="120">
        <f t="shared" si="68"/>
        <v>0</v>
      </c>
      <c r="JR19" s="120">
        <f t="shared" si="68"/>
        <v>0</v>
      </c>
      <c r="JS19" s="120">
        <f t="shared" si="68"/>
        <v>0</v>
      </c>
      <c r="JT19" s="129">
        <f t="shared" si="68"/>
        <v>0</v>
      </c>
      <c r="JU19" s="340">
        <f t="shared" si="68"/>
        <v>0</v>
      </c>
      <c r="JV19" s="341">
        <f t="shared" si="68"/>
        <v>0</v>
      </c>
      <c r="JW19" s="341">
        <f t="shared" si="68"/>
        <v>0</v>
      </c>
      <c r="JX19" s="341">
        <f t="shared" si="68"/>
        <v>0</v>
      </c>
      <c r="JY19" s="342">
        <f t="shared" si="68"/>
        <v>0</v>
      </c>
      <c r="JZ19" s="340">
        <f t="shared" si="68"/>
        <v>0</v>
      </c>
      <c r="KA19" s="341">
        <f t="shared" si="68"/>
        <v>0</v>
      </c>
      <c r="KB19" s="341">
        <f t="shared" si="68"/>
        <v>0</v>
      </c>
      <c r="KC19" s="341">
        <f t="shared" si="68"/>
        <v>0</v>
      </c>
      <c r="KD19" s="342">
        <f t="shared" si="68"/>
        <v>0</v>
      </c>
      <c r="KE19" s="340">
        <f t="shared" si="68"/>
        <v>357</v>
      </c>
      <c r="KF19" s="343">
        <f t="shared" si="19"/>
        <v>3.9215686274509802</v>
      </c>
      <c r="KG19" s="342">
        <f>KG45</f>
        <v>14</v>
      </c>
      <c r="KH19" s="131">
        <f t="shared" ref="KH19:KW19" si="69">KH45</f>
        <v>0</v>
      </c>
      <c r="KI19" s="130">
        <f t="shared" si="69"/>
        <v>0</v>
      </c>
      <c r="KJ19" s="124">
        <f t="shared" si="69"/>
        <v>0</v>
      </c>
      <c r="KK19" s="125"/>
      <c r="KL19" s="308" t="s">
        <v>154</v>
      </c>
      <c r="KM19" s="131">
        <f t="shared" si="69"/>
        <v>0</v>
      </c>
      <c r="KN19" s="120">
        <f t="shared" si="69"/>
        <v>0</v>
      </c>
      <c r="KO19" s="120">
        <f t="shared" si="69"/>
        <v>0</v>
      </c>
      <c r="KP19" s="120">
        <f t="shared" si="69"/>
        <v>8</v>
      </c>
      <c r="KQ19" s="120">
        <f t="shared" si="69"/>
        <v>0</v>
      </c>
      <c r="KR19" s="120">
        <f t="shared" si="69"/>
        <v>11</v>
      </c>
      <c r="KS19" s="120">
        <f t="shared" si="69"/>
        <v>0</v>
      </c>
      <c r="KT19" s="120">
        <f t="shared" si="69"/>
        <v>0</v>
      </c>
      <c r="KU19" s="124">
        <f t="shared" si="69"/>
        <v>0</v>
      </c>
      <c r="KV19" s="120">
        <f t="shared" si="69"/>
        <v>0</v>
      </c>
      <c r="KW19" s="120">
        <f t="shared" si="69"/>
        <v>0</v>
      </c>
      <c r="KY19" s="120">
        <f t="shared" ref="KY19:LB19" si="70">KY45</f>
        <v>0</v>
      </c>
      <c r="KZ19" s="120">
        <f t="shared" si="70"/>
        <v>0</v>
      </c>
      <c r="LA19" s="120">
        <f t="shared" si="70"/>
        <v>0</v>
      </c>
      <c r="LB19" s="120">
        <f t="shared" si="70"/>
        <v>0</v>
      </c>
      <c r="LD19" s="544" t="s">
        <v>154</v>
      </c>
      <c r="LE19" s="131">
        <f t="shared" ref="LE19:LR19" si="71">LE45</f>
        <v>0</v>
      </c>
      <c r="LF19" s="120">
        <f t="shared" si="71"/>
        <v>0</v>
      </c>
      <c r="LG19" s="120">
        <f t="shared" si="71"/>
        <v>0</v>
      </c>
      <c r="LH19" s="120">
        <f t="shared" si="71"/>
        <v>0</v>
      </c>
      <c r="LI19" s="120">
        <f t="shared" si="71"/>
        <v>0</v>
      </c>
      <c r="LJ19" s="124">
        <f t="shared" si="71"/>
        <v>0</v>
      </c>
      <c r="LK19" s="131">
        <f t="shared" si="71"/>
        <v>0</v>
      </c>
      <c r="LL19" s="120">
        <f t="shared" si="71"/>
        <v>0</v>
      </c>
      <c r="LM19" s="120">
        <f t="shared" si="71"/>
        <v>0</v>
      </c>
      <c r="LN19" s="124">
        <f t="shared" si="71"/>
        <v>0</v>
      </c>
      <c r="LO19" s="124">
        <f t="shared" si="71"/>
        <v>10</v>
      </c>
      <c r="LP19" s="124">
        <f t="shared" si="71"/>
        <v>0</v>
      </c>
      <c r="LQ19" s="124">
        <f t="shared" si="71"/>
        <v>0</v>
      </c>
      <c r="LR19" s="124">
        <f t="shared" si="71"/>
        <v>0</v>
      </c>
    </row>
    <row r="20" spans="1:330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4"/>
        <v>0</v>
      </c>
      <c r="H20" s="130">
        <f>H42+H43+H44</f>
        <v>0</v>
      </c>
      <c r="I20" s="129">
        <f>I42+I43+I44</f>
        <v>0</v>
      </c>
      <c r="J20" s="131">
        <f>J42+J43+J44</f>
        <v>4</v>
      </c>
      <c r="K20" s="120">
        <f>K42+K43+K44</f>
        <v>5</v>
      </c>
      <c r="L20" s="124">
        <f>L42+L43+L44</f>
        <v>6</v>
      </c>
      <c r="M20" s="497">
        <f t="shared" si="1"/>
        <v>8.2191780821917799</v>
      </c>
      <c r="N20" s="131">
        <f>N42+N43+N44</f>
        <v>4</v>
      </c>
      <c r="O20" s="120">
        <f>O42+O43+O44</f>
        <v>5</v>
      </c>
      <c r="P20" s="120">
        <f>P42+P43+P44</f>
        <v>5</v>
      </c>
      <c r="Q20" s="386">
        <f t="shared" si="25"/>
        <v>6.8493150684931505</v>
      </c>
      <c r="R20" s="130">
        <f t="shared" ref="R20:AG20" si="72">R42+R43+R44</f>
        <v>0</v>
      </c>
      <c r="S20" s="120">
        <f t="shared" si="72"/>
        <v>0</v>
      </c>
      <c r="T20" s="120">
        <f t="shared" si="72"/>
        <v>0</v>
      </c>
      <c r="U20" s="120">
        <f t="shared" si="72"/>
        <v>0</v>
      </c>
      <c r="V20" s="120">
        <f t="shared" si="72"/>
        <v>0</v>
      </c>
      <c r="W20" s="120">
        <f t="shared" si="72"/>
        <v>0</v>
      </c>
      <c r="X20" s="120">
        <f t="shared" si="72"/>
        <v>4</v>
      </c>
      <c r="Y20" s="120">
        <f t="shared" si="72"/>
        <v>5</v>
      </c>
      <c r="Z20" s="120">
        <f t="shared" si="72"/>
        <v>4</v>
      </c>
      <c r="AA20" s="120">
        <f t="shared" si="72"/>
        <v>5</v>
      </c>
      <c r="AB20" s="120">
        <f t="shared" si="72"/>
        <v>0</v>
      </c>
      <c r="AC20" s="120">
        <f t="shared" si="72"/>
        <v>0</v>
      </c>
      <c r="AD20" s="120">
        <f t="shared" si="72"/>
        <v>0</v>
      </c>
      <c r="AE20" s="120">
        <f t="shared" si="72"/>
        <v>0</v>
      </c>
      <c r="AF20" s="120">
        <f t="shared" si="72"/>
        <v>0</v>
      </c>
      <c r="AG20" s="120">
        <f t="shared" si="72"/>
        <v>0</v>
      </c>
      <c r="AH20" s="125"/>
      <c r="AI20" s="307" t="s">
        <v>156</v>
      </c>
      <c r="AJ20" s="474">
        <f>AJ42+AJ43+AJ44</f>
        <v>96</v>
      </c>
      <c r="AK20" s="120">
        <f>AK42+AK43+AK44</f>
        <v>9</v>
      </c>
      <c r="AL20" s="127">
        <f t="shared" si="27"/>
        <v>9.375</v>
      </c>
      <c r="AM20" s="120">
        <f t="shared" ref="AM20:AU20" si="73">AM42+AM43+AM44</f>
        <v>9</v>
      </c>
      <c r="AN20" s="129">
        <f t="shared" si="73"/>
        <v>9</v>
      </c>
      <c r="AO20" s="131">
        <f t="shared" si="73"/>
        <v>0</v>
      </c>
      <c r="AP20" s="120">
        <f t="shared" si="73"/>
        <v>0</v>
      </c>
      <c r="AQ20" s="124">
        <f t="shared" si="73"/>
        <v>0</v>
      </c>
      <c r="AR20" s="130">
        <f t="shared" si="73"/>
        <v>0</v>
      </c>
      <c r="AS20" s="120">
        <f t="shared" si="73"/>
        <v>0</v>
      </c>
      <c r="AT20" s="120">
        <f t="shared" si="73"/>
        <v>5</v>
      </c>
      <c r="AU20" s="120">
        <f t="shared" si="73"/>
        <v>10</v>
      </c>
      <c r="AV20" s="127">
        <f t="shared" si="29"/>
        <v>10.416666666666668</v>
      </c>
      <c r="AW20" s="120">
        <f>AW42+AW43+AW44</f>
        <v>10</v>
      </c>
      <c r="AX20" s="120">
        <f>AX42+AX43+AX44</f>
        <v>11</v>
      </c>
      <c r="AY20" s="120">
        <f>AY42+AY43+AY44</f>
        <v>0</v>
      </c>
      <c r="AZ20" s="120">
        <f>AZ42+AZ43+AZ44</f>
        <v>0</v>
      </c>
      <c r="BA20" s="120">
        <f>BA42+BA43+BA44</f>
        <v>0</v>
      </c>
      <c r="BB20" s="123">
        <f t="shared" si="30"/>
        <v>0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1"/>
        <v>0</v>
      </c>
      <c r="BG20" s="120">
        <f t="shared" ref="BG20:BM20" si="74">BG42+BG43+BG44</f>
        <v>0</v>
      </c>
      <c r="BH20" s="120">
        <f t="shared" si="74"/>
        <v>0</v>
      </c>
      <c r="BI20" s="120">
        <f t="shared" si="74"/>
        <v>0</v>
      </c>
      <c r="BJ20" s="120">
        <f t="shared" si="74"/>
        <v>0</v>
      </c>
      <c r="BK20" s="120">
        <f t="shared" si="74"/>
        <v>0</v>
      </c>
      <c r="BL20" s="120">
        <f t="shared" si="74"/>
        <v>0</v>
      </c>
      <c r="BM20" s="120">
        <f t="shared" si="7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5">BQ42+BQ43+BQ44</f>
        <v>0</v>
      </c>
      <c r="BR20" s="120">
        <f t="shared" si="75"/>
        <v>11</v>
      </c>
      <c r="BS20" s="120">
        <f t="shared" si="75"/>
        <v>0</v>
      </c>
      <c r="BT20" s="120">
        <f t="shared" si="75"/>
        <v>2</v>
      </c>
      <c r="BU20" s="129">
        <f t="shared" si="75"/>
        <v>1</v>
      </c>
      <c r="BV20" s="131">
        <f t="shared" si="75"/>
        <v>0</v>
      </c>
      <c r="BW20" s="120">
        <f t="shared" si="75"/>
        <v>0</v>
      </c>
      <c r="BX20" s="120">
        <f t="shared" si="75"/>
        <v>0</v>
      </c>
      <c r="BY20" s="477">
        <f t="shared" si="34"/>
        <v>0</v>
      </c>
      <c r="BZ20" s="131">
        <f>BZ42+BZ43+BZ44</f>
        <v>0</v>
      </c>
      <c r="CA20" s="120">
        <f>CA42+CA43+CA44</f>
        <v>0</v>
      </c>
      <c r="CB20" s="120">
        <f>CB42+CB43+CB44</f>
        <v>0</v>
      </c>
      <c r="CC20" s="469">
        <f t="shared" si="35"/>
        <v>0</v>
      </c>
      <c r="CD20" s="130">
        <f t="shared" ref="CD20:CK20" si="76">CD42+CD43+CD44</f>
        <v>0</v>
      </c>
      <c r="CE20" s="120">
        <f t="shared" si="76"/>
        <v>0</v>
      </c>
      <c r="CF20" s="120">
        <f t="shared" si="76"/>
        <v>0</v>
      </c>
      <c r="CG20" s="120">
        <f t="shared" si="76"/>
        <v>0</v>
      </c>
      <c r="CH20" s="120">
        <f t="shared" si="76"/>
        <v>0</v>
      </c>
      <c r="CI20" s="120">
        <f t="shared" si="76"/>
        <v>0</v>
      </c>
      <c r="CJ20" s="120">
        <f t="shared" si="76"/>
        <v>2</v>
      </c>
      <c r="CK20" s="120">
        <f t="shared" si="76"/>
        <v>0</v>
      </c>
      <c r="CL20" s="315">
        <f t="shared" si="37"/>
        <v>0</v>
      </c>
      <c r="CM20" s="117">
        <f t="shared" ref="CM20:CN20" si="77">CM42+CM43+CM44</f>
        <v>0</v>
      </c>
      <c r="CN20" s="324">
        <f t="shared" si="7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78">CS42+CS43+CS44</f>
        <v>0</v>
      </c>
      <c r="CT20" s="120">
        <f t="shared" si="78"/>
        <v>0</v>
      </c>
      <c r="CU20" s="120">
        <f t="shared" si="78"/>
        <v>0</v>
      </c>
      <c r="CV20" s="120">
        <f t="shared" si="78"/>
        <v>0</v>
      </c>
      <c r="CW20" s="120">
        <f t="shared" si="78"/>
        <v>0</v>
      </c>
      <c r="CX20" s="120">
        <f t="shared" si="78"/>
        <v>0</v>
      </c>
      <c r="CY20" s="120">
        <f t="shared" si="78"/>
        <v>0</v>
      </c>
      <c r="CZ20" s="120">
        <f t="shared" si="78"/>
        <v>0</v>
      </c>
      <c r="DA20" s="120">
        <f t="shared" si="78"/>
        <v>0</v>
      </c>
      <c r="DB20" s="120">
        <f t="shared" si="78"/>
        <v>0</v>
      </c>
      <c r="DC20" s="120">
        <f t="shared" si="78"/>
        <v>0</v>
      </c>
      <c r="DD20" s="120">
        <f t="shared" si="78"/>
        <v>0</v>
      </c>
      <c r="DE20" s="120">
        <f t="shared" si="78"/>
        <v>0</v>
      </c>
      <c r="DF20" s="120">
        <f t="shared" si="78"/>
        <v>0</v>
      </c>
      <c r="DG20" s="120">
        <f t="shared" si="78"/>
        <v>0</v>
      </c>
      <c r="DH20" s="120">
        <f t="shared" si="78"/>
        <v>0</v>
      </c>
      <c r="DI20" s="120">
        <f t="shared" si="78"/>
        <v>0</v>
      </c>
      <c r="DJ20" s="120">
        <f t="shared" si="78"/>
        <v>0</v>
      </c>
      <c r="DK20" s="120">
        <f t="shared" si="78"/>
        <v>0</v>
      </c>
      <c r="DL20" s="120">
        <f t="shared" si="78"/>
        <v>0</v>
      </c>
      <c r="DM20" s="120">
        <f t="shared" si="78"/>
        <v>0</v>
      </c>
      <c r="DN20" s="125"/>
      <c r="DO20" s="307" t="s">
        <v>156</v>
      </c>
      <c r="DP20" s="474">
        <f>DP42+DP43+DP44</f>
        <v>90</v>
      </c>
      <c r="DQ20" s="120">
        <f t="shared" ref="DQ20:DW20" si="79">DQ42+DQ43+DQ44</f>
        <v>0</v>
      </c>
      <c r="DR20" s="120">
        <f t="shared" si="79"/>
        <v>0</v>
      </c>
      <c r="DS20" s="120">
        <f t="shared" si="79"/>
        <v>0</v>
      </c>
      <c r="DT20" s="120">
        <f t="shared" si="79"/>
        <v>0</v>
      </c>
      <c r="DU20" s="120">
        <f t="shared" si="79"/>
        <v>0</v>
      </c>
      <c r="DV20" s="120">
        <f t="shared" si="79"/>
        <v>0</v>
      </c>
      <c r="DW20" s="120">
        <f t="shared" si="79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0">EC42+EC43+EC44</f>
        <v>0</v>
      </c>
      <c r="ED20" s="120">
        <f t="shared" si="80"/>
        <v>0</v>
      </c>
      <c r="EE20" s="120">
        <f t="shared" si="80"/>
        <v>0</v>
      </c>
      <c r="EF20" s="120">
        <f t="shared" si="80"/>
        <v>0</v>
      </c>
      <c r="EG20" s="120">
        <f t="shared" si="80"/>
        <v>0</v>
      </c>
      <c r="EH20" s="120">
        <f t="shared" si="80"/>
        <v>0</v>
      </c>
      <c r="EI20" s="120">
        <f t="shared" si="80"/>
        <v>0</v>
      </c>
      <c r="EJ20" s="120">
        <f t="shared" si="80"/>
        <v>0</v>
      </c>
      <c r="EK20" s="127">
        <f t="shared" si="9"/>
        <v>0</v>
      </c>
      <c r="EL20" s="120">
        <f>EL42+EL43+EL44</f>
        <v>0</v>
      </c>
      <c r="EM20" s="120">
        <f>EM42+EM43+EM44</f>
        <v>8</v>
      </c>
      <c r="EN20" s="127">
        <f t="shared" si="10"/>
        <v>8.8888888888888892E-2</v>
      </c>
      <c r="EO20" s="120">
        <f>EO42+EO43+EO44</f>
        <v>8</v>
      </c>
      <c r="EP20" s="127">
        <f t="shared" si="11"/>
        <v>8.8888888888888892E-2</v>
      </c>
      <c r="EQ20" s="125"/>
      <c r="ER20" s="126" t="s">
        <v>156</v>
      </c>
      <c r="ES20" s="120">
        <f>ES42+ES43+ES44</f>
        <v>0</v>
      </c>
      <c r="ET20" s="120">
        <f t="shared" ref="ET20:FK20" si="81">ET42+ET43+ET44</f>
        <v>0</v>
      </c>
      <c r="EU20" s="120">
        <f t="shared" si="81"/>
        <v>0</v>
      </c>
      <c r="EV20" s="120">
        <f t="shared" si="81"/>
        <v>5</v>
      </c>
      <c r="EW20" s="120">
        <f t="shared" si="81"/>
        <v>0</v>
      </c>
      <c r="EX20" s="120">
        <f t="shared" si="81"/>
        <v>0</v>
      </c>
      <c r="EY20" s="120">
        <f t="shared" si="81"/>
        <v>2</v>
      </c>
      <c r="EZ20" s="120">
        <f t="shared" si="81"/>
        <v>0</v>
      </c>
      <c r="FA20" s="120">
        <f t="shared" si="81"/>
        <v>0</v>
      </c>
      <c r="FB20" s="120">
        <f t="shared" si="81"/>
        <v>3</v>
      </c>
      <c r="FC20" s="120">
        <f t="shared" si="81"/>
        <v>0</v>
      </c>
      <c r="FD20" s="120">
        <f t="shared" si="81"/>
        <v>0</v>
      </c>
      <c r="FE20" s="120">
        <f t="shared" si="81"/>
        <v>0</v>
      </c>
      <c r="FF20" s="120">
        <f t="shared" si="81"/>
        <v>0</v>
      </c>
      <c r="FG20" s="120">
        <f t="shared" si="81"/>
        <v>0</v>
      </c>
      <c r="FH20" s="120">
        <f t="shared" si="81"/>
        <v>0</v>
      </c>
      <c r="FI20" s="120">
        <f t="shared" si="81"/>
        <v>0</v>
      </c>
      <c r="FJ20" s="120">
        <f t="shared" si="81"/>
        <v>0</v>
      </c>
      <c r="FK20" s="119">
        <f t="shared" si="81"/>
        <v>69</v>
      </c>
      <c r="FL20" s="188">
        <f t="shared" si="12"/>
        <v>1.4492753623188406</v>
      </c>
      <c r="FM20" s="120">
        <f t="shared" ref="FM20:GG20" si="82">FM42+FM43+FM44</f>
        <v>0</v>
      </c>
      <c r="FN20" s="120">
        <f t="shared" si="82"/>
        <v>0</v>
      </c>
      <c r="FO20" s="120">
        <f t="shared" si="82"/>
        <v>1</v>
      </c>
      <c r="FP20" s="120">
        <f t="shared" si="82"/>
        <v>0</v>
      </c>
      <c r="FQ20" s="120">
        <f t="shared" si="82"/>
        <v>0</v>
      </c>
      <c r="FR20" s="120">
        <f t="shared" si="82"/>
        <v>0</v>
      </c>
      <c r="FS20" s="120">
        <f t="shared" si="82"/>
        <v>0</v>
      </c>
      <c r="FT20" s="120">
        <f t="shared" si="82"/>
        <v>0</v>
      </c>
      <c r="FU20" s="120">
        <f t="shared" si="82"/>
        <v>4</v>
      </c>
      <c r="FV20" s="120">
        <f t="shared" si="82"/>
        <v>0</v>
      </c>
      <c r="FW20" s="120">
        <f t="shared" si="82"/>
        <v>0</v>
      </c>
      <c r="FX20" s="120">
        <f t="shared" si="82"/>
        <v>1</v>
      </c>
      <c r="FY20" s="120">
        <f t="shared" si="82"/>
        <v>0</v>
      </c>
      <c r="FZ20" s="120">
        <f t="shared" si="82"/>
        <v>0</v>
      </c>
      <c r="GA20" s="120">
        <f t="shared" si="82"/>
        <v>0</v>
      </c>
      <c r="GB20" s="120">
        <f t="shared" si="82"/>
        <v>1</v>
      </c>
      <c r="GC20" s="120">
        <f t="shared" si="82"/>
        <v>0</v>
      </c>
      <c r="GD20" s="120">
        <f t="shared" si="82"/>
        <v>0</v>
      </c>
      <c r="GE20" s="120">
        <f t="shared" si="82"/>
        <v>0</v>
      </c>
      <c r="GF20" s="120">
        <f t="shared" si="82"/>
        <v>0</v>
      </c>
      <c r="GG20" s="120">
        <f t="shared" si="82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13.230769230769232</v>
      </c>
      <c r="GL20" s="120">
        <f>GL42+GL43+GL44</f>
        <v>0</v>
      </c>
      <c r="GM20" s="120">
        <f t="shared" ref="GM20:GW20" si="83">GM42+GM43+GM44</f>
        <v>0</v>
      </c>
      <c r="GN20" s="120">
        <f t="shared" si="83"/>
        <v>0</v>
      </c>
      <c r="GO20" s="120">
        <f t="shared" si="83"/>
        <v>3</v>
      </c>
      <c r="GP20" s="120">
        <f t="shared" si="83"/>
        <v>2</v>
      </c>
      <c r="GQ20" s="120">
        <f t="shared" si="83"/>
        <v>6</v>
      </c>
      <c r="GR20" s="120">
        <f t="shared" si="83"/>
        <v>9</v>
      </c>
      <c r="GS20" s="120">
        <f t="shared" si="83"/>
        <v>16</v>
      </c>
      <c r="GT20" s="120">
        <f t="shared" si="83"/>
        <v>29</v>
      </c>
      <c r="GU20" s="129">
        <f t="shared" si="83"/>
        <v>21</v>
      </c>
      <c r="GV20" s="131">
        <f t="shared" si="83"/>
        <v>66</v>
      </c>
      <c r="GW20" s="120">
        <f t="shared" si="83"/>
        <v>636</v>
      </c>
      <c r="GX20" s="304">
        <f t="shared" si="16"/>
        <v>10.377358490566039</v>
      </c>
      <c r="GY20" s="130">
        <f t="shared" ref="GY20:HG20" si="84">GY42+GY43+GY44</f>
        <v>0</v>
      </c>
      <c r="GZ20" s="120">
        <f t="shared" si="84"/>
        <v>0</v>
      </c>
      <c r="HA20" s="120">
        <f t="shared" si="84"/>
        <v>3</v>
      </c>
      <c r="HB20" s="120">
        <f t="shared" si="84"/>
        <v>0</v>
      </c>
      <c r="HC20" s="120">
        <f t="shared" si="84"/>
        <v>0</v>
      </c>
      <c r="HD20" s="120">
        <f t="shared" si="84"/>
        <v>1</v>
      </c>
      <c r="HE20" s="120">
        <f t="shared" si="84"/>
        <v>1</v>
      </c>
      <c r="HF20" s="120">
        <f t="shared" si="84"/>
        <v>0</v>
      </c>
      <c r="HG20" s="124">
        <f t="shared" si="84"/>
        <v>0</v>
      </c>
      <c r="HH20" s="125"/>
      <c r="HI20" s="126" t="s">
        <v>156</v>
      </c>
      <c r="HJ20" s="120">
        <f t="shared" ref="HJ20:HR20" si="85">HJ42+HJ43+HJ44</f>
        <v>0</v>
      </c>
      <c r="HK20" s="120">
        <f t="shared" si="85"/>
        <v>0</v>
      </c>
      <c r="HL20" s="120">
        <f t="shared" si="85"/>
        <v>0</v>
      </c>
      <c r="HM20" s="120">
        <f t="shared" si="85"/>
        <v>0</v>
      </c>
      <c r="HN20" s="120">
        <f t="shared" si="85"/>
        <v>0</v>
      </c>
      <c r="HO20" s="120">
        <f t="shared" si="85"/>
        <v>0</v>
      </c>
      <c r="HP20" s="120">
        <f t="shared" si="85"/>
        <v>0</v>
      </c>
      <c r="HQ20" s="129">
        <f t="shared" si="85"/>
        <v>0</v>
      </c>
      <c r="HR20" s="131">
        <f t="shared" si="85"/>
        <v>49</v>
      </c>
      <c r="HS20" s="198">
        <f t="shared" si="46"/>
        <v>0</v>
      </c>
      <c r="HT20" s="130">
        <f t="shared" ref="HT20:IF20" si="86">HT42+HT43+HT44</f>
        <v>0</v>
      </c>
      <c r="HU20" s="120">
        <f t="shared" si="86"/>
        <v>0</v>
      </c>
      <c r="HV20" s="120">
        <f t="shared" si="86"/>
        <v>0</v>
      </c>
      <c r="HW20" s="124">
        <f t="shared" si="86"/>
        <v>0</v>
      </c>
      <c r="HX20" s="211"/>
      <c r="HY20" s="130">
        <f t="shared" si="86"/>
        <v>0</v>
      </c>
      <c r="HZ20" s="120">
        <f t="shared" si="86"/>
        <v>0</v>
      </c>
      <c r="IA20" s="120">
        <f t="shared" si="86"/>
        <v>0</v>
      </c>
      <c r="IB20" s="120">
        <f t="shared" si="86"/>
        <v>0</v>
      </c>
      <c r="IC20" s="120">
        <f t="shared" si="86"/>
        <v>0</v>
      </c>
      <c r="ID20" s="120">
        <f t="shared" si="86"/>
        <v>0</v>
      </c>
      <c r="IE20" s="120">
        <f t="shared" si="86"/>
        <v>0</v>
      </c>
      <c r="IF20" s="124">
        <f t="shared" si="86"/>
        <v>0</v>
      </c>
      <c r="IG20" s="125"/>
      <c r="IH20" s="126" t="s">
        <v>156</v>
      </c>
      <c r="II20" s="120">
        <f t="shared" ref="II20:JH20" si="87">II42+II43+II44</f>
        <v>0</v>
      </c>
      <c r="IJ20" s="120">
        <f t="shared" si="87"/>
        <v>0</v>
      </c>
      <c r="IK20" s="120">
        <f t="shared" si="87"/>
        <v>0</v>
      </c>
      <c r="IL20" s="120">
        <f t="shared" si="87"/>
        <v>1</v>
      </c>
      <c r="IM20" s="120">
        <f t="shared" si="87"/>
        <v>0</v>
      </c>
      <c r="IN20" s="120">
        <f t="shared" si="87"/>
        <v>0</v>
      </c>
      <c r="IO20" s="120">
        <f t="shared" si="87"/>
        <v>4</v>
      </c>
      <c r="IP20" s="120">
        <f t="shared" si="87"/>
        <v>0</v>
      </c>
      <c r="IQ20" s="120">
        <f t="shared" si="87"/>
        <v>0</v>
      </c>
      <c r="IR20" s="120">
        <f t="shared" si="87"/>
        <v>5</v>
      </c>
      <c r="IS20" s="120">
        <f t="shared" si="87"/>
        <v>0</v>
      </c>
      <c r="IT20" s="120">
        <f t="shared" si="87"/>
        <v>0</v>
      </c>
      <c r="IU20" s="120">
        <f t="shared" si="87"/>
        <v>0</v>
      </c>
      <c r="IV20" s="120">
        <f t="shared" si="87"/>
        <v>0</v>
      </c>
      <c r="IW20" s="124">
        <f t="shared" si="87"/>
        <v>0</v>
      </c>
      <c r="IX20" s="130">
        <f t="shared" si="87"/>
        <v>1</v>
      </c>
      <c r="IY20" s="120">
        <f t="shared" si="87"/>
        <v>0</v>
      </c>
      <c r="IZ20" s="129">
        <f t="shared" si="87"/>
        <v>0</v>
      </c>
      <c r="JA20" s="131">
        <f t="shared" si="87"/>
        <v>0</v>
      </c>
      <c r="JB20" s="120">
        <f t="shared" si="87"/>
        <v>0</v>
      </c>
      <c r="JC20" s="124">
        <f t="shared" si="87"/>
        <v>0</v>
      </c>
      <c r="JD20" s="130">
        <f t="shared" si="87"/>
        <v>0</v>
      </c>
      <c r="JE20" s="120">
        <f t="shared" si="87"/>
        <v>0</v>
      </c>
      <c r="JF20" s="120">
        <f t="shared" si="87"/>
        <v>0</v>
      </c>
      <c r="JG20" s="120">
        <f t="shared" si="87"/>
        <v>0</v>
      </c>
      <c r="JH20" s="120">
        <f t="shared" si="87"/>
        <v>0</v>
      </c>
      <c r="JI20" s="125"/>
      <c r="JJ20" s="126" t="s">
        <v>156</v>
      </c>
      <c r="JK20" s="120">
        <f t="shared" ref="JK20:KE20" si="88">JK42+JK43+JK44</f>
        <v>0</v>
      </c>
      <c r="JL20" s="120">
        <f t="shared" si="88"/>
        <v>0</v>
      </c>
      <c r="JM20" s="120">
        <f t="shared" si="88"/>
        <v>0</v>
      </c>
      <c r="JN20" s="120">
        <f t="shared" si="88"/>
        <v>0</v>
      </c>
      <c r="JO20" s="120">
        <f t="shared" si="88"/>
        <v>0</v>
      </c>
      <c r="JP20" s="120">
        <f t="shared" si="88"/>
        <v>0</v>
      </c>
      <c r="JQ20" s="120">
        <f t="shared" si="88"/>
        <v>0</v>
      </c>
      <c r="JR20" s="120">
        <f t="shared" si="88"/>
        <v>0</v>
      </c>
      <c r="JS20" s="120">
        <f t="shared" si="88"/>
        <v>0</v>
      </c>
      <c r="JT20" s="129">
        <f t="shared" si="88"/>
        <v>0</v>
      </c>
      <c r="JU20" s="340">
        <f t="shared" si="88"/>
        <v>0</v>
      </c>
      <c r="JV20" s="341">
        <f t="shared" si="88"/>
        <v>0</v>
      </c>
      <c r="JW20" s="341">
        <f t="shared" si="88"/>
        <v>0</v>
      </c>
      <c r="JX20" s="341">
        <f t="shared" si="88"/>
        <v>2</v>
      </c>
      <c r="JY20" s="342">
        <f t="shared" si="88"/>
        <v>0</v>
      </c>
      <c r="JZ20" s="340">
        <f t="shared" si="88"/>
        <v>0</v>
      </c>
      <c r="KA20" s="341">
        <f t="shared" si="88"/>
        <v>0</v>
      </c>
      <c r="KB20" s="341">
        <f t="shared" si="88"/>
        <v>1</v>
      </c>
      <c r="KC20" s="341">
        <f t="shared" si="88"/>
        <v>1</v>
      </c>
      <c r="KD20" s="342">
        <f t="shared" si="88"/>
        <v>0</v>
      </c>
      <c r="KE20" s="340">
        <f t="shared" si="88"/>
        <v>319</v>
      </c>
      <c r="KF20" s="343">
        <f t="shared" si="19"/>
        <v>3.4482758620689653</v>
      </c>
      <c r="KG20" s="342">
        <f>KG42+KG43+KG44</f>
        <v>11</v>
      </c>
      <c r="KH20" s="131">
        <f t="shared" ref="KH20:KW20" si="89">KH42+KH43+KH44</f>
        <v>4</v>
      </c>
      <c r="KI20" s="130">
        <f t="shared" si="89"/>
        <v>0</v>
      </c>
      <c r="KJ20" s="124">
        <f t="shared" si="89"/>
        <v>0</v>
      </c>
      <c r="KK20" s="125"/>
      <c r="KL20" s="307" t="s">
        <v>156</v>
      </c>
      <c r="KM20" s="131">
        <f t="shared" si="89"/>
        <v>0</v>
      </c>
      <c r="KN20" s="120">
        <f t="shared" si="89"/>
        <v>0</v>
      </c>
      <c r="KO20" s="120">
        <f t="shared" si="89"/>
        <v>0</v>
      </c>
      <c r="KP20" s="120">
        <f t="shared" si="89"/>
        <v>9</v>
      </c>
      <c r="KQ20" s="120">
        <f t="shared" si="89"/>
        <v>0</v>
      </c>
      <c r="KR20" s="120">
        <f t="shared" si="89"/>
        <v>12</v>
      </c>
      <c r="KS20" s="120">
        <f t="shared" si="89"/>
        <v>1</v>
      </c>
      <c r="KT20" s="120">
        <f t="shared" si="89"/>
        <v>0</v>
      </c>
      <c r="KU20" s="124">
        <f t="shared" si="89"/>
        <v>1</v>
      </c>
      <c r="KV20" s="120">
        <f t="shared" si="89"/>
        <v>0</v>
      </c>
      <c r="KW20" s="120">
        <f t="shared" si="89"/>
        <v>0</v>
      </c>
      <c r="KY20" s="120">
        <f t="shared" ref="KY20:LB20" si="90">KY42+KY43+KY44</f>
        <v>0</v>
      </c>
      <c r="KZ20" s="120">
        <f t="shared" si="90"/>
        <v>0</v>
      </c>
      <c r="LA20" s="120">
        <f t="shared" si="90"/>
        <v>0</v>
      </c>
      <c r="LB20" s="120">
        <f t="shared" si="90"/>
        <v>0</v>
      </c>
      <c r="LD20" s="307" t="s">
        <v>156</v>
      </c>
      <c r="LE20" s="120">
        <f t="shared" ref="LE20:LR20" si="91">LE42+LE43+LE44</f>
        <v>0</v>
      </c>
      <c r="LF20" s="120">
        <f t="shared" si="91"/>
        <v>0</v>
      </c>
      <c r="LG20" s="120">
        <f t="shared" si="91"/>
        <v>0</v>
      </c>
      <c r="LH20" s="120">
        <f t="shared" si="91"/>
        <v>0</v>
      </c>
      <c r="LI20" s="120">
        <f t="shared" si="91"/>
        <v>0</v>
      </c>
      <c r="LJ20" s="124">
        <f t="shared" si="91"/>
        <v>0</v>
      </c>
      <c r="LK20" s="131">
        <f t="shared" si="91"/>
        <v>0</v>
      </c>
      <c r="LL20" s="120">
        <f t="shared" si="91"/>
        <v>0</v>
      </c>
      <c r="LM20" s="120">
        <f t="shared" si="91"/>
        <v>0</v>
      </c>
      <c r="LN20" s="124">
        <f t="shared" si="91"/>
        <v>0</v>
      </c>
      <c r="LO20" s="124">
        <f t="shared" si="91"/>
        <v>6</v>
      </c>
      <c r="LP20" s="124">
        <f t="shared" si="91"/>
        <v>0</v>
      </c>
      <c r="LQ20" s="124">
        <f t="shared" si="91"/>
        <v>1</v>
      </c>
      <c r="LR20" s="124">
        <f t="shared" si="91"/>
        <v>0</v>
      </c>
    </row>
    <row r="21" spans="1:330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0</v>
      </c>
      <c r="E21" s="120">
        <f>E37+E36</f>
        <v>0</v>
      </c>
      <c r="F21" s="120">
        <f>F37+F36</f>
        <v>0</v>
      </c>
      <c r="G21" s="410">
        <f t="shared" si="24"/>
        <v>0</v>
      </c>
      <c r="H21" s="130">
        <f>H37+H36</f>
        <v>0</v>
      </c>
      <c r="I21" s="129">
        <f>I37+I36</f>
        <v>0</v>
      </c>
      <c r="J21" s="131">
        <f>J37+J36</f>
        <v>5</v>
      </c>
      <c r="K21" s="120">
        <f>K37+K36</f>
        <v>5</v>
      </c>
      <c r="L21" s="124">
        <f>L37+L36</f>
        <v>5</v>
      </c>
      <c r="M21" s="497">
        <f t="shared" si="1"/>
        <v>8.6206896551724146</v>
      </c>
      <c r="N21" s="131">
        <f>N37+N36</f>
        <v>5</v>
      </c>
      <c r="O21" s="120">
        <f>O37+O36</f>
        <v>5</v>
      </c>
      <c r="P21" s="120">
        <f>P37+P36</f>
        <v>5</v>
      </c>
      <c r="Q21" s="386">
        <f t="shared" si="25"/>
        <v>8.6206896551724146</v>
      </c>
      <c r="R21" s="130">
        <f t="shared" ref="R21:AG21" si="92">R37+R36</f>
        <v>0</v>
      </c>
      <c r="S21" s="120">
        <f t="shared" si="92"/>
        <v>0</v>
      </c>
      <c r="T21" s="120">
        <f t="shared" si="92"/>
        <v>0</v>
      </c>
      <c r="U21" s="120">
        <f t="shared" si="92"/>
        <v>0</v>
      </c>
      <c r="V21" s="120">
        <f t="shared" si="92"/>
        <v>0</v>
      </c>
      <c r="W21" s="120">
        <f t="shared" si="92"/>
        <v>0</v>
      </c>
      <c r="X21" s="120">
        <f t="shared" si="92"/>
        <v>5</v>
      </c>
      <c r="Y21" s="120">
        <f t="shared" si="92"/>
        <v>5</v>
      </c>
      <c r="Z21" s="120">
        <f t="shared" si="92"/>
        <v>5</v>
      </c>
      <c r="AA21" s="120">
        <f t="shared" si="92"/>
        <v>5</v>
      </c>
      <c r="AB21" s="120">
        <f t="shared" si="92"/>
        <v>0</v>
      </c>
      <c r="AC21" s="120">
        <f t="shared" si="92"/>
        <v>0</v>
      </c>
      <c r="AD21" s="120">
        <f t="shared" si="92"/>
        <v>0</v>
      </c>
      <c r="AE21" s="120">
        <f t="shared" si="92"/>
        <v>0</v>
      </c>
      <c r="AF21" s="120">
        <f t="shared" si="92"/>
        <v>0</v>
      </c>
      <c r="AG21" s="120">
        <f t="shared" si="92"/>
        <v>0</v>
      </c>
      <c r="AH21" s="125"/>
      <c r="AI21" s="308" t="s">
        <v>158</v>
      </c>
      <c r="AJ21" s="474">
        <f>AJ37+AJ36</f>
        <v>64</v>
      </c>
      <c r="AK21" s="120">
        <f>AK37+AK36</f>
        <v>7</v>
      </c>
      <c r="AL21" s="127">
        <f t="shared" si="27"/>
        <v>10.9375</v>
      </c>
      <c r="AM21" s="120">
        <f t="shared" ref="AM21:AU21" si="93">AM37+AM36</f>
        <v>7</v>
      </c>
      <c r="AN21" s="129">
        <f t="shared" si="93"/>
        <v>6</v>
      </c>
      <c r="AO21" s="131">
        <f t="shared" si="93"/>
        <v>0</v>
      </c>
      <c r="AP21" s="120">
        <f t="shared" si="93"/>
        <v>0</v>
      </c>
      <c r="AQ21" s="124">
        <f t="shared" si="93"/>
        <v>0</v>
      </c>
      <c r="AR21" s="130">
        <f t="shared" si="93"/>
        <v>0</v>
      </c>
      <c r="AS21" s="120">
        <f t="shared" si="93"/>
        <v>0</v>
      </c>
      <c r="AT21" s="120">
        <f t="shared" si="93"/>
        <v>11</v>
      </c>
      <c r="AU21" s="120">
        <f t="shared" si="93"/>
        <v>7</v>
      </c>
      <c r="AV21" s="127">
        <f t="shared" si="29"/>
        <v>10.9375</v>
      </c>
      <c r="AW21" s="120">
        <f>AW37+AW36</f>
        <v>7</v>
      </c>
      <c r="AX21" s="120">
        <f>AX37+AX36</f>
        <v>7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1"/>
        <v>0</v>
      </c>
      <c r="BG21" s="120">
        <f t="shared" ref="BG21:BM21" si="94">BG37+BG36</f>
        <v>0</v>
      </c>
      <c r="BH21" s="120">
        <f t="shared" si="94"/>
        <v>0</v>
      </c>
      <c r="BI21" s="120">
        <f t="shared" si="94"/>
        <v>0</v>
      </c>
      <c r="BJ21" s="120">
        <f t="shared" si="94"/>
        <v>0</v>
      </c>
      <c r="BK21" s="120">
        <f t="shared" si="94"/>
        <v>0</v>
      </c>
      <c r="BL21" s="120">
        <f t="shared" si="94"/>
        <v>0</v>
      </c>
      <c r="BM21" s="120">
        <f t="shared" si="94"/>
        <v>0</v>
      </c>
      <c r="BN21" s="125"/>
      <c r="BO21" s="133" t="s">
        <v>158</v>
      </c>
      <c r="BP21" s="119">
        <f>BP37+BP36</f>
        <v>70</v>
      </c>
      <c r="BQ21" s="120">
        <f t="shared" ref="BQ21:BX21" si="95">BQ37+BQ36</f>
        <v>0</v>
      </c>
      <c r="BR21" s="120">
        <f t="shared" si="95"/>
        <v>5</v>
      </c>
      <c r="BS21" s="120">
        <f t="shared" si="95"/>
        <v>0</v>
      </c>
      <c r="BT21" s="120">
        <f t="shared" si="95"/>
        <v>0</v>
      </c>
      <c r="BU21" s="129">
        <f t="shared" si="95"/>
        <v>1</v>
      </c>
      <c r="BV21" s="131">
        <f t="shared" si="95"/>
        <v>0</v>
      </c>
      <c r="BW21" s="120">
        <f t="shared" si="95"/>
        <v>0</v>
      </c>
      <c r="BX21" s="120">
        <f t="shared" si="95"/>
        <v>0</v>
      </c>
      <c r="BY21" s="477">
        <f t="shared" si="34"/>
        <v>0</v>
      </c>
      <c r="BZ21" s="131">
        <f>BZ37+BZ36</f>
        <v>0</v>
      </c>
      <c r="CA21" s="120">
        <f>CA37+CA36</f>
        <v>0</v>
      </c>
      <c r="CB21" s="120">
        <f>CB37+CB36</f>
        <v>0</v>
      </c>
      <c r="CC21" s="469">
        <f t="shared" si="35"/>
        <v>0</v>
      </c>
      <c r="CD21" s="130">
        <f t="shared" ref="CD21:CK21" si="96">CD37+CD36</f>
        <v>0</v>
      </c>
      <c r="CE21" s="120">
        <f t="shared" si="96"/>
        <v>0</v>
      </c>
      <c r="CF21" s="120">
        <f t="shared" si="96"/>
        <v>0</v>
      </c>
      <c r="CG21" s="120">
        <f t="shared" si="96"/>
        <v>0</v>
      </c>
      <c r="CH21" s="120">
        <f t="shared" si="96"/>
        <v>0</v>
      </c>
      <c r="CI21" s="120">
        <f t="shared" si="96"/>
        <v>0</v>
      </c>
      <c r="CJ21" s="120">
        <f t="shared" si="96"/>
        <v>0</v>
      </c>
      <c r="CK21" s="120">
        <f t="shared" si="96"/>
        <v>1</v>
      </c>
      <c r="CL21" s="315">
        <f t="shared" si="37"/>
        <v>1.4285714285714286</v>
      </c>
      <c r="CM21" s="117">
        <f t="shared" ref="CM21:CN21" si="97">CM37+CM36</f>
        <v>0</v>
      </c>
      <c r="CN21" s="324">
        <f t="shared" si="97"/>
        <v>0</v>
      </c>
      <c r="CO21" s="130">
        <f>CO37+CO36</f>
        <v>0</v>
      </c>
      <c r="CP21" s="125"/>
      <c r="CQ21" s="132" t="s">
        <v>158</v>
      </c>
      <c r="CR21" s="367">
        <f t="shared" ref="CR21:DM21" si="98">CR37+CR36</f>
        <v>6</v>
      </c>
      <c r="CS21" s="131">
        <f t="shared" si="98"/>
        <v>0</v>
      </c>
      <c r="CT21" s="120">
        <f t="shared" si="98"/>
        <v>0</v>
      </c>
      <c r="CU21" s="120">
        <f t="shared" si="98"/>
        <v>0</v>
      </c>
      <c r="CV21" s="120">
        <f t="shared" si="98"/>
        <v>0</v>
      </c>
      <c r="CW21" s="120">
        <f t="shared" si="98"/>
        <v>0</v>
      </c>
      <c r="CX21" s="120">
        <f t="shared" si="98"/>
        <v>0</v>
      </c>
      <c r="CY21" s="120">
        <f t="shared" si="98"/>
        <v>0</v>
      </c>
      <c r="CZ21" s="120">
        <f t="shared" si="98"/>
        <v>0</v>
      </c>
      <c r="DA21" s="120">
        <f t="shared" si="98"/>
        <v>0</v>
      </c>
      <c r="DB21" s="120">
        <f t="shared" si="98"/>
        <v>0</v>
      </c>
      <c r="DC21" s="120">
        <f t="shared" si="98"/>
        <v>0</v>
      </c>
      <c r="DD21" s="120">
        <f t="shared" si="98"/>
        <v>0</v>
      </c>
      <c r="DE21" s="120">
        <f t="shared" si="98"/>
        <v>0</v>
      </c>
      <c r="DF21" s="120">
        <f t="shared" si="98"/>
        <v>0</v>
      </c>
      <c r="DG21" s="120">
        <f t="shared" si="98"/>
        <v>0</v>
      </c>
      <c r="DH21" s="120">
        <f t="shared" si="98"/>
        <v>0</v>
      </c>
      <c r="DI21" s="120">
        <f t="shared" si="98"/>
        <v>0</v>
      </c>
      <c r="DJ21" s="120">
        <f t="shared" si="98"/>
        <v>0</v>
      </c>
      <c r="DK21" s="120">
        <f t="shared" si="98"/>
        <v>0</v>
      </c>
      <c r="DL21" s="120">
        <f t="shared" si="98"/>
        <v>0</v>
      </c>
      <c r="DM21" s="120">
        <f t="shared" si="98"/>
        <v>0</v>
      </c>
      <c r="DN21" s="125"/>
      <c r="DO21" s="308" t="s">
        <v>158</v>
      </c>
      <c r="DP21" s="474">
        <f>DP37+DP36</f>
        <v>78</v>
      </c>
      <c r="DQ21" s="120">
        <f t="shared" ref="DQ21:DW21" si="99">DQ37+DQ36</f>
        <v>0</v>
      </c>
      <c r="DR21" s="120">
        <f t="shared" si="99"/>
        <v>0</v>
      </c>
      <c r="DS21" s="120">
        <f t="shared" si="99"/>
        <v>0</v>
      </c>
      <c r="DT21" s="120">
        <f t="shared" si="99"/>
        <v>0</v>
      </c>
      <c r="DU21" s="120">
        <f t="shared" si="99"/>
        <v>0</v>
      </c>
      <c r="DV21" s="120">
        <f t="shared" si="99"/>
        <v>0</v>
      </c>
      <c r="DW21" s="120">
        <f t="shared" si="99"/>
        <v>0</v>
      </c>
      <c r="DX21" s="127">
        <f t="shared" si="7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0">EC37+EC36</f>
        <v>0</v>
      </c>
      <c r="ED21" s="120">
        <f t="shared" si="100"/>
        <v>0</v>
      </c>
      <c r="EE21" s="120">
        <f t="shared" si="100"/>
        <v>0</v>
      </c>
      <c r="EF21" s="120">
        <f t="shared" si="100"/>
        <v>0</v>
      </c>
      <c r="EG21" s="120">
        <f t="shared" si="100"/>
        <v>0</v>
      </c>
      <c r="EH21" s="120">
        <f t="shared" si="100"/>
        <v>0</v>
      </c>
      <c r="EI21" s="120">
        <f t="shared" si="100"/>
        <v>0</v>
      </c>
      <c r="EJ21" s="120">
        <f t="shared" si="100"/>
        <v>0</v>
      </c>
      <c r="EK21" s="127">
        <f t="shared" si="9"/>
        <v>0</v>
      </c>
      <c r="EL21" s="120">
        <f>EL37+EL36</f>
        <v>0</v>
      </c>
      <c r="EM21" s="120">
        <f>EM37+EM36</f>
        <v>5</v>
      </c>
      <c r="EN21" s="127">
        <f t="shared" si="10"/>
        <v>6.4102564102564097E-2</v>
      </c>
      <c r="EO21" s="120">
        <f>EO37+EO36</f>
        <v>5</v>
      </c>
      <c r="EP21" s="127">
        <f t="shared" si="11"/>
        <v>6.4102564102564097E-2</v>
      </c>
      <c r="EQ21" s="125"/>
      <c r="ER21" s="133" t="s">
        <v>158</v>
      </c>
      <c r="ES21" s="120">
        <f>ES37+ES36</f>
        <v>0</v>
      </c>
      <c r="ET21" s="120">
        <f t="shared" ref="ET21:FK21" si="101">ET37+ET36</f>
        <v>0</v>
      </c>
      <c r="EU21" s="120">
        <f t="shared" si="101"/>
        <v>0</v>
      </c>
      <c r="EV21" s="120">
        <f t="shared" si="101"/>
        <v>53</v>
      </c>
      <c r="EW21" s="120">
        <f t="shared" si="101"/>
        <v>7</v>
      </c>
      <c r="EX21" s="120">
        <f t="shared" si="101"/>
        <v>1</v>
      </c>
      <c r="EY21" s="120">
        <f t="shared" si="101"/>
        <v>0</v>
      </c>
      <c r="EZ21" s="120">
        <f t="shared" si="101"/>
        <v>1</v>
      </c>
      <c r="FA21" s="120">
        <f t="shared" si="101"/>
        <v>0</v>
      </c>
      <c r="FB21" s="120">
        <f t="shared" si="101"/>
        <v>1</v>
      </c>
      <c r="FC21" s="120">
        <f t="shared" si="101"/>
        <v>0</v>
      </c>
      <c r="FD21" s="120">
        <f t="shared" si="101"/>
        <v>1</v>
      </c>
      <c r="FE21" s="120">
        <f t="shared" si="101"/>
        <v>1</v>
      </c>
      <c r="FF21" s="120">
        <f t="shared" si="101"/>
        <v>0</v>
      </c>
      <c r="FG21" s="120">
        <f t="shared" si="101"/>
        <v>0</v>
      </c>
      <c r="FH21" s="120">
        <f t="shared" si="101"/>
        <v>0</v>
      </c>
      <c r="FI21" s="120">
        <f t="shared" si="101"/>
        <v>0</v>
      </c>
      <c r="FJ21" s="120">
        <f t="shared" si="101"/>
        <v>0</v>
      </c>
      <c r="FK21" s="119">
        <f t="shared" si="101"/>
        <v>66</v>
      </c>
      <c r="FL21" s="188">
        <f t="shared" si="12"/>
        <v>4.5454545454545459</v>
      </c>
      <c r="FM21" s="120">
        <f t="shared" ref="FM21:GG21" si="102">FM37+FM36</f>
        <v>0</v>
      </c>
      <c r="FN21" s="120">
        <f t="shared" si="102"/>
        <v>0</v>
      </c>
      <c r="FO21" s="120">
        <f t="shared" si="102"/>
        <v>3</v>
      </c>
      <c r="FP21" s="120">
        <f t="shared" si="102"/>
        <v>0</v>
      </c>
      <c r="FQ21" s="120">
        <f t="shared" si="102"/>
        <v>0</v>
      </c>
      <c r="FR21" s="120">
        <f t="shared" si="102"/>
        <v>0</v>
      </c>
      <c r="FS21" s="120">
        <f t="shared" si="102"/>
        <v>0</v>
      </c>
      <c r="FT21" s="120">
        <f t="shared" si="102"/>
        <v>0</v>
      </c>
      <c r="FU21" s="120">
        <f t="shared" si="102"/>
        <v>60</v>
      </c>
      <c r="FV21" s="120">
        <f t="shared" si="102"/>
        <v>4</v>
      </c>
      <c r="FW21" s="120">
        <f t="shared" si="102"/>
        <v>0</v>
      </c>
      <c r="FX21" s="120">
        <f t="shared" si="102"/>
        <v>3</v>
      </c>
      <c r="FY21" s="120">
        <f t="shared" si="102"/>
        <v>0</v>
      </c>
      <c r="FZ21" s="120">
        <f t="shared" si="102"/>
        <v>0</v>
      </c>
      <c r="GA21" s="120">
        <f t="shared" si="102"/>
        <v>1</v>
      </c>
      <c r="GB21" s="120">
        <f t="shared" si="102"/>
        <v>0</v>
      </c>
      <c r="GC21" s="120">
        <f t="shared" si="102"/>
        <v>0</v>
      </c>
      <c r="GD21" s="120">
        <f t="shared" si="102"/>
        <v>0</v>
      </c>
      <c r="GE21" s="120">
        <f t="shared" si="102"/>
        <v>0</v>
      </c>
      <c r="GF21" s="120">
        <f t="shared" si="102"/>
        <v>0</v>
      </c>
      <c r="GG21" s="120">
        <f t="shared" si="102"/>
        <v>0</v>
      </c>
      <c r="GH21" s="125"/>
      <c r="GI21" s="133" t="s">
        <v>158</v>
      </c>
      <c r="GJ21" s="119">
        <f>GJ37+GJ36</f>
        <v>474</v>
      </c>
      <c r="GK21" s="192">
        <f t="shared" si="14"/>
        <v>18.143459915611814</v>
      </c>
      <c r="GL21" s="120">
        <f>GL37+GL36</f>
        <v>0</v>
      </c>
      <c r="GM21" s="120">
        <f t="shared" ref="GM21:GW21" si="103">GM37+GM36</f>
        <v>0</v>
      </c>
      <c r="GN21" s="120">
        <f t="shared" si="103"/>
        <v>0</v>
      </c>
      <c r="GO21" s="120">
        <f t="shared" si="103"/>
        <v>0</v>
      </c>
      <c r="GP21" s="120">
        <f t="shared" si="103"/>
        <v>0</v>
      </c>
      <c r="GQ21" s="120">
        <f t="shared" si="103"/>
        <v>9</v>
      </c>
      <c r="GR21" s="120">
        <f t="shared" si="103"/>
        <v>6</v>
      </c>
      <c r="GS21" s="120">
        <f t="shared" si="103"/>
        <v>12</v>
      </c>
      <c r="GT21" s="120">
        <f t="shared" si="103"/>
        <v>41</v>
      </c>
      <c r="GU21" s="129">
        <f t="shared" si="103"/>
        <v>18</v>
      </c>
      <c r="GV21" s="131">
        <f t="shared" si="103"/>
        <v>28</v>
      </c>
      <c r="GW21" s="120">
        <f t="shared" si="103"/>
        <v>317</v>
      </c>
      <c r="GX21" s="304">
        <f t="shared" si="16"/>
        <v>8.8328075709779181</v>
      </c>
      <c r="GY21" s="130">
        <f t="shared" ref="GY21:HG21" si="104">GY37+GY36</f>
        <v>0</v>
      </c>
      <c r="GZ21" s="120">
        <f t="shared" si="104"/>
        <v>0</v>
      </c>
      <c r="HA21" s="120">
        <f t="shared" si="104"/>
        <v>2</v>
      </c>
      <c r="HB21" s="120">
        <f t="shared" si="104"/>
        <v>0</v>
      </c>
      <c r="HC21" s="120">
        <f t="shared" si="104"/>
        <v>0</v>
      </c>
      <c r="HD21" s="120">
        <f t="shared" si="104"/>
        <v>0</v>
      </c>
      <c r="HE21" s="120">
        <f t="shared" si="104"/>
        <v>0</v>
      </c>
      <c r="HF21" s="120">
        <f t="shared" si="104"/>
        <v>0</v>
      </c>
      <c r="HG21" s="124">
        <f t="shared" si="104"/>
        <v>0</v>
      </c>
      <c r="HH21" s="125"/>
      <c r="HI21" s="133" t="s">
        <v>158</v>
      </c>
      <c r="HJ21" s="120">
        <f t="shared" ref="HJ21:HR21" si="105">HJ37+HJ36</f>
        <v>0</v>
      </c>
      <c r="HK21" s="120">
        <f t="shared" si="105"/>
        <v>0</v>
      </c>
      <c r="HL21" s="120">
        <f t="shared" si="105"/>
        <v>0</v>
      </c>
      <c r="HM21" s="120">
        <f t="shared" si="105"/>
        <v>0</v>
      </c>
      <c r="HN21" s="120">
        <f t="shared" si="105"/>
        <v>0</v>
      </c>
      <c r="HO21" s="120">
        <f t="shared" si="105"/>
        <v>0</v>
      </c>
      <c r="HP21" s="120">
        <f t="shared" si="105"/>
        <v>0</v>
      </c>
      <c r="HQ21" s="129">
        <f t="shared" si="105"/>
        <v>0</v>
      </c>
      <c r="HR21" s="131">
        <f t="shared" si="105"/>
        <v>37</v>
      </c>
      <c r="HS21" s="198">
        <f t="shared" si="46"/>
        <v>0</v>
      </c>
      <c r="HT21" s="130">
        <f t="shared" ref="HT21:IF21" si="106">HT37+HT36</f>
        <v>0</v>
      </c>
      <c r="HU21" s="120">
        <f t="shared" si="106"/>
        <v>0</v>
      </c>
      <c r="HV21" s="120">
        <f t="shared" si="106"/>
        <v>0</v>
      </c>
      <c r="HW21" s="124">
        <f t="shared" si="106"/>
        <v>0</v>
      </c>
      <c r="HX21" s="211"/>
      <c r="HY21" s="130">
        <f t="shared" si="106"/>
        <v>0</v>
      </c>
      <c r="HZ21" s="120">
        <f t="shared" si="106"/>
        <v>0</v>
      </c>
      <c r="IA21" s="120">
        <f t="shared" si="106"/>
        <v>0</v>
      </c>
      <c r="IB21" s="120">
        <f t="shared" si="106"/>
        <v>0</v>
      </c>
      <c r="IC21" s="120">
        <f t="shared" si="106"/>
        <v>0</v>
      </c>
      <c r="ID21" s="120">
        <f t="shared" si="106"/>
        <v>0</v>
      </c>
      <c r="IE21" s="120">
        <f t="shared" si="106"/>
        <v>0</v>
      </c>
      <c r="IF21" s="124">
        <f t="shared" si="106"/>
        <v>0</v>
      </c>
      <c r="IG21" s="125"/>
      <c r="IH21" s="133" t="s">
        <v>158</v>
      </c>
      <c r="II21" s="120">
        <f t="shared" ref="II21:JH21" si="107">II37+II36</f>
        <v>0</v>
      </c>
      <c r="IJ21" s="120">
        <f t="shared" si="107"/>
        <v>0</v>
      </c>
      <c r="IK21" s="120">
        <f t="shared" si="107"/>
        <v>0</v>
      </c>
      <c r="IL21" s="120">
        <f t="shared" si="107"/>
        <v>0</v>
      </c>
      <c r="IM21" s="120">
        <f t="shared" si="107"/>
        <v>0</v>
      </c>
      <c r="IN21" s="120">
        <f t="shared" si="107"/>
        <v>0</v>
      </c>
      <c r="IO21" s="120">
        <f t="shared" si="107"/>
        <v>1</v>
      </c>
      <c r="IP21" s="120">
        <f t="shared" si="107"/>
        <v>0</v>
      </c>
      <c r="IQ21" s="120">
        <f t="shared" si="107"/>
        <v>0</v>
      </c>
      <c r="IR21" s="120">
        <f t="shared" si="107"/>
        <v>4</v>
      </c>
      <c r="IS21" s="120">
        <f t="shared" si="107"/>
        <v>2</v>
      </c>
      <c r="IT21" s="120">
        <f t="shared" si="107"/>
        <v>0</v>
      </c>
      <c r="IU21" s="120">
        <f t="shared" si="107"/>
        <v>0</v>
      </c>
      <c r="IV21" s="120">
        <f t="shared" si="107"/>
        <v>0</v>
      </c>
      <c r="IW21" s="124">
        <f t="shared" si="107"/>
        <v>0</v>
      </c>
      <c r="IX21" s="130">
        <f t="shared" si="107"/>
        <v>0</v>
      </c>
      <c r="IY21" s="120">
        <f t="shared" si="107"/>
        <v>0</v>
      </c>
      <c r="IZ21" s="129">
        <f t="shared" si="107"/>
        <v>0</v>
      </c>
      <c r="JA21" s="131">
        <f t="shared" si="107"/>
        <v>0</v>
      </c>
      <c r="JB21" s="120">
        <f t="shared" si="107"/>
        <v>0</v>
      </c>
      <c r="JC21" s="124">
        <f t="shared" si="107"/>
        <v>0</v>
      </c>
      <c r="JD21" s="130">
        <f t="shared" si="107"/>
        <v>0</v>
      </c>
      <c r="JE21" s="120">
        <f t="shared" si="107"/>
        <v>0</v>
      </c>
      <c r="JF21" s="120">
        <f t="shared" si="107"/>
        <v>0</v>
      </c>
      <c r="JG21" s="120">
        <f t="shared" si="107"/>
        <v>0</v>
      </c>
      <c r="JH21" s="120">
        <f t="shared" si="107"/>
        <v>0</v>
      </c>
      <c r="JI21" s="125"/>
      <c r="JJ21" s="133" t="s">
        <v>158</v>
      </c>
      <c r="JK21" s="120">
        <f t="shared" ref="JK21:KE21" si="108">JK37+JK36</f>
        <v>0</v>
      </c>
      <c r="JL21" s="120">
        <f t="shared" si="108"/>
        <v>0</v>
      </c>
      <c r="JM21" s="120">
        <f t="shared" si="108"/>
        <v>0</v>
      </c>
      <c r="JN21" s="120">
        <f t="shared" si="108"/>
        <v>0</v>
      </c>
      <c r="JO21" s="120">
        <f t="shared" si="108"/>
        <v>0</v>
      </c>
      <c r="JP21" s="120">
        <f t="shared" si="108"/>
        <v>0</v>
      </c>
      <c r="JQ21" s="120">
        <f t="shared" si="108"/>
        <v>0</v>
      </c>
      <c r="JR21" s="120">
        <f t="shared" si="108"/>
        <v>0</v>
      </c>
      <c r="JS21" s="120">
        <f t="shared" si="108"/>
        <v>0</v>
      </c>
      <c r="JT21" s="129">
        <f t="shared" si="108"/>
        <v>0</v>
      </c>
      <c r="JU21" s="340">
        <f t="shared" si="108"/>
        <v>0</v>
      </c>
      <c r="JV21" s="341">
        <f t="shared" si="108"/>
        <v>0</v>
      </c>
      <c r="JW21" s="341">
        <f t="shared" si="108"/>
        <v>0</v>
      </c>
      <c r="JX21" s="341">
        <f t="shared" si="108"/>
        <v>0</v>
      </c>
      <c r="JY21" s="342">
        <f t="shared" si="108"/>
        <v>0</v>
      </c>
      <c r="JZ21" s="340">
        <f t="shared" si="108"/>
        <v>0</v>
      </c>
      <c r="KA21" s="341">
        <f t="shared" si="108"/>
        <v>0</v>
      </c>
      <c r="KB21" s="341">
        <f t="shared" si="108"/>
        <v>0</v>
      </c>
      <c r="KC21" s="341">
        <f t="shared" si="108"/>
        <v>0</v>
      </c>
      <c r="KD21" s="342">
        <f t="shared" si="108"/>
        <v>0</v>
      </c>
      <c r="KE21" s="340">
        <f t="shared" si="108"/>
        <v>158</v>
      </c>
      <c r="KF21" s="343">
        <f t="shared" si="19"/>
        <v>1.2658227848101267</v>
      </c>
      <c r="KG21" s="342">
        <f>KG37+KG36</f>
        <v>2</v>
      </c>
      <c r="KH21" s="131">
        <f t="shared" ref="KH21:KW21" si="109">KH37+KH36</f>
        <v>0</v>
      </c>
      <c r="KI21" s="130">
        <f t="shared" si="109"/>
        <v>0</v>
      </c>
      <c r="KJ21" s="124">
        <f t="shared" si="109"/>
        <v>0</v>
      </c>
      <c r="KK21" s="125"/>
      <c r="KL21" s="308" t="s">
        <v>158</v>
      </c>
      <c r="KM21" s="131">
        <f t="shared" si="109"/>
        <v>0</v>
      </c>
      <c r="KN21" s="120">
        <f t="shared" si="109"/>
        <v>0</v>
      </c>
      <c r="KO21" s="120">
        <f t="shared" si="109"/>
        <v>0</v>
      </c>
      <c r="KP21" s="120">
        <f t="shared" si="109"/>
        <v>1</v>
      </c>
      <c r="KQ21" s="120">
        <f t="shared" si="109"/>
        <v>0</v>
      </c>
      <c r="KR21" s="120">
        <f t="shared" si="109"/>
        <v>2</v>
      </c>
      <c r="KS21" s="120">
        <f t="shared" si="109"/>
        <v>0</v>
      </c>
      <c r="KT21" s="120">
        <f t="shared" si="109"/>
        <v>0</v>
      </c>
      <c r="KU21" s="124">
        <f t="shared" si="109"/>
        <v>0</v>
      </c>
      <c r="KV21" s="120">
        <f t="shared" si="109"/>
        <v>0</v>
      </c>
      <c r="KW21" s="120">
        <f t="shared" si="109"/>
        <v>0</v>
      </c>
      <c r="KY21" s="120">
        <f t="shared" ref="KY21:LB21" si="110">KY37+KY36</f>
        <v>0</v>
      </c>
      <c r="KZ21" s="120">
        <f t="shared" si="110"/>
        <v>0</v>
      </c>
      <c r="LA21" s="120">
        <f t="shared" si="110"/>
        <v>0</v>
      </c>
      <c r="LB21" s="120">
        <f t="shared" si="110"/>
        <v>0</v>
      </c>
      <c r="LD21" s="308" t="s">
        <v>158</v>
      </c>
      <c r="LE21" s="120">
        <f t="shared" ref="LE21:LR21" si="111">LE37+LE36</f>
        <v>0</v>
      </c>
      <c r="LF21" s="120">
        <f t="shared" si="111"/>
        <v>0</v>
      </c>
      <c r="LG21" s="120">
        <f t="shared" si="111"/>
        <v>0</v>
      </c>
      <c r="LH21" s="120">
        <f t="shared" si="111"/>
        <v>0</v>
      </c>
      <c r="LI21" s="120">
        <f t="shared" si="111"/>
        <v>0</v>
      </c>
      <c r="LJ21" s="124">
        <f t="shared" si="111"/>
        <v>0</v>
      </c>
      <c r="LK21" s="131">
        <f t="shared" si="111"/>
        <v>0</v>
      </c>
      <c r="LL21" s="120">
        <f t="shared" si="111"/>
        <v>0</v>
      </c>
      <c r="LM21" s="120">
        <f t="shared" si="111"/>
        <v>0</v>
      </c>
      <c r="LN21" s="124">
        <f t="shared" si="111"/>
        <v>0</v>
      </c>
      <c r="LO21" s="124">
        <f t="shared" si="111"/>
        <v>9</v>
      </c>
      <c r="LP21" s="124">
        <f t="shared" si="111"/>
        <v>0</v>
      </c>
      <c r="LQ21" s="124">
        <f t="shared" si="111"/>
        <v>0</v>
      </c>
      <c r="LR21" s="124">
        <f t="shared" si="111"/>
        <v>0</v>
      </c>
    </row>
    <row r="22" spans="1:330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4"/>
        <v>0</v>
      </c>
      <c r="H22" s="130">
        <f>H39</f>
        <v>0</v>
      </c>
      <c r="I22" s="129">
        <f>I39</f>
        <v>0</v>
      </c>
      <c r="J22" s="131">
        <f>J39</f>
        <v>0</v>
      </c>
      <c r="K22" s="120">
        <f>K39</f>
        <v>0</v>
      </c>
      <c r="L22" s="124">
        <f>L39</f>
        <v>2</v>
      </c>
      <c r="M22" s="497">
        <f t="shared" si="1"/>
        <v>15.384615384615385</v>
      </c>
      <c r="N22" s="131">
        <f>N39</f>
        <v>0</v>
      </c>
      <c r="O22" s="120">
        <f>O39</f>
        <v>0</v>
      </c>
      <c r="P22" s="120">
        <f>P39</f>
        <v>2</v>
      </c>
      <c r="Q22" s="386">
        <f t="shared" si="25"/>
        <v>15.384615384615385</v>
      </c>
      <c r="R22" s="130">
        <f t="shared" ref="R22:AG22" si="112">R39</f>
        <v>0</v>
      </c>
      <c r="S22" s="120">
        <f t="shared" si="112"/>
        <v>0</v>
      </c>
      <c r="T22" s="120">
        <f t="shared" si="112"/>
        <v>0</v>
      </c>
      <c r="U22" s="120">
        <f t="shared" si="112"/>
        <v>0</v>
      </c>
      <c r="V22" s="120">
        <f t="shared" si="112"/>
        <v>0</v>
      </c>
      <c r="W22" s="120">
        <f t="shared" si="112"/>
        <v>0</v>
      </c>
      <c r="X22" s="120">
        <f t="shared" si="112"/>
        <v>0</v>
      </c>
      <c r="Y22" s="120">
        <f t="shared" si="112"/>
        <v>0</v>
      </c>
      <c r="Z22" s="120">
        <f t="shared" si="112"/>
        <v>0</v>
      </c>
      <c r="AA22" s="120">
        <f t="shared" si="112"/>
        <v>0</v>
      </c>
      <c r="AB22" s="120">
        <f t="shared" si="112"/>
        <v>0</v>
      </c>
      <c r="AC22" s="120">
        <f t="shared" si="112"/>
        <v>0</v>
      </c>
      <c r="AD22" s="120">
        <f t="shared" si="112"/>
        <v>0</v>
      </c>
      <c r="AE22" s="120">
        <f t="shared" si="112"/>
        <v>0</v>
      </c>
      <c r="AF22" s="120">
        <f t="shared" si="112"/>
        <v>0</v>
      </c>
      <c r="AG22" s="120">
        <f t="shared" si="112"/>
        <v>0</v>
      </c>
      <c r="AH22" s="125"/>
      <c r="AI22" s="308" t="s">
        <v>160</v>
      </c>
      <c r="AJ22" s="474">
        <f>AJ39</f>
        <v>12</v>
      </c>
      <c r="AK22" s="120">
        <f>AK39</f>
        <v>1</v>
      </c>
      <c r="AL22" s="127">
        <f t="shared" si="27"/>
        <v>8.3333333333333321</v>
      </c>
      <c r="AM22" s="120">
        <f t="shared" ref="AM22:AU22" si="113">AM39</f>
        <v>1</v>
      </c>
      <c r="AN22" s="129">
        <f t="shared" si="113"/>
        <v>1</v>
      </c>
      <c r="AO22" s="131">
        <f t="shared" si="113"/>
        <v>0</v>
      </c>
      <c r="AP22" s="120">
        <f t="shared" si="113"/>
        <v>0</v>
      </c>
      <c r="AQ22" s="124">
        <f t="shared" si="113"/>
        <v>0</v>
      </c>
      <c r="AR22" s="130">
        <f t="shared" si="113"/>
        <v>0</v>
      </c>
      <c r="AS22" s="120">
        <f t="shared" si="113"/>
        <v>0</v>
      </c>
      <c r="AT22" s="120">
        <f t="shared" si="113"/>
        <v>0</v>
      </c>
      <c r="AU22" s="120">
        <f t="shared" si="113"/>
        <v>0</v>
      </c>
      <c r="AV22" s="127">
        <f t="shared" si="29"/>
        <v>0</v>
      </c>
      <c r="AW22" s="120">
        <f>AW39</f>
        <v>0</v>
      </c>
      <c r="AX22" s="120">
        <f>AX39</f>
        <v>0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14">BG39</f>
        <v>0</v>
      </c>
      <c r="BH22" s="120">
        <f t="shared" si="114"/>
        <v>0</v>
      </c>
      <c r="BI22" s="120">
        <f t="shared" si="114"/>
        <v>0</v>
      </c>
      <c r="BJ22" s="120">
        <f t="shared" si="114"/>
        <v>0</v>
      </c>
      <c r="BK22" s="120">
        <f t="shared" si="114"/>
        <v>0</v>
      </c>
      <c r="BL22" s="120">
        <f t="shared" si="114"/>
        <v>0</v>
      </c>
      <c r="BM22" s="120">
        <f t="shared" si="114"/>
        <v>0</v>
      </c>
      <c r="BN22" s="125"/>
      <c r="BO22" s="133" t="s">
        <v>160</v>
      </c>
      <c r="BP22" s="119">
        <f>BP39</f>
        <v>11</v>
      </c>
      <c r="BQ22" s="120">
        <f t="shared" ref="BQ22:BX22" si="115">BQ39</f>
        <v>0</v>
      </c>
      <c r="BR22" s="120">
        <f t="shared" si="115"/>
        <v>1</v>
      </c>
      <c r="BS22" s="120">
        <f t="shared" si="115"/>
        <v>0</v>
      </c>
      <c r="BT22" s="120">
        <f t="shared" si="115"/>
        <v>1</v>
      </c>
      <c r="BU22" s="129">
        <f t="shared" si="115"/>
        <v>0</v>
      </c>
      <c r="BV22" s="131">
        <f t="shared" si="115"/>
        <v>0</v>
      </c>
      <c r="BW22" s="120">
        <f t="shared" si="115"/>
        <v>0</v>
      </c>
      <c r="BX22" s="120">
        <f t="shared" si="115"/>
        <v>0</v>
      </c>
      <c r="BY22" s="477">
        <f t="shared" si="34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5"/>
        <v>0</v>
      </c>
      <c r="CD22" s="130">
        <f t="shared" ref="CD22:CK22" si="116">CD39</f>
        <v>0</v>
      </c>
      <c r="CE22" s="120">
        <f t="shared" si="116"/>
        <v>0</v>
      </c>
      <c r="CF22" s="120">
        <f t="shared" si="116"/>
        <v>0</v>
      </c>
      <c r="CG22" s="120">
        <f t="shared" si="116"/>
        <v>0</v>
      </c>
      <c r="CH22" s="120">
        <f t="shared" si="116"/>
        <v>0</v>
      </c>
      <c r="CI22" s="120">
        <f t="shared" si="116"/>
        <v>0</v>
      </c>
      <c r="CJ22" s="120">
        <f t="shared" si="116"/>
        <v>0</v>
      </c>
      <c r="CK22" s="120">
        <f t="shared" si="116"/>
        <v>0</v>
      </c>
      <c r="CL22" s="315">
        <f t="shared" si="37"/>
        <v>0</v>
      </c>
      <c r="CM22" s="117">
        <f t="shared" ref="CM22:CN22" si="117">CM39</f>
        <v>0</v>
      </c>
      <c r="CN22" s="324">
        <f t="shared" si="117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18">CS39</f>
        <v>0</v>
      </c>
      <c r="CT22" s="120">
        <f t="shared" si="118"/>
        <v>0</v>
      </c>
      <c r="CU22" s="120">
        <f t="shared" si="118"/>
        <v>0</v>
      </c>
      <c r="CV22" s="120">
        <f t="shared" si="118"/>
        <v>0</v>
      </c>
      <c r="CW22" s="120">
        <f t="shared" si="118"/>
        <v>0</v>
      </c>
      <c r="CX22" s="120">
        <f t="shared" si="118"/>
        <v>0</v>
      </c>
      <c r="CY22" s="120">
        <f t="shared" si="118"/>
        <v>0</v>
      </c>
      <c r="CZ22" s="120">
        <f t="shared" si="118"/>
        <v>0</v>
      </c>
      <c r="DA22" s="120">
        <f t="shared" si="118"/>
        <v>0</v>
      </c>
      <c r="DB22" s="120">
        <f t="shared" si="118"/>
        <v>0</v>
      </c>
      <c r="DC22" s="120">
        <f t="shared" si="118"/>
        <v>0</v>
      </c>
      <c r="DD22" s="120">
        <f t="shared" si="118"/>
        <v>0</v>
      </c>
      <c r="DE22" s="120">
        <f t="shared" si="118"/>
        <v>0</v>
      </c>
      <c r="DF22" s="120">
        <f t="shared" si="118"/>
        <v>0</v>
      </c>
      <c r="DG22" s="120">
        <f t="shared" si="118"/>
        <v>0</v>
      </c>
      <c r="DH22" s="120">
        <f t="shared" si="118"/>
        <v>0</v>
      </c>
      <c r="DI22" s="120">
        <f t="shared" si="118"/>
        <v>0</v>
      </c>
      <c r="DJ22" s="120">
        <f t="shared" si="118"/>
        <v>0</v>
      </c>
      <c r="DK22" s="120">
        <f t="shared" si="118"/>
        <v>0</v>
      </c>
      <c r="DL22" s="120">
        <f t="shared" si="118"/>
        <v>0</v>
      </c>
      <c r="DM22" s="120">
        <f t="shared" si="118"/>
        <v>0</v>
      </c>
      <c r="DN22" s="125"/>
      <c r="DO22" s="308" t="s">
        <v>160</v>
      </c>
      <c r="DP22" s="474">
        <f>DP39</f>
        <v>14</v>
      </c>
      <c r="DQ22" s="120">
        <f t="shared" ref="DQ22:DW22" si="119">DQ39</f>
        <v>0</v>
      </c>
      <c r="DR22" s="120">
        <f t="shared" si="119"/>
        <v>0</v>
      </c>
      <c r="DS22" s="120">
        <f t="shared" si="119"/>
        <v>0</v>
      </c>
      <c r="DT22" s="120">
        <f t="shared" si="119"/>
        <v>0</v>
      </c>
      <c r="DU22" s="120">
        <f t="shared" si="119"/>
        <v>0</v>
      </c>
      <c r="DV22" s="120">
        <f t="shared" si="119"/>
        <v>0</v>
      </c>
      <c r="DW22" s="120">
        <f t="shared" si="119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0">EC39</f>
        <v>0</v>
      </c>
      <c r="ED22" s="120">
        <f t="shared" si="120"/>
        <v>0</v>
      </c>
      <c r="EE22" s="120">
        <f t="shared" si="120"/>
        <v>0</v>
      </c>
      <c r="EF22" s="120">
        <f t="shared" si="120"/>
        <v>0</v>
      </c>
      <c r="EG22" s="120">
        <f t="shared" si="120"/>
        <v>0</v>
      </c>
      <c r="EH22" s="120">
        <f t="shared" si="120"/>
        <v>0</v>
      </c>
      <c r="EI22" s="120">
        <f t="shared" si="120"/>
        <v>0</v>
      </c>
      <c r="EJ22" s="120">
        <f t="shared" si="120"/>
        <v>0</v>
      </c>
      <c r="EK22" s="127">
        <f t="shared" si="9"/>
        <v>0</v>
      </c>
      <c r="EL22" s="120">
        <f>EL39</f>
        <v>0</v>
      </c>
      <c r="EM22" s="120">
        <f>EM39</f>
        <v>1</v>
      </c>
      <c r="EN22" s="127">
        <f t="shared" si="10"/>
        <v>7.1428571428571425E-2</v>
      </c>
      <c r="EO22" s="120">
        <f>EO39</f>
        <v>1</v>
      </c>
      <c r="EP22" s="127">
        <f t="shared" si="11"/>
        <v>7.1428571428571425E-2</v>
      </c>
      <c r="EQ22" s="125"/>
      <c r="ER22" s="133" t="s">
        <v>160</v>
      </c>
      <c r="ES22" s="120">
        <f>ES39</f>
        <v>0</v>
      </c>
      <c r="ET22" s="120">
        <f t="shared" ref="ET22:FK22" si="121">ET39</f>
        <v>0</v>
      </c>
      <c r="EU22" s="120">
        <f t="shared" si="121"/>
        <v>0</v>
      </c>
      <c r="EV22" s="120">
        <f t="shared" si="121"/>
        <v>0</v>
      </c>
      <c r="EW22" s="120">
        <f t="shared" si="121"/>
        <v>0</v>
      </c>
      <c r="EX22" s="120">
        <f t="shared" si="121"/>
        <v>0</v>
      </c>
      <c r="EY22" s="120">
        <f t="shared" si="121"/>
        <v>1</v>
      </c>
      <c r="EZ22" s="120">
        <f t="shared" si="121"/>
        <v>0</v>
      </c>
      <c r="FA22" s="120">
        <f t="shared" si="121"/>
        <v>0</v>
      </c>
      <c r="FB22" s="120">
        <f t="shared" si="121"/>
        <v>0</v>
      </c>
      <c r="FC22" s="120">
        <f t="shared" si="121"/>
        <v>0</v>
      </c>
      <c r="FD22" s="120">
        <f t="shared" si="121"/>
        <v>0</v>
      </c>
      <c r="FE22" s="120">
        <f t="shared" si="121"/>
        <v>0</v>
      </c>
      <c r="FF22" s="120">
        <f t="shared" si="121"/>
        <v>0</v>
      </c>
      <c r="FG22" s="120">
        <f t="shared" si="121"/>
        <v>0</v>
      </c>
      <c r="FH22" s="120">
        <f t="shared" si="121"/>
        <v>0</v>
      </c>
      <c r="FI22" s="120">
        <f t="shared" si="121"/>
        <v>0</v>
      </c>
      <c r="FJ22" s="120">
        <f t="shared" si="121"/>
        <v>0</v>
      </c>
      <c r="FK22" s="119">
        <f t="shared" si="121"/>
        <v>12</v>
      </c>
      <c r="FL22" s="188">
        <f t="shared" si="12"/>
        <v>0</v>
      </c>
      <c r="FM22" s="120">
        <f t="shared" ref="FM22:GG22" si="122">FM39</f>
        <v>0</v>
      </c>
      <c r="FN22" s="120">
        <f t="shared" si="122"/>
        <v>0</v>
      </c>
      <c r="FO22" s="120">
        <f t="shared" si="122"/>
        <v>0</v>
      </c>
      <c r="FP22" s="120">
        <f t="shared" si="122"/>
        <v>0</v>
      </c>
      <c r="FQ22" s="120">
        <f t="shared" si="122"/>
        <v>0</v>
      </c>
      <c r="FR22" s="120">
        <f t="shared" si="122"/>
        <v>0</v>
      </c>
      <c r="FS22" s="120">
        <f t="shared" si="122"/>
        <v>0</v>
      </c>
      <c r="FT22" s="120">
        <f t="shared" si="122"/>
        <v>0</v>
      </c>
      <c r="FU22" s="120">
        <f t="shared" si="122"/>
        <v>0</v>
      </c>
      <c r="FV22" s="120">
        <f t="shared" si="122"/>
        <v>0</v>
      </c>
      <c r="FW22" s="120">
        <f t="shared" si="122"/>
        <v>0</v>
      </c>
      <c r="FX22" s="120">
        <f t="shared" si="122"/>
        <v>0</v>
      </c>
      <c r="FY22" s="120">
        <f t="shared" si="122"/>
        <v>0</v>
      </c>
      <c r="FZ22" s="120">
        <f t="shared" si="122"/>
        <v>0</v>
      </c>
      <c r="GA22" s="120">
        <f t="shared" si="122"/>
        <v>1</v>
      </c>
      <c r="GB22" s="120">
        <f t="shared" si="122"/>
        <v>0</v>
      </c>
      <c r="GC22" s="120">
        <f t="shared" si="122"/>
        <v>0</v>
      </c>
      <c r="GD22" s="120">
        <f t="shared" si="122"/>
        <v>0</v>
      </c>
      <c r="GE22" s="120">
        <f t="shared" si="122"/>
        <v>0</v>
      </c>
      <c r="GF22" s="120">
        <f t="shared" si="122"/>
        <v>0</v>
      </c>
      <c r="GG22" s="120">
        <f t="shared" si="122"/>
        <v>0</v>
      </c>
      <c r="GH22" s="125"/>
      <c r="GI22" s="133" t="s">
        <v>160</v>
      </c>
      <c r="GJ22" s="119">
        <f>GJ39</f>
        <v>106</v>
      </c>
      <c r="GK22" s="192">
        <f t="shared" si="14"/>
        <v>41.509433962264154</v>
      </c>
      <c r="GL22" s="120">
        <f>GL39</f>
        <v>0</v>
      </c>
      <c r="GM22" s="120">
        <f t="shared" ref="GM22:GW22" si="123">GM39</f>
        <v>0</v>
      </c>
      <c r="GN22" s="120">
        <f t="shared" si="123"/>
        <v>0</v>
      </c>
      <c r="GO22" s="120">
        <f t="shared" si="123"/>
        <v>0</v>
      </c>
      <c r="GP22" s="120">
        <f t="shared" si="123"/>
        <v>0</v>
      </c>
      <c r="GQ22" s="120">
        <f t="shared" si="123"/>
        <v>1</v>
      </c>
      <c r="GR22" s="120">
        <f t="shared" si="123"/>
        <v>2</v>
      </c>
      <c r="GS22" s="120">
        <f t="shared" si="123"/>
        <v>9</v>
      </c>
      <c r="GT22" s="120">
        <f t="shared" si="123"/>
        <v>17</v>
      </c>
      <c r="GU22" s="129">
        <f t="shared" si="123"/>
        <v>15</v>
      </c>
      <c r="GV22" s="131">
        <f t="shared" si="123"/>
        <v>14</v>
      </c>
      <c r="GW22" s="120">
        <f t="shared" si="123"/>
        <v>166</v>
      </c>
      <c r="GX22" s="304">
        <f t="shared" si="16"/>
        <v>8.4337349397590362</v>
      </c>
      <c r="GY22" s="130">
        <f t="shared" ref="GY22:HG22" si="124">GY39</f>
        <v>0</v>
      </c>
      <c r="GZ22" s="120">
        <f t="shared" si="124"/>
        <v>0</v>
      </c>
      <c r="HA22" s="120">
        <f t="shared" si="124"/>
        <v>0</v>
      </c>
      <c r="HB22" s="120">
        <f t="shared" si="124"/>
        <v>0</v>
      </c>
      <c r="HC22" s="120">
        <f t="shared" si="124"/>
        <v>0</v>
      </c>
      <c r="HD22" s="120">
        <f t="shared" si="124"/>
        <v>0</v>
      </c>
      <c r="HE22" s="120">
        <f t="shared" si="124"/>
        <v>0</v>
      </c>
      <c r="HF22" s="120">
        <f t="shared" si="124"/>
        <v>0</v>
      </c>
      <c r="HG22" s="124">
        <f t="shared" si="124"/>
        <v>0</v>
      </c>
      <c r="HH22" s="125"/>
      <c r="HI22" s="133" t="s">
        <v>160</v>
      </c>
      <c r="HJ22" s="120">
        <f t="shared" ref="HJ22:HR22" si="125">HJ39</f>
        <v>0</v>
      </c>
      <c r="HK22" s="120">
        <f t="shared" si="125"/>
        <v>0</v>
      </c>
      <c r="HL22" s="120">
        <f t="shared" si="125"/>
        <v>0</v>
      </c>
      <c r="HM22" s="120">
        <f t="shared" si="125"/>
        <v>0</v>
      </c>
      <c r="HN22" s="120">
        <f t="shared" si="125"/>
        <v>0</v>
      </c>
      <c r="HO22" s="120">
        <f t="shared" si="125"/>
        <v>0</v>
      </c>
      <c r="HP22" s="120">
        <f t="shared" si="125"/>
        <v>0</v>
      </c>
      <c r="HQ22" s="129">
        <f t="shared" si="125"/>
        <v>0</v>
      </c>
      <c r="HR22" s="131">
        <f t="shared" si="125"/>
        <v>7</v>
      </c>
      <c r="HS22" s="198">
        <f t="shared" si="46"/>
        <v>0</v>
      </c>
      <c r="HT22" s="130">
        <f t="shared" ref="HT22:IF22" si="126">HT39</f>
        <v>0</v>
      </c>
      <c r="HU22" s="120">
        <f t="shared" si="126"/>
        <v>0</v>
      </c>
      <c r="HV22" s="120">
        <f t="shared" si="126"/>
        <v>0</v>
      </c>
      <c r="HW22" s="124">
        <f t="shared" si="126"/>
        <v>0</v>
      </c>
      <c r="HX22" s="211"/>
      <c r="HY22" s="130">
        <f t="shared" si="126"/>
        <v>0</v>
      </c>
      <c r="HZ22" s="120">
        <f t="shared" si="126"/>
        <v>0</v>
      </c>
      <c r="IA22" s="120">
        <f t="shared" si="126"/>
        <v>0</v>
      </c>
      <c r="IB22" s="120">
        <f t="shared" si="126"/>
        <v>0</v>
      </c>
      <c r="IC22" s="120">
        <f t="shared" si="126"/>
        <v>0</v>
      </c>
      <c r="ID22" s="120">
        <f t="shared" si="126"/>
        <v>0</v>
      </c>
      <c r="IE22" s="120">
        <f t="shared" si="126"/>
        <v>0</v>
      </c>
      <c r="IF22" s="124">
        <f t="shared" si="126"/>
        <v>0</v>
      </c>
      <c r="IG22" s="125"/>
      <c r="IH22" s="133" t="s">
        <v>160</v>
      </c>
      <c r="II22" s="120">
        <f t="shared" ref="II22:JH22" si="127">II39</f>
        <v>0</v>
      </c>
      <c r="IJ22" s="120">
        <f t="shared" si="127"/>
        <v>0</v>
      </c>
      <c r="IK22" s="120">
        <f t="shared" si="127"/>
        <v>0</v>
      </c>
      <c r="IL22" s="120">
        <f t="shared" si="127"/>
        <v>0</v>
      </c>
      <c r="IM22" s="120">
        <f t="shared" si="127"/>
        <v>0</v>
      </c>
      <c r="IN22" s="120">
        <f t="shared" si="127"/>
        <v>0</v>
      </c>
      <c r="IO22" s="120">
        <f t="shared" si="127"/>
        <v>0</v>
      </c>
      <c r="IP22" s="120">
        <f t="shared" si="127"/>
        <v>0</v>
      </c>
      <c r="IQ22" s="120">
        <f t="shared" si="127"/>
        <v>0</v>
      </c>
      <c r="IR22" s="120">
        <f t="shared" si="127"/>
        <v>0</v>
      </c>
      <c r="IS22" s="120">
        <f t="shared" si="127"/>
        <v>0</v>
      </c>
      <c r="IT22" s="120">
        <f t="shared" si="127"/>
        <v>0</v>
      </c>
      <c r="IU22" s="120">
        <f t="shared" si="127"/>
        <v>0</v>
      </c>
      <c r="IV22" s="120">
        <f t="shared" si="127"/>
        <v>0</v>
      </c>
      <c r="IW22" s="124">
        <f t="shared" si="127"/>
        <v>0</v>
      </c>
      <c r="IX22" s="130">
        <f t="shared" si="127"/>
        <v>0</v>
      </c>
      <c r="IY22" s="120">
        <f t="shared" si="127"/>
        <v>0</v>
      </c>
      <c r="IZ22" s="129">
        <f t="shared" si="127"/>
        <v>0</v>
      </c>
      <c r="JA22" s="131">
        <f t="shared" si="127"/>
        <v>0</v>
      </c>
      <c r="JB22" s="120">
        <f t="shared" si="127"/>
        <v>0</v>
      </c>
      <c r="JC22" s="124">
        <f t="shared" si="127"/>
        <v>0</v>
      </c>
      <c r="JD22" s="130">
        <f t="shared" si="127"/>
        <v>0</v>
      </c>
      <c r="JE22" s="120">
        <f t="shared" si="127"/>
        <v>0</v>
      </c>
      <c r="JF22" s="120">
        <f t="shared" si="127"/>
        <v>0</v>
      </c>
      <c r="JG22" s="120">
        <f t="shared" si="127"/>
        <v>0</v>
      </c>
      <c r="JH22" s="120">
        <f t="shared" si="127"/>
        <v>0</v>
      </c>
      <c r="JI22" s="125"/>
      <c r="JJ22" s="133" t="s">
        <v>160</v>
      </c>
      <c r="JK22" s="120">
        <f t="shared" ref="JK22:KE22" si="128">JK39</f>
        <v>0</v>
      </c>
      <c r="JL22" s="120">
        <f t="shared" si="128"/>
        <v>0</v>
      </c>
      <c r="JM22" s="120">
        <f t="shared" si="128"/>
        <v>0</v>
      </c>
      <c r="JN22" s="120">
        <f t="shared" si="128"/>
        <v>0</v>
      </c>
      <c r="JO22" s="120">
        <f t="shared" si="128"/>
        <v>0</v>
      </c>
      <c r="JP22" s="120">
        <f t="shared" si="128"/>
        <v>0</v>
      </c>
      <c r="JQ22" s="120">
        <f t="shared" si="128"/>
        <v>0</v>
      </c>
      <c r="JR22" s="120">
        <f t="shared" si="128"/>
        <v>0</v>
      </c>
      <c r="JS22" s="120">
        <f t="shared" si="128"/>
        <v>0</v>
      </c>
      <c r="JT22" s="129">
        <f t="shared" si="128"/>
        <v>0</v>
      </c>
      <c r="JU22" s="340">
        <f t="shared" si="128"/>
        <v>0</v>
      </c>
      <c r="JV22" s="341">
        <f t="shared" si="128"/>
        <v>0</v>
      </c>
      <c r="JW22" s="341">
        <f t="shared" si="128"/>
        <v>0</v>
      </c>
      <c r="JX22" s="341">
        <f t="shared" si="128"/>
        <v>0</v>
      </c>
      <c r="JY22" s="342">
        <f t="shared" si="128"/>
        <v>0</v>
      </c>
      <c r="JZ22" s="340">
        <f t="shared" si="128"/>
        <v>0</v>
      </c>
      <c r="KA22" s="341">
        <f t="shared" si="128"/>
        <v>0</v>
      </c>
      <c r="KB22" s="341">
        <f t="shared" si="128"/>
        <v>0</v>
      </c>
      <c r="KC22" s="341">
        <f t="shared" si="128"/>
        <v>0</v>
      </c>
      <c r="KD22" s="342">
        <f t="shared" si="128"/>
        <v>0</v>
      </c>
      <c r="KE22" s="340">
        <f t="shared" si="128"/>
        <v>83</v>
      </c>
      <c r="KF22" s="343">
        <f t="shared" si="19"/>
        <v>4.8192771084337354</v>
      </c>
      <c r="KG22" s="342">
        <f>KG39</f>
        <v>4</v>
      </c>
      <c r="KH22" s="131">
        <f t="shared" ref="KH22:KW22" si="129">KH39</f>
        <v>0</v>
      </c>
      <c r="KI22" s="130">
        <f t="shared" si="129"/>
        <v>0</v>
      </c>
      <c r="KJ22" s="124">
        <f t="shared" si="129"/>
        <v>0</v>
      </c>
      <c r="KK22" s="125"/>
      <c r="KL22" s="308" t="s">
        <v>160</v>
      </c>
      <c r="KM22" s="131">
        <f t="shared" si="129"/>
        <v>0</v>
      </c>
      <c r="KN22" s="120">
        <f t="shared" si="129"/>
        <v>0</v>
      </c>
      <c r="KO22" s="120">
        <f t="shared" si="129"/>
        <v>0</v>
      </c>
      <c r="KP22" s="120">
        <f t="shared" si="129"/>
        <v>0</v>
      </c>
      <c r="KQ22" s="120">
        <f t="shared" si="129"/>
        <v>0</v>
      </c>
      <c r="KR22" s="120">
        <f t="shared" si="129"/>
        <v>0</v>
      </c>
      <c r="KS22" s="120">
        <f t="shared" si="129"/>
        <v>0</v>
      </c>
      <c r="KT22" s="120">
        <f t="shared" si="129"/>
        <v>0</v>
      </c>
      <c r="KU22" s="124">
        <f t="shared" si="129"/>
        <v>0</v>
      </c>
      <c r="KV22" s="120">
        <f t="shared" si="129"/>
        <v>0</v>
      </c>
      <c r="KW22" s="120">
        <f t="shared" si="129"/>
        <v>0</v>
      </c>
      <c r="KY22" s="120">
        <f t="shared" ref="KY22:LB22" si="130">KY39</f>
        <v>0</v>
      </c>
      <c r="KZ22" s="120">
        <f t="shared" si="130"/>
        <v>0</v>
      </c>
      <c r="LA22" s="120">
        <f t="shared" si="130"/>
        <v>0</v>
      </c>
      <c r="LB22" s="120">
        <f t="shared" si="130"/>
        <v>0</v>
      </c>
      <c r="LD22" s="308" t="s">
        <v>160</v>
      </c>
      <c r="LE22" s="120">
        <f t="shared" ref="LE22:LR22" si="131">LE39</f>
        <v>0</v>
      </c>
      <c r="LF22" s="120">
        <f t="shared" si="131"/>
        <v>0</v>
      </c>
      <c r="LG22" s="120">
        <f t="shared" si="131"/>
        <v>0</v>
      </c>
      <c r="LH22" s="120">
        <f t="shared" si="131"/>
        <v>0</v>
      </c>
      <c r="LI22" s="120">
        <f t="shared" si="131"/>
        <v>0</v>
      </c>
      <c r="LJ22" s="124">
        <f t="shared" si="131"/>
        <v>0</v>
      </c>
      <c r="LK22" s="131">
        <f t="shared" si="131"/>
        <v>0</v>
      </c>
      <c r="LL22" s="120">
        <f t="shared" si="131"/>
        <v>0</v>
      </c>
      <c r="LM22" s="120">
        <f t="shared" si="131"/>
        <v>0</v>
      </c>
      <c r="LN22" s="124">
        <f t="shared" si="131"/>
        <v>0</v>
      </c>
      <c r="LO22" s="124">
        <f t="shared" si="131"/>
        <v>0</v>
      </c>
      <c r="LP22" s="124">
        <f t="shared" si="131"/>
        <v>2</v>
      </c>
      <c r="LQ22" s="124">
        <f t="shared" si="131"/>
        <v>0</v>
      </c>
      <c r="LR22" s="124">
        <f t="shared" si="131"/>
        <v>0</v>
      </c>
    </row>
    <row r="23" spans="1:330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0</v>
      </c>
      <c r="E23" s="137">
        <f>E41</f>
        <v>0</v>
      </c>
      <c r="F23" s="137">
        <f>F41</f>
        <v>0</v>
      </c>
      <c r="G23" s="412">
        <f t="shared" si="24"/>
        <v>0</v>
      </c>
      <c r="H23" s="146">
        <f>H41</f>
        <v>0</v>
      </c>
      <c r="I23" s="145">
        <f>I41</f>
        <v>0</v>
      </c>
      <c r="J23" s="147">
        <f>J41</f>
        <v>3</v>
      </c>
      <c r="K23" s="137">
        <f>K41</f>
        <v>3</v>
      </c>
      <c r="L23" s="141">
        <f>L41</f>
        <v>4</v>
      </c>
      <c r="M23" s="498">
        <f t="shared" si="1"/>
        <v>7.0175438596491224</v>
      </c>
      <c r="N23" s="147">
        <f>N41</f>
        <v>3</v>
      </c>
      <c r="O23" s="137">
        <f>O41</f>
        <v>3</v>
      </c>
      <c r="P23" s="137">
        <f>P41</f>
        <v>4</v>
      </c>
      <c r="Q23" s="388">
        <f t="shared" si="25"/>
        <v>7.0175438596491224</v>
      </c>
      <c r="R23" s="146">
        <f t="shared" ref="R23:AG23" si="132">R41</f>
        <v>0</v>
      </c>
      <c r="S23" s="137">
        <f t="shared" si="132"/>
        <v>0</v>
      </c>
      <c r="T23" s="137">
        <f t="shared" si="132"/>
        <v>0</v>
      </c>
      <c r="U23" s="137">
        <f t="shared" si="132"/>
        <v>0</v>
      </c>
      <c r="V23" s="137">
        <f t="shared" si="132"/>
        <v>0</v>
      </c>
      <c r="W23" s="137">
        <f t="shared" si="132"/>
        <v>0</v>
      </c>
      <c r="X23" s="137">
        <f t="shared" si="132"/>
        <v>3</v>
      </c>
      <c r="Y23" s="137">
        <f t="shared" si="132"/>
        <v>3</v>
      </c>
      <c r="Z23" s="137">
        <f t="shared" si="132"/>
        <v>3</v>
      </c>
      <c r="AA23" s="137">
        <f t="shared" si="132"/>
        <v>3</v>
      </c>
      <c r="AB23" s="137">
        <f t="shared" si="132"/>
        <v>0</v>
      </c>
      <c r="AC23" s="137">
        <f t="shared" si="132"/>
        <v>0</v>
      </c>
      <c r="AD23" s="137">
        <f t="shared" si="132"/>
        <v>0</v>
      </c>
      <c r="AE23" s="137">
        <f t="shared" si="132"/>
        <v>0</v>
      </c>
      <c r="AF23" s="137">
        <f t="shared" si="132"/>
        <v>0</v>
      </c>
      <c r="AG23" s="137">
        <f t="shared" si="132"/>
        <v>0</v>
      </c>
      <c r="AH23" s="125"/>
      <c r="AI23" s="309" t="s">
        <v>162</v>
      </c>
      <c r="AJ23" s="475">
        <f>AJ41</f>
        <v>69</v>
      </c>
      <c r="AK23" s="137">
        <f>AK41</f>
        <v>11</v>
      </c>
      <c r="AL23" s="143">
        <f t="shared" si="27"/>
        <v>15.942028985507244</v>
      </c>
      <c r="AM23" s="137">
        <f t="shared" ref="AM23:AU23" si="133">AM41</f>
        <v>11</v>
      </c>
      <c r="AN23" s="145">
        <f t="shared" si="133"/>
        <v>11</v>
      </c>
      <c r="AO23" s="147">
        <f t="shared" si="133"/>
        <v>0</v>
      </c>
      <c r="AP23" s="137">
        <f t="shared" si="133"/>
        <v>0</v>
      </c>
      <c r="AQ23" s="141">
        <f t="shared" si="133"/>
        <v>0</v>
      </c>
      <c r="AR23" s="146">
        <f t="shared" si="133"/>
        <v>0</v>
      </c>
      <c r="AS23" s="137">
        <f t="shared" si="133"/>
        <v>0</v>
      </c>
      <c r="AT23" s="137">
        <f t="shared" si="133"/>
        <v>3</v>
      </c>
      <c r="AU23" s="137">
        <f t="shared" si="133"/>
        <v>5</v>
      </c>
      <c r="AV23" s="143">
        <f t="shared" si="29"/>
        <v>7.2463768115942031</v>
      </c>
      <c r="AW23" s="137">
        <f>AW41</f>
        <v>5</v>
      </c>
      <c r="AX23" s="137">
        <f>AX41</f>
        <v>5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30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1"/>
        <v>0</v>
      </c>
      <c r="BG23" s="137">
        <f t="shared" ref="BG23:BM23" si="134">BG41</f>
        <v>0</v>
      </c>
      <c r="BH23" s="137">
        <f t="shared" si="134"/>
        <v>0</v>
      </c>
      <c r="BI23" s="137">
        <f t="shared" si="134"/>
        <v>0</v>
      </c>
      <c r="BJ23" s="137">
        <f t="shared" si="134"/>
        <v>0</v>
      </c>
      <c r="BK23" s="137">
        <f t="shared" si="134"/>
        <v>0</v>
      </c>
      <c r="BL23" s="137">
        <f t="shared" si="134"/>
        <v>0</v>
      </c>
      <c r="BM23" s="137">
        <f t="shared" si="134"/>
        <v>0</v>
      </c>
      <c r="BN23" s="125"/>
      <c r="BO23" s="142" t="s">
        <v>162</v>
      </c>
      <c r="BP23" s="136">
        <f>BP41</f>
        <v>76</v>
      </c>
      <c r="BQ23" s="137">
        <f t="shared" ref="BQ23:BX23" si="135">BQ41</f>
        <v>0</v>
      </c>
      <c r="BR23" s="137">
        <f t="shared" si="135"/>
        <v>2</v>
      </c>
      <c r="BS23" s="137">
        <f t="shared" si="135"/>
        <v>0</v>
      </c>
      <c r="BT23" s="137">
        <f t="shared" si="135"/>
        <v>1</v>
      </c>
      <c r="BU23" s="145">
        <f t="shared" si="135"/>
        <v>0</v>
      </c>
      <c r="BV23" s="147">
        <f t="shared" si="135"/>
        <v>0</v>
      </c>
      <c r="BW23" s="137">
        <f t="shared" si="135"/>
        <v>0</v>
      </c>
      <c r="BX23" s="137">
        <f t="shared" si="135"/>
        <v>0</v>
      </c>
      <c r="BY23" s="478">
        <f t="shared" si="34"/>
        <v>0</v>
      </c>
      <c r="BZ23" s="147">
        <f>BZ41</f>
        <v>0</v>
      </c>
      <c r="CA23" s="137">
        <f>CA41</f>
        <v>0</v>
      </c>
      <c r="CB23" s="137">
        <f>CB41</f>
        <v>0</v>
      </c>
      <c r="CC23" s="470">
        <f t="shared" si="35"/>
        <v>0</v>
      </c>
      <c r="CD23" s="146">
        <f t="shared" ref="CD23:CK23" si="136">CD41</f>
        <v>0</v>
      </c>
      <c r="CE23" s="137">
        <f t="shared" si="136"/>
        <v>0</v>
      </c>
      <c r="CF23" s="137">
        <f t="shared" si="136"/>
        <v>0</v>
      </c>
      <c r="CG23" s="137">
        <f t="shared" si="136"/>
        <v>0</v>
      </c>
      <c r="CH23" s="137">
        <f t="shared" si="136"/>
        <v>0</v>
      </c>
      <c r="CI23" s="137">
        <f t="shared" si="136"/>
        <v>0</v>
      </c>
      <c r="CJ23" s="137">
        <f t="shared" si="136"/>
        <v>0</v>
      </c>
      <c r="CK23" s="137">
        <f t="shared" si="136"/>
        <v>0</v>
      </c>
      <c r="CL23" s="316">
        <f t="shared" si="37"/>
        <v>0</v>
      </c>
      <c r="CM23" s="134">
        <f t="shared" ref="CM23:CN23" si="137">CM41</f>
        <v>0</v>
      </c>
      <c r="CN23" s="325">
        <f t="shared" si="137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38">CS41</f>
        <v>0</v>
      </c>
      <c r="CT23" s="137">
        <f t="shared" si="138"/>
        <v>0</v>
      </c>
      <c r="CU23" s="137">
        <f t="shared" si="138"/>
        <v>0</v>
      </c>
      <c r="CV23" s="137">
        <f t="shared" si="138"/>
        <v>0</v>
      </c>
      <c r="CW23" s="137">
        <f t="shared" si="138"/>
        <v>0</v>
      </c>
      <c r="CX23" s="137">
        <f t="shared" si="138"/>
        <v>0</v>
      </c>
      <c r="CY23" s="137">
        <f t="shared" si="138"/>
        <v>0</v>
      </c>
      <c r="CZ23" s="137">
        <f t="shared" si="138"/>
        <v>0</v>
      </c>
      <c r="DA23" s="137">
        <f t="shared" si="138"/>
        <v>0</v>
      </c>
      <c r="DB23" s="137">
        <f t="shared" si="138"/>
        <v>0</v>
      </c>
      <c r="DC23" s="137">
        <f t="shared" si="138"/>
        <v>0</v>
      </c>
      <c r="DD23" s="137">
        <f t="shared" si="138"/>
        <v>0</v>
      </c>
      <c r="DE23" s="137">
        <f t="shared" si="138"/>
        <v>0</v>
      </c>
      <c r="DF23" s="137">
        <f t="shared" si="138"/>
        <v>0</v>
      </c>
      <c r="DG23" s="137">
        <f t="shared" si="138"/>
        <v>0</v>
      </c>
      <c r="DH23" s="137">
        <f t="shared" si="138"/>
        <v>0</v>
      </c>
      <c r="DI23" s="137">
        <f t="shared" si="138"/>
        <v>0</v>
      </c>
      <c r="DJ23" s="137">
        <f t="shared" si="138"/>
        <v>0</v>
      </c>
      <c r="DK23" s="137">
        <f t="shared" si="138"/>
        <v>0</v>
      </c>
      <c r="DL23" s="137">
        <f t="shared" si="138"/>
        <v>0</v>
      </c>
      <c r="DM23" s="137">
        <f t="shared" si="138"/>
        <v>0</v>
      </c>
      <c r="DN23" s="125"/>
      <c r="DO23" s="309" t="s">
        <v>162</v>
      </c>
      <c r="DP23" s="475">
        <f>DP41</f>
        <v>79</v>
      </c>
      <c r="DQ23" s="137">
        <f t="shared" ref="DQ23:DW23" si="139">DQ41</f>
        <v>0</v>
      </c>
      <c r="DR23" s="137">
        <f t="shared" si="139"/>
        <v>0</v>
      </c>
      <c r="DS23" s="137">
        <f t="shared" si="139"/>
        <v>0</v>
      </c>
      <c r="DT23" s="137">
        <f t="shared" si="139"/>
        <v>0</v>
      </c>
      <c r="DU23" s="137">
        <f t="shared" si="139"/>
        <v>0</v>
      </c>
      <c r="DV23" s="137">
        <f t="shared" si="139"/>
        <v>0</v>
      </c>
      <c r="DW23" s="137">
        <f t="shared" si="139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0">EC41</f>
        <v>0</v>
      </c>
      <c r="ED23" s="137">
        <f t="shared" si="140"/>
        <v>0</v>
      </c>
      <c r="EE23" s="137">
        <f t="shared" si="140"/>
        <v>0</v>
      </c>
      <c r="EF23" s="137">
        <f t="shared" si="140"/>
        <v>0</v>
      </c>
      <c r="EG23" s="137">
        <f t="shared" si="140"/>
        <v>0</v>
      </c>
      <c r="EH23" s="137">
        <f t="shared" si="140"/>
        <v>0</v>
      </c>
      <c r="EI23" s="137">
        <f t="shared" si="140"/>
        <v>0</v>
      </c>
      <c r="EJ23" s="137">
        <f t="shared" si="140"/>
        <v>0</v>
      </c>
      <c r="EK23" s="143">
        <f t="shared" si="9"/>
        <v>0</v>
      </c>
      <c r="EL23" s="137">
        <f>EL41</f>
        <v>0</v>
      </c>
      <c r="EM23" s="137">
        <f>EM41</f>
        <v>1</v>
      </c>
      <c r="EN23" s="143">
        <f t="shared" si="10"/>
        <v>1.2658227848101266E-2</v>
      </c>
      <c r="EO23" s="137">
        <f>EO41</f>
        <v>1</v>
      </c>
      <c r="EP23" s="143">
        <f t="shared" si="11"/>
        <v>1.2658227848101266E-2</v>
      </c>
      <c r="EQ23" s="125"/>
      <c r="ER23" s="142" t="s">
        <v>162</v>
      </c>
      <c r="ES23" s="137">
        <f>ES41</f>
        <v>0</v>
      </c>
      <c r="ET23" s="137">
        <f t="shared" ref="ET23:FK23" si="141">ET41</f>
        <v>0</v>
      </c>
      <c r="EU23" s="137">
        <f t="shared" si="141"/>
        <v>0</v>
      </c>
      <c r="EV23" s="137">
        <f t="shared" si="141"/>
        <v>1</v>
      </c>
      <c r="EW23" s="137">
        <f t="shared" si="141"/>
        <v>0</v>
      </c>
      <c r="EX23" s="137">
        <f t="shared" si="141"/>
        <v>0</v>
      </c>
      <c r="EY23" s="137">
        <f t="shared" si="141"/>
        <v>0</v>
      </c>
      <c r="EZ23" s="137">
        <f t="shared" si="141"/>
        <v>0</v>
      </c>
      <c r="FA23" s="137">
        <f t="shared" si="141"/>
        <v>0</v>
      </c>
      <c r="FB23" s="137">
        <f t="shared" si="141"/>
        <v>0</v>
      </c>
      <c r="FC23" s="137">
        <f t="shared" si="141"/>
        <v>0</v>
      </c>
      <c r="FD23" s="137">
        <f t="shared" si="141"/>
        <v>0</v>
      </c>
      <c r="FE23" s="137">
        <f t="shared" si="141"/>
        <v>0</v>
      </c>
      <c r="FF23" s="137">
        <f t="shared" si="141"/>
        <v>0</v>
      </c>
      <c r="FG23" s="137">
        <f t="shared" si="141"/>
        <v>0</v>
      </c>
      <c r="FH23" s="137">
        <f t="shared" si="141"/>
        <v>1</v>
      </c>
      <c r="FI23" s="137">
        <f t="shared" si="141"/>
        <v>0</v>
      </c>
      <c r="FJ23" s="137">
        <f t="shared" si="141"/>
        <v>0</v>
      </c>
      <c r="FK23" s="136">
        <f t="shared" si="141"/>
        <v>56</v>
      </c>
      <c r="FL23" s="189">
        <f t="shared" si="12"/>
        <v>0</v>
      </c>
      <c r="FM23" s="137">
        <f t="shared" ref="FM23:GG23" si="142">FM41</f>
        <v>0</v>
      </c>
      <c r="FN23" s="137">
        <f t="shared" si="142"/>
        <v>0</v>
      </c>
      <c r="FO23" s="137">
        <f t="shared" si="142"/>
        <v>0</v>
      </c>
      <c r="FP23" s="137">
        <f t="shared" si="142"/>
        <v>0</v>
      </c>
      <c r="FQ23" s="137">
        <f t="shared" si="142"/>
        <v>0</v>
      </c>
      <c r="FR23" s="137">
        <f t="shared" si="142"/>
        <v>0</v>
      </c>
      <c r="FS23" s="137">
        <f t="shared" si="142"/>
        <v>0</v>
      </c>
      <c r="FT23" s="137">
        <f t="shared" si="142"/>
        <v>0</v>
      </c>
      <c r="FU23" s="137">
        <f t="shared" si="142"/>
        <v>0</v>
      </c>
      <c r="FV23" s="137">
        <f t="shared" si="142"/>
        <v>0</v>
      </c>
      <c r="FW23" s="137">
        <f t="shared" si="142"/>
        <v>0</v>
      </c>
      <c r="FX23" s="137">
        <f t="shared" si="142"/>
        <v>0</v>
      </c>
      <c r="FY23" s="137">
        <f t="shared" si="142"/>
        <v>0</v>
      </c>
      <c r="FZ23" s="137">
        <f t="shared" si="142"/>
        <v>0</v>
      </c>
      <c r="GA23" s="137">
        <f t="shared" si="142"/>
        <v>2</v>
      </c>
      <c r="GB23" s="137">
        <f t="shared" si="142"/>
        <v>0</v>
      </c>
      <c r="GC23" s="137">
        <f t="shared" si="142"/>
        <v>0</v>
      </c>
      <c r="GD23" s="137">
        <f t="shared" si="142"/>
        <v>1</v>
      </c>
      <c r="GE23" s="137">
        <f t="shared" si="142"/>
        <v>0</v>
      </c>
      <c r="GF23" s="137">
        <f t="shared" si="142"/>
        <v>0</v>
      </c>
      <c r="GG23" s="137">
        <f t="shared" si="142"/>
        <v>0</v>
      </c>
      <c r="GH23" s="125"/>
      <c r="GI23" s="142" t="s">
        <v>162</v>
      </c>
      <c r="GJ23" s="136">
        <f>GJ41</f>
        <v>421</v>
      </c>
      <c r="GK23" s="193">
        <f t="shared" si="14"/>
        <v>17.577197149643705</v>
      </c>
      <c r="GL23" s="137">
        <f>GL41</f>
        <v>0</v>
      </c>
      <c r="GM23" s="137">
        <f t="shared" ref="GM23:GW23" si="143">GM41</f>
        <v>0</v>
      </c>
      <c r="GN23" s="137">
        <f t="shared" si="143"/>
        <v>0</v>
      </c>
      <c r="GO23" s="137">
        <f t="shared" si="143"/>
        <v>0</v>
      </c>
      <c r="GP23" s="137">
        <f t="shared" si="143"/>
        <v>0</v>
      </c>
      <c r="GQ23" s="137">
        <f t="shared" si="143"/>
        <v>4</v>
      </c>
      <c r="GR23" s="137">
        <f t="shared" si="143"/>
        <v>4</v>
      </c>
      <c r="GS23" s="137">
        <f t="shared" si="143"/>
        <v>11</v>
      </c>
      <c r="GT23" s="137">
        <f t="shared" si="143"/>
        <v>25</v>
      </c>
      <c r="GU23" s="145">
        <f t="shared" si="143"/>
        <v>30</v>
      </c>
      <c r="GV23" s="147">
        <f t="shared" si="143"/>
        <v>104</v>
      </c>
      <c r="GW23" s="137">
        <f t="shared" si="143"/>
        <v>702</v>
      </c>
      <c r="GX23" s="305">
        <f t="shared" si="16"/>
        <v>14.814814814814813</v>
      </c>
      <c r="GY23" s="146">
        <f t="shared" ref="GY23:HG23" si="144">GY41</f>
        <v>0</v>
      </c>
      <c r="GZ23" s="137">
        <f t="shared" si="144"/>
        <v>0</v>
      </c>
      <c r="HA23" s="137">
        <f t="shared" si="144"/>
        <v>6</v>
      </c>
      <c r="HB23" s="137">
        <f t="shared" si="144"/>
        <v>0</v>
      </c>
      <c r="HC23" s="137">
        <f t="shared" si="144"/>
        <v>2</v>
      </c>
      <c r="HD23" s="137">
        <f t="shared" si="144"/>
        <v>0</v>
      </c>
      <c r="HE23" s="137">
        <f t="shared" si="144"/>
        <v>0</v>
      </c>
      <c r="HF23" s="137">
        <f t="shared" si="144"/>
        <v>0</v>
      </c>
      <c r="HG23" s="141">
        <f t="shared" si="144"/>
        <v>0</v>
      </c>
      <c r="HH23" s="125"/>
      <c r="HI23" s="142" t="s">
        <v>162</v>
      </c>
      <c r="HJ23" s="137">
        <f t="shared" ref="HJ23:HR23" si="145">HJ41</f>
        <v>0</v>
      </c>
      <c r="HK23" s="137">
        <f t="shared" si="145"/>
        <v>0</v>
      </c>
      <c r="HL23" s="137">
        <f t="shared" si="145"/>
        <v>0</v>
      </c>
      <c r="HM23" s="137">
        <f t="shared" si="145"/>
        <v>0</v>
      </c>
      <c r="HN23" s="137">
        <f t="shared" si="145"/>
        <v>0</v>
      </c>
      <c r="HO23" s="137">
        <f t="shared" si="145"/>
        <v>0</v>
      </c>
      <c r="HP23" s="137">
        <f t="shared" si="145"/>
        <v>0</v>
      </c>
      <c r="HQ23" s="145">
        <f t="shared" si="145"/>
        <v>10</v>
      </c>
      <c r="HR23" s="147">
        <f t="shared" si="145"/>
        <v>42</v>
      </c>
      <c r="HS23" s="199">
        <f t="shared" si="46"/>
        <v>0</v>
      </c>
      <c r="HT23" s="146">
        <f t="shared" ref="HT23:IF23" si="146">HT41</f>
        <v>0</v>
      </c>
      <c r="HU23" s="137">
        <f t="shared" si="146"/>
        <v>0</v>
      </c>
      <c r="HV23" s="137">
        <f t="shared" si="146"/>
        <v>0</v>
      </c>
      <c r="HW23" s="141">
        <f t="shared" si="146"/>
        <v>0</v>
      </c>
      <c r="HX23" s="212"/>
      <c r="HY23" s="146">
        <f t="shared" si="146"/>
        <v>0</v>
      </c>
      <c r="HZ23" s="137">
        <f t="shared" si="146"/>
        <v>0</v>
      </c>
      <c r="IA23" s="137">
        <f t="shared" si="146"/>
        <v>0</v>
      </c>
      <c r="IB23" s="137">
        <f t="shared" si="146"/>
        <v>0</v>
      </c>
      <c r="IC23" s="137">
        <f t="shared" si="146"/>
        <v>0</v>
      </c>
      <c r="ID23" s="137">
        <f t="shared" si="146"/>
        <v>0</v>
      </c>
      <c r="IE23" s="137">
        <f t="shared" si="146"/>
        <v>0</v>
      </c>
      <c r="IF23" s="141">
        <f t="shared" si="146"/>
        <v>0</v>
      </c>
      <c r="IG23" s="125"/>
      <c r="IH23" s="142" t="s">
        <v>162</v>
      </c>
      <c r="II23" s="137">
        <f t="shared" ref="II23:JH23" si="147">II41</f>
        <v>0</v>
      </c>
      <c r="IJ23" s="137">
        <f t="shared" si="147"/>
        <v>0</v>
      </c>
      <c r="IK23" s="137">
        <f t="shared" si="147"/>
        <v>0</v>
      </c>
      <c r="IL23" s="137">
        <f t="shared" si="147"/>
        <v>0</v>
      </c>
      <c r="IM23" s="137">
        <f t="shared" si="147"/>
        <v>0</v>
      </c>
      <c r="IN23" s="137">
        <f t="shared" si="147"/>
        <v>0</v>
      </c>
      <c r="IO23" s="137">
        <f t="shared" si="147"/>
        <v>0</v>
      </c>
      <c r="IP23" s="137">
        <f t="shared" si="147"/>
        <v>0</v>
      </c>
      <c r="IQ23" s="137">
        <f t="shared" si="147"/>
        <v>0</v>
      </c>
      <c r="IR23" s="137">
        <f t="shared" si="147"/>
        <v>0</v>
      </c>
      <c r="IS23" s="137">
        <f t="shared" si="147"/>
        <v>0</v>
      </c>
      <c r="IT23" s="137">
        <f t="shared" si="147"/>
        <v>0</v>
      </c>
      <c r="IU23" s="137">
        <f t="shared" si="147"/>
        <v>0</v>
      </c>
      <c r="IV23" s="137">
        <f t="shared" si="147"/>
        <v>0</v>
      </c>
      <c r="IW23" s="141">
        <f t="shared" si="147"/>
        <v>0</v>
      </c>
      <c r="IX23" s="146">
        <f t="shared" si="147"/>
        <v>0</v>
      </c>
      <c r="IY23" s="137">
        <f t="shared" si="147"/>
        <v>0</v>
      </c>
      <c r="IZ23" s="145">
        <f t="shared" si="147"/>
        <v>0</v>
      </c>
      <c r="JA23" s="147">
        <f t="shared" si="147"/>
        <v>0</v>
      </c>
      <c r="JB23" s="137">
        <f t="shared" si="147"/>
        <v>0</v>
      </c>
      <c r="JC23" s="141">
        <f t="shared" si="147"/>
        <v>0</v>
      </c>
      <c r="JD23" s="146">
        <f t="shared" si="147"/>
        <v>0</v>
      </c>
      <c r="JE23" s="137">
        <f t="shared" si="147"/>
        <v>0</v>
      </c>
      <c r="JF23" s="137">
        <f t="shared" si="147"/>
        <v>0</v>
      </c>
      <c r="JG23" s="137">
        <f t="shared" si="147"/>
        <v>0</v>
      </c>
      <c r="JH23" s="137">
        <f t="shared" si="147"/>
        <v>0</v>
      </c>
      <c r="JI23" s="125"/>
      <c r="JJ23" s="142" t="s">
        <v>162</v>
      </c>
      <c r="JK23" s="137">
        <f t="shared" ref="JK23:KE23" si="148">JK41</f>
        <v>0</v>
      </c>
      <c r="JL23" s="137">
        <f t="shared" si="148"/>
        <v>0</v>
      </c>
      <c r="JM23" s="137">
        <f t="shared" si="148"/>
        <v>0</v>
      </c>
      <c r="JN23" s="137">
        <f t="shared" si="148"/>
        <v>0</v>
      </c>
      <c r="JO23" s="137">
        <f t="shared" si="148"/>
        <v>0</v>
      </c>
      <c r="JP23" s="137">
        <f t="shared" si="148"/>
        <v>0</v>
      </c>
      <c r="JQ23" s="137">
        <f t="shared" si="148"/>
        <v>0</v>
      </c>
      <c r="JR23" s="137">
        <f t="shared" si="148"/>
        <v>0</v>
      </c>
      <c r="JS23" s="137">
        <f t="shared" si="148"/>
        <v>0</v>
      </c>
      <c r="JT23" s="145">
        <f t="shared" si="148"/>
        <v>0</v>
      </c>
      <c r="JU23" s="344">
        <f t="shared" si="148"/>
        <v>0</v>
      </c>
      <c r="JV23" s="345">
        <f t="shared" si="148"/>
        <v>0</v>
      </c>
      <c r="JW23" s="345">
        <f t="shared" si="148"/>
        <v>0</v>
      </c>
      <c r="JX23" s="345">
        <f t="shared" si="148"/>
        <v>0</v>
      </c>
      <c r="JY23" s="346">
        <f t="shared" si="148"/>
        <v>0</v>
      </c>
      <c r="JZ23" s="344">
        <f t="shared" si="148"/>
        <v>0</v>
      </c>
      <c r="KA23" s="345">
        <f t="shared" si="148"/>
        <v>0</v>
      </c>
      <c r="KB23" s="345">
        <f t="shared" si="148"/>
        <v>0</v>
      </c>
      <c r="KC23" s="345">
        <f t="shared" si="148"/>
        <v>0</v>
      </c>
      <c r="KD23" s="346">
        <f t="shared" si="148"/>
        <v>0</v>
      </c>
      <c r="KE23" s="344">
        <f t="shared" si="148"/>
        <v>351</v>
      </c>
      <c r="KF23" s="347">
        <f t="shared" si="19"/>
        <v>8.5470085470085468</v>
      </c>
      <c r="KG23" s="346">
        <f>KG41</f>
        <v>30</v>
      </c>
      <c r="KH23" s="147">
        <f t="shared" ref="KH23:KW23" si="149">KH41</f>
        <v>0</v>
      </c>
      <c r="KI23" s="146">
        <f t="shared" si="149"/>
        <v>0</v>
      </c>
      <c r="KJ23" s="141">
        <f t="shared" si="149"/>
        <v>0</v>
      </c>
      <c r="KK23" s="125"/>
      <c r="KL23" s="309" t="s">
        <v>162</v>
      </c>
      <c r="KM23" s="147">
        <f t="shared" si="149"/>
        <v>0</v>
      </c>
      <c r="KN23" s="137">
        <f t="shared" si="149"/>
        <v>0</v>
      </c>
      <c r="KO23" s="137">
        <f t="shared" si="149"/>
        <v>0</v>
      </c>
      <c r="KP23" s="137">
        <f t="shared" si="149"/>
        <v>0</v>
      </c>
      <c r="KQ23" s="137">
        <f t="shared" si="149"/>
        <v>0</v>
      </c>
      <c r="KR23" s="137">
        <f t="shared" si="149"/>
        <v>0</v>
      </c>
      <c r="KS23" s="137">
        <f t="shared" si="149"/>
        <v>0</v>
      </c>
      <c r="KT23" s="137">
        <f t="shared" si="149"/>
        <v>0</v>
      </c>
      <c r="KU23" s="141">
        <f t="shared" si="149"/>
        <v>0</v>
      </c>
      <c r="KV23" s="137">
        <f t="shared" si="149"/>
        <v>0</v>
      </c>
      <c r="KW23" s="137">
        <f t="shared" si="149"/>
        <v>0</v>
      </c>
      <c r="KY23" s="137">
        <f t="shared" ref="KY23:LB23" si="150">KY41</f>
        <v>0</v>
      </c>
      <c r="KZ23" s="137">
        <f t="shared" si="150"/>
        <v>0</v>
      </c>
      <c r="LA23" s="137">
        <f t="shared" si="150"/>
        <v>0</v>
      </c>
      <c r="LB23" s="137">
        <f t="shared" si="150"/>
        <v>0</v>
      </c>
      <c r="LD23" s="309" t="s">
        <v>162</v>
      </c>
      <c r="LE23" s="137">
        <f t="shared" ref="LE23:LR23" si="151">LE41</f>
        <v>0</v>
      </c>
      <c r="LF23" s="137">
        <f t="shared" si="151"/>
        <v>0</v>
      </c>
      <c r="LG23" s="137">
        <f t="shared" si="151"/>
        <v>0</v>
      </c>
      <c r="LH23" s="137">
        <f t="shared" si="151"/>
        <v>0</v>
      </c>
      <c r="LI23" s="137">
        <f t="shared" si="151"/>
        <v>0</v>
      </c>
      <c r="LJ23" s="141">
        <f t="shared" si="151"/>
        <v>0</v>
      </c>
      <c r="LK23" s="147">
        <f t="shared" si="151"/>
        <v>0</v>
      </c>
      <c r="LL23" s="137">
        <f t="shared" si="151"/>
        <v>0</v>
      </c>
      <c r="LM23" s="137">
        <f t="shared" si="151"/>
        <v>0</v>
      </c>
      <c r="LN23" s="141">
        <f t="shared" si="151"/>
        <v>0</v>
      </c>
      <c r="LO23" s="141">
        <f t="shared" si="151"/>
        <v>3</v>
      </c>
      <c r="LP23" s="141">
        <f t="shared" si="151"/>
        <v>3</v>
      </c>
      <c r="LQ23" s="141">
        <f t="shared" si="151"/>
        <v>0</v>
      </c>
      <c r="LR23" s="141">
        <f t="shared" si="151"/>
        <v>0</v>
      </c>
    </row>
    <row r="24" spans="1:330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</row>
    <row r="25" spans="1:330" x14ac:dyDescent="0.2">
      <c r="LK25" s="445"/>
      <c r="LL25" s="445"/>
      <c r="LM25" s="445"/>
      <c r="LN25" s="445"/>
    </row>
    <row r="26" spans="1:330" ht="13.5" thickBot="1" x14ac:dyDescent="0.25">
      <c r="LK26" s="445"/>
      <c r="LL26" s="445"/>
      <c r="LM26" s="445"/>
      <c r="LN26" s="445"/>
    </row>
    <row r="27" spans="1:330" ht="15.75" customHeight="1" thickBot="1" x14ac:dyDescent="0.35">
      <c r="A27" s="4" t="s">
        <v>0</v>
      </c>
      <c r="B27" s="46" t="s">
        <v>1</v>
      </c>
      <c r="C27" s="69"/>
      <c r="D27" s="1209" t="s">
        <v>6</v>
      </c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1151"/>
      <c r="AE27" s="1151"/>
      <c r="AF27" s="1422"/>
      <c r="AG27" s="438"/>
      <c r="AH27" s="822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822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822"/>
      <c r="CQ27" s="5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151"/>
      <c r="DL27" s="1151"/>
      <c r="DM27" s="1422"/>
      <c r="DN27" s="822"/>
      <c r="DO27" s="5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6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7"/>
    </row>
    <row r="28" spans="1:330" ht="70.5" customHeight="1" thickBot="1" x14ac:dyDescent="0.35">
      <c r="A28" s="1559" t="s">
        <v>170</v>
      </c>
      <c r="B28" s="1321" t="s">
        <v>111</v>
      </c>
      <c r="C28" s="62"/>
      <c r="D28" s="1220" t="s">
        <v>2</v>
      </c>
      <c r="E28" s="1221"/>
      <c r="F28" s="1221"/>
      <c r="G28" s="1268"/>
      <c r="H28" s="1667" t="s">
        <v>7</v>
      </c>
      <c r="I28" s="1667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821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840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6"/>
      <c r="BM28" s="1167" t="s">
        <v>36</v>
      </c>
      <c r="BN28" s="838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6"/>
      <c r="CJ28" s="1343" t="s">
        <v>26</v>
      </c>
      <c r="CK28" s="1344"/>
      <c r="CL28" s="1345"/>
      <c r="CM28" s="1337"/>
      <c r="CN28" s="1338"/>
      <c r="CO28" s="1167" t="s">
        <v>36</v>
      </c>
      <c r="CP28" s="838"/>
      <c r="CQ28" s="1321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6"/>
      <c r="DJ28" s="1260" t="s">
        <v>26</v>
      </c>
      <c r="DK28" s="1261"/>
      <c r="DL28" s="1152"/>
      <c r="DM28" s="1153"/>
      <c r="DN28" s="838"/>
      <c r="DO28" s="1321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6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838"/>
      <c r="ER28" s="1321" t="s">
        <v>111</v>
      </c>
      <c r="ES28" s="1182" t="s">
        <v>44</v>
      </c>
      <c r="ET28" s="1180"/>
      <c r="EU28" s="1180"/>
      <c r="EV28" s="1180"/>
      <c r="EW28" s="1180"/>
      <c r="EX28" s="1180"/>
      <c r="EY28" s="1180"/>
      <c r="EZ28" s="1180"/>
      <c r="FA28" s="1180"/>
      <c r="FB28" s="1180"/>
      <c r="FC28" s="1180"/>
      <c r="FD28" s="1180"/>
      <c r="FE28" s="834"/>
      <c r="FF28" s="834"/>
      <c r="FG28" s="834"/>
      <c r="FH28" s="834"/>
      <c r="FI28" s="834"/>
      <c r="FJ28" s="820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321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30" t="s">
        <v>80</v>
      </c>
      <c r="HS28" s="1310"/>
      <c r="HT28" s="1310"/>
      <c r="HU28" s="1310"/>
      <c r="HV28" s="1310"/>
      <c r="HW28" s="1310"/>
      <c r="HX28" s="1310"/>
      <c r="HY28" s="1310"/>
      <c r="HZ28" s="1310"/>
      <c r="IA28" s="1310"/>
      <c r="IB28" s="1310"/>
      <c r="IC28" s="1310"/>
      <c r="ID28" s="1310"/>
      <c r="IE28" s="1310"/>
      <c r="IF28" s="1311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1"/>
      <c r="JD28" s="1140" t="s">
        <v>98</v>
      </c>
      <c r="JE28" s="1317"/>
      <c r="JF28" s="1317"/>
      <c r="JG28" s="1317"/>
      <c r="JH28" s="1318"/>
      <c r="JI28" s="7"/>
      <c r="JJ28" s="7"/>
      <c r="JK28" s="1623" t="s">
        <v>103</v>
      </c>
      <c r="JL28" s="1624"/>
      <c r="JM28" s="1624"/>
      <c r="JN28" s="1624"/>
      <c r="JO28" s="1625"/>
      <c r="JP28" s="1605" t="s">
        <v>121</v>
      </c>
      <c r="JQ28" s="1606"/>
      <c r="JR28" s="1606"/>
      <c r="JS28" s="1606"/>
      <c r="JT28" s="1607"/>
      <c r="JU28" s="1611" t="s">
        <v>198</v>
      </c>
      <c r="JV28" s="1612"/>
      <c r="JW28" s="1612"/>
      <c r="JX28" s="1612"/>
      <c r="JY28" s="1612"/>
      <c r="JZ28" s="1612"/>
      <c r="KA28" s="1612"/>
      <c r="KB28" s="1612"/>
      <c r="KC28" s="1612"/>
      <c r="KD28" s="1612"/>
      <c r="KE28" s="1612"/>
      <c r="KF28" s="1612"/>
      <c r="KG28" s="1612"/>
      <c r="KH28" s="1612"/>
      <c r="KI28" s="1612"/>
      <c r="KJ28" s="1613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099"/>
      <c r="LM28" s="1099"/>
      <c r="LN28" s="1113"/>
      <c r="LO28" s="1118"/>
      <c r="LP28" s="1119"/>
      <c r="LQ28" s="1119"/>
      <c r="LR28" s="1120"/>
    </row>
    <row r="29" spans="1:330" ht="46.5" customHeight="1" thickBot="1" x14ac:dyDescent="0.25">
      <c r="A29" s="1426"/>
      <c r="B29" s="1322"/>
      <c r="C29" s="63"/>
      <c r="D29" s="1222"/>
      <c r="E29" s="1223"/>
      <c r="F29" s="1223"/>
      <c r="G29" s="1269"/>
      <c r="H29" s="1668"/>
      <c r="I29" s="1668"/>
      <c r="J29" s="1270" t="s">
        <v>10</v>
      </c>
      <c r="K29" s="1670"/>
      <c r="L29" s="1681" t="s">
        <v>10</v>
      </c>
      <c r="M29" s="404"/>
      <c r="N29" s="1417"/>
      <c r="O29" s="1669"/>
      <c r="P29" s="1669"/>
      <c r="Q29" s="1419"/>
      <c r="R29" s="1220" t="s">
        <v>19</v>
      </c>
      <c r="S29" s="1268"/>
      <c r="T29" s="1173" t="s">
        <v>7</v>
      </c>
      <c r="U29" s="1175"/>
      <c r="V29" s="1173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669"/>
      <c r="AF29" s="1419"/>
      <c r="AG29" s="439"/>
      <c r="AH29" s="821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24" t="s">
        <v>27</v>
      </c>
      <c r="AP29" s="1125"/>
      <c r="AQ29" s="1126"/>
      <c r="AR29" s="1404" t="s">
        <v>122</v>
      </c>
      <c r="AS29" s="1405"/>
      <c r="AT29" s="1170" t="s">
        <v>32</v>
      </c>
      <c r="AU29" s="1393" t="s">
        <v>26</v>
      </c>
      <c r="AV29" s="1394"/>
      <c r="AW29" s="270" t="s">
        <v>33</v>
      </c>
      <c r="AX29" s="595"/>
      <c r="AY29" s="1266" t="s">
        <v>9</v>
      </c>
      <c r="AZ29" s="1267"/>
      <c r="BA29" s="1267"/>
      <c r="BB29" s="1558"/>
      <c r="BC29" s="1220" t="s">
        <v>15</v>
      </c>
      <c r="BD29" s="1221"/>
      <c r="BE29" s="1221"/>
      <c r="BF29" s="1268"/>
      <c r="BG29" s="1220" t="s">
        <v>19</v>
      </c>
      <c r="BH29" s="1268"/>
      <c r="BI29" s="1220" t="s">
        <v>7</v>
      </c>
      <c r="BJ29" s="1268"/>
      <c r="BK29" s="1220" t="s">
        <v>20</v>
      </c>
      <c r="BL29" s="1268"/>
      <c r="BM29" s="1169"/>
      <c r="BN29" s="838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558"/>
      <c r="BZ29" s="1173" t="s">
        <v>15</v>
      </c>
      <c r="CA29" s="1174"/>
      <c r="CB29" s="1174"/>
      <c r="CC29" s="1175"/>
      <c r="CD29" s="1220" t="s">
        <v>19</v>
      </c>
      <c r="CE29" s="1268"/>
      <c r="CF29" s="1220" t="s">
        <v>7</v>
      </c>
      <c r="CG29" s="1268"/>
      <c r="CH29" s="1220" t="s">
        <v>20</v>
      </c>
      <c r="CI29" s="1268"/>
      <c r="CJ29" s="1346"/>
      <c r="CK29" s="1694"/>
      <c r="CL29" s="1348"/>
      <c r="CM29" s="1339"/>
      <c r="CN29" s="1340"/>
      <c r="CO29" s="1169"/>
      <c r="CP29" s="838"/>
      <c r="CQ29" s="1322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558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709"/>
      <c r="DJ29" s="1262"/>
      <c r="DK29" s="1263"/>
      <c r="DL29" s="1154"/>
      <c r="DM29" s="1155"/>
      <c r="DN29" s="838"/>
      <c r="DO29" s="1322"/>
      <c r="DP29" s="63"/>
      <c r="DQ29" s="1171"/>
      <c r="DR29" s="1168"/>
      <c r="DS29" s="1171"/>
      <c r="DT29" s="1171"/>
      <c r="DU29" s="1266" t="s">
        <v>9</v>
      </c>
      <c r="DV29" s="1267"/>
      <c r="DW29" s="1267"/>
      <c r="DX29" s="1558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68"/>
      <c r="EI29" s="1326"/>
      <c r="EJ29" s="1675"/>
      <c r="EK29" s="1328"/>
      <c r="EL29" s="1169"/>
      <c r="EM29" s="1285"/>
      <c r="EN29" s="1164"/>
      <c r="EO29" s="1285"/>
      <c r="EP29" s="1164"/>
      <c r="EQ29" s="838"/>
      <c r="ER29" s="1322"/>
      <c r="ES29" s="1130" t="s">
        <v>45</v>
      </c>
      <c r="ET29" s="1310"/>
      <c r="EU29" s="1311"/>
      <c r="EV29" s="1684" t="s">
        <v>46</v>
      </c>
      <c r="EW29" s="1685"/>
      <c r="EX29" s="1686"/>
      <c r="EY29" s="1130" t="s">
        <v>47</v>
      </c>
      <c r="EZ29" s="1310"/>
      <c r="FA29" s="1311"/>
      <c r="FB29" s="1130" t="s">
        <v>48</v>
      </c>
      <c r="FC29" s="1310"/>
      <c r="FD29" s="1311"/>
      <c r="FE29" s="1363" t="s">
        <v>51</v>
      </c>
      <c r="FF29" s="1364"/>
      <c r="FG29" s="1365"/>
      <c r="FH29" s="1363" t="s">
        <v>52</v>
      </c>
      <c r="FI29" s="1364"/>
      <c r="FJ29" s="1365"/>
      <c r="FK29" s="1567" t="s">
        <v>171</v>
      </c>
      <c r="FL29" s="1367" t="s">
        <v>182</v>
      </c>
      <c r="FM29" s="1498" t="s">
        <v>173</v>
      </c>
      <c r="FN29" s="1497" t="s">
        <v>174</v>
      </c>
      <c r="FO29" s="1497" t="s">
        <v>175</v>
      </c>
      <c r="FP29" s="1498" t="s">
        <v>176</v>
      </c>
      <c r="FQ29" s="1495" t="s">
        <v>177</v>
      </c>
      <c r="FR29" s="1182" t="s">
        <v>54</v>
      </c>
      <c r="FS29" s="1180"/>
      <c r="FT29" s="1180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689" t="s">
        <v>60</v>
      </c>
      <c r="GH29" s="13"/>
      <c r="GI29" s="1322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642" t="s">
        <v>115</v>
      </c>
      <c r="GW29" s="1645" t="s">
        <v>171</v>
      </c>
      <c r="GX29" s="1716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447"/>
      <c r="HR29" s="1636" t="s">
        <v>171</v>
      </c>
      <c r="HS29" s="1661" t="s">
        <v>182</v>
      </c>
      <c r="HT29" s="1757" t="s">
        <v>81</v>
      </c>
      <c r="HU29" s="1758"/>
      <c r="HV29" s="1758"/>
      <c r="HW29" s="1758"/>
      <c r="HX29" s="1759"/>
      <c r="HY29" s="1182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832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832"/>
      <c r="JK29" s="1275" t="s">
        <v>104</v>
      </c>
      <c r="JL29" s="1276"/>
      <c r="JM29" s="1778" t="s">
        <v>105</v>
      </c>
      <c r="JN29" s="1779"/>
      <c r="JO29" s="1780"/>
      <c r="JP29" s="1608"/>
      <c r="JQ29" s="1609"/>
      <c r="JR29" s="1609"/>
      <c r="JS29" s="1609"/>
      <c r="JT29" s="1610"/>
      <c r="JU29" s="1781" t="s">
        <v>192</v>
      </c>
      <c r="JV29" s="1782"/>
      <c r="JW29" s="1782"/>
      <c r="JX29" s="1782"/>
      <c r="JY29" s="1783"/>
      <c r="JZ29" s="1781" t="s">
        <v>193</v>
      </c>
      <c r="KA29" s="1782"/>
      <c r="KB29" s="1782"/>
      <c r="KC29" s="1782"/>
      <c r="KD29" s="1783"/>
      <c r="KE29" s="1251" t="s">
        <v>199</v>
      </c>
      <c r="KF29" s="1293" t="s">
        <v>182</v>
      </c>
      <c r="KG29" s="1586" t="s">
        <v>179</v>
      </c>
      <c r="KH29" s="1589" t="s">
        <v>202</v>
      </c>
      <c r="KI29" s="1581" t="s">
        <v>180</v>
      </c>
      <c r="KJ29" s="1599" t="s">
        <v>181</v>
      </c>
      <c r="KK29" s="298"/>
      <c r="KL29" s="832"/>
      <c r="KM29" s="1602" t="s">
        <v>185</v>
      </c>
      <c r="KN29" s="1596"/>
      <c r="KO29" s="1597"/>
      <c r="KP29" s="1595" t="s">
        <v>186</v>
      </c>
      <c r="KQ29" s="1596"/>
      <c r="KR29" s="1597"/>
      <c r="KS29" s="1595" t="s">
        <v>187</v>
      </c>
      <c r="KT29" s="1596"/>
      <c r="KU29" s="1784"/>
      <c r="LD29" s="832"/>
      <c r="LE29" s="1733" t="s">
        <v>93</v>
      </c>
      <c r="LF29" s="1734"/>
      <c r="LG29" s="1740"/>
      <c r="LH29" s="1733" t="s">
        <v>94</v>
      </c>
      <c r="LI29" s="1734"/>
      <c r="LJ29" s="1740"/>
      <c r="LK29" s="1101"/>
      <c r="LL29" s="1102"/>
      <c r="LM29" s="1102"/>
      <c r="LN29" s="1114"/>
      <c r="LO29" s="1118"/>
      <c r="LP29" s="1119"/>
      <c r="LQ29" s="1119"/>
      <c r="LR29" s="1120"/>
    </row>
    <row r="30" spans="1:330" ht="77.25" customHeight="1" thickBot="1" x14ac:dyDescent="0.35">
      <c r="A30" s="1426"/>
      <c r="B30" s="1322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667" t="s">
        <v>8</v>
      </c>
      <c r="I30" s="1667" t="s">
        <v>3</v>
      </c>
      <c r="J30" s="1249"/>
      <c r="K30" s="1250"/>
      <c r="L30" s="1785"/>
      <c r="M30" s="899"/>
      <c r="N30" s="1177"/>
      <c r="O30" s="1177"/>
      <c r="P30" s="1177"/>
      <c r="Q30" s="1178"/>
      <c r="R30" s="1222"/>
      <c r="S30" s="1269"/>
      <c r="T30" s="1176"/>
      <c r="U30" s="1178"/>
      <c r="V30" s="1176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821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271" t="s">
        <v>34</v>
      </c>
      <c r="AX30" s="596" t="s">
        <v>10</v>
      </c>
      <c r="AY30" s="1386" t="s">
        <v>10</v>
      </c>
      <c r="AZ30" s="1388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816" t="s">
        <v>2</v>
      </c>
      <c r="BN30" s="838"/>
      <c r="BO30" s="1322"/>
      <c r="BP30" s="63"/>
      <c r="BQ30" s="1172"/>
      <c r="BR30" s="1169"/>
      <c r="BS30" s="1172"/>
      <c r="BT30" s="1172"/>
      <c r="BU30" s="1172"/>
      <c r="BV30" s="1386" t="s">
        <v>10</v>
      </c>
      <c r="BW30" s="1388"/>
      <c r="BX30" s="1224" t="s">
        <v>11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69"/>
      <c r="CJ30" s="1349"/>
      <c r="CK30" s="1350"/>
      <c r="CL30" s="1351"/>
      <c r="CM30" s="1341"/>
      <c r="CN30" s="1342"/>
      <c r="CO30" s="14" t="s">
        <v>2</v>
      </c>
      <c r="CP30" s="838"/>
      <c r="CQ30" s="1322"/>
      <c r="CR30" s="63"/>
      <c r="CS30" s="1172"/>
      <c r="CT30" s="1169"/>
      <c r="CU30" s="1172"/>
      <c r="CV30" s="1172"/>
      <c r="CW30" s="1172"/>
      <c r="CX30" s="1386" t="s">
        <v>10</v>
      </c>
      <c r="CY30" s="1682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710"/>
      <c r="DJ30" s="1264"/>
      <c r="DK30" s="1265"/>
      <c r="DL30" s="1156"/>
      <c r="DM30" s="1157"/>
      <c r="DN30" s="838"/>
      <c r="DO30" s="1322"/>
      <c r="DP30" s="63"/>
      <c r="DQ30" s="1172"/>
      <c r="DR30" s="1169"/>
      <c r="DS30" s="1172"/>
      <c r="DT30" s="1172"/>
      <c r="DU30" s="1386" t="s">
        <v>10</v>
      </c>
      <c r="DV30" s="1388"/>
      <c r="DW30" s="1224" t="s">
        <v>11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69"/>
      <c r="EI30" s="1329"/>
      <c r="EJ30" s="1330"/>
      <c r="EK30" s="1331"/>
      <c r="EL30" s="317" t="s">
        <v>2</v>
      </c>
      <c r="EM30" s="1332"/>
      <c r="EN30" s="1333"/>
      <c r="EO30" s="1332"/>
      <c r="EP30" s="1333"/>
      <c r="EQ30" s="838"/>
      <c r="ER30" s="1322"/>
      <c r="ES30" s="1182" t="s">
        <v>49</v>
      </c>
      <c r="ET30" s="1180"/>
      <c r="EU30" s="1181"/>
      <c r="EV30" s="1766" t="s">
        <v>49</v>
      </c>
      <c r="EW30" s="1767"/>
      <c r="EX30" s="1768"/>
      <c r="EY30" s="1182" t="s">
        <v>49</v>
      </c>
      <c r="EZ30" s="1180"/>
      <c r="FA30" s="1181"/>
      <c r="FB30" s="1182" t="s">
        <v>49</v>
      </c>
      <c r="FC30" s="1180"/>
      <c r="FD30" s="1181"/>
      <c r="FE30" s="1754" t="s">
        <v>49</v>
      </c>
      <c r="FF30" s="1755"/>
      <c r="FG30" s="1756"/>
      <c r="FH30" s="1754" t="s">
        <v>49</v>
      </c>
      <c r="FI30" s="1755"/>
      <c r="FJ30" s="1756"/>
      <c r="FK30" s="1630"/>
      <c r="FL30" s="1368"/>
      <c r="FM30" s="1634"/>
      <c r="FN30" s="1632"/>
      <c r="FO30" s="1632"/>
      <c r="FP30" s="1634"/>
      <c r="FQ30" s="1687"/>
      <c r="FR30" s="1305" t="s">
        <v>55</v>
      </c>
      <c r="FS30" s="1306"/>
      <c r="FT30" s="1307"/>
      <c r="FU30" s="1305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690"/>
      <c r="GH30" s="13"/>
      <c r="GI30" s="1322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643"/>
      <c r="GW30" s="1646"/>
      <c r="GX30" s="1717"/>
      <c r="GY30" s="489" t="s">
        <v>50</v>
      </c>
      <c r="GZ30" s="15" t="s">
        <v>67</v>
      </c>
      <c r="HA30" s="16" t="s">
        <v>68</v>
      </c>
      <c r="HB30" s="16" t="s">
        <v>69</v>
      </c>
      <c r="HC30" s="1639" t="s">
        <v>70</v>
      </c>
      <c r="HD30" s="1639" t="s">
        <v>71</v>
      </c>
      <c r="HE30" s="1639" t="s">
        <v>72</v>
      </c>
      <c r="HF30" s="1639" t="s">
        <v>73</v>
      </c>
      <c r="HG30" s="1720" t="s">
        <v>74</v>
      </c>
      <c r="HH30" s="13"/>
      <c r="HI30" s="194" t="s">
        <v>167</v>
      </c>
      <c r="HJ30" s="1763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637"/>
      <c r="HS30" s="1662"/>
      <c r="HT30" s="1626" t="s">
        <v>62</v>
      </c>
      <c r="HU30" s="1628" t="s">
        <v>63</v>
      </c>
      <c r="HV30" s="1628" t="s">
        <v>64</v>
      </c>
      <c r="HW30" s="1628" t="s">
        <v>65</v>
      </c>
      <c r="HX30" s="1761" t="s">
        <v>190</v>
      </c>
      <c r="HY30" s="1127" t="s">
        <v>68</v>
      </c>
      <c r="HZ30" s="1127" t="s">
        <v>83</v>
      </c>
      <c r="IA30" s="1127" t="s">
        <v>84</v>
      </c>
      <c r="IB30" s="1127" t="s">
        <v>85</v>
      </c>
      <c r="IC30" s="1137" t="s">
        <v>86</v>
      </c>
      <c r="ID30" s="1315" t="s">
        <v>87</v>
      </c>
      <c r="IE30" s="1654" t="s">
        <v>88</v>
      </c>
      <c r="IF30" s="1127" t="s">
        <v>79</v>
      </c>
      <c r="IG30" s="17"/>
      <c r="IH30" s="819" t="s">
        <v>167</v>
      </c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464"/>
      <c r="IZ30" s="1615"/>
      <c r="JA30" s="1215" t="s">
        <v>97</v>
      </c>
      <c r="JB30" s="1464"/>
      <c r="JC30" s="1615"/>
      <c r="JD30" s="1725" t="s">
        <v>99</v>
      </c>
      <c r="JE30" s="1213" t="s">
        <v>100</v>
      </c>
      <c r="JF30" s="1213" t="s">
        <v>101</v>
      </c>
      <c r="JG30" s="1412" t="s">
        <v>102</v>
      </c>
      <c r="JH30" s="1167" t="s">
        <v>189</v>
      </c>
      <c r="JI30" s="17"/>
      <c r="JJ30" s="819" t="s">
        <v>167</v>
      </c>
      <c r="JK30" s="1275" t="s">
        <v>106</v>
      </c>
      <c r="JL30" s="1276"/>
      <c r="JM30" s="1616" t="s">
        <v>107</v>
      </c>
      <c r="JN30" s="1617"/>
      <c r="JO30" s="1618"/>
      <c r="JP30" s="1279" t="s">
        <v>99</v>
      </c>
      <c r="JQ30" s="1281" t="s">
        <v>100</v>
      </c>
      <c r="JR30" s="1281" t="s">
        <v>101</v>
      </c>
      <c r="JS30" s="1281" t="s">
        <v>102</v>
      </c>
      <c r="JT30" s="1478" t="s">
        <v>68</v>
      </c>
      <c r="JU30" s="1290" t="s">
        <v>194</v>
      </c>
      <c r="JV30" s="1290" t="s">
        <v>195</v>
      </c>
      <c r="JW30" s="1290" t="s">
        <v>191</v>
      </c>
      <c r="JX30" s="1290" t="s">
        <v>196</v>
      </c>
      <c r="JY30" s="1290" t="s">
        <v>197</v>
      </c>
      <c r="JZ30" s="1290" t="s">
        <v>194</v>
      </c>
      <c r="KA30" s="1290" t="s">
        <v>195</v>
      </c>
      <c r="KB30" s="1290" t="s">
        <v>191</v>
      </c>
      <c r="KC30" s="1290" t="s">
        <v>196</v>
      </c>
      <c r="KD30" s="1290" t="s">
        <v>197</v>
      </c>
      <c r="KE30" s="1252"/>
      <c r="KF30" s="1294"/>
      <c r="KG30" s="1587"/>
      <c r="KH30" s="1590"/>
      <c r="KI30" s="1582"/>
      <c r="KJ30" s="1600"/>
      <c r="KK30" s="298"/>
      <c r="KL30" s="819" t="s">
        <v>167</v>
      </c>
      <c r="KM30" s="1466" t="s">
        <v>215</v>
      </c>
      <c r="KN30" s="1467" t="s">
        <v>216</v>
      </c>
      <c r="KO30" s="1764" t="s">
        <v>217</v>
      </c>
      <c r="KP30" s="1466" t="s">
        <v>215</v>
      </c>
      <c r="KQ30" s="1467" t="s">
        <v>216</v>
      </c>
      <c r="KR30" s="1764" t="s">
        <v>217</v>
      </c>
      <c r="KS30" s="1466" t="s">
        <v>215</v>
      </c>
      <c r="KT30" s="1467" t="s">
        <v>216</v>
      </c>
      <c r="KU30" s="1764" t="s">
        <v>217</v>
      </c>
      <c r="KV30" s="1230" t="s">
        <v>206</v>
      </c>
      <c r="KW30" s="1232"/>
      <c r="KY30" s="1230" t="s">
        <v>207</v>
      </c>
      <c r="KZ30" s="1231"/>
      <c r="LA30" s="1231"/>
      <c r="LB30" s="1232"/>
      <c r="LD30" s="819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</row>
    <row r="31" spans="1:330" ht="53.25" customHeight="1" thickBot="1" x14ac:dyDescent="0.35">
      <c r="A31" s="1676"/>
      <c r="B31" s="1677"/>
      <c r="C31" s="63" t="s">
        <v>171</v>
      </c>
      <c r="D31" s="1678"/>
      <c r="E31" s="1577"/>
      <c r="F31" s="1679"/>
      <c r="G31" s="1562"/>
      <c r="H31" s="1680"/>
      <c r="I31" s="1680"/>
      <c r="J31" s="18" t="s">
        <v>12</v>
      </c>
      <c r="K31" s="827" t="s">
        <v>13</v>
      </c>
      <c r="L31" s="901" t="s">
        <v>14</v>
      </c>
      <c r="M31" s="900" t="s">
        <v>164</v>
      </c>
      <c r="N31" s="896" t="s">
        <v>12</v>
      </c>
      <c r="O31" s="19" t="s">
        <v>13</v>
      </c>
      <c r="P31" s="21" t="s">
        <v>14</v>
      </c>
      <c r="Q31" s="904" t="s">
        <v>148</v>
      </c>
      <c r="R31" s="826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839" t="s">
        <v>14</v>
      </c>
      <c r="X31" s="41" t="s">
        <v>12</v>
      </c>
      <c r="Y31" s="839" t="s">
        <v>13</v>
      </c>
      <c r="Z31" s="826" t="s">
        <v>12</v>
      </c>
      <c r="AA31" s="20" t="s">
        <v>13</v>
      </c>
      <c r="AB31" s="826" t="s">
        <v>12</v>
      </c>
      <c r="AC31" s="21" t="s">
        <v>13</v>
      </c>
      <c r="AD31" s="826" t="s">
        <v>12</v>
      </c>
      <c r="AE31" s="19" t="s">
        <v>13</v>
      </c>
      <c r="AF31" s="21" t="s">
        <v>14</v>
      </c>
      <c r="AG31" s="21"/>
      <c r="AH31" s="11"/>
      <c r="AI31" s="1322"/>
      <c r="AJ31" s="63" t="s">
        <v>171</v>
      </c>
      <c r="AK31" s="270" t="s">
        <v>14</v>
      </c>
      <c r="AL31" s="707" t="s">
        <v>148</v>
      </c>
      <c r="AM31" s="270" t="s">
        <v>12</v>
      </c>
      <c r="AN31" s="270" t="s">
        <v>12</v>
      </c>
      <c r="AO31" s="826" t="s">
        <v>12</v>
      </c>
      <c r="AP31" s="21" t="s">
        <v>13</v>
      </c>
      <c r="AQ31" s="1171"/>
      <c r="AR31" s="829" t="s">
        <v>12</v>
      </c>
      <c r="AS31" s="21" t="s">
        <v>13</v>
      </c>
      <c r="AT31" s="824" t="s">
        <v>12</v>
      </c>
      <c r="AU31" s="270" t="s">
        <v>13</v>
      </c>
      <c r="AV31" s="707" t="s">
        <v>148</v>
      </c>
      <c r="AW31" s="270" t="s">
        <v>12</v>
      </c>
      <c r="AX31" s="595" t="s">
        <v>221</v>
      </c>
      <c r="AY31" s="41" t="s">
        <v>12</v>
      </c>
      <c r="AZ31" s="827" t="s">
        <v>13</v>
      </c>
      <c r="BA31" s="823" t="s">
        <v>14</v>
      </c>
      <c r="BB31" s="711" t="s">
        <v>148</v>
      </c>
      <c r="BC31" s="829" t="s">
        <v>12</v>
      </c>
      <c r="BD31" s="19" t="s">
        <v>13</v>
      </c>
      <c r="BE31" s="21" t="s">
        <v>14</v>
      </c>
      <c r="BF31" s="746" t="s">
        <v>148</v>
      </c>
      <c r="BG31" s="826" t="s">
        <v>13</v>
      </c>
      <c r="BH31" s="21" t="s">
        <v>14</v>
      </c>
      <c r="BI31" s="826" t="s">
        <v>13</v>
      </c>
      <c r="BJ31" s="21" t="s">
        <v>14</v>
      </c>
      <c r="BK31" s="826" t="s">
        <v>13</v>
      </c>
      <c r="BL31" s="21" t="s">
        <v>14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826" t="s">
        <v>12</v>
      </c>
      <c r="BW31" s="19" t="s">
        <v>13</v>
      </c>
      <c r="BX31" s="39" t="s">
        <v>14</v>
      </c>
      <c r="BY31" s="713" t="s">
        <v>165</v>
      </c>
      <c r="BZ31" s="826" t="s">
        <v>12</v>
      </c>
      <c r="CA31" s="19" t="s">
        <v>13</v>
      </c>
      <c r="CB31" s="21" t="s">
        <v>14</v>
      </c>
      <c r="CC31" s="714" t="s">
        <v>166</v>
      </c>
      <c r="CD31" s="826" t="s">
        <v>13</v>
      </c>
      <c r="CE31" s="21" t="s">
        <v>14</v>
      </c>
      <c r="CF31" s="826" t="s">
        <v>13</v>
      </c>
      <c r="CG31" s="21" t="s">
        <v>14</v>
      </c>
      <c r="CH31" s="826" t="s">
        <v>13</v>
      </c>
      <c r="CI31" s="20" t="s">
        <v>14</v>
      </c>
      <c r="CJ31" s="826" t="s">
        <v>12</v>
      </c>
      <c r="CK31" s="21" t="s">
        <v>13</v>
      </c>
      <c r="CL31" s="479" t="s">
        <v>165</v>
      </c>
      <c r="CM31" s="848" t="s">
        <v>200</v>
      </c>
      <c r="CN31" s="849" t="s">
        <v>201</v>
      </c>
      <c r="CO31" s="79" t="s">
        <v>12</v>
      </c>
      <c r="CP31" s="11"/>
      <c r="CQ31" s="1385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826" t="s">
        <v>12</v>
      </c>
      <c r="CY31" s="19" t="s">
        <v>13</v>
      </c>
      <c r="CZ31" s="21" t="s">
        <v>14</v>
      </c>
      <c r="DA31" s="826" t="s">
        <v>12</v>
      </c>
      <c r="DB31" s="19" t="s">
        <v>13</v>
      </c>
      <c r="DC31" s="21" t="s">
        <v>14</v>
      </c>
      <c r="DD31" s="826" t="s">
        <v>13</v>
      </c>
      <c r="DE31" s="21" t="s">
        <v>14</v>
      </c>
      <c r="DF31" s="826" t="s">
        <v>13</v>
      </c>
      <c r="DG31" s="21" t="s">
        <v>14</v>
      </c>
      <c r="DH31" s="826" t="s">
        <v>13</v>
      </c>
      <c r="DI31" s="20" t="s">
        <v>14</v>
      </c>
      <c r="DJ31" s="826" t="s">
        <v>12</v>
      </c>
      <c r="DK31" s="21" t="s">
        <v>13</v>
      </c>
      <c r="DL31" s="360" t="s">
        <v>200</v>
      </c>
      <c r="DM31" s="361" t="s">
        <v>201</v>
      </c>
      <c r="DN31" s="11"/>
      <c r="DO31" s="1385"/>
      <c r="DP31" s="63" t="s">
        <v>171</v>
      </c>
      <c r="DQ31" s="75" t="s">
        <v>12</v>
      </c>
      <c r="DR31" s="429" t="s">
        <v>12</v>
      </c>
      <c r="DS31" s="75" t="s">
        <v>12</v>
      </c>
      <c r="DT31" s="752" t="s">
        <v>12</v>
      </c>
      <c r="DU31" s="753" t="s">
        <v>12</v>
      </c>
      <c r="DV31" s="754" t="s">
        <v>13</v>
      </c>
      <c r="DW31" s="755" t="s">
        <v>14</v>
      </c>
      <c r="DX31" s="756" t="s">
        <v>165</v>
      </c>
      <c r="DY31" s="826" t="s">
        <v>12</v>
      </c>
      <c r="DZ31" s="19" t="s">
        <v>13</v>
      </c>
      <c r="EA31" s="21" t="s">
        <v>14</v>
      </c>
      <c r="EB31" s="390" t="s">
        <v>148</v>
      </c>
      <c r="EC31" s="829" t="s">
        <v>13</v>
      </c>
      <c r="ED31" s="21" t="s">
        <v>14</v>
      </c>
      <c r="EE31" s="826" t="s">
        <v>13</v>
      </c>
      <c r="EF31" s="20" t="s">
        <v>14</v>
      </c>
      <c r="EG31" s="826" t="s">
        <v>12</v>
      </c>
      <c r="EH31" s="21" t="s">
        <v>13</v>
      </c>
      <c r="EI31" s="829" t="s">
        <v>12</v>
      </c>
      <c r="EJ31" s="21" t="s">
        <v>13</v>
      </c>
      <c r="EK31" s="722" t="s">
        <v>148</v>
      </c>
      <c r="EL31" s="41" t="s">
        <v>12</v>
      </c>
      <c r="EM31" s="824" t="s">
        <v>13</v>
      </c>
      <c r="EN31" s="723" t="s">
        <v>148</v>
      </c>
      <c r="EO31" s="824" t="s">
        <v>13</v>
      </c>
      <c r="EP31" s="707" t="s">
        <v>148</v>
      </c>
      <c r="EQ31" s="11"/>
      <c r="ER31" s="1385"/>
      <c r="ES31" s="18" t="s">
        <v>12</v>
      </c>
      <c r="ET31" s="827" t="s">
        <v>13</v>
      </c>
      <c r="EU31" s="841" t="s">
        <v>14</v>
      </c>
      <c r="EV31" s="835" t="s">
        <v>12</v>
      </c>
      <c r="EW31" s="833" t="s">
        <v>13</v>
      </c>
      <c r="EX31" s="836" t="s">
        <v>14</v>
      </c>
      <c r="EY31" s="41" t="s">
        <v>12</v>
      </c>
      <c r="EZ31" s="827" t="s">
        <v>13</v>
      </c>
      <c r="FA31" s="841" t="s">
        <v>14</v>
      </c>
      <c r="FB31" s="18" t="s">
        <v>12</v>
      </c>
      <c r="FC31" s="827" t="s">
        <v>13</v>
      </c>
      <c r="FD31" s="839" t="s">
        <v>14</v>
      </c>
      <c r="FE31" s="41" t="s">
        <v>12</v>
      </c>
      <c r="FF31" s="827" t="s">
        <v>13</v>
      </c>
      <c r="FG31" s="841" t="s">
        <v>14</v>
      </c>
      <c r="FH31" s="18" t="s">
        <v>12</v>
      </c>
      <c r="FI31" s="827" t="s">
        <v>13</v>
      </c>
      <c r="FJ31" s="839" t="s">
        <v>14</v>
      </c>
      <c r="FK31" s="1631"/>
      <c r="FL31" s="1683"/>
      <c r="FM31" s="1635"/>
      <c r="FN31" s="1633"/>
      <c r="FO31" s="1633"/>
      <c r="FP31" s="1635"/>
      <c r="FQ31" s="1688"/>
      <c r="FR31" s="185" t="s">
        <v>12</v>
      </c>
      <c r="FS31" s="828" t="s">
        <v>13</v>
      </c>
      <c r="FT31" s="828" t="s">
        <v>14</v>
      </c>
      <c r="FU31" s="41" t="s">
        <v>12</v>
      </c>
      <c r="FV31" s="827" t="s">
        <v>13</v>
      </c>
      <c r="FW31" s="839" t="s">
        <v>14</v>
      </c>
      <c r="FX31" s="18" t="s">
        <v>12</v>
      </c>
      <c r="FY31" s="827" t="s">
        <v>13</v>
      </c>
      <c r="FZ31" s="839" t="s">
        <v>14</v>
      </c>
      <c r="GA31" s="18" t="s">
        <v>12</v>
      </c>
      <c r="GB31" s="827" t="s">
        <v>13</v>
      </c>
      <c r="GC31" s="839" t="s">
        <v>14</v>
      </c>
      <c r="GD31" s="18" t="s">
        <v>12</v>
      </c>
      <c r="GE31" s="827" t="s">
        <v>13</v>
      </c>
      <c r="GF31" s="839" t="s">
        <v>14</v>
      </c>
      <c r="GG31" s="76" t="s">
        <v>125</v>
      </c>
      <c r="GH31" s="25"/>
      <c r="GI31" s="1385"/>
      <c r="GJ31" s="1486"/>
      <c r="GK31" s="1489"/>
      <c r="GL31" s="1640"/>
      <c r="GM31" s="1169"/>
      <c r="GN31" s="1169"/>
      <c r="GO31" s="1169"/>
      <c r="GP31" s="1641"/>
      <c r="GQ31" s="1640"/>
      <c r="GR31" s="1169"/>
      <c r="GS31" s="1169"/>
      <c r="GT31" s="1169"/>
      <c r="GU31" s="1641"/>
      <c r="GV31" s="1644"/>
      <c r="GW31" s="1647"/>
      <c r="GX31" s="1718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760"/>
      <c r="HK31" s="1760"/>
      <c r="HL31" s="1760"/>
      <c r="HM31" s="1760"/>
      <c r="HN31" s="1760"/>
      <c r="HO31" s="1760"/>
      <c r="HP31" s="1760"/>
      <c r="HQ31" s="839" t="s">
        <v>12</v>
      </c>
      <c r="HR31" s="1638"/>
      <c r="HS31" s="1663"/>
      <c r="HT31" s="1627"/>
      <c r="HU31" s="1629"/>
      <c r="HV31" s="1629"/>
      <c r="HW31" s="1629"/>
      <c r="HX31" s="1762"/>
      <c r="HY31" s="1622"/>
      <c r="HZ31" s="1622"/>
      <c r="IA31" s="1622"/>
      <c r="IB31" s="1622"/>
      <c r="IC31" s="1652"/>
      <c r="ID31" s="1653"/>
      <c r="IE31" s="1655"/>
      <c r="IF31" s="1622"/>
      <c r="IG31" s="17"/>
      <c r="IH31" s="42"/>
      <c r="II31" s="18" t="s">
        <v>12</v>
      </c>
      <c r="IJ31" s="827" t="s">
        <v>13</v>
      </c>
      <c r="IK31" s="841" t="s">
        <v>14</v>
      </c>
      <c r="IL31" s="18" t="s">
        <v>12</v>
      </c>
      <c r="IM31" s="827" t="s">
        <v>13</v>
      </c>
      <c r="IN31" s="839" t="s">
        <v>14</v>
      </c>
      <c r="IO31" s="41" t="s">
        <v>12</v>
      </c>
      <c r="IP31" s="827" t="s">
        <v>13</v>
      </c>
      <c r="IQ31" s="841" t="s">
        <v>14</v>
      </c>
      <c r="IR31" s="18" t="s">
        <v>12</v>
      </c>
      <c r="IS31" s="827" t="s">
        <v>13</v>
      </c>
      <c r="IT31" s="839" t="s">
        <v>14</v>
      </c>
      <c r="IU31" s="41" t="s">
        <v>12</v>
      </c>
      <c r="IV31" s="827" t="s">
        <v>13</v>
      </c>
      <c r="IW31" s="839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726"/>
      <c r="JE31" s="1727"/>
      <c r="JF31" s="1727"/>
      <c r="JG31" s="1621"/>
      <c r="JH31" s="1169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749"/>
      <c r="JQ31" s="1619"/>
      <c r="JR31" s="1619"/>
      <c r="JS31" s="1619"/>
      <c r="JT31" s="1765"/>
      <c r="JU31" s="1620"/>
      <c r="JV31" s="1620"/>
      <c r="JW31" s="1620"/>
      <c r="JX31" s="1620"/>
      <c r="JY31" s="1620"/>
      <c r="JZ31" s="1620"/>
      <c r="KA31" s="1620"/>
      <c r="KB31" s="1620"/>
      <c r="KC31" s="1620"/>
      <c r="KD31" s="1620"/>
      <c r="KE31" s="1614"/>
      <c r="KF31" s="1585"/>
      <c r="KG31" s="1588"/>
      <c r="KH31" s="1591"/>
      <c r="KI31" s="1583"/>
      <c r="KJ31" s="1601"/>
      <c r="KK31" s="298"/>
      <c r="KL31" s="42"/>
      <c r="KM31" s="1726"/>
      <c r="KN31" s="1727"/>
      <c r="KO31" s="1621"/>
      <c r="KP31" s="1726"/>
      <c r="KQ31" s="1727"/>
      <c r="KR31" s="1621"/>
      <c r="KS31" s="1726"/>
      <c r="KT31" s="1727"/>
      <c r="KU31" s="1621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797" t="s">
        <v>208</v>
      </c>
      <c r="LP31" s="785" t="s">
        <v>209</v>
      </c>
      <c r="LQ31" s="785" t="s">
        <v>205</v>
      </c>
      <c r="LR31" s="786" t="s">
        <v>210</v>
      </c>
    </row>
    <row r="32" spans="1:330" s="288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24</v>
      </c>
      <c r="E32" s="56">
        <f>E33+E34+E40+E45</f>
        <v>0</v>
      </c>
      <c r="F32" s="56">
        <f>F33+F34+F40+F45</f>
        <v>0</v>
      </c>
      <c r="G32" s="705">
        <f t="shared" ref="G32:G50" si="152">SUM(D32:F32)/C32*100</f>
        <v>4.5714285714285712</v>
      </c>
      <c r="H32" s="56">
        <f>H33+H34+H40+H45</f>
        <v>22</v>
      </c>
      <c r="I32" s="403">
        <f>I33+I34+I40+I45</f>
        <v>0</v>
      </c>
      <c r="J32" s="178">
        <f>J33+J34+J40+J45</f>
        <v>38</v>
      </c>
      <c r="K32" s="56">
        <f>K33+K34+K40+K45</f>
        <v>42</v>
      </c>
      <c r="L32" s="56">
        <f>L33+L34+L40+L45</f>
        <v>41</v>
      </c>
      <c r="M32" s="897">
        <f>L32/C32*100</f>
        <v>7.8095238095238093</v>
      </c>
      <c r="N32" s="178">
        <f>N33+N34+N40+N45</f>
        <v>40</v>
      </c>
      <c r="O32" s="56">
        <f>O33+O34+O40+O45</f>
        <v>42</v>
      </c>
      <c r="P32" s="56">
        <f>P33+P34+P40+P45</f>
        <v>40</v>
      </c>
      <c r="Q32" s="395">
        <f>P32/C32*100</f>
        <v>7.6190476190476195</v>
      </c>
      <c r="R32" s="178">
        <f t="shared" ref="R32:AF32" si="153">R33+R34+R40+R45</f>
        <v>0</v>
      </c>
      <c r="S32" s="56">
        <f t="shared" si="153"/>
        <v>0</v>
      </c>
      <c r="T32" s="56">
        <f t="shared" si="153"/>
        <v>0</v>
      </c>
      <c r="U32" s="56">
        <f t="shared" si="153"/>
        <v>0</v>
      </c>
      <c r="V32" s="56">
        <f t="shared" si="153"/>
        <v>0</v>
      </c>
      <c r="W32" s="393">
        <f t="shared" si="153"/>
        <v>0</v>
      </c>
      <c r="X32" s="56">
        <f t="shared" si="153"/>
        <v>40</v>
      </c>
      <c r="Y32" s="56">
        <f t="shared" si="153"/>
        <v>43</v>
      </c>
      <c r="Z32" s="56">
        <f t="shared" si="153"/>
        <v>45</v>
      </c>
      <c r="AA32" s="56">
        <f t="shared" si="153"/>
        <v>38</v>
      </c>
      <c r="AB32" s="56">
        <f t="shared" si="153"/>
        <v>0</v>
      </c>
      <c r="AC32" s="56">
        <f t="shared" si="153"/>
        <v>0</v>
      </c>
      <c r="AD32" s="56">
        <f t="shared" si="153"/>
        <v>0</v>
      </c>
      <c r="AE32" s="56">
        <f t="shared" si="153"/>
        <v>0</v>
      </c>
      <c r="AF32" s="393">
        <f t="shared" si="153"/>
        <v>0</v>
      </c>
      <c r="AG32" s="393"/>
      <c r="AH32" s="58"/>
      <c r="AI32" s="769" t="s">
        <v>131</v>
      </c>
      <c r="AJ32" s="844">
        <f t="shared" ref="AJ32" si="154">AJ34+AJ40+AJ45+AJ33</f>
        <v>579</v>
      </c>
      <c r="AK32" s="759">
        <f>AK33+AK34+AK40+AK45</f>
        <v>56</v>
      </c>
      <c r="AL32" s="845">
        <f>AK32/AJ32*100</f>
        <v>9.6718480138169269</v>
      </c>
      <c r="AM32" s="762">
        <f t="shared" ref="AM32:AU32" si="155">AM33+AM34+AM40+AM45</f>
        <v>55</v>
      </c>
      <c r="AN32" s="762">
        <f t="shared" si="155"/>
        <v>56</v>
      </c>
      <c r="AO32" s="762">
        <f t="shared" si="155"/>
        <v>0</v>
      </c>
      <c r="AP32" s="762">
        <f t="shared" si="155"/>
        <v>0</v>
      </c>
      <c r="AQ32" s="770">
        <f t="shared" si="155"/>
        <v>0</v>
      </c>
      <c r="AR32" s="762">
        <f t="shared" si="155"/>
        <v>0</v>
      </c>
      <c r="AS32" s="762">
        <f t="shared" si="155"/>
        <v>0</v>
      </c>
      <c r="AT32" s="846">
        <f t="shared" si="155"/>
        <v>43</v>
      </c>
      <c r="AU32" s="759">
        <f t="shared" si="155"/>
        <v>46</v>
      </c>
      <c r="AV32" s="845">
        <f>AU32/AJ32*100</f>
        <v>7.9447322970639025</v>
      </c>
      <c r="AW32" s="762">
        <f>AW33+AW34+AW40+AW45</f>
        <v>44</v>
      </c>
      <c r="AX32" s="847">
        <f>AX33+AX34+AX40+AX45</f>
        <v>45</v>
      </c>
      <c r="AY32" s="762">
        <f>AY33+AY34+AY40+AY45</f>
        <v>0</v>
      </c>
      <c r="AZ32" s="762">
        <f>AZ33+AZ34+AZ40+AZ45</f>
        <v>0</v>
      </c>
      <c r="BA32" s="762">
        <f>BA33+BA34+BA40+BA45</f>
        <v>0</v>
      </c>
      <c r="BB32" s="845">
        <f>BA32/AJ32*100</f>
        <v>0</v>
      </c>
      <c r="BC32" s="762">
        <f>BC33+BC34+BC40+BC45</f>
        <v>0</v>
      </c>
      <c r="BD32" s="762">
        <f>BD33+BD34+BD40+BD45</f>
        <v>0</v>
      </c>
      <c r="BE32" s="762">
        <f>BE33+BE34+BE40+BE45</f>
        <v>0</v>
      </c>
      <c r="BF32" s="845">
        <f>BE32/AJ32*100</f>
        <v>0</v>
      </c>
      <c r="BG32" s="762">
        <f t="shared" ref="BG32:BM32" si="156">BG33+BG34+BG40+BG45</f>
        <v>0</v>
      </c>
      <c r="BH32" s="762">
        <f t="shared" si="156"/>
        <v>0</v>
      </c>
      <c r="BI32" s="762">
        <f t="shared" si="156"/>
        <v>0</v>
      </c>
      <c r="BJ32" s="762">
        <f t="shared" si="156"/>
        <v>0</v>
      </c>
      <c r="BK32" s="762">
        <f t="shared" si="156"/>
        <v>0</v>
      </c>
      <c r="BL32" s="762">
        <f t="shared" si="156"/>
        <v>0</v>
      </c>
      <c r="BM32" s="770">
        <f t="shared" si="156"/>
        <v>0</v>
      </c>
      <c r="BN32" s="58"/>
      <c r="BO32" s="769" t="s">
        <v>131</v>
      </c>
      <c r="BP32" s="844">
        <f t="shared" ref="BP32" si="157">BP34+BP40+BP45+BP33</f>
        <v>614</v>
      </c>
      <c r="BQ32" s="759">
        <f t="shared" ref="BQ32:BX32" si="158">BQ33+BQ34+BQ40+BQ45</f>
        <v>0</v>
      </c>
      <c r="BR32" s="762">
        <f t="shared" si="158"/>
        <v>29</v>
      </c>
      <c r="BS32" s="762">
        <f t="shared" si="158"/>
        <v>0</v>
      </c>
      <c r="BT32" s="762">
        <f t="shared" si="158"/>
        <v>6</v>
      </c>
      <c r="BU32" s="762">
        <f t="shared" si="158"/>
        <v>4</v>
      </c>
      <c r="BV32" s="762">
        <f t="shared" si="158"/>
        <v>2</v>
      </c>
      <c r="BW32" s="762">
        <f t="shared" si="158"/>
        <v>0</v>
      </c>
      <c r="BX32" s="762">
        <f t="shared" si="158"/>
        <v>0</v>
      </c>
      <c r="BY32" s="845">
        <f>BX32/BP32</f>
        <v>0</v>
      </c>
      <c r="BZ32" s="762">
        <f>BZ33+BZ34+BZ40+BZ45</f>
        <v>1</v>
      </c>
      <c r="CA32" s="762">
        <f>CA33+CA34+CA40+CA45</f>
        <v>0</v>
      </c>
      <c r="CB32" s="762">
        <f>CB33+CB34+CB40+CB45</f>
        <v>0</v>
      </c>
      <c r="CC32" s="845">
        <f>CB32/BP32*100</f>
        <v>0</v>
      </c>
      <c r="CD32" s="762">
        <f t="shared" ref="CD32:CK32" si="159">CD33+CD34+CD40+CD45</f>
        <v>0</v>
      </c>
      <c r="CE32" s="762">
        <f t="shared" si="159"/>
        <v>0</v>
      </c>
      <c r="CF32" s="762">
        <f t="shared" si="159"/>
        <v>0</v>
      </c>
      <c r="CG32" s="762">
        <f t="shared" si="159"/>
        <v>0</v>
      </c>
      <c r="CH32" s="762">
        <f t="shared" si="159"/>
        <v>0</v>
      </c>
      <c r="CI32" s="846">
        <f t="shared" si="159"/>
        <v>0</v>
      </c>
      <c r="CJ32" s="759">
        <f t="shared" si="159"/>
        <v>2</v>
      </c>
      <c r="CK32" s="762">
        <f t="shared" si="159"/>
        <v>4</v>
      </c>
      <c r="CL32" s="851">
        <f>CK32/BP32*100</f>
        <v>0.65146579804560267</v>
      </c>
      <c r="CM32" s="852">
        <f>CM33+CM34+CM40+CM45</f>
        <v>0</v>
      </c>
      <c r="CN32" s="853">
        <f>CN33+CN34+CN40+CN45</f>
        <v>0</v>
      </c>
      <c r="CO32" s="770">
        <f>CO33+CO34+CO40+CO45</f>
        <v>0</v>
      </c>
      <c r="CP32" s="58"/>
      <c r="CQ32" s="71" t="s">
        <v>131</v>
      </c>
      <c r="CR32" s="378">
        <f t="shared" ref="CR32" si="160">CR33+CR34+CR40+CR45</f>
        <v>71</v>
      </c>
      <c r="CS32" s="158">
        <f t="shared" ref="CS32:DM32" si="161">CS33+CS34+CS40+CS45</f>
        <v>0</v>
      </c>
      <c r="CT32" s="72">
        <f t="shared" si="161"/>
        <v>10</v>
      </c>
      <c r="CU32" s="72">
        <f t="shared" si="161"/>
        <v>0</v>
      </c>
      <c r="CV32" s="72">
        <f t="shared" si="161"/>
        <v>0</v>
      </c>
      <c r="CW32" s="72">
        <f t="shared" si="161"/>
        <v>0</v>
      </c>
      <c r="CX32" s="72">
        <f t="shared" si="161"/>
        <v>0</v>
      </c>
      <c r="CY32" s="72">
        <f t="shared" si="161"/>
        <v>0</v>
      </c>
      <c r="CZ32" s="72">
        <f t="shared" si="161"/>
        <v>0</v>
      </c>
      <c r="DA32" s="72">
        <f t="shared" si="161"/>
        <v>0</v>
      </c>
      <c r="DB32" s="72">
        <f t="shared" si="161"/>
        <v>0</v>
      </c>
      <c r="DC32" s="72">
        <f t="shared" si="161"/>
        <v>0</v>
      </c>
      <c r="DD32" s="72">
        <f t="shared" si="161"/>
        <v>0</v>
      </c>
      <c r="DE32" s="72">
        <f t="shared" si="161"/>
        <v>0</v>
      </c>
      <c r="DF32" s="72">
        <f t="shared" si="161"/>
        <v>0</v>
      </c>
      <c r="DG32" s="72">
        <f t="shared" si="161"/>
        <v>0</v>
      </c>
      <c r="DH32" s="72">
        <f t="shared" si="161"/>
        <v>0</v>
      </c>
      <c r="DI32" s="171">
        <f t="shared" si="161"/>
        <v>0</v>
      </c>
      <c r="DJ32" s="158">
        <f t="shared" si="161"/>
        <v>0</v>
      </c>
      <c r="DK32" s="73">
        <f t="shared" si="161"/>
        <v>0</v>
      </c>
      <c r="DL32" s="354">
        <f t="shared" si="161"/>
        <v>0</v>
      </c>
      <c r="DM32" s="355">
        <f t="shared" si="161"/>
        <v>0</v>
      </c>
      <c r="DN32" s="58"/>
      <c r="DO32" s="71" t="s">
        <v>131</v>
      </c>
      <c r="DP32" s="378">
        <f t="shared" ref="DP32" si="162">DP34+DP40+DP45+DP33</f>
        <v>740</v>
      </c>
      <c r="DQ32" s="747">
        <f t="shared" ref="DQ32:DW32" si="163">DQ33+DQ34+DQ40+DQ45</f>
        <v>0</v>
      </c>
      <c r="DR32" s="748">
        <f t="shared" si="163"/>
        <v>5</v>
      </c>
      <c r="DS32" s="748">
        <f t="shared" si="163"/>
        <v>0</v>
      </c>
      <c r="DT32" s="749">
        <f t="shared" si="163"/>
        <v>0</v>
      </c>
      <c r="DU32" s="747">
        <f t="shared" si="163"/>
        <v>0</v>
      </c>
      <c r="DV32" s="748">
        <f t="shared" si="163"/>
        <v>0</v>
      </c>
      <c r="DW32" s="750">
        <f t="shared" si="163"/>
        <v>0</v>
      </c>
      <c r="DX32" s="751">
        <f>DW32/DP32*100</f>
        <v>0</v>
      </c>
      <c r="DY32" s="389">
        <f>DY33+DY34+DY40+DY45</f>
        <v>0</v>
      </c>
      <c r="DZ32" s="242">
        <f>DZ33+DZ34+DZ40+DZ45</f>
        <v>0</v>
      </c>
      <c r="EA32" s="242">
        <f>EA33+EA34+EA40+EA45</f>
        <v>0</v>
      </c>
      <c r="EB32" s="715">
        <f>EA32/DP32*100</f>
        <v>0</v>
      </c>
      <c r="EC32" s="242">
        <f t="shared" ref="EC32:EJ32" si="164">EC33+EC34+EC40+EC45</f>
        <v>0</v>
      </c>
      <c r="ED32" s="242">
        <f t="shared" si="164"/>
        <v>0</v>
      </c>
      <c r="EE32" s="242">
        <f t="shared" si="164"/>
        <v>0</v>
      </c>
      <c r="EF32" s="352">
        <f t="shared" si="164"/>
        <v>0</v>
      </c>
      <c r="EG32" s="389">
        <f t="shared" si="164"/>
        <v>0</v>
      </c>
      <c r="EH32" s="362">
        <f t="shared" si="164"/>
        <v>0</v>
      </c>
      <c r="EI32" s="242">
        <f t="shared" si="164"/>
        <v>0</v>
      </c>
      <c r="EJ32" s="242">
        <f t="shared" si="164"/>
        <v>0</v>
      </c>
      <c r="EK32" s="715">
        <f>EJ32/DP32*100</f>
        <v>0</v>
      </c>
      <c r="EL32" s="242">
        <f>EL33+EL34+EL40+EL45</f>
        <v>0</v>
      </c>
      <c r="EM32" s="242">
        <f>EM33+EM34+EM40+EM45</f>
        <v>33</v>
      </c>
      <c r="EN32" s="710">
        <f>EM32/DP32*100</f>
        <v>4.4594594594594597</v>
      </c>
      <c r="EO32" s="242">
        <f>EO33+EO34+EO40+EO45</f>
        <v>32</v>
      </c>
      <c r="EP32" s="715">
        <f>EO32/DP32*100</f>
        <v>4.3243243243243246</v>
      </c>
      <c r="EQ32" s="58"/>
      <c r="ER32" s="758" t="s">
        <v>131</v>
      </c>
      <c r="ES32" s="759">
        <f t="shared" ref="ES32:FK32" si="165">ES33+ES34+ES40+ES45</f>
        <v>0</v>
      </c>
      <c r="ET32" s="759">
        <f t="shared" si="165"/>
        <v>0</v>
      </c>
      <c r="EU32" s="760">
        <f t="shared" si="165"/>
        <v>0</v>
      </c>
      <c r="EV32" s="759">
        <f t="shared" si="165"/>
        <v>127</v>
      </c>
      <c r="EW32" s="759">
        <f t="shared" si="165"/>
        <v>12</v>
      </c>
      <c r="EX32" s="761">
        <f t="shared" si="165"/>
        <v>7</v>
      </c>
      <c r="EY32" s="762">
        <f t="shared" si="165"/>
        <v>9</v>
      </c>
      <c r="EZ32" s="759">
        <f t="shared" si="165"/>
        <v>3</v>
      </c>
      <c r="FA32" s="760">
        <f t="shared" si="165"/>
        <v>4</v>
      </c>
      <c r="FB32" s="759">
        <f t="shared" si="165"/>
        <v>12</v>
      </c>
      <c r="FC32" s="759">
        <f t="shared" si="165"/>
        <v>5</v>
      </c>
      <c r="FD32" s="761">
        <f t="shared" si="165"/>
        <v>3</v>
      </c>
      <c r="FE32" s="762">
        <f t="shared" si="165"/>
        <v>4</v>
      </c>
      <c r="FF32" s="759">
        <f t="shared" si="165"/>
        <v>3</v>
      </c>
      <c r="FG32" s="760">
        <f t="shared" si="165"/>
        <v>0</v>
      </c>
      <c r="FH32" s="759">
        <f t="shared" si="165"/>
        <v>2</v>
      </c>
      <c r="FI32" s="759">
        <f t="shared" si="165"/>
        <v>1</v>
      </c>
      <c r="FJ32" s="761">
        <f t="shared" si="165"/>
        <v>0</v>
      </c>
      <c r="FK32" s="178">
        <f t="shared" si="165"/>
        <v>486</v>
      </c>
      <c r="FL32" s="764">
        <f t="shared" ref="FL32:FL47" si="166">SUM(FM32:FQ32)/FK32*100</f>
        <v>5.761316872427984</v>
      </c>
      <c r="FM32" s="759">
        <f t="shared" ref="FM32:GG32" si="167">FM33+FM34+FM40+FM45</f>
        <v>0</v>
      </c>
      <c r="FN32" s="759">
        <f t="shared" si="167"/>
        <v>0</v>
      </c>
      <c r="FO32" s="759">
        <f t="shared" si="167"/>
        <v>19</v>
      </c>
      <c r="FP32" s="765">
        <f t="shared" si="167"/>
        <v>9</v>
      </c>
      <c r="FQ32" s="761">
        <f t="shared" si="167"/>
        <v>0</v>
      </c>
      <c r="FR32" s="759">
        <f t="shared" si="167"/>
        <v>0</v>
      </c>
      <c r="FS32" s="759">
        <f t="shared" si="167"/>
        <v>0</v>
      </c>
      <c r="FT32" s="759">
        <f t="shared" si="167"/>
        <v>0</v>
      </c>
      <c r="FU32" s="759">
        <f t="shared" si="167"/>
        <v>157</v>
      </c>
      <c r="FV32" s="759">
        <f t="shared" si="167"/>
        <v>7</v>
      </c>
      <c r="FW32" s="759">
        <f t="shared" si="167"/>
        <v>2</v>
      </c>
      <c r="FX32" s="759">
        <f t="shared" si="167"/>
        <v>21</v>
      </c>
      <c r="FY32" s="759">
        <f t="shared" si="167"/>
        <v>4</v>
      </c>
      <c r="FZ32" s="759">
        <f t="shared" si="167"/>
        <v>1</v>
      </c>
      <c r="GA32" s="759">
        <f t="shared" si="167"/>
        <v>20</v>
      </c>
      <c r="GB32" s="759">
        <f t="shared" si="167"/>
        <v>13</v>
      </c>
      <c r="GC32" s="759">
        <f t="shared" si="167"/>
        <v>12</v>
      </c>
      <c r="GD32" s="759">
        <f t="shared" si="167"/>
        <v>5</v>
      </c>
      <c r="GE32" s="759">
        <f t="shared" si="167"/>
        <v>0</v>
      </c>
      <c r="GF32" s="759">
        <f t="shared" si="167"/>
        <v>2</v>
      </c>
      <c r="GG32" s="761">
        <f t="shared" si="167"/>
        <v>1</v>
      </c>
      <c r="GH32" s="59"/>
      <c r="GI32" s="71" t="s">
        <v>131</v>
      </c>
      <c r="GJ32" s="485">
        <f>GJ33+GJ34+GJ40+GJ45</f>
        <v>3710</v>
      </c>
      <c r="GK32" s="727">
        <f>(SUM(GL32:GU32)/GJ32)*100</f>
        <v>21.509433962264151</v>
      </c>
      <c r="GL32" s="158">
        <f t="shared" ref="GL32:GW32" si="168">GL33+GL34+GL40+GL45</f>
        <v>8</v>
      </c>
      <c r="GM32" s="72">
        <f t="shared" si="168"/>
        <v>0</v>
      </c>
      <c r="GN32" s="72">
        <f t="shared" si="168"/>
        <v>6</v>
      </c>
      <c r="GO32" s="72">
        <f t="shared" si="168"/>
        <v>10</v>
      </c>
      <c r="GP32" s="73">
        <f t="shared" si="168"/>
        <v>6</v>
      </c>
      <c r="GQ32" s="158">
        <f t="shared" si="168"/>
        <v>152</v>
      </c>
      <c r="GR32" s="72">
        <f t="shared" si="168"/>
        <v>77</v>
      </c>
      <c r="GS32" s="72">
        <f t="shared" si="168"/>
        <v>93</v>
      </c>
      <c r="GT32" s="72">
        <f t="shared" si="168"/>
        <v>253</v>
      </c>
      <c r="GU32" s="73">
        <f t="shared" si="168"/>
        <v>193</v>
      </c>
      <c r="GV32" s="182">
        <f t="shared" si="168"/>
        <v>597</v>
      </c>
      <c r="GW32" s="182">
        <f t="shared" si="168"/>
        <v>4090</v>
      </c>
      <c r="GX32" s="730">
        <f>GV32/GW32*100</f>
        <v>14.596577017114914</v>
      </c>
      <c r="GY32" s="158">
        <f t="shared" ref="GY32:HG32" si="169">GY33+GY34+GY40+GY45</f>
        <v>3</v>
      </c>
      <c r="GZ32" s="72">
        <f t="shared" si="169"/>
        <v>0</v>
      </c>
      <c r="HA32" s="72">
        <f t="shared" si="169"/>
        <v>13</v>
      </c>
      <c r="HB32" s="72">
        <f t="shared" si="169"/>
        <v>0</v>
      </c>
      <c r="HC32" s="72">
        <f t="shared" si="169"/>
        <v>8</v>
      </c>
      <c r="HD32" s="72">
        <f t="shared" si="169"/>
        <v>1</v>
      </c>
      <c r="HE32" s="72">
        <f t="shared" si="169"/>
        <v>1</v>
      </c>
      <c r="HF32" s="72">
        <f t="shared" si="169"/>
        <v>0</v>
      </c>
      <c r="HG32" s="73">
        <f t="shared" si="169"/>
        <v>1</v>
      </c>
      <c r="HH32" s="60"/>
      <c r="HI32" s="196" t="s">
        <v>131</v>
      </c>
      <c r="HJ32" s="175">
        <f t="shared" ref="HJ32:HQ32" si="170">HJ33+HJ34+HJ40+HJ45</f>
        <v>0</v>
      </c>
      <c r="HK32" s="175">
        <f t="shared" si="170"/>
        <v>0</v>
      </c>
      <c r="HL32" s="175">
        <f t="shared" si="170"/>
        <v>0</v>
      </c>
      <c r="HM32" s="175">
        <f t="shared" si="170"/>
        <v>0</v>
      </c>
      <c r="HN32" s="175">
        <f t="shared" si="170"/>
        <v>0</v>
      </c>
      <c r="HO32" s="175">
        <f t="shared" si="170"/>
        <v>0</v>
      </c>
      <c r="HP32" s="175">
        <f t="shared" si="170"/>
        <v>0</v>
      </c>
      <c r="HQ32" s="179">
        <f t="shared" si="170"/>
        <v>10</v>
      </c>
      <c r="HR32" s="736">
        <v>355</v>
      </c>
      <c r="HS32" s="732">
        <f>SUM(HT32:HX32)/HR32*100</f>
        <v>0</v>
      </c>
      <c r="HT32" s="178">
        <f t="shared" ref="HT32:IF32" si="171">HT33+HT34+HT40+HT45</f>
        <v>0</v>
      </c>
      <c r="HU32" s="175">
        <f t="shared" si="171"/>
        <v>0</v>
      </c>
      <c r="HV32" s="175">
        <f t="shared" si="171"/>
        <v>0</v>
      </c>
      <c r="HW32" s="175">
        <f t="shared" si="171"/>
        <v>0</v>
      </c>
      <c r="HX32" s="179">
        <f t="shared" si="171"/>
        <v>0</v>
      </c>
      <c r="HY32" s="56">
        <f t="shared" si="171"/>
        <v>0</v>
      </c>
      <c r="HZ32" s="56">
        <f t="shared" si="171"/>
        <v>0</v>
      </c>
      <c r="IA32" s="56">
        <f t="shared" si="171"/>
        <v>0</v>
      </c>
      <c r="IB32" s="56">
        <f t="shared" si="171"/>
        <v>0</v>
      </c>
      <c r="IC32" s="56">
        <f t="shared" si="171"/>
        <v>0</v>
      </c>
      <c r="ID32" s="56">
        <f t="shared" si="171"/>
        <v>0</v>
      </c>
      <c r="IE32" s="56">
        <f t="shared" si="171"/>
        <v>0</v>
      </c>
      <c r="IF32" s="393">
        <f t="shared" si="171"/>
        <v>0</v>
      </c>
      <c r="IG32" s="61"/>
      <c r="IH32" s="68" t="s">
        <v>131</v>
      </c>
      <c r="II32" s="158">
        <f t="shared" ref="II32:JH32" si="172">II33+II34+II40+II45</f>
        <v>0</v>
      </c>
      <c r="IJ32" s="158">
        <f t="shared" si="172"/>
        <v>0</v>
      </c>
      <c r="IK32" s="384">
        <f t="shared" si="172"/>
        <v>0</v>
      </c>
      <c r="IL32" s="158">
        <f t="shared" si="172"/>
        <v>2</v>
      </c>
      <c r="IM32" s="158">
        <f t="shared" si="172"/>
        <v>0</v>
      </c>
      <c r="IN32" s="244">
        <f t="shared" si="172"/>
        <v>0</v>
      </c>
      <c r="IO32" s="72">
        <f t="shared" si="172"/>
        <v>17</v>
      </c>
      <c r="IP32" s="158">
        <f t="shared" si="172"/>
        <v>5</v>
      </c>
      <c r="IQ32" s="384">
        <f t="shared" si="172"/>
        <v>3</v>
      </c>
      <c r="IR32" s="158">
        <f t="shared" si="172"/>
        <v>32</v>
      </c>
      <c r="IS32" s="158">
        <f t="shared" si="172"/>
        <v>12</v>
      </c>
      <c r="IT32" s="244">
        <f t="shared" si="172"/>
        <v>3</v>
      </c>
      <c r="IU32" s="72">
        <f t="shared" si="172"/>
        <v>0</v>
      </c>
      <c r="IV32" s="158">
        <f t="shared" si="172"/>
        <v>0</v>
      </c>
      <c r="IW32" s="244">
        <f t="shared" si="172"/>
        <v>1</v>
      </c>
      <c r="IX32" s="158">
        <f t="shared" si="172"/>
        <v>3</v>
      </c>
      <c r="IY32" s="158">
        <f t="shared" si="172"/>
        <v>1</v>
      </c>
      <c r="IZ32" s="244">
        <f t="shared" si="172"/>
        <v>0</v>
      </c>
      <c r="JA32" s="158">
        <f t="shared" si="172"/>
        <v>0</v>
      </c>
      <c r="JB32" s="158">
        <f t="shared" si="172"/>
        <v>0</v>
      </c>
      <c r="JC32" s="244">
        <f t="shared" si="172"/>
        <v>0</v>
      </c>
      <c r="JD32" s="158">
        <f t="shared" si="172"/>
        <v>0</v>
      </c>
      <c r="JE32" s="158">
        <f t="shared" si="172"/>
        <v>0</v>
      </c>
      <c r="JF32" s="158">
        <f t="shared" si="172"/>
        <v>0</v>
      </c>
      <c r="JG32" s="158">
        <f t="shared" si="172"/>
        <v>0</v>
      </c>
      <c r="JH32" s="244">
        <f t="shared" si="172"/>
        <v>0</v>
      </c>
      <c r="JI32" s="61"/>
      <c r="JJ32" s="769" t="s">
        <v>131</v>
      </c>
      <c r="JK32" s="759">
        <f t="shared" ref="JK32:KD32" si="173">JK33+JK34+JK40+JK45</f>
        <v>0</v>
      </c>
      <c r="JL32" s="762">
        <f t="shared" si="173"/>
        <v>1</v>
      </c>
      <c r="JM32" s="762">
        <f t="shared" si="173"/>
        <v>0</v>
      </c>
      <c r="JN32" s="762">
        <f t="shared" si="173"/>
        <v>0</v>
      </c>
      <c r="JO32" s="770">
        <f t="shared" si="173"/>
        <v>0</v>
      </c>
      <c r="JP32" s="759">
        <f t="shared" si="173"/>
        <v>0</v>
      </c>
      <c r="JQ32" s="762">
        <f t="shared" si="173"/>
        <v>0</v>
      </c>
      <c r="JR32" s="762">
        <f t="shared" si="173"/>
        <v>0</v>
      </c>
      <c r="JS32" s="762">
        <f t="shared" si="173"/>
        <v>0</v>
      </c>
      <c r="JT32" s="770">
        <f t="shared" si="173"/>
        <v>0</v>
      </c>
      <c r="JU32" s="759">
        <f t="shared" si="173"/>
        <v>0</v>
      </c>
      <c r="JV32" s="771">
        <f t="shared" si="173"/>
        <v>0</v>
      </c>
      <c r="JW32" s="771">
        <f t="shared" si="173"/>
        <v>0</v>
      </c>
      <c r="JX32" s="771">
        <f t="shared" si="173"/>
        <v>2</v>
      </c>
      <c r="JY32" s="772">
        <f t="shared" si="173"/>
        <v>0</v>
      </c>
      <c r="JZ32" s="759">
        <f t="shared" si="173"/>
        <v>0</v>
      </c>
      <c r="KA32" s="771">
        <f t="shared" si="173"/>
        <v>0</v>
      </c>
      <c r="KB32" s="771">
        <f t="shared" si="173"/>
        <v>1</v>
      </c>
      <c r="KC32" s="771">
        <f t="shared" si="173"/>
        <v>1</v>
      </c>
      <c r="KD32" s="772">
        <f t="shared" si="173"/>
        <v>0</v>
      </c>
      <c r="KE32" s="943">
        <f>KE34+KE40+KE45+KE33</f>
        <v>2678</v>
      </c>
      <c r="KF32" s="773">
        <f>KG32/KE32*100</f>
        <v>3.7714712471994023</v>
      </c>
      <c r="KG32" s="774">
        <f>KG33+KG34+KG40+KG45</f>
        <v>101</v>
      </c>
      <c r="KH32" s="771">
        <f>KH33+KH34+KH40+KH45</f>
        <v>4</v>
      </c>
      <c r="KI32" s="771">
        <f>KI33+KI34+KI40+KI45</f>
        <v>0</v>
      </c>
      <c r="KJ32" s="772">
        <f>KJ33+KJ34+KJ40+KJ45</f>
        <v>0</v>
      </c>
      <c r="KK32" s="299"/>
      <c r="KL32" s="769" t="s">
        <v>131</v>
      </c>
      <c r="KM32" s="759">
        <f t="shared" ref="KM32:KW32" si="174">KM33+KM34+KM40+KM45</f>
        <v>0</v>
      </c>
      <c r="KN32" s="771">
        <f t="shared" si="174"/>
        <v>0</v>
      </c>
      <c r="KO32" s="771">
        <f t="shared" si="174"/>
        <v>0</v>
      </c>
      <c r="KP32" s="771">
        <f t="shared" si="174"/>
        <v>27</v>
      </c>
      <c r="KQ32" s="771">
        <f t="shared" si="174"/>
        <v>1</v>
      </c>
      <c r="KR32" s="771">
        <f t="shared" si="174"/>
        <v>65</v>
      </c>
      <c r="KS32" s="771">
        <f t="shared" si="174"/>
        <v>9</v>
      </c>
      <c r="KT32" s="771">
        <f t="shared" si="174"/>
        <v>1</v>
      </c>
      <c r="KU32" s="772">
        <f t="shared" si="174"/>
        <v>78</v>
      </c>
      <c r="KV32" s="760">
        <f t="shared" si="174"/>
        <v>0</v>
      </c>
      <c r="KW32" s="772">
        <f t="shared" si="174"/>
        <v>0</v>
      </c>
      <c r="KX32" s="781"/>
      <c r="KY32" s="759">
        <f>KY33+KY34+KY40+KY45</f>
        <v>0</v>
      </c>
      <c r="KZ32" s="771">
        <f>KZ33+KZ34+KZ40+KZ45</f>
        <v>0</v>
      </c>
      <c r="LA32" s="771">
        <f>LA33+LA34+LA40+LA45</f>
        <v>0</v>
      </c>
      <c r="LB32" s="772">
        <f>LB33+LB34+LB40+LB45</f>
        <v>0</v>
      </c>
      <c r="LD32" s="807" t="s">
        <v>131</v>
      </c>
      <c r="LE32" s="806">
        <f t="shared" ref="LE32:LR32" si="175">LE33+LE34+LE40+LE45</f>
        <v>0</v>
      </c>
      <c r="LF32" s="790">
        <f t="shared" si="175"/>
        <v>0</v>
      </c>
      <c r="LG32" s="790">
        <f t="shared" si="175"/>
        <v>0</v>
      </c>
      <c r="LH32" s="790">
        <f t="shared" si="175"/>
        <v>0</v>
      </c>
      <c r="LI32" s="790">
        <f t="shared" si="175"/>
        <v>0</v>
      </c>
      <c r="LJ32" s="793">
        <f t="shared" si="175"/>
        <v>0</v>
      </c>
      <c r="LK32" s="804">
        <f t="shared" si="175"/>
        <v>0</v>
      </c>
      <c r="LL32" s="791">
        <f t="shared" si="175"/>
        <v>0</v>
      </c>
      <c r="LM32" s="791">
        <f t="shared" si="175"/>
        <v>0</v>
      </c>
      <c r="LN32" s="792">
        <f t="shared" si="175"/>
        <v>0</v>
      </c>
      <c r="LO32" s="798">
        <f t="shared" si="175"/>
        <v>40</v>
      </c>
      <c r="LP32" s="791">
        <f t="shared" si="175"/>
        <v>6</v>
      </c>
      <c r="LQ32" s="791">
        <f t="shared" si="175"/>
        <v>1</v>
      </c>
      <c r="LR32" s="792">
        <f t="shared" si="175"/>
        <v>0</v>
      </c>
    </row>
    <row r="33" spans="1:330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16</v>
      </c>
      <c r="E33" s="563"/>
      <c r="F33" s="563"/>
      <c r="G33" s="705">
        <f t="shared" si="152"/>
        <v>13.223140495867769</v>
      </c>
      <c r="H33" s="563">
        <v>14</v>
      </c>
      <c r="I33" s="564"/>
      <c r="J33" s="562">
        <v>8</v>
      </c>
      <c r="K33" s="563">
        <v>14</v>
      </c>
      <c r="L33" s="563">
        <v>11</v>
      </c>
      <c r="M33" s="897">
        <f t="shared" ref="M33:M47" si="176">L33/C33*100</f>
        <v>9.0909090909090917</v>
      </c>
      <c r="N33" s="562">
        <v>10</v>
      </c>
      <c r="O33" s="563">
        <v>14</v>
      </c>
      <c r="P33" s="563">
        <v>11</v>
      </c>
      <c r="Q33" s="902">
        <f t="shared" ref="Q33:Q50" si="177">P33/C33*100</f>
        <v>9.0909090909090917</v>
      </c>
      <c r="R33" s="562"/>
      <c r="S33" s="563"/>
      <c r="T33" s="563"/>
      <c r="U33" s="563"/>
      <c r="V33" s="563"/>
      <c r="W33" s="565"/>
      <c r="X33" s="563">
        <v>10</v>
      </c>
      <c r="Y33" s="563">
        <v>15</v>
      </c>
      <c r="Z33" s="563">
        <v>15</v>
      </c>
      <c r="AA33" s="563">
        <v>10</v>
      </c>
      <c r="AB33" s="563"/>
      <c r="AC33" s="563"/>
      <c r="AD33" s="563"/>
      <c r="AE33" s="563"/>
      <c r="AF33" s="565"/>
      <c r="AG33" s="565"/>
      <c r="AH33" s="548"/>
      <c r="AI33" s="549" t="s">
        <v>132</v>
      </c>
      <c r="AJ33" s="518">
        <f>ENE!AJ33</f>
        <v>134</v>
      </c>
      <c r="AK33" s="565">
        <v>7</v>
      </c>
      <c r="AL33" s="843">
        <f t="shared" ref="AL33:AL47" si="178">AK33/AJ33*100</f>
        <v>5.2238805970149249</v>
      </c>
      <c r="AM33" s="563">
        <v>6</v>
      </c>
      <c r="AN33" s="563">
        <v>9</v>
      </c>
      <c r="AO33" s="563"/>
      <c r="AP33" s="563"/>
      <c r="AQ33" s="565"/>
      <c r="AR33" s="563"/>
      <c r="AS33" s="563"/>
      <c r="AT33" s="564">
        <v>11</v>
      </c>
      <c r="AU33" s="562">
        <v>8</v>
      </c>
      <c r="AV33" s="843">
        <f t="shared" ref="AV33:AV47" si="179">AU33/AJ33*100</f>
        <v>5.9701492537313428</v>
      </c>
      <c r="AW33" s="563">
        <v>7</v>
      </c>
      <c r="AX33" s="742">
        <v>7</v>
      </c>
      <c r="AY33" s="563"/>
      <c r="AZ33" s="563"/>
      <c r="BA33" s="563"/>
      <c r="BB33" s="843">
        <f t="shared" ref="BB33:BB47" si="180">BA33/AJ33*100</f>
        <v>0</v>
      </c>
      <c r="BC33" s="563"/>
      <c r="BD33" s="563"/>
      <c r="BE33" s="563"/>
      <c r="BF33" s="843">
        <f t="shared" ref="BF33:BF47" si="181">BE33/AJ33*100</f>
        <v>0</v>
      </c>
      <c r="BG33" s="563"/>
      <c r="BH33" s="563"/>
      <c r="BI33" s="563"/>
      <c r="BJ33" s="563"/>
      <c r="BK33" s="563"/>
      <c r="BL33" s="563"/>
      <c r="BM33" s="565"/>
      <c r="BN33" s="548"/>
      <c r="BO33" s="549" t="s">
        <v>132</v>
      </c>
      <c r="BP33" s="518">
        <v>144</v>
      </c>
      <c r="BQ33" s="562"/>
      <c r="BR33" s="563"/>
      <c r="BS33" s="563"/>
      <c r="BT33" s="563"/>
      <c r="BU33" s="563"/>
      <c r="BV33" s="563">
        <v>1</v>
      </c>
      <c r="BW33" s="563"/>
      <c r="BX33" s="563"/>
      <c r="BY33" s="843">
        <f t="shared" ref="BY33:BY47" si="182">BX33/BP33</f>
        <v>0</v>
      </c>
      <c r="BZ33" s="563"/>
      <c r="CA33" s="563"/>
      <c r="CB33" s="563"/>
      <c r="CC33" s="843">
        <f t="shared" ref="CC33:CC47" si="183">CB33/BP33*100</f>
        <v>0</v>
      </c>
      <c r="CD33" s="563"/>
      <c r="CE33" s="563"/>
      <c r="CF33" s="563"/>
      <c r="CG33" s="563"/>
      <c r="CH33" s="563"/>
      <c r="CI33" s="564"/>
      <c r="CJ33" s="562"/>
      <c r="CK33" s="563">
        <v>1</v>
      </c>
      <c r="CL33" s="850">
        <f t="shared" ref="CL33:CL47" si="184">CK33/BP33*100</f>
        <v>0.69444444444444442</v>
      </c>
      <c r="CM33" s="563"/>
      <c r="CN33" s="563"/>
      <c r="CO33" s="565"/>
      <c r="CP33" s="548"/>
      <c r="CQ33" s="566" t="s">
        <v>132</v>
      </c>
      <c r="CR33" s="519">
        <f>ENE!CR33</f>
        <v>8</v>
      </c>
      <c r="CS33" s="562"/>
      <c r="CT33" s="563">
        <v>10</v>
      </c>
      <c r="CU33" s="563"/>
      <c r="CV33" s="563"/>
      <c r="CW33" s="563"/>
      <c r="CX33" s="563"/>
      <c r="CY33" s="563"/>
      <c r="CZ33" s="563"/>
      <c r="DA33" s="563"/>
      <c r="DB33" s="563"/>
      <c r="DC33" s="563"/>
      <c r="DD33" s="563"/>
      <c r="DE33" s="563"/>
      <c r="DF33" s="563"/>
      <c r="DG33" s="563"/>
      <c r="DH33" s="563"/>
      <c r="DI33" s="564"/>
      <c r="DJ33" s="562"/>
      <c r="DK33" s="565"/>
      <c r="DL33" s="562"/>
      <c r="DM33" s="565"/>
      <c r="DN33" s="548"/>
      <c r="DO33" s="566" t="s">
        <v>132</v>
      </c>
      <c r="DP33" s="518">
        <f>ENE!DP33</f>
        <v>175</v>
      </c>
      <c r="DQ33" s="562"/>
      <c r="DR33" s="563">
        <v>5</v>
      </c>
      <c r="DS33" s="563"/>
      <c r="DT33" s="564"/>
      <c r="DU33" s="562"/>
      <c r="DV33" s="563"/>
      <c r="DW33" s="563"/>
      <c r="DX33" s="720">
        <f t="shared" ref="DX33:DX47" si="185">DW33/DP33*100</f>
        <v>0</v>
      </c>
      <c r="DY33" s="562"/>
      <c r="DZ33" s="563"/>
      <c r="EA33" s="563"/>
      <c r="EB33" s="716">
        <f t="shared" ref="EB33:EB47" si="186">EA33/DP33*100</f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f t="shared" ref="EK33:EK47" si="187">EJ33/DP33*100</f>
        <v>0</v>
      </c>
      <c r="EL33" s="563"/>
      <c r="EM33" s="563">
        <v>5</v>
      </c>
      <c r="EN33" s="708">
        <f t="shared" ref="EN33:EN47" si="188">EM33/DP33*100</f>
        <v>2.8571428571428572</v>
      </c>
      <c r="EO33" s="563">
        <v>5</v>
      </c>
      <c r="EP33" s="716">
        <f t="shared" ref="EP33:EP47" si="189">EO33/DP33*100</f>
        <v>2.8571428571428572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/>
      <c r="EZ33" s="563"/>
      <c r="FA33" s="564"/>
      <c r="FB33" s="562"/>
      <c r="FC33" s="563"/>
      <c r="FD33" s="565"/>
      <c r="FE33" s="563"/>
      <c r="FF33" s="563"/>
      <c r="FG33" s="564"/>
      <c r="FH33" s="562"/>
      <c r="FI33" s="563"/>
      <c r="FJ33" s="565"/>
      <c r="FK33" s="551">
        <v>92</v>
      </c>
      <c r="FL33" s="757">
        <f t="shared" si="166"/>
        <v>7.608695652173914</v>
      </c>
      <c r="FM33" s="563"/>
      <c r="FN33" s="563"/>
      <c r="FO33" s="563">
        <v>4</v>
      </c>
      <c r="FP33" s="563">
        <v>3</v>
      </c>
      <c r="FQ33" s="565"/>
      <c r="FR33" s="562"/>
      <c r="FS33" s="563"/>
      <c r="FT33" s="563"/>
      <c r="FU33" s="563"/>
      <c r="FV33" s="563"/>
      <c r="FW33" s="563"/>
      <c r="FX33" s="563"/>
      <c r="FY33" s="563"/>
      <c r="FZ33" s="563"/>
      <c r="GA33" s="563"/>
      <c r="GB33" s="563"/>
      <c r="GC33" s="563"/>
      <c r="GD33" s="563"/>
      <c r="GE33" s="563"/>
      <c r="GF33" s="563">
        <v>1</v>
      </c>
      <c r="GG33" s="565"/>
      <c r="GH33" s="548"/>
      <c r="GI33" s="566" t="s">
        <v>188</v>
      </c>
      <c r="GJ33" s="567">
        <v>189</v>
      </c>
      <c r="GK33" s="728">
        <f>(SUM(GL33:GU33)/GJ33)*100</f>
        <v>48.677248677248677</v>
      </c>
      <c r="GL33" s="562">
        <v>8</v>
      </c>
      <c r="GM33" s="563"/>
      <c r="GN33" s="563">
        <v>5</v>
      </c>
      <c r="GO33" s="563">
        <v>2</v>
      </c>
      <c r="GP33" s="565">
        <v>3</v>
      </c>
      <c r="GQ33" s="562">
        <v>8</v>
      </c>
      <c r="GR33" s="563">
        <v>2</v>
      </c>
      <c r="GS33" s="563">
        <v>5</v>
      </c>
      <c r="GT33" s="563">
        <v>29</v>
      </c>
      <c r="GU33" s="565">
        <v>30</v>
      </c>
      <c r="GV33" s="568">
        <v>145</v>
      </c>
      <c r="GW33" s="568">
        <v>34</v>
      </c>
      <c r="GX33" s="730">
        <f t="shared" ref="GX33:GX47" si="190">GV33/GW33*100</f>
        <v>426.47058823529409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f t="shared" ref="HS33:HS47" si="191">SUM(HT33:HX33)/HR33*100</f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/>
      <c r="IP33" s="563"/>
      <c r="IQ33" s="564"/>
      <c r="IR33" s="562"/>
      <c r="IS33" s="563"/>
      <c r="IT33" s="565"/>
      <c r="IU33" s="563"/>
      <c r="IV33" s="563"/>
      <c r="IW33" s="565"/>
      <c r="IX33" s="562"/>
      <c r="IY33" s="563"/>
      <c r="IZ33" s="565"/>
      <c r="JA33" s="562"/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>
        <v>1</v>
      </c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/>
      <c r="JY33" s="565"/>
      <c r="JZ33" s="562"/>
      <c r="KA33" s="563"/>
      <c r="KB33" s="563"/>
      <c r="KC33" s="563"/>
      <c r="KD33" s="565"/>
      <c r="KE33" s="551">
        <v>649</v>
      </c>
      <c r="KF33" s="766">
        <f t="shared" ref="KF33:KF47" si="192">KG33/KE33*100</f>
        <v>2.3112480739599381</v>
      </c>
      <c r="KG33" s="563">
        <v>15</v>
      </c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99">
        <v>8</v>
      </c>
      <c r="LP33" s="788"/>
      <c r="LQ33" s="788"/>
      <c r="LR33" s="789"/>
    </row>
    <row r="34" spans="1:330" s="288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7</v>
      </c>
      <c r="E34" s="151">
        <f t="shared" ref="E34:F34" si="193">SUM(E35:E39)</f>
        <v>0</v>
      </c>
      <c r="F34" s="151">
        <f t="shared" si="193"/>
        <v>0</v>
      </c>
      <c r="G34" s="705">
        <f t="shared" si="152"/>
        <v>3.286384976525822</v>
      </c>
      <c r="H34" s="151">
        <f t="shared" ref="H34:L34" si="194">SUM(H35:H39)</f>
        <v>7</v>
      </c>
      <c r="I34" s="172">
        <f t="shared" si="194"/>
        <v>0</v>
      </c>
      <c r="J34" s="159">
        <f t="shared" si="194"/>
        <v>15</v>
      </c>
      <c r="K34" s="151">
        <f t="shared" si="194"/>
        <v>14</v>
      </c>
      <c r="L34" s="151">
        <f t="shared" si="194"/>
        <v>16</v>
      </c>
      <c r="M34" s="897">
        <f t="shared" si="176"/>
        <v>7.511737089201878</v>
      </c>
      <c r="N34" s="159">
        <f t="shared" ref="N34" si="195">SUM(N35:N39)</f>
        <v>15</v>
      </c>
      <c r="O34" s="151">
        <f t="shared" ref="O34" si="196">SUM(O35:O39)</f>
        <v>14</v>
      </c>
      <c r="P34" s="151">
        <f t="shared" ref="P34" si="197">SUM(P35:P39)</f>
        <v>16</v>
      </c>
      <c r="Q34" s="902">
        <f t="shared" si="177"/>
        <v>7.511737089201878</v>
      </c>
      <c r="R34" s="159">
        <f t="shared" ref="R34" si="198">SUM(R35:R39)</f>
        <v>0</v>
      </c>
      <c r="S34" s="151">
        <f t="shared" ref="S34" si="199">SUM(S35:S39)</f>
        <v>0</v>
      </c>
      <c r="T34" s="151">
        <f t="shared" ref="T34" si="200">SUM(T35:T39)</f>
        <v>0</v>
      </c>
      <c r="U34" s="151">
        <f t="shared" ref="U34" si="201">SUM(U35:U39)</f>
        <v>0</v>
      </c>
      <c r="V34" s="151">
        <f t="shared" ref="V34" si="202">SUM(V35:V39)</f>
        <v>0</v>
      </c>
      <c r="W34" s="153">
        <f t="shared" ref="W34" si="203">SUM(W35:W39)</f>
        <v>0</v>
      </c>
      <c r="X34" s="151">
        <f t="shared" ref="X34" si="204">SUM(X35:X39)</f>
        <v>15</v>
      </c>
      <c r="Y34" s="151">
        <f t="shared" ref="Y34" si="205">SUM(Y35:Y39)</f>
        <v>14</v>
      </c>
      <c r="Z34" s="151">
        <f t="shared" ref="Z34" si="206">SUM(Z35:Z39)</f>
        <v>15</v>
      </c>
      <c r="AA34" s="151">
        <f t="shared" ref="AA34" si="207">SUM(AA35:AA39)</f>
        <v>14</v>
      </c>
      <c r="AB34" s="151">
        <f t="shared" ref="AB34" si="208">SUM(AB35:AB39)</f>
        <v>0</v>
      </c>
      <c r="AC34" s="151">
        <f t="shared" ref="AC34" si="209">SUM(AC35:AC39)</f>
        <v>0</v>
      </c>
      <c r="AD34" s="151">
        <f t="shared" ref="AD34" si="210">SUM(AD35:AD39)</f>
        <v>0</v>
      </c>
      <c r="AE34" s="151">
        <f t="shared" ref="AE34" si="211">SUM(AE35:AE39)</f>
        <v>0</v>
      </c>
      <c r="AF34" s="153">
        <f t="shared" ref="AF34" si="212">SUM(AF35:AF39)</f>
        <v>0</v>
      </c>
      <c r="AG34" s="153"/>
      <c r="AH34" s="154"/>
      <c r="AI34" s="275" t="s">
        <v>128</v>
      </c>
      <c r="AJ34" s="425">
        <f t="shared" ref="AJ34" si="213">SUM(AJ35:AJ39)</f>
        <v>209</v>
      </c>
      <c r="AK34" s="159">
        <f t="shared" ref="AK34" si="214">SUM(AK35:AK39)</f>
        <v>20</v>
      </c>
      <c r="AL34" s="708">
        <f t="shared" si="178"/>
        <v>9.5693779904306222</v>
      </c>
      <c r="AM34" s="151">
        <f t="shared" ref="AM34" si="215">SUM(AM35:AM39)</f>
        <v>20</v>
      </c>
      <c r="AN34" s="151">
        <f t="shared" ref="AN34" si="216">SUM(AN35:AN39)</f>
        <v>18</v>
      </c>
      <c r="AO34" s="151">
        <f t="shared" ref="AO34" si="217">SUM(AO35:AO39)</f>
        <v>0</v>
      </c>
      <c r="AP34" s="151">
        <f t="shared" ref="AP34" si="218">SUM(AP35:AP39)</f>
        <v>0</v>
      </c>
      <c r="AQ34" s="153">
        <f t="shared" ref="AQ34" si="219">SUM(AQ35:AQ39)</f>
        <v>0</v>
      </c>
      <c r="AR34" s="151">
        <f t="shared" ref="AR34" si="220">SUM(AR35:AR39)</f>
        <v>0</v>
      </c>
      <c r="AS34" s="151">
        <f t="shared" ref="AS34" si="221">SUM(AS35:AS39)</f>
        <v>0</v>
      </c>
      <c r="AT34" s="172">
        <f t="shared" ref="AT34" si="222">SUM(AT35:AT39)</f>
        <v>14</v>
      </c>
      <c r="AU34" s="159">
        <f t="shared" ref="AU34" si="223">SUM(AU35:AU39)</f>
        <v>16</v>
      </c>
      <c r="AV34" s="708">
        <f t="shared" si="179"/>
        <v>7.6555023923444976</v>
      </c>
      <c r="AW34" s="155">
        <f t="shared" ref="AW34:BA34" si="224">SUM(AW35:AW39)</f>
        <v>15</v>
      </c>
      <c r="AX34" s="743">
        <f t="shared" si="224"/>
        <v>15</v>
      </c>
      <c r="AY34" s="151">
        <f t="shared" si="224"/>
        <v>0</v>
      </c>
      <c r="AZ34" s="155">
        <f t="shared" si="224"/>
        <v>0</v>
      </c>
      <c r="BA34" s="155">
        <f t="shared" si="224"/>
        <v>0</v>
      </c>
      <c r="BB34" s="708">
        <f t="shared" si="180"/>
        <v>0</v>
      </c>
      <c r="BC34" s="155">
        <f t="shared" ref="BC34" si="225">SUM(BC35:BC39)</f>
        <v>0</v>
      </c>
      <c r="BD34" s="155">
        <f t="shared" ref="BD34" si="226">SUM(BD35:BD39)</f>
        <v>0</v>
      </c>
      <c r="BE34" s="155">
        <f t="shared" ref="BE34" si="227">SUM(BE35:BE39)</f>
        <v>0</v>
      </c>
      <c r="BF34" s="708">
        <f t="shared" si="181"/>
        <v>0</v>
      </c>
      <c r="BG34" s="155">
        <f t="shared" ref="BG34" si="228">SUM(BG35:BG39)</f>
        <v>0</v>
      </c>
      <c r="BH34" s="151">
        <f t="shared" ref="BH34" si="229">SUM(BH35:BH39)</f>
        <v>0</v>
      </c>
      <c r="BI34" s="151">
        <f t="shared" ref="BI34" si="230">SUM(BI35:BI39)</f>
        <v>0</v>
      </c>
      <c r="BJ34" s="151">
        <f t="shared" ref="BJ34" si="231">SUM(BJ35:BJ39)</f>
        <v>0</v>
      </c>
      <c r="BK34" s="151">
        <f t="shared" ref="BK34" si="232">SUM(BK35:BK39)</f>
        <v>0</v>
      </c>
      <c r="BL34" s="151">
        <f t="shared" ref="BL34" si="233">SUM(BL35:BL39)</f>
        <v>0</v>
      </c>
      <c r="BM34" s="153">
        <f t="shared" ref="BM34" si="234">SUM(BM35:BM39)</f>
        <v>0</v>
      </c>
      <c r="BN34" s="154"/>
      <c r="BO34" s="150" t="s">
        <v>128</v>
      </c>
      <c r="BP34" s="425">
        <f t="shared" ref="BP34" si="235">SUM(BP35:BP39)</f>
        <v>212</v>
      </c>
      <c r="BQ34" s="159">
        <f t="shared" ref="BQ34" si="236">SUM(BQ35:BQ39)</f>
        <v>0</v>
      </c>
      <c r="BR34" s="151">
        <f t="shared" ref="BR34" si="237">SUM(BR35:BR39)</f>
        <v>14</v>
      </c>
      <c r="BS34" s="151">
        <f t="shared" ref="BS34" si="238">SUM(BS35:BS39)</f>
        <v>0</v>
      </c>
      <c r="BT34" s="151">
        <f t="shared" ref="BT34" si="239">SUM(BT35:BT39)</f>
        <v>2</v>
      </c>
      <c r="BU34" s="151">
        <f t="shared" ref="BU34" si="240">SUM(BU35:BU39)</f>
        <v>3</v>
      </c>
      <c r="BV34" s="151">
        <f t="shared" ref="BV34" si="241">SUM(BV35:BV39)</f>
        <v>1</v>
      </c>
      <c r="BW34" s="151">
        <f t="shared" ref="BW34" si="242">SUM(BW35:BW39)</f>
        <v>0</v>
      </c>
      <c r="BX34" s="155">
        <f t="shared" ref="BX34" si="243">SUM(BX35:BX39)</f>
        <v>0</v>
      </c>
      <c r="BY34" s="708">
        <f t="shared" si="182"/>
        <v>0</v>
      </c>
      <c r="BZ34" s="155">
        <f t="shared" ref="BZ34" si="244">SUM(BZ35:BZ39)</f>
        <v>1</v>
      </c>
      <c r="CA34" s="155">
        <f t="shared" ref="CA34" si="245">SUM(CA35:CA39)</f>
        <v>0</v>
      </c>
      <c r="CB34" s="155">
        <f t="shared" ref="CB34" si="246">SUM(CB35:CB39)</f>
        <v>0</v>
      </c>
      <c r="CC34" s="708">
        <f t="shared" si="183"/>
        <v>0</v>
      </c>
      <c r="CD34" s="155">
        <f t="shared" ref="CD34" si="247">SUM(CD35:CD39)</f>
        <v>0</v>
      </c>
      <c r="CE34" s="155">
        <f t="shared" ref="CE34" si="248">SUM(CE35:CE39)</f>
        <v>0</v>
      </c>
      <c r="CF34" s="155">
        <f t="shared" ref="CF34" si="249">SUM(CF35:CF39)</f>
        <v>0</v>
      </c>
      <c r="CG34" s="155">
        <f t="shared" ref="CG34" si="250">SUM(CG35:CG39)</f>
        <v>0</v>
      </c>
      <c r="CH34" s="155">
        <f t="shared" ref="CH34" si="251">SUM(CH35:CH39)</f>
        <v>0</v>
      </c>
      <c r="CI34" s="353">
        <f t="shared" ref="CI34" si="252">SUM(CI35:CI39)</f>
        <v>0</v>
      </c>
      <c r="CJ34" s="159">
        <f t="shared" ref="CJ34" si="253">SUM(CJ35:CJ39)</f>
        <v>0</v>
      </c>
      <c r="CK34" s="155">
        <f t="shared" ref="CK34" si="254">SUM(CK35:CK39)</f>
        <v>2</v>
      </c>
      <c r="CL34" s="716">
        <f t="shared" si="184"/>
        <v>0.94339622641509435</v>
      </c>
      <c r="CM34" s="151">
        <f t="shared" ref="CM34" si="255">SUM(CM35:CM39)</f>
        <v>0</v>
      </c>
      <c r="CN34" s="155">
        <f t="shared" ref="CN34" si="256">SUM(CN35:CN39)</f>
        <v>0</v>
      </c>
      <c r="CO34" s="153">
        <f t="shared" ref="CO34" si="257">SUM(CO35:CO39)</f>
        <v>0</v>
      </c>
      <c r="CP34" s="154"/>
      <c r="CQ34" s="368" t="s">
        <v>128</v>
      </c>
      <c r="CR34" s="369">
        <f t="shared" ref="CR34" si="258">SUM(CR35:CR39)</f>
        <v>35</v>
      </c>
      <c r="CS34" s="159">
        <f t="shared" ref="CS34" si="259">SUM(CS35:CS39)</f>
        <v>0</v>
      </c>
      <c r="CT34" s="151">
        <f t="shared" ref="CT34" si="260">SUM(CT35:CT39)</f>
        <v>0</v>
      </c>
      <c r="CU34" s="151">
        <f t="shared" ref="CU34" si="261">SUM(CU35:CU39)</f>
        <v>0</v>
      </c>
      <c r="CV34" s="151">
        <f t="shared" ref="CV34" si="262">SUM(CV35:CV39)</f>
        <v>0</v>
      </c>
      <c r="CW34" s="151">
        <f t="shared" ref="CW34" si="263">SUM(CW35:CW39)</f>
        <v>0</v>
      </c>
      <c r="CX34" s="151">
        <f t="shared" ref="CX34" si="264">SUM(CX35:CX39)</f>
        <v>0</v>
      </c>
      <c r="CY34" s="151">
        <f t="shared" ref="CY34" si="265">SUM(CY35:CY39)</f>
        <v>0</v>
      </c>
      <c r="CZ34" s="151">
        <f t="shared" ref="CZ34" si="266">SUM(CZ35:CZ39)</f>
        <v>0</v>
      </c>
      <c r="DA34" s="151">
        <f t="shared" ref="DA34" si="267">SUM(DA35:DA39)</f>
        <v>0</v>
      </c>
      <c r="DB34" s="151">
        <f t="shared" ref="DB34" si="268">SUM(DB35:DB39)</f>
        <v>0</v>
      </c>
      <c r="DC34" s="151">
        <f t="shared" ref="DC34" si="269">SUM(DC35:DC39)</f>
        <v>0</v>
      </c>
      <c r="DD34" s="151">
        <f t="shared" ref="DD34" si="270">SUM(DD35:DD39)</f>
        <v>0</v>
      </c>
      <c r="DE34" s="151">
        <f t="shared" ref="DE34" si="271">SUM(DE35:DE39)</f>
        <v>0</v>
      </c>
      <c r="DF34" s="151">
        <f t="shared" ref="DF34" si="272">SUM(DF35:DF39)</f>
        <v>0</v>
      </c>
      <c r="DG34" s="151">
        <f t="shared" ref="DG34" si="273">SUM(DG35:DG39)</f>
        <v>0</v>
      </c>
      <c r="DH34" s="151">
        <f t="shared" ref="DH34" si="274">SUM(DH35:DH39)</f>
        <v>0</v>
      </c>
      <c r="DI34" s="172">
        <f t="shared" ref="DI34" si="275">SUM(DI35:DI39)</f>
        <v>0</v>
      </c>
      <c r="DJ34" s="159">
        <f t="shared" ref="DJ34" si="276">SUM(DJ35:DJ39)</f>
        <v>0</v>
      </c>
      <c r="DK34" s="153">
        <f t="shared" ref="DK34" si="277">SUM(DK35:DK39)</f>
        <v>0</v>
      </c>
      <c r="DL34" s="159">
        <f t="shared" ref="DL34" si="278">SUM(DL35:DL39)</f>
        <v>0</v>
      </c>
      <c r="DM34" s="180">
        <f t="shared" ref="DM34" si="279">SUM(DM35:DM39)</f>
        <v>0</v>
      </c>
      <c r="DN34" s="154"/>
      <c r="DO34" s="150" t="s">
        <v>128</v>
      </c>
      <c r="DP34" s="425">
        <f t="shared" ref="DP34" si="280">SUM(DP35:DP39)</f>
        <v>319</v>
      </c>
      <c r="DQ34" s="159">
        <f t="shared" ref="DQ34" si="281">SUM(DQ35:DQ39)</f>
        <v>0</v>
      </c>
      <c r="DR34" s="151">
        <f t="shared" ref="DR34" si="282">SUM(DR35:DR39)</f>
        <v>0</v>
      </c>
      <c r="DS34" s="151">
        <f t="shared" ref="DS34" si="283">SUM(DS35:DS39)</f>
        <v>0</v>
      </c>
      <c r="DT34" s="172">
        <f t="shared" ref="DT34" si="284">SUM(DT35:DT39)</f>
        <v>0</v>
      </c>
      <c r="DU34" s="159">
        <f t="shared" ref="DU34" si="285">SUM(DU35:DU39)</f>
        <v>0</v>
      </c>
      <c r="DV34" s="151">
        <f t="shared" ref="DV34" si="286">SUM(DV35:DV39)</f>
        <v>0</v>
      </c>
      <c r="DW34" s="155">
        <f t="shared" ref="DW34" si="287">SUM(DW35:DW39)</f>
        <v>0</v>
      </c>
      <c r="DX34" s="720">
        <f t="shared" si="185"/>
        <v>0</v>
      </c>
      <c r="DY34" s="159">
        <f t="shared" ref="DY34" si="288">SUM(DY35:DY39)</f>
        <v>0</v>
      </c>
      <c r="DZ34" s="155">
        <f t="shared" ref="DZ34" si="289">SUM(DZ35:DZ39)</f>
        <v>0</v>
      </c>
      <c r="EA34" s="155">
        <f t="shared" ref="EA34" si="290">SUM(EA35:EA39)</f>
        <v>0</v>
      </c>
      <c r="EB34" s="716">
        <f t="shared" si="186"/>
        <v>0</v>
      </c>
      <c r="EC34" s="151">
        <f t="shared" ref="EC34" si="291">SUM(EC35:EC39)</f>
        <v>0</v>
      </c>
      <c r="ED34" s="155">
        <f t="shared" ref="ED34" si="292">SUM(ED35:ED39)</f>
        <v>0</v>
      </c>
      <c r="EE34" s="155">
        <f t="shared" ref="EE34" si="293">SUM(EE35:EE39)</f>
        <v>0</v>
      </c>
      <c r="EF34" s="353">
        <f t="shared" ref="EF34" si="294">SUM(EF35:EF39)</f>
        <v>0</v>
      </c>
      <c r="EG34" s="159">
        <f t="shared" ref="EG34" si="295">SUM(EG35:EG39)</f>
        <v>0</v>
      </c>
      <c r="EH34" s="180">
        <f t="shared" ref="EH34" si="296">SUM(EH35:EH39)</f>
        <v>0</v>
      </c>
      <c r="EI34" s="151">
        <f t="shared" ref="EI34" si="297">SUM(EI35:EI39)</f>
        <v>0</v>
      </c>
      <c r="EJ34" s="155">
        <f t="shared" ref="EJ34" si="298">SUM(EJ35:EJ39)</f>
        <v>0</v>
      </c>
      <c r="EK34" s="716">
        <f t="shared" si="187"/>
        <v>0</v>
      </c>
      <c r="EL34" s="151">
        <f t="shared" ref="EL34" si="299">SUM(EL35:EL39)</f>
        <v>0</v>
      </c>
      <c r="EM34" s="155">
        <f t="shared" ref="EM34" si="300">SUM(EM35:EM39)</f>
        <v>12</v>
      </c>
      <c r="EN34" s="708">
        <f t="shared" si="188"/>
        <v>3.761755485893417</v>
      </c>
      <c r="EO34" s="155">
        <f t="shared" ref="EO34" si="301">SUM(EO35:EO39)</f>
        <v>11</v>
      </c>
      <c r="EP34" s="716">
        <f t="shared" si="189"/>
        <v>3.4482758620689653</v>
      </c>
      <c r="EQ34" s="154"/>
      <c r="ER34" s="150" t="s">
        <v>128</v>
      </c>
      <c r="ES34" s="159">
        <f t="shared" ref="ES34" si="302">SUM(ES35:ES39)</f>
        <v>0</v>
      </c>
      <c r="ET34" s="151">
        <f t="shared" ref="ET34" si="303">SUM(ET35:ET39)</f>
        <v>0</v>
      </c>
      <c r="EU34" s="172">
        <f t="shared" ref="EU34" si="304">SUM(EU35:EU39)</f>
        <v>0</v>
      </c>
      <c r="EV34" s="159">
        <f t="shared" ref="EV34" si="305">SUM(EV35:EV39)</f>
        <v>121</v>
      </c>
      <c r="EW34" s="155">
        <f t="shared" ref="EW34" si="306">SUM(EW35:EW39)</f>
        <v>12</v>
      </c>
      <c r="EX34" s="180">
        <f t="shared" ref="EX34" si="307">SUM(EX35:EX39)</f>
        <v>7</v>
      </c>
      <c r="EY34" s="151">
        <f t="shared" ref="EY34" si="308">SUM(EY35:EY39)</f>
        <v>7</v>
      </c>
      <c r="EZ34" s="151">
        <f t="shared" ref="EZ34" si="309">SUM(EZ35:EZ39)</f>
        <v>3</v>
      </c>
      <c r="FA34" s="172">
        <f t="shared" ref="FA34" si="310">SUM(FA35:FA39)</f>
        <v>4</v>
      </c>
      <c r="FB34" s="159">
        <f t="shared" ref="FB34" si="311">SUM(FB35:FB39)</f>
        <v>7</v>
      </c>
      <c r="FC34" s="151">
        <f t="shared" ref="FC34" si="312">SUM(FC35:FC39)</f>
        <v>5</v>
      </c>
      <c r="FD34" s="153">
        <f t="shared" ref="FD34" si="313">SUM(FD35:FD39)</f>
        <v>3</v>
      </c>
      <c r="FE34" s="151">
        <f t="shared" ref="FE34" si="314">SUM(FE35:FE39)</f>
        <v>2</v>
      </c>
      <c r="FF34" s="151">
        <f t="shared" ref="FF34" si="315">SUM(FF35:FF39)</f>
        <v>2</v>
      </c>
      <c r="FG34" s="172">
        <f t="shared" ref="FG34" si="316">SUM(FG35:FG39)</f>
        <v>0</v>
      </c>
      <c r="FH34" s="159">
        <f t="shared" ref="FH34" si="317">SUM(FH35:FH39)</f>
        <v>1</v>
      </c>
      <c r="FI34" s="151">
        <f t="shared" ref="FI34" si="318">SUM(FI35:FI39)</f>
        <v>0</v>
      </c>
      <c r="FJ34" s="153">
        <f t="shared" ref="FJ34" si="319">SUM(FJ35:FJ39)</f>
        <v>0</v>
      </c>
      <c r="FK34" s="427">
        <f>SUM(FK35:FK39)</f>
        <v>187</v>
      </c>
      <c r="FL34" s="724">
        <f t="shared" si="166"/>
        <v>6.9518716577540109</v>
      </c>
      <c r="FM34" s="151">
        <f t="shared" ref="FM34" si="320">SUM(FM35:FM39)</f>
        <v>0</v>
      </c>
      <c r="FN34" s="151">
        <f t="shared" ref="FN34" si="321">SUM(FN35:FN39)</f>
        <v>0</v>
      </c>
      <c r="FO34" s="151">
        <f t="shared" ref="FO34" si="322">SUM(FO35:FO39)</f>
        <v>8</v>
      </c>
      <c r="FP34" s="151">
        <f t="shared" ref="FP34" si="323">SUM(FP35:FP39)</f>
        <v>5</v>
      </c>
      <c r="FQ34" s="153">
        <f t="shared" ref="FQ34" si="324">SUM(FQ35:FQ39)</f>
        <v>0</v>
      </c>
      <c r="FR34" s="159">
        <f t="shared" ref="FR34" si="325">SUM(FR35:FR39)</f>
        <v>0</v>
      </c>
      <c r="FS34" s="155">
        <f t="shared" ref="FS34" si="326">SUM(FS35:FS39)</f>
        <v>0</v>
      </c>
      <c r="FT34" s="155">
        <f t="shared" ref="FT34" si="327">SUM(FT35:FT39)</f>
        <v>0</v>
      </c>
      <c r="FU34" s="151">
        <f t="shared" ref="FU34" si="328">SUM(FU35:FU39)</f>
        <v>153</v>
      </c>
      <c r="FV34" s="151">
        <f t="shared" ref="FV34" si="329">SUM(FV35:FV39)</f>
        <v>7</v>
      </c>
      <c r="FW34" s="151">
        <f t="shared" ref="FW34" si="330">SUM(FW35:FW39)</f>
        <v>2</v>
      </c>
      <c r="FX34" s="151">
        <f t="shared" ref="FX34" si="331">SUM(FX35:FX39)</f>
        <v>19</v>
      </c>
      <c r="FY34" s="151">
        <f t="shared" ref="FY34" si="332">SUM(FY35:FY39)</f>
        <v>4</v>
      </c>
      <c r="FZ34" s="151">
        <f t="shared" ref="FZ34" si="333">SUM(FZ35:FZ39)</f>
        <v>1</v>
      </c>
      <c r="GA34" s="151">
        <f t="shared" ref="GA34" si="334">SUM(GA35:GA39)</f>
        <v>15</v>
      </c>
      <c r="GB34" s="151">
        <f t="shared" ref="GB34" si="335">SUM(GB35:GB39)</f>
        <v>12</v>
      </c>
      <c r="GC34" s="151">
        <f t="shared" ref="GC34" si="336">SUM(GC35:GC39)</f>
        <v>12</v>
      </c>
      <c r="GD34" s="151">
        <f t="shared" ref="GD34" si="337">SUM(GD35:GD39)</f>
        <v>3</v>
      </c>
      <c r="GE34" s="151">
        <f t="shared" ref="GE34" si="338">SUM(GE35:GE39)</f>
        <v>0</v>
      </c>
      <c r="GF34" s="151">
        <f t="shared" ref="GF34" si="339">SUM(GF35:GF39)</f>
        <v>1</v>
      </c>
      <c r="GG34" s="153">
        <f t="shared" ref="GG34" si="340">SUM(GG35:GG39)</f>
        <v>1</v>
      </c>
      <c r="GH34" s="154"/>
      <c r="GI34" s="150" t="s">
        <v>128</v>
      </c>
      <c r="GJ34" s="487">
        <v>1812</v>
      </c>
      <c r="GK34" s="727">
        <f t="shared" ref="GK34:GK47" si="341">(SUM(GL34:GU34)/GJ34)*100</f>
        <v>23.841059602649008</v>
      </c>
      <c r="GL34" s="159">
        <f t="shared" ref="GL34" si="342">SUM(GL35:GL39)</f>
        <v>0</v>
      </c>
      <c r="GM34" s="151">
        <f t="shared" ref="GM34" si="343">SUM(GM35:GM39)</f>
        <v>0</v>
      </c>
      <c r="GN34" s="151">
        <f t="shared" ref="GN34" si="344">SUM(GN35:GN39)</f>
        <v>0</v>
      </c>
      <c r="GO34" s="151">
        <f t="shared" ref="GO34" si="345">SUM(GO35:GO39)</f>
        <v>0</v>
      </c>
      <c r="GP34" s="153">
        <f t="shared" ref="GP34" si="346">SUM(GP35:GP39)</f>
        <v>0</v>
      </c>
      <c r="GQ34" s="159">
        <f t="shared" ref="GQ34" si="347">SUM(GQ35:GQ39)</f>
        <v>129</v>
      </c>
      <c r="GR34" s="151">
        <f t="shared" ref="GR34" si="348">SUM(GR35:GR39)</f>
        <v>61</v>
      </c>
      <c r="GS34" s="151">
        <f t="shared" ref="GS34" si="349">SUM(GS35:GS39)</f>
        <v>42</v>
      </c>
      <c r="GT34" s="151">
        <f t="shared" ref="GT34" si="350">SUM(GT35:GT39)</f>
        <v>123</v>
      </c>
      <c r="GU34" s="153">
        <f t="shared" ref="GU34" si="351">SUM(GU35:GU39)</f>
        <v>77</v>
      </c>
      <c r="GV34" s="159">
        <f t="shared" ref="GV34" si="352">SUM(GV35:GV39)</f>
        <v>151</v>
      </c>
      <c r="GW34" s="159">
        <f t="shared" ref="GW34" si="353">SUM(GW35:GW39)</f>
        <v>2005</v>
      </c>
      <c r="GX34" s="730">
        <f t="shared" si="190"/>
        <v>7.5311720698254367</v>
      </c>
      <c r="GY34" s="159">
        <f t="shared" ref="GY34" si="354">SUM(GY35:GY39)</f>
        <v>0</v>
      </c>
      <c r="GZ34" s="151">
        <f t="shared" ref="GZ34" si="355">SUM(GZ35:GZ39)</f>
        <v>0</v>
      </c>
      <c r="HA34" s="151">
        <f t="shared" ref="HA34" si="356">SUM(HA35:HA39)</f>
        <v>3</v>
      </c>
      <c r="HB34" s="151">
        <f t="shared" ref="HB34" si="357">SUM(HB35:HB39)</f>
        <v>0</v>
      </c>
      <c r="HC34" s="151">
        <f t="shared" ref="HC34" si="358">SUM(HC35:HC39)</f>
        <v>0</v>
      </c>
      <c r="HD34" s="151">
        <f t="shared" ref="HD34" si="359">SUM(HD35:HD39)</f>
        <v>0</v>
      </c>
      <c r="HE34" s="151">
        <f t="shared" ref="HE34" si="360">SUM(HE35:HE39)</f>
        <v>0</v>
      </c>
      <c r="HF34" s="151">
        <f t="shared" ref="HF34" si="361">SUM(HF35:HF39)</f>
        <v>0</v>
      </c>
      <c r="HG34" s="153">
        <f t="shared" ref="HG34" si="362">SUM(HG35:HG39)</f>
        <v>0</v>
      </c>
      <c r="HH34" s="154"/>
      <c r="HI34" s="368" t="s">
        <v>128</v>
      </c>
      <c r="HJ34" s="155">
        <f t="shared" ref="HJ34" si="363">SUM(HJ35:HJ39)</f>
        <v>0</v>
      </c>
      <c r="HK34" s="155">
        <f t="shared" ref="HK34" si="364">SUM(HK35:HK39)</f>
        <v>0</v>
      </c>
      <c r="HL34" s="155">
        <f t="shared" ref="HL34" si="365">SUM(HL35:HL39)</f>
        <v>0</v>
      </c>
      <c r="HM34" s="155">
        <f t="shared" ref="HM34" si="366">SUM(HM35:HM39)</f>
        <v>0</v>
      </c>
      <c r="HN34" s="155">
        <f t="shared" ref="HN34" si="367">SUM(HN35:HN39)</f>
        <v>0</v>
      </c>
      <c r="HO34" s="155">
        <f t="shared" ref="HO34" si="368">SUM(HO35:HO39)</f>
        <v>0</v>
      </c>
      <c r="HP34" s="155">
        <f t="shared" ref="HP34" si="369">SUM(HP35:HP39)</f>
        <v>0</v>
      </c>
      <c r="HQ34" s="180">
        <f t="shared" ref="HQ34" si="370">SUM(HQ35:HQ39)</f>
        <v>0</v>
      </c>
      <c r="HR34" s="738">
        <v>138</v>
      </c>
      <c r="HS34" s="732">
        <f t="shared" si="191"/>
        <v>0</v>
      </c>
      <c r="HT34" s="159">
        <f t="shared" ref="HT34" si="371">SUM(HT35:HT39)</f>
        <v>0</v>
      </c>
      <c r="HU34" s="155">
        <f t="shared" ref="HU34" si="372">SUM(HU35:HU39)</f>
        <v>0</v>
      </c>
      <c r="HV34" s="155">
        <f t="shared" ref="HV34" si="373">SUM(HV35:HV39)</f>
        <v>0</v>
      </c>
      <c r="HW34" s="155">
        <f t="shared" ref="HW34" si="374">SUM(HW35:HW39)</f>
        <v>0</v>
      </c>
      <c r="HX34" s="180">
        <f t="shared" ref="HX34" si="375">SUM(HX35:HX39)</f>
        <v>0</v>
      </c>
      <c r="HY34" s="151">
        <f t="shared" ref="HY34" si="376">SUM(HY35:HY39)</f>
        <v>0</v>
      </c>
      <c r="HZ34" s="151">
        <f t="shared" ref="HZ34" si="377">SUM(HZ35:HZ39)</f>
        <v>0</v>
      </c>
      <c r="IA34" s="151">
        <f t="shared" ref="IA34" si="378">SUM(IA35:IA39)</f>
        <v>0</v>
      </c>
      <c r="IB34" s="151">
        <f t="shared" ref="IB34" si="379">SUM(IB35:IB39)</f>
        <v>0</v>
      </c>
      <c r="IC34" s="151">
        <f t="shared" ref="IC34" si="380">SUM(IC35:IC39)</f>
        <v>0</v>
      </c>
      <c r="ID34" s="151">
        <f t="shared" ref="ID34" si="381">SUM(ID35:ID39)</f>
        <v>0</v>
      </c>
      <c r="IE34" s="151">
        <f t="shared" ref="IE34" si="382">SUM(IE35:IE39)</f>
        <v>0</v>
      </c>
      <c r="IF34" s="153">
        <f t="shared" ref="IF34" si="383">SUM(IF35:IF39)</f>
        <v>0</v>
      </c>
      <c r="IG34" s="154"/>
      <c r="IH34" s="275" t="s">
        <v>128</v>
      </c>
      <c r="II34" s="159">
        <f t="shared" ref="II34" si="384">SUM(II35:II39)</f>
        <v>0</v>
      </c>
      <c r="IJ34" s="151">
        <f t="shared" ref="IJ34" si="385">SUM(IJ35:IJ39)</f>
        <v>0</v>
      </c>
      <c r="IK34" s="172">
        <f t="shared" ref="IK34" si="386">SUM(IK35:IK39)</f>
        <v>0</v>
      </c>
      <c r="IL34" s="159">
        <f t="shared" ref="IL34" si="387">SUM(IL35:IL39)</f>
        <v>1</v>
      </c>
      <c r="IM34" s="151">
        <f t="shared" ref="IM34" si="388">SUM(IM35:IM39)</f>
        <v>0</v>
      </c>
      <c r="IN34" s="153">
        <f t="shared" ref="IN34" si="389">SUM(IN35:IN39)</f>
        <v>0</v>
      </c>
      <c r="IO34" s="151">
        <f t="shared" ref="IO34" si="390">SUM(IO35:IO39)</f>
        <v>13</v>
      </c>
      <c r="IP34" s="151">
        <f t="shared" ref="IP34" si="391">SUM(IP35:IP39)</f>
        <v>5</v>
      </c>
      <c r="IQ34" s="172">
        <f t="shared" ref="IQ34" si="392">SUM(IQ35:IQ39)</f>
        <v>3</v>
      </c>
      <c r="IR34" s="159">
        <f t="shared" ref="IR34" si="393">SUM(IR35:IR39)</f>
        <v>26</v>
      </c>
      <c r="IS34" s="151">
        <f t="shared" ref="IS34" si="394">SUM(IS35:IS39)</f>
        <v>8</v>
      </c>
      <c r="IT34" s="153">
        <f t="shared" ref="IT34" si="395">SUM(IT35:IT39)</f>
        <v>3</v>
      </c>
      <c r="IU34" s="151">
        <f t="shared" ref="IU34" si="396">SUM(IU35:IU39)</f>
        <v>0</v>
      </c>
      <c r="IV34" s="151">
        <f t="shared" ref="IV34" si="397">SUM(IV35:IV39)</f>
        <v>0</v>
      </c>
      <c r="IW34" s="153">
        <f t="shared" ref="IW34" si="398">SUM(IW35:IW39)</f>
        <v>1</v>
      </c>
      <c r="IX34" s="159">
        <f t="shared" ref="IX34" si="399">SUM(IX35:IX39)</f>
        <v>2</v>
      </c>
      <c r="IY34" s="151">
        <f t="shared" ref="IY34" si="400">SUM(IY35:IY39)</f>
        <v>1</v>
      </c>
      <c r="IZ34" s="153">
        <f t="shared" ref="IZ34" si="401">SUM(IZ35:IZ39)</f>
        <v>0</v>
      </c>
      <c r="JA34" s="159">
        <f t="shared" ref="JA34" si="402">SUM(JA35:JA39)</f>
        <v>0</v>
      </c>
      <c r="JB34" s="151">
        <f t="shared" ref="JB34" si="403">SUM(JB35:JB39)</f>
        <v>0</v>
      </c>
      <c r="JC34" s="153">
        <f t="shared" ref="JC34" si="404">SUM(JC35:JC39)</f>
        <v>0</v>
      </c>
      <c r="JD34" s="159">
        <f t="shared" ref="JD34" si="405">SUM(JD35:JD39)</f>
        <v>0</v>
      </c>
      <c r="JE34" s="151">
        <f t="shared" ref="JE34" si="406">SUM(JE35:JE39)</f>
        <v>0</v>
      </c>
      <c r="JF34" s="151">
        <f t="shared" ref="JF34" si="407">SUM(JF35:JF39)</f>
        <v>0</v>
      </c>
      <c r="JG34" s="172">
        <f t="shared" ref="JG34" si="408">SUM(JG35:JG39)</f>
        <v>0</v>
      </c>
      <c r="JH34" s="153">
        <f t="shared" ref="JH34" si="409">SUM(JH35:JH39)</f>
        <v>0</v>
      </c>
      <c r="JI34" s="154"/>
      <c r="JJ34" s="275" t="s">
        <v>128</v>
      </c>
      <c r="JK34" s="159">
        <f t="shared" ref="JK34" si="410">SUM(JK35:JK39)</f>
        <v>0</v>
      </c>
      <c r="JL34" s="151">
        <f t="shared" ref="JL34" si="411">SUM(JL35:JL39)</f>
        <v>0</v>
      </c>
      <c r="JM34" s="151">
        <f t="shared" ref="JM34" si="412">SUM(JM35:JM39)</f>
        <v>0</v>
      </c>
      <c r="JN34" s="151">
        <f t="shared" ref="JN34" si="413">SUM(JN35:JN39)</f>
        <v>0</v>
      </c>
      <c r="JO34" s="153">
        <f t="shared" ref="JO34" si="414">SUM(JO35:JO39)</f>
        <v>0</v>
      </c>
      <c r="JP34" s="159">
        <f t="shared" ref="JP34" si="415">SUM(JP35:JP39)</f>
        <v>0</v>
      </c>
      <c r="JQ34" s="151">
        <f t="shared" ref="JQ34" si="416">SUM(JQ35:JQ39)</f>
        <v>0</v>
      </c>
      <c r="JR34" s="151">
        <f t="shared" ref="JR34" si="417">SUM(JR35:JR39)</f>
        <v>0</v>
      </c>
      <c r="JS34" s="151">
        <f t="shared" ref="JS34" si="418">SUM(JS35:JS39)</f>
        <v>0</v>
      </c>
      <c r="JT34" s="153">
        <f t="shared" ref="JT34" si="419">SUM(JT35:JT39)</f>
        <v>0</v>
      </c>
      <c r="JU34" s="159">
        <f t="shared" ref="JU34" si="420">SUM(JU35:JU39)</f>
        <v>0</v>
      </c>
      <c r="JV34" s="155">
        <f t="shared" ref="JV34" si="421">SUM(JV35:JV39)</f>
        <v>0</v>
      </c>
      <c r="JW34" s="155">
        <f t="shared" ref="JW34" si="422">SUM(JW35:JW39)</f>
        <v>0</v>
      </c>
      <c r="JX34" s="155">
        <f t="shared" ref="JX34" si="423">SUM(JX35:JX39)</f>
        <v>0</v>
      </c>
      <c r="JY34" s="180">
        <f t="shared" ref="JY34" si="424">SUM(JY35:JY39)</f>
        <v>0</v>
      </c>
      <c r="JZ34" s="159">
        <f t="shared" ref="JZ34" si="425">SUM(JZ35:JZ39)</f>
        <v>0</v>
      </c>
      <c r="KA34" s="155">
        <f t="shared" ref="KA34" si="426">SUM(KA35:KA39)</f>
        <v>0</v>
      </c>
      <c r="KB34" s="155">
        <f t="shared" ref="KB34" si="427">SUM(KB35:KB39)</f>
        <v>0</v>
      </c>
      <c r="KC34" s="155">
        <f t="shared" ref="KC34" si="428">SUM(KC35:KC39)</f>
        <v>0</v>
      </c>
      <c r="KD34" s="180">
        <f t="shared" ref="KD34" si="429">SUM(KD35:KD39)</f>
        <v>0</v>
      </c>
      <c r="KE34" s="159">
        <f>SUM(KE35:KE39)</f>
        <v>1002</v>
      </c>
      <c r="KF34" s="734">
        <f t="shared" si="192"/>
        <v>3.093812375249501</v>
      </c>
      <c r="KG34" s="180">
        <f t="shared" ref="KG34" si="430">SUM(KG35:KG39)</f>
        <v>31</v>
      </c>
      <c r="KH34" s="155">
        <f t="shared" ref="KH34" si="431">SUM(KH35:KH39)</f>
        <v>0</v>
      </c>
      <c r="KI34" s="155">
        <f t="shared" ref="KI34" si="432">SUM(KI35:KI39)</f>
        <v>0</v>
      </c>
      <c r="KJ34" s="180">
        <f t="shared" ref="KJ34" si="433">SUM(KJ35:KJ39)</f>
        <v>0</v>
      </c>
      <c r="KK34" s="301"/>
      <c r="KL34" s="275" t="s">
        <v>128</v>
      </c>
      <c r="KM34" s="159">
        <f t="shared" ref="KM34" si="434">SUM(KM35:KM39)</f>
        <v>0</v>
      </c>
      <c r="KN34" s="155">
        <f t="shared" ref="KN34" si="435">SUM(KN35:KN39)</f>
        <v>0</v>
      </c>
      <c r="KO34" s="155">
        <f t="shared" ref="KO34" si="436">SUM(KO35:KO39)</f>
        <v>0</v>
      </c>
      <c r="KP34" s="155">
        <f t="shared" ref="KP34" si="437">SUM(KP35:KP39)</f>
        <v>10</v>
      </c>
      <c r="KQ34" s="155">
        <f t="shared" ref="KQ34" si="438">SUM(KQ35:KQ39)</f>
        <v>1</v>
      </c>
      <c r="KR34" s="155">
        <f t="shared" ref="KR34" si="439">SUM(KR35:KR39)</f>
        <v>42</v>
      </c>
      <c r="KS34" s="155">
        <f t="shared" ref="KS34" si="440">SUM(KS35:KS39)</f>
        <v>8</v>
      </c>
      <c r="KT34" s="155">
        <f t="shared" ref="KT34" si="441">SUM(KT35:KT39)</f>
        <v>1</v>
      </c>
      <c r="KU34" s="180">
        <f t="shared" ref="KU34" si="442">SUM(KU35:KU39)</f>
        <v>77</v>
      </c>
      <c r="KV34" s="331">
        <f t="shared" ref="KV34" si="443">SUM(KV35:KV39)</f>
        <v>0</v>
      </c>
      <c r="KW34" s="180">
        <f t="shared" ref="KW34" si="444">SUM(KW35:KW39)</f>
        <v>0</v>
      </c>
      <c r="KY34" s="159">
        <f t="shared" ref="KY34" si="445">SUM(KY35:KY39)</f>
        <v>0</v>
      </c>
      <c r="KZ34" s="155">
        <f t="shared" ref="KZ34" si="446">SUM(KZ35:KZ39)</f>
        <v>0</v>
      </c>
      <c r="LA34" s="155">
        <f t="shared" ref="LA34" si="447">SUM(LA35:LA39)</f>
        <v>0</v>
      </c>
      <c r="LB34" s="180">
        <f t="shared" ref="LB34" si="448">SUM(LB35:LB39)</f>
        <v>0</v>
      </c>
      <c r="LD34" s="275" t="s">
        <v>128</v>
      </c>
      <c r="LE34" s="417">
        <f t="shared" ref="LE34" si="449">SUM(LE35:LE39)</f>
        <v>0</v>
      </c>
      <c r="LF34" s="417">
        <f t="shared" ref="LF34" si="450">SUM(LF35:LF39)</f>
        <v>0</v>
      </c>
      <c r="LG34" s="417">
        <f t="shared" ref="LG34" si="451">SUM(LG35:LG39)</f>
        <v>0</v>
      </c>
      <c r="LH34" s="417">
        <f t="shared" ref="LH34" si="452">SUM(LH35:LH39)</f>
        <v>0</v>
      </c>
      <c r="LI34" s="417">
        <f t="shared" ref="LI34" si="453">SUM(LI35:LI39)</f>
        <v>0</v>
      </c>
      <c r="LJ34" s="795">
        <f t="shared" ref="LJ34" si="454">SUM(LJ35:LJ39)</f>
        <v>0</v>
      </c>
      <c r="LK34" s="454">
        <f t="shared" ref="LK34" si="455">SUM(LK35:LK39)</f>
        <v>0</v>
      </c>
      <c r="LL34" s="460">
        <f t="shared" ref="LL34" si="456">SUM(LL35:LL39)</f>
        <v>0</v>
      </c>
      <c r="LM34" s="460">
        <f t="shared" ref="LM34" si="457">SUM(LM35:LM39)</f>
        <v>0</v>
      </c>
      <c r="LN34" s="462">
        <f t="shared" ref="LN34" si="458">SUM(LN35:LN39)</f>
        <v>0</v>
      </c>
      <c r="LO34" s="800">
        <f t="shared" ref="LO34" si="459">SUM(LO35:LO39)</f>
        <v>13</v>
      </c>
      <c r="LP34" s="504">
        <f t="shared" ref="LP34" si="460">SUM(LP35:LP39)</f>
        <v>3</v>
      </c>
      <c r="LQ34" s="504">
        <f t="shared" ref="LQ34" si="461">SUM(LQ35:LQ39)</f>
        <v>0</v>
      </c>
      <c r="LR34" s="505">
        <f t="shared" ref="LR34" si="462">SUM(LR35:LR39)</f>
        <v>0</v>
      </c>
    </row>
    <row r="35" spans="1:330" s="288" customFormat="1" ht="18.75" x14ac:dyDescent="0.3">
      <c r="A35" s="235">
        <v>1444</v>
      </c>
      <c r="B35" s="201" t="s">
        <v>133</v>
      </c>
      <c r="C35" s="202">
        <v>110</v>
      </c>
      <c r="D35" s="380">
        <v>7</v>
      </c>
      <c r="E35" s="326">
        <v>0</v>
      </c>
      <c r="F35" s="326">
        <v>0</v>
      </c>
      <c r="G35" s="705">
        <f t="shared" si="152"/>
        <v>6.3636363636363633</v>
      </c>
      <c r="H35" s="326">
        <v>7</v>
      </c>
      <c r="I35" s="379">
        <v>0</v>
      </c>
      <c r="J35" s="380">
        <v>10</v>
      </c>
      <c r="K35" s="326">
        <v>5</v>
      </c>
      <c r="L35" s="326">
        <v>6</v>
      </c>
      <c r="M35" s="897">
        <v>5.4545454545454541</v>
      </c>
      <c r="N35" s="380">
        <v>10</v>
      </c>
      <c r="O35" s="326">
        <v>5</v>
      </c>
      <c r="P35" s="326">
        <v>6</v>
      </c>
      <c r="Q35" s="902">
        <f t="shared" si="177"/>
        <v>5.4545454545454541</v>
      </c>
      <c r="R35" s="380">
        <v>0</v>
      </c>
      <c r="S35" s="326">
        <v>0</v>
      </c>
      <c r="T35" s="326">
        <v>0</v>
      </c>
      <c r="U35" s="326">
        <v>0</v>
      </c>
      <c r="V35" s="326">
        <v>0</v>
      </c>
      <c r="W35" s="327">
        <v>0</v>
      </c>
      <c r="X35" s="326">
        <v>10</v>
      </c>
      <c r="Y35" s="326">
        <v>5</v>
      </c>
      <c r="Z35" s="326">
        <v>10</v>
      </c>
      <c r="AA35" s="326">
        <v>5</v>
      </c>
      <c r="AB35" s="326">
        <v>0</v>
      </c>
      <c r="AC35" s="326">
        <v>0</v>
      </c>
      <c r="AD35" s="326">
        <v>0</v>
      </c>
      <c r="AE35" s="326">
        <v>0</v>
      </c>
      <c r="AF35" s="327">
        <v>0</v>
      </c>
      <c r="AG35" s="204"/>
      <c r="AH35" s="148"/>
      <c r="AI35" s="276" t="s">
        <v>133</v>
      </c>
      <c r="AJ35" s="202">
        <v>103</v>
      </c>
      <c r="AK35" s="327">
        <v>11</v>
      </c>
      <c r="AL35" s="708">
        <v>9.0163934426229506</v>
      </c>
      <c r="AM35" s="326">
        <v>11</v>
      </c>
      <c r="AN35" s="326">
        <v>10</v>
      </c>
      <c r="AO35" s="326">
        <v>0</v>
      </c>
      <c r="AP35" s="326">
        <v>0</v>
      </c>
      <c r="AQ35" s="327">
        <v>0</v>
      </c>
      <c r="AR35" s="326">
        <v>0</v>
      </c>
      <c r="AS35" s="326">
        <v>0</v>
      </c>
      <c r="AT35" s="379">
        <v>2</v>
      </c>
      <c r="AU35" s="380">
        <v>6</v>
      </c>
      <c r="AV35" s="708">
        <v>4.918032786885246</v>
      </c>
      <c r="AW35" s="326">
        <v>6</v>
      </c>
      <c r="AX35" s="744">
        <v>6</v>
      </c>
      <c r="AY35" s="326">
        <v>0</v>
      </c>
      <c r="AZ35" s="326">
        <v>0</v>
      </c>
      <c r="BA35" s="326">
        <v>0</v>
      </c>
      <c r="BB35" s="708">
        <v>0</v>
      </c>
      <c r="BC35" s="326">
        <v>0</v>
      </c>
      <c r="BD35" s="326">
        <v>0</v>
      </c>
      <c r="BE35" s="326">
        <v>0</v>
      </c>
      <c r="BF35" s="708">
        <v>0</v>
      </c>
      <c r="BG35" s="326">
        <v>0</v>
      </c>
      <c r="BH35" s="326">
        <v>0</v>
      </c>
      <c r="BI35" s="326">
        <v>0</v>
      </c>
      <c r="BJ35" s="326">
        <v>0</v>
      </c>
      <c r="BK35" s="326">
        <v>0</v>
      </c>
      <c r="BL35" s="326">
        <v>0</v>
      </c>
      <c r="BM35" s="327">
        <v>0</v>
      </c>
      <c r="BN35" s="148"/>
      <c r="BO35" s="201" t="s">
        <v>133</v>
      </c>
      <c r="BP35" s="202">
        <v>102</v>
      </c>
      <c r="BQ35" s="380">
        <v>0</v>
      </c>
      <c r="BR35" s="326">
        <v>7</v>
      </c>
      <c r="BS35" s="326">
        <v>0</v>
      </c>
      <c r="BT35" s="326">
        <v>1</v>
      </c>
      <c r="BU35" s="326">
        <v>2</v>
      </c>
      <c r="BV35" s="326">
        <v>1</v>
      </c>
      <c r="BW35" s="326">
        <v>0</v>
      </c>
      <c r="BX35" s="326">
        <v>0</v>
      </c>
      <c r="BY35" s="708">
        <v>0</v>
      </c>
      <c r="BZ35" s="326">
        <v>1</v>
      </c>
      <c r="CA35" s="326">
        <v>0</v>
      </c>
      <c r="CB35" s="326">
        <v>0</v>
      </c>
      <c r="CC35" s="708">
        <v>0</v>
      </c>
      <c r="CD35" s="326"/>
      <c r="CE35" s="326"/>
      <c r="CF35" s="326"/>
      <c r="CG35" s="326"/>
      <c r="CH35" s="326"/>
      <c r="CI35" s="379"/>
      <c r="CJ35" s="380">
        <v>0</v>
      </c>
      <c r="CK35" s="326">
        <v>1</v>
      </c>
      <c r="CL35" s="716">
        <v>0.75757575757575757</v>
      </c>
      <c r="CM35" s="326"/>
      <c r="CN35" s="326"/>
      <c r="CO35" s="327">
        <v>0</v>
      </c>
      <c r="CP35" s="148"/>
      <c r="CQ35" s="370" t="s">
        <v>133</v>
      </c>
      <c r="CR35" s="371">
        <v>23</v>
      </c>
      <c r="CS35" s="380"/>
      <c r="CT35" s="326"/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/>
      <c r="DL35" s="380"/>
      <c r="DM35" s="327"/>
      <c r="DN35" s="148"/>
      <c r="DO35" s="201" t="s">
        <v>133</v>
      </c>
      <c r="DP35" s="202">
        <v>182</v>
      </c>
      <c r="DQ35" s="380"/>
      <c r="DR35" s="326"/>
      <c r="DS35" s="326"/>
      <c r="DT35" s="379"/>
      <c r="DU35" s="380"/>
      <c r="DV35" s="326"/>
      <c r="DW35" s="326"/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>
        <v>0</v>
      </c>
      <c r="EH35" s="327">
        <v>0</v>
      </c>
      <c r="EI35" s="326"/>
      <c r="EJ35" s="326"/>
      <c r="EK35" s="716">
        <v>0</v>
      </c>
      <c r="EL35" s="326"/>
      <c r="EM35" s="326">
        <v>5</v>
      </c>
      <c r="EN35" s="708">
        <v>3.1446540880503147</v>
      </c>
      <c r="EO35" s="326">
        <v>4</v>
      </c>
      <c r="EP35" s="716">
        <v>2.5157232704402519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61</v>
      </c>
      <c r="EW35" s="326">
        <v>4</v>
      </c>
      <c r="EX35" s="327">
        <v>5</v>
      </c>
      <c r="EY35" s="326">
        <v>3</v>
      </c>
      <c r="EZ35" s="326">
        <v>2</v>
      </c>
      <c r="FA35" s="379">
        <v>1</v>
      </c>
      <c r="FB35" s="380">
        <v>6</v>
      </c>
      <c r="FC35" s="326">
        <v>4</v>
      </c>
      <c r="FD35" s="327">
        <v>2</v>
      </c>
      <c r="FE35" s="326">
        <v>1</v>
      </c>
      <c r="FF35" s="326">
        <v>1</v>
      </c>
      <c r="FG35" s="379">
        <v>0</v>
      </c>
      <c r="FH35" s="380">
        <v>1</v>
      </c>
      <c r="FI35" s="326">
        <v>0</v>
      </c>
      <c r="FJ35" s="327">
        <v>0</v>
      </c>
      <c r="FK35" s="205">
        <v>85</v>
      </c>
      <c r="FL35" s="724">
        <v>11.76470588235294</v>
      </c>
      <c r="FM35" s="326">
        <v>0</v>
      </c>
      <c r="FN35" s="326">
        <v>0</v>
      </c>
      <c r="FO35" s="326">
        <v>5</v>
      </c>
      <c r="FP35" s="326">
        <v>5</v>
      </c>
      <c r="FQ35" s="327">
        <v>0</v>
      </c>
      <c r="FR35" s="380">
        <v>0</v>
      </c>
      <c r="FS35" s="326">
        <v>0</v>
      </c>
      <c r="FT35" s="326">
        <v>0</v>
      </c>
      <c r="FU35" s="326">
        <v>91</v>
      </c>
      <c r="FV35" s="326">
        <v>2</v>
      </c>
      <c r="FW35" s="326">
        <v>2</v>
      </c>
      <c r="FX35" s="326">
        <v>4</v>
      </c>
      <c r="FY35" s="326">
        <v>3</v>
      </c>
      <c r="FZ35" s="326">
        <v>1</v>
      </c>
      <c r="GA35" s="326">
        <v>13</v>
      </c>
      <c r="GB35" s="326">
        <v>12</v>
      </c>
      <c r="GC35" s="326">
        <v>12</v>
      </c>
      <c r="GD35" s="326">
        <v>3</v>
      </c>
      <c r="GE35" s="326">
        <v>0</v>
      </c>
      <c r="GF35" s="326">
        <v>1</v>
      </c>
      <c r="GG35" s="327">
        <v>1</v>
      </c>
      <c r="GH35" s="148"/>
      <c r="GI35" s="201" t="s">
        <v>133</v>
      </c>
      <c r="GJ35" s="486">
        <v>958</v>
      </c>
      <c r="GK35" s="727">
        <v>173.83720930232559</v>
      </c>
      <c r="GL35" s="380">
        <v>0</v>
      </c>
      <c r="GM35" s="326">
        <v>0</v>
      </c>
      <c r="GN35" s="326">
        <v>0</v>
      </c>
      <c r="GO35" s="326">
        <v>0</v>
      </c>
      <c r="GP35" s="327">
        <v>0</v>
      </c>
      <c r="GQ35" s="380">
        <v>118</v>
      </c>
      <c r="GR35" s="326">
        <v>53</v>
      </c>
      <c r="GS35" s="326">
        <v>21</v>
      </c>
      <c r="GT35" s="326">
        <v>63</v>
      </c>
      <c r="GU35" s="327">
        <v>44</v>
      </c>
      <c r="GV35" s="205">
        <v>105</v>
      </c>
      <c r="GW35" s="205">
        <v>1184</v>
      </c>
      <c r="GX35" s="730">
        <v>10.638297872340425</v>
      </c>
      <c r="GY35" s="380">
        <v>0</v>
      </c>
      <c r="GZ35" s="326">
        <v>0</v>
      </c>
      <c r="HA35" s="326">
        <v>0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0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0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1</v>
      </c>
      <c r="IM35" s="326">
        <v>0</v>
      </c>
      <c r="IN35" s="327">
        <v>0</v>
      </c>
      <c r="IO35" s="326">
        <v>9</v>
      </c>
      <c r="IP35" s="326">
        <v>5</v>
      </c>
      <c r="IQ35" s="379">
        <v>3</v>
      </c>
      <c r="IR35" s="380">
        <v>22</v>
      </c>
      <c r="IS35" s="326">
        <v>4</v>
      </c>
      <c r="IT35" s="327">
        <v>3</v>
      </c>
      <c r="IU35" s="326">
        <v>0</v>
      </c>
      <c r="IV35" s="326">
        <v>0</v>
      </c>
      <c r="IW35" s="327">
        <v>1</v>
      </c>
      <c r="IX35" s="380">
        <v>0</v>
      </c>
      <c r="IY35" s="326">
        <v>1</v>
      </c>
      <c r="IZ35" s="327">
        <v>0</v>
      </c>
      <c r="JA35" s="380">
        <v>0</v>
      </c>
      <c r="JB35" s="326">
        <v>0</v>
      </c>
      <c r="JC35" s="327">
        <v>0</v>
      </c>
      <c r="JD35" s="380">
        <v>0</v>
      </c>
      <c r="JE35" s="326">
        <v>0</v>
      </c>
      <c r="JF35" s="326">
        <v>0</v>
      </c>
      <c r="JG35" s="326">
        <v>0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>
        <v>0</v>
      </c>
      <c r="JQ35" s="326">
        <v>0</v>
      </c>
      <c r="JR35" s="326">
        <v>0</v>
      </c>
      <c r="JS35" s="326">
        <v>0</v>
      </c>
      <c r="JT35" s="327">
        <v>0</v>
      </c>
      <c r="JU35" s="380">
        <v>0</v>
      </c>
      <c r="JV35" s="326">
        <v>0</v>
      </c>
      <c r="JW35" s="326">
        <v>0</v>
      </c>
      <c r="JX35" s="326">
        <v>0</v>
      </c>
      <c r="JY35" s="327">
        <v>0</v>
      </c>
      <c r="JZ35" s="380">
        <v>0</v>
      </c>
      <c r="KA35" s="326">
        <v>0</v>
      </c>
      <c r="KB35" s="326">
        <v>0</v>
      </c>
      <c r="KC35" s="326">
        <v>0</v>
      </c>
      <c r="KD35" s="327">
        <v>0</v>
      </c>
      <c r="KE35" s="205">
        <v>592</v>
      </c>
      <c r="KF35" s="734">
        <v>3.7162162162162162</v>
      </c>
      <c r="KG35" s="173">
        <v>22</v>
      </c>
      <c r="KH35" s="205">
        <v>0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7</v>
      </c>
      <c r="KQ35" s="203">
        <v>0</v>
      </c>
      <c r="KR35" s="203">
        <v>33</v>
      </c>
      <c r="KS35" s="203">
        <v>6</v>
      </c>
      <c r="KT35" s="203">
        <v>0</v>
      </c>
      <c r="KU35" s="173">
        <v>64</v>
      </c>
      <c r="KV35" s="332"/>
      <c r="KW35" s="173"/>
      <c r="KY35" s="205"/>
      <c r="KZ35" s="203"/>
      <c r="LA35" s="203"/>
      <c r="LB35" s="173"/>
      <c r="LD35" s="276" t="s">
        <v>133</v>
      </c>
      <c r="LE35" s="419"/>
      <c r="LF35" s="419"/>
      <c r="LG35" s="419"/>
      <c r="LH35" s="419"/>
      <c r="LI35" s="419"/>
      <c r="LJ35" s="545"/>
      <c r="LK35" s="480"/>
      <c r="LL35" s="452"/>
      <c r="LM35" s="452"/>
      <c r="LN35" s="453"/>
      <c r="LO35" s="801">
        <v>4</v>
      </c>
      <c r="LP35" s="452">
        <v>1</v>
      </c>
      <c r="LQ35" s="452"/>
      <c r="LR35" s="453"/>
    </row>
    <row r="36" spans="1:330" s="288" customFormat="1" ht="18.75" x14ac:dyDescent="0.3">
      <c r="A36" s="235">
        <v>1443</v>
      </c>
      <c r="B36" s="201" t="s">
        <v>134</v>
      </c>
      <c r="C36" s="202">
        <v>58</v>
      </c>
      <c r="D36" s="380">
        <v>0</v>
      </c>
      <c r="E36" s="326">
        <v>0</v>
      </c>
      <c r="F36" s="326">
        <v>0</v>
      </c>
      <c r="G36" s="705">
        <f t="shared" si="152"/>
        <v>0</v>
      </c>
      <c r="H36" s="326">
        <v>0</v>
      </c>
      <c r="I36" s="379">
        <v>0</v>
      </c>
      <c r="J36" s="380">
        <v>4</v>
      </c>
      <c r="K36" s="326">
        <v>5</v>
      </c>
      <c r="L36" s="326">
        <v>5</v>
      </c>
      <c r="M36" s="897">
        <v>6.024096385542169</v>
      </c>
      <c r="N36" s="380">
        <v>4</v>
      </c>
      <c r="O36" s="326">
        <v>5</v>
      </c>
      <c r="P36" s="326">
        <v>5</v>
      </c>
      <c r="Q36" s="902">
        <f t="shared" si="177"/>
        <v>8.6206896551724146</v>
      </c>
      <c r="R36" s="380">
        <v>0</v>
      </c>
      <c r="S36" s="326">
        <v>0</v>
      </c>
      <c r="T36" s="326">
        <v>0</v>
      </c>
      <c r="U36" s="326">
        <v>0</v>
      </c>
      <c r="V36" s="326">
        <v>0</v>
      </c>
      <c r="W36" s="327">
        <v>0</v>
      </c>
      <c r="X36" s="326">
        <v>4</v>
      </c>
      <c r="Y36" s="326">
        <v>5</v>
      </c>
      <c r="Z36" s="326">
        <v>4</v>
      </c>
      <c r="AA36" s="326">
        <v>5</v>
      </c>
      <c r="AB36" s="326">
        <v>0</v>
      </c>
      <c r="AC36" s="326">
        <v>0</v>
      </c>
      <c r="AD36" s="326">
        <v>0</v>
      </c>
      <c r="AE36" s="326">
        <v>0</v>
      </c>
      <c r="AF36" s="327">
        <v>0</v>
      </c>
      <c r="AG36" s="204"/>
      <c r="AH36" s="148"/>
      <c r="AI36" s="276" t="s">
        <v>134</v>
      </c>
      <c r="AJ36" s="202">
        <v>64</v>
      </c>
      <c r="AK36" s="327">
        <v>6</v>
      </c>
      <c r="AL36" s="708">
        <v>5.8823529411764701</v>
      </c>
      <c r="AM36" s="882">
        <v>6</v>
      </c>
      <c r="AN36" s="882">
        <v>6</v>
      </c>
      <c r="AO36" s="326">
        <v>0</v>
      </c>
      <c r="AP36" s="326">
        <v>0</v>
      </c>
      <c r="AQ36" s="327">
        <v>0</v>
      </c>
      <c r="AR36" s="326">
        <v>0</v>
      </c>
      <c r="AS36" s="326">
        <v>0</v>
      </c>
      <c r="AT36" s="379">
        <v>11</v>
      </c>
      <c r="AU36" s="895">
        <v>7</v>
      </c>
      <c r="AV36" s="708">
        <v>7.0588235294117645</v>
      </c>
      <c r="AW36" s="326">
        <v>7</v>
      </c>
      <c r="AX36" s="744">
        <v>7</v>
      </c>
      <c r="AY36" s="326">
        <v>0</v>
      </c>
      <c r="AZ36" s="326">
        <v>0</v>
      </c>
      <c r="BA36" s="326">
        <v>0</v>
      </c>
      <c r="BB36" s="708">
        <v>0</v>
      </c>
      <c r="BC36" s="326">
        <v>0</v>
      </c>
      <c r="BD36" s="326">
        <v>0</v>
      </c>
      <c r="BE36" s="326">
        <v>0</v>
      </c>
      <c r="BF36" s="708">
        <v>0</v>
      </c>
      <c r="BG36" s="326">
        <v>0</v>
      </c>
      <c r="BH36" s="326">
        <v>0</v>
      </c>
      <c r="BI36" s="326">
        <v>0</v>
      </c>
      <c r="BJ36" s="326">
        <v>0</v>
      </c>
      <c r="BK36" s="326">
        <v>0</v>
      </c>
      <c r="BL36" s="326">
        <v>0</v>
      </c>
      <c r="BM36" s="327">
        <v>0</v>
      </c>
      <c r="BN36" s="148"/>
      <c r="BO36" s="201" t="s">
        <v>134</v>
      </c>
      <c r="BP36" s="202">
        <v>70</v>
      </c>
      <c r="BQ36" s="380">
        <v>0</v>
      </c>
      <c r="BR36" s="326">
        <v>5</v>
      </c>
      <c r="BS36" s="326">
        <v>0</v>
      </c>
      <c r="BT36" s="326">
        <v>0</v>
      </c>
      <c r="BU36" s="326">
        <v>1</v>
      </c>
      <c r="BV36" s="326">
        <v>0</v>
      </c>
      <c r="BW36" s="326">
        <v>0</v>
      </c>
      <c r="BX36" s="326">
        <v>0</v>
      </c>
      <c r="BY36" s="708">
        <v>0</v>
      </c>
      <c r="BZ36" s="326">
        <v>0</v>
      </c>
      <c r="CA36" s="326">
        <v>0</v>
      </c>
      <c r="CB36" s="326">
        <v>0</v>
      </c>
      <c r="CC36" s="708">
        <v>0</v>
      </c>
      <c r="CD36" s="326"/>
      <c r="CE36" s="326"/>
      <c r="CF36" s="326"/>
      <c r="CG36" s="326"/>
      <c r="CH36" s="326"/>
      <c r="CI36" s="379"/>
      <c r="CJ36" s="380">
        <v>0</v>
      </c>
      <c r="CK36" s="326">
        <v>1</v>
      </c>
      <c r="CL36" s="716">
        <v>1.2345679012345678</v>
      </c>
      <c r="CM36" s="326"/>
      <c r="CN36" s="326"/>
      <c r="CO36" s="327">
        <v>0</v>
      </c>
      <c r="CP36" s="148"/>
      <c r="CQ36" s="370" t="s">
        <v>134</v>
      </c>
      <c r="CR36" s="371">
        <v>6</v>
      </c>
      <c r="CS36" s="380"/>
      <c r="CT36" s="326"/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80"/>
      <c r="DM36" s="327"/>
      <c r="DN36" s="148"/>
      <c r="DO36" s="201" t="s">
        <v>134</v>
      </c>
      <c r="DP36" s="202">
        <v>78</v>
      </c>
      <c r="DQ36" s="380"/>
      <c r="DR36" s="326"/>
      <c r="DS36" s="326"/>
      <c r="DT36" s="379"/>
      <c r="DU36" s="380"/>
      <c r="DV36" s="326"/>
      <c r="DW36" s="326"/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>
        <v>0</v>
      </c>
      <c r="EH36" s="327">
        <v>0</v>
      </c>
      <c r="EI36" s="326"/>
      <c r="EJ36" s="326"/>
      <c r="EK36" s="716">
        <v>0</v>
      </c>
      <c r="EL36" s="326"/>
      <c r="EM36" s="326">
        <v>5</v>
      </c>
      <c r="EN36" s="708">
        <v>6.25</v>
      </c>
      <c r="EO36" s="326">
        <v>5</v>
      </c>
      <c r="EP36" s="716">
        <v>6.25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53</v>
      </c>
      <c r="EW36" s="326">
        <v>7</v>
      </c>
      <c r="EX36" s="327">
        <v>1</v>
      </c>
      <c r="EY36" s="326">
        <v>0</v>
      </c>
      <c r="EZ36" s="326">
        <v>1</v>
      </c>
      <c r="FA36" s="379">
        <v>0</v>
      </c>
      <c r="FB36" s="380">
        <v>1</v>
      </c>
      <c r="FC36" s="326">
        <v>0</v>
      </c>
      <c r="FD36" s="327">
        <v>1</v>
      </c>
      <c r="FE36" s="326">
        <v>1</v>
      </c>
      <c r="FF36" s="326">
        <v>0</v>
      </c>
      <c r="FG36" s="379">
        <v>0</v>
      </c>
      <c r="FH36" s="380">
        <v>0</v>
      </c>
      <c r="FI36" s="326">
        <v>0</v>
      </c>
      <c r="FJ36" s="327">
        <v>0</v>
      </c>
      <c r="FK36" s="205">
        <v>66</v>
      </c>
      <c r="FL36" s="724">
        <v>1.5151515151515151</v>
      </c>
      <c r="FM36" s="326">
        <v>0</v>
      </c>
      <c r="FN36" s="326">
        <v>0</v>
      </c>
      <c r="FO36" s="326">
        <v>1</v>
      </c>
      <c r="FP36" s="326">
        <v>0</v>
      </c>
      <c r="FQ36" s="327">
        <v>0</v>
      </c>
      <c r="FR36" s="380">
        <v>0</v>
      </c>
      <c r="FS36" s="326">
        <v>0</v>
      </c>
      <c r="FT36" s="326">
        <v>0</v>
      </c>
      <c r="FU36" s="326">
        <v>60</v>
      </c>
      <c r="FV36" s="326">
        <v>4</v>
      </c>
      <c r="FW36" s="326">
        <v>0</v>
      </c>
      <c r="FX36" s="326">
        <v>2</v>
      </c>
      <c r="FY36" s="326">
        <v>0</v>
      </c>
      <c r="FZ36" s="326">
        <v>0</v>
      </c>
      <c r="GA36" s="326">
        <v>1</v>
      </c>
      <c r="GB36" s="326">
        <v>0</v>
      </c>
      <c r="GC36" s="326">
        <v>0</v>
      </c>
      <c r="GD36" s="326">
        <v>0</v>
      </c>
      <c r="GE36" s="326">
        <v>0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90.697674418604649</v>
      </c>
      <c r="GL36" s="380">
        <v>0</v>
      </c>
      <c r="GM36" s="326">
        <v>0</v>
      </c>
      <c r="GN36" s="326">
        <v>0</v>
      </c>
      <c r="GO36" s="326">
        <v>0</v>
      </c>
      <c r="GP36" s="327">
        <v>0</v>
      </c>
      <c r="GQ36" s="380">
        <v>8</v>
      </c>
      <c r="GR36" s="326">
        <v>4</v>
      </c>
      <c r="GS36" s="326">
        <v>12</v>
      </c>
      <c r="GT36" s="326">
        <v>39</v>
      </c>
      <c r="GU36" s="327">
        <v>15</v>
      </c>
      <c r="GV36" s="205">
        <v>25</v>
      </c>
      <c r="GW36" s="205">
        <v>317</v>
      </c>
      <c r="GX36" s="730">
        <v>8.8652482269503547</v>
      </c>
      <c r="GY36" s="380">
        <v>0</v>
      </c>
      <c r="GZ36" s="326">
        <v>0</v>
      </c>
      <c r="HA36" s="326">
        <v>2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1</v>
      </c>
      <c r="IP36" s="326">
        <v>0</v>
      </c>
      <c r="IQ36" s="379">
        <v>0</v>
      </c>
      <c r="IR36" s="380">
        <v>4</v>
      </c>
      <c r="IS36" s="326">
        <v>2</v>
      </c>
      <c r="IT36" s="327">
        <v>0</v>
      </c>
      <c r="IU36" s="326">
        <v>0</v>
      </c>
      <c r="IV36" s="326">
        <v>0</v>
      </c>
      <c r="IW36" s="327">
        <v>0</v>
      </c>
      <c r="IX36" s="380">
        <v>0</v>
      </c>
      <c r="IY36" s="326">
        <v>0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>
        <v>0</v>
      </c>
      <c r="JQ36" s="326">
        <v>0</v>
      </c>
      <c r="JR36" s="326">
        <v>0</v>
      </c>
      <c r="JS36" s="326">
        <v>0</v>
      </c>
      <c r="JT36" s="327">
        <v>0</v>
      </c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0</v>
      </c>
      <c r="KC36" s="326">
        <v>0</v>
      </c>
      <c r="KD36" s="327">
        <v>0</v>
      </c>
      <c r="KE36" s="205">
        <v>158</v>
      </c>
      <c r="KF36" s="734">
        <v>1.2658227848101267</v>
      </c>
      <c r="KG36" s="173">
        <v>2</v>
      </c>
      <c r="KH36" s="205">
        <v>0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1</v>
      </c>
      <c r="KQ36" s="203">
        <v>0</v>
      </c>
      <c r="KR36" s="203">
        <v>2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419"/>
      <c r="LF36" s="419"/>
      <c r="LG36" s="419"/>
      <c r="LH36" s="419"/>
      <c r="LI36" s="419"/>
      <c r="LJ36" s="545"/>
      <c r="LK36" s="480"/>
      <c r="LL36" s="452"/>
      <c r="LM36" s="452"/>
      <c r="LN36" s="453"/>
      <c r="LO36" s="801">
        <v>9</v>
      </c>
      <c r="LP36" s="452"/>
      <c r="LQ36" s="452"/>
      <c r="LR36" s="453"/>
    </row>
    <row r="37" spans="1:330" s="288" customFormat="1" ht="18.75" x14ac:dyDescent="0.3">
      <c r="A37" s="200">
        <v>12192</v>
      </c>
      <c r="B37" s="201" t="s">
        <v>145</v>
      </c>
      <c r="C37" s="202">
        <v>0</v>
      </c>
      <c r="D37" s="380"/>
      <c r="E37" s="326"/>
      <c r="F37" s="326"/>
      <c r="G37" s="705" t="e">
        <f t="shared" si="152"/>
        <v>#DIV/0!</v>
      </c>
      <c r="H37" s="326"/>
      <c r="I37" s="379"/>
      <c r="J37" s="380">
        <v>1</v>
      </c>
      <c r="K37" s="326"/>
      <c r="L37" s="326"/>
      <c r="M37" s="897" t="e">
        <f t="shared" si="176"/>
        <v>#DIV/0!</v>
      </c>
      <c r="N37" s="380">
        <v>1</v>
      </c>
      <c r="O37" s="326"/>
      <c r="P37" s="326"/>
      <c r="Q37" s="902" t="e">
        <f t="shared" si="177"/>
        <v>#DIV/0!</v>
      </c>
      <c r="R37" s="380"/>
      <c r="S37" s="326"/>
      <c r="T37" s="326"/>
      <c r="U37" s="326"/>
      <c r="V37" s="326"/>
      <c r="W37" s="327"/>
      <c r="X37" s="326">
        <v>1</v>
      </c>
      <c r="Y37" s="326"/>
      <c r="Z37" s="326">
        <v>1</v>
      </c>
      <c r="AA37" s="326"/>
      <c r="AB37" s="326"/>
      <c r="AC37" s="326"/>
      <c r="AD37" s="326"/>
      <c r="AE37" s="326"/>
      <c r="AF37" s="327"/>
      <c r="AG37" s="204"/>
      <c r="AH37" s="148"/>
      <c r="AI37" s="276" t="s">
        <v>145</v>
      </c>
      <c r="AJ37" s="202">
        <v>0</v>
      </c>
      <c r="AK37" s="327">
        <v>1</v>
      </c>
      <c r="AL37" s="708" t="e">
        <f t="shared" si="178"/>
        <v>#DIV/0!</v>
      </c>
      <c r="AM37" s="326">
        <v>1</v>
      </c>
      <c r="AN37" s="326"/>
      <c r="AO37" s="326"/>
      <c r="AP37" s="326"/>
      <c r="AQ37" s="327"/>
      <c r="AR37" s="326"/>
      <c r="AS37" s="326"/>
      <c r="AT37" s="379"/>
      <c r="AU37" s="380"/>
      <c r="AV37" s="708" t="e">
        <f t="shared" si="179"/>
        <v>#DIV/0!</v>
      </c>
      <c r="AW37" s="326"/>
      <c r="AX37" s="744"/>
      <c r="AY37" s="326"/>
      <c r="AZ37" s="326"/>
      <c r="BA37" s="326"/>
      <c r="BB37" s="708" t="e">
        <f t="shared" si="180"/>
        <v>#DIV/0!</v>
      </c>
      <c r="BC37" s="326"/>
      <c r="BD37" s="326"/>
      <c r="BE37" s="326"/>
      <c r="BF37" s="708" t="e">
        <f t="shared" si="181"/>
        <v>#DIV/0!</v>
      </c>
      <c r="BG37" s="326"/>
      <c r="BH37" s="326"/>
      <c r="BI37" s="326"/>
      <c r="BJ37" s="326"/>
      <c r="BK37" s="326"/>
      <c r="BL37" s="326"/>
      <c r="BM37" s="327"/>
      <c r="BN37" s="148"/>
      <c r="BO37" s="201" t="s">
        <v>145</v>
      </c>
      <c r="BP37" s="202">
        <v>0</v>
      </c>
      <c r="BQ37" s="380"/>
      <c r="BR37" s="326"/>
      <c r="BS37" s="326"/>
      <c r="BT37" s="326"/>
      <c r="BU37" s="326"/>
      <c r="BV37" s="326"/>
      <c r="BW37" s="326"/>
      <c r="BX37" s="326"/>
      <c r="BY37" s="708" t="e">
        <f t="shared" si="182"/>
        <v>#DIV/0!</v>
      </c>
      <c r="BZ37" s="326"/>
      <c r="CA37" s="326"/>
      <c r="CB37" s="326"/>
      <c r="CC37" s="708" t="e">
        <f t="shared" si="183"/>
        <v>#DIV/0!</v>
      </c>
      <c r="CD37" s="326"/>
      <c r="CE37" s="326"/>
      <c r="CF37" s="326"/>
      <c r="CG37" s="326"/>
      <c r="CH37" s="326"/>
      <c r="CI37" s="379"/>
      <c r="CJ37" s="380"/>
      <c r="CK37" s="326"/>
      <c r="CL37" s="716" t="e">
        <f t="shared" si="184"/>
        <v>#DIV/0!</v>
      </c>
      <c r="CM37" s="326"/>
      <c r="CN37" s="326"/>
      <c r="CO37" s="327"/>
      <c r="CP37" s="148"/>
      <c r="CQ37" s="370" t="s">
        <v>145</v>
      </c>
      <c r="CR37" s="371">
        <v>0</v>
      </c>
      <c r="CS37" s="380"/>
      <c r="CT37" s="326"/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80"/>
      <c r="DM37" s="327"/>
      <c r="DN37" s="148"/>
      <c r="DO37" s="201" t="s">
        <v>145</v>
      </c>
      <c r="DP37" s="202">
        <v>0</v>
      </c>
      <c r="DQ37" s="380"/>
      <c r="DR37" s="326"/>
      <c r="DS37" s="326"/>
      <c r="DT37" s="379"/>
      <c r="DU37" s="380"/>
      <c r="DV37" s="326"/>
      <c r="DW37" s="326"/>
      <c r="DX37" s="720" t="e">
        <f t="shared" si="185"/>
        <v>#DIV/0!</v>
      </c>
      <c r="DY37" s="380"/>
      <c r="DZ37" s="326"/>
      <c r="EA37" s="326"/>
      <c r="EB37" s="716" t="e">
        <f t="shared" si="186"/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si="187"/>
        <v>#DIV/0!</v>
      </c>
      <c r="EL37" s="326"/>
      <c r="EM37" s="326"/>
      <c r="EN37" s="708" t="e">
        <f t="shared" si="188"/>
        <v>#DIV/0!</v>
      </c>
      <c r="EO37" s="326"/>
      <c r="EP37" s="716" t="e">
        <f t="shared" si="189"/>
        <v>#DIV/0!</v>
      </c>
      <c r="EQ37" s="148"/>
      <c r="ER37" s="201" t="s">
        <v>145</v>
      </c>
      <c r="ES37" s="380"/>
      <c r="ET37" s="326"/>
      <c r="EU37" s="379"/>
      <c r="EV37" s="380"/>
      <c r="EW37" s="326"/>
      <c r="EX37" s="327"/>
      <c r="EY37" s="326"/>
      <c r="EZ37" s="326"/>
      <c r="FA37" s="379"/>
      <c r="FB37" s="380"/>
      <c r="FC37" s="326"/>
      <c r="FD37" s="327"/>
      <c r="FE37" s="326"/>
      <c r="FF37" s="326"/>
      <c r="FG37" s="379"/>
      <c r="FH37" s="380"/>
      <c r="FI37" s="326"/>
      <c r="FJ37" s="327"/>
      <c r="FK37" s="205">
        <v>0</v>
      </c>
      <c r="FL37" s="724" t="e">
        <f t="shared" si="166"/>
        <v>#DIV/0!</v>
      </c>
      <c r="FM37" s="326"/>
      <c r="FN37" s="326"/>
      <c r="FO37" s="326">
        <v>2</v>
      </c>
      <c r="FP37" s="326"/>
      <c r="FQ37" s="327"/>
      <c r="FR37" s="380"/>
      <c r="FS37" s="326"/>
      <c r="FT37" s="326"/>
      <c r="FU37" s="326"/>
      <c r="FV37" s="326"/>
      <c r="FW37" s="326"/>
      <c r="FX37" s="326">
        <v>1</v>
      </c>
      <c r="FY37" s="326"/>
      <c r="FZ37" s="326"/>
      <c r="GA37" s="326"/>
      <c r="GB37" s="326"/>
      <c r="GC37" s="326"/>
      <c r="GD37" s="326"/>
      <c r="GE37" s="326"/>
      <c r="GF37" s="326"/>
      <c r="GG37" s="327"/>
      <c r="GH37" s="148"/>
      <c r="GI37" s="201" t="s">
        <v>145</v>
      </c>
      <c r="GJ37" s="486">
        <v>0</v>
      </c>
      <c r="GK37" s="727" t="e">
        <f t="shared" si="341"/>
        <v>#DIV/0!</v>
      </c>
      <c r="GL37" s="380"/>
      <c r="GM37" s="326"/>
      <c r="GN37" s="326"/>
      <c r="GO37" s="326"/>
      <c r="GP37" s="327"/>
      <c r="GQ37" s="380">
        <v>1</v>
      </c>
      <c r="GR37" s="326">
        <v>2</v>
      </c>
      <c r="GS37" s="326">
        <v>0</v>
      </c>
      <c r="GT37" s="326">
        <v>2</v>
      </c>
      <c r="GU37" s="327">
        <v>3</v>
      </c>
      <c r="GV37" s="205">
        <v>3</v>
      </c>
      <c r="GW37" s="205">
        <v>0</v>
      </c>
      <c r="GX37" s="730" t="e">
        <f t="shared" si="190"/>
        <v>#DIV/0!</v>
      </c>
      <c r="GY37" s="380"/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f t="shared" si="191"/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/>
      <c r="IP37" s="326"/>
      <c r="IQ37" s="379"/>
      <c r="IR37" s="380"/>
      <c r="IS37" s="326"/>
      <c r="IT37" s="327"/>
      <c r="IU37" s="326"/>
      <c r="IV37" s="326"/>
      <c r="IW37" s="327"/>
      <c r="IX37" s="380"/>
      <c r="IY37" s="326"/>
      <c r="IZ37" s="327"/>
      <c r="JA37" s="380"/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f t="shared" si="192"/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421" t="s">
        <v>145</v>
      </c>
      <c r="LE37" s="419"/>
      <c r="LF37" s="419"/>
      <c r="LG37" s="419"/>
      <c r="LH37" s="419"/>
      <c r="LI37" s="419"/>
      <c r="LJ37" s="545"/>
      <c r="LK37" s="480"/>
      <c r="LL37" s="452"/>
      <c r="LM37" s="452"/>
      <c r="LN37" s="453"/>
      <c r="LO37" s="801"/>
      <c r="LP37" s="452"/>
      <c r="LQ37" s="452"/>
      <c r="LR37" s="453"/>
    </row>
    <row r="38" spans="1:330" s="288" customFormat="1" ht="18.75" x14ac:dyDescent="0.3">
      <c r="A38" s="235">
        <v>1447</v>
      </c>
      <c r="B38" s="201" t="s">
        <v>138</v>
      </c>
      <c r="C38" s="202">
        <v>32</v>
      </c>
      <c r="D38" s="380">
        <v>0</v>
      </c>
      <c r="E38" s="326">
        <v>0</v>
      </c>
      <c r="F38" s="326">
        <v>0</v>
      </c>
      <c r="G38" s="705">
        <f t="shared" si="152"/>
        <v>0</v>
      </c>
      <c r="H38" s="326">
        <v>0</v>
      </c>
      <c r="I38" s="379">
        <v>0</v>
      </c>
      <c r="J38" s="380">
        <v>0</v>
      </c>
      <c r="K38" s="905">
        <v>4</v>
      </c>
      <c r="L38" s="326">
        <v>3</v>
      </c>
      <c r="M38" s="897">
        <v>9.67741935483871</v>
      </c>
      <c r="N38" s="380">
        <v>0</v>
      </c>
      <c r="O38" s="905">
        <v>4</v>
      </c>
      <c r="P38" s="326">
        <v>3</v>
      </c>
      <c r="Q38" s="902">
        <f t="shared" si="177"/>
        <v>9.375</v>
      </c>
      <c r="R38" s="380">
        <v>0</v>
      </c>
      <c r="S38" s="326">
        <v>0</v>
      </c>
      <c r="T38" s="326">
        <v>0</v>
      </c>
      <c r="U38" s="326">
        <v>0</v>
      </c>
      <c r="V38" s="326">
        <v>0</v>
      </c>
      <c r="W38" s="327">
        <v>0</v>
      </c>
      <c r="X38" s="326">
        <v>0</v>
      </c>
      <c r="Y38" s="905">
        <v>4</v>
      </c>
      <c r="Z38" s="326">
        <v>0</v>
      </c>
      <c r="AA38" s="905">
        <v>4</v>
      </c>
      <c r="AB38" s="326">
        <v>0</v>
      </c>
      <c r="AC38" s="326">
        <v>0</v>
      </c>
      <c r="AD38" s="326">
        <v>0</v>
      </c>
      <c r="AE38" s="326">
        <v>0</v>
      </c>
      <c r="AF38" s="327">
        <v>0</v>
      </c>
      <c r="AG38" s="204"/>
      <c r="AH38" s="148"/>
      <c r="AI38" s="276" t="s">
        <v>138</v>
      </c>
      <c r="AJ38" s="202">
        <v>30</v>
      </c>
      <c r="AK38" s="327">
        <v>1</v>
      </c>
      <c r="AL38" s="708">
        <v>2.8571428571428572</v>
      </c>
      <c r="AM38" s="326">
        <v>1</v>
      </c>
      <c r="AN38" s="326">
        <v>1</v>
      </c>
      <c r="AO38" s="326">
        <v>0</v>
      </c>
      <c r="AP38" s="326">
        <v>0</v>
      </c>
      <c r="AQ38" s="327">
        <v>0</v>
      </c>
      <c r="AR38" s="326">
        <v>0</v>
      </c>
      <c r="AS38" s="326">
        <v>0</v>
      </c>
      <c r="AT38" s="379">
        <v>1</v>
      </c>
      <c r="AU38" s="380">
        <v>3</v>
      </c>
      <c r="AV38" s="708">
        <v>8.5714285714285712</v>
      </c>
      <c r="AW38" s="326">
        <v>2</v>
      </c>
      <c r="AX38" s="744">
        <v>2</v>
      </c>
      <c r="AY38" s="326">
        <v>0</v>
      </c>
      <c r="AZ38" s="326">
        <v>0</v>
      </c>
      <c r="BA38" s="326">
        <v>0</v>
      </c>
      <c r="BB38" s="708">
        <v>0</v>
      </c>
      <c r="BC38" s="326">
        <v>0</v>
      </c>
      <c r="BD38" s="326">
        <v>0</v>
      </c>
      <c r="BE38" s="326">
        <v>0</v>
      </c>
      <c r="BF38" s="708">
        <v>0</v>
      </c>
      <c r="BG38" s="326">
        <v>0</v>
      </c>
      <c r="BH38" s="326">
        <v>0</v>
      </c>
      <c r="BI38" s="326">
        <v>0</v>
      </c>
      <c r="BJ38" s="326">
        <v>0</v>
      </c>
      <c r="BK38" s="326">
        <v>0</v>
      </c>
      <c r="BL38" s="326">
        <v>0</v>
      </c>
      <c r="BM38" s="327">
        <v>0</v>
      </c>
      <c r="BN38" s="148"/>
      <c r="BO38" s="201" t="s">
        <v>138</v>
      </c>
      <c r="BP38" s="202">
        <v>29</v>
      </c>
      <c r="BQ38" s="380">
        <v>0</v>
      </c>
      <c r="BR38" s="326">
        <v>1</v>
      </c>
      <c r="BS38" s="326">
        <v>0</v>
      </c>
      <c r="BT38" s="326">
        <v>0</v>
      </c>
      <c r="BU38" s="326">
        <v>0</v>
      </c>
      <c r="BV38" s="326">
        <v>0</v>
      </c>
      <c r="BW38" s="326">
        <v>0</v>
      </c>
      <c r="BX38" s="326">
        <v>0</v>
      </c>
      <c r="BY38" s="708">
        <v>0</v>
      </c>
      <c r="BZ38" s="326">
        <v>0</v>
      </c>
      <c r="CA38" s="326">
        <v>0</v>
      </c>
      <c r="CB38" s="326">
        <v>0</v>
      </c>
      <c r="CC38" s="708">
        <v>0</v>
      </c>
      <c r="CD38" s="326"/>
      <c r="CE38" s="326"/>
      <c r="CF38" s="326"/>
      <c r="CG38" s="326"/>
      <c r="CH38" s="326"/>
      <c r="CI38" s="379"/>
      <c r="CJ38" s="380">
        <v>0</v>
      </c>
      <c r="CK38" s="326">
        <v>0</v>
      </c>
      <c r="CL38" s="716">
        <v>0</v>
      </c>
      <c r="CM38" s="326"/>
      <c r="CN38" s="326"/>
      <c r="CO38" s="327">
        <v>0</v>
      </c>
      <c r="CP38" s="148"/>
      <c r="CQ38" s="370" t="s">
        <v>138</v>
      </c>
      <c r="CR38" s="371">
        <v>5</v>
      </c>
      <c r="CS38" s="380"/>
      <c r="CT38" s="326"/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79"/>
      <c r="DJ38" s="380"/>
      <c r="DK38" s="327"/>
      <c r="DL38" s="380"/>
      <c r="DM38" s="327"/>
      <c r="DN38" s="148"/>
      <c r="DO38" s="201" t="s">
        <v>138</v>
      </c>
      <c r="DP38" s="202">
        <v>45</v>
      </c>
      <c r="DQ38" s="380"/>
      <c r="DR38" s="326"/>
      <c r="DS38" s="326"/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/>
      <c r="EF38" s="379"/>
      <c r="EG38" s="380">
        <v>0</v>
      </c>
      <c r="EH38" s="327">
        <v>0</v>
      </c>
      <c r="EI38" s="326"/>
      <c r="EJ38" s="326"/>
      <c r="EK38" s="716">
        <v>0</v>
      </c>
      <c r="EL38" s="326"/>
      <c r="EM38" s="326">
        <v>1</v>
      </c>
      <c r="EN38" s="708">
        <v>2.2222222222222223</v>
      </c>
      <c r="EO38" s="326">
        <v>1</v>
      </c>
      <c r="EP38" s="716">
        <v>2.2222222222222223</v>
      </c>
      <c r="EQ38" s="148"/>
      <c r="ER38" s="201" t="s">
        <v>138</v>
      </c>
      <c r="ES38" s="380">
        <v>0</v>
      </c>
      <c r="ET38" s="326">
        <v>0</v>
      </c>
      <c r="EU38" s="379">
        <v>0</v>
      </c>
      <c r="EV38" s="380">
        <v>7</v>
      </c>
      <c r="EW38" s="326">
        <v>1</v>
      </c>
      <c r="EX38" s="327">
        <v>1</v>
      </c>
      <c r="EY38" s="326">
        <v>3</v>
      </c>
      <c r="EZ38" s="326">
        <v>0</v>
      </c>
      <c r="FA38" s="379">
        <v>3</v>
      </c>
      <c r="FB38" s="380">
        <v>0</v>
      </c>
      <c r="FC38" s="326">
        <v>1</v>
      </c>
      <c r="FD38" s="327">
        <v>0</v>
      </c>
      <c r="FE38" s="326">
        <v>0</v>
      </c>
      <c r="FF38" s="326">
        <v>1</v>
      </c>
      <c r="FG38" s="379">
        <v>0</v>
      </c>
      <c r="FH38" s="380">
        <v>0</v>
      </c>
      <c r="FI38" s="326">
        <v>0</v>
      </c>
      <c r="FJ38" s="327">
        <v>0</v>
      </c>
      <c r="FK38" s="205">
        <v>24</v>
      </c>
      <c r="FL38" s="724">
        <v>0</v>
      </c>
      <c r="FM38" s="326">
        <v>0</v>
      </c>
      <c r="FN38" s="326">
        <v>0</v>
      </c>
      <c r="FO38" s="326">
        <v>0</v>
      </c>
      <c r="FP38" s="326">
        <v>0</v>
      </c>
      <c r="FQ38" s="327">
        <v>0</v>
      </c>
      <c r="FR38" s="380">
        <v>0</v>
      </c>
      <c r="FS38" s="326">
        <v>0</v>
      </c>
      <c r="FT38" s="326">
        <v>0</v>
      </c>
      <c r="FU38" s="326">
        <v>2</v>
      </c>
      <c r="FV38" s="326">
        <v>1</v>
      </c>
      <c r="FW38" s="326">
        <v>0</v>
      </c>
      <c r="FX38" s="326">
        <v>12</v>
      </c>
      <c r="FY38" s="326">
        <v>1</v>
      </c>
      <c r="FZ38" s="326">
        <v>0</v>
      </c>
      <c r="GA38" s="326">
        <v>0</v>
      </c>
      <c r="GB38" s="326">
        <v>0</v>
      </c>
      <c r="GC38" s="326">
        <v>0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6.1224489795918364</v>
      </c>
      <c r="GL38" s="380">
        <v>0</v>
      </c>
      <c r="GM38" s="326">
        <v>0</v>
      </c>
      <c r="GN38" s="326">
        <v>0</v>
      </c>
      <c r="GO38" s="326">
        <v>0</v>
      </c>
      <c r="GP38" s="327">
        <v>0</v>
      </c>
      <c r="GQ38" s="380">
        <v>1</v>
      </c>
      <c r="GR38" s="326">
        <v>0</v>
      </c>
      <c r="GS38" s="326">
        <v>0</v>
      </c>
      <c r="GT38" s="326">
        <v>2</v>
      </c>
      <c r="GU38" s="327">
        <v>0</v>
      </c>
      <c r="GV38" s="205">
        <v>4</v>
      </c>
      <c r="GW38" s="205">
        <v>338</v>
      </c>
      <c r="GX38" s="730">
        <v>1.5151515151515151</v>
      </c>
      <c r="GY38" s="380">
        <v>0</v>
      </c>
      <c r="GZ38" s="326">
        <v>0</v>
      </c>
      <c r="HA38" s="326">
        <v>1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0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3</v>
      </c>
      <c r="IP38" s="326">
        <v>0</v>
      </c>
      <c r="IQ38" s="379">
        <v>0</v>
      </c>
      <c r="IR38" s="380">
        <v>0</v>
      </c>
      <c r="IS38" s="326">
        <v>2</v>
      </c>
      <c r="IT38" s="327">
        <v>0</v>
      </c>
      <c r="IU38" s="326">
        <v>0</v>
      </c>
      <c r="IV38" s="326">
        <v>0</v>
      </c>
      <c r="IW38" s="327">
        <v>0</v>
      </c>
      <c r="IX38" s="380">
        <v>2</v>
      </c>
      <c r="IY38" s="326">
        <v>0</v>
      </c>
      <c r="IZ38" s="327">
        <v>0</v>
      </c>
      <c r="JA38" s="380">
        <v>0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>
        <v>0</v>
      </c>
      <c r="JQ38" s="326">
        <v>0</v>
      </c>
      <c r="JR38" s="326">
        <v>0</v>
      </c>
      <c r="JS38" s="326">
        <v>0</v>
      </c>
      <c r="JT38" s="327">
        <v>0</v>
      </c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0</v>
      </c>
      <c r="KD38" s="327">
        <v>0</v>
      </c>
      <c r="KE38" s="205">
        <v>169</v>
      </c>
      <c r="KF38" s="734">
        <v>1.7751479289940828</v>
      </c>
      <c r="KG38" s="173">
        <v>3</v>
      </c>
      <c r="KH38" s="205">
        <v>0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2</v>
      </c>
      <c r="KQ38" s="203">
        <v>1</v>
      </c>
      <c r="KR38" s="203">
        <v>7</v>
      </c>
      <c r="KS38" s="203">
        <v>2</v>
      </c>
      <c r="KT38" s="203">
        <v>1</v>
      </c>
      <c r="KU38" s="173">
        <v>13</v>
      </c>
      <c r="KV38" s="332"/>
      <c r="KW38" s="173"/>
      <c r="KY38" s="205"/>
      <c r="KZ38" s="203"/>
      <c r="LA38" s="203"/>
      <c r="LB38" s="173"/>
      <c r="LD38" s="276" t="s">
        <v>138</v>
      </c>
      <c r="LE38" s="419"/>
      <c r="LF38" s="419"/>
      <c r="LG38" s="419"/>
      <c r="LH38" s="419"/>
      <c r="LI38" s="419"/>
      <c r="LJ38" s="545"/>
      <c r="LK38" s="480"/>
      <c r="LL38" s="452"/>
      <c r="LM38" s="452"/>
      <c r="LN38" s="453"/>
      <c r="LO38" s="801"/>
      <c r="LP38" s="452"/>
      <c r="LQ38" s="452"/>
      <c r="LR38" s="453"/>
    </row>
    <row r="39" spans="1:330" s="288" customFormat="1" ht="18.75" x14ac:dyDescent="0.3">
      <c r="A39" s="235">
        <v>1448</v>
      </c>
      <c r="B39" s="201" t="s">
        <v>139</v>
      </c>
      <c r="C39" s="202">
        <v>13</v>
      </c>
      <c r="D39" s="380">
        <v>0</v>
      </c>
      <c r="E39" s="326">
        <v>0</v>
      </c>
      <c r="F39" s="326">
        <v>0</v>
      </c>
      <c r="G39" s="705">
        <f t="shared" si="152"/>
        <v>0</v>
      </c>
      <c r="H39" s="326">
        <v>0</v>
      </c>
      <c r="I39" s="379">
        <v>0</v>
      </c>
      <c r="J39" s="380">
        <v>0</v>
      </c>
      <c r="K39" s="326">
        <v>0</v>
      </c>
      <c r="L39" s="326">
        <v>2</v>
      </c>
      <c r="M39" s="897">
        <v>13.333333333333334</v>
      </c>
      <c r="N39" s="380">
        <v>0</v>
      </c>
      <c r="O39" s="326">
        <v>0</v>
      </c>
      <c r="P39" s="326">
        <v>2</v>
      </c>
      <c r="Q39" s="902">
        <f t="shared" si="177"/>
        <v>15.384615384615385</v>
      </c>
      <c r="R39" s="380">
        <v>0</v>
      </c>
      <c r="S39" s="326">
        <v>0</v>
      </c>
      <c r="T39" s="326">
        <v>0</v>
      </c>
      <c r="U39" s="326">
        <v>0</v>
      </c>
      <c r="V39" s="326">
        <v>0</v>
      </c>
      <c r="W39" s="327">
        <v>0</v>
      </c>
      <c r="X39" s="326">
        <v>0</v>
      </c>
      <c r="Y39" s="326">
        <v>0</v>
      </c>
      <c r="Z39" s="326">
        <v>0</v>
      </c>
      <c r="AA39" s="326">
        <v>0</v>
      </c>
      <c r="AB39" s="326">
        <v>0</v>
      </c>
      <c r="AC39" s="326">
        <v>0</v>
      </c>
      <c r="AD39" s="326">
        <v>0</v>
      </c>
      <c r="AE39" s="326">
        <v>0</v>
      </c>
      <c r="AF39" s="327">
        <v>0</v>
      </c>
      <c r="AG39" s="204"/>
      <c r="AH39" s="148"/>
      <c r="AI39" s="276" t="s">
        <v>139</v>
      </c>
      <c r="AJ39" s="202">
        <v>12</v>
      </c>
      <c r="AK39" s="327">
        <v>1</v>
      </c>
      <c r="AL39" s="708">
        <v>5.5555555555555554</v>
      </c>
      <c r="AM39" s="326">
        <v>1</v>
      </c>
      <c r="AN39" s="326">
        <v>1</v>
      </c>
      <c r="AO39" s="326">
        <v>0</v>
      </c>
      <c r="AP39" s="326">
        <v>0</v>
      </c>
      <c r="AQ39" s="327">
        <v>0</v>
      </c>
      <c r="AR39" s="326">
        <v>0</v>
      </c>
      <c r="AS39" s="326">
        <v>0</v>
      </c>
      <c r="AT39" s="379">
        <v>0</v>
      </c>
      <c r="AU39" s="380">
        <v>0</v>
      </c>
      <c r="AV39" s="708">
        <v>0</v>
      </c>
      <c r="AW39" s="326">
        <v>0</v>
      </c>
      <c r="AX39" s="744">
        <v>0</v>
      </c>
      <c r="AY39" s="326">
        <v>0</v>
      </c>
      <c r="AZ39" s="326">
        <v>0</v>
      </c>
      <c r="BA39" s="326">
        <v>0</v>
      </c>
      <c r="BB39" s="708">
        <v>0</v>
      </c>
      <c r="BC39" s="326">
        <v>0</v>
      </c>
      <c r="BD39" s="326">
        <v>0</v>
      </c>
      <c r="BE39" s="326">
        <v>0</v>
      </c>
      <c r="BF39" s="708">
        <v>0</v>
      </c>
      <c r="BG39" s="326">
        <v>0</v>
      </c>
      <c r="BH39" s="326">
        <v>0</v>
      </c>
      <c r="BI39" s="326">
        <v>0</v>
      </c>
      <c r="BJ39" s="326">
        <v>0</v>
      </c>
      <c r="BK39" s="326">
        <v>0</v>
      </c>
      <c r="BL39" s="326">
        <v>0</v>
      </c>
      <c r="BM39" s="327">
        <v>0</v>
      </c>
      <c r="BN39" s="148"/>
      <c r="BO39" s="201" t="s">
        <v>139</v>
      </c>
      <c r="BP39" s="202">
        <v>11</v>
      </c>
      <c r="BQ39" s="380">
        <v>0</v>
      </c>
      <c r="BR39" s="326">
        <v>1</v>
      </c>
      <c r="BS39" s="326">
        <v>0</v>
      </c>
      <c r="BT39" s="326">
        <v>1</v>
      </c>
      <c r="BU39" s="326">
        <v>0</v>
      </c>
      <c r="BV39" s="326">
        <v>0</v>
      </c>
      <c r="BW39" s="326">
        <v>0</v>
      </c>
      <c r="BX39" s="326">
        <v>0</v>
      </c>
      <c r="BY39" s="708">
        <v>0</v>
      </c>
      <c r="BZ39" s="326">
        <v>0</v>
      </c>
      <c r="CA39" s="326">
        <v>0</v>
      </c>
      <c r="CB39" s="326">
        <v>0</v>
      </c>
      <c r="CC39" s="708">
        <v>0</v>
      </c>
      <c r="CD39" s="326"/>
      <c r="CE39" s="326"/>
      <c r="CF39" s="326"/>
      <c r="CG39" s="326"/>
      <c r="CH39" s="326"/>
      <c r="CI39" s="379"/>
      <c r="CJ39" s="380">
        <v>0</v>
      </c>
      <c r="CK39" s="326">
        <v>0</v>
      </c>
      <c r="CL39" s="716">
        <v>0</v>
      </c>
      <c r="CM39" s="326"/>
      <c r="CN39" s="326"/>
      <c r="CO39" s="327">
        <v>0</v>
      </c>
      <c r="CP39" s="148"/>
      <c r="CQ39" s="370" t="s">
        <v>139</v>
      </c>
      <c r="CR39" s="371">
        <v>1</v>
      </c>
      <c r="CS39" s="380"/>
      <c r="CT39" s="326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/>
      <c r="DK39" s="327"/>
      <c r="DL39" s="380"/>
      <c r="DM39" s="327"/>
      <c r="DN39" s="148"/>
      <c r="DO39" s="201" t="s">
        <v>139</v>
      </c>
      <c r="DP39" s="202">
        <v>14</v>
      </c>
      <c r="DQ39" s="380"/>
      <c r="DR39" s="326"/>
      <c r="DS39" s="326"/>
      <c r="DT39" s="379"/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>
        <v>0</v>
      </c>
      <c r="EH39" s="327">
        <v>0</v>
      </c>
      <c r="EI39" s="326"/>
      <c r="EJ39" s="326"/>
      <c r="EK39" s="716">
        <v>0</v>
      </c>
      <c r="EL39" s="326"/>
      <c r="EM39" s="326">
        <v>1</v>
      </c>
      <c r="EN39" s="708">
        <v>8.3333333333333321</v>
      </c>
      <c r="EO39" s="326">
        <v>1</v>
      </c>
      <c r="EP39" s="716">
        <v>8.3333333333333321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0</v>
      </c>
      <c r="EW39" s="326">
        <v>0</v>
      </c>
      <c r="EX39" s="327">
        <v>0</v>
      </c>
      <c r="EY39" s="326">
        <v>1</v>
      </c>
      <c r="EZ39" s="326">
        <v>0</v>
      </c>
      <c r="FA39" s="379">
        <v>0</v>
      </c>
      <c r="FB39" s="380">
        <v>0</v>
      </c>
      <c r="FC39" s="326">
        <v>0</v>
      </c>
      <c r="FD39" s="327">
        <v>0</v>
      </c>
      <c r="FE39" s="326">
        <v>0</v>
      </c>
      <c r="FF39" s="326">
        <v>0</v>
      </c>
      <c r="FG39" s="379">
        <v>0</v>
      </c>
      <c r="FH39" s="380">
        <v>0</v>
      </c>
      <c r="FI39" s="326">
        <v>0</v>
      </c>
      <c r="FJ39" s="327">
        <v>0</v>
      </c>
      <c r="FK39" s="205">
        <v>12</v>
      </c>
      <c r="FL39" s="724">
        <v>0</v>
      </c>
      <c r="FM39" s="326">
        <v>0</v>
      </c>
      <c r="FN39" s="326">
        <v>0</v>
      </c>
      <c r="FO39" s="326">
        <v>0</v>
      </c>
      <c r="FP39" s="326">
        <v>0</v>
      </c>
      <c r="FQ39" s="327">
        <v>0</v>
      </c>
      <c r="FR39" s="380">
        <v>0</v>
      </c>
      <c r="FS39" s="326">
        <v>0</v>
      </c>
      <c r="FT39" s="326">
        <v>0</v>
      </c>
      <c r="FU39" s="326">
        <v>0</v>
      </c>
      <c r="FV39" s="326">
        <v>0</v>
      </c>
      <c r="FW39" s="326">
        <v>0</v>
      </c>
      <c r="FX39" s="326">
        <v>0</v>
      </c>
      <c r="FY39" s="326">
        <v>0</v>
      </c>
      <c r="FZ39" s="326">
        <v>0</v>
      </c>
      <c r="GA39" s="326">
        <v>1</v>
      </c>
      <c r="GB39" s="326">
        <v>0</v>
      </c>
      <c r="GC39" s="326">
        <v>0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220.00000000000003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1</v>
      </c>
      <c r="GR39" s="326">
        <v>2</v>
      </c>
      <c r="GS39" s="326">
        <v>9</v>
      </c>
      <c r="GT39" s="326">
        <v>17</v>
      </c>
      <c r="GU39" s="327">
        <v>15</v>
      </c>
      <c r="GV39" s="205">
        <v>14</v>
      </c>
      <c r="GW39" s="205">
        <v>166</v>
      </c>
      <c r="GX39" s="730">
        <v>10.071942446043165</v>
      </c>
      <c r="GY39" s="380">
        <v>0</v>
      </c>
      <c r="GZ39" s="326">
        <v>0</v>
      </c>
      <c r="HA39" s="326">
        <v>0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>
        <v>0</v>
      </c>
      <c r="JQ39" s="326">
        <v>0</v>
      </c>
      <c r="JR39" s="326">
        <v>0</v>
      </c>
      <c r="JS39" s="326">
        <v>0</v>
      </c>
      <c r="JT39" s="327">
        <v>0</v>
      </c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4.8192771084337354</v>
      </c>
      <c r="KG39" s="173">
        <v>4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0</v>
      </c>
      <c r="KQ39" s="203">
        <v>0</v>
      </c>
      <c r="KR39" s="203">
        <v>0</v>
      </c>
      <c r="KS39" s="203">
        <v>0</v>
      </c>
      <c r="KT39" s="203">
        <v>0</v>
      </c>
      <c r="KU39" s="173">
        <v>0</v>
      </c>
      <c r="KV39" s="332"/>
      <c r="KW39" s="173"/>
      <c r="KY39" s="205"/>
      <c r="KZ39" s="203"/>
      <c r="LA39" s="203"/>
      <c r="LB39" s="173"/>
      <c r="LD39" s="276" t="s">
        <v>139</v>
      </c>
      <c r="LE39" s="419"/>
      <c r="LF39" s="419"/>
      <c r="LG39" s="419"/>
      <c r="LH39" s="419"/>
      <c r="LI39" s="419"/>
      <c r="LJ39" s="545"/>
      <c r="LK39" s="480"/>
      <c r="LL39" s="452"/>
      <c r="LM39" s="452"/>
      <c r="LN39" s="453"/>
      <c r="LO39" s="801"/>
      <c r="LP39" s="452">
        <v>2</v>
      </c>
      <c r="LQ39" s="452"/>
      <c r="LR39" s="453"/>
    </row>
    <row r="40" spans="1:330" s="288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0</v>
      </c>
      <c r="E40" s="151">
        <f t="shared" ref="E40:F40" si="463">SUM(E41:E44)</f>
        <v>0</v>
      </c>
      <c r="F40" s="151">
        <f t="shared" si="463"/>
        <v>0</v>
      </c>
      <c r="G40" s="705">
        <f t="shared" si="152"/>
        <v>0</v>
      </c>
      <c r="H40" s="151">
        <f t="shared" ref="H40:L40" si="464">SUM(H41:H44)</f>
        <v>0</v>
      </c>
      <c r="I40" s="172">
        <f t="shared" si="464"/>
        <v>0</v>
      </c>
      <c r="J40" s="159">
        <f t="shared" si="464"/>
        <v>7</v>
      </c>
      <c r="K40" s="151">
        <f t="shared" si="464"/>
        <v>8</v>
      </c>
      <c r="L40" s="151">
        <f t="shared" si="464"/>
        <v>10</v>
      </c>
      <c r="M40" s="897">
        <f t="shared" si="176"/>
        <v>7.6923076923076925</v>
      </c>
      <c r="N40" s="159">
        <f t="shared" ref="N40" si="465">SUM(N41:N44)</f>
        <v>7</v>
      </c>
      <c r="O40" s="151">
        <f t="shared" ref="O40" si="466">SUM(O41:O44)</f>
        <v>8</v>
      </c>
      <c r="P40" s="151">
        <f t="shared" ref="P40" si="467">SUM(P41:P44)</f>
        <v>9</v>
      </c>
      <c r="Q40" s="902">
        <f t="shared" si="177"/>
        <v>6.9230769230769234</v>
      </c>
      <c r="R40" s="159">
        <f t="shared" ref="R40" si="468">SUM(R41:R44)</f>
        <v>0</v>
      </c>
      <c r="S40" s="151">
        <f t="shared" ref="S40" si="469">SUM(S41:S44)</f>
        <v>0</v>
      </c>
      <c r="T40" s="151">
        <f t="shared" ref="T40" si="470">SUM(T41:T44)</f>
        <v>0</v>
      </c>
      <c r="U40" s="151">
        <f t="shared" ref="U40" si="471">SUM(U41:U44)</f>
        <v>0</v>
      </c>
      <c r="V40" s="151">
        <f t="shared" ref="V40" si="472">SUM(V41:V44)</f>
        <v>0</v>
      </c>
      <c r="W40" s="153">
        <f t="shared" ref="W40" si="473">SUM(W41:W44)</f>
        <v>0</v>
      </c>
      <c r="X40" s="151">
        <f t="shared" ref="X40" si="474">SUM(X41:X44)</f>
        <v>7</v>
      </c>
      <c r="Y40" s="151">
        <f t="shared" ref="Y40" si="475">SUM(Y41:Y44)</f>
        <v>8</v>
      </c>
      <c r="Z40" s="151">
        <f t="shared" ref="Z40" si="476">SUM(Z41:Z44)</f>
        <v>7</v>
      </c>
      <c r="AA40" s="151">
        <f t="shared" ref="AA40" si="477">SUM(AA41:AA44)</f>
        <v>8</v>
      </c>
      <c r="AB40" s="151">
        <f t="shared" ref="AB40" si="478">SUM(AB41:AB44)</f>
        <v>0</v>
      </c>
      <c r="AC40" s="151">
        <f t="shared" ref="AC40" si="479">SUM(AC41:AC44)</f>
        <v>0</v>
      </c>
      <c r="AD40" s="151">
        <f t="shared" ref="AD40" si="480">SUM(AD41:AD44)</f>
        <v>0</v>
      </c>
      <c r="AE40" s="151">
        <f t="shared" ref="AE40" si="481">SUM(AE41:AE44)</f>
        <v>0</v>
      </c>
      <c r="AF40" s="153">
        <f t="shared" ref="AF40" si="482">SUM(AF41:AF44)</f>
        <v>0</v>
      </c>
      <c r="AG40" s="153"/>
      <c r="AH40" s="154"/>
      <c r="AI40" s="275" t="s">
        <v>129</v>
      </c>
      <c r="AJ40" s="425">
        <f t="shared" ref="AJ40" si="483">SUM(AJ41:AJ44)</f>
        <v>165</v>
      </c>
      <c r="AK40" s="159">
        <f t="shared" ref="AK40" si="484">SUM(AK41:AK44)</f>
        <v>20</v>
      </c>
      <c r="AL40" s="708">
        <f t="shared" si="178"/>
        <v>12.121212121212121</v>
      </c>
      <c r="AM40" s="151">
        <f t="shared" ref="AM40" si="485">SUM(AM41:AM44)</f>
        <v>20</v>
      </c>
      <c r="AN40" s="151">
        <f t="shared" ref="AN40" si="486">SUM(AN41:AN44)</f>
        <v>20</v>
      </c>
      <c r="AO40" s="151">
        <f t="shared" ref="AO40" si="487">SUM(AO41:AO44)</f>
        <v>0</v>
      </c>
      <c r="AP40" s="151">
        <f t="shared" ref="AP40" si="488">SUM(AP41:AP44)</f>
        <v>0</v>
      </c>
      <c r="AQ40" s="153">
        <f t="shared" ref="AQ40" si="489">SUM(AQ41:AQ44)</f>
        <v>0</v>
      </c>
      <c r="AR40" s="151">
        <f t="shared" ref="AR40" si="490">SUM(AR41:AR44)</f>
        <v>0</v>
      </c>
      <c r="AS40" s="151">
        <f t="shared" ref="AS40" si="491">SUM(AS41:AS44)</f>
        <v>0</v>
      </c>
      <c r="AT40" s="172">
        <f t="shared" ref="AT40" si="492">SUM(AT41:AT44)</f>
        <v>8</v>
      </c>
      <c r="AU40" s="159">
        <f t="shared" ref="AU40" si="493">SUM(AU41:AU44)</f>
        <v>15</v>
      </c>
      <c r="AV40" s="708">
        <f t="shared" si="179"/>
        <v>9.0909090909090917</v>
      </c>
      <c r="AW40" s="155">
        <f t="shared" ref="AW40:BA40" si="494">SUM(AW41:AW44)</f>
        <v>15</v>
      </c>
      <c r="AX40" s="743">
        <f t="shared" si="494"/>
        <v>16</v>
      </c>
      <c r="AY40" s="151">
        <f t="shared" si="494"/>
        <v>0</v>
      </c>
      <c r="AZ40" s="155">
        <f t="shared" si="494"/>
        <v>0</v>
      </c>
      <c r="BA40" s="155">
        <f t="shared" si="494"/>
        <v>0</v>
      </c>
      <c r="BB40" s="708">
        <f t="shared" si="180"/>
        <v>0</v>
      </c>
      <c r="BC40" s="155">
        <f t="shared" ref="BC40" si="495">SUM(BC41:BC44)</f>
        <v>0</v>
      </c>
      <c r="BD40" s="155">
        <f t="shared" ref="BD40" si="496">SUM(BD41:BD44)</f>
        <v>0</v>
      </c>
      <c r="BE40" s="155">
        <f t="shared" ref="BE40" si="497">SUM(BE41:BE44)</f>
        <v>0</v>
      </c>
      <c r="BF40" s="708">
        <f t="shared" si="181"/>
        <v>0</v>
      </c>
      <c r="BG40" s="155">
        <f t="shared" ref="BG40" si="498">SUM(BG41:BG44)</f>
        <v>0</v>
      </c>
      <c r="BH40" s="151">
        <f t="shared" ref="BH40" si="499">SUM(BH41:BH44)</f>
        <v>0</v>
      </c>
      <c r="BI40" s="151">
        <f t="shared" ref="BI40" si="500">SUM(BI41:BI44)</f>
        <v>0</v>
      </c>
      <c r="BJ40" s="151">
        <f t="shared" ref="BJ40" si="501">SUM(BJ41:BJ44)</f>
        <v>0</v>
      </c>
      <c r="BK40" s="151">
        <f t="shared" ref="BK40" si="502">SUM(BK41:BK44)</f>
        <v>0</v>
      </c>
      <c r="BL40" s="151">
        <f t="shared" ref="BL40" si="503">SUM(BL41:BL44)</f>
        <v>0</v>
      </c>
      <c r="BM40" s="153">
        <f t="shared" ref="BM40" si="504">SUM(BM41:BM44)</f>
        <v>0</v>
      </c>
      <c r="BN40" s="154"/>
      <c r="BO40" s="150" t="s">
        <v>129</v>
      </c>
      <c r="BP40" s="425">
        <f t="shared" ref="BP40" si="505">SUM(BP41:BP44)</f>
        <v>177</v>
      </c>
      <c r="BQ40" s="159">
        <f t="shared" ref="BQ40" si="506">SUM(BQ41:BQ44)</f>
        <v>0</v>
      </c>
      <c r="BR40" s="151">
        <f t="shared" ref="BR40" si="507">SUM(BR41:BR44)</f>
        <v>13</v>
      </c>
      <c r="BS40" s="151">
        <f t="shared" ref="BS40" si="508">SUM(BS41:BS44)</f>
        <v>0</v>
      </c>
      <c r="BT40" s="151">
        <f t="shared" ref="BT40" si="509">SUM(BT41:BT44)</f>
        <v>3</v>
      </c>
      <c r="BU40" s="151">
        <f t="shared" ref="BU40" si="510">SUM(BU41:BU44)</f>
        <v>1</v>
      </c>
      <c r="BV40" s="151">
        <f t="shared" ref="BV40" si="511">SUM(BV41:BV44)</f>
        <v>0</v>
      </c>
      <c r="BW40" s="151">
        <f t="shared" ref="BW40" si="512">SUM(BW41:BW44)</f>
        <v>0</v>
      </c>
      <c r="BX40" s="155">
        <f t="shared" ref="BX40" si="513">SUM(BX41:BX44)</f>
        <v>0</v>
      </c>
      <c r="BY40" s="708">
        <f t="shared" si="182"/>
        <v>0</v>
      </c>
      <c r="BZ40" s="155">
        <f t="shared" ref="BZ40" si="514">SUM(BZ41:BZ44)</f>
        <v>0</v>
      </c>
      <c r="CA40" s="155">
        <f t="shared" ref="CA40" si="515">SUM(CA41:CA44)</f>
        <v>0</v>
      </c>
      <c r="CB40" s="155">
        <f t="shared" ref="CB40" si="516">SUM(CB41:CB44)</f>
        <v>0</v>
      </c>
      <c r="CC40" s="708">
        <f t="shared" si="183"/>
        <v>0</v>
      </c>
      <c r="CD40" s="155">
        <f t="shared" ref="CD40" si="517">SUM(CD41:CD44)</f>
        <v>0</v>
      </c>
      <c r="CE40" s="155">
        <f t="shared" ref="CE40" si="518">SUM(CE41:CE44)</f>
        <v>0</v>
      </c>
      <c r="CF40" s="155">
        <f t="shared" ref="CF40" si="519">SUM(CF41:CF44)</f>
        <v>0</v>
      </c>
      <c r="CG40" s="155">
        <f t="shared" ref="CG40" si="520">SUM(CG41:CG44)</f>
        <v>0</v>
      </c>
      <c r="CH40" s="155">
        <f t="shared" ref="CH40" si="521">SUM(CH41:CH44)</f>
        <v>0</v>
      </c>
      <c r="CI40" s="353">
        <f t="shared" ref="CI40" si="522">SUM(CI41:CI44)</f>
        <v>0</v>
      </c>
      <c r="CJ40" s="159">
        <f t="shared" ref="CJ40" si="523">SUM(CJ41:CJ44)</f>
        <v>2</v>
      </c>
      <c r="CK40" s="155">
        <f t="shared" ref="CK40" si="524">SUM(CK41:CK44)</f>
        <v>0</v>
      </c>
      <c r="CL40" s="716">
        <f t="shared" si="184"/>
        <v>0</v>
      </c>
      <c r="CM40" s="151">
        <f t="shared" ref="CM40" si="525">SUM(CM41:CM44)</f>
        <v>0</v>
      </c>
      <c r="CN40" s="155">
        <f t="shared" ref="CN40" si="526">SUM(CN41:CN44)</f>
        <v>0</v>
      </c>
      <c r="CO40" s="153">
        <f t="shared" ref="CO40" si="527">SUM(CO41:CO44)</f>
        <v>0</v>
      </c>
      <c r="CP40" s="154"/>
      <c r="CQ40" s="368" t="s">
        <v>129</v>
      </c>
      <c r="CR40" s="369">
        <f t="shared" ref="CR40" si="528">SUM(CR41:CR44)</f>
        <v>18</v>
      </c>
      <c r="CS40" s="159">
        <f t="shared" ref="CS40" si="529">SUM(CS41:CS44)</f>
        <v>0</v>
      </c>
      <c r="CT40" s="151">
        <f t="shared" ref="CT40" si="530">SUM(CT41:CT44)</f>
        <v>0</v>
      </c>
      <c r="CU40" s="151">
        <f t="shared" ref="CU40" si="531">SUM(CU41:CU44)</f>
        <v>0</v>
      </c>
      <c r="CV40" s="151">
        <f t="shared" ref="CV40" si="532">SUM(CV41:CV44)</f>
        <v>0</v>
      </c>
      <c r="CW40" s="151">
        <f t="shared" ref="CW40" si="533">SUM(CW41:CW44)</f>
        <v>0</v>
      </c>
      <c r="CX40" s="151">
        <f t="shared" ref="CX40" si="534">SUM(CX41:CX44)</f>
        <v>0</v>
      </c>
      <c r="CY40" s="151">
        <f t="shared" ref="CY40" si="535">SUM(CY41:CY44)</f>
        <v>0</v>
      </c>
      <c r="CZ40" s="151">
        <f t="shared" ref="CZ40" si="536">SUM(CZ41:CZ44)</f>
        <v>0</v>
      </c>
      <c r="DA40" s="151">
        <f t="shared" ref="DA40" si="537">SUM(DA41:DA44)</f>
        <v>0</v>
      </c>
      <c r="DB40" s="151">
        <f t="shared" ref="DB40" si="538">SUM(DB41:DB44)</f>
        <v>0</v>
      </c>
      <c r="DC40" s="151">
        <f t="shared" ref="DC40" si="539">SUM(DC41:DC44)</f>
        <v>0</v>
      </c>
      <c r="DD40" s="151">
        <f t="shared" ref="DD40" si="540">SUM(DD41:DD44)</f>
        <v>0</v>
      </c>
      <c r="DE40" s="151">
        <f t="shared" ref="DE40" si="541">SUM(DE41:DE44)</f>
        <v>0</v>
      </c>
      <c r="DF40" s="151">
        <f t="shared" ref="DF40" si="542">SUM(DF41:DF44)</f>
        <v>0</v>
      </c>
      <c r="DG40" s="151">
        <f t="shared" ref="DG40" si="543">SUM(DG41:DG44)</f>
        <v>0</v>
      </c>
      <c r="DH40" s="151">
        <f t="shared" ref="DH40" si="544">SUM(DH41:DH44)</f>
        <v>0</v>
      </c>
      <c r="DI40" s="172">
        <f t="shared" ref="DI40" si="545">SUM(DI41:DI44)</f>
        <v>0</v>
      </c>
      <c r="DJ40" s="159">
        <f t="shared" ref="DJ40" si="546">SUM(DJ41:DJ44)</f>
        <v>0</v>
      </c>
      <c r="DK40" s="153">
        <f t="shared" ref="DK40" si="547">SUM(DK41:DK44)</f>
        <v>0</v>
      </c>
      <c r="DL40" s="159">
        <f t="shared" ref="DL40" si="548">SUM(DL41:DL44)</f>
        <v>0</v>
      </c>
      <c r="DM40" s="180">
        <f t="shared" ref="DM40" si="549">SUM(DM41:DM44)</f>
        <v>0</v>
      </c>
      <c r="DN40" s="154"/>
      <c r="DO40" s="150" t="s">
        <v>129</v>
      </c>
      <c r="DP40" s="425">
        <f t="shared" ref="DP40" si="550">SUM(DP41:DP44)</f>
        <v>169</v>
      </c>
      <c r="DQ40" s="159">
        <f t="shared" ref="DQ40" si="551">SUM(DQ41:DQ44)</f>
        <v>0</v>
      </c>
      <c r="DR40" s="151">
        <f t="shared" ref="DR40" si="552">SUM(DR41:DR44)</f>
        <v>0</v>
      </c>
      <c r="DS40" s="151">
        <f t="shared" ref="DS40" si="553">SUM(DS41:DS44)</f>
        <v>0</v>
      </c>
      <c r="DT40" s="172">
        <f t="shared" ref="DT40" si="554">SUM(DT41:DT44)</f>
        <v>0</v>
      </c>
      <c r="DU40" s="159">
        <f t="shared" ref="DU40" si="555">SUM(DU41:DU44)</f>
        <v>0</v>
      </c>
      <c r="DV40" s="151">
        <f t="shared" ref="DV40" si="556">SUM(DV41:DV44)</f>
        <v>0</v>
      </c>
      <c r="DW40" s="155">
        <f t="shared" ref="DW40" si="557">SUM(DW41:DW44)</f>
        <v>0</v>
      </c>
      <c r="DX40" s="720">
        <f t="shared" si="185"/>
        <v>0</v>
      </c>
      <c r="DY40" s="159">
        <f t="shared" ref="DY40" si="558">SUM(DY41:DY44)</f>
        <v>0</v>
      </c>
      <c r="DZ40" s="155">
        <f t="shared" ref="DZ40" si="559">SUM(DZ41:DZ44)</f>
        <v>0</v>
      </c>
      <c r="EA40" s="155">
        <f t="shared" ref="EA40" si="560">SUM(EA41:EA44)</f>
        <v>0</v>
      </c>
      <c r="EB40" s="716">
        <f t="shared" si="186"/>
        <v>0</v>
      </c>
      <c r="EC40" s="151">
        <f t="shared" ref="EC40" si="561">SUM(EC41:EC44)</f>
        <v>0</v>
      </c>
      <c r="ED40" s="155">
        <f t="shared" ref="ED40" si="562">SUM(ED41:ED44)</f>
        <v>0</v>
      </c>
      <c r="EE40" s="155">
        <f t="shared" ref="EE40" si="563">SUM(EE41:EE44)</f>
        <v>0</v>
      </c>
      <c r="EF40" s="353">
        <f t="shared" ref="EF40" si="564">SUM(EF41:EF44)</f>
        <v>0</v>
      </c>
      <c r="EG40" s="159">
        <f t="shared" ref="EG40" si="565">SUM(EG41:EG44)</f>
        <v>0</v>
      </c>
      <c r="EH40" s="180">
        <f t="shared" ref="EH40" si="566">SUM(EH41:EH44)</f>
        <v>0</v>
      </c>
      <c r="EI40" s="151">
        <f t="shared" ref="EI40" si="567">SUM(EI41:EI44)</f>
        <v>0</v>
      </c>
      <c r="EJ40" s="155">
        <f t="shared" ref="EJ40" si="568">SUM(EJ41:EJ44)</f>
        <v>0</v>
      </c>
      <c r="EK40" s="716">
        <f t="shared" si="187"/>
        <v>0</v>
      </c>
      <c r="EL40" s="151">
        <f t="shared" ref="EL40" si="569">SUM(EL41:EL44)</f>
        <v>0</v>
      </c>
      <c r="EM40" s="155">
        <f t="shared" ref="EM40" si="570">SUM(EM41:EM44)</f>
        <v>9</v>
      </c>
      <c r="EN40" s="708">
        <f t="shared" si="188"/>
        <v>5.3254437869822491</v>
      </c>
      <c r="EO40" s="155">
        <f t="shared" ref="EO40" si="571">SUM(EO41:EO44)</f>
        <v>9</v>
      </c>
      <c r="EP40" s="716">
        <f t="shared" si="189"/>
        <v>5.3254437869822491</v>
      </c>
      <c r="EQ40" s="154"/>
      <c r="ER40" s="150" t="s">
        <v>129</v>
      </c>
      <c r="ES40" s="159">
        <f t="shared" ref="ES40" si="572">SUM(ES41:ES44)</f>
        <v>0</v>
      </c>
      <c r="ET40" s="151">
        <f t="shared" ref="ET40" si="573">SUM(ET41:ET44)</f>
        <v>0</v>
      </c>
      <c r="EU40" s="172">
        <f t="shared" ref="EU40" si="574">SUM(EU41:EU44)</f>
        <v>0</v>
      </c>
      <c r="EV40" s="159">
        <f t="shared" ref="EV40" si="575">SUM(EV41:EV44)</f>
        <v>6</v>
      </c>
      <c r="EW40" s="155">
        <f t="shared" ref="EW40" si="576">SUM(EW41:EW44)</f>
        <v>0</v>
      </c>
      <c r="EX40" s="180">
        <f t="shared" ref="EX40" si="577">SUM(EX41:EX44)</f>
        <v>0</v>
      </c>
      <c r="EY40" s="151">
        <f t="shared" ref="EY40" si="578">SUM(EY41:EY44)</f>
        <v>2</v>
      </c>
      <c r="EZ40" s="151">
        <f t="shared" ref="EZ40" si="579">SUM(EZ41:EZ44)</f>
        <v>0</v>
      </c>
      <c r="FA40" s="172">
        <f t="shared" ref="FA40" si="580">SUM(FA41:FA44)</f>
        <v>0</v>
      </c>
      <c r="FB40" s="159">
        <f t="shared" ref="FB40" si="581">SUM(FB41:FB44)</f>
        <v>3</v>
      </c>
      <c r="FC40" s="151">
        <f t="shared" ref="FC40" si="582">SUM(FC41:FC44)</f>
        <v>0</v>
      </c>
      <c r="FD40" s="153">
        <f t="shared" ref="FD40" si="583">SUM(FD41:FD44)</f>
        <v>0</v>
      </c>
      <c r="FE40" s="151">
        <f t="shared" ref="FE40" si="584">SUM(FE41:FE44)</f>
        <v>0</v>
      </c>
      <c r="FF40" s="151">
        <f t="shared" ref="FF40" si="585">SUM(FF41:FF44)</f>
        <v>0</v>
      </c>
      <c r="FG40" s="172">
        <f t="shared" ref="FG40" si="586">SUM(FG41:FG44)</f>
        <v>0</v>
      </c>
      <c r="FH40" s="159">
        <f t="shared" ref="FH40" si="587">SUM(FH41:FH44)</f>
        <v>1</v>
      </c>
      <c r="FI40" s="151">
        <f t="shared" ref="FI40" si="588">SUM(FI41:FI44)</f>
        <v>0</v>
      </c>
      <c r="FJ40" s="153">
        <f t="shared" ref="FJ40" si="589">SUM(FJ41:FJ44)</f>
        <v>0</v>
      </c>
      <c r="FK40" s="427">
        <f>SUM(FK41:FK44)</f>
        <v>125</v>
      </c>
      <c r="FL40" s="724">
        <f t="shared" si="166"/>
        <v>0.8</v>
      </c>
      <c r="FM40" s="151">
        <f t="shared" ref="FM40" si="590">SUM(FM41:FM44)</f>
        <v>0</v>
      </c>
      <c r="FN40" s="151">
        <f t="shared" ref="FN40" si="591">SUM(FN41:FN44)</f>
        <v>0</v>
      </c>
      <c r="FO40" s="151">
        <f t="shared" ref="FO40" si="592">SUM(FO41:FO44)</f>
        <v>1</v>
      </c>
      <c r="FP40" s="151">
        <f t="shared" ref="FP40" si="593">SUM(FP41:FP44)</f>
        <v>0</v>
      </c>
      <c r="FQ40" s="153">
        <f t="shared" ref="FQ40" si="594">SUM(FQ41:FQ44)</f>
        <v>0</v>
      </c>
      <c r="FR40" s="159">
        <f t="shared" ref="FR40" si="595">SUM(FR41:FR44)</f>
        <v>0</v>
      </c>
      <c r="FS40" s="155">
        <f t="shared" ref="FS40" si="596">SUM(FS41:FS44)</f>
        <v>0</v>
      </c>
      <c r="FT40" s="155">
        <f t="shared" ref="FT40" si="597">SUM(FT41:FT44)</f>
        <v>0</v>
      </c>
      <c r="FU40" s="151">
        <f t="shared" ref="FU40" si="598">SUM(FU41:FU44)</f>
        <v>4</v>
      </c>
      <c r="FV40" s="151">
        <f t="shared" ref="FV40" si="599">SUM(FV41:FV44)</f>
        <v>0</v>
      </c>
      <c r="FW40" s="151">
        <f t="shared" ref="FW40" si="600">SUM(FW41:FW44)</f>
        <v>0</v>
      </c>
      <c r="FX40" s="151">
        <f t="shared" ref="FX40" si="601">SUM(FX41:FX44)</f>
        <v>1</v>
      </c>
      <c r="FY40" s="151">
        <f t="shared" ref="FY40" si="602">SUM(FY41:FY44)</f>
        <v>0</v>
      </c>
      <c r="FZ40" s="151">
        <f t="shared" ref="FZ40" si="603">SUM(FZ41:FZ44)</f>
        <v>0</v>
      </c>
      <c r="GA40" s="151">
        <f t="shared" ref="GA40" si="604">SUM(GA41:GA44)</f>
        <v>2</v>
      </c>
      <c r="GB40" s="151">
        <f t="shared" ref="GB40" si="605">SUM(GB41:GB44)</f>
        <v>1</v>
      </c>
      <c r="GC40" s="151">
        <f t="shared" ref="GC40" si="606">SUM(GC41:GC44)</f>
        <v>0</v>
      </c>
      <c r="GD40" s="151">
        <f t="shared" ref="GD40" si="607">SUM(GD41:GD44)</f>
        <v>1</v>
      </c>
      <c r="GE40" s="151">
        <f t="shared" ref="GE40" si="608">SUM(GE41:GE44)</f>
        <v>0</v>
      </c>
      <c r="GF40" s="151">
        <f t="shared" ref="GF40" si="609">SUM(GF41:GF44)</f>
        <v>0</v>
      </c>
      <c r="GG40" s="153">
        <f t="shared" ref="GG40" si="610">SUM(GG41:GG44)</f>
        <v>0</v>
      </c>
      <c r="GH40" s="154"/>
      <c r="GI40" s="150" t="s">
        <v>129</v>
      </c>
      <c r="GJ40" s="487">
        <v>1071</v>
      </c>
      <c r="GK40" s="727">
        <f t="shared" si="341"/>
        <v>14.939309056956116</v>
      </c>
      <c r="GL40" s="159">
        <f t="shared" ref="GL40" si="611">SUM(GL41:GL44)</f>
        <v>0</v>
      </c>
      <c r="GM40" s="151">
        <f t="shared" ref="GM40" si="612">SUM(GM41:GM44)</f>
        <v>0</v>
      </c>
      <c r="GN40" s="151">
        <f t="shared" ref="GN40" si="613">SUM(GN41:GN44)</f>
        <v>0</v>
      </c>
      <c r="GO40" s="151">
        <f t="shared" ref="GO40" si="614">SUM(GO41:GO44)</f>
        <v>3</v>
      </c>
      <c r="GP40" s="153">
        <f t="shared" ref="GP40" si="615">SUM(GP41:GP44)</f>
        <v>2</v>
      </c>
      <c r="GQ40" s="159">
        <f t="shared" ref="GQ40" si="616">SUM(GQ41:GQ44)</f>
        <v>10</v>
      </c>
      <c r="GR40" s="151">
        <f t="shared" ref="GR40" si="617">SUM(GR41:GR44)</f>
        <v>13</v>
      </c>
      <c r="GS40" s="151">
        <f t="shared" ref="GS40" si="618">SUM(GS41:GS44)</f>
        <v>27</v>
      </c>
      <c r="GT40" s="151">
        <f t="shared" ref="GT40" si="619">SUM(GT41:GT44)</f>
        <v>54</v>
      </c>
      <c r="GU40" s="153">
        <f t="shared" ref="GU40" si="620">SUM(GU41:GU44)</f>
        <v>51</v>
      </c>
      <c r="GV40" s="159">
        <f t="shared" ref="GV40:GW40" si="621">SUM(GV41:GV44)</f>
        <v>170</v>
      </c>
      <c r="GW40" s="159">
        <f t="shared" si="621"/>
        <v>1338</v>
      </c>
      <c r="GX40" s="730">
        <f t="shared" si="190"/>
        <v>12.705530642750373</v>
      </c>
      <c r="GY40" s="159">
        <f t="shared" ref="GY40" si="622">SUM(GY41:GY44)</f>
        <v>0</v>
      </c>
      <c r="GZ40" s="151">
        <f t="shared" ref="GZ40" si="623">SUM(GZ41:GZ44)</f>
        <v>0</v>
      </c>
      <c r="HA40" s="151">
        <f t="shared" ref="HA40" si="624">SUM(HA41:HA44)</f>
        <v>9</v>
      </c>
      <c r="HB40" s="151">
        <f t="shared" ref="HB40" si="625">SUM(HB41:HB44)</f>
        <v>0</v>
      </c>
      <c r="HC40" s="151">
        <f t="shared" ref="HC40" si="626">SUM(HC41:HC44)</f>
        <v>2</v>
      </c>
      <c r="HD40" s="151">
        <f t="shared" ref="HD40" si="627">SUM(HD41:HD44)</f>
        <v>1</v>
      </c>
      <c r="HE40" s="151">
        <f t="shared" ref="HE40" si="628">SUM(HE41:HE44)</f>
        <v>1</v>
      </c>
      <c r="HF40" s="151">
        <f t="shared" ref="HF40" si="629">SUM(HF41:HF44)</f>
        <v>0</v>
      </c>
      <c r="HG40" s="153">
        <f t="shared" ref="HG40" si="630">SUM(HG41:HG44)</f>
        <v>0</v>
      </c>
      <c r="HH40" s="154"/>
      <c r="HI40" s="368" t="s">
        <v>129</v>
      </c>
      <c r="HJ40" s="155">
        <f t="shared" ref="HJ40" si="631">SUM(HJ41:HJ44)</f>
        <v>0</v>
      </c>
      <c r="HK40" s="155">
        <f t="shared" ref="HK40" si="632">SUM(HK41:HK44)</f>
        <v>0</v>
      </c>
      <c r="HL40" s="155">
        <f t="shared" ref="HL40" si="633">SUM(HL41:HL44)</f>
        <v>0</v>
      </c>
      <c r="HM40" s="155">
        <f t="shared" ref="HM40" si="634">SUM(HM41:HM44)</f>
        <v>0</v>
      </c>
      <c r="HN40" s="155">
        <f t="shared" ref="HN40" si="635">SUM(HN41:HN44)</f>
        <v>0</v>
      </c>
      <c r="HO40" s="155">
        <f t="shared" ref="HO40" si="636">SUM(HO41:HO44)</f>
        <v>0</v>
      </c>
      <c r="HP40" s="155">
        <f t="shared" ref="HP40" si="637">SUM(HP41:HP44)</f>
        <v>0</v>
      </c>
      <c r="HQ40" s="180">
        <f t="shared" ref="HQ40" si="638">SUM(HQ41:HQ44)</f>
        <v>10</v>
      </c>
      <c r="HR40" s="738">
        <v>91</v>
      </c>
      <c r="HS40" s="732">
        <f t="shared" si="191"/>
        <v>0</v>
      </c>
      <c r="HT40" s="159">
        <f t="shared" ref="HT40" si="639">SUM(HT41:HT44)</f>
        <v>0</v>
      </c>
      <c r="HU40" s="155">
        <f t="shared" ref="HU40" si="640">SUM(HU41:HU44)</f>
        <v>0</v>
      </c>
      <c r="HV40" s="155">
        <f t="shared" ref="HV40" si="641">SUM(HV41:HV44)</f>
        <v>0</v>
      </c>
      <c r="HW40" s="155">
        <f t="shared" ref="HW40" si="642">SUM(HW41:HW44)</f>
        <v>0</v>
      </c>
      <c r="HX40" s="180">
        <f t="shared" ref="HX40" si="643">SUM(HX41:HX44)</f>
        <v>0</v>
      </c>
      <c r="HY40" s="151">
        <f t="shared" ref="HY40" si="644">SUM(HY41:HY44)</f>
        <v>0</v>
      </c>
      <c r="HZ40" s="151">
        <f t="shared" ref="HZ40" si="645">SUM(HZ41:HZ44)</f>
        <v>0</v>
      </c>
      <c r="IA40" s="151">
        <f t="shared" ref="IA40" si="646">SUM(IA41:IA44)</f>
        <v>0</v>
      </c>
      <c r="IB40" s="151">
        <f t="shared" ref="IB40" si="647">SUM(IB41:IB44)</f>
        <v>0</v>
      </c>
      <c r="IC40" s="151">
        <f t="shared" ref="IC40" si="648">SUM(IC41:IC44)</f>
        <v>0</v>
      </c>
      <c r="ID40" s="151">
        <f t="shared" ref="ID40" si="649">SUM(ID41:ID44)</f>
        <v>0</v>
      </c>
      <c r="IE40" s="151">
        <f t="shared" ref="IE40" si="650">SUM(IE41:IE44)</f>
        <v>0</v>
      </c>
      <c r="IF40" s="153">
        <f t="shared" ref="IF40" si="651">SUM(IF41:IF44)</f>
        <v>0</v>
      </c>
      <c r="IG40" s="154"/>
      <c r="IH40" s="275" t="s">
        <v>129</v>
      </c>
      <c r="II40" s="159">
        <f t="shared" ref="II40" si="652">SUM(II41:II44)</f>
        <v>0</v>
      </c>
      <c r="IJ40" s="151">
        <f t="shared" ref="IJ40" si="653">SUM(IJ41:IJ44)</f>
        <v>0</v>
      </c>
      <c r="IK40" s="172">
        <f t="shared" ref="IK40" si="654">SUM(IK41:IK44)</f>
        <v>0</v>
      </c>
      <c r="IL40" s="159">
        <f t="shared" ref="IL40" si="655">SUM(IL41:IL44)</f>
        <v>1</v>
      </c>
      <c r="IM40" s="151">
        <f t="shared" ref="IM40" si="656">SUM(IM41:IM44)</f>
        <v>0</v>
      </c>
      <c r="IN40" s="153">
        <f t="shared" ref="IN40" si="657">SUM(IN41:IN44)</f>
        <v>0</v>
      </c>
      <c r="IO40" s="151">
        <f t="shared" ref="IO40" si="658">SUM(IO41:IO44)</f>
        <v>4</v>
      </c>
      <c r="IP40" s="151">
        <f t="shared" ref="IP40" si="659">SUM(IP41:IP44)</f>
        <v>0</v>
      </c>
      <c r="IQ40" s="172">
        <f t="shared" ref="IQ40" si="660">SUM(IQ41:IQ44)</f>
        <v>0</v>
      </c>
      <c r="IR40" s="159">
        <f t="shared" ref="IR40" si="661">SUM(IR41:IR44)</f>
        <v>5</v>
      </c>
      <c r="IS40" s="151">
        <f t="shared" ref="IS40" si="662">SUM(IS41:IS44)</f>
        <v>0</v>
      </c>
      <c r="IT40" s="153">
        <f t="shared" ref="IT40" si="663">SUM(IT41:IT44)</f>
        <v>0</v>
      </c>
      <c r="IU40" s="151">
        <f t="shared" ref="IU40" si="664">SUM(IU41:IU44)</f>
        <v>0</v>
      </c>
      <c r="IV40" s="151">
        <f t="shared" ref="IV40" si="665">SUM(IV41:IV44)</f>
        <v>0</v>
      </c>
      <c r="IW40" s="153">
        <f t="shared" ref="IW40" si="666">SUM(IW41:IW44)</f>
        <v>0</v>
      </c>
      <c r="IX40" s="159">
        <f t="shared" ref="IX40" si="667">SUM(IX41:IX44)</f>
        <v>1</v>
      </c>
      <c r="IY40" s="151">
        <f t="shared" ref="IY40" si="668">SUM(IY41:IY44)</f>
        <v>0</v>
      </c>
      <c r="IZ40" s="153">
        <f t="shared" ref="IZ40" si="669">SUM(IZ41:IZ44)</f>
        <v>0</v>
      </c>
      <c r="JA40" s="159">
        <f t="shared" ref="JA40" si="670">SUM(JA41:JA44)</f>
        <v>0</v>
      </c>
      <c r="JB40" s="151">
        <f t="shared" ref="JB40" si="671">SUM(JB41:JB44)</f>
        <v>0</v>
      </c>
      <c r="JC40" s="153">
        <f t="shared" ref="JC40" si="672">SUM(JC41:JC44)</f>
        <v>0</v>
      </c>
      <c r="JD40" s="159">
        <f t="shared" ref="JD40" si="673">SUM(JD41:JD44)</f>
        <v>0</v>
      </c>
      <c r="JE40" s="151">
        <f t="shared" ref="JE40" si="674">SUM(JE41:JE44)</f>
        <v>0</v>
      </c>
      <c r="JF40" s="151">
        <f t="shared" ref="JF40" si="675">SUM(JF41:JF44)</f>
        <v>0</v>
      </c>
      <c r="JG40" s="172">
        <f t="shared" ref="JG40" si="676">SUM(JG41:JG44)</f>
        <v>0</v>
      </c>
      <c r="JH40" s="153">
        <f t="shared" ref="JH40" si="677">SUM(JH41:JH44)</f>
        <v>0</v>
      </c>
      <c r="JI40" s="154"/>
      <c r="JJ40" s="275" t="s">
        <v>129</v>
      </c>
      <c r="JK40" s="159">
        <f t="shared" ref="JK40" si="678">SUM(JK41:JK44)</f>
        <v>0</v>
      </c>
      <c r="JL40" s="151">
        <f t="shared" ref="JL40" si="679">SUM(JL41:JL44)</f>
        <v>0</v>
      </c>
      <c r="JM40" s="151">
        <f t="shared" ref="JM40" si="680">SUM(JM41:JM44)</f>
        <v>0</v>
      </c>
      <c r="JN40" s="151">
        <f t="shared" ref="JN40" si="681">SUM(JN41:JN44)</f>
        <v>0</v>
      </c>
      <c r="JO40" s="153">
        <f t="shared" ref="JO40" si="682">SUM(JO41:JO44)</f>
        <v>0</v>
      </c>
      <c r="JP40" s="159">
        <f t="shared" ref="JP40" si="683">SUM(JP41:JP44)</f>
        <v>0</v>
      </c>
      <c r="JQ40" s="151">
        <f t="shared" ref="JQ40" si="684">SUM(JQ41:JQ44)</f>
        <v>0</v>
      </c>
      <c r="JR40" s="151">
        <f t="shared" ref="JR40" si="685">SUM(JR41:JR44)</f>
        <v>0</v>
      </c>
      <c r="JS40" s="151">
        <f t="shared" ref="JS40" si="686">SUM(JS41:JS44)</f>
        <v>0</v>
      </c>
      <c r="JT40" s="153">
        <f t="shared" ref="JT40" si="687">SUM(JT41:JT44)</f>
        <v>0</v>
      </c>
      <c r="JU40" s="159">
        <f t="shared" ref="JU40" si="688">SUM(JU41:JU44)</f>
        <v>0</v>
      </c>
      <c r="JV40" s="155">
        <f t="shared" ref="JV40" si="689">SUM(JV41:JV44)</f>
        <v>0</v>
      </c>
      <c r="JW40" s="155">
        <f t="shared" ref="JW40" si="690">SUM(JW41:JW44)</f>
        <v>0</v>
      </c>
      <c r="JX40" s="155">
        <f t="shared" ref="JX40" si="691">SUM(JX41:JX44)</f>
        <v>2</v>
      </c>
      <c r="JY40" s="180">
        <f t="shared" ref="JY40" si="692">SUM(JY41:JY44)</f>
        <v>0</v>
      </c>
      <c r="JZ40" s="159">
        <f t="shared" ref="JZ40" si="693">SUM(JZ41:JZ44)</f>
        <v>0</v>
      </c>
      <c r="KA40" s="155">
        <f t="shared" ref="KA40" si="694">SUM(KA41:KA44)</f>
        <v>0</v>
      </c>
      <c r="KB40" s="155">
        <f t="shared" ref="KB40" si="695">SUM(KB41:KB44)</f>
        <v>1</v>
      </c>
      <c r="KC40" s="155">
        <f t="shared" ref="KC40" si="696">SUM(KC41:KC44)</f>
        <v>1</v>
      </c>
      <c r="KD40" s="180">
        <f t="shared" ref="KD40" si="697">SUM(KD41:KD44)</f>
        <v>0</v>
      </c>
      <c r="KE40" s="159">
        <f>SUM(KE41:KE44)</f>
        <v>670</v>
      </c>
      <c r="KF40" s="734">
        <f t="shared" si="192"/>
        <v>6.1194029850746272</v>
      </c>
      <c r="KG40" s="180">
        <f t="shared" ref="KG40" si="698">SUM(KG41:KG44)</f>
        <v>41</v>
      </c>
      <c r="KH40" s="155">
        <f t="shared" ref="KH40" si="699">SUM(KH41:KH44)</f>
        <v>4</v>
      </c>
      <c r="KI40" s="155">
        <f t="shared" ref="KI40" si="700">SUM(KI41:KI44)</f>
        <v>0</v>
      </c>
      <c r="KJ40" s="180">
        <f t="shared" ref="KJ40" si="701">SUM(KJ41:KJ44)</f>
        <v>0</v>
      </c>
      <c r="KK40" s="301"/>
      <c r="KL40" s="275" t="s">
        <v>129</v>
      </c>
      <c r="KM40" s="159">
        <f t="shared" ref="KM40" si="702">SUM(KM41:KM44)</f>
        <v>0</v>
      </c>
      <c r="KN40" s="155">
        <f t="shared" ref="KN40" si="703">SUM(KN41:KN44)</f>
        <v>0</v>
      </c>
      <c r="KO40" s="155">
        <f t="shared" ref="KO40" si="704">SUM(KO41:KO44)</f>
        <v>0</v>
      </c>
      <c r="KP40" s="155">
        <f t="shared" ref="KP40" si="705">SUM(KP41:KP44)</f>
        <v>9</v>
      </c>
      <c r="KQ40" s="155">
        <f t="shared" ref="KQ40" si="706">SUM(KQ41:KQ44)</f>
        <v>0</v>
      </c>
      <c r="KR40" s="155">
        <f t="shared" ref="KR40" si="707">SUM(KR41:KR44)</f>
        <v>12</v>
      </c>
      <c r="KS40" s="155">
        <f t="shared" ref="KS40" si="708">SUM(KS41:KS44)</f>
        <v>1</v>
      </c>
      <c r="KT40" s="155">
        <f t="shared" ref="KT40" si="709">SUM(KT41:KT44)</f>
        <v>0</v>
      </c>
      <c r="KU40" s="180">
        <f t="shared" ref="KU40" si="710">SUM(KU41:KU44)</f>
        <v>1</v>
      </c>
      <c r="KV40" s="331">
        <f t="shared" ref="KV40" si="711">SUM(KV41:KV44)</f>
        <v>0</v>
      </c>
      <c r="KW40" s="180">
        <f t="shared" ref="KW40" si="712">SUM(KW41:KW44)</f>
        <v>0</v>
      </c>
      <c r="KY40" s="159">
        <f t="shared" ref="KY40" si="713">SUM(KY41:KY44)</f>
        <v>0</v>
      </c>
      <c r="KZ40" s="155">
        <f t="shared" ref="KZ40" si="714">SUM(KZ41:KZ44)</f>
        <v>0</v>
      </c>
      <c r="LA40" s="155">
        <f t="shared" ref="LA40" si="715">SUM(LA41:LA44)</f>
        <v>0</v>
      </c>
      <c r="LB40" s="180">
        <f t="shared" ref="LB40" si="716">SUM(LB41:LB44)</f>
        <v>0</v>
      </c>
      <c r="LD40" s="275" t="s">
        <v>129</v>
      </c>
      <c r="LE40" s="417">
        <f t="shared" ref="LE40" si="717">SUM(LE41:LE44)</f>
        <v>0</v>
      </c>
      <c r="LF40" s="417">
        <f t="shared" ref="LF40" si="718">SUM(LF41:LF44)</f>
        <v>0</v>
      </c>
      <c r="LG40" s="417">
        <f t="shared" ref="LG40" si="719">SUM(LG41:LG44)</f>
        <v>0</v>
      </c>
      <c r="LH40" s="417">
        <f t="shared" ref="LH40" si="720">SUM(LH41:LH44)</f>
        <v>0</v>
      </c>
      <c r="LI40" s="417">
        <f t="shared" ref="LI40" si="721">SUM(LI41:LI44)</f>
        <v>0</v>
      </c>
      <c r="LJ40" s="795">
        <f t="shared" ref="LJ40" si="722">SUM(LJ41:LJ44)</f>
        <v>0</v>
      </c>
      <c r="LK40" s="454">
        <f t="shared" ref="LK40" si="723">SUM(LK41:LK44)</f>
        <v>0</v>
      </c>
      <c r="LL40" s="460">
        <f t="shared" ref="LL40" si="724">SUM(LL41:LL44)</f>
        <v>0</v>
      </c>
      <c r="LM40" s="460">
        <f t="shared" ref="LM40" si="725">SUM(LM41:LM44)</f>
        <v>0</v>
      </c>
      <c r="LN40" s="462">
        <f t="shared" ref="LN40" si="726">SUM(LN41:LN44)</f>
        <v>0</v>
      </c>
      <c r="LO40" s="800">
        <f t="shared" ref="LO40" si="727">SUM(LO41:LO44)</f>
        <v>9</v>
      </c>
      <c r="LP40" s="504">
        <f t="shared" ref="LP40" si="728">SUM(LP41:LP44)</f>
        <v>3</v>
      </c>
      <c r="LQ40" s="504">
        <f t="shared" ref="LQ40" si="729">SUM(LQ41:LQ44)</f>
        <v>1</v>
      </c>
      <c r="LR40" s="505">
        <f t="shared" ref="LR40" si="730">SUM(LR41:LR44)</f>
        <v>0</v>
      </c>
    </row>
    <row r="41" spans="1:330" s="288" customFormat="1" ht="23.25" x14ac:dyDescent="0.35">
      <c r="A41" s="235">
        <v>1446</v>
      </c>
      <c r="B41" s="201" t="s">
        <v>135</v>
      </c>
      <c r="C41" s="202">
        <v>57</v>
      </c>
      <c r="D41" s="380">
        <v>0</v>
      </c>
      <c r="E41" s="326">
        <v>0</v>
      </c>
      <c r="F41" s="326">
        <v>0</v>
      </c>
      <c r="G41" s="705">
        <f t="shared" si="152"/>
        <v>0</v>
      </c>
      <c r="H41" s="326">
        <v>0</v>
      </c>
      <c r="I41" s="379">
        <v>0</v>
      </c>
      <c r="J41" s="893">
        <v>3</v>
      </c>
      <c r="K41" s="326">
        <v>3</v>
      </c>
      <c r="L41" s="326">
        <v>4</v>
      </c>
      <c r="M41" s="897">
        <v>4.7619047619047619</v>
      </c>
      <c r="N41" s="893">
        <v>3</v>
      </c>
      <c r="O41" s="326">
        <v>3</v>
      </c>
      <c r="P41" s="326">
        <v>4</v>
      </c>
      <c r="Q41" s="902">
        <f t="shared" si="177"/>
        <v>7.0175438596491224</v>
      </c>
      <c r="R41" s="380">
        <v>0</v>
      </c>
      <c r="S41" s="326">
        <v>0</v>
      </c>
      <c r="T41" s="326">
        <v>0</v>
      </c>
      <c r="U41" s="326">
        <v>0</v>
      </c>
      <c r="V41" s="326">
        <v>0</v>
      </c>
      <c r="W41" s="327">
        <v>0</v>
      </c>
      <c r="X41" s="894">
        <v>3</v>
      </c>
      <c r="Y41" s="326">
        <v>3</v>
      </c>
      <c r="Z41" s="326">
        <v>3</v>
      </c>
      <c r="AA41" s="894">
        <v>3</v>
      </c>
      <c r="AB41" s="326">
        <v>0</v>
      </c>
      <c r="AC41" s="326">
        <v>0</v>
      </c>
      <c r="AD41" s="326">
        <v>0</v>
      </c>
      <c r="AE41" s="326">
        <v>0</v>
      </c>
      <c r="AF41" s="327">
        <v>0</v>
      </c>
      <c r="AG41" s="204"/>
      <c r="AH41" s="148"/>
      <c r="AI41" s="276" t="s">
        <v>135</v>
      </c>
      <c r="AJ41" s="202">
        <v>69</v>
      </c>
      <c r="AK41" s="327">
        <v>11</v>
      </c>
      <c r="AL41" s="708">
        <v>11.363636363636363</v>
      </c>
      <c r="AM41" s="326">
        <v>11</v>
      </c>
      <c r="AN41" s="326">
        <v>11</v>
      </c>
      <c r="AO41" s="326">
        <v>0</v>
      </c>
      <c r="AP41" s="326">
        <v>0</v>
      </c>
      <c r="AQ41" s="327">
        <v>0</v>
      </c>
      <c r="AR41" s="326">
        <v>0</v>
      </c>
      <c r="AS41" s="326">
        <v>0</v>
      </c>
      <c r="AT41" s="379">
        <v>3</v>
      </c>
      <c r="AU41" s="380">
        <v>5</v>
      </c>
      <c r="AV41" s="708">
        <v>5.6818181818181817</v>
      </c>
      <c r="AW41" s="326">
        <v>5</v>
      </c>
      <c r="AX41" s="744">
        <v>5</v>
      </c>
      <c r="AY41" s="326">
        <v>0</v>
      </c>
      <c r="AZ41" s="326">
        <v>0</v>
      </c>
      <c r="BA41" s="326">
        <v>0</v>
      </c>
      <c r="BB41" s="708">
        <v>0</v>
      </c>
      <c r="BC41" s="326">
        <v>0</v>
      </c>
      <c r="BD41" s="326">
        <v>0</v>
      </c>
      <c r="BE41" s="326">
        <v>0</v>
      </c>
      <c r="BF41" s="708">
        <v>0</v>
      </c>
      <c r="BG41" s="326">
        <v>0</v>
      </c>
      <c r="BH41" s="326">
        <v>0</v>
      </c>
      <c r="BI41" s="326">
        <v>0</v>
      </c>
      <c r="BJ41" s="326">
        <v>0</v>
      </c>
      <c r="BK41" s="326">
        <v>0</v>
      </c>
      <c r="BL41" s="326">
        <v>0</v>
      </c>
      <c r="BM41" s="327">
        <v>0</v>
      </c>
      <c r="BN41" s="148"/>
      <c r="BO41" s="201" t="s">
        <v>135</v>
      </c>
      <c r="BP41" s="202">
        <v>76</v>
      </c>
      <c r="BQ41" s="380">
        <v>0</v>
      </c>
      <c r="BR41" s="326">
        <v>2</v>
      </c>
      <c r="BS41" s="326">
        <v>0</v>
      </c>
      <c r="BT41" s="326">
        <v>1</v>
      </c>
      <c r="BU41" s="326">
        <v>0</v>
      </c>
      <c r="BV41" s="326">
        <v>0</v>
      </c>
      <c r="BW41" s="326">
        <v>0</v>
      </c>
      <c r="BX41" s="326">
        <v>0</v>
      </c>
      <c r="BY41" s="708">
        <v>0</v>
      </c>
      <c r="BZ41" s="326">
        <v>0</v>
      </c>
      <c r="CA41" s="326">
        <v>0</v>
      </c>
      <c r="CB41" s="326">
        <v>0</v>
      </c>
      <c r="CC41" s="708">
        <v>0</v>
      </c>
      <c r="CD41" s="326">
        <v>0</v>
      </c>
      <c r="CE41" s="326">
        <v>0</v>
      </c>
      <c r="CF41" s="326">
        <v>0</v>
      </c>
      <c r="CG41" s="326">
        <v>0</v>
      </c>
      <c r="CH41" s="326">
        <v>0</v>
      </c>
      <c r="CI41" s="379">
        <v>0</v>
      </c>
      <c r="CJ41" s="380">
        <v>0</v>
      </c>
      <c r="CK41" s="326">
        <v>0</v>
      </c>
      <c r="CL41" s="716">
        <v>0</v>
      </c>
      <c r="CM41" s="326"/>
      <c r="CN41" s="326"/>
      <c r="CO41" s="327">
        <v>0</v>
      </c>
      <c r="CP41" s="148"/>
      <c r="CQ41" s="370" t="s">
        <v>135</v>
      </c>
      <c r="CR41" s="371">
        <v>9</v>
      </c>
      <c r="CS41" s="380"/>
      <c r="CT41" s="326"/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/>
      <c r="DL41" s="380"/>
      <c r="DM41" s="327"/>
      <c r="DN41" s="148"/>
      <c r="DO41" s="201" t="s">
        <v>135</v>
      </c>
      <c r="DP41" s="202">
        <v>79</v>
      </c>
      <c r="DQ41" s="380"/>
      <c r="DR41" s="326"/>
      <c r="DS41" s="326"/>
      <c r="DT41" s="379"/>
      <c r="DU41" s="380"/>
      <c r="DV41" s="326"/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>
        <v>0</v>
      </c>
      <c r="EH41" s="327">
        <v>0</v>
      </c>
      <c r="EI41" s="326"/>
      <c r="EJ41" s="326"/>
      <c r="EK41" s="716">
        <v>0</v>
      </c>
      <c r="EL41" s="326"/>
      <c r="EM41" s="326">
        <v>1</v>
      </c>
      <c r="EN41" s="708">
        <v>1.25</v>
      </c>
      <c r="EO41" s="326">
        <v>1</v>
      </c>
      <c r="EP41" s="716">
        <v>1.25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1</v>
      </c>
      <c r="EW41" s="326">
        <v>0</v>
      </c>
      <c r="EX41" s="327">
        <v>0</v>
      </c>
      <c r="EY41" s="326">
        <v>0</v>
      </c>
      <c r="EZ41" s="326">
        <v>0</v>
      </c>
      <c r="FA41" s="379">
        <v>0</v>
      </c>
      <c r="FB41" s="380">
        <v>0</v>
      </c>
      <c r="FC41" s="326">
        <v>0</v>
      </c>
      <c r="FD41" s="327">
        <v>0</v>
      </c>
      <c r="FE41" s="326">
        <v>0</v>
      </c>
      <c r="FF41" s="326">
        <v>0</v>
      </c>
      <c r="FG41" s="379">
        <v>0</v>
      </c>
      <c r="FH41" s="380">
        <v>1</v>
      </c>
      <c r="FI41" s="326">
        <v>0</v>
      </c>
      <c r="FJ41" s="327">
        <v>0</v>
      </c>
      <c r="FK41" s="205">
        <v>56</v>
      </c>
      <c r="FL41" s="724">
        <v>0</v>
      </c>
      <c r="FM41" s="326">
        <v>0</v>
      </c>
      <c r="FN41" s="326">
        <v>0</v>
      </c>
      <c r="FO41" s="326">
        <v>0</v>
      </c>
      <c r="FP41" s="326">
        <v>0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2</v>
      </c>
      <c r="GB41" s="326">
        <v>0</v>
      </c>
      <c r="GC41" s="326">
        <v>0</v>
      </c>
      <c r="GD41" s="326">
        <v>1</v>
      </c>
      <c r="GE41" s="326">
        <v>0</v>
      </c>
      <c r="GF41" s="326">
        <v>0</v>
      </c>
      <c r="GG41" s="327">
        <v>0</v>
      </c>
      <c r="GH41" s="148"/>
      <c r="GI41" s="201" t="s">
        <v>135</v>
      </c>
      <c r="GJ41" s="486">
        <v>421</v>
      </c>
      <c r="GK41" s="727">
        <v>73.267326732673268</v>
      </c>
      <c r="GL41" s="380">
        <v>0</v>
      </c>
      <c r="GM41" s="326">
        <v>0</v>
      </c>
      <c r="GN41" s="326">
        <v>0</v>
      </c>
      <c r="GO41" s="326">
        <v>0</v>
      </c>
      <c r="GP41" s="327">
        <v>0</v>
      </c>
      <c r="GQ41" s="380">
        <v>4</v>
      </c>
      <c r="GR41" s="326">
        <v>4</v>
      </c>
      <c r="GS41" s="326">
        <v>11</v>
      </c>
      <c r="GT41" s="326">
        <v>25</v>
      </c>
      <c r="GU41" s="327">
        <v>30</v>
      </c>
      <c r="GV41" s="205">
        <v>104</v>
      </c>
      <c r="GW41" s="205">
        <v>702</v>
      </c>
      <c r="GX41" s="730">
        <v>17.777777777777779</v>
      </c>
      <c r="GY41" s="380">
        <v>0</v>
      </c>
      <c r="GZ41" s="326">
        <v>0</v>
      </c>
      <c r="HA41" s="326">
        <v>6</v>
      </c>
      <c r="HB41" s="326">
        <v>0</v>
      </c>
      <c r="HC41" s="326">
        <v>2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0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10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0</v>
      </c>
      <c r="IP41" s="326">
        <v>0</v>
      </c>
      <c r="IQ41" s="379">
        <v>0</v>
      </c>
      <c r="IR41" s="380">
        <v>0</v>
      </c>
      <c r="IS41" s="326">
        <v>0</v>
      </c>
      <c r="IT41" s="327">
        <v>0</v>
      </c>
      <c r="IU41" s="326">
        <v>0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>
        <v>0</v>
      </c>
      <c r="JQ41" s="326">
        <v>0</v>
      </c>
      <c r="JR41" s="326">
        <v>0</v>
      </c>
      <c r="JS41" s="326">
        <v>0</v>
      </c>
      <c r="JT41" s="327">
        <v>0</v>
      </c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8.5470085470085468</v>
      </c>
      <c r="KG41" s="173">
        <v>30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0</v>
      </c>
      <c r="KQ41" s="203">
        <v>0</v>
      </c>
      <c r="KR41" s="203">
        <v>0</v>
      </c>
      <c r="KS41" s="203">
        <v>0</v>
      </c>
      <c r="KT41" s="203">
        <v>0</v>
      </c>
      <c r="KU41" s="173">
        <v>0</v>
      </c>
      <c r="KV41" s="332"/>
      <c r="KW41" s="173"/>
      <c r="KY41" s="205"/>
      <c r="KZ41" s="203"/>
      <c r="LA41" s="203"/>
      <c r="LB41" s="173"/>
      <c r="LD41" s="276" t="s">
        <v>135</v>
      </c>
      <c r="LE41" s="419"/>
      <c r="LF41" s="419"/>
      <c r="LG41" s="419"/>
      <c r="LH41" s="419"/>
      <c r="LI41" s="419"/>
      <c r="LJ41" s="545"/>
      <c r="LK41" s="480"/>
      <c r="LL41" s="452"/>
      <c r="LM41" s="452"/>
      <c r="LN41" s="453"/>
      <c r="LO41" s="801">
        <v>3</v>
      </c>
      <c r="LP41" s="452">
        <v>3</v>
      </c>
      <c r="LQ41" s="452"/>
      <c r="LR41" s="453"/>
    </row>
    <row r="42" spans="1:330" s="288" customFormat="1" ht="18.75" x14ac:dyDescent="0.3">
      <c r="A42" s="235">
        <v>1449</v>
      </c>
      <c r="B42" s="201" t="s">
        <v>136</v>
      </c>
      <c r="C42" s="202">
        <v>39</v>
      </c>
      <c r="D42" s="380">
        <v>0</v>
      </c>
      <c r="E42" s="326">
        <v>0</v>
      </c>
      <c r="F42" s="326">
        <v>0</v>
      </c>
      <c r="G42" s="705">
        <f t="shared" si="152"/>
        <v>0</v>
      </c>
      <c r="H42" s="326">
        <v>0</v>
      </c>
      <c r="I42" s="379">
        <v>0</v>
      </c>
      <c r="J42" s="380">
        <v>2</v>
      </c>
      <c r="K42" s="326">
        <v>4</v>
      </c>
      <c r="L42" s="326">
        <v>2</v>
      </c>
      <c r="M42" s="897">
        <v>6</v>
      </c>
      <c r="N42" s="380">
        <v>2</v>
      </c>
      <c r="O42" s="326">
        <v>4</v>
      </c>
      <c r="P42" s="326">
        <v>1</v>
      </c>
      <c r="Q42" s="902">
        <f t="shared" si="177"/>
        <v>2.5641025641025639</v>
      </c>
      <c r="R42" s="380">
        <v>0</v>
      </c>
      <c r="S42" s="326">
        <v>0</v>
      </c>
      <c r="T42" s="326">
        <v>0</v>
      </c>
      <c r="U42" s="326">
        <v>0</v>
      </c>
      <c r="V42" s="326">
        <v>0</v>
      </c>
      <c r="W42" s="327">
        <v>0</v>
      </c>
      <c r="X42" s="326">
        <v>2</v>
      </c>
      <c r="Y42" s="326">
        <v>4</v>
      </c>
      <c r="Z42" s="326">
        <v>2</v>
      </c>
      <c r="AA42" s="326">
        <v>4</v>
      </c>
      <c r="AB42" s="326">
        <v>0</v>
      </c>
      <c r="AC42" s="326">
        <v>0</v>
      </c>
      <c r="AD42" s="326">
        <v>0</v>
      </c>
      <c r="AE42" s="326">
        <v>0</v>
      </c>
      <c r="AF42" s="327">
        <v>0</v>
      </c>
      <c r="AG42" s="204"/>
      <c r="AH42" s="148"/>
      <c r="AI42" s="276" t="s">
        <v>136</v>
      </c>
      <c r="AJ42" s="202">
        <v>51</v>
      </c>
      <c r="AK42" s="327">
        <v>3</v>
      </c>
      <c r="AL42" s="708">
        <v>5.5555555555555554</v>
      </c>
      <c r="AM42" s="326">
        <v>3</v>
      </c>
      <c r="AN42" s="326">
        <v>3</v>
      </c>
      <c r="AO42" s="326">
        <v>0</v>
      </c>
      <c r="AP42" s="326">
        <v>0</v>
      </c>
      <c r="AQ42" s="327">
        <v>0</v>
      </c>
      <c r="AR42" s="326">
        <v>0</v>
      </c>
      <c r="AS42" s="326">
        <v>0</v>
      </c>
      <c r="AT42" s="379">
        <v>4</v>
      </c>
      <c r="AU42" s="380">
        <v>5</v>
      </c>
      <c r="AV42" s="708">
        <v>9.2592592592592595</v>
      </c>
      <c r="AW42" s="326">
        <v>5</v>
      </c>
      <c r="AX42" s="744">
        <v>5</v>
      </c>
      <c r="AY42" s="326">
        <v>0</v>
      </c>
      <c r="AZ42" s="326">
        <v>0</v>
      </c>
      <c r="BA42" s="326">
        <v>0</v>
      </c>
      <c r="BB42" s="708">
        <v>0</v>
      </c>
      <c r="BC42" s="326">
        <v>0</v>
      </c>
      <c r="BD42" s="326">
        <v>0</v>
      </c>
      <c r="BE42" s="326">
        <v>0</v>
      </c>
      <c r="BF42" s="708">
        <v>0</v>
      </c>
      <c r="BG42" s="326">
        <v>0</v>
      </c>
      <c r="BH42" s="326">
        <v>0</v>
      </c>
      <c r="BI42" s="326">
        <v>0</v>
      </c>
      <c r="BJ42" s="326">
        <v>0</v>
      </c>
      <c r="BK42" s="326">
        <v>0</v>
      </c>
      <c r="BL42" s="326">
        <v>0</v>
      </c>
      <c r="BM42" s="327">
        <v>0</v>
      </c>
      <c r="BN42" s="148"/>
      <c r="BO42" s="201" t="s">
        <v>136</v>
      </c>
      <c r="BP42" s="202">
        <v>54</v>
      </c>
      <c r="BQ42" s="380">
        <v>0</v>
      </c>
      <c r="BR42" s="326">
        <v>7</v>
      </c>
      <c r="BS42" s="326">
        <v>0</v>
      </c>
      <c r="BT42" s="326">
        <v>2</v>
      </c>
      <c r="BU42" s="326">
        <v>0</v>
      </c>
      <c r="BV42" s="326">
        <v>0</v>
      </c>
      <c r="BW42" s="326">
        <v>0</v>
      </c>
      <c r="BX42" s="326">
        <v>0</v>
      </c>
      <c r="BY42" s="708">
        <v>0</v>
      </c>
      <c r="BZ42" s="326">
        <v>0</v>
      </c>
      <c r="CA42" s="326">
        <v>0</v>
      </c>
      <c r="CB42" s="326">
        <v>0</v>
      </c>
      <c r="CC42" s="708">
        <v>0</v>
      </c>
      <c r="CD42" s="326">
        <v>0</v>
      </c>
      <c r="CE42" s="326">
        <v>0</v>
      </c>
      <c r="CF42" s="326">
        <v>0</v>
      </c>
      <c r="CG42" s="326">
        <v>0</v>
      </c>
      <c r="CH42" s="326">
        <v>0</v>
      </c>
      <c r="CI42" s="379">
        <v>0</v>
      </c>
      <c r="CJ42" s="380">
        <v>2</v>
      </c>
      <c r="CK42" s="326">
        <v>0</v>
      </c>
      <c r="CL42" s="716">
        <v>0</v>
      </c>
      <c r="CM42" s="326"/>
      <c r="CN42" s="326"/>
      <c r="CO42" s="327">
        <v>0</v>
      </c>
      <c r="CP42" s="148"/>
      <c r="CQ42" s="370" t="s">
        <v>136</v>
      </c>
      <c r="CR42" s="371">
        <v>5</v>
      </c>
      <c r="CS42" s="380"/>
      <c r="CT42" s="326"/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80"/>
      <c r="DM42" s="327"/>
      <c r="DN42" s="148"/>
      <c r="DO42" s="201" t="s">
        <v>136</v>
      </c>
      <c r="DP42" s="202">
        <v>48</v>
      </c>
      <c r="DQ42" s="380"/>
      <c r="DR42" s="326"/>
      <c r="DS42" s="326"/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>
        <v>0</v>
      </c>
      <c r="EH42" s="327">
        <v>0</v>
      </c>
      <c r="EI42" s="326"/>
      <c r="EJ42" s="326"/>
      <c r="EK42" s="716">
        <v>0</v>
      </c>
      <c r="EL42" s="326"/>
      <c r="EM42" s="326">
        <v>6</v>
      </c>
      <c r="EN42" s="708">
        <v>13.043478260869565</v>
      </c>
      <c r="EO42" s="326">
        <v>6</v>
      </c>
      <c r="EP42" s="716">
        <v>13.043478260869565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5</v>
      </c>
      <c r="EW42" s="326">
        <v>0</v>
      </c>
      <c r="EX42" s="327">
        <v>0</v>
      </c>
      <c r="EY42" s="326">
        <v>2</v>
      </c>
      <c r="EZ42" s="326">
        <v>0</v>
      </c>
      <c r="FA42" s="379">
        <v>0</v>
      </c>
      <c r="FB42" s="380">
        <v>0</v>
      </c>
      <c r="FC42" s="326">
        <v>0</v>
      </c>
      <c r="FD42" s="327">
        <v>0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37</v>
      </c>
      <c r="FL42" s="724">
        <v>0</v>
      </c>
      <c r="FM42" s="326">
        <v>0</v>
      </c>
      <c r="FN42" s="326">
        <v>0</v>
      </c>
      <c r="FO42" s="326">
        <v>0</v>
      </c>
      <c r="FP42" s="326">
        <v>0</v>
      </c>
      <c r="FQ42" s="327">
        <v>0</v>
      </c>
      <c r="FR42" s="380">
        <v>0</v>
      </c>
      <c r="FS42" s="326">
        <v>0</v>
      </c>
      <c r="FT42" s="326">
        <v>0</v>
      </c>
      <c r="FU42" s="326">
        <v>4</v>
      </c>
      <c r="FV42" s="326">
        <v>0</v>
      </c>
      <c r="FW42" s="326">
        <v>0</v>
      </c>
      <c r="FX42" s="326">
        <v>1</v>
      </c>
      <c r="FY42" s="326">
        <v>0</v>
      </c>
      <c r="FZ42" s="326">
        <v>0</v>
      </c>
      <c r="GA42" s="326">
        <v>0</v>
      </c>
      <c r="GB42" s="326">
        <v>1</v>
      </c>
      <c r="GC42" s="326">
        <v>0</v>
      </c>
      <c r="GD42" s="326">
        <v>0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100</v>
      </c>
      <c r="GL42" s="380">
        <v>0</v>
      </c>
      <c r="GM42" s="326">
        <v>0</v>
      </c>
      <c r="GN42" s="326">
        <v>0</v>
      </c>
      <c r="GO42" s="326">
        <v>1</v>
      </c>
      <c r="GP42" s="327">
        <v>1</v>
      </c>
      <c r="GQ42" s="380">
        <v>3</v>
      </c>
      <c r="GR42" s="326">
        <v>7</v>
      </c>
      <c r="GS42" s="326">
        <v>11</v>
      </c>
      <c r="GT42" s="326">
        <v>22</v>
      </c>
      <c r="GU42" s="327">
        <v>17</v>
      </c>
      <c r="GV42" s="205">
        <v>49</v>
      </c>
      <c r="GW42" s="205">
        <v>338</v>
      </c>
      <c r="GX42" s="730">
        <v>17.375886524822697</v>
      </c>
      <c r="GY42" s="380">
        <v>0</v>
      </c>
      <c r="GZ42" s="326">
        <v>0</v>
      </c>
      <c r="HA42" s="326">
        <v>2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0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1</v>
      </c>
      <c r="IM42" s="326">
        <v>0</v>
      </c>
      <c r="IN42" s="327">
        <v>0</v>
      </c>
      <c r="IO42" s="326">
        <v>2</v>
      </c>
      <c r="IP42" s="326">
        <v>0</v>
      </c>
      <c r="IQ42" s="379">
        <v>0</v>
      </c>
      <c r="IR42" s="380">
        <v>1</v>
      </c>
      <c r="IS42" s="326">
        <v>0</v>
      </c>
      <c r="IT42" s="327">
        <v>0</v>
      </c>
      <c r="IU42" s="326">
        <v>0</v>
      </c>
      <c r="IV42" s="326">
        <v>0</v>
      </c>
      <c r="IW42" s="327">
        <v>0</v>
      </c>
      <c r="IX42" s="380">
        <v>1</v>
      </c>
      <c r="IY42" s="326">
        <v>0</v>
      </c>
      <c r="IZ42" s="327">
        <v>0</v>
      </c>
      <c r="JA42" s="380">
        <v>0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>
        <v>0</v>
      </c>
      <c r="JQ42" s="326">
        <v>0</v>
      </c>
      <c r="JR42" s="326">
        <v>0</v>
      </c>
      <c r="JS42" s="326">
        <v>0</v>
      </c>
      <c r="JT42" s="327">
        <v>0</v>
      </c>
      <c r="JU42" s="380">
        <v>0</v>
      </c>
      <c r="JV42" s="326">
        <v>0</v>
      </c>
      <c r="JW42" s="326">
        <v>0</v>
      </c>
      <c r="JX42" s="326">
        <v>1</v>
      </c>
      <c r="JY42" s="327">
        <v>0</v>
      </c>
      <c r="JZ42" s="380">
        <v>0</v>
      </c>
      <c r="KA42" s="326">
        <v>0</v>
      </c>
      <c r="KB42" s="326">
        <v>1</v>
      </c>
      <c r="KC42" s="326">
        <v>0</v>
      </c>
      <c r="KD42" s="327">
        <v>0</v>
      </c>
      <c r="KE42" s="205">
        <v>169</v>
      </c>
      <c r="KF42" s="734">
        <v>4.7337278106508878</v>
      </c>
      <c r="KG42" s="173">
        <v>8</v>
      </c>
      <c r="KH42" s="205">
        <v>2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2</v>
      </c>
      <c r="KQ42" s="203">
        <v>0</v>
      </c>
      <c r="KR42" s="203">
        <v>3</v>
      </c>
      <c r="KS42" s="203">
        <v>1</v>
      </c>
      <c r="KT42" s="203">
        <v>0</v>
      </c>
      <c r="KU42" s="173">
        <v>1</v>
      </c>
      <c r="KV42" s="332"/>
      <c r="KW42" s="173"/>
      <c r="KY42" s="205"/>
      <c r="KZ42" s="203"/>
      <c r="LA42" s="203"/>
      <c r="LB42" s="173"/>
      <c r="LD42" s="276" t="s">
        <v>136</v>
      </c>
      <c r="LE42" s="419"/>
      <c r="LF42" s="419"/>
      <c r="LG42" s="419"/>
      <c r="LH42" s="419"/>
      <c r="LI42" s="419"/>
      <c r="LJ42" s="545"/>
      <c r="LK42" s="480"/>
      <c r="LL42" s="452"/>
      <c r="LM42" s="452"/>
      <c r="LN42" s="453"/>
      <c r="LO42" s="802">
        <v>4</v>
      </c>
      <c r="LP42" s="452"/>
      <c r="LQ42" s="452"/>
      <c r="LR42" s="453"/>
    </row>
    <row r="43" spans="1:330" s="288" customFormat="1" ht="18.75" x14ac:dyDescent="0.3">
      <c r="A43" s="235">
        <v>1450</v>
      </c>
      <c r="B43" s="201" t="s">
        <v>140</v>
      </c>
      <c r="C43" s="202">
        <v>11</v>
      </c>
      <c r="D43" s="380">
        <v>0</v>
      </c>
      <c r="E43" s="326">
        <v>0</v>
      </c>
      <c r="F43" s="326">
        <v>0</v>
      </c>
      <c r="G43" s="705">
        <f t="shared" si="152"/>
        <v>0</v>
      </c>
      <c r="H43" s="326">
        <v>0</v>
      </c>
      <c r="I43" s="379">
        <v>0</v>
      </c>
      <c r="J43" s="380">
        <v>0</v>
      </c>
      <c r="K43" s="326">
        <v>0</v>
      </c>
      <c r="L43" s="326">
        <v>2</v>
      </c>
      <c r="M43" s="897">
        <v>14.285714285714285</v>
      </c>
      <c r="N43" s="380">
        <v>0</v>
      </c>
      <c r="O43" s="326">
        <v>0</v>
      </c>
      <c r="P43" s="326">
        <v>2</v>
      </c>
      <c r="Q43" s="902">
        <f t="shared" si="177"/>
        <v>18.181818181818183</v>
      </c>
      <c r="R43" s="380">
        <v>0</v>
      </c>
      <c r="S43" s="326">
        <v>0</v>
      </c>
      <c r="T43" s="326">
        <v>0</v>
      </c>
      <c r="U43" s="326">
        <v>0</v>
      </c>
      <c r="V43" s="326">
        <v>0</v>
      </c>
      <c r="W43" s="327">
        <v>0</v>
      </c>
      <c r="X43" s="326">
        <v>0</v>
      </c>
      <c r="Y43" s="326">
        <v>0</v>
      </c>
      <c r="Z43" s="326">
        <v>0</v>
      </c>
      <c r="AA43" s="326">
        <v>0</v>
      </c>
      <c r="AB43" s="326">
        <v>0</v>
      </c>
      <c r="AC43" s="326">
        <v>0</v>
      </c>
      <c r="AD43" s="326">
        <v>0</v>
      </c>
      <c r="AE43" s="326">
        <v>0</v>
      </c>
      <c r="AF43" s="327">
        <v>0</v>
      </c>
      <c r="AG43" s="204"/>
      <c r="AH43" s="148"/>
      <c r="AI43" s="276" t="s">
        <v>140</v>
      </c>
      <c r="AJ43" s="202">
        <v>14</v>
      </c>
      <c r="AK43" s="327">
        <v>3</v>
      </c>
      <c r="AL43" s="708">
        <v>20</v>
      </c>
      <c r="AM43" s="326">
        <v>3</v>
      </c>
      <c r="AN43" s="326">
        <v>3</v>
      </c>
      <c r="AO43" s="326">
        <v>0</v>
      </c>
      <c r="AP43" s="326">
        <v>0</v>
      </c>
      <c r="AQ43" s="327">
        <v>0</v>
      </c>
      <c r="AR43" s="326">
        <v>0</v>
      </c>
      <c r="AS43" s="326">
        <v>0</v>
      </c>
      <c r="AT43" s="379">
        <v>1</v>
      </c>
      <c r="AU43" s="380">
        <v>3</v>
      </c>
      <c r="AV43" s="708">
        <v>20</v>
      </c>
      <c r="AW43" s="326">
        <v>3</v>
      </c>
      <c r="AX43" s="744">
        <v>3</v>
      </c>
      <c r="AY43" s="326">
        <v>0</v>
      </c>
      <c r="AZ43" s="326">
        <v>0</v>
      </c>
      <c r="BA43" s="326">
        <v>0</v>
      </c>
      <c r="BB43" s="708">
        <v>0</v>
      </c>
      <c r="BC43" s="326">
        <v>0</v>
      </c>
      <c r="BD43" s="326">
        <v>0</v>
      </c>
      <c r="BE43" s="326">
        <v>0</v>
      </c>
      <c r="BF43" s="708">
        <v>0</v>
      </c>
      <c r="BG43" s="326">
        <v>0</v>
      </c>
      <c r="BH43" s="326">
        <v>0</v>
      </c>
      <c r="BI43" s="326">
        <v>0</v>
      </c>
      <c r="BJ43" s="326">
        <v>0</v>
      </c>
      <c r="BK43" s="326">
        <v>0</v>
      </c>
      <c r="BL43" s="326">
        <v>0</v>
      </c>
      <c r="BM43" s="327">
        <v>0</v>
      </c>
      <c r="BN43" s="148"/>
      <c r="BO43" s="201" t="s">
        <v>140</v>
      </c>
      <c r="BP43" s="202">
        <v>15</v>
      </c>
      <c r="BQ43" s="380">
        <v>0</v>
      </c>
      <c r="BR43" s="326">
        <v>2</v>
      </c>
      <c r="BS43" s="326">
        <v>0</v>
      </c>
      <c r="BT43" s="326">
        <v>0</v>
      </c>
      <c r="BU43" s="326">
        <v>1</v>
      </c>
      <c r="BV43" s="326">
        <v>0</v>
      </c>
      <c r="BW43" s="326">
        <v>0</v>
      </c>
      <c r="BX43" s="326">
        <v>0</v>
      </c>
      <c r="BY43" s="708">
        <v>0</v>
      </c>
      <c r="BZ43" s="326">
        <v>0</v>
      </c>
      <c r="CA43" s="326">
        <v>0</v>
      </c>
      <c r="CB43" s="326">
        <v>0</v>
      </c>
      <c r="CC43" s="708">
        <v>0</v>
      </c>
      <c r="CD43" s="326">
        <v>0</v>
      </c>
      <c r="CE43" s="326">
        <v>0</v>
      </c>
      <c r="CF43" s="326">
        <v>0</v>
      </c>
      <c r="CG43" s="326">
        <v>0</v>
      </c>
      <c r="CH43" s="326">
        <v>0</v>
      </c>
      <c r="CI43" s="379">
        <v>0</v>
      </c>
      <c r="CJ43" s="380">
        <v>0</v>
      </c>
      <c r="CK43" s="326">
        <v>0</v>
      </c>
      <c r="CL43" s="716">
        <v>0</v>
      </c>
      <c r="CM43" s="326"/>
      <c r="CN43" s="326"/>
      <c r="CO43" s="327">
        <v>0</v>
      </c>
      <c r="CP43" s="148"/>
      <c r="CQ43" s="370" t="s">
        <v>140</v>
      </c>
      <c r="CR43" s="371">
        <v>1</v>
      </c>
      <c r="CS43" s="380"/>
      <c r="CT43" s="326"/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80"/>
      <c r="DM43" s="327"/>
      <c r="DN43" s="148"/>
      <c r="DO43" s="201" t="s">
        <v>140</v>
      </c>
      <c r="DP43" s="202">
        <v>13</v>
      </c>
      <c r="DQ43" s="380"/>
      <c r="DR43" s="326"/>
      <c r="DS43" s="326"/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>
        <v>0</v>
      </c>
      <c r="EH43" s="327">
        <v>0</v>
      </c>
      <c r="EI43" s="326"/>
      <c r="EJ43" s="326"/>
      <c r="EK43" s="716">
        <v>0</v>
      </c>
      <c r="EL43" s="326"/>
      <c r="EM43" s="326">
        <v>0</v>
      </c>
      <c r="EN43" s="708">
        <v>0</v>
      </c>
      <c r="EO43" s="326">
        <v>0</v>
      </c>
      <c r="EP43" s="716">
        <v>0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0</v>
      </c>
      <c r="EW43" s="326">
        <v>0</v>
      </c>
      <c r="EX43" s="327">
        <v>0</v>
      </c>
      <c r="EY43" s="326">
        <v>0</v>
      </c>
      <c r="EZ43" s="326">
        <v>0</v>
      </c>
      <c r="FA43" s="379">
        <v>0</v>
      </c>
      <c r="FB43" s="380">
        <v>3</v>
      </c>
      <c r="FC43" s="326">
        <v>0</v>
      </c>
      <c r="FD43" s="327">
        <v>0</v>
      </c>
      <c r="FE43" s="326">
        <v>0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10</v>
      </c>
      <c r="FL43" s="724">
        <v>0</v>
      </c>
      <c r="FM43" s="326">
        <v>0</v>
      </c>
      <c r="FN43" s="326">
        <v>0</v>
      </c>
      <c r="FO43" s="326">
        <v>0</v>
      </c>
      <c r="FP43" s="326">
        <v>0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0</v>
      </c>
      <c r="FX43" s="326">
        <v>0</v>
      </c>
      <c r="FY43" s="326">
        <v>0</v>
      </c>
      <c r="FZ43" s="326">
        <v>0</v>
      </c>
      <c r="GA43" s="326">
        <v>0</v>
      </c>
      <c r="GB43" s="326">
        <v>0</v>
      </c>
      <c r="GC43" s="326">
        <v>0</v>
      </c>
      <c r="GD43" s="326">
        <v>0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76.470588235294116</v>
      </c>
      <c r="GL43" s="380">
        <v>0</v>
      </c>
      <c r="GM43" s="326">
        <v>0</v>
      </c>
      <c r="GN43" s="326">
        <v>0</v>
      </c>
      <c r="GO43" s="326">
        <v>2</v>
      </c>
      <c r="GP43" s="327">
        <v>1</v>
      </c>
      <c r="GQ43" s="380">
        <v>2</v>
      </c>
      <c r="GR43" s="326">
        <v>2</v>
      </c>
      <c r="GS43" s="326">
        <v>1</v>
      </c>
      <c r="GT43" s="326">
        <v>4</v>
      </c>
      <c r="GU43" s="327">
        <v>1</v>
      </c>
      <c r="GV43" s="205">
        <v>7</v>
      </c>
      <c r="GW43" s="205">
        <v>95</v>
      </c>
      <c r="GX43" s="730">
        <v>8.75</v>
      </c>
      <c r="GY43" s="380">
        <v>0</v>
      </c>
      <c r="GZ43" s="326">
        <v>0</v>
      </c>
      <c r="HA43" s="326">
        <v>0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0</v>
      </c>
      <c r="IM43" s="326">
        <v>0</v>
      </c>
      <c r="IN43" s="327">
        <v>0</v>
      </c>
      <c r="IO43" s="326">
        <v>0</v>
      </c>
      <c r="IP43" s="326">
        <v>0</v>
      </c>
      <c r="IQ43" s="379">
        <v>0</v>
      </c>
      <c r="IR43" s="380">
        <v>4</v>
      </c>
      <c r="IS43" s="326">
        <v>0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0</v>
      </c>
      <c r="JB43" s="326">
        <v>0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>
        <v>0</v>
      </c>
      <c r="JQ43" s="326">
        <v>0</v>
      </c>
      <c r="JR43" s="326">
        <v>0</v>
      </c>
      <c r="JS43" s="326">
        <v>0</v>
      </c>
      <c r="JT43" s="327">
        <v>0</v>
      </c>
      <c r="JU43" s="380">
        <v>0</v>
      </c>
      <c r="JV43" s="326">
        <v>0</v>
      </c>
      <c r="JW43" s="326">
        <v>0</v>
      </c>
      <c r="JX43" s="326">
        <v>0</v>
      </c>
      <c r="JY43" s="327">
        <v>0</v>
      </c>
      <c r="JZ43" s="380">
        <v>0</v>
      </c>
      <c r="KA43" s="326">
        <v>0</v>
      </c>
      <c r="KB43" s="326">
        <v>0</v>
      </c>
      <c r="KC43" s="326">
        <v>0</v>
      </c>
      <c r="KD43" s="327">
        <v>0</v>
      </c>
      <c r="KE43" s="205">
        <v>48</v>
      </c>
      <c r="KF43" s="734">
        <v>4.1666666666666661</v>
      </c>
      <c r="KG43" s="173">
        <v>2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0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419"/>
      <c r="LF43" s="419"/>
      <c r="LG43" s="419"/>
      <c r="LH43" s="419"/>
      <c r="LI43" s="419"/>
      <c r="LJ43" s="545"/>
      <c r="LK43" s="480"/>
      <c r="LL43" s="452"/>
      <c r="LM43" s="452"/>
      <c r="LN43" s="453"/>
      <c r="LO43" s="801">
        <v>2</v>
      </c>
      <c r="LP43" s="452"/>
      <c r="LQ43" s="452">
        <v>1</v>
      </c>
      <c r="LR43" s="453"/>
    </row>
    <row r="44" spans="1:330" s="288" customFormat="1" ht="18.75" x14ac:dyDescent="0.3">
      <c r="A44" s="235">
        <v>1451</v>
      </c>
      <c r="B44" s="201" t="s">
        <v>141</v>
      </c>
      <c r="C44" s="202">
        <v>23</v>
      </c>
      <c r="D44" s="380">
        <v>0</v>
      </c>
      <c r="E44" s="326">
        <v>0</v>
      </c>
      <c r="F44" s="326">
        <v>0</v>
      </c>
      <c r="G44" s="705">
        <f t="shared" si="152"/>
        <v>0</v>
      </c>
      <c r="H44" s="326">
        <v>0</v>
      </c>
      <c r="I44" s="379">
        <v>0</v>
      </c>
      <c r="J44" s="380">
        <v>2</v>
      </c>
      <c r="K44" s="326">
        <v>1</v>
      </c>
      <c r="L44" s="326">
        <v>2</v>
      </c>
      <c r="M44" s="897">
        <v>6.666666666666667</v>
      </c>
      <c r="N44" s="380">
        <v>2</v>
      </c>
      <c r="O44" s="326">
        <v>1</v>
      </c>
      <c r="P44" s="326">
        <v>2</v>
      </c>
      <c r="Q44" s="902">
        <f t="shared" si="177"/>
        <v>8.695652173913043</v>
      </c>
      <c r="R44" s="380">
        <v>0</v>
      </c>
      <c r="S44" s="326">
        <v>0</v>
      </c>
      <c r="T44" s="326">
        <v>0</v>
      </c>
      <c r="U44" s="326">
        <v>0</v>
      </c>
      <c r="V44" s="326">
        <v>0</v>
      </c>
      <c r="W44" s="327">
        <v>0</v>
      </c>
      <c r="X44" s="326">
        <v>2</v>
      </c>
      <c r="Y44" s="326">
        <v>1</v>
      </c>
      <c r="Z44" s="326">
        <v>2</v>
      </c>
      <c r="AA44" s="326">
        <v>1</v>
      </c>
      <c r="AB44" s="326">
        <v>0</v>
      </c>
      <c r="AC44" s="326">
        <v>0</v>
      </c>
      <c r="AD44" s="326">
        <v>0</v>
      </c>
      <c r="AE44" s="326">
        <v>0</v>
      </c>
      <c r="AF44" s="327">
        <v>0</v>
      </c>
      <c r="AG44" s="204"/>
      <c r="AH44" s="148"/>
      <c r="AI44" s="276" t="s">
        <v>141</v>
      </c>
      <c r="AJ44" s="202">
        <v>31</v>
      </c>
      <c r="AK44" s="327">
        <v>3</v>
      </c>
      <c r="AL44" s="708">
        <v>9.375</v>
      </c>
      <c r="AM44" s="326">
        <v>3</v>
      </c>
      <c r="AN44" s="326">
        <v>3</v>
      </c>
      <c r="AO44" s="326">
        <v>0</v>
      </c>
      <c r="AP44" s="326">
        <v>0</v>
      </c>
      <c r="AQ44" s="327">
        <v>0</v>
      </c>
      <c r="AR44" s="326">
        <v>0</v>
      </c>
      <c r="AS44" s="326">
        <v>0</v>
      </c>
      <c r="AT44" s="379">
        <v>0</v>
      </c>
      <c r="AU44" s="380">
        <v>2</v>
      </c>
      <c r="AV44" s="708">
        <v>6.25</v>
      </c>
      <c r="AW44" s="326">
        <v>2</v>
      </c>
      <c r="AX44" s="744">
        <v>3</v>
      </c>
      <c r="AY44" s="326">
        <v>0</v>
      </c>
      <c r="AZ44" s="326">
        <v>0</v>
      </c>
      <c r="BA44" s="326">
        <v>0</v>
      </c>
      <c r="BB44" s="708">
        <v>0</v>
      </c>
      <c r="BC44" s="326">
        <v>0</v>
      </c>
      <c r="BD44" s="326">
        <v>0</v>
      </c>
      <c r="BE44" s="326">
        <v>0</v>
      </c>
      <c r="BF44" s="708">
        <v>0</v>
      </c>
      <c r="BG44" s="326">
        <v>0</v>
      </c>
      <c r="BH44" s="326">
        <v>0</v>
      </c>
      <c r="BI44" s="326">
        <v>0</v>
      </c>
      <c r="BJ44" s="326">
        <v>0</v>
      </c>
      <c r="BK44" s="326">
        <v>0</v>
      </c>
      <c r="BL44" s="326">
        <v>0</v>
      </c>
      <c r="BM44" s="327">
        <v>0</v>
      </c>
      <c r="BN44" s="148"/>
      <c r="BO44" s="201" t="s">
        <v>141</v>
      </c>
      <c r="BP44" s="202">
        <v>32</v>
      </c>
      <c r="BQ44" s="380">
        <v>0</v>
      </c>
      <c r="BR44" s="326">
        <v>2</v>
      </c>
      <c r="BS44" s="326">
        <v>0</v>
      </c>
      <c r="BT44" s="326">
        <v>0</v>
      </c>
      <c r="BU44" s="326">
        <v>0</v>
      </c>
      <c r="BV44" s="326">
        <v>0</v>
      </c>
      <c r="BW44" s="326">
        <v>0</v>
      </c>
      <c r="BX44" s="326">
        <v>0</v>
      </c>
      <c r="BY44" s="708">
        <v>0</v>
      </c>
      <c r="BZ44" s="326">
        <v>0</v>
      </c>
      <c r="CA44" s="326">
        <v>0</v>
      </c>
      <c r="CB44" s="326">
        <v>0</v>
      </c>
      <c r="CC44" s="708">
        <v>0</v>
      </c>
      <c r="CD44" s="326">
        <v>0</v>
      </c>
      <c r="CE44" s="326">
        <v>0</v>
      </c>
      <c r="CF44" s="326">
        <v>0</v>
      </c>
      <c r="CG44" s="326">
        <v>0</v>
      </c>
      <c r="CH44" s="326">
        <v>0</v>
      </c>
      <c r="CI44" s="379">
        <v>0</v>
      </c>
      <c r="CJ44" s="380">
        <v>0</v>
      </c>
      <c r="CK44" s="326">
        <v>0</v>
      </c>
      <c r="CL44" s="716">
        <v>0</v>
      </c>
      <c r="CM44" s="326"/>
      <c r="CN44" s="326"/>
      <c r="CO44" s="327">
        <v>0</v>
      </c>
      <c r="CP44" s="148"/>
      <c r="CQ44" s="370" t="s">
        <v>141</v>
      </c>
      <c r="CR44" s="371">
        <v>3</v>
      </c>
      <c r="CS44" s="380"/>
      <c r="CT44" s="326"/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80"/>
      <c r="DM44" s="327"/>
      <c r="DN44" s="148"/>
      <c r="DO44" s="201" t="s">
        <v>141</v>
      </c>
      <c r="DP44" s="202">
        <v>29</v>
      </c>
      <c r="DQ44" s="380"/>
      <c r="DR44" s="326"/>
      <c r="DS44" s="326"/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>
        <v>0</v>
      </c>
      <c r="EH44" s="327">
        <v>0</v>
      </c>
      <c r="EI44" s="326"/>
      <c r="EJ44" s="326"/>
      <c r="EK44" s="716">
        <v>0</v>
      </c>
      <c r="EL44" s="326"/>
      <c r="EM44" s="326">
        <v>2</v>
      </c>
      <c r="EN44" s="708">
        <v>7.1428571428571423</v>
      </c>
      <c r="EO44" s="326">
        <v>2</v>
      </c>
      <c r="EP44" s="716">
        <v>7.1428571428571423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0</v>
      </c>
      <c r="FA44" s="379">
        <v>0</v>
      </c>
      <c r="FB44" s="380">
        <v>0</v>
      </c>
      <c r="FC44" s="326">
        <v>0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22</v>
      </c>
      <c r="FL44" s="724">
        <v>4.5454545454545459</v>
      </c>
      <c r="FM44" s="326">
        <v>0</v>
      </c>
      <c r="FN44" s="326">
        <v>0</v>
      </c>
      <c r="FO44" s="326">
        <v>1</v>
      </c>
      <c r="FP44" s="326">
        <v>0</v>
      </c>
      <c r="FQ44" s="327">
        <v>0</v>
      </c>
      <c r="FR44" s="380">
        <v>0</v>
      </c>
      <c r="FS44" s="326">
        <v>0</v>
      </c>
      <c r="FT44" s="326">
        <v>0</v>
      </c>
      <c r="FU44" s="326">
        <v>0</v>
      </c>
      <c r="FV44" s="326">
        <v>0</v>
      </c>
      <c r="FW44" s="326">
        <v>0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0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29.72972972972973</v>
      </c>
      <c r="GL44" s="380">
        <v>0</v>
      </c>
      <c r="GM44" s="326">
        <v>0</v>
      </c>
      <c r="GN44" s="326">
        <v>0</v>
      </c>
      <c r="GO44" s="326">
        <v>0</v>
      </c>
      <c r="GP44" s="327">
        <v>0</v>
      </c>
      <c r="GQ44" s="380">
        <v>1</v>
      </c>
      <c r="GR44" s="326">
        <v>0</v>
      </c>
      <c r="GS44" s="326">
        <v>4</v>
      </c>
      <c r="GT44" s="326">
        <v>3</v>
      </c>
      <c r="GU44" s="327">
        <v>3</v>
      </c>
      <c r="GV44" s="205">
        <v>10</v>
      </c>
      <c r="GW44" s="205">
        <v>203</v>
      </c>
      <c r="GX44" s="730">
        <v>5.8823529411764701</v>
      </c>
      <c r="GY44" s="380">
        <v>0</v>
      </c>
      <c r="GZ44" s="326">
        <v>0</v>
      </c>
      <c r="HA44" s="326">
        <v>1</v>
      </c>
      <c r="HB44" s="326">
        <v>0</v>
      </c>
      <c r="HC44" s="326">
        <v>0</v>
      </c>
      <c r="HD44" s="326">
        <v>1</v>
      </c>
      <c r="HE44" s="326">
        <v>1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0</v>
      </c>
      <c r="IM44" s="326">
        <v>0</v>
      </c>
      <c r="IN44" s="327">
        <v>0</v>
      </c>
      <c r="IO44" s="326">
        <v>2</v>
      </c>
      <c r="IP44" s="326">
        <v>0</v>
      </c>
      <c r="IQ44" s="379">
        <v>0</v>
      </c>
      <c r="IR44" s="380">
        <v>0</v>
      </c>
      <c r="IS44" s="326">
        <v>0</v>
      </c>
      <c r="IT44" s="327">
        <v>0</v>
      </c>
      <c r="IU44" s="326">
        <v>0</v>
      </c>
      <c r="IV44" s="326">
        <v>0</v>
      </c>
      <c r="IW44" s="327">
        <v>0</v>
      </c>
      <c r="IX44" s="380">
        <v>0</v>
      </c>
      <c r="IY44" s="326">
        <v>0</v>
      </c>
      <c r="IZ44" s="327">
        <v>0</v>
      </c>
      <c r="JA44" s="380">
        <v>0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>
        <v>0</v>
      </c>
      <c r="JQ44" s="326">
        <v>0</v>
      </c>
      <c r="JR44" s="326">
        <v>0</v>
      </c>
      <c r="JS44" s="326">
        <v>0</v>
      </c>
      <c r="JT44" s="327">
        <v>0</v>
      </c>
      <c r="JU44" s="380">
        <v>0</v>
      </c>
      <c r="JV44" s="326">
        <v>0</v>
      </c>
      <c r="JW44" s="326">
        <v>0</v>
      </c>
      <c r="JX44" s="326">
        <v>1</v>
      </c>
      <c r="JY44" s="327">
        <v>0</v>
      </c>
      <c r="JZ44" s="380">
        <v>0</v>
      </c>
      <c r="KA44" s="326">
        <v>0</v>
      </c>
      <c r="KB44" s="326">
        <v>0</v>
      </c>
      <c r="KC44" s="326">
        <v>1</v>
      </c>
      <c r="KD44" s="327">
        <v>0</v>
      </c>
      <c r="KE44" s="205">
        <v>102</v>
      </c>
      <c r="KF44" s="734">
        <v>0.98039215686274506</v>
      </c>
      <c r="KG44" s="173">
        <v>1</v>
      </c>
      <c r="KH44" s="205">
        <v>2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7</v>
      </c>
      <c r="KQ44" s="203">
        <v>0</v>
      </c>
      <c r="KR44" s="203">
        <v>9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419"/>
      <c r="LF44" s="419"/>
      <c r="LG44" s="419"/>
      <c r="LH44" s="419"/>
      <c r="LI44" s="419"/>
      <c r="LJ44" s="545"/>
      <c r="LK44" s="480"/>
      <c r="LL44" s="452"/>
      <c r="LM44" s="452"/>
      <c r="LN44" s="453"/>
      <c r="LO44" s="801"/>
      <c r="LP44" s="452"/>
      <c r="LQ44" s="452"/>
      <c r="LR44" s="453"/>
    </row>
    <row r="45" spans="1:330" s="288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1</v>
      </c>
      <c r="E45" s="151">
        <f t="shared" ref="E45:F45" si="731">SUM(E46:E50)</f>
        <v>0</v>
      </c>
      <c r="F45" s="151">
        <f t="shared" si="731"/>
        <v>0</v>
      </c>
      <c r="G45" s="705">
        <f t="shared" si="152"/>
        <v>1.639344262295082</v>
      </c>
      <c r="H45" s="151">
        <f t="shared" ref="H45:L45" si="732">SUM(H46:H50)</f>
        <v>1</v>
      </c>
      <c r="I45" s="172">
        <f t="shared" si="732"/>
        <v>0</v>
      </c>
      <c r="J45" s="159">
        <f t="shared" si="732"/>
        <v>8</v>
      </c>
      <c r="K45" s="151">
        <f t="shared" si="732"/>
        <v>6</v>
      </c>
      <c r="L45" s="151">
        <f t="shared" si="732"/>
        <v>4</v>
      </c>
      <c r="M45" s="897">
        <f t="shared" si="176"/>
        <v>6.557377049180328</v>
      </c>
      <c r="N45" s="159">
        <f t="shared" ref="N45" si="733">SUM(N46:N50)</f>
        <v>8</v>
      </c>
      <c r="O45" s="151">
        <f t="shared" ref="O45" si="734">SUM(O46:O50)</f>
        <v>6</v>
      </c>
      <c r="P45" s="151">
        <f t="shared" ref="P45" si="735">SUM(P46:P50)</f>
        <v>4</v>
      </c>
      <c r="Q45" s="902">
        <f t="shared" si="177"/>
        <v>6.557377049180328</v>
      </c>
      <c r="R45" s="159">
        <f t="shared" ref="R45" si="736">SUM(R46:R50)</f>
        <v>0</v>
      </c>
      <c r="S45" s="151">
        <f t="shared" ref="S45" si="737">SUM(S46:S50)</f>
        <v>0</v>
      </c>
      <c r="T45" s="151">
        <f t="shared" ref="T45" si="738">SUM(T46:T50)</f>
        <v>0</v>
      </c>
      <c r="U45" s="151">
        <f t="shared" ref="U45" si="739">SUM(U46:U50)</f>
        <v>0</v>
      </c>
      <c r="V45" s="151">
        <f t="shared" ref="V45" si="740">SUM(V46:V50)</f>
        <v>0</v>
      </c>
      <c r="W45" s="153">
        <f t="shared" ref="W45" si="741">SUM(W46:W50)</f>
        <v>0</v>
      </c>
      <c r="X45" s="151">
        <f t="shared" ref="X45" si="742">SUM(X46:X50)</f>
        <v>8</v>
      </c>
      <c r="Y45" s="151">
        <f t="shared" ref="Y45" si="743">SUM(Y46:Y50)</f>
        <v>6</v>
      </c>
      <c r="Z45" s="151">
        <f t="shared" ref="Z45" si="744">SUM(Z46:Z50)</f>
        <v>8</v>
      </c>
      <c r="AA45" s="151">
        <f t="shared" ref="AA45" si="745">SUM(AA46:AA50)</f>
        <v>6</v>
      </c>
      <c r="AB45" s="151">
        <f t="shared" ref="AB45" si="746">SUM(AB46:AB50)</f>
        <v>0</v>
      </c>
      <c r="AC45" s="151">
        <f t="shared" ref="AC45" si="747">SUM(AC46:AC50)</f>
        <v>0</v>
      </c>
      <c r="AD45" s="151">
        <f t="shared" ref="AD45" si="748">SUM(AD46:AD50)</f>
        <v>0</v>
      </c>
      <c r="AE45" s="151">
        <f t="shared" ref="AE45" si="749">SUM(AE46:AE50)</f>
        <v>0</v>
      </c>
      <c r="AF45" s="153">
        <f t="shared" ref="AF45" si="750">SUM(AF46:AF50)</f>
        <v>0</v>
      </c>
      <c r="AG45" s="153"/>
      <c r="AH45" s="154"/>
      <c r="AI45" s="275" t="s">
        <v>130</v>
      </c>
      <c r="AJ45" s="425">
        <f t="shared" ref="AJ45" si="751">SUM(AJ46:AJ50)</f>
        <v>71</v>
      </c>
      <c r="AK45" s="159">
        <f t="shared" ref="AK45" si="752">SUM(AK46:AK50)</f>
        <v>9</v>
      </c>
      <c r="AL45" s="708">
        <f t="shared" si="178"/>
        <v>12.676056338028168</v>
      </c>
      <c r="AM45" s="151">
        <f t="shared" ref="AM45" si="753">SUM(AM46:AM50)</f>
        <v>9</v>
      </c>
      <c r="AN45" s="151">
        <f t="shared" ref="AN45" si="754">SUM(AN46:AN50)</f>
        <v>9</v>
      </c>
      <c r="AO45" s="151">
        <f t="shared" ref="AO45" si="755">SUM(AO46:AO50)</f>
        <v>0</v>
      </c>
      <c r="AP45" s="151">
        <f t="shared" ref="AP45" si="756">SUM(AP46:AP50)</f>
        <v>0</v>
      </c>
      <c r="AQ45" s="153">
        <f t="shared" ref="AQ45" si="757">SUM(AQ46:AQ50)</f>
        <v>0</v>
      </c>
      <c r="AR45" s="151">
        <f t="shared" ref="AR45" si="758">SUM(AR46:AR50)</f>
        <v>0</v>
      </c>
      <c r="AS45" s="151">
        <f t="shared" ref="AS45" si="759">SUM(AS46:AS50)</f>
        <v>0</v>
      </c>
      <c r="AT45" s="172">
        <f t="shared" ref="AT45" si="760">SUM(AT46:AT50)</f>
        <v>10</v>
      </c>
      <c r="AU45" s="159">
        <f t="shared" ref="AU45" si="761">SUM(AU46:AU50)</f>
        <v>7</v>
      </c>
      <c r="AV45" s="708">
        <f t="shared" si="179"/>
        <v>9.8591549295774641</v>
      </c>
      <c r="AW45" s="155">
        <f t="shared" ref="AW45:BA45" si="762">SUM(AW46:AW50)</f>
        <v>7</v>
      </c>
      <c r="AX45" s="743">
        <f t="shared" si="762"/>
        <v>7</v>
      </c>
      <c r="AY45" s="151">
        <f t="shared" si="762"/>
        <v>0</v>
      </c>
      <c r="AZ45" s="155">
        <f t="shared" si="762"/>
        <v>0</v>
      </c>
      <c r="BA45" s="155">
        <f t="shared" si="762"/>
        <v>0</v>
      </c>
      <c r="BB45" s="708">
        <f t="shared" si="180"/>
        <v>0</v>
      </c>
      <c r="BC45" s="155">
        <f t="shared" ref="BC45" si="763">SUM(BC46:BC50)</f>
        <v>0</v>
      </c>
      <c r="BD45" s="155">
        <f t="shared" ref="BD45" si="764">SUM(BD46:BD50)</f>
        <v>0</v>
      </c>
      <c r="BE45" s="155">
        <f t="shared" ref="BE45" si="765">SUM(BE46:BE50)</f>
        <v>0</v>
      </c>
      <c r="BF45" s="708">
        <f t="shared" si="181"/>
        <v>0</v>
      </c>
      <c r="BG45" s="155">
        <f t="shared" ref="BG45" si="766">SUM(BG46:BG50)</f>
        <v>0</v>
      </c>
      <c r="BH45" s="151">
        <f t="shared" ref="BH45" si="767">SUM(BH46:BH50)</f>
        <v>0</v>
      </c>
      <c r="BI45" s="151">
        <f t="shared" ref="BI45" si="768">SUM(BI46:BI50)</f>
        <v>0</v>
      </c>
      <c r="BJ45" s="151">
        <f t="shared" ref="BJ45" si="769">SUM(BJ46:BJ50)</f>
        <v>0</v>
      </c>
      <c r="BK45" s="151">
        <f t="shared" ref="BK45" si="770">SUM(BK46:BK50)</f>
        <v>0</v>
      </c>
      <c r="BL45" s="151">
        <f t="shared" ref="BL45" si="771">SUM(BL46:BL50)</f>
        <v>0</v>
      </c>
      <c r="BM45" s="153">
        <f t="shared" ref="BM45" si="772">SUM(BM46:BM50)</f>
        <v>0</v>
      </c>
      <c r="BN45" s="154"/>
      <c r="BO45" s="150" t="s">
        <v>130</v>
      </c>
      <c r="BP45" s="425">
        <f t="shared" ref="BP45" si="773">SUM(BP46:BP50)</f>
        <v>81</v>
      </c>
      <c r="BQ45" s="159">
        <f t="shared" ref="BQ45" si="774">SUM(BQ46:BQ50)</f>
        <v>0</v>
      </c>
      <c r="BR45" s="151">
        <f t="shared" ref="BR45" si="775">SUM(BR46:BR50)</f>
        <v>2</v>
      </c>
      <c r="BS45" s="151">
        <f t="shared" ref="BS45" si="776">SUM(BS46:BS50)</f>
        <v>0</v>
      </c>
      <c r="BT45" s="151">
        <f t="shared" ref="BT45" si="777">SUM(BT46:BT50)</f>
        <v>1</v>
      </c>
      <c r="BU45" s="151">
        <f t="shared" ref="BU45" si="778">SUM(BU46:BU50)</f>
        <v>0</v>
      </c>
      <c r="BV45" s="151">
        <f t="shared" ref="BV45" si="779">SUM(BV46:BV50)</f>
        <v>0</v>
      </c>
      <c r="BW45" s="151">
        <f t="shared" ref="BW45" si="780">SUM(BW46:BW50)</f>
        <v>0</v>
      </c>
      <c r="BX45" s="155">
        <f t="shared" ref="BX45" si="781">SUM(BX46:BX50)</f>
        <v>0</v>
      </c>
      <c r="BY45" s="708">
        <f t="shared" si="182"/>
        <v>0</v>
      </c>
      <c r="BZ45" s="155">
        <f t="shared" ref="BZ45" si="782">SUM(BZ46:BZ50)</f>
        <v>0</v>
      </c>
      <c r="CA45" s="155">
        <f t="shared" ref="CA45" si="783">SUM(CA46:CA50)</f>
        <v>0</v>
      </c>
      <c r="CB45" s="155">
        <f t="shared" ref="CB45" si="784">SUM(CB46:CB50)</f>
        <v>0</v>
      </c>
      <c r="CC45" s="708">
        <f t="shared" si="183"/>
        <v>0</v>
      </c>
      <c r="CD45" s="155">
        <f t="shared" ref="CD45" si="785">SUM(CD46:CD50)</f>
        <v>0</v>
      </c>
      <c r="CE45" s="155">
        <f t="shared" ref="CE45" si="786">SUM(CE46:CE50)</f>
        <v>0</v>
      </c>
      <c r="CF45" s="155">
        <f t="shared" ref="CF45" si="787">SUM(CF46:CF50)</f>
        <v>0</v>
      </c>
      <c r="CG45" s="155">
        <f t="shared" ref="CG45" si="788">SUM(CG46:CG50)</f>
        <v>0</v>
      </c>
      <c r="CH45" s="155">
        <f t="shared" ref="CH45" si="789">SUM(CH46:CH50)</f>
        <v>0</v>
      </c>
      <c r="CI45" s="353">
        <f t="shared" ref="CI45" si="790">SUM(CI46:CI50)</f>
        <v>0</v>
      </c>
      <c r="CJ45" s="159">
        <f t="shared" ref="CJ45" si="791">SUM(CJ46:CJ50)</f>
        <v>0</v>
      </c>
      <c r="CK45" s="155">
        <f t="shared" ref="CK45" si="792">SUM(CK46:CK50)</f>
        <v>1</v>
      </c>
      <c r="CL45" s="716">
        <f t="shared" si="184"/>
        <v>1.2345679012345678</v>
      </c>
      <c r="CM45" s="291">
        <f t="shared" ref="CM45" si="793">SUM(CM46:CM50)</f>
        <v>0</v>
      </c>
      <c r="CN45" s="279">
        <f t="shared" ref="CN45" si="794">SUM(CN46:CN50)</f>
        <v>0</v>
      </c>
      <c r="CO45" s="153">
        <f t="shared" ref="CO45" si="795">SUM(CO46:CO50)</f>
        <v>0</v>
      </c>
      <c r="CP45" s="154"/>
      <c r="CQ45" s="368" t="s">
        <v>130</v>
      </c>
      <c r="CR45" s="369">
        <f t="shared" ref="CR45" si="796">SUM(CR46:CR50)</f>
        <v>10</v>
      </c>
      <c r="CS45" s="159">
        <f t="shared" ref="CS45" si="797">SUM(CS46:CS50)</f>
        <v>0</v>
      </c>
      <c r="CT45" s="151">
        <f t="shared" ref="CT45" si="798">SUM(CT46:CT50)</f>
        <v>0</v>
      </c>
      <c r="CU45" s="151">
        <f t="shared" ref="CU45" si="799">SUM(CU46:CU50)</f>
        <v>0</v>
      </c>
      <c r="CV45" s="151">
        <f t="shared" ref="CV45" si="800">SUM(CV46:CV50)</f>
        <v>0</v>
      </c>
      <c r="CW45" s="151">
        <f t="shared" ref="CW45" si="801">SUM(CW46:CW50)</f>
        <v>0</v>
      </c>
      <c r="CX45" s="151">
        <f t="shared" ref="CX45" si="802">SUM(CX46:CX50)</f>
        <v>0</v>
      </c>
      <c r="CY45" s="151">
        <f t="shared" ref="CY45" si="803">SUM(CY46:CY50)</f>
        <v>0</v>
      </c>
      <c r="CZ45" s="151">
        <f t="shared" ref="CZ45" si="804">SUM(CZ46:CZ50)</f>
        <v>0</v>
      </c>
      <c r="DA45" s="151">
        <f t="shared" ref="DA45" si="805">SUM(DA46:DA50)</f>
        <v>0</v>
      </c>
      <c r="DB45" s="151">
        <f t="shared" ref="DB45" si="806">SUM(DB46:DB50)</f>
        <v>0</v>
      </c>
      <c r="DC45" s="151">
        <f t="shared" ref="DC45" si="807">SUM(DC46:DC50)</f>
        <v>0</v>
      </c>
      <c r="DD45" s="151">
        <f t="shared" ref="DD45" si="808">SUM(DD46:DD50)</f>
        <v>0</v>
      </c>
      <c r="DE45" s="151">
        <f t="shared" ref="DE45" si="809">SUM(DE46:DE50)</f>
        <v>0</v>
      </c>
      <c r="DF45" s="151">
        <f t="shared" ref="DF45" si="810">SUM(DF46:DF50)</f>
        <v>0</v>
      </c>
      <c r="DG45" s="151">
        <f t="shared" ref="DG45" si="811">SUM(DG46:DG50)</f>
        <v>0</v>
      </c>
      <c r="DH45" s="151">
        <f t="shared" ref="DH45" si="812">SUM(DH46:DH50)</f>
        <v>0</v>
      </c>
      <c r="DI45" s="172">
        <f t="shared" ref="DI45" si="813">SUM(DI46:DI50)</f>
        <v>0</v>
      </c>
      <c r="DJ45" s="159">
        <f t="shared" ref="DJ45" si="814">SUM(DJ46:DJ50)</f>
        <v>0</v>
      </c>
      <c r="DK45" s="153">
        <f t="shared" ref="DK45" si="815">SUM(DK46:DK50)</f>
        <v>0</v>
      </c>
      <c r="DL45" s="156">
        <f t="shared" ref="DL45" si="816">SUM(DL46:DL50)</f>
        <v>0</v>
      </c>
      <c r="DM45" s="357">
        <f t="shared" ref="DM45" si="817">SUM(DM46:DM50)</f>
        <v>0</v>
      </c>
      <c r="DN45" s="154"/>
      <c r="DO45" s="150" t="s">
        <v>130</v>
      </c>
      <c r="DP45" s="425">
        <f t="shared" ref="DP45" si="818">SUM(DP46:DP50)</f>
        <v>77</v>
      </c>
      <c r="DQ45" s="159">
        <f t="shared" ref="DQ45" si="819">SUM(DQ46:DQ50)</f>
        <v>0</v>
      </c>
      <c r="DR45" s="151">
        <f t="shared" ref="DR45" si="820">SUM(DR46:DR50)</f>
        <v>0</v>
      </c>
      <c r="DS45" s="151">
        <f t="shared" ref="DS45" si="821">SUM(DS46:DS50)</f>
        <v>0</v>
      </c>
      <c r="DT45" s="172">
        <f t="shared" ref="DT45" si="822">SUM(DT46:DT50)</f>
        <v>0</v>
      </c>
      <c r="DU45" s="159">
        <f t="shared" ref="DU45" si="823">SUM(DU46:DU50)</f>
        <v>0</v>
      </c>
      <c r="DV45" s="151">
        <f t="shared" ref="DV45" si="824">SUM(DV46:DV50)</f>
        <v>0</v>
      </c>
      <c r="DW45" s="155">
        <f t="shared" ref="DW45" si="825">SUM(DW46:DW50)</f>
        <v>0</v>
      </c>
      <c r="DX45" s="720">
        <f t="shared" si="185"/>
        <v>0</v>
      </c>
      <c r="DY45" s="159">
        <f t="shared" ref="DY45" si="826">SUM(DY46:DY50)</f>
        <v>0</v>
      </c>
      <c r="DZ45" s="155">
        <f t="shared" ref="DZ45" si="827">SUM(DZ46:DZ50)</f>
        <v>0</v>
      </c>
      <c r="EA45" s="155">
        <f t="shared" ref="EA45" si="828">SUM(EA46:EA50)</f>
        <v>0</v>
      </c>
      <c r="EB45" s="716">
        <f t="shared" si="186"/>
        <v>0</v>
      </c>
      <c r="EC45" s="151">
        <f t="shared" ref="EC45" si="829">SUM(EC46:EC50)</f>
        <v>0</v>
      </c>
      <c r="ED45" s="155">
        <f t="shared" ref="ED45" si="830">SUM(ED46:ED50)</f>
        <v>0</v>
      </c>
      <c r="EE45" s="155">
        <f t="shared" ref="EE45" si="831">SUM(EE46:EE50)</f>
        <v>0</v>
      </c>
      <c r="EF45" s="353">
        <f t="shared" ref="EF45" si="832">SUM(EF46:EF50)</f>
        <v>0</v>
      </c>
      <c r="EG45" s="159">
        <f t="shared" ref="EG45" si="833">SUM(EG46:EG50)</f>
        <v>0</v>
      </c>
      <c r="EH45" s="180">
        <f t="shared" ref="EH45" si="834">SUM(EH46:EH50)</f>
        <v>0</v>
      </c>
      <c r="EI45" s="151">
        <f t="shared" ref="EI45" si="835">SUM(EI46:EI50)</f>
        <v>0</v>
      </c>
      <c r="EJ45" s="155">
        <f t="shared" ref="EJ45" si="836">SUM(EJ46:EJ50)</f>
        <v>0</v>
      </c>
      <c r="EK45" s="716">
        <f t="shared" si="187"/>
        <v>0</v>
      </c>
      <c r="EL45" s="151">
        <f t="shared" ref="EL45" si="837">SUM(EL46:EL50)</f>
        <v>0</v>
      </c>
      <c r="EM45" s="155">
        <f t="shared" ref="EM45" si="838">SUM(EM46:EM50)</f>
        <v>7</v>
      </c>
      <c r="EN45" s="708">
        <f t="shared" si="188"/>
        <v>9.0909090909090917</v>
      </c>
      <c r="EO45" s="155">
        <f t="shared" ref="EO45" si="839">SUM(EO46:EO50)</f>
        <v>7</v>
      </c>
      <c r="EP45" s="716">
        <f t="shared" si="189"/>
        <v>9.0909090909090917</v>
      </c>
      <c r="EQ45" s="154"/>
      <c r="ER45" s="150" t="s">
        <v>130</v>
      </c>
      <c r="ES45" s="159">
        <f t="shared" ref="ES45" si="840">SUM(ES46:ES50)</f>
        <v>0</v>
      </c>
      <c r="ET45" s="151">
        <f t="shared" ref="ET45" si="841">SUM(ET46:ET50)</f>
        <v>0</v>
      </c>
      <c r="EU45" s="172">
        <f t="shared" ref="EU45" si="842">SUM(EU46:EU50)</f>
        <v>0</v>
      </c>
      <c r="EV45" s="159">
        <f t="shared" ref="EV45" si="843">SUM(EV46:EV50)</f>
        <v>0</v>
      </c>
      <c r="EW45" s="155">
        <f t="shared" ref="EW45" si="844">SUM(EW46:EW50)</f>
        <v>0</v>
      </c>
      <c r="EX45" s="180">
        <f t="shared" ref="EX45" si="845">SUM(EX46:EX50)</f>
        <v>0</v>
      </c>
      <c r="EY45" s="151">
        <f t="shared" ref="EY45" si="846">SUM(EY46:EY50)</f>
        <v>0</v>
      </c>
      <c r="EZ45" s="151">
        <f t="shared" ref="EZ45" si="847">SUM(EZ46:EZ50)</f>
        <v>0</v>
      </c>
      <c r="FA45" s="172">
        <f t="shared" ref="FA45" si="848">SUM(FA46:FA50)</f>
        <v>0</v>
      </c>
      <c r="FB45" s="159">
        <f t="shared" ref="FB45" si="849">SUM(FB46:FB50)</f>
        <v>2</v>
      </c>
      <c r="FC45" s="151">
        <f t="shared" ref="FC45" si="850">SUM(FC46:FC50)</f>
        <v>0</v>
      </c>
      <c r="FD45" s="153">
        <f t="shared" ref="FD45" si="851">SUM(FD46:FD50)</f>
        <v>0</v>
      </c>
      <c r="FE45" s="151">
        <f t="shared" ref="FE45" si="852">SUM(FE46:FE50)</f>
        <v>2</v>
      </c>
      <c r="FF45" s="151">
        <f t="shared" ref="FF45" si="853">SUM(FF46:FF50)</f>
        <v>1</v>
      </c>
      <c r="FG45" s="172">
        <f t="shared" ref="FG45" si="854">SUM(FG46:FG50)</f>
        <v>0</v>
      </c>
      <c r="FH45" s="159">
        <f t="shared" ref="FH45" si="855">SUM(FH46:FH50)</f>
        <v>0</v>
      </c>
      <c r="FI45" s="151">
        <f t="shared" ref="FI45" si="856">SUM(FI46:FI50)</f>
        <v>1</v>
      </c>
      <c r="FJ45" s="153">
        <f t="shared" ref="FJ45" si="857">SUM(FJ46:FJ50)</f>
        <v>0</v>
      </c>
      <c r="FK45" s="427">
        <f>SUM(FK46:FK50)</f>
        <v>82</v>
      </c>
      <c r="FL45" s="724">
        <f t="shared" si="166"/>
        <v>8.536585365853659</v>
      </c>
      <c r="FM45" s="151">
        <f t="shared" ref="FM45" si="858">SUM(FM46:FM50)</f>
        <v>0</v>
      </c>
      <c r="FN45" s="151">
        <f t="shared" ref="FN45" si="859">SUM(FN46:FN50)</f>
        <v>0</v>
      </c>
      <c r="FO45" s="151">
        <f t="shared" ref="FO45" si="860">SUM(FO46:FO50)</f>
        <v>6</v>
      </c>
      <c r="FP45" s="151">
        <f t="shared" ref="FP45" si="861">SUM(FP46:FP50)</f>
        <v>1</v>
      </c>
      <c r="FQ45" s="153">
        <f t="shared" ref="FQ45" si="862">SUM(FQ46:FQ50)</f>
        <v>0</v>
      </c>
      <c r="FR45" s="159">
        <f t="shared" ref="FR45" si="863">SUM(FR46:FR50)</f>
        <v>0</v>
      </c>
      <c r="FS45" s="155">
        <f t="shared" ref="FS45" si="864">SUM(FS46:FS50)</f>
        <v>0</v>
      </c>
      <c r="FT45" s="155">
        <f t="shared" ref="FT45" si="865">SUM(FT46:FT50)</f>
        <v>0</v>
      </c>
      <c r="FU45" s="151">
        <f t="shared" ref="FU45" si="866">SUM(FU46:FU50)</f>
        <v>0</v>
      </c>
      <c r="FV45" s="151">
        <f t="shared" ref="FV45" si="867">SUM(FV46:FV50)</f>
        <v>0</v>
      </c>
      <c r="FW45" s="151">
        <f t="shared" ref="FW45" si="868">SUM(FW46:FW50)</f>
        <v>0</v>
      </c>
      <c r="FX45" s="151">
        <f t="shared" ref="FX45" si="869">SUM(FX46:FX50)</f>
        <v>1</v>
      </c>
      <c r="FY45" s="151">
        <f t="shared" ref="FY45" si="870">SUM(FY46:FY50)</f>
        <v>0</v>
      </c>
      <c r="FZ45" s="151">
        <f t="shared" ref="FZ45" si="871">SUM(FZ46:FZ50)</f>
        <v>0</v>
      </c>
      <c r="GA45" s="151">
        <f t="shared" ref="GA45" si="872">SUM(GA46:GA50)</f>
        <v>3</v>
      </c>
      <c r="GB45" s="151">
        <f t="shared" ref="GB45" si="873">SUM(GB46:GB50)</f>
        <v>0</v>
      </c>
      <c r="GC45" s="151">
        <f t="shared" ref="GC45" si="874">SUM(GC46:GC50)</f>
        <v>0</v>
      </c>
      <c r="GD45" s="151">
        <f t="shared" ref="GD45" si="875">SUM(GD46:GD50)</f>
        <v>1</v>
      </c>
      <c r="GE45" s="151">
        <f t="shared" ref="GE45" si="876">SUM(GE46:GE50)</f>
        <v>0</v>
      </c>
      <c r="GF45" s="151">
        <f t="shared" ref="GF45" si="877">SUM(GF46:GF50)</f>
        <v>0</v>
      </c>
      <c r="GG45" s="153">
        <f t="shared" ref="GG45" si="878">SUM(GG46:GG50)</f>
        <v>0</v>
      </c>
      <c r="GH45" s="154"/>
      <c r="GI45" s="150" t="s">
        <v>130</v>
      </c>
      <c r="GJ45" s="487">
        <v>638</v>
      </c>
      <c r="GK45" s="727">
        <f t="shared" si="341"/>
        <v>17.868338557993731</v>
      </c>
      <c r="GL45" s="159">
        <f t="shared" ref="GL45" si="879">SUM(GL46:GL50)</f>
        <v>0</v>
      </c>
      <c r="GM45" s="151">
        <f t="shared" ref="GM45" si="880">SUM(GM46:GM50)</f>
        <v>0</v>
      </c>
      <c r="GN45" s="151">
        <f t="shared" ref="GN45" si="881">SUM(GN46:GN50)</f>
        <v>1</v>
      </c>
      <c r="GO45" s="151">
        <f t="shared" ref="GO45" si="882">SUM(GO46:GO50)</f>
        <v>5</v>
      </c>
      <c r="GP45" s="153">
        <f t="shared" ref="GP45" si="883">SUM(GP46:GP50)</f>
        <v>1</v>
      </c>
      <c r="GQ45" s="159">
        <f t="shared" ref="GQ45" si="884">SUM(GQ46:GQ50)</f>
        <v>5</v>
      </c>
      <c r="GR45" s="151">
        <f t="shared" ref="GR45" si="885">SUM(GR46:GR50)</f>
        <v>1</v>
      </c>
      <c r="GS45" s="151">
        <f t="shared" ref="GS45" si="886">SUM(GS46:GS50)</f>
        <v>19</v>
      </c>
      <c r="GT45" s="151">
        <f t="shared" ref="GT45" si="887">SUM(GT46:GT50)</f>
        <v>47</v>
      </c>
      <c r="GU45" s="153">
        <f t="shared" ref="GU45" si="888">SUM(GU46:GU50)</f>
        <v>35</v>
      </c>
      <c r="GV45" s="159">
        <f t="shared" ref="GV45:GW45" si="889">SUM(GV46:GV50)</f>
        <v>131</v>
      </c>
      <c r="GW45" s="159">
        <f t="shared" si="889"/>
        <v>713</v>
      </c>
      <c r="GX45" s="730">
        <f t="shared" si="190"/>
        <v>18.373071528751751</v>
      </c>
      <c r="GY45" s="159">
        <f t="shared" ref="GY45" si="890">SUM(GY46:GY50)</f>
        <v>3</v>
      </c>
      <c r="GZ45" s="151">
        <f t="shared" ref="GZ45" si="891">SUM(GZ46:GZ50)</f>
        <v>0</v>
      </c>
      <c r="HA45" s="151">
        <f t="shared" ref="HA45" si="892">SUM(HA46:HA50)</f>
        <v>1</v>
      </c>
      <c r="HB45" s="151">
        <f t="shared" ref="HB45" si="893">SUM(HB46:HB50)</f>
        <v>0</v>
      </c>
      <c r="HC45" s="151">
        <f t="shared" ref="HC45" si="894">SUM(HC46:HC50)</f>
        <v>6</v>
      </c>
      <c r="HD45" s="151">
        <f t="shared" ref="HD45" si="895">SUM(HD46:HD50)</f>
        <v>0</v>
      </c>
      <c r="HE45" s="151">
        <f t="shared" ref="HE45" si="896">SUM(HE46:HE50)</f>
        <v>0</v>
      </c>
      <c r="HF45" s="151">
        <f t="shared" ref="HF45" si="897">SUM(HF46:HF50)</f>
        <v>0</v>
      </c>
      <c r="HG45" s="153">
        <f t="shared" ref="HG45" si="898">SUM(HG46:HG50)</f>
        <v>1</v>
      </c>
      <c r="HH45" s="154"/>
      <c r="HI45" s="368" t="s">
        <v>130</v>
      </c>
      <c r="HJ45" s="155">
        <f t="shared" ref="HJ45" si="899">SUM(HJ46:HJ50)</f>
        <v>0</v>
      </c>
      <c r="HK45" s="155">
        <f t="shared" ref="HK45" si="900">SUM(HK46:HK50)</f>
        <v>0</v>
      </c>
      <c r="HL45" s="155">
        <f t="shared" ref="HL45" si="901">SUM(HL46:HL50)</f>
        <v>0</v>
      </c>
      <c r="HM45" s="155">
        <f t="shared" ref="HM45" si="902">SUM(HM46:HM50)</f>
        <v>0</v>
      </c>
      <c r="HN45" s="155">
        <f t="shared" ref="HN45" si="903">SUM(HN46:HN50)</f>
        <v>0</v>
      </c>
      <c r="HO45" s="155">
        <f t="shared" ref="HO45" si="904">SUM(HO46:HO50)</f>
        <v>0</v>
      </c>
      <c r="HP45" s="155">
        <f t="shared" ref="HP45" si="905">SUM(HP46:HP50)</f>
        <v>0</v>
      </c>
      <c r="HQ45" s="180">
        <f t="shared" ref="HQ45" si="906">SUM(HQ46:HQ50)</f>
        <v>0</v>
      </c>
      <c r="HR45" s="738">
        <v>46</v>
      </c>
      <c r="HS45" s="732">
        <f t="shared" si="191"/>
        <v>0</v>
      </c>
      <c r="HT45" s="159">
        <f t="shared" ref="HT45" si="907">SUM(HT46:HT50)</f>
        <v>0</v>
      </c>
      <c r="HU45" s="155">
        <f t="shared" ref="HU45" si="908">SUM(HU46:HU50)</f>
        <v>0</v>
      </c>
      <c r="HV45" s="155">
        <f t="shared" ref="HV45" si="909">SUM(HV46:HV50)</f>
        <v>0</v>
      </c>
      <c r="HW45" s="155">
        <f t="shared" ref="HW45" si="910">SUM(HW46:HW50)</f>
        <v>0</v>
      </c>
      <c r="HX45" s="180">
        <f t="shared" ref="HX45" si="911">SUM(HX46:HX50)</f>
        <v>0</v>
      </c>
      <c r="HY45" s="151">
        <f t="shared" ref="HY45" si="912">SUM(HY46:HY50)</f>
        <v>0</v>
      </c>
      <c r="HZ45" s="151">
        <f t="shared" ref="HZ45" si="913">SUM(HZ46:HZ50)</f>
        <v>0</v>
      </c>
      <c r="IA45" s="151">
        <f t="shared" ref="IA45" si="914">SUM(IA46:IA50)</f>
        <v>0</v>
      </c>
      <c r="IB45" s="151">
        <f t="shared" ref="IB45" si="915">SUM(IB46:IB50)</f>
        <v>0</v>
      </c>
      <c r="IC45" s="151">
        <f t="shared" ref="IC45" si="916">SUM(IC46:IC50)</f>
        <v>0</v>
      </c>
      <c r="ID45" s="151">
        <f t="shared" ref="ID45" si="917">SUM(ID46:ID50)</f>
        <v>0</v>
      </c>
      <c r="IE45" s="151">
        <f t="shared" ref="IE45" si="918">SUM(IE46:IE50)</f>
        <v>0</v>
      </c>
      <c r="IF45" s="153">
        <f t="shared" ref="IF45" si="919">SUM(IF46:IF50)</f>
        <v>0</v>
      </c>
      <c r="IG45" s="154"/>
      <c r="IH45" s="275" t="s">
        <v>130</v>
      </c>
      <c r="II45" s="159">
        <f t="shared" ref="II45" si="920">SUM(II46:II50)</f>
        <v>0</v>
      </c>
      <c r="IJ45" s="151">
        <f t="shared" ref="IJ45" si="921">SUM(IJ46:IJ50)</f>
        <v>0</v>
      </c>
      <c r="IK45" s="172">
        <f t="shared" ref="IK45" si="922">SUM(IK46:IK50)</f>
        <v>0</v>
      </c>
      <c r="IL45" s="159">
        <f t="shared" ref="IL45" si="923">SUM(IL46:IL50)</f>
        <v>0</v>
      </c>
      <c r="IM45" s="151">
        <f t="shared" ref="IM45" si="924">SUM(IM46:IM50)</f>
        <v>0</v>
      </c>
      <c r="IN45" s="153">
        <f t="shared" ref="IN45" si="925">SUM(IN46:IN50)</f>
        <v>0</v>
      </c>
      <c r="IO45" s="151">
        <f t="shared" ref="IO45" si="926">SUM(IO46:IO50)</f>
        <v>0</v>
      </c>
      <c r="IP45" s="151">
        <f t="shared" ref="IP45" si="927">SUM(IP46:IP50)</f>
        <v>0</v>
      </c>
      <c r="IQ45" s="172">
        <f t="shared" ref="IQ45" si="928">SUM(IQ46:IQ50)</f>
        <v>0</v>
      </c>
      <c r="IR45" s="159">
        <f t="shared" ref="IR45" si="929">SUM(IR46:IR50)</f>
        <v>1</v>
      </c>
      <c r="IS45" s="151">
        <f t="shared" ref="IS45" si="930">SUM(IS46:IS50)</f>
        <v>4</v>
      </c>
      <c r="IT45" s="153">
        <f t="shared" ref="IT45" si="931">SUM(IT46:IT50)</f>
        <v>0</v>
      </c>
      <c r="IU45" s="151">
        <f t="shared" ref="IU45" si="932">SUM(IU46:IU50)</f>
        <v>0</v>
      </c>
      <c r="IV45" s="151">
        <f t="shared" ref="IV45" si="933">SUM(IV46:IV50)</f>
        <v>0</v>
      </c>
      <c r="IW45" s="153">
        <f t="shared" ref="IW45" si="934">SUM(IW46:IW50)</f>
        <v>0</v>
      </c>
      <c r="IX45" s="159">
        <f t="shared" ref="IX45" si="935">SUM(IX46:IX50)</f>
        <v>0</v>
      </c>
      <c r="IY45" s="151">
        <f t="shared" ref="IY45" si="936">SUM(IY46:IY50)</f>
        <v>0</v>
      </c>
      <c r="IZ45" s="153">
        <f t="shared" ref="IZ45" si="937">SUM(IZ46:IZ50)</f>
        <v>0</v>
      </c>
      <c r="JA45" s="159">
        <f t="shared" ref="JA45" si="938">SUM(JA46:JA50)</f>
        <v>0</v>
      </c>
      <c r="JB45" s="151">
        <f t="shared" ref="JB45" si="939">SUM(JB46:JB50)</f>
        <v>0</v>
      </c>
      <c r="JC45" s="153">
        <f t="shared" ref="JC45" si="940">SUM(JC46:JC50)</f>
        <v>0</v>
      </c>
      <c r="JD45" s="159">
        <f t="shared" ref="JD45" si="941">SUM(JD46:JD50)</f>
        <v>0</v>
      </c>
      <c r="JE45" s="151">
        <f t="shared" ref="JE45" si="942">SUM(JE46:JE50)</f>
        <v>0</v>
      </c>
      <c r="JF45" s="151">
        <f t="shared" ref="JF45" si="943">SUM(JF46:JF50)</f>
        <v>0</v>
      </c>
      <c r="JG45" s="172">
        <f t="shared" ref="JG45" si="944">SUM(JG46:JG50)</f>
        <v>0</v>
      </c>
      <c r="JH45" s="153">
        <f t="shared" ref="JH45" si="945">SUM(JH46:JH50)</f>
        <v>0</v>
      </c>
      <c r="JI45" s="154"/>
      <c r="JJ45" s="275" t="s">
        <v>130</v>
      </c>
      <c r="JK45" s="159">
        <f t="shared" ref="JK45" si="946">SUM(JK46:JK50)</f>
        <v>0</v>
      </c>
      <c r="JL45" s="151">
        <f t="shared" ref="JL45" si="947">SUM(JL46:JL50)</f>
        <v>0</v>
      </c>
      <c r="JM45" s="151">
        <f t="shared" ref="JM45" si="948">SUM(JM46:JM50)</f>
        <v>0</v>
      </c>
      <c r="JN45" s="151">
        <f t="shared" ref="JN45" si="949">SUM(JN46:JN50)</f>
        <v>0</v>
      </c>
      <c r="JO45" s="153">
        <f t="shared" ref="JO45" si="950">SUM(JO46:JO50)</f>
        <v>0</v>
      </c>
      <c r="JP45" s="159">
        <f t="shared" ref="JP45" si="951">SUM(JP46:JP50)</f>
        <v>0</v>
      </c>
      <c r="JQ45" s="151">
        <f t="shared" ref="JQ45" si="952">SUM(JQ46:JQ50)</f>
        <v>0</v>
      </c>
      <c r="JR45" s="151">
        <f t="shared" ref="JR45" si="953">SUM(JR46:JR50)</f>
        <v>0</v>
      </c>
      <c r="JS45" s="151">
        <f t="shared" ref="JS45" si="954">SUM(JS46:JS50)</f>
        <v>0</v>
      </c>
      <c r="JT45" s="153">
        <f t="shared" ref="JT45" si="955">SUM(JT46:JT50)</f>
        <v>0</v>
      </c>
      <c r="JU45" s="159">
        <f t="shared" ref="JU45" si="956">SUM(JU46:JU50)</f>
        <v>0</v>
      </c>
      <c r="JV45" s="155">
        <f t="shared" ref="JV45" si="957">SUM(JV46:JV50)</f>
        <v>0</v>
      </c>
      <c r="JW45" s="155">
        <f t="shared" ref="JW45" si="958">SUM(JW46:JW50)</f>
        <v>0</v>
      </c>
      <c r="JX45" s="155">
        <f t="shared" ref="JX45" si="959">SUM(JX46:JX50)</f>
        <v>0</v>
      </c>
      <c r="JY45" s="180">
        <f t="shared" ref="JY45" si="960">SUM(JY46:JY50)</f>
        <v>0</v>
      </c>
      <c r="JZ45" s="159">
        <f t="shared" ref="JZ45" si="961">SUM(JZ46:JZ50)</f>
        <v>0</v>
      </c>
      <c r="KA45" s="155">
        <f t="shared" ref="KA45" si="962">SUM(KA46:KA50)</f>
        <v>0</v>
      </c>
      <c r="KB45" s="155">
        <f t="shared" ref="KB45" si="963">SUM(KB46:KB50)</f>
        <v>0</v>
      </c>
      <c r="KC45" s="155">
        <f t="shared" ref="KC45" si="964">SUM(KC46:KC50)</f>
        <v>0</v>
      </c>
      <c r="KD45" s="180">
        <f t="shared" ref="KD45" si="965">SUM(KD46:KD50)</f>
        <v>0</v>
      </c>
      <c r="KE45" s="159">
        <f>SUM(KE46:KE50)</f>
        <v>357</v>
      </c>
      <c r="KF45" s="734">
        <f t="shared" si="192"/>
        <v>3.9215686274509802</v>
      </c>
      <c r="KG45" s="180">
        <f t="shared" ref="KG45" si="966">SUM(KG46:KG50)</f>
        <v>14</v>
      </c>
      <c r="KH45" s="155">
        <f t="shared" ref="KH45" si="967">SUM(KH46:KH50)</f>
        <v>0</v>
      </c>
      <c r="KI45" s="155">
        <f t="shared" ref="KI45" si="968">SUM(KI46:KI50)</f>
        <v>0</v>
      </c>
      <c r="KJ45" s="180">
        <f t="shared" ref="KJ45" si="969">SUM(KJ46:KJ50)</f>
        <v>0</v>
      </c>
      <c r="KK45" s="301"/>
      <c r="KL45" s="275" t="s">
        <v>130</v>
      </c>
      <c r="KM45" s="159">
        <f t="shared" ref="KM45" si="970">SUM(KM46:KM50)</f>
        <v>0</v>
      </c>
      <c r="KN45" s="155">
        <f t="shared" ref="KN45" si="971">SUM(KN46:KN50)</f>
        <v>0</v>
      </c>
      <c r="KO45" s="155">
        <f t="shared" ref="KO45" si="972">SUM(KO46:KO50)</f>
        <v>0</v>
      </c>
      <c r="KP45" s="155">
        <f t="shared" ref="KP45" si="973">SUM(KP46:KP50)</f>
        <v>8</v>
      </c>
      <c r="KQ45" s="155">
        <f t="shared" ref="KQ45" si="974">SUM(KQ46:KQ50)</f>
        <v>0</v>
      </c>
      <c r="KR45" s="155">
        <f t="shared" ref="KR45" si="975">SUM(KR46:KR50)</f>
        <v>11</v>
      </c>
      <c r="KS45" s="155">
        <f t="shared" ref="KS45" si="976">SUM(KS46:KS50)</f>
        <v>0</v>
      </c>
      <c r="KT45" s="155">
        <f t="shared" ref="KT45" si="977">SUM(KT46:KT50)</f>
        <v>0</v>
      </c>
      <c r="KU45" s="180">
        <f t="shared" ref="KU45" si="978">SUM(KU46:KU50)</f>
        <v>0</v>
      </c>
      <c r="KV45" s="331">
        <f t="shared" ref="KV45" si="979">SUM(KV46:KV50)</f>
        <v>0</v>
      </c>
      <c r="KW45" s="180">
        <f t="shared" ref="KW45" si="980">SUM(KW46:KW50)</f>
        <v>0</v>
      </c>
      <c r="KY45" s="159">
        <f t="shared" ref="KY45" si="981">SUM(KY46:KY50)</f>
        <v>0</v>
      </c>
      <c r="KZ45" s="155">
        <f t="shared" ref="KZ45" si="982">SUM(KZ46:KZ50)</f>
        <v>0</v>
      </c>
      <c r="LA45" s="155">
        <f t="shared" ref="LA45" si="983">SUM(LA46:LA50)</f>
        <v>0</v>
      </c>
      <c r="LB45" s="180">
        <f t="shared" ref="LB45" si="984">SUM(LB46:LB50)</f>
        <v>0</v>
      </c>
      <c r="LD45" s="275" t="s">
        <v>130</v>
      </c>
      <c r="LE45" s="417">
        <f t="shared" ref="LE45" si="985">SUM(LE46:LE50)</f>
        <v>0</v>
      </c>
      <c r="LF45" s="417">
        <f t="shared" ref="LF45" si="986">SUM(LF46:LF50)</f>
        <v>0</v>
      </c>
      <c r="LG45" s="417">
        <f t="shared" ref="LG45" si="987">SUM(LG46:LG50)</f>
        <v>0</v>
      </c>
      <c r="LH45" s="417">
        <f t="shared" ref="LH45" si="988">SUM(LH46:LH50)</f>
        <v>0</v>
      </c>
      <c r="LI45" s="417">
        <f t="shared" ref="LI45" si="989">SUM(LI46:LI50)</f>
        <v>0</v>
      </c>
      <c r="LJ45" s="795">
        <f t="shared" ref="LJ45" si="990">SUM(LJ46:LJ50)</f>
        <v>0</v>
      </c>
      <c r="LK45" s="454">
        <f t="shared" ref="LK45" si="991">SUM(LK46:LK50)</f>
        <v>0</v>
      </c>
      <c r="LL45" s="460">
        <f t="shared" ref="LL45" si="992">SUM(LL46:LL50)</f>
        <v>0</v>
      </c>
      <c r="LM45" s="460">
        <f t="shared" ref="LM45" si="993">SUM(LM46:LM50)</f>
        <v>0</v>
      </c>
      <c r="LN45" s="462">
        <f t="shared" ref="LN45" si="994">SUM(LN46:LN50)</f>
        <v>0</v>
      </c>
      <c r="LO45" s="800">
        <f t="shared" ref="LO45" si="995">SUM(LO46:LO50)</f>
        <v>10</v>
      </c>
      <c r="LP45" s="504">
        <f t="shared" ref="LP45" si="996">SUM(LP46:LP50)</f>
        <v>0</v>
      </c>
      <c r="LQ45" s="504">
        <f t="shared" ref="LQ45" si="997">SUM(LQ46:LQ50)</f>
        <v>0</v>
      </c>
      <c r="LR45" s="505">
        <f t="shared" ref="LR45" si="998">SUM(LR46:LR50)</f>
        <v>0</v>
      </c>
    </row>
    <row r="46" spans="1:330" s="288" customFormat="1" ht="18.75" x14ac:dyDescent="0.3">
      <c r="A46" s="235">
        <v>1445</v>
      </c>
      <c r="B46" s="201" t="s">
        <v>137</v>
      </c>
      <c r="C46" s="202">
        <v>53</v>
      </c>
      <c r="D46" s="380">
        <v>1</v>
      </c>
      <c r="E46" s="326">
        <v>0</v>
      </c>
      <c r="F46" s="326">
        <v>0</v>
      </c>
      <c r="G46" s="705">
        <f t="shared" si="152"/>
        <v>1.8867924528301887</v>
      </c>
      <c r="H46" s="326">
        <v>1</v>
      </c>
      <c r="I46" s="379">
        <v>0</v>
      </c>
      <c r="J46" s="380">
        <v>8</v>
      </c>
      <c r="K46" s="326">
        <v>5</v>
      </c>
      <c r="L46" s="813">
        <v>4</v>
      </c>
      <c r="M46" s="897">
        <v>5.1948051948051948</v>
      </c>
      <c r="N46" s="380">
        <v>8</v>
      </c>
      <c r="O46" s="326">
        <v>5</v>
      </c>
      <c r="P46" s="813">
        <v>4</v>
      </c>
      <c r="Q46" s="902">
        <f t="shared" si="177"/>
        <v>7.5471698113207548</v>
      </c>
      <c r="R46" s="380">
        <v>0</v>
      </c>
      <c r="S46" s="326">
        <v>0</v>
      </c>
      <c r="T46" s="326">
        <v>0</v>
      </c>
      <c r="U46" s="326">
        <v>0</v>
      </c>
      <c r="V46" s="326">
        <v>0</v>
      </c>
      <c r="W46" s="327">
        <v>0</v>
      </c>
      <c r="X46" s="326">
        <v>8</v>
      </c>
      <c r="Y46" s="326">
        <v>5</v>
      </c>
      <c r="Z46" s="326">
        <v>8</v>
      </c>
      <c r="AA46" s="326">
        <v>5</v>
      </c>
      <c r="AB46" s="326">
        <v>0</v>
      </c>
      <c r="AC46" s="326">
        <v>0</v>
      </c>
      <c r="AD46" s="326">
        <v>0</v>
      </c>
      <c r="AE46" s="326">
        <v>0</v>
      </c>
      <c r="AF46" s="327">
        <v>0</v>
      </c>
      <c r="AG46" s="204"/>
      <c r="AH46" s="148"/>
      <c r="AI46" s="276" t="s">
        <v>137</v>
      </c>
      <c r="AJ46" s="202">
        <v>61</v>
      </c>
      <c r="AK46" s="814">
        <v>4</v>
      </c>
      <c r="AL46" s="708">
        <v>5.7142857142857144</v>
      </c>
      <c r="AM46" s="813">
        <v>4</v>
      </c>
      <c r="AN46" s="813">
        <v>4</v>
      </c>
      <c r="AO46" s="326">
        <v>0</v>
      </c>
      <c r="AP46" s="326">
        <v>0</v>
      </c>
      <c r="AQ46" s="327">
        <v>0</v>
      </c>
      <c r="AR46" s="326">
        <v>0</v>
      </c>
      <c r="AS46" s="326">
        <v>0</v>
      </c>
      <c r="AT46" s="379">
        <v>8</v>
      </c>
      <c r="AU46" s="380">
        <v>7</v>
      </c>
      <c r="AV46" s="708">
        <v>10</v>
      </c>
      <c r="AW46" s="326">
        <v>7</v>
      </c>
      <c r="AX46" s="744">
        <v>7</v>
      </c>
      <c r="AY46" s="326">
        <v>0</v>
      </c>
      <c r="AZ46" s="326">
        <v>0</v>
      </c>
      <c r="BA46" s="326">
        <v>0</v>
      </c>
      <c r="BB46" s="708">
        <v>0</v>
      </c>
      <c r="BC46" s="326">
        <v>0</v>
      </c>
      <c r="BD46" s="326">
        <v>0</v>
      </c>
      <c r="BE46" s="326">
        <v>0</v>
      </c>
      <c r="BF46" s="708">
        <v>0</v>
      </c>
      <c r="BG46" s="326">
        <v>0</v>
      </c>
      <c r="BH46" s="326">
        <v>0</v>
      </c>
      <c r="BI46" s="326">
        <v>0</v>
      </c>
      <c r="BJ46" s="326">
        <v>0</v>
      </c>
      <c r="BK46" s="326">
        <v>0</v>
      </c>
      <c r="BL46" s="326">
        <v>0</v>
      </c>
      <c r="BM46" s="327">
        <v>0</v>
      </c>
      <c r="BN46" s="148"/>
      <c r="BO46" s="201" t="s">
        <v>137</v>
      </c>
      <c r="BP46" s="202">
        <v>69</v>
      </c>
      <c r="BQ46" s="380">
        <v>0</v>
      </c>
      <c r="BR46" s="326">
        <v>2</v>
      </c>
      <c r="BS46" s="326">
        <v>0</v>
      </c>
      <c r="BT46" s="326">
        <v>1</v>
      </c>
      <c r="BU46" s="326">
        <v>0</v>
      </c>
      <c r="BV46" s="326">
        <v>0</v>
      </c>
      <c r="BW46" s="326">
        <v>0</v>
      </c>
      <c r="BX46" s="326">
        <v>0</v>
      </c>
      <c r="BY46" s="708">
        <v>0</v>
      </c>
      <c r="BZ46" s="326">
        <v>0</v>
      </c>
      <c r="CA46" s="326">
        <v>0</v>
      </c>
      <c r="CB46" s="326">
        <v>0</v>
      </c>
      <c r="CC46" s="708">
        <v>0</v>
      </c>
      <c r="CD46" s="326">
        <v>0</v>
      </c>
      <c r="CE46" s="326">
        <v>0</v>
      </c>
      <c r="CF46" s="326">
        <v>0</v>
      </c>
      <c r="CG46" s="326">
        <v>0</v>
      </c>
      <c r="CH46" s="326">
        <v>0</v>
      </c>
      <c r="CI46" s="379">
        <v>0</v>
      </c>
      <c r="CJ46" s="380">
        <v>0</v>
      </c>
      <c r="CK46" s="326">
        <v>0</v>
      </c>
      <c r="CL46" s="716">
        <v>0</v>
      </c>
      <c r="CM46" s="326"/>
      <c r="CN46" s="326"/>
      <c r="CO46" s="327">
        <v>0</v>
      </c>
      <c r="CP46" s="148"/>
      <c r="CQ46" s="370" t="s">
        <v>137</v>
      </c>
      <c r="CR46" s="371">
        <v>9</v>
      </c>
      <c r="CS46" s="380"/>
      <c r="CT46" s="326"/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80"/>
      <c r="DM46" s="327"/>
      <c r="DN46" s="148"/>
      <c r="DO46" s="201" t="s">
        <v>137</v>
      </c>
      <c r="DP46" s="202">
        <v>67</v>
      </c>
      <c r="DQ46" s="380"/>
      <c r="DR46" s="326"/>
      <c r="DS46" s="326"/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>
        <v>0</v>
      </c>
      <c r="EH46" s="327">
        <v>0</v>
      </c>
      <c r="EI46" s="326"/>
      <c r="EJ46" s="326"/>
      <c r="EK46" s="716">
        <v>0</v>
      </c>
      <c r="EL46" s="326"/>
      <c r="EM46" s="326">
        <v>6</v>
      </c>
      <c r="EN46" s="708">
        <v>7.1428571428571423</v>
      </c>
      <c r="EO46" s="326">
        <v>6</v>
      </c>
      <c r="EP46" s="716">
        <v>7.1428571428571423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0</v>
      </c>
      <c r="EW46" s="326">
        <v>0</v>
      </c>
      <c r="EX46" s="327">
        <v>0</v>
      </c>
      <c r="EY46" s="326">
        <v>0</v>
      </c>
      <c r="EZ46" s="326">
        <v>0</v>
      </c>
      <c r="FA46" s="379">
        <v>0</v>
      </c>
      <c r="FB46" s="380">
        <v>0</v>
      </c>
      <c r="FC46" s="326">
        <v>0</v>
      </c>
      <c r="FD46" s="327">
        <v>0</v>
      </c>
      <c r="FE46" s="326">
        <v>0</v>
      </c>
      <c r="FF46" s="326">
        <v>0</v>
      </c>
      <c r="FG46" s="379">
        <v>0</v>
      </c>
      <c r="FH46" s="380">
        <v>0</v>
      </c>
      <c r="FI46" s="326">
        <v>1</v>
      </c>
      <c r="FJ46" s="327">
        <v>0</v>
      </c>
      <c r="FK46" s="205">
        <v>70</v>
      </c>
      <c r="FL46" s="724">
        <v>7.1428571428571423</v>
      </c>
      <c r="FM46" s="326">
        <v>0</v>
      </c>
      <c r="FN46" s="326">
        <v>0</v>
      </c>
      <c r="FO46" s="326">
        <v>4</v>
      </c>
      <c r="FP46" s="326">
        <v>1</v>
      </c>
      <c r="FQ46" s="327">
        <v>0</v>
      </c>
      <c r="FR46" s="380">
        <v>0</v>
      </c>
      <c r="FS46" s="326">
        <v>0</v>
      </c>
      <c r="FT46" s="326">
        <v>0</v>
      </c>
      <c r="FU46" s="326">
        <v>0</v>
      </c>
      <c r="FV46" s="326">
        <v>0</v>
      </c>
      <c r="FW46" s="326">
        <v>0</v>
      </c>
      <c r="FX46" s="326">
        <v>0</v>
      </c>
      <c r="FY46" s="326">
        <v>0</v>
      </c>
      <c r="FZ46" s="326">
        <v>0</v>
      </c>
      <c r="GA46" s="326">
        <v>1</v>
      </c>
      <c r="GB46" s="326">
        <v>0</v>
      </c>
      <c r="GC46" s="326">
        <v>0</v>
      </c>
      <c r="GD46" s="326">
        <v>0</v>
      </c>
      <c r="GE46" s="326">
        <v>0</v>
      </c>
      <c r="GF46" s="326">
        <v>0</v>
      </c>
      <c r="GG46" s="327">
        <v>0</v>
      </c>
      <c r="GH46" s="148"/>
      <c r="GI46" s="201" t="s">
        <v>137</v>
      </c>
      <c r="GJ46" s="486">
        <v>549</v>
      </c>
      <c r="GK46" s="727">
        <v>87.878787878787875</v>
      </c>
      <c r="GL46" s="380">
        <v>0</v>
      </c>
      <c r="GM46" s="326">
        <v>0</v>
      </c>
      <c r="GN46" s="326">
        <v>0</v>
      </c>
      <c r="GO46" s="326">
        <v>2</v>
      </c>
      <c r="GP46" s="327">
        <v>0</v>
      </c>
      <c r="GQ46" s="380">
        <v>5</v>
      </c>
      <c r="GR46" s="326">
        <v>1</v>
      </c>
      <c r="GS46" s="326">
        <v>15</v>
      </c>
      <c r="GT46" s="326">
        <v>37</v>
      </c>
      <c r="GU46" s="327">
        <v>27</v>
      </c>
      <c r="GV46" s="205">
        <v>89</v>
      </c>
      <c r="GW46" s="205">
        <v>614</v>
      </c>
      <c r="GX46" s="730">
        <v>17.3828125</v>
      </c>
      <c r="GY46" s="380">
        <v>1</v>
      </c>
      <c r="GZ46" s="326">
        <v>0</v>
      </c>
      <c r="HA46" s="326">
        <v>1</v>
      </c>
      <c r="HB46" s="326">
        <v>0</v>
      </c>
      <c r="HC46" s="326">
        <v>6</v>
      </c>
      <c r="HD46" s="326">
        <v>0</v>
      </c>
      <c r="HE46" s="326">
        <v>0</v>
      </c>
      <c r="HF46" s="326">
        <v>0</v>
      </c>
      <c r="HG46" s="327">
        <v>1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0</v>
      </c>
      <c r="IP46" s="326">
        <v>0</v>
      </c>
      <c r="IQ46" s="379">
        <v>0</v>
      </c>
      <c r="IR46" s="380">
        <v>1</v>
      </c>
      <c r="IS46" s="326">
        <v>4</v>
      </c>
      <c r="IT46" s="327">
        <v>0</v>
      </c>
      <c r="IU46" s="326">
        <v>0</v>
      </c>
      <c r="IV46" s="326">
        <v>0</v>
      </c>
      <c r="IW46" s="327">
        <v>0</v>
      </c>
      <c r="IX46" s="380">
        <v>0</v>
      </c>
      <c r="IY46" s="326">
        <v>0</v>
      </c>
      <c r="IZ46" s="327">
        <v>0</v>
      </c>
      <c r="JA46" s="380">
        <v>0</v>
      </c>
      <c r="JB46" s="326">
        <v>0</v>
      </c>
      <c r="JC46" s="327">
        <v>0</v>
      </c>
      <c r="JD46" s="380">
        <v>0</v>
      </c>
      <c r="JE46" s="326">
        <v>0</v>
      </c>
      <c r="JF46" s="326">
        <v>0</v>
      </c>
      <c r="JG46" s="326">
        <v>0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>
        <v>0</v>
      </c>
      <c r="JQ46" s="326">
        <v>0</v>
      </c>
      <c r="JR46" s="326">
        <v>0</v>
      </c>
      <c r="JS46" s="326">
        <v>0</v>
      </c>
      <c r="JT46" s="327">
        <v>0</v>
      </c>
      <c r="JU46" s="380">
        <v>0</v>
      </c>
      <c r="JV46" s="326">
        <v>0</v>
      </c>
      <c r="JW46" s="326">
        <v>0</v>
      </c>
      <c r="JX46" s="326">
        <v>0</v>
      </c>
      <c r="JY46" s="327">
        <v>0</v>
      </c>
      <c r="JZ46" s="380">
        <v>0</v>
      </c>
      <c r="KA46" s="326">
        <v>0</v>
      </c>
      <c r="KB46" s="326">
        <v>0</v>
      </c>
      <c r="KC46" s="326">
        <v>0</v>
      </c>
      <c r="KD46" s="327">
        <v>0</v>
      </c>
      <c r="KE46" s="205">
        <v>307</v>
      </c>
      <c r="KF46" s="734">
        <v>4.5602605863192185</v>
      </c>
      <c r="KG46" s="173">
        <v>14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8</v>
      </c>
      <c r="KQ46" s="203">
        <v>0</v>
      </c>
      <c r="KR46" s="203">
        <v>11</v>
      </c>
      <c r="KS46" s="203">
        <v>0</v>
      </c>
      <c r="KT46" s="203">
        <v>0</v>
      </c>
      <c r="KU46" s="173">
        <v>0</v>
      </c>
      <c r="KV46" s="332"/>
      <c r="KW46" s="173"/>
      <c r="KY46" s="205"/>
      <c r="KZ46" s="203"/>
      <c r="LA46" s="203"/>
      <c r="LB46" s="173"/>
      <c r="LD46" s="276" t="s">
        <v>137</v>
      </c>
      <c r="LE46" s="419"/>
      <c r="LF46" s="419"/>
      <c r="LG46" s="419"/>
      <c r="LH46" s="419"/>
      <c r="LI46" s="419"/>
      <c r="LJ46" s="545"/>
      <c r="LK46" s="480"/>
      <c r="LL46" s="452"/>
      <c r="LM46" s="452"/>
      <c r="LN46" s="453"/>
      <c r="LO46" s="801">
        <v>8</v>
      </c>
      <c r="LP46" s="452"/>
      <c r="LQ46" s="452"/>
      <c r="LR46" s="453"/>
    </row>
    <row r="47" spans="1:330" s="288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 t="e">
        <f t="shared" si="152"/>
        <v>#DIV/0!</v>
      </c>
      <c r="H47" s="326"/>
      <c r="I47" s="379"/>
      <c r="J47" s="380"/>
      <c r="K47" s="326">
        <v>1</v>
      </c>
      <c r="L47" s="326"/>
      <c r="M47" s="897" t="e">
        <f t="shared" si="176"/>
        <v>#DIV/0!</v>
      </c>
      <c r="N47" s="380"/>
      <c r="O47" s="326">
        <v>1</v>
      </c>
      <c r="P47" s="326"/>
      <c r="Q47" s="902" t="e">
        <f t="shared" si="177"/>
        <v>#DIV/0!</v>
      </c>
      <c r="R47" s="380"/>
      <c r="S47" s="326"/>
      <c r="T47" s="326"/>
      <c r="U47" s="326"/>
      <c r="V47" s="326"/>
      <c r="W47" s="327"/>
      <c r="X47" s="326"/>
      <c r="Y47" s="326">
        <v>1</v>
      </c>
      <c r="Z47" s="326"/>
      <c r="AA47" s="326">
        <v>1</v>
      </c>
      <c r="AB47" s="326"/>
      <c r="AC47" s="326"/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>
        <v>1</v>
      </c>
      <c r="AL47" s="708" t="e">
        <f t="shared" si="178"/>
        <v>#DIV/0!</v>
      </c>
      <c r="AM47" s="326">
        <v>1</v>
      </c>
      <c r="AN47" s="326">
        <v>1</v>
      </c>
      <c r="AO47" s="326"/>
      <c r="AP47" s="326"/>
      <c r="AQ47" s="327"/>
      <c r="AR47" s="326"/>
      <c r="AS47" s="326"/>
      <c r="AT47" s="379"/>
      <c r="AU47" s="380"/>
      <c r="AV47" s="708" t="e">
        <f t="shared" si="179"/>
        <v>#DIV/0!</v>
      </c>
      <c r="AW47" s="326"/>
      <c r="AX47" s="744"/>
      <c r="AY47" s="326"/>
      <c r="AZ47" s="326"/>
      <c r="BA47" s="326"/>
      <c r="BB47" s="708" t="e">
        <f t="shared" si="180"/>
        <v>#DIV/0!</v>
      </c>
      <c r="BC47" s="326"/>
      <c r="BD47" s="326"/>
      <c r="BE47" s="326"/>
      <c r="BF47" s="708" t="e">
        <f t="shared" si="181"/>
        <v>#DIV/0!</v>
      </c>
      <c r="BG47" s="326"/>
      <c r="BH47" s="326"/>
      <c r="BI47" s="326"/>
      <c r="BJ47" s="326"/>
      <c r="BK47" s="326"/>
      <c r="BL47" s="326"/>
      <c r="BM47" s="327"/>
      <c r="BN47" s="148"/>
      <c r="BO47" s="201" t="s">
        <v>146</v>
      </c>
      <c r="BP47" s="202">
        <v>0</v>
      </c>
      <c r="BQ47" s="380"/>
      <c r="BR47" s="326"/>
      <c r="BS47" s="326"/>
      <c r="BT47" s="326"/>
      <c r="BU47" s="326"/>
      <c r="BV47" s="326"/>
      <c r="BW47" s="326"/>
      <c r="BX47" s="326"/>
      <c r="BY47" s="708" t="e">
        <f t="shared" si="182"/>
        <v>#DIV/0!</v>
      </c>
      <c r="BZ47" s="326"/>
      <c r="CA47" s="326"/>
      <c r="CB47" s="326"/>
      <c r="CC47" s="708" t="e">
        <f t="shared" si="183"/>
        <v>#DIV/0!</v>
      </c>
      <c r="CD47" s="326"/>
      <c r="CE47" s="326"/>
      <c r="CF47" s="326"/>
      <c r="CG47" s="326"/>
      <c r="CH47" s="326"/>
      <c r="CI47" s="379"/>
      <c r="CJ47" s="380"/>
      <c r="CK47" s="326"/>
      <c r="CL47" s="716" t="e">
        <f t="shared" si="184"/>
        <v>#DIV/0!</v>
      </c>
      <c r="CM47" s="326"/>
      <c r="CN47" s="326"/>
      <c r="CO47" s="327"/>
      <c r="CP47" s="148"/>
      <c r="CQ47" s="370" t="s">
        <v>146</v>
      </c>
      <c r="CR47" s="371">
        <v>0</v>
      </c>
      <c r="CS47" s="380"/>
      <c r="CT47" s="326"/>
      <c r="CU47" s="326"/>
      <c r="CV47" s="326"/>
      <c r="CW47" s="326"/>
      <c r="CX47" s="326"/>
      <c r="CY47" s="326"/>
      <c r="CZ47" s="326"/>
      <c r="DA47" s="326"/>
      <c r="DB47" s="326"/>
      <c r="DC47" s="326"/>
      <c r="DD47" s="326"/>
      <c r="DE47" s="326"/>
      <c r="DF47" s="326"/>
      <c r="DG47" s="326"/>
      <c r="DH47" s="326"/>
      <c r="DI47" s="379"/>
      <c r="DJ47" s="380"/>
      <c r="DK47" s="327"/>
      <c r="DL47" s="380"/>
      <c r="DM47" s="327"/>
      <c r="DN47" s="148"/>
      <c r="DO47" s="201" t="s">
        <v>146</v>
      </c>
      <c r="DP47" s="202">
        <v>0</v>
      </c>
      <c r="DQ47" s="380"/>
      <c r="DR47" s="326"/>
      <c r="DS47" s="326"/>
      <c r="DT47" s="379"/>
      <c r="DU47" s="380"/>
      <c r="DV47" s="326"/>
      <c r="DW47" s="326"/>
      <c r="DX47" s="720" t="e">
        <f t="shared" si="185"/>
        <v>#DIV/0!</v>
      </c>
      <c r="DY47" s="380"/>
      <c r="DZ47" s="326"/>
      <c r="EA47" s="326"/>
      <c r="EB47" s="716" t="e">
        <f t="shared" si="186"/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si="187"/>
        <v>#DIV/0!</v>
      </c>
      <c r="EL47" s="326"/>
      <c r="EM47" s="326"/>
      <c r="EN47" s="708" t="e">
        <f t="shared" si="188"/>
        <v>#DIV/0!</v>
      </c>
      <c r="EO47" s="326"/>
      <c r="EP47" s="716" t="e">
        <f t="shared" si="189"/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0</v>
      </c>
      <c r="FL47" s="724" t="e">
        <f t="shared" si="166"/>
        <v>#DIV/0!</v>
      </c>
      <c r="FM47" s="326"/>
      <c r="FN47" s="326"/>
      <c r="FO47" s="326">
        <v>1</v>
      </c>
      <c r="FP47" s="326"/>
      <c r="FQ47" s="327"/>
      <c r="FR47" s="380"/>
      <c r="FS47" s="326"/>
      <c r="FT47" s="326"/>
      <c r="FU47" s="326"/>
      <c r="FV47" s="326"/>
      <c r="FW47" s="326"/>
      <c r="FX47" s="326"/>
      <c r="FY47" s="326"/>
      <c r="FZ47" s="326"/>
      <c r="GA47" s="326"/>
      <c r="GB47" s="326"/>
      <c r="GC47" s="326"/>
      <c r="GD47" s="326"/>
      <c r="GE47" s="326"/>
      <c r="GF47" s="326"/>
      <c r="GG47" s="327"/>
      <c r="GH47" s="148"/>
      <c r="GI47" s="201" t="s">
        <v>146</v>
      </c>
      <c r="GJ47" s="486">
        <v>0</v>
      </c>
      <c r="GK47" s="727" t="e">
        <f t="shared" si="341"/>
        <v>#DIV/0!</v>
      </c>
      <c r="GL47" s="380"/>
      <c r="GM47" s="326"/>
      <c r="GN47" s="326">
        <v>1</v>
      </c>
      <c r="GO47" s="326">
        <v>1</v>
      </c>
      <c r="GP47" s="327">
        <v>1</v>
      </c>
      <c r="GQ47" s="380"/>
      <c r="GR47" s="326"/>
      <c r="GS47" s="326"/>
      <c r="GT47" s="326"/>
      <c r="GU47" s="327"/>
      <c r="GV47" s="205">
        <v>7</v>
      </c>
      <c r="GW47" s="205">
        <v>0</v>
      </c>
      <c r="GX47" s="730" t="e">
        <f t="shared" si="190"/>
        <v>#DIV/0!</v>
      </c>
      <c r="GY47" s="380">
        <v>2</v>
      </c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f t="shared" si="191"/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f t="shared" si="192"/>
        <v>#DIV/0!</v>
      </c>
      <c r="KG47" s="174"/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421" t="s">
        <v>146</v>
      </c>
      <c r="LE47" s="419"/>
      <c r="LF47" s="419"/>
      <c r="LG47" s="419"/>
      <c r="LH47" s="419"/>
      <c r="LI47" s="419"/>
      <c r="LJ47" s="545"/>
      <c r="LK47" s="480"/>
      <c r="LL47" s="452"/>
      <c r="LM47" s="452"/>
      <c r="LN47" s="453"/>
      <c r="LO47" s="801"/>
      <c r="LP47" s="452"/>
      <c r="LQ47" s="452"/>
      <c r="LR47" s="453"/>
    </row>
    <row r="48" spans="1:330" s="288" customFormat="1" ht="18.75" x14ac:dyDescent="0.3">
      <c r="A48" s="235">
        <v>1452</v>
      </c>
      <c r="B48" s="201" t="s">
        <v>142</v>
      </c>
      <c r="C48" s="202">
        <v>4</v>
      </c>
      <c r="D48" s="380">
        <v>0</v>
      </c>
      <c r="E48" s="326">
        <v>0</v>
      </c>
      <c r="F48" s="326">
        <v>0</v>
      </c>
      <c r="G48" s="705">
        <f t="shared" si="152"/>
        <v>0</v>
      </c>
      <c r="H48" s="326">
        <v>0</v>
      </c>
      <c r="I48" s="379">
        <v>0</v>
      </c>
      <c r="J48" s="380">
        <v>0</v>
      </c>
      <c r="K48" s="326">
        <v>0</v>
      </c>
      <c r="L48" s="326">
        <v>0</v>
      </c>
      <c r="M48" s="897">
        <v>0</v>
      </c>
      <c r="N48" s="380">
        <v>0</v>
      </c>
      <c r="O48" s="326">
        <v>0</v>
      </c>
      <c r="P48" s="326">
        <v>0</v>
      </c>
      <c r="Q48" s="902">
        <f t="shared" si="177"/>
        <v>0</v>
      </c>
      <c r="R48" s="380">
        <v>0</v>
      </c>
      <c r="S48" s="326">
        <v>0</v>
      </c>
      <c r="T48" s="326">
        <v>0</v>
      </c>
      <c r="U48" s="326">
        <v>0</v>
      </c>
      <c r="V48" s="326">
        <v>0</v>
      </c>
      <c r="W48" s="327">
        <v>0</v>
      </c>
      <c r="X48" s="326">
        <v>0</v>
      </c>
      <c r="Y48" s="326">
        <v>0</v>
      </c>
      <c r="Z48" s="326">
        <v>0</v>
      </c>
      <c r="AA48" s="326">
        <v>0</v>
      </c>
      <c r="AB48" s="326">
        <v>0</v>
      </c>
      <c r="AC48" s="326">
        <v>0</v>
      </c>
      <c r="AD48" s="326">
        <v>0</v>
      </c>
      <c r="AE48" s="326">
        <v>0</v>
      </c>
      <c r="AF48" s="327">
        <v>0</v>
      </c>
      <c r="AG48" s="204"/>
      <c r="AH48" s="148"/>
      <c r="AI48" s="276" t="s">
        <v>142</v>
      </c>
      <c r="AJ48" s="202">
        <v>5</v>
      </c>
      <c r="AK48" s="327">
        <v>1</v>
      </c>
      <c r="AL48" s="708">
        <v>16.666666666666664</v>
      </c>
      <c r="AM48" s="326">
        <v>1</v>
      </c>
      <c r="AN48" s="326">
        <v>1</v>
      </c>
      <c r="AO48" s="326">
        <v>0</v>
      </c>
      <c r="AP48" s="326">
        <v>0</v>
      </c>
      <c r="AQ48" s="327">
        <v>0</v>
      </c>
      <c r="AR48" s="326">
        <v>0</v>
      </c>
      <c r="AS48" s="326">
        <v>0</v>
      </c>
      <c r="AT48" s="379">
        <v>0</v>
      </c>
      <c r="AU48" s="380">
        <v>0</v>
      </c>
      <c r="AV48" s="708">
        <v>0</v>
      </c>
      <c r="AW48" s="326">
        <v>0</v>
      </c>
      <c r="AX48" s="744">
        <v>0</v>
      </c>
      <c r="AY48" s="326">
        <v>0</v>
      </c>
      <c r="AZ48" s="326">
        <v>0</v>
      </c>
      <c r="BA48" s="326">
        <v>0</v>
      </c>
      <c r="BB48" s="708">
        <v>0</v>
      </c>
      <c r="BC48" s="326">
        <v>0</v>
      </c>
      <c r="BD48" s="326">
        <v>0</v>
      </c>
      <c r="BE48" s="326">
        <v>0</v>
      </c>
      <c r="BF48" s="708">
        <v>0</v>
      </c>
      <c r="BG48" s="326">
        <v>0</v>
      </c>
      <c r="BH48" s="326">
        <v>0</v>
      </c>
      <c r="BI48" s="326">
        <v>0</v>
      </c>
      <c r="BJ48" s="326">
        <v>0</v>
      </c>
      <c r="BK48" s="326">
        <v>0</v>
      </c>
      <c r="BL48" s="326">
        <v>0</v>
      </c>
      <c r="BM48" s="327">
        <v>0</v>
      </c>
      <c r="BN48" s="148"/>
      <c r="BO48" s="201" t="s">
        <v>142</v>
      </c>
      <c r="BP48" s="202">
        <v>6</v>
      </c>
      <c r="BQ48" s="380">
        <v>0</v>
      </c>
      <c r="BR48" s="326">
        <v>0</v>
      </c>
      <c r="BS48" s="326">
        <v>0</v>
      </c>
      <c r="BT48" s="326">
        <v>0</v>
      </c>
      <c r="BU48" s="326">
        <v>0</v>
      </c>
      <c r="BV48" s="326">
        <v>0</v>
      </c>
      <c r="BW48" s="326">
        <v>0</v>
      </c>
      <c r="BX48" s="326">
        <v>0</v>
      </c>
      <c r="BY48" s="708">
        <v>0</v>
      </c>
      <c r="BZ48" s="326">
        <v>0</v>
      </c>
      <c r="CA48" s="326">
        <v>0</v>
      </c>
      <c r="CB48" s="326">
        <v>0</v>
      </c>
      <c r="CC48" s="708">
        <v>0</v>
      </c>
      <c r="CD48" s="326">
        <v>0</v>
      </c>
      <c r="CE48" s="326">
        <v>0</v>
      </c>
      <c r="CF48" s="326">
        <v>0</v>
      </c>
      <c r="CG48" s="326">
        <v>0</v>
      </c>
      <c r="CH48" s="326">
        <v>0</v>
      </c>
      <c r="CI48" s="379">
        <v>0</v>
      </c>
      <c r="CJ48" s="380">
        <v>0</v>
      </c>
      <c r="CK48" s="326">
        <v>0</v>
      </c>
      <c r="CL48" s="716">
        <v>0</v>
      </c>
      <c r="CM48" s="326"/>
      <c r="CN48" s="326"/>
      <c r="CO48" s="327">
        <v>0</v>
      </c>
      <c r="CP48" s="148"/>
      <c r="CQ48" s="370" t="s">
        <v>142</v>
      </c>
      <c r="CR48" s="371">
        <v>1</v>
      </c>
      <c r="CS48" s="380"/>
      <c r="CT48" s="326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80"/>
      <c r="DM48" s="327"/>
      <c r="DN48" s="148"/>
      <c r="DO48" s="201" t="s">
        <v>142</v>
      </c>
      <c r="DP48" s="202">
        <v>5</v>
      </c>
      <c r="DQ48" s="380"/>
      <c r="DR48" s="326"/>
      <c r="DS48" s="326"/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>
        <v>0</v>
      </c>
      <c r="EH48" s="327">
        <v>0</v>
      </c>
      <c r="EI48" s="326"/>
      <c r="EJ48" s="326"/>
      <c r="EK48" s="716">
        <v>0</v>
      </c>
      <c r="EL48" s="326"/>
      <c r="EM48" s="326">
        <v>0</v>
      </c>
      <c r="EN48" s="708">
        <v>0</v>
      </c>
      <c r="EO48" s="326">
        <v>0</v>
      </c>
      <c r="EP48" s="716">
        <v>0</v>
      </c>
      <c r="EQ48" s="148"/>
      <c r="ER48" s="201" t="s">
        <v>142</v>
      </c>
      <c r="ES48" s="380">
        <v>0</v>
      </c>
      <c r="ET48" s="326">
        <v>0</v>
      </c>
      <c r="EU48" s="379">
        <v>0</v>
      </c>
      <c r="EV48" s="380">
        <v>0</v>
      </c>
      <c r="EW48" s="326">
        <v>0</v>
      </c>
      <c r="EX48" s="327">
        <v>0</v>
      </c>
      <c r="EY48" s="326">
        <v>0</v>
      </c>
      <c r="EZ48" s="326">
        <v>0</v>
      </c>
      <c r="FA48" s="379">
        <v>0</v>
      </c>
      <c r="FB48" s="380">
        <v>0</v>
      </c>
      <c r="FC48" s="326">
        <v>0</v>
      </c>
      <c r="FD48" s="327">
        <v>0</v>
      </c>
      <c r="FE48" s="326">
        <v>0</v>
      </c>
      <c r="FF48" s="326">
        <v>0</v>
      </c>
      <c r="FG48" s="379">
        <v>0</v>
      </c>
      <c r="FH48" s="380">
        <v>0</v>
      </c>
      <c r="FI48" s="326">
        <v>0</v>
      </c>
      <c r="FJ48" s="327">
        <v>0</v>
      </c>
      <c r="FK48" s="205">
        <v>6</v>
      </c>
      <c r="FL48" s="724">
        <v>0</v>
      </c>
      <c r="FM48" s="326">
        <v>0</v>
      </c>
      <c r="FN48" s="326">
        <v>0</v>
      </c>
      <c r="FO48" s="326">
        <v>0</v>
      </c>
      <c r="FP48" s="326">
        <v>0</v>
      </c>
      <c r="FQ48" s="327">
        <v>0</v>
      </c>
      <c r="FR48" s="380">
        <v>0</v>
      </c>
      <c r="FS48" s="326">
        <v>0</v>
      </c>
      <c r="FT48" s="326">
        <v>0</v>
      </c>
      <c r="FU48" s="326">
        <v>0</v>
      </c>
      <c r="FV48" s="326">
        <v>0</v>
      </c>
      <c r="FW48" s="326">
        <v>0</v>
      </c>
      <c r="FX48" s="326">
        <v>0</v>
      </c>
      <c r="FY48" s="326">
        <v>0</v>
      </c>
      <c r="FZ48" s="326">
        <v>0</v>
      </c>
      <c r="GA48" s="326">
        <v>0</v>
      </c>
      <c r="GB48" s="326">
        <v>0</v>
      </c>
      <c r="GC48" s="326">
        <v>0</v>
      </c>
      <c r="GD48" s="326">
        <v>1</v>
      </c>
      <c r="GE48" s="326">
        <v>0</v>
      </c>
      <c r="GF48" s="326">
        <v>0</v>
      </c>
      <c r="GG48" s="327">
        <v>0</v>
      </c>
      <c r="GH48" s="148"/>
      <c r="GI48" s="201" t="s">
        <v>142</v>
      </c>
      <c r="GJ48" s="486">
        <v>43</v>
      </c>
      <c r="GK48" s="727">
        <v>25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0</v>
      </c>
      <c r="GR48" s="326">
        <v>0</v>
      </c>
      <c r="GS48" s="326">
        <v>0</v>
      </c>
      <c r="GT48" s="326">
        <v>1</v>
      </c>
      <c r="GU48" s="327">
        <v>1</v>
      </c>
      <c r="GV48" s="205">
        <v>12</v>
      </c>
      <c r="GW48" s="205">
        <v>49</v>
      </c>
      <c r="GX48" s="730">
        <v>29.268292682926827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0</v>
      </c>
      <c r="IS48" s="326">
        <v>0</v>
      </c>
      <c r="IT48" s="327">
        <v>0</v>
      </c>
      <c r="IU48" s="326">
        <v>0</v>
      </c>
      <c r="IV48" s="326">
        <v>0</v>
      </c>
      <c r="IW48" s="327">
        <v>0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>
        <v>0</v>
      </c>
      <c r="JQ48" s="326">
        <v>0</v>
      </c>
      <c r="JR48" s="326">
        <v>0</v>
      </c>
      <c r="JS48" s="326">
        <v>0</v>
      </c>
      <c r="JT48" s="327">
        <v>0</v>
      </c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0</v>
      </c>
      <c r="KE48" s="205">
        <v>25</v>
      </c>
      <c r="KF48" s="734">
        <v>0</v>
      </c>
      <c r="KG48" s="173">
        <v>0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419"/>
      <c r="LF48" s="419"/>
      <c r="LG48" s="419"/>
      <c r="LH48" s="419"/>
      <c r="LI48" s="419"/>
      <c r="LJ48" s="545"/>
      <c r="LK48" s="480"/>
      <c r="LL48" s="452"/>
      <c r="LM48" s="452"/>
      <c r="LN48" s="453"/>
      <c r="LO48" s="801"/>
      <c r="LP48" s="452"/>
      <c r="LQ48" s="452"/>
      <c r="LR48" s="453"/>
    </row>
    <row r="49" spans="1:330" s="288" customFormat="1" ht="18.75" x14ac:dyDescent="0.3">
      <c r="A49" s="235">
        <v>1453</v>
      </c>
      <c r="B49" s="237" t="s">
        <v>143</v>
      </c>
      <c r="C49" s="202">
        <v>1</v>
      </c>
      <c r="D49" s="380">
        <v>0</v>
      </c>
      <c r="E49" s="326">
        <v>0</v>
      </c>
      <c r="F49" s="326">
        <v>0</v>
      </c>
      <c r="G49" s="705">
        <f t="shared" si="152"/>
        <v>0</v>
      </c>
      <c r="H49" s="326">
        <v>0</v>
      </c>
      <c r="I49" s="379">
        <v>0</v>
      </c>
      <c r="J49" s="380">
        <v>0</v>
      </c>
      <c r="K49" s="326">
        <v>0</v>
      </c>
      <c r="L49" s="326">
        <v>0</v>
      </c>
      <c r="M49" s="897">
        <v>0</v>
      </c>
      <c r="N49" s="380">
        <v>0</v>
      </c>
      <c r="O49" s="326">
        <v>0</v>
      </c>
      <c r="P49" s="326">
        <v>0</v>
      </c>
      <c r="Q49" s="902">
        <f t="shared" si="177"/>
        <v>0</v>
      </c>
      <c r="R49" s="380">
        <v>0</v>
      </c>
      <c r="S49" s="326">
        <v>0</v>
      </c>
      <c r="T49" s="326">
        <v>0</v>
      </c>
      <c r="U49" s="326">
        <v>0</v>
      </c>
      <c r="V49" s="326">
        <v>0</v>
      </c>
      <c r="W49" s="327">
        <v>0</v>
      </c>
      <c r="X49" s="326">
        <v>0</v>
      </c>
      <c r="Y49" s="326">
        <v>0</v>
      </c>
      <c r="Z49" s="326">
        <v>0</v>
      </c>
      <c r="AA49" s="326">
        <v>0</v>
      </c>
      <c r="AB49" s="326">
        <v>0</v>
      </c>
      <c r="AC49" s="326">
        <v>0</v>
      </c>
      <c r="AD49" s="326">
        <v>0</v>
      </c>
      <c r="AE49" s="326">
        <v>0</v>
      </c>
      <c r="AF49" s="327">
        <v>0</v>
      </c>
      <c r="AG49" s="204"/>
      <c r="AH49" s="148"/>
      <c r="AI49" s="277" t="s">
        <v>143</v>
      </c>
      <c r="AJ49" s="202">
        <v>2</v>
      </c>
      <c r="AK49" s="327">
        <v>2</v>
      </c>
      <c r="AL49" s="708">
        <v>100</v>
      </c>
      <c r="AM49" s="326">
        <v>2</v>
      </c>
      <c r="AN49" s="326">
        <v>2</v>
      </c>
      <c r="AO49" s="326">
        <v>0</v>
      </c>
      <c r="AP49" s="326">
        <v>0</v>
      </c>
      <c r="AQ49" s="327">
        <v>0</v>
      </c>
      <c r="AR49" s="326">
        <v>0</v>
      </c>
      <c r="AS49" s="326">
        <v>0</v>
      </c>
      <c r="AT49" s="379">
        <v>1</v>
      </c>
      <c r="AU49" s="380">
        <v>0</v>
      </c>
      <c r="AV49" s="708">
        <v>0</v>
      </c>
      <c r="AW49" s="326">
        <v>0</v>
      </c>
      <c r="AX49" s="744">
        <v>0</v>
      </c>
      <c r="AY49" s="326">
        <v>0</v>
      </c>
      <c r="AZ49" s="326">
        <v>0</v>
      </c>
      <c r="BA49" s="326">
        <v>0</v>
      </c>
      <c r="BB49" s="708">
        <v>0</v>
      </c>
      <c r="BC49" s="326">
        <v>0</v>
      </c>
      <c r="BD49" s="326">
        <v>0</v>
      </c>
      <c r="BE49" s="326">
        <v>0</v>
      </c>
      <c r="BF49" s="708">
        <v>0</v>
      </c>
      <c r="BG49" s="326">
        <v>0</v>
      </c>
      <c r="BH49" s="326">
        <v>0</v>
      </c>
      <c r="BI49" s="326">
        <v>0</v>
      </c>
      <c r="BJ49" s="326">
        <v>0</v>
      </c>
      <c r="BK49" s="326">
        <v>0</v>
      </c>
      <c r="BL49" s="326">
        <v>0</v>
      </c>
      <c r="BM49" s="327">
        <v>0</v>
      </c>
      <c r="BN49" s="148"/>
      <c r="BO49" s="237" t="s">
        <v>143</v>
      </c>
      <c r="BP49" s="202">
        <v>2</v>
      </c>
      <c r="BQ49" s="380">
        <v>0</v>
      </c>
      <c r="BR49" s="326">
        <v>0</v>
      </c>
      <c r="BS49" s="326">
        <v>0</v>
      </c>
      <c r="BT49" s="326">
        <v>0</v>
      </c>
      <c r="BU49" s="326">
        <v>0</v>
      </c>
      <c r="BV49" s="326">
        <v>0</v>
      </c>
      <c r="BW49" s="326">
        <v>0</v>
      </c>
      <c r="BX49" s="326">
        <v>0</v>
      </c>
      <c r="BY49" s="708">
        <v>0</v>
      </c>
      <c r="BZ49" s="326">
        <v>0</v>
      </c>
      <c r="CA49" s="326">
        <v>0</v>
      </c>
      <c r="CB49" s="326">
        <v>0</v>
      </c>
      <c r="CC49" s="708">
        <v>0</v>
      </c>
      <c r="CD49" s="326">
        <v>0</v>
      </c>
      <c r="CE49" s="326">
        <v>0</v>
      </c>
      <c r="CF49" s="326">
        <v>0</v>
      </c>
      <c r="CG49" s="326">
        <v>0</v>
      </c>
      <c r="CH49" s="326">
        <v>0</v>
      </c>
      <c r="CI49" s="379">
        <v>0</v>
      </c>
      <c r="CJ49" s="380">
        <v>0</v>
      </c>
      <c r="CK49" s="326">
        <v>1</v>
      </c>
      <c r="CL49" s="716">
        <v>25</v>
      </c>
      <c r="CM49" s="326"/>
      <c r="CN49" s="326"/>
      <c r="CO49" s="327">
        <v>0</v>
      </c>
      <c r="CP49" s="148"/>
      <c r="CQ49" s="372" t="s">
        <v>143</v>
      </c>
      <c r="CR49" s="373">
        <v>0</v>
      </c>
      <c r="CS49" s="380"/>
      <c r="CT49" s="326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80"/>
      <c r="DM49" s="327"/>
      <c r="DN49" s="148"/>
      <c r="DO49" s="237" t="s">
        <v>143</v>
      </c>
      <c r="DP49" s="202">
        <v>2</v>
      </c>
      <c r="DQ49" s="380"/>
      <c r="DR49" s="326"/>
      <c r="DS49" s="326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>
        <v>0</v>
      </c>
      <c r="EH49" s="327">
        <v>0</v>
      </c>
      <c r="EI49" s="326"/>
      <c r="EJ49" s="326"/>
      <c r="EK49" s="716">
        <v>0</v>
      </c>
      <c r="EL49" s="326"/>
      <c r="EM49" s="326">
        <v>1</v>
      </c>
      <c r="EN49" s="708">
        <v>20</v>
      </c>
      <c r="EO49" s="326">
        <v>1</v>
      </c>
      <c r="EP49" s="716">
        <v>40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0</v>
      </c>
      <c r="EZ49" s="326">
        <v>0</v>
      </c>
      <c r="FA49" s="379">
        <v>0</v>
      </c>
      <c r="FB49" s="380">
        <v>0</v>
      </c>
      <c r="FC49" s="326">
        <v>0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4</v>
      </c>
      <c r="FL49" s="724"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0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0</v>
      </c>
      <c r="GB49" s="326">
        <v>0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20</v>
      </c>
      <c r="GL49" s="380">
        <v>0</v>
      </c>
      <c r="GM49" s="326">
        <v>0</v>
      </c>
      <c r="GN49" s="326">
        <v>0</v>
      </c>
      <c r="GO49" s="326">
        <v>0</v>
      </c>
      <c r="GP49" s="327">
        <v>0</v>
      </c>
      <c r="GQ49" s="380">
        <v>0</v>
      </c>
      <c r="GR49" s="326">
        <v>0</v>
      </c>
      <c r="GS49" s="326">
        <v>0</v>
      </c>
      <c r="GT49" s="326">
        <v>1</v>
      </c>
      <c r="GU49" s="327">
        <v>0</v>
      </c>
      <c r="GV49" s="205">
        <v>11</v>
      </c>
      <c r="GW49" s="205">
        <v>16</v>
      </c>
      <c r="GX49" s="730">
        <v>84.615384615384613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>
        <v>0</v>
      </c>
      <c r="JQ49" s="326">
        <v>0</v>
      </c>
      <c r="JR49" s="326">
        <v>0</v>
      </c>
      <c r="JS49" s="326">
        <v>0</v>
      </c>
      <c r="JT49" s="327">
        <v>0</v>
      </c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0</v>
      </c>
      <c r="KG49" s="173">
        <v>0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419"/>
      <c r="LF49" s="419"/>
      <c r="LG49" s="419"/>
      <c r="LH49" s="419"/>
      <c r="LI49" s="419"/>
      <c r="LJ49" s="545"/>
      <c r="LK49" s="480"/>
      <c r="LL49" s="452"/>
      <c r="LM49" s="452"/>
      <c r="LN49" s="453"/>
      <c r="LO49" s="801">
        <v>1</v>
      </c>
      <c r="LP49" s="452"/>
      <c r="LQ49" s="452"/>
      <c r="LR49" s="453"/>
    </row>
    <row r="50" spans="1:330" s="288" customFormat="1" ht="19.5" thickBot="1" x14ac:dyDescent="0.35">
      <c r="A50" s="235">
        <v>1454</v>
      </c>
      <c r="B50" s="238" t="s">
        <v>144</v>
      </c>
      <c r="C50" s="502">
        <v>3</v>
      </c>
      <c r="D50" s="381">
        <v>0</v>
      </c>
      <c r="E50" s="382">
        <v>0</v>
      </c>
      <c r="F50" s="382">
        <v>0</v>
      </c>
      <c r="G50" s="706">
        <f t="shared" si="152"/>
        <v>0</v>
      </c>
      <c r="H50" s="382">
        <v>0</v>
      </c>
      <c r="I50" s="385">
        <v>0</v>
      </c>
      <c r="J50" s="381">
        <v>0</v>
      </c>
      <c r="K50" s="382">
        <v>0</v>
      </c>
      <c r="L50" s="382">
        <v>0</v>
      </c>
      <c r="M50" s="898">
        <v>0</v>
      </c>
      <c r="N50" s="381">
        <v>0</v>
      </c>
      <c r="O50" s="382">
        <v>0</v>
      </c>
      <c r="P50" s="382">
        <v>0</v>
      </c>
      <c r="Q50" s="903">
        <f t="shared" si="177"/>
        <v>0</v>
      </c>
      <c r="R50" s="381">
        <v>0</v>
      </c>
      <c r="S50" s="382">
        <v>0</v>
      </c>
      <c r="T50" s="382">
        <v>0</v>
      </c>
      <c r="U50" s="382">
        <v>0</v>
      </c>
      <c r="V50" s="382">
        <v>0</v>
      </c>
      <c r="W50" s="383">
        <v>0</v>
      </c>
      <c r="X50" s="382">
        <v>0</v>
      </c>
      <c r="Y50" s="382">
        <v>0</v>
      </c>
      <c r="Z50" s="382">
        <v>0</v>
      </c>
      <c r="AA50" s="382">
        <v>0</v>
      </c>
      <c r="AB50" s="382">
        <v>0</v>
      </c>
      <c r="AC50" s="382">
        <v>0</v>
      </c>
      <c r="AD50" s="382">
        <v>0</v>
      </c>
      <c r="AE50" s="382">
        <v>0</v>
      </c>
      <c r="AF50" s="383">
        <v>0</v>
      </c>
      <c r="AG50" s="240"/>
      <c r="AH50" s="148"/>
      <c r="AI50" s="278" t="s">
        <v>144</v>
      </c>
      <c r="AJ50" s="502">
        <v>3</v>
      </c>
      <c r="AK50" s="383">
        <v>1</v>
      </c>
      <c r="AL50" s="709">
        <v>25</v>
      </c>
      <c r="AM50" s="382">
        <v>1</v>
      </c>
      <c r="AN50" s="382">
        <v>1</v>
      </c>
      <c r="AO50" s="382">
        <v>0</v>
      </c>
      <c r="AP50" s="382">
        <v>0</v>
      </c>
      <c r="AQ50" s="383">
        <v>0</v>
      </c>
      <c r="AR50" s="382">
        <v>0</v>
      </c>
      <c r="AS50" s="382">
        <v>0</v>
      </c>
      <c r="AT50" s="385">
        <v>1</v>
      </c>
      <c r="AU50" s="381">
        <v>0</v>
      </c>
      <c r="AV50" s="709">
        <v>0</v>
      </c>
      <c r="AW50" s="382">
        <v>0</v>
      </c>
      <c r="AX50" s="745">
        <v>0</v>
      </c>
      <c r="AY50" s="382">
        <v>0</v>
      </c>
      <c r="AZ50" s="382">
        <v>0</v>
      </c>
      <c r="BA50" s="382">
        <v>0</v>
      </c>
      <c r="BB50" s="709">
        <v>0</v>
      </c>
      <c r="BC50" s="382">
        <v>0</v>
      </c>
      <c r="BD50" s="382">
        <v>0</v>
      </c>
      <c r="BE50" s="382">
        <v>0</v>
      </c>
      <c r="BF50" s="709">
        <v>0</v>
      </c>
      <c r="BG50" s="382">
        <v>0</v>
      </c>
      <c r="BH50" s="382">
        <v>0</v>
      </c>
      <c r="BI50" s="382">
        <v>0</v>
      </c>
      <c r="BJ50" s="382">
        <v>0</v>
      </c>
      <c r="BK50" s="382">
        <v>0</v>
      </c>
      <c r="BL50" s="382">
        <v>0</v>
      </c>
      <c r="BM50" s="383">
        <v>0</v>
      </c>
      <c r="BN50" s="148"/>
      <c r="BO50" s="238" t="s">
        <v>144</v>
      </c>
      <c r="BP50" s="502">
        <v>4</v>
      </c>
      <c r="BQ50" s="381">
        <v>0</v>
      </c>
      <c r="BR50" s="382">
        <v>0</v>
      </c>
      <c r="BS50" s="382">
        <v>0</v>
      </c>
      <c r="BT50" s="382">
        <v>0</v>
      </c>
      <c r="BU50" s="382">
        <v>0</v>
      </c>
      <c r="BV50" s="382">
        <v>0</v>
      </c>
      <c r="BW50" s="382">
        <v>0</v>
      </c>
      <c r="BX50" s="382">
        <v>0</v>
      </c>
      <c r="BY50" s="709">
        <v>0</v>
      </c>
      <c r="BZ50" s="382">
        <v>0</v>
      </c>
      <c r="CA50" s="382">
        <v>0</v>
      </c>
      <c r="CB50" s="382">
        <v>0</v>
      </c>
      <c r="CC50" s="709">
        <v>0</v>
      </c>
      <c r="CD50" s="382">
        <v>0</v>
      </c>
      <c r="CE50" s="382">
        <v>0</v>
      </c>
      <c r="CF50" s="382">
        <v>0</v>
      </c>
      <c r="CG50" s="382">
        <v>0</v>
      </c>
      <c r="CH50" s="382">
        <v>0</v>
      </c>
      <c r="CI50" s="385">
        <v>0</v>
      </c>
      <c r="CJ50" s="381">
        <v>0</v>
      </c>
      <c r="CK50" s="382">
        <v>0</v>
      </c>
      <c r="CL50" s="717">
        <v>0</v>
      </c>
      <c r="CM50" s="382"/>
      <c r="CN50" s="382"/>
      <c r="CO50" s="383">
        <v>0</v>
      </c>
      <c r="CP50" s="148"/>
      <c r="CQ50" s="375" t="s">
        <v>144</v>
      </c>
      <c r="CR50" s="376">
        <v>0</v>
      </c>
      <c r="CS50" s="381"/>
      <c r="CT50" s="382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1"/>
      <c r="DM50" s="383"/>
      <c r="DN50" s="148"/>
      <c r="DO50" s="238" t="s">
        <v>144</v>
      </c>
      <c r="DP50" s="502">
        <v>3</v>
      </c>
      <c r="DQ50" s="381"/>
      <c r="DR50" s="382"/>
      <c r="DS50" s="382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>
        <v>0</v>
      </c>
      <c r="EH50" s="383">
        <v>0</v>
      </c>
      <c r="EI50" s="382"/>
      <c r="EJ50" s="382"/>
      <c r="EK50" s="717">
        <v>0</v>
      </c>
      <c r="EL50" s="382"/>
      <c r="EM50" s="382">
        <v>0</v>
      </c>
      <c r="EN50" s="709">
        <v>0</v>
      </c>
      <c r="EO50" s="382">
        <v>0</v>
      </c>
      <c r="EP50" s="717"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0</v>
      </c>
      <c r="EW50" s="382">
        <v>0</v>
      </c>
      <c r="EX50" s="383">
        <v>0</v>
      </c>
      <c r="EY50" s="382">
        <v>0</v>
      </c>
      <c r="EZ50" s="382">
        <v>0</v>
      </c>
      <c r="FA50" s="385">
        <v>0</v>
      </c>
      <c r="FB50" s="381">
        <v>2</v>
      </c>
      <c r="FC50" s="382">
        <v>0</v>
      </c>
      <c r="FD50" s="383">
        <v>0</v>
      </c>
      <c r="FE50" s="382">
        <v>2</v>
      </c>
      <c r="FF50" s="382">
        <v>1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v>50</v>
      </c>
      <c r="FM50" s="382">
        <v>0</v>
      </c>
      <c r="FN50" s="382">
        <v>0</v>
      </c>
      <c r="FO50" s="382">
        <v>1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0</v>
      </c>
      <c r="FV50" s="382">
        <v>0</v>
      </c>
      <c r="FW50" s="382">
        <v>0</v>
      </c>
      <c r="FX50" s="382">
        <v>1</v>
      </c>
      <c r="FY50" s="382">
        <v>0</v>
      </c>
      <c r="FZ50" s="382">
        <v>0</v>
      </c>
      <c r="GA50" s="382">
        <v>2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700</v>
      </c>
      <c r="GL50" s="381">
        <v>0</v>
      </c>
      <c r="GM50" s="382">
        <v>0</v>
      </c>
      <c r="GN50" s="382">
        <v>0</v>
      </c>
      <c r="GO50" s="382">
        <v>2</v>
      </c>
      <c r="GP50" s="383">
        <v>0</v>
      </c>
      <c r="GQ50" s="381">
        <v>0</v>
      </c>
      <c r="GR50" s="382">
        <v>0</v>
      </c>
      <c r="GS50" s="382">
        <v>4</v>
      </c>
      <c r="GT50" s="382">
        <v>8</v>
      </c>
      <c r="GU50" s="383">
        <v>7</v>
      </c>
      <c r="GV50" s="223">
        <v>12</v>
      </c>
      <c r="GW50" s="223">
        <v>34</v>
      </c>
      <c r="GX50" s="731">
        <v>42.857142857142854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0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>
        <v>0</v>
      </c>
      <c r="JQ50" s="382">
        <v>0</v>
      </c>
      <c r="JR50" s="382">
        <v>0</v>
      </c>
      <c r="JS50" s="382">
        <v>0</v>
      </c>
      <c r="JT50" s="383">
        <v>0</v>
      </c>
      <c r="JU50" s="381">
        <v>0</v>
      </c>
      <c r="JV50" s="382">
        <v>0</v>
      </c>
      <c r="JW50" s="382">
        <v>0</v>
      </c>
      <c r="JX50" s="382">
        <v>0</v>
      </c>
      <c r="JY50" s="383">
        <v>0</v>
      </c>
      <c r="JZ50" s="381">
        <v>0</v>
      </c>
      <c r="KA50" s="382">
        <v>0</v>
      </c>
      <c r="KB50" s="382">
        <v>0</v>
      </c>
      <c r="KC50" s="382">
        <v>0</v>
      </c>
      <c r="KD50" s="383">
        <v>0</v>
      </c>
      <c r="KE50" s="223">
        <v>17</v>
      </c>
      <c r="KF50" s="735">
        <v>0</v>
      </c>
      <c r="KG50" s="225">
        <v>0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278" t="s">
        <v>144</v>
      </c>
      <c r="LE50" s="422"/>
      <c r="LF50" s="422"/>
      <c r="LG50" s="422"/>
      <c r="LH50" s="422"/>
      <c r="LI50" s="422"/>
      <c r="LJ50" s="796"/>
      <c r="LK50" s="481"/>
      <c r="LL50" s="456"/>
      <c r="LM50" s="456"/>
      <c r="LN50" s="457"/>
      <c r="LO50" s="803">
        <v>1</v>
      </c>
      <c r="LP50" s="456"/>
      <c r="LQ50" s="456"/>
      <c r="LR50" s="457"/>
    </row>
    <row r="51" spans="1:330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0" ht="18.75" x14ac:dyDescent="0.3">
      <c r="D52" s="217"/>
      <c r="E52" s="217"/>
      <c r="F52" s="217"/>
      <c r="G52" s="218"/>
      <c r="H52" s="217"/>
      <c r="I52" s="217"/>
      <c r="J52" s="217"/>
      <c r="K52" s="217"/>
    </row>
    <row r="53" spans="1:330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0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0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0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0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0" ht="18.75" x14ac:dyDescent="0.3">
      <c r="D58" s="217"/>
      <c r="E58" s="217"/>
      <c r="F58" s="217"/>
      <c r="G58" s="218"/>
      <c r="H58" s="217"/>
      <c r="I58" s="217"/>
      <c r="J58" s="217"/>
      <c r="K58" s="217"/>
    </row>
  </sheetData>
  <mergeCells count="518">
    <mergeCell ref="LE12:LJ12"/>
    <mergeCell ref="LK12:LN14"/>
    <mergeCell ref="LO12:LR14"/>
    <mergeCell ref="LE13:LJ13"/>
    <mergeCell ref="LK27:LN29"/>
    <mergeCell ref="LO27:LR30"/>
    <mergeCell ref="AI4:BM6"/>
    <mergeCell ref="BO4:CO6"/>
    <mergeCell ref="DO4:EP7"/>
    <mergeCell ref="HI4:IF7"/>
    <mergeCell ref="CQ5:DM6"/>
    <mergeCell ref="ER5:GG6"/>
    <mergeCell ref="IH5:JH8"/>
    <mergeCell ref="JJ5:KJ7"/>
    <mergeCell ref="KL6:LB8"/>
    <mergeCell ref="JZ29:KD29"/>
    <mergeCell ref="KJ29:KJ31"/>
    <mergeCell ref="KM29:KO29"/>
    <mergeCell ref="KP29:KR29"/>
    <mergeCell ref="KS29:KU29"/>
    <mergeCell ref="JD28:JH29"/>
    <mergeCell ref="JK28:JO28"/>
    <mergeCell ref="JP28:JT29"/>
    <mergeCell ref="JU28:KJ28"/>
    <mergeCell ref="KS30:KS31"/>
    <mergeCell ref="JU29:JY29"/>
    <mergeCell ref="KT30:KT31"/>
    <mergeCell ref="JH30:JH31"/>
    <mergeCell ref="JK30:JL30"/>
    <mergeCell ref="JM30:JO30"/>
    <mergeCell ref="KA30:KA31"/>
    <mergeCell ref="KB30:KB31"/>
    <mergeCell ref="KC30:KC31"/>
    <mergeCell ref="JR30:JR31"/>
    <mergeCell ref="JS30:JS31"/>
    <mergeCell ref="JT30:JT31"/>
    <mergeCell ref="KR30:KR31"/>
    <mergeCell ref="KG29:KG31"/>
    <mergeCell ref="KM30:KM31"/>
    <mergeCell ref="KN30:KN31"/>
    <mergeCell ref="KO30:KO31"/>
    <mergeCell ref="KP30:KP31"/>
    <mergeCell ref="KQ30:KQ31"/>
    <mergeCell ref="KE29:KE31"/>
    <mergeCell ref="KF29:KF31"/>
    <mergeCell ref="JP30:JP31"/>
    <mergeCell ref="JQ30:JQ31"/>
    <mergeCell ref="JW30:JW31"/>
    <mergeCell ref="LE29:LG30"/>
    <mergeCell ref="LH29:LJ30"/>
    <mergeCell ref="AO30:AP30"/>
    <mergeCell ref="AQ30:AQ31"/>
    <mergeCell ref="AY30:AZ30"/>
    <mergeCell ref="BA30:BB30"/>
    <mergeCell ref="BV30:BW30"/>
    <mergeCell ref="BX30:BY30"/>
    <mergeCell ref="CX30:CY30"/>
    <mergeCell ref="DU30:DV30"/>
    <mergeCell ref="DW30:DX30"/>
    <mergeCell ref="ES30:EU30"/>
    <mergeCell ref="EV30:EX30"/>
    <mergeCell ref="EY30:FA30"/>
    <mergeCell ref="FB30:FD30"/>
    <mergeCell ref="FE30:FG30"/>
    <mergeCell ref="FH30:FJ30"/>
    <mergeCell ref="FR30:FT30"/>
    <mergeCell ref="FU30:FW30"/>
    <mergeCell ref="HS29:HS31"/>
    <mergeCell ref="HT29:HX29"/>
    <mergeCell ref="HY29:IF29"/>
    <mergeCell ref="II29:IK30"/>
    <mergeCell ref="IL29:IN30"/>
    <mergeCell ref="II28:IW28"/>
    <mergeCell ref="IX28:JC28"/>
    <mergeCell ref="HW30:HW31"/>
    <mergeCell ref="HX30:HX31"/>
    <mergeCell ref="HY30:HY31"/>
    <mergeCell ref="HZ30:HZ31"/>
    <mergeCell ref="IA30:IA31"/>
    <mergeCell ref="IB30:IB31"/>
    <mergeCell ref="JA29:JC29"/>
    <mergeCell ref="JA30:JC30"/>
    <mergeCell ref="HR28:IF28"/>
    <mergeCell ref="HR29:HR31"/>
    <mergeCell ref="HT30:HT31"/>
    <mergeCell ref="HU30:HU31"/>
    <mergeCell ref="HV30:HV31"/>
    <mergeCell ref="IF30:IF31"/>
    <mergeCell ref="IX30:IZ30"/>
    <mergeCell ref="ID30:ID31"/>
    <mergeCell ref="IE30:IE31"/>
    <mergeCell ref="IC30:IC31"/>
    <mergeCell ref="IO29:IQ30"/>
    <mergeCell ref="IR29:IT30"/>
    <mergeCell ref="IU29:IW30"/>
    <mergeCell ref="IX29:IZ29"/>
    <mergeCell ref="LE28:LJ28"/>
    <mergeCell ref="AK29:AL30"/>
    <mergeCell ref="AN29:AN30"/>
    <mergeCell ref="AO29:AQ29"/>
    <mergeCell ref="AR29:AS30"/>
    <mergeCell ref="AT29:AT30"/>
    <mergeCell ref="AU29:AV30"/>
    <mergeCell ref="AY29:BB29"/>
    <mergeCell ref="BC29:BF30"/>
    <mergeCell ref="BG29:BH30"/>
    <mergeCell ref="BI29:BJ30"/>
    <mergeCell ref="BK29:BL30"/>
    <mergeCell ref="BV29:BY29"/>
    <mergeCell ref="BZ29:CC30"/>
    <mergeCell ref="CD29:CE30"/>
    <mergeCell ref="CF29:CG30"/>
    <mergeCell ref="CH29:CI30"/>
    <mergeCell ref="EM28:EN30"/>
    <mergeCell ref="EO28:EP30"/>
    <mergeCell ref="ER28:ER31"/>
    <mergeCell ref="ES28:FD28"/>
    <mergeCell ref="FK28:FQ28"/>
    <mergeCell ref="FR28:GG28"/>
    <mergeCell ref="GK28:GK31"/>
    <mergeCell ref="HP30:HP31"/>
    <mergeCell ref="HL30:HL31"/>
    <mergeCell ref="HM30:HM31"/>
    <mergeCell ref="HN30:HN31"/>
    <mergeCell ref="HO30:HO31"/>
    <mergeCell ref="GP30:GP31"/>
    <mergeCell ref="GX29:GX31"/>
    <mergeCell ref="GY29:HG29"/>
    <mergeCell ref="GS30:GS31"/>
    <mergeCell ref="GT30:GT31"/>
    <mergeCell ref="GQ29:GU29"/>
    <mergeCell ref="HK30:HK31"/>
    <mergeCell ref="GV29:GV31"/>
    <mergeCell ref="GW29:GW31"/>
    <mergeCell ref="HC30:HC31"/>
    <mergeCell ref="HD30:HD31"/>
    <mergeCell ref="HE30:HE31"/>
    <mergeCell ref="GR30:GR31"/>
    <mergeCell ref="HF30:HF31"/>
    <mergeCell ref="GQ30:GQ31"/>
    <mergeCell ref="HJ30:HJ31"/>
    <mergeCell ref="HI29:HQ29"/>
    <mergeCell ref="FR29:GF29"/>
    <mergeCell ref="GG29:GG30"/>
    <mergeCell ref="FO29:FO31"/>
    <mergeCell ref="FP29:FP31"/>
    <mergeCell ref="FX30:FZ30"/>
    <mergeCell ref="FB29:FD29"/>
    <mergeCell ref="FE29:FG29"/>
    <mergeCell ref="EV29:EX29"/>
    <mergeCell ref="DT28:DT30"/>
    <mergeCell ref="DU28:EH28"/>
    <mergeCell ref="EI28:EK30"/>
    <mergeCell ref="EL28:EL29"/>
    <mergeCell ref="GA30:GC30"/>
    <mergeCell ref="GD30:GF30"/>
    <mergeCell ref="EG29:EH30"/>
    <mergeCell ref="EY29:FA29"/>
    <mergeCell ref="DU29:DX29"/>
    <mergeCell ref="DY29:EB30"/>
    <mergeCell ref="EC29:ED30"/>
    <mergeCell ref="EE29:EF30"/>
    <mergeCell ref="DQ28:DQ30"/>
    <mergeCell ref="DR28:DR30"/>
    <mergeCell ref="DS28:DS30"/>
    <mergeCell ref="FH29:FJ29"/>
    <mergeCell ref="FQ29:FQ31"/>
    <mergeCell ref="CO28:CO29"/>
    <mergeCell ref="CW28:CW30"/>
    <mergeCell ref="CX28:DI28"/>
    <mergeCell ref="DJ28:DK30"/>
    <mergeCell ref="DL28:DM30"/>
    <mergeCell ref="DO28:DO31"/>
    <mergeCell ref="CX29:CZ29"/>
    <mergeCell ref="DA29:DC30"/>
    <mergeCell ref="DD29:DE30"/>
    <mergeCell ref="DF29:DG30"/>
    <mergeCell ref="DH29:DI30"/>
    <mergeCell ref="CU28:CU30"/>
    <mergeCell ref="CV28:CV30"/>
    <mergeCell ref="CS28:CS30"/>
    <mergeCell ref="CT28:CT30"/>
    <mergeCell ref="CQ28:CQ31"/>
    <mergeCell ref="EL13:EL14"/>
    <mergeCell ref="EM13:EN15"/>
    <mergeCell ref="EO13:EP15"/>
    <mergeCell ref="HI13:HQ13"/>
    <mergeCell ref="HR13:IF13"/>
    <mergeCell ref="AK27:BM27"/>
    <mergeCell ref="BQ27:CO27"/>
    <mergeCell ref="CS27:DK27"/>
    <mergeCell ref="DL27:DM27"/>
    <mergeCell ref="DQ27:EO27"/>
    <mergeCell ref="FK13:FQ13"/>
    <mergeCell ref="FR13:GG13"/>
    <mergeCell ref="CU13:CU15"/>
    <mergeCell ref="CV13:CV15"/>
    <mergeCell ref="DQ13:DQ15"/>
    <mergeCell ref="DR13:DR15"/>
    <mergeCell ref="DO13:DO16"/>
    <mergeCell ref="DT13:DT15"/>
    <mergeCell ref="DU13:EH13"/>
    <mergeCell ref="CX15:CY15"/>
    <mergeCell ref="DU15:DV15"/>
    <mergeCell ref="DW15:DX15"/>
    <mergeCell ref="CW13:CW15"/>
    <mergeCell ref="CX13:DI13"/>
    <mergeCell ref="JU14:JY14"/>
    <mergeCell ref="LD14:LD16"/>
    <mergeCell ref="KE14:KE16"/>
    <mergeCell ref="KF14:KF16"/>
    <mergeCell ref="KM15:KM16"/>
    <mergeCell ref="KN15:KN16"/>
    <mergeCell ref="KO15:KO16"/>
    <mergeCell ref="KP15:KP16"/>
    <mergeCell ref="KQ15:KQ16"/>
    <mergeCell ref="KR15:KR16"/>
    <mergeCell ref="KS15:KS16"/>
    <mergeCell ref="KW15:KW16"/>
    <mergeCell ref="KY15:LB15"/>
    <mergeCell ref="KT15:KT16"/>
    <mergeCell ref="KU15:KU16"/>
    <mergeCell ref="KV15:KV16"/>
    <mergeCell ref="KH14:KH16"/>
    <mergeCell ref="KI14:KI16"/>
    <mergeCell ref="AM14:AM15"/>
    <mergeCell ref="JZ14:KD14"/>
    <mergeCell ref="JZ15:JZ16"/>
    <mergeCell ref="KA15:KA16"/>
    <mergeCell ref="KB15:KB16"/>
    <mergeCell ref="KC15:KC16"/>
    <mergeCell ref="JX15:JX16"/>
    <mergeCell ref="JY15:JY16"/>
    <mergeCell ref="JF15:JF16"/>
    <mergeCell ref="JH15:JH16"/>
    <mergeCell ref="JK15:JL15"/>
    <mergeCell ref="JM15:JO15"/>
    <mergeCell ref="KD15:KD16"/>
    <mergeCell ref="JD13:JH14"/>
    <mergeCell ref="JK13:JO13"/>
    <mergeCell ref="JP13:JT14"/>
    <mergeCell ref="JU13:KJ13"/>
    <mergeCell ref="JT15:JT16"/>
    <mergeCell ref="JU15:JU16"/>
    <mergeCell ref="JV15:JV16"/>
    <mergeCell ref="JJ14:JJ16"/>
    <mergeCell ref="JK14:JL14"/>
    <mergeCell ref="JM14:JO14"/>
    <mergeCell ref="KG14:KG16"/>
    <mergeCell ref="IX13:JC13"/>
    <mergeCell ref="JA15:JC15"/>
    <mergeCell ref="IA15:IA16"/>
    <mergeCell ref="IB15:IB16"/>
    <mergeCell ref="IC15:IC16"/>
    <mergeCell ref="ID15:ID16"/>
    <mergeCell ref="IE15:IE16"/>
    <mergeCell ref="FU15:FW15"/>
    <mergeCell ref="FX15:FZ15"/>
    <mergeCell ref="GA15:GC15"/>
    <mergeCell ref="GD15:GF15"/>
    <mergeCell ref="GU15:GU16"/>
    <mergeCell ref="HG15:HG16"/>
    <mergeCell ref="HP15:HP16"/>
    <mergeCell ref="HW15:HW16"/>
    <mergeCell ref="GK13:GK16"/>
    <mergeCell ref="GL14:GP14"/>
    <mergeCell ref="GQ14:GU14"/>
    <mergeCell ref="GX14:GX16"/>
    <mergeCell ref="GY14:HG14"/>
    <mergeCell ref="HR14:HR16"/>
    <mergeCell ref="IX15:IZ15"/>
    <mergeCell ref="II14:IK15"/>
    <mergeCell ref="HI14:HQ14"/>
    <mergeCell ref="II13:IW13"/>
    <mergeCell ref="EV14:EX14"/>
    <mergeCell ref="EY14:FA14"/>
    <mergeCell ref="FB14:FD14"/>
    <mergeCell ref="FE14:FG14"/>
    <mergeCell ref="IR14:IT15"/>
    <mergeCell ref="HV15:HV16"/>
    <mergeCell ref="HS14:HS16"/>
    <mergeCell ref="HT14:HW14"/>
    <mergeCell ref="HY15:HY16"/>
    <mergeCell ref="HZ15:HZ16"/>
    <mergeCell ref="HY14:IF14"/>
    <mergeCell ref="IH14:IH16"/>
    <mergeCell ref="IU14:IW15"/>
    <mergeCell ref="IF15:IF16"/>
    <mergeCell ref="FR15:FT15"/>
    <mergeCell ref="HJ15:HJ16"/>
    <mergeCell ref="HK15:HK16"/>
    <mergeCell ref="HL15:HL16"/>
    <mergeCell ref="HM15:HM16"/>
    <mergeCell ref="HN15:HN16"/>
    <mergeCell ref="HO15:HO16"/>
    <mergeCell ref="GL15:GL16"/>
    <mergeCell ref="HT15:HT16"/>
    <mergeCell ref="AK12:BM12"/>
    <mergeCell ref="BQ12:CO12"/>
    <mergeCell ref="CS12:DK12"/>
    <mergeCell ref="BQ13:BQ15"/>
    <mergeCell ref="AO15:AP15"/>
    <mergeCell ref="AQ15:AQ16"/>
    <mergeCell ref="AY15:AZ15"/>
    <mergeCell ref="BA15:BB15"/>
    <mergeCell ref="DD14:DE15"/>
    <mergeCell ref="AK13:AQ13"/>
    <mergeCell ref="AR13:AS13"/>
    <mergeCell ref="AU13:AX13"/>
    <mergeCell ref="AY13:BL13"/>
    <mergeCell ref="BM13:BM14"/>
    <mergeCell ref="BO13:BO16"/>
    <mergeCell ref="BU13:BU15"/>
    <mergeCell ref="BV13:CI13"/>
    <mergeCell ref="BI14:BJ15"/>
    <mergeCell ref="BK14:BL15"/>
    <mergeCell ref="BV14:BY14"/>
    <mergeCell ref="BZ14:CC15"/>
    <mergeCell ref="CD14:CE15"/>
    <mergeCell ref="CF14:CG15"/>
    <mergeCell ref="CH14:CI15"/>
    <mergeCell ref="DL12:DM12"/>
    <mergeCell ref="DQ12:EO12"/>
    <mergeCell ref="FH14:FJ14"/>
    <mergeCell ref="FQ14:FQ16"/>
    <mergeCell ref="FR14:GF14"/>
    <mergeCell ref="GG14:GG15"/>
    <mergeCell ref="BX15:BY15"/>
    <mergeCell ref="BR13:BR15"/>
    <mergeCell ref="BS13:BS15"/>
    <mergeCell ref="BT13:BT15"/>
    <mergeCell ref="DF14:DG15"/>
    <mergeCell ref="DH14:DI15"/>
    <mergeCell ref="EI13:EK15"/>
    <mergeCell ref="CT13:CT15"/>
    <mergeCell ref="DJ13:DK15"/>
    <mergeCell ref="DL13:DM15"/>
    <mergeCell ref="DU14:DX14"/>
    <mergeCell ref="DY14:EB15"/>
    <mergeCell ref="EC14:ED15"/>
    <mergeCell ref="EE14:EF15"/>
    <mergeCell ref="EG14:EH15"/>
    <mergeCell ref="CX14:CZ14"/>
    <mergeCell ref="DA14:DC15"/>
    <mergeCell ref="CJ13:CL15"/>
    <mergeCell ref="HU15:HU16"/>
    <mergeCell ref="ER13:ER16"/>
    <mergeCell ref="ES13:FD13"/>
    <mergeCell ref="D30:D31"/>
    <mergeCell ref="E30:E31"/>
    <mergeCell ref="F30:F31"/>
    <mergeCell ref="G30:G31"/>
    <mergeCell ref="H30:H31"/>
    <mergeCell ref="I30:I31"/>
    <mergeCell ref="J29:K30"/>
    <mergeCell ref="L29:L30"/>
    <mergeCell ref="AM29:AM30"/>
    <mergeCell ref="AK28:AQ28"/>
    <mergeCell ref="AR28:AS28"/>
    <mergeCell ref="AU28:AX28"/>
    <mergeCell ref="AY28:BL28"/>
    <mergeCell ref="BM28:BM29"/>
    <mergeCell ref="BO28:BO31"/>
    <mergeCell ref="BU28:BU30"/>
    <mergeCell ref="BV28:CI28"/>
    <mergeCell ref="BQ28:BQ30"/>
    <mergeCell ref="CM13:CN15"/>
    <mergeCell ref="BR28:BR30"/>
    <mergeCell ref="BG14:BH15"/>
    <mergeCell ref="BS28:BS30"/>
    <mergeCell ref="BT28:BT30"/>
    <mergeCell ref="CJ28:CL30"/>
    <mergeCell ref="CM28:CN30"/>
    <mergeCell ref="DS13:DS15"/>
    <mergeCell ref="D15:D16"/>
    <mergeCell ref="E15:E16"/>
    <mergeCell ref="F15:F16"/>
    <mergeCell ref="G15:G16"/>
    <mergeCell ref="H15:H16"/>
    <mergeCell ref="CS13:CS15"/>
    <mergeCell ref="AI28:AI31"/>
    <mergeCell ref="CO13:CO14"/>
    <mergeCell ref="CQ13:CQ16"/>
    <mergeCell ref="AI13:AI16"/>
    <mergeCell ref="BV15:BW15"/>
    <mergeCell ref="AK14:AL15"/>
    <mergeCell ref="AN14:AN15"/>
    <mergeCell ref="AO14:AQ14"/>
    <mergeCell ref="AR14:AS15"/>
    <mergeCell ref="AT14:AT15"/>
    <mergeCell ref="AU14:AV15"/>
    <mergeCell ref="AY14:BB14"/>
    <mergeCell ref="BC14:BF15"/>
    <mergeCell ref="A28:A31"/>
    <mergeCell ref="B28:B31"/>
    <mergeCell ref="D28:G29"/>
    <mergeCell ref="H28:H29"/>
    <mergeCell ref="I28:I29"/>
    <mergeCell ref="J28:M28"/>
    <mergeCell ref="D27:AF27"/>
    <mergeCell ref="N28:Q30"/>
    <mergeCell ref="AB28:AC30"/>
    <mergeCell ref="AD28:AF30"/>
    <mergeCell ref="R28:W28"/>
    <mergeCell ref="X28:Y30"/>
    <mergeCell ref="Z28:AA30"/>
    <mergeCell ref="R29:S30"/>
    <mergeCell ref="T29:U30"/>
    <mergeCell ref="V29:W30"/>
    <mergeCell ref="A9:A10"/>
    <mergeCell ref="D12:AF12"/>
    <mergeCell ref="A4:B5"/>
    <mergeCell ref="A13:A16"/>
    <mergeCell ref="B13:B16"/>
    <mergeCell ref="D13:G14"/>
    <mergeCell ref="H13:H14"/>
    <mergeCell ref="J14:K15"/>
    <mergeCell ref="L14:L15"/>
    <mergeCell ref="M14:M15"/>
    <mergeCell ref="R14:S15"/>
    <mergeCell ref="T14:U15"/>
    <mergeCell ref="V14:W15"/>
    <mergeCell ref="I15:I16"/>
    <mergeCell ref="Z13:AA15"/>
    <mergeCell ref="AB13:AC15"/>
    <mergeCell ref="AD13:AF15"/>
    <mergeCell ref="C4:AF6"/>
    <mergeCell ref="I13:I14"/>
    <mergeCell ref="J13:L13"/>
    <mergeCell ref="N13:Q15"/>
    <mergeCell ref="R13:W13"/>
    <mergeCell ref="X13:Y15"/>
    <mergeCell ref="GL30:GL31"/>
    <mergeCell ref="GI28:GI31"/>
    <mergeCell ref="GJ28:GJ31"/>
    <mergeCell ref="GN30:GN31"/>
    <mergeCell ref="GO30:GO31"/>
    <mergeCell ref="GM15:GM16"/>
    <mergeCell ref="GN15:GN16"/>
    <mergeCell ref="HC15:HC16"/>
    <mergeCell ref="HD15:HD16"/>
    <mergeCell ref="GS15:GS16"/>
    <mergeCell ref="GT15:GT16"/>
    <mergeCell ref="GI13:GI16"/>
    <mergeCell ref="GJ13:GJ16"/>
    <mergeCell ref="GL13:HG13"/>
    <mergeCell ref="HE15:HE16"/>
    <mergeCell ref="HF15:HF16"/>
    <mergeCell ref="GO15:GO16"/>
    <mergeCell ref="GP15:GP16"/>
    <mergeCell ref="GQ15:GQ16"/>
    <mergeCell ref="GM30:GM31"/>
    <mergeCell ref="GL28:HG28"/>
    <mergeCell ref="GL29:GP29"/>
    <mergeCell ref="GU30:GU31"/>
    <mergeCell ref="HG30:HG31"/>
    <mergeCell ref="JD30:JD31"/>
    <mergeCell ref="JE30:JE31"/>
    <mergeCell ref="JF30:JF31"/>
    <mergeCell ref="JW15:JW16"/>
    <mergeCell ref="JP15:JP16"/>
    <mergeCell ref="JQ15:JQ16"/>
    <mergeCell ref="JR15:JR16"/>
    <mergeCell ref="JS15:JS16"/>
    <mergeCell ref="JU30:JU31"/>
    <mergeCell ref="JV30:JV31"/>
    <mergeCell ref="JG30:JG31"/>
    <mergeCell ref="JK29:JL29"/>
    <mergeCell ref="JM29:JO29"/>
    <mergeCell ref="JE15:JE16"/>
    <mergeCell ref="KV30:KW30"/>
    <mergeCell ref="ES15:EU15"/>
    <mergeCell ref="EV15:EX15"/>
    <mergeCell ref="EY15:FA15"/>
    <mergeCell ref="FB15:FD15"/>
    <mergeCell ref="FE15:FG15"/>
    <mergeCell ref="FH15:FJ15"/>
    <mergeCell ref="FM14:FM16"/>
    <mergeCell ref="FN14:FN16"/>
    <mergeCell ref="FO14:FO16"/>
    <mergeCell ref="ES14:EU14"/>
    <mergeCell ref="IL14:IN15"/>
    <mergeCell ref="IO14:IQ15"/>
    <mergeCell ref="HI28:HQ28"/>
    <mergeCell ref="IX14:IZ14"/>
    <mergeCell ref="JA14:JC14"/>
    <mergeCell ref="JX30:JX31"/>
    <mergeCell ref="FK14:FK16"/>
    <mergeCell ref="FL14:FL16"/>
    <mergeCell ref="GV14:GV16"/>
    <mergeCell ref="GW14:GW16"/>
    <mergeCell ref="FP14:FP16"/>
    <mergeCell ref="GR15:GR16"/>
    <mergeCell ref="JD15:JD16"/>
    <mergeCell ref="KY30:LB30"/>
    <mergeCell ref="GI4:HG6"/>
    <mergeCell ref="LE14:LG15"/>
    <mergeCell ref="LH14:LJ15"/>
    <mergeCell ref="LE27:LJ27"/>
    <mergeCell ref="ES29:EU29"/>
    <mergeCell ref="FK29:FK31"/>
    <mergeCell ref="FL29:FL31"/>
    <mergeCell ref="FM29:FM31"/>
    <mergeCell ref="FN29:FN31"/>
    <mergeCell ref="KH29:KH31"/>
    <mergeCell ref="KI29:KI31"/>
    <mergeCell ref="JY30:JY31"/>
    <mergeCell ref="JZ30:JZ31"/>
    <mergeCell ref="KD30:KD31"/>
    <mergeCell ref="KM12:KU13"/>
    <mergeCell ref="KJ14:KJ16"/>
    <mergeCell ref="KL14:KL16"/>
    <mergeCell ref="KM14:KO14"/>
    <mergeCell ref="KP14:KR14"/>
    <mergeCell ref="KS14:KU14"/>
    <mergeCell ref="KV14:KW14"/>
    <mergeCell ref="KM27:KU28"/>
    <mergeCell ref="KU30:KU31"/>
  </mergeCells>
  <pageMargins left="0.18" right="0.18" top="0.18" bottom="0.18" header="0.31496062992125984" footer="0.31496062992125984"/>
  <pageSetup paperSize="9" scale="41" orientation="landscape" r:id="rId1"/>
  <colBreaks count="8" manualBreakCount="8">
    <brk id="33" max="1048575" man="1"/>
    <brk id="65" max="1048575" man="1"/>
    <brk id="93" max="49" man="1"/>
    <brk id="117" max="1048575" man="1"/>
    <brk id="216" max="49" man="1"/>
    <brk id="240" max="1048575" man="1"/>
    <brk id="297" max="1048575" man="1"/>
    <brk id="315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V59"/>
  <sheetViews>
    <sheetView topLeftCell="AF23" zoomScale="70" zoomScaleNormal="70" zoomScaleSheetLayoutView="40" workbookViewId="0">
      <selection activeCell="AX32" sqref="AX32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9.85546875" style="84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2.140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16384" width="11.42578125" style="281"/>
  </cols>
  <sheetData>
    <row r="1" spans="1:334" x14ac:dyDescent="0.2">
      <c r="LK1" s="445"/>
      <c r="LL1" s="445"/>
      <c r="LM1" s="445"/>
      <c r="LN1" s="445"/>
    </row>
    <row r="2" spans="1:334" x14ac:dyDescent="0.2">
      <c r="LK2" s="445"/>
      <c r="LL2" s="445"/>
      <c r="LM2" s="445"/>
      <c r="LN2" s="445"/>
    </row>
    <row r="3" spans="1:334" ht="12.75" customHeight="1" x14ac:dyDescent="0.2">
      <c r="LK3" s="445"/>
      <c r="LL3" s="445"/>
      <c r="LM3" s="445"/>
      <c r="LN3" s="445"/>
    </row>
    <row r="4" spans="1:334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4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4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4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842" t="s">
        <v>227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 t="str">
        <f>M7</f>
        <v>JUNIO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 t="str">
        <f>M7</f>
        <v>JUNIO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 t="str">
        <f>M7</f>
        <v>JUNIO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 t="str">
        <f>M7</f>
        <v>JUNIO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 t="str">
        <f>M7</f>
        <v>JUNIO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</row>
    <row r="8" spans="1:334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 t="str">
        <f>M7</f>
        <v>JUNIO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 t="str">
        <f>M7</f>
        <v>JUNIO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 t="str">
        <f>M7</f>
        <v>JUNIO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</row>
    <row r="9" spans="1:334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 t="str">
        <f>M7</f>
        <v>JUNIO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 t="str">
        <f>M7</f>
        <v>JUNIO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</row>
    <row r="10" spans="1:334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</row>
    <row r="11" spans="1:334" ht="13.5" thickBot="1" x14ac:dyDescent="0.25">
      <c r="LK11" s="445"/>
      <c r="LL11" s="445"/>
      <c r="LM11" s="445"/>
      <c r="LN11" s="445"/>
    </row>
    <row r="12" spans="1:334" ht="15.75" customHeight="1" thickBot="1" x14ac:dyDescent="0.35">
      <c r="A12" s="4"/>
      <c r="B12" s="5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860"/>
      <c r="AI12" s="5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860"/>
      <c r="BO12" s="5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860"/>
      <c r="CQ12" s="6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860"/>
      <c r="DO12" s="5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6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6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6"/>
      <c r="LO12" s="1802" t="s">
        <v>218</v>
      </c>
      <c r="LP12" s="1770"/>
      <c r="LQ12" s="1770"/>
      <c r="LR12" s="1771"/>
      <c r="LS12" s="1789" t="s">
        <v>235</v>
      </c>
      <c r="LT12" s="1790"/>
      <c r="LU12" s="1790"/>
      <c r="LV12" s="1791"/>
    </row>
    <row r="13" spans="1:334" ht="33.75" customHeight="1" thickBot="1" x14ac:dyDescent="0.35">
      <c r="A13" s="1426" t="s">
        <v>163</v>
      </c>
      <c r="B13" s="1553" t="s">
        <v>169</v>
      </c>
      <c r="C13" s="66"/>
      <c r="D13" s="1220" t="s">
        <v>2</v>
      </c>
      <c r="E13" s="1221"/>
      <c r="F13" s="1221"/>
      <c r="G13" s="1268"/>
      <c r="H13" s="1667" t="s">
        <v>7</v>
      </c>
      <c r="I13" s="1667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4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859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855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6"/>
      <c r="BM13" s="1167" t="s">
        <v>36</v>
      </c>
      <c r="BN13" s="876"/>
      <c r="BO13" s="1553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6"/>
      <c r="CJ13" s="1343" t="s">
        <v>26</v>
      </c>
      <c r="CK13" s="1344"/>
      <c r="CL13" s="1345"/>
      <c r="CM13" s="1337"/>
      <c r="CN13" s="1338"/>
      <c r="CO13" s="1167" t="s">
        <v>36</v>
      </c>
      <c r="CP13" s="876"/>
      <c r="CQ13" s="1553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6"/>
      <c r="DJ13" s="1260" t="s">
        <v>26</v>
      </c>
      <c r="DK13" s="1261"/>
      <c r="DL13" s="1152" t="s">
        <v>11</v>
      </c>
      <c r="DM13" s="1153"/>
      <c r="DN13" s="876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6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876"/>
      <c r="ER13" s="1553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872"/>
      <c r="FF13" s="872"/>
      <c r="FG13" s="872"/>
      <c r="FH13" s="872"/>
      <c r="FI13" s="872"/>
      <c r="FJ13" s="872"/>
      <c r="FK13" s="1450" t="s">
        <v>172</v>
      </c>
      <c r="FL13" s="1451"/>
      <c r="FM13" s="1451"/>
      <c r="FN13" s="1451"/>
      <c r="FO13" s="1451"/>
      <c r="FP13" s="1451"/>
      <c r="FQ13" s="1452"/>
      <c r="FR13" s="1182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656" t="s">
        <v>169</v>
      </c>
      <c r="GJ13" s="1193" t="s">
        <v>171</v>
      </c>
      <c r="GK13" s="1659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356"/>
      <c r="GW13" s="1356"/>
      <c r="GX13" s="1356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30" t="s">
        <v>80</v>
      </c>
      <c r="HS13" s="1310"/>
      <c r="HT13" s="1310"/>
      <c r="HU13" s="1310"/>
      <c r="HV13" s="1310"/>
      <c r="HW13" s="1310"/>
      <c r="HX13" s="1310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699" t="s">
        <v>103</v>
      </c>
      <c r="JL13" s="1700"/>
      <c r="JM13" s="1700"/>
      <c r="JN13" s="1700"/>
      <c r="JO13" s="1701"/>
      <c r="JP13" s="1702" t="s">
        <v>121</v>
      </c>
      <c r="JQ13" s="1703"/>
      <c r="JR13" s="1703"/>
      <c r="JS13" s="1703"/>
      <c r="JT13" s="1703"/>
      <c r="JU13" s="1706" t="s">
        <v>178</v>
      </c>
      <c r="JV13" s="1707"/>
      <c r="JW13" s="1707"/>
      <c r="JX13" s="1707"/>
      <c r="JY13" s="1707"/>
      <c r="JZ13" s="1707"/>
      <c r="KA13" s="1707"/>
      <c r="KB13" s="1707"/>
      <c r="KC13" s="1707"/>
      <c r="KD13" s="1707"/>
      <c r="KE13" s="1707"/>
      <c r="KF13" s="1707"/>
      <c r="KG13" s="1707"/>
      <c r="KH13" s="1707"/>
      <c r="KI13" s="1707"/>
      <c r="KJ13" s="1708"/>
      <c r="KK13" s="868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099"/>
      <c r="LO13" s="1803"/>
      <c r="LP13" s="1773"/>
      <c r="LQ13" s="1773"/>
      <c r="LR13" s="1774"/>
      <c r="LS13" s="1792"/>
      <c r="LT13" s="1793"/>
      <c r="LU13" s="1793"/>
      <c r="LV13" s="1794"/>
    </row>
    <row r="14" spans="1:334" ht="81.75" customHeight="1" thickBot="1" x14ac:dyDescent="0.25">
      <c r="A14" s="1426"/>
      <c r="B14" s="1554"/>
      <c r="C14" s="67"/>
      <c r="D14" s="1222"/>
      <c r="E14" s="1223"/>
      <c r="F14" s="1223"/>
      <c r="G14" s="1269"/>
      <c r="H14" s="1668"/>
      <c r="I14" s="1668"/>
      <c r="J14" s="1270" t="s">
        <v>10</v>
      </c>
      <c r="K14" s="1670"/>
      <c r="L14" s="1548" t="s">
        <v>11</v>
      </c>
      <c r="M14" s="1566" t="s">
        <v>164</v>
      </c>
      <c r="N14" s="1417"/>
      <c r="O14" s="1669"/>
      <c r="P14" s="1669"/>
      <c r="Q14" s="1419"/>
      <c r="R14" s="1220" t="s">
        <v>19</v>
      </c>
      <c r="S14" s="1268"/>
      <c r="T14" s="1173" t="s">
        <v>7</v>
      </c>
      <c r="U14" s="1175"/>
      <c r="V14" s="1173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669"/>
      <c r="AF14" s="1419"/>
      <c r="AG14" s="439"/>
      <c r="AH14" s="859"/>
      <c r="AI14" s="1554"/>
      <c r="AJ14" s="472"/>
      <c r="AK14" s="1284" t="s">
        <v>25</v>
      </c>
      <c r="AL14" s="1163"/>
      <c r="AM14" s="1170" t="s">
        <v>26</v>
      </c>
      <c r="AN14" s="1170" t="s">
        <v>120</v>
      </c>
      <c r="AO14" s="1124" t="s">
        <v>27</v>
      </c>
      <c r="AP14" s="1125"/>
      <c r="AQ14" s="1126"/>
      <c r="AR14" s="1404" t="s">
        <v>122</v>
      </c>
      <c r="AS14" s="1405"/>
      <c r="AT14" s="1170" t="s">
        <v>32</v>
      </c>
      <c r="AU14" s="1393" t="s">
        <v>26</v>
      </c>
      <c r="AV14" s="1394"/>
      <c r="AW14" s="879" t="s">
        <v>33</v>
      </c>
      <c r="AX14" s="879" t="s">
        <v>33</v>
      </c>
      <c r="AY14" s="1266" t="s">
        <v>9</v>
      </c>
      <c r="AZ14" s="1267"/>
      <c r="BA14" s="1267"/>
      <c r="BB14" s="1558"/>
      <c r="BC14" s="1220" t="s">
        <v>15</v>
      </c>
      <c r="BD14" s="1221"/>
      <c r="BE14" s="1221"/>
      <c r="BF14" s="1268"/>
      <c r="BG14" s="1220" t="s">
        <v>19</v>
      </c>
      <c r="BH14" s="1268"/>
      <c r="BI14" s="1220" t="s">
        <v>7</v>
      </c>
      <c r="BJ14" s="1268"/>
      <c r="BK14" s="1220" t="s">
        <v>20</v>
      </c>
      <c r="BL14" s="1268"/>
      <c r="BM14" s="1169"/>
      <c r="BN14" s="876"/>
      <c r="BO14" s="1554"/>
      <c r="BP14" s="67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68"/>
      <c r="CJ14" s="1346"/>
      <c r="CK14" s="1694"/>
      <c r="CL14" s="1348"/>
      <c r="CM14" s="1339"/>
      <c r="CN14" s="1340"/>
      <c r="CO14" s="1169"/>
      <c r="CP14" s="876"/>
      <c r="CQ14" s="1554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558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709"/>
      <c r="DJ14" s="1262"/>
      <c r="DK14" s="1263"/>
      <c r="DL14" s="1154"/>
      <c r="DM14" s="1155"/>
      <c r="DN14" s="876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558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68"/>
      <c r="EI14" s="1326"/>
      <c r="EJ14" s="1675"/>
      <c r="EK14" s="1328"/>
      <c r="EL14" s="1169"/>
      <c r="EM14" s="1285"/>
      <c r="EN14" s="1164"/>
      <c r="EO14" s="1285"/>
      <c r="EP14" s="1164"/>
      <c r="EQ14" s="876"/>
      <c r="ER14" s="1554"/>
      <c r="ES14" s="1130" t="s">
        <v>45</v>
      </c>
      <c r="ET14" s="1310"/>
      <c r="EU14" s="1311"/>
      <c r="EV14" s="1695" t="s">
        <v>46</v>
      </c>
      <c r="EW14" s="1696"/>
      <c r="EX14" s="1697"/>
      <c r="EY14" s="1130" t="s">
        <v>47</v>
      </c>
      <c r="EZ14" s="1310"/>
      <c r="FA14" s="1311"/>
      <c r="FB14" s="1130" t="s">
        <v>48</v>
      </c>
      <c r="FC14" s="1310"/>
      <c r="FD14" s="1698"/>
      <c r="FE14" s="1711" t="s">
        <v>51</v>
      </c>
      <c r="FF14" s="1712"/>
      <c r="FG14" s="1713"/>
      <c r="FH14" s="1711" t="s">
        <v>52</v>
      </c>
      <c r="FI14" s="1712"/>
      <c r="FJ14" s="1714"/>
      <c r="FK14" s="1567" t="s">
        <v>171</v>
      </c>
      <c r="FL14" s="1367" t="s">
        <v>182</v>
      </c>
      <c r="FM14" s="1498" t="s">
        <v>173</v>
      </c>
      <c r="FN14" s="1497" t="s">
        <v>174</v>
      </c>
      <c r="FO14" s="1497" t="s">
        <v>175</v>
      </c>
      <c r="FP14" s="1498" t="s">
        <v>176</v>
      </c>
      <c r="FQ14" s="1495" t="s">
        <v>177</v>
      </c>
      <c r="FR14" s="1182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689" t="s">
        <v>60</v>
      </c>
      <c r="GH14" s="13"/>
      <c r="GI14" s="1657"/>
      <c r="GJ14" s="1194"/>
      <c r="GK14" s="1488"/>
      <c r="GL14" s="1130" t="s">
        <v>113</v>
      </c>
      <c r="GM14" s="1310"/>
      <c r="GN14" s="1310"/>
      <c r="GO14" s="1310"/>
      <c r="GP14" s="1311"/>
      <c r="GQ14" s="1130" t="s">
        <v>114</v>
      </c>
      <c r="GR14" s="1310"/>
      <c r="GS14" s="1310"/>
      <c r="GT14" s="1310"/>
      <c r="GU14" s="1311"/>
      <c r="GV14" s="1642" t="s">
        <v>115</v>
      </c>
      <c r="GW14" s="1645" t="s">
        <v>171</v>
      </c>
      <c r="GX14" s="1716" t="s">
        <v>182</v>
      </c>
      <c r="GY14" s="1182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1"/>
      <c r="HR14" s="1636" t="s">
        <v>171</v>
      </c>
      <c r="HS14" s="1661" t="s">
        <v>182</v>
      </c>
      <c r="HT14" s="1660" t="s">
        <v>81</v>
      </c>
      <c r="HU14" s="1455"/>
      <c r="HV14" s="1455"/>
      <c r="HW14" s="1456"/>
      <c r="HX14" s="869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751" t="s">
        <v>105</v>
      </c>
      <c r="JN14" s="1752"/>
      <c r="JO14" s="1753"/>
      <c r="JP14" s="1704"/>
      <c r="JQ14" s="1705"/>
      <c r="JR14" s="1705"/>
      <c r="JS14" s="1705"/>
      <c r="JT14" s="1705"/>
      <c r="JU14" s="1592" t="s">
        <v>192</v>
      </c>
      <c r="JV14" s="1593"/>
      <c r="JW14" s="1593"/>
      <c r="JX14" s="1593"/>
      <c r="JY14" s="1594"/>
      <c r="JZ14" s="1592" t="s">
        <v>193</v>
      </c>
      <c r="KA14" s="1593"/>
      <c r="KB14" s="1593"/>
      <c r="KC14" s="1593"/>
      <c r="KD14" s="1594"/>
      <c r="KE14" s="1531" t="s">
        <v>171</v>
      </c>
      <c r="KF14" s="1293" t="s">
        <v>182</v>
      </c>
      <c r="KG14" s="1586" t="s">
        <v>179</v>
      </c>
      <c r="KH14" s="1589" t="s">
        <v>202</v>
      </c>
      <c r="KI14" s="1581" t="s">
        <v>180</v>
      </c>
      <c r="KJ14" s="1599" t="s">
        <v>181</v>
      </c>
      <c r="KK14" s="296"/>
      <c r="KL14" s="1457" t="s">
        <v>169</v>
      </c>
      <c r="KM14" s="1602" t="s">
        <v>185</v>
      </c>
      <c r="KN14" s="1596"/>
      <c r="KO14" s="1597"/>
      <c r="KP14" s="1595" t="s">
        <v>186</v>
      </c>
      <c r="KQ14" s="1596"/>
      <c r="KR14" s="1597"/>
      <c r="KS14" s="1595" t="s">
        <v>187</v>
      </c>
      <c r="KT14" s="1596"/>
      <c r="KU14" s="1597"/>
      <c r="KV14" s="1731" t="s">
        <v>206</v>
      </c>
      <c r="KW14" s="1732"/>
      <c r="LD14" s="1457" t="s">
        <v>169</v>
      </c>
      <c r="LE14" s="1733" t="s">
        <v>93</v>
      </c>
      <c r="LF14" s="1734"/>
      <c r="LG14" s="1735"/>
      <c r="LH14" s="1739" t="s">
        <v>94</v>
      </c>
      <c r="LI14" s="1734"/>
      <c r="LJ14" s="1740"/>
      <c r="LK14" s="1101"/>
      <c r="LL14" s="1102"/>
      <c r="LM14" s="1102"/>
      <c r="LN14" s="1102"/>
      <c r="LO14" s="1804"/>
      <c r="LP14" s="1776"/>
      <c r="LQ14" s="1776"/>
      <c r="LR14" s="1777"/>
      <c r="LS14" s="1792"/>
      <c r="LT14" s="1793"/>
      <c r="LU14" s="1793"/>
      <c r="LV14" s="1794"/>
    </row>
    <row r="15" spans="1:334" ht="71.25" customHeight="1" thickBot="1" x14ac:dyDescent="0.35">
      <c r="A15" s="1426"/>
      <c r="B15" s="1554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667" t="s">
        <v>8</v>
      </c>
      <c r="I15" s="1667" t="s">
        <v>3</v>
      </c>
      <c r="J15" s="1249"/>
      <c r="K15" s="1250"/>
      <c r="L15" s="1384"/>
      <c r="M15" s="1136"/>
      <c r="N15" s="1176"/>
      <c r="O15" s="1177"/>
      <c r="P15" s="1177"/>
      <c r="Q15" s="1178"/>
      <c r="R15" s="1222"/>
      <c r="S15" s="1269"/>
      <c r="T15" s="1176"/>
      <c r="U15" s="1178"/>
      <c r="V15" s="1176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859"/>
      <c r="AI15" s="1554"/>
      <c r="AJ15" s="472"/>
      <c r="AK15" s="1332"/>
      <c r="AL15" s="1333"/>
      <c r="AM15" s="1172"/>
      <c r="AN15" s="1172"/>
      <c r="AO15" s="1549" t="s">
        <v>28</v>
      </c>
      <c r="AP15" s="1550"/>
      <c r="AQ15" s="1170" t="s">
        <v>123</v>
      </c>
      <c r="AR15" s="1406"/>
      <c r="AS15" s="1407"/>
      <c r="AT15" s="1172"/>
      <c r="AU15" s="1395"/>
      <c r="AV15" s="1396"/>
      <c r="AW15" s="880" t="s">
        <v>34</v>
      </c>
      <c r="AX15" s="880" t="s">
        <v>11</v>
      </c>
      <c r="AY15" s="1386" t="s">
        <v>10</v>
      </c>
      <c r="AZ15" s="1388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854" t="s">
        <v>2</v>
      </c>
      <c r="BN15" s="876"/>
      <c r="BO15" s="1554"/>
      <c r="BP15" s="67"/>
      <c r="BQ15" s="1172"/>
      <c r="BR15" s="1169"/>
      <c r="BS15" s="1172"/>
      <c r="BT15" s="1172"/>
      <c r="BU15" s="1172"/>
      <c r="BV15" s="1386" t="s">
        <v>10</v>
      </c>
      <c r="BW15" s="1388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69"/>
      <c r="CJ15" s="1349"/>
      <c r="CK15" s="1350"/>
      <c r="CL15" s="1351"/>
      <c r="CM15" s="1341"/>
      <c r="CN15" s="1342"/>
      <c r="CO15" s="317" t="s">
        <v>2</v>
      </c>
      <c r="CP15" s="876"/>
      <c r="CQ15" s="1554"/>
      <c r="CR15" s="67"/>
      <c r="CS15" s="1172"/>
      <c r="CT15" s="1169"/>
      <c r="CU15" s="1172"/>
      <c r="CV15" s="1172"/>
      <c r="CW15" s="1172"/>
      <c r="CX15" s="1386" t="s">
        <v>10</v>
      </c>
      <c r="CY15" s="1682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710"/>
      <c r="DJ15" s="1264"/>
      <c r="DK15" s="1265"/>
      <c r="DL15" s="1556"/>
      <c r="DM15" s="1557"/>
      <c r="DN15" s="876"/>
      <c r="DO15" s="1554"/>
      <c r="DP15" s="472"/>
      <c r="DQ15" s="1172"/>
      <c r="DR15" s="1169"/>
      <c r="DS15" s="1172"/>
      <c r="DT15" s="1172"/>
      <c r="DU15" s="1386" t="s">
        <v>10</v>
      </c>
      <c r="DV15" s="1388"/>
      <c r="DW15" s="1224" t="s">
        <v>11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69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876"/>
      <c r="ER15" s="1554"/>
      <c r="ES15" s="1182" t="s">
        <v>49</v>
      </c>
      <c r="ET15" s="1180"/>
      <c r="EU15" s="1180"/>
      <c r="EV15" s="1180" t="s">
        <v>49</v>
      </c>
      <c r="EW15" s="1180"/>
      <c r="EX15" s="1181"/>
      <c r="EY15" s="1182" t="s">
        <v>49</v>
      </c>
      <c r="EZ15" s="1180"/>
      <c r="FA15" s="1181"/>
      <c r="FB15" s="1182" t="s">
        <v>49</v>
      </c>
      <c r="FC15" s="1180"/>
      <c r="FD15" s="1744"/>
      <c r="FE15" s="1745" t="s">
        <v>49</v>
      </c>
      <c r="FF15" s="1746"/>
      <c r="FG15" s="1747"/>
      <c r="FH15" s="1745" t="s">
        <v>49</v>
      </c>
      <c r="FI15" s="1746"/>
      <c r="FJ15" s="1748"/>
      <c r="FK15" s="1630"/>
      <c r="FL15" s="1368"/>
      <c r="FM15" s="1634"/>
      <c r="FN15" s="1632"/>
      <c r="FO15" s="1632"/>
      <c r="FP15" s="1634"/>
      <c r="FQ15" s="1687"/>
      <c r="FR15" s="1305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690"/>
      <c r="GH15" s="13"/>
      <c r="GI15" s="1657"/>
      <c r="GJ15" s="1194"/>
      <c r="GK15" s="1488"/>
      <c r="GL15" s="1199" t="s">
        <v>62</v>
      </c>
      <c r="GM15" s="1167" t="s">
        <v>63</v>
      </c>
      <c r="GN15" s="1167" t="s">
        <v>64</v>
      </c>
      <c r="GO15" s="1167" t="s">
        <v>65</v>
      </c>
      <c r="GP15" s="1475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475" t="s">
        <v>112</v>
      </c>
      <c r="GV15" s="1643"/>
      <c r="GW15" s="1646"/>
      <c r="GX15" s="1717"/>
      <c r="GY15" s="176" t="s">
        <v>50</v>
      </c>
      <c r="GZ15" s="15" t="s">
        <v>67</v>
      </c>
      <c r="HA15" s="16" t="s">
        <v>68</v>
      </c>
      <c r="HB15" s="16" t="s">
        <v>69</v>
      </c>
      <c r="HC15" s="1639" t="s">
        <v>70</v>
      </c>
      <c r="HD15" s="1639" t="s">
        <v>71</v>
      </c>
      <c r="HE15" s="1639" t="s">
        <v>72</v>
      </c>
      <c r="HF15" s="1639" t="s">
        <v>73</v>
      </c>
      <c r="HG15" s="1720" t="s">
        <v>74</v>
      </c>
      <c r="HH15" s="13"/>
      <c r="HI15" s="77" t="s">
        <v>169</v>
      </c>
      <c r="HJ15" s="1664" t="s">
        <v>75</v>
      </c>
      <c r="HK15" s="1664" t="s">
        <v>124</v>
      </c>
      <c r="HL15" s="1664" t="s">
        <v>76</v>
      </c>
      <c r="HM15" s="1664" t="s">
        <v>77</v>
      </c>
      <c r="HN15" s="1664" t="s">
        <v>78</v>
      </c>
      <c r="HO15" s="1664" t="s">
        <v>116</v>
      </c>
      <c r="HP15" s="1664" t="s">
        <v>117</v>
      </c>
      <c r="HQ15" s="38" t="s">
        <v>79</v>
      </c>
      <c r="HR15" s="1637"/>
      <c r="HS15" s="1662"/>
      <c r="HT15" s="1542" t="s">
        <v>62</v>
      </c>
      <c r="HU15" s="1542" t="s">
        <v>63</v>
      </c>
      <c r="HV15" s="1542" t="s">
        <v>64</v>
      </c>
      <c r="HW15" s="1542" t="s">
        <v>65</v>
      </c>
      <c r="HX15" s="208"/>
      <c r="HY15" s="1650" t="s">
        <v>68</v>
      </c>
      <c r="HZ15" s="1127" t="s">
        <v>83</v>
      </c>
      <c r="IA15" s="1127" t="s">
        <v>84</v>
      </c>
      <c r="IB15" s="1127" t="s">
        <v>85</v>
      </c>
      <c r="IC15" s="1137" t="s">
        <v>86</v>
      </c>
      <c r="ID15" s="1315" t="s">
        <v>87</v>
      </c>
      <c r="IE15" s="1654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464"/>
      <c r="IZ15" s="1615"/>
      <c r="JA15" s="1215" t="s">
        <v>97</v>
      </c>
      <c r="JB15" s="1464"/>
      <c r="JC15" s="1615"/>
      <c r="JD15" s="1725" t="s">
        <v>99</v>
      </c>
      <c r="JE15" s="1213" t="s">
        <v>100</v>
      </c>
      <c r="JF15" s="1213" t="s">
        <v>101</v>
      </c>
      <c r="JG15" s="875"/>
      <c r="JH15" s="1163" t="s">
        <v>102</v>
      </c>
      <c r="JI15" s="17"/>
      <c r="JJ15" s="1458"/>
      <c r="JK15" s="1507" t="s">
        <v>106</v>
      </c>
      <c r="JL15" s="1508"/>
      <c r="JM15" s="1750" t="s">
        <v>107</v>
      </c>
      <c r="JN15" s="1375"/>
      <c r="JO15" s="1377"/>
      <c r="JP15" s="1569" t="s">
        <v>99</v>
      </c>
      <c r="JQ15" s="1571" t="s">
        <v>100</v>
      </c>
      <c r="JR15" s="1571" t="s">
        <v>101</v>
      </c>
      <c r="JS15" s="1571" t="s">
        <v>102</v>
      </c>
      <c r="JT15" s="1728" t="s">
        <v>68</v>
      </c>
      <c r="JU15" s="1245" t="s">
        <v>194</v>
      </c>
      <c r="JV15" s="1578" t="s">
        <v>195</v>
      </c>
      <c r="JW15" s="1578" t="s">
        <v>191</v>
      </c>
      <c r="JX15" s="1578" t="s">
        <v>196</v>
      </c>
      <c r="JY15" s="1603" t="s">
        <v>197</v>
      </c>
      <c r="JZ15" s="1245" t="s">
        <v>194</v>
      </c>
      <c r="KA15" s="1578" t="s">
        <v>195</v>
      </c>
      <c r="KB15" s="1578" t="s">
        <v>191</v>
      </c>
      <c r="KC15" s="1578" t="s">
        <v>196</v>
      </c>
      <c r="KD15" s="1603" t="s">
        <v>197</v>
      </c>
      <c r="KE15" s="1532"/>
      <c r="KF15" s="1294"/>
      <c r="KG15" s="1587"/>
      <c r="KH15" s="1590"/>
      <c r="KI15" s="1582"/>
      <c r="KJ15" s="1600"/>
      <c r="KK15" s="296"/>
      <c r="KL15" s="1458"/>
      <c r="KM15" s="1503" t="s">
        <v>12</v>
      </c>
      <c r="KN15" s="1461" t="s">
        <v>13</v>
      </c>
      <c r="KO15" s="1461" t="s">
        <v>14</v>
      </c>
      <c r="KP15" s="1461" t="s">
        <v>12</v>
      </c>
      <c r="KQ15" s="1461" t="s">
        <v>13</v>
      </c>
      <c r="KR15" s="1461" t="s">
        <v>14</v>
      </c>
      <c r="KS15" s="1461" t="s">
        <v>12</v>
      </c>
      <c r="KT15" s="1461" t="s">
        <v>13</v>
      </c>
      <c r="KU15" s="1504" t="s">
        <v>14</v>
      </c>
      <c r="KV15" s="1503" t="s">
        <v>12</v>
      </c>
      <c r="KW15" s="1461" t="s">
        <v>13</v>
      </c>
      <c r="KY15" s="1230" t="s">
        <v>207</v>
      </c>
      <c r="KZ15" s="1231"/>
      <c r="LA15" s="1231"/>
      <c r="LB15" s="1232"/>
      <c r="LD15" s="1458"/>
      <c r="LE15" s="1736"/>
      <c r="LF15" s="1737"/>
      <c r="LG15" s="1738"/>
      <c r="LH15" s="1741"/>
      <c r="LI15" s="1737"/>
      <c r="LJ15" s="1742"/>
      <c r="LK15" s="466" t="s">
        <v>208</v>
      </c>
      <c r="LL15" s="463" t="s">
        <v>209</v>
      </c>
      <c r="LM15" s="463" t="s">
        <v>205</v>
      </c>
      <c r="LN15" s="947" t="s">
        <v>210</v>
      </c>
      <c r="LO15" s="499" t="s">
        <v>208</v>
      </c>
      <c r="LP15" s="500" t="s">
        <v>209</v>
      </c>
      <c r="LQ15" s="500" t="s">
        <v>205</v>
      </c>
      <c r="LR15" s="501" t="s">
        <v>210</v>
      </c>
      <c r="LS15" s="913" t="s">
        <v>230</v>
      </c>
      <c r="LT15" s="912" t="s">
        <v>236</v>
      </c>
      <c r="LU15" s="912" t="s">
        <v>233</v>
      </c>
      <c r="LV15" s="919" t="s">
        <v>234</v>
      </c>
    </row>
    <row r="16" spans="1:334" ht="34.5" customHeight="1" thickBot="1" x14ac:dyDescent="0.35">
      <c r="A16" s="1671"/>
      <c r="B16" s="1672"/>
      <c r="C16" s="67" t="s">
        <v>147</v>
      </c>
      <c r="D16" s="1673"/>
      <c r="E16" s="1674"/>
      <c r="F16" s="1621"/>
      <c r="G16" s="1136"/>
      <c r="H16" s="1668"/>
      <c r="I16" s="1668"/>
      <c r="J16" s="18" t="s">
        <v>12</v>
      </c>
      <c r="K16" s="865" t="s">
        <v>13</v>
      </c>
      <c r="L16" s="877" t="s">
        <v>14</v>
      </c>
      <c r="M16" s="87"/>
      <c r="N16" s="864" t="s">
        <v>12</v>
      </c>
      <c r="O16" s="19" t="s">
        <v>13</v>
      </c>
      <c r="P16" s="21" t="s">
        <v>14</v>
      </c>
      <c r="Q16" s="394" t="s">
        <v>148</v>
      </c>
      <c r="R16" s="867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877" t="s">
        <v>14</v>
      </c>
      <c r="X16" s="18" t="s">
        <v>12</v>
      </c>
      <c r="Y16" s="877" t="s">
        <v>13</v>
      </c>
      <c r="Z16" s="864" t="s">
        <v>12</v>
      </c>
      <c r="AA16" s="20" t="s">
        <v>13</v>
      </c>
      <c r="AB16" s="864" t="s">
        <v>12</v>
      </c>
      <c r="AC16" s="21" t="s">
        <v>13</v>
      </c>
      <c r="AD16" s="864" t="s">
        <v>12</v>
      </c>
      <c r="AE16" s="20" t="s">
        <v>13</v>
      </c>
      <c r="AF16" s="75" t="s">
        <v>14</v>
      </c>
      <c r="AG16" s="21" t="s">
        <v>14</v>
      </c>
      <c r="AH16" s="11"/>
      <c r="AI16" s="1693"/>
      <c r="AJ16" s="472" t="s">
        <v>147</v>
      </c>
      <c r="AK16" s="879" t="s">
        <v>14</v>
      </c>
      <c r="AL16" s="89" t="s">
        <v>148</v>
      </c>
      <c r="AM16" s="879" t="s">
        <v>12</v>
      </c>
      <c r="AN16" s="862" t="s">
        <v>12</v>
      </c>
      <c r="AO16" s="864" t="s">
        <v>12</v>
      </c>
      <c r="AP16" s="21" t="s">
        <v>13</v>
      </c>
      <c r="AQ16" s="1743"/>
      <c r="AR16" s="867" t="s">
        <v>12</v>
      </c>
      <c r="AS16" s="21" t="s">
        <v>13</v>
      </c>
      <c r="AT16" s="862" t="s">
        <v>12</v>
      </c>
      <c r="AU16" s="879" t="s">
        <v>13</v>
      </c>
      <c r="AV16" s="89" t="s">
        <v>148</v>
      </c>
      <c r="AW16" s="879" t="s">
        <v>12</v>
      </c>
      <c r="AX16" s="879" t="s">
        <v>12</v>
      </c>
      <c r="AY16" s="18" t="s">
        <v>12</v>
      </c>
      <c r="AZ16" s="865" t="s">
        <v>13</v>
      </c>
      <c r="BA16" s="861" t="s">
        <v>14</v>
      </c>
      <c r="BB16" s="90" t="s">
        <v>148</v>
      </c>
      <c r="BC16" s="867" t="s">
        <v>12</v>
      </c>
      <c r="BD16" s="19" t="s">
        <v>13</v>
      </c>
      <c r="BE16" s="21" t="s">
        <v>14</v>
      </c>
      <c r="BF16" s="88" t="s">
        <v>148</v>
      </c>
      <c r="BG16" s="864" t="s">
        <v>13</v>
      </c>
      <c r="BH16" s="21" t="s">
        <v>14</v>
      </c>
      <c r="BI16" s="864" t="s">
        <v>13</v>
      </c>
      <c r="BJ16" s="21" t="s">
        <v>14</v>
      </c>
      <c r="BK16" s="864" t="s">
        <v>13</v>
      </c>
      <c r="BL16" s="21" t="s">
        <v>14</v>
      </c>
      <c r="BM16" s="79" t="s">
        <v>12</v>
      </c>
      <c r="BN16" s="11"/>
      <c r="BO16" s="1693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863" t="s">
        <v>12</v>
      </c>
      <c r="BV16" s="864" t="s">
        <v>12</v>
      </c>
      <c r="BW16" s="19" t="s">
        <v>13</v>
      </c>
      <c r="BX16" s="39" t="s">
        <v>14</v>
      </c>
      <c r="BY16" s="93" t="s">
        <v>165</v>
      </c>
      <c r="BZ16" s="864" t="s">
        <v>12</v>
      </c>
      <c r="CA16" s="19" t="s">
        <v>13</v>
      </c>
      <c r="CB16" s="21" t="s">
        <v>14</v>
      </c>
      <c r="CC16" s="467" t="s">
        <v>166</v>
      </c>
      <c r="CD16" s="867" t="s">
        <v>13</v>
      </c>
      <c r="CE16" s="21" t="s">
        <v>14</v>
      </c>
      <c r="CF16" s="864" t="s">
        <v>13</v>
      </c>
      <c r="CG16" s="21" t="s">
        <v>14</v>
      </c>
      <c r="CH16" s="864" t="s">
        <v>13</v>
      </c>
      <c r="CI16" s="21" t="s">
        <v>14</v>
      </c>
      <c r="CJ16" s="864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693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864" t="s">
        <v>12</v>
      </c>
      <c r="CY16" s="19" t="s">
        <v>13</v>
      </c>
      <c r="CZ16" s="21" t="s">
        <v>14</v>
      </c>
      <c r="DA16" s="864" t="s">
        <v>12</v>
      </c>
      <c r="DB16" s="19" t="s">
        <v>13</v>
      </c>
      <c r="DC16" s="21" t="s">
        <v>14</v>
      </c>
      <c r="DD16" s="864" t="s">
        <v>13</v>
      </c>
      <c r="DE16" s="21" t="s">
        <v>14</v>
      </c>
      <c r="DF16" s="864" t="s">
        <v>13</v>
      </c>
      <c r="DG16" s="21" t="s">
        <v>14</v>
      </c>
      <c r="DH16" s="864" t="s">
        <v>13</v>
      </c>
      <c r="DI16" s="21" t="s">
        <v>14</v>
      </c>
      <c r="DJ16" s="864" t="s">
        <v>12</v>
      </c>
      <c r="DK16" s="21" t="s">
        <v>13</v>
      </c>
      <c r="DL16" s="348" t="s">
        <v>200</v>
      </c>
      <c r="DM16" s="349" t="s">
        <v>201</v>
      </c>
      <c r="DN16" s="11"/>
      <c r="DO16" s="1693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864" t="s">
        <v>12</v>
      </c>
      <c r="DV16" s="19" t="s">
        <v>13</v>
      </c>
      <c r="DW16" s="39" t="s">
        <v>14</v>
      </c>
      <c r="DX16" s="92" t="s">
        <v>165</v>
      </c>
      <c r="DY16" s="864" t="s">
        <v>12</v>
      </c>
      <c r="DZ16" s="19" t="s">
        <v>13</v>
      </c>
      <c r="EA16" s="21" t="s">
        <v>14</v>
      </c>
      <c r="EB16" s="95" t="s">
        <v>148</v>
      </c>
      <c r="EC16" s="864" t="s">
        <v>13</v>
      </c>
      <c r="ED16" s="21" t="s">
        <v>14</v>
      </c>
      <c r="EE16" s="864" t="s">
        <v>13</v>
      </c>
      <c r="EF16" s="21" t="s">
        <v>14</v>
      </c>
      <c r="EG16" s="864" t="s">
        <v>12</v>
      </c>
      <c r="EH16" s="21" t="s">
        <v>13</v>
      </c>
      <c r="EI16" s="864" t="s">
        <v>12</v>
      </c>
      <c r="EJ16" s="21" t="s">
        <v>13</v>
      </c>
      <c r="EK16" s="96" t="s">
        <v>148</v>
      </c>
      <c r="EL16" s="18" t="s">
        <v>12</v>
      </c>
      <c r="EM16" s="862" t="s">
        <v>13</v>
      </c>
      <c r="EN16" s="97" t="s">
        <v>148</v>
      </c>
      <c r="EO16" s="862" t="s">
        <v>13</v>
      </c>
      <c r="EP16" s="97" t="s">
        <v>148</v>
      </c>
      <c r="EQ16" s="11"/>
      <c r="ER16" s="1693"/>
      <c r="ES16" s="18" t="s">
        <v>12</v>
      </c>
      <c r="ET16" s="865" t="s">
        <v>13</v>
      </c>
      <c r="EU16" s="877" t="s">
        <v>14</v>
      </c>
      <c r="EV16" s="41" t="s">
        <v>12</v>
      </c>
      <c r="EW16" s="865" t="s">
        <v>13</v>
      </c>
      <c r="EX16" s="877" t="s">
        <v>14</v>
      </c>
      <c r="EY16" s="18" t="s">
        <v>12</v>
      </c>
      <c r="EZ16" s="865" t="s">
        <v>13</v>
      </c>
      <c r="FA16" s="877" t="s">
        <v>14</v>
      </c>
      <c r="FB16" s="18" t="s">
        <v>12</v>
      </c>
      <c r="FC16" s="865" t="s">
        <v>13</v>
      </c>
      <c r="FD16" s="877" t="s">
        <v>14</v>
      </c>
      <c r="FE16" s="18" t="s">
        <v>12</v>
      </c>
      <c r="FF16" s="865" t="s">
        <v>13</v>
      </c>
      <c r="FG16" s="877" t="s">
        <v>14</v>
      </c>
      <c r="FH16" s="18" t="s">
        <v>12</v>
      </c>
      <c r="FI16" s="865" t="s">
        <v>13</v>
      </c>
      <c r="FJ16" s="841" t="s">
        <v>14</v>
      </c>
      <c r="FK16" s="1722"/>
      <c r="FL16" s="1369"/>
      <c r="FM16" s="1691"/>
      <c r="FN16" s="1723"/>
      <c r="FO16" s="1723"/>
      <c r="FP16" s="1691"/>
      <c r="FQ16" s="1715"/>
      <c r="FR16" s="41" t="s">
        <v>12</v>
      </c>
      <c r="FS16" s="865" t="s">
        <v>13</v>
      </c>
      <c r="FT16" s="877" t="s">
        <v>14</v>
      </c>
      <c r="FU16" s="18" t="s">
        <v>12</v>
      </c>
      <c r="FV16" s="865" t="s">
        <v>13</v>
      </c>
      <c r="FW16" s="877" t="s">
        <v>14</v>
      </c>
      <c r="FX16" s="18" t="s">
        <v>12</v>
      </c>
      <c r="FY16" s="865" t="s">
        <v>13</v>
      </c>
      <c r="FZ16" s="877" t="s">
        <v>14</v>
      </c>
      <c r="GA16" s="18" t="s">
        <v>12</v>
      </c>
      <c r="GB16" s="865" t="s">
        <v>13</v>
      </c>
      <c r="GC16" s="877" t="s">
        <v>14</v>
      </c>
      <c r="GD16" s="18" t="s">
        <v>12</v>
      </c>
      <c r="GE16" s="865" t="s">
        <v>13</v>
      </c>
      <c r="GF16" s="877" t="s">
        <v>14</v>
      </c>
      <c r="GG16" s="76" t="s">
        <v>125</v>
      </c>
      <c r="GH16" s="25"/>
      <c r="GI16" s="1658"/>
      <c r="GJ16" s="1195"/>
      <c r="GK16" s="1489"/>
      <c r="GL16" s="1692"/>
      <c r="GM16" s="1648"/>
      <c r="GN16" s="1648"/>
      <c r="GO16" s="1648"/>
      <c r="GP16" s="1719"/>
      <c r="GQ16" s="1692"/>
      <c r="GR16" s="1648"/>
      <c r="GS16" s="1648"/>
      <c r="GT16" s="1648"/>
      <c r="GU16" s="1719"/>
      <c r="GV16" s="1644"/>
      <c r="GW16" s="1647"/>
      <c r="GX16" s="1718"/>
      <c r="GY16" s="41" t="s">
        <v>12</v>
      </c>
      <c r="GZ16" s="865" t="s">
        <v>12</v>
      </c>
      <c r="HA16" s="865" t="s">
        <v>12</v>
      </c>
      <c r="HB16" s="865" t="s">
        <v>12</v>
      </c>
      <c r="HC16" s="1666"/>
      <c r="HD16" s="1666"/>
      <c r="HE16" s="1666"/>
      <c r="HF16" s="1666"/>
      <c r="HG16" s="1721"/>
      <c r="HH16" s="13"/>
      <c r="HI16" s="78"/>
      <c r="HJ16" s="1665"/>
      <c r="HK16" s="1665"/>
      <c r="HL16" s="1665"/>
      <c r="HM16" s="1665"/>
      <c r="HN16" s="1665"/>
      <c r="HO16" s="1665"/>
      <c r="HP16" s="1665"/>
      <c r="HQ16" s="841" t="s">
        <v>12</v>
      </c>
      <c r="HR16" s="1638"/>
      <c r="HS16" s="1663"/>
      <c r="HT16" s="1649"/>
      <c r="HU16" s="1649"/>
      <c r="HV16" s="1649"/>
      <c r="HW16" s="1649"/>
      <c r="HX16" s="209"/>
      <c r="HY16" s="1651"/>
      <c r="HZ16" s="1622"/>
      <c r="IA16" s="1622"/>
      <c r="IB16" s="1622"/>
      <c r="IC16" s="1652"/>
      <c r="ID16" s="1653"/>
      <c r="IE16" s="1655"/>
      <c r="IF16" s="1622"/>
      <c r="IG16" s="17"/>
      <c r="IH16" s="1459"/>
      <c r="II16" s="18" t="s">
        <v>12</v>
      </c>
      <c r="IJ16" s="865" t="s">
        <v>13</v>
      </c>
      <c r="IK16" s="841" t="s">
        <v>14</v>
      </c>
      <c r="IL16" s="18" t="s">
        <v>12</v>
      </c>
      <c r="IM16" s="865" t="s">
        <v>13</v>
      </c>
      <c r="IN16" s="841" t="s">
        <v>14</v>
      </c>
      <c r="IO16" s="18" t="s">
        <v>12</v>
      </c>
      <c r="IP16" s="865" t="s">
        <v>13</v>
      </c>
      <c r="IQ16" s="841" t="s">
        <v>14</v>
      </c>
      <c r="IR16" s="18" t="s">
        <v>12</v>
      </c>
      <c r="IS16" s="865" t="s">
        <v>13</v>
      </c>
      <c r="IT16" s="841" t="s">
        <v>14</v>
      </c>
      <c r="IU16" s="18" t="s">
        <v>12</v>
      </c>
      <c r="IV16" s="865" t="s">
        <v>13</v>
      </c>
      <c r="IW16" s="877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726"/>
      <c r="JE16" s="1727"/>
      <c r="JF16" s="1727"/>
      <c r="JG16" s="876"/>
      <c r="JH16" s="1333"/>
      <c r="JI16" s="17"/>
      <c r="JJ16" s="1459"/>
      <c r="JK16" s="31" t="s">
        <v>108</v>
      </c>
      <c r="JL16" s="856" t="s">
        <v>109</v>
      </c>
      <c r="JM16" s="32" t="s">
        <v>108</v>
      </c>
      <c r="JN16" s="32" t="s">
        <v>109</v>
      </c>
      <c r="JO16" s="33" t="s">
        <v>110</v>
      </c>
      <c r="JP16" s="1730"/>
      <c r="JQ16" s="1724"/>
      <c r="JR16" s="1724"/>
      <c r="JS16" s="1724"/>
      <c r="JT16" s="1729"/>
      <c r="JU16" s="1244"/>
      <c r="JV16" s="1579"/>
      <c r="JW16" s="1579"/>
      <c r="JX16" s="1579"/>
      <c r="JY16" s="1604"/>
      <c r="JZ16" s="1244"/>
      <c r="KA16" s="1579"/>
      <c r="KB16" s="1579"/>
      <c r="KC16" s="1579"/>
      <c r="KD16" s="1604"/>
      <c r="KE16" s="1584"/>
      <c r="KF16" s="1585"/>
      <c r="KG16" s="1588"/>
      <c r="KH16" s="1591"/>
      <c r="KI16" s="1583"/>
      <c r="KJ16" s="1601"/>
      <c r="KK16" s="296"/>
      <c r="KL16" s="1459"/>
      <c r="KM16" s="1580"/>
      <c r="KN16" s="1577"/>
      <c r="KO16" s="1577"/>
      <c r="KP16" s="1577"/>
      <c r="KQ16" s="1577"/>
      <c r="KR16" s="1577"/>
      <c r="KS16" s="1577"/>
      <c r="KT16" s="1577"/>
      <c r="KU16" s="1598"/>
      <c r="KV16" s="1580"/>
      <c r="KW16" s="1577"/>
      <c r="KY16" s="337" t="s">
        <v>208</v>
      </c>
      <c r="KZ16" s="336" t="s">
        <v>209</v>
      </c>
      <c r="LA16" s="336" t="s">
        <v>205</v>
      </c>
      <c r="LB16" s="338" t="s">
        <v>210</v>
      </c>
      <c r="LD16" s="1459"/>
      <c r="LE16" s="185" t="s">
        <v>12</v>
      </c>
      <c r="LF16" s="866" t="s">
        <v>13</v>
      </c>
      <c r="LG16" s="541" t="s">
        <v>14</v>
      </c>
      <c r="LH16" s="185" t="s">
        <v>12</v>
      </c>
      <c r="LI16" s="866" t="s">
        <v>13</v>
      </c>
      <c r="LJ16" s="861" t="s">
        <v>14</v>
      </c>
      <c r="LK16" s="446" t="s">
        <v>14</v>
      </c>
      <c r="LL16" s="444" t="s">
        <v>14</v>
      </c>
      <c r="LM16" s="444" t="s">
        <v>14</v>
      </c>
      <c r="LN16" s="953" t="s">
        <v>14</v>
      </c>
      <c r="LO16" s="998" t="s">
        <v>14</v>
      </c>
      <c r="LP16" s="447" t="s">
        <v>14</v>
      </c>
      <c r="LQ16" s="447" t="s">
        <v>14</v>
      </c>
      <c r="LR16" s="997" t="s">
        <v>14</v>
      </c>
      <c r="LS16" s="916" t="s">
        <v>228</v>
      </c>
      <c r="LT16" s="917" t="s">
        <v>228</v>
      </c>
      <c r="LU16" s="917" t="s">
        <v>228</v>
      </c>
      <c r="LV16" s="920" t="s">
        <v>228</v>
      </c>
    </row>
    <row r="17" spans="1:334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12</v>
      </c>
      <c r="E17" s="102">
        <f t="shared" si="0"/>
        <v>0</v>
      </c>
      <c r="F17" s="102">
        <f t="shared" si="0"/>
        <v>0</v>
      </c>
      <c r="G17" s="493">
        <f>SUM(D17:F17)/C17*100</f>
        <v>2.2857142857142856</v>
      </c>
      <c r="H17" s="114">
        <f t="shared" si="0"/>
        <v>11</v>
      </c>
      <c r="I17" s="115">
        <f t="shared" si="0"/>
        <v>0</v>
      </c>
      <c r="J17" s="116">
        <f t="shared" si="0"/>
        <v>45</v>
      </c>
      <c r="K17" s="102">
        <f>SUM(K18:K23)</f>
        <v>51</v>
      </c>
      <c r="L17" s="104">
        <f t="shared" si="0"/>
        <v>37</v>
      </c>
      <c r="M17" s="496">
        <f t="shared" ref="M17:M23" si="1">L17/C17*100</f>
        <v>7.0476190476190474</v>
      </c>
      <c r="N17" s="116">
        <f t="shared" si="0"/>
        <v>46</v>
      </c>
      <c r="O17" s="102">
        <f t="shared" si="0"/>
        <v>52</v>
      </c>
      <c r="P17" s="102">
        <f t="shared" si="0"/>
        <v>37</v>
      </c>
      <c r="Q17" s="494">
        <f>P17/C17*100</f>
        <v>7.0476190476190474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46</v>
      </c>
      <c r="Y17" s="102">
        <f t="shared" si="0"/>
        <v>51</v>
      </c>
      <c r="Z17" s="102">
        <f t="shared" si="0"/>
        <v>46</v>
      </c>
      <c r="AA17" s="102">
        <f t="shared" si="0"/>
        <v>54</v>
      </c>
      <c r="AB17" s="102">
        <f t="shared" si="0"/>
        <v>87</v>
      </c>
      <c r="AC17" s="102">
        <f t="shared" si="0"/>
        <v>9</v>
      </c>
      <c r="AD17" s="102">
        <f t="shared" si="0"/>
        <v>11</v>
      </c>
      <c r="AE17" s="102">
        <f t="shared" si="0"/>
        <v>8</v>
      </c>
      <c r="AF17" s="104">
        <f t="shared" si="0"/>
        <v>9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46</v>
      </c>
      <c r="AL17" s="82">
        <f>AK17/AJ17*100</f>
        <v>7.9447322970639025</v>
      </c>
      <c r="AM17" s="108">
        <f t="shared" si="0"/>
        <v>42</v>
      </c>
      <c r="AN17" s="110">
        <f t="shared" si="0"/>
        <v>46</v>
      </c>
      <c r="AO17" s="170">
        <f t="shared" si="0"/>
        <v>13</v>
      </c>
      <c r="AP17" s="108">
        <f t="shared" si="0"/>
        <v>0</v>
      </c>
      <c r="AQ17" s="109">
        <f t="shared" si="0"/>
        <v>42</v>
      </c>
      <c r="AR17" s="112">
        <f t="shared" si="0"/>
        <v>1</v>
      </c>
      <c r="AS17" s="108">
        <f t="shared" si="0"/>
        <v>1</v>
      </c>
      <c r="AT17" s="108">
        <f t="shared" si="0"/>
        <v>63</v>
      </c>
      <c r="AU17" s="108">
        <f t="shared" si="0"/>
        <v>49</v>
      </c>
      <c r="AV17" s="82">
        <f>AU17/AJ17*100</f>
        <v>8.4628670120898093</v>
      </c>
      <c r="AW17" s="108">
        <f t="shared" si="0"/>
        <v>47</v>
      </c>
      <c r="AX17" s="108">
        <f t="shared" si="0"/>
        <v>48</v>
      </c>
      <c r="AY17" s="108">
        <f t="shared" si="0"/>
        <v>0</v>
      </c>
      <c r="AZ17" s="108">
        <f t="shared" si="0"/>
        <v>1</v>
      </c>
      <c r="BA17" s="108">
        <f>SUM(BA18:BA23)</f>
        <v>1</v>
      </c>
      <c r="BB17" s="81">
        <f>BA17/AJ17*100</f>
        <v>0.17271157167530224</v>
      </c>
      <c r="BC17" s="108">
        <f t="shared" si="0"/>
        <v>0</v>
      </c>
      <c r="BD17" s="108">
        <f t="shared" si="0"/>
        <v>1</v>
      </c>
      <c r="BE17" s="108">
        <f>SUM(BE18:BE23)</f>
        <v>0</v>
      </c>
      <c r="BF17" s="82">
        <f>BE17/AJ17*100</f>
        <v>0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1</v>
      </c>
      <c r="BL17" s="108">
        <f t="shared" si="0"/>
        <v>1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99</v>
      </c>
      <c r="BS17" s="108">
        <f t="shared" si="0"/>
        <v>0</v>
      </c>
      <c r="BT17" s="108">
        <f t="shared" si="0"/>
        <v>2</v>
      </c>
      <c r="BU17" s="110">
        <f t="shared" si="0"/>
        <v>5</v>
      </c>
      <c r="BV17" s="170">
        <f t="shared" si="0"/>
        <v>0</v>
      </c>
      <c r="BW17" s="108">
        <f t="shared" si="0"/>
        <v>0</v>
      </c>
      <c r="BX17" s="108">
        <f t="shared" si="0"/>
        <v>0</v>
      </c>
      <c r="BY17" s="395">
        <f>BX17/BP17</f>
        <v>0</v>
      </c>
      <c r="BZ17" s="170">
        <f t="shared" si="0"/>
        <v>0</v>
      </c>
      <c r="CA17" s="108">
        <f t="shared" si="0"/>
        <v>0</v>
      </c>
      <c r="CB17" s="108">
        <f>SUM(CB18:CB23)</f>
        <v>0</v>
      </c>
      <c r="CC17" s="468">
        <f>CB17/BP17*100</f>
        <v>0</v>
      </c>
      <c r="CD17" s="112">
        <f t="shared" si="0"/>
        <v>0</v>
      </c>
      <c r="CE17" s="108">
        <f t="shared" ref="CE17:CO17" si="3">SUM(CE18:CE23)</f>
        <v>0</v>
      </c>
      <c r="CF17" s="108">
        <f t="shared" si="3"/>
        <v>0</v>
      </c>
      <c r="CG17" s="108">
        <f t="shared" si="3"/>
        <v>0</v>
      </c>
      <c r="CH17" s="108">
        <f t="shared" si="3"/>
        <v>2</v>
      </c>
      <c r="CI17" s="108">
        <f t="shared" si="3"/>
        <v>0</v>
      </c>
      <c r="CJ17" s="108">
        <f t="shared" si="3"/>
        <v>2</v>
      </c>
      <c r="CK17" s="108">
        <f>SUM(CK18:CK23)</f>
        <v>5</v>
      </c>
      <c r="CL17" s="314">
        <f>CK17/BP17*100</f>
        <v>0.81433224755700329</v>
      </c>
      <c r="CM17" s="322">
        <f t="shared" ref="CM17:CN17" si="4">SUM(CM18:CM23)</f>
        <v>0</v>
      </c>
      <c r="CN17" s="323">
        <f t="shared" si="4"/>
        <v>0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0</v>
      </c>
      <c r="CT17" s="108">
        <f t="shared" si="5"/>
        <v>5</v>
      </c>
      <c r="CU17" s="108">
        <f t="shared" si="5"/>
        <v>0</v>
      </c>
      <c r="CV17" s="108">
        <f t="shared" si="5"/>
        <v>0</v>
      </c>
      <c r="CW17" s="108">
        <f t="shared" si="5"/>
        <v>0</v>
      </c>
      <c r="CX17" s="108">
        <f t="shared" si="5"/>
        <v>0</v>
      </c>
      <c r="CY17" s="108">
        <f t="shared" si="5"/>
        <v>0</v>
      </c>
      <c r="CZ17" s="108">
        <f t="shared" si="5"/>
        <v>0</v>
      </c>
      <c r="DA17" s="108">
        <f t="shared" si="5"/>
        <v>0</v>
      </c>
      <c r="DB17" s="108">
        <f t="shared" si="5"/>
        <v>0</v>
      </c>
      <c r="DC17" s="108">
        <f t="shared" si="5"/>
        <v>0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0</v>
      </c>
      <c r="DI17" s="108">
        <f t="shared" si="5"/>
        <v>0</v>
      </c>
      <c r="DJ17" s="108">
        <f t="shared" si="5"/>
        <v>0</v>
      </c>
      <c r="DK17" s="108">
        <f t="shared" si="5"/>
        <v>0</v>
      </c>
      <c r="DL17" s="108">
        <f t="shared" si="5"/>
        <v>0</v>
      </c>
      <c r="DM17" s="108">
        <f t="shared" si="5"/>
        <v>0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0</v>
      </c>
      <c r="DR17" s="108">
        <f t="shared" si="6"/>
        <v>1</v>
      </c>
      <c r="DS17" s="108">
        <f t="shared" si="6"/>
        <v>20</v>
      </c>
      <c r="DT17" s="108">
        <f t="shared" si="6"/>
        <v>0</v>
      </c>
      <c r="DU17" s="108">
        <f t="shared" si="6"/>
        <v>0</v>
      </c>
      <c r="DV17" s="108">
        <f t="shared" si="6"/>
        <v>0</v>
      </c>
      <c r="DW17" s="108">
        <f>SUM(DW18:DW23)</f>
        <v>0</v>
      </c>
      <c r="DX17" s="82">
        <f t="shared" ref="DX17:DX23" si="7">DW17/DP17*100</f>
        <v>0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0</v>
      </c>
      <c r="EF17" s="108">
        <f t="shared" si="6"/>
        <v>0</v>
      </c>
      <c r="EG17" s="108">
        <f t="shared" si="6"/>
        <v>0</v>
      </c>
      <c r="EH17" s="108">
        <f t="shared" si="6"/>
        <v>0</v>
      </c>
      <c r="EI17" s="108">
        <f t="shared" si="6"/>
        <v>0</v>
      </c>
      <c r="EJ17" s="108">
        <f>SUM(EJ18:EJ23)</f>
        <v>0</v>
      </c>
      <c r="EK17" s="82">
        <f t="shared" ref="EK17:EK23" si="9">EJ17/DP17*100</f>
        <v>0</v>
      </c>
      <c r="EL17" s="108">
        <f t="shared" si="6"/>
        <v>0</v>
      </c>
      <c r="EM17" s="108">
        <f>SUM(EM18:EM23)</f>
        <v>46</v>
      </c>
      <c r="EN17" s="82">
        <f t="shared" ref="EN17:EN23" si="10">EM17/DP17</f>
        <v>6.2162162162162166E-2</v>
      </c>
      <c r="EO17" s="108">
        <f>SUM(EO18:EO23)</f>
        <v>46</v>
      </c>
      <c r="EP17" s="82">
        <f t="shared" ref="EP17:EP23" si="11">EO17/DP17</f>
        <v>6.2162162162162166E-2</v>
      </c>
      <c r="EQ17" s="111"/>
      <c r="ER17" s="106" t="s">
        <v>150</v>
      </c>
      <c r="ES17" s="108">
        <f t="shared" si="6"/>
        <v>0</v>
      </c>
      <c r="ET17" s="108">
        <f t="shared" si="6"/>
        <v>0</v>
      </c>
      <c r="EU17" s="108">
        <f t="shared" si="6"/>
        <v>0</v>
      </c>
      <c r="EV17" s="112">
        <f t="shared" si="6"/>
        <v>23</v>
      </c>
      <c r="EW17" s="108">
        <f t="shared" si="6"/>
        <v>15</v>
      </c>
      <c r="EX17" s="108">
        <f t="shared" si="6"/>
        <v>4</v>
      </c>
      <c r="EY17" s="108">
        <f t="shared" si="6"/>
        <v>23</v>
      </c>
      <c r="EZ17" s="108">
        <f t="shared" si="6"/>
        <v>2</v>
      </c>
      <c r="FA17" s="108">
        <f t="shared" si="6"/>
        <v>4</v>
      </c>
      <c r="FB17" s="108">
        <f t="shared" si="6"/>
        <v>10</v>
      </c>
      <c r="FC17" s="108">
        <f t="shared" si="6"/>
        <v>2</v>
      </c>
      <c r="FD17" s="108">
        <f t="shared" si="6"/>
        <v>3</v>
      </c>
      <c r="FE17" s="108">
        <f t="shared" si="6"/>
        <v>1</v>
      </c>
      <c r="FF17" s="108">
        <f t="shared" si="6"/>
        <v>1</v>
      </c>
      <c r="FG17" s="108">
        <f t="shared" si="6"/>
        <v>0</v>
      </c>
      <c r="FH17" s="108">
        <f t="shared" si="6"/>
        <v>0</v>
      </c>
      <c r="FI17" s="108">
        <f t="shared" si="6"/>
        <v>0</v>
      </c>
      <c r="FJ17" s="110">
        <f t="shared" si="6"/>
        <v>0</v>
      </c>
      <c r="FK17" s="107">
        <f>SUM(FK18:FK23)</f>
        <v>486</v>
      </c>
      <c r="FL17" s="190">
        <f t="shared" ref="FL17:FL23" si="12">SUM(FM17:FQ17)/FK17*100</f>
        <v>4.3209876543209873</v>
      </c>
      <c r="FM17" s="108">
        <f t="shared" si="6"/>
        <v>0</v>
      </c>
      <c r="FN17" s="108">
        <f t="shared" si="6"/>
        <v>1</v>
      </c>
      <c r="FO17" s="108">
        <f t="shared" si="6"/>
        <v>10</v>
      </c>
      <c r="FP17" s="108">
        <f t="shared" si="6"/>
        <v>9</v>
      </c>
      <c r="FQ17" s="109">
        <f t="shared" si="6"/>
        <v>1</v>
      </c>
      <c r="FR17" s="112">
        <f t="shared" si="6"/>
        <v>0</v>
      </c>
      <c r="FS17" s="108">
        <f t="shared" si="6"/>
        <v>0</v>
      </c>
      <c r="FT17" s="108">
        <f t="shared" si="6"/>
        <v>0</v>
      </c>
      <c r="FU17" s="108">
        <f t="shared" si="6"/>
        <v>11</v>
      </c>
      <c r="FV17" s="108">
        <f t="shared" si="6"/>
        <v>10</v>
      </c>
      <c r="FW17" s="108">
        <f t="shared" si="6"/>
        <v>0</v>
      </c>
      <c r="FX17" s="108">
        <f t="shared" si="6"/>
        <v>23</v>
      </c>
      <c r="FY17" s="108">
        <f t="shared" si="6"/>
        <v>9</v>
      </c>
      <c r="FZ17" s="108">
        <f t="shared" si="6"/>
        <v>2</v>
      </c>
      <c r="GA17" s="108">
        <f t="shared" si="6"/>
        <v>21</v>
      </c>
      <c r="GB17" s="108">
        <f t="shared" si="6"/>
        <v>8</v>
      </c>
      <c r="GC17" s="108">
        <f t="shared" ref="GC17:HT17" si="13">SUM(GC18:GC23)</f>
        <v>2</v>
      </c>
      <c r="GD17" s="108">
        <f t="shared" si="13"/>
        <v>4</v>
      </c>
      <c r="GE17" s="108">
        <f t="shared" si="13"/>
        <v>0</v>
      </c>
      <c r="GF17" s="108">
        <f t="shared" si="13"/>
        <v>1</v>
      </c>
      <c r="GG17" s="109">
        <f t="shared" si="13"/>
        <v>0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10.269541778975741</v>
      </c>
      <c r="GL17" s="108">
        <f t="shared" si="13"/>
        <v>0</v>
      </c>
      <c r="GM17" s="108">
        <f t="shared" si="13"/>
        <v>0</v>
      </c>
      <c r="GN17" s="108">
        <f t="shared" si="13"/>
        <v>1</v>
      </c>
      <c r="GO17" s="108">
        <f t="shared" si="13"/>
        <v>9</v>
      </c>
      <c r="GP17" s="108">
        <f t="shared" si="13"/>
        <v>2</v>
      </c>
      <c r="GQ17" s="108">
        <f t="shared" si="13"/>
        <v>24</v>
      </c>
      <c r="GR17" s="108">
        <f t="shared" si="13"/>
        <v>17</v>
      </c>
      <c r="GS17" s="108">
        <f t="shared" si="13"/>
        <v>84</v>
      </c>
      <c r="GT17" s="108">
        <f t="shared" si="13"/>
        <v>156</v>
      </c>
      <c r="GU17" s="110">
        <f t="shared" si="13"/>
        <v>88</v>
      </c>
      <c r="GV17" s="170">
        <f t="shared" ref="GV17" si="15">SUM(GV18:GV23)</f>
        <v>332</v>
      </c>
      <c r="GW17" s="108">
        <f>SUM(GW18:GW23)</f>
        <v>4090</v>
      </c>
      <c r="GX17" s="303">
        <f t="shared" ref="GX17:GX23" si="16">GV17/GW17*100</f>
        <v>8.1173594132029336</v>
      </c>
      <c r="GY17" s="112">
        <f t="shared" si="13"/>
        <v>1</v>
      </c>
      <c r="GZ17" s="108">
        <f t="shared" si="13"/>
        <v>0</v>
      </c>
      <c r="HA17" s="108">
        <f t="shared" si="13"/>
        <v>6</v>
      </c>
      <c r="HB17" s="108">
        <f t="shared" si="13"/>
        <v>0</v>
      </c>
      <c r="HC17" s="108">
        <f t="shared" si="13"/>
        <v>0</v>
      </c>
      <c r="HD17" s="108">
        <f t="shared" si="13"/>
        <v>0</v>
      </c>
      <c r="HE17" s="108">
        <f t="shared" si="13"/>
        <v>0</v>
      </c>
      <c r="HF17" s="108">
        <f t="shared" si="13"/>
        <v>0</v>
      </c>
      <c r="HG17" s="109">
        <f t="shared" si="13"/>
        <v>1</v>
      </c>
      <c r="HH17" s="105"/>
      <c r="HI17" s="106" t="s">
        <v>150</v>
      </c>
      <c r="HJ17" s="108">
        <f t="shared" si="13"/>
        <v>1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9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1</v>
      </c>
      <c r="IM17" s="108">
        <f t="shared" si="17"/>
        <v>0</v>
      </c>
      <c r="IN17" s="108">
        <f t="shared" si="17"/>
        <v>0</v>
      </c>
      <c r="IO17" s="108">
        <f t="shared" si="17"/>
        <v>47</v>
      </c>
      <c r="IP17" s="108">
        <f t="shared" si="17"/>
        <v>8</v>
      </c>
      <c r="IQ17" s="108">
        <f t="shared" si="17"/>
        <v>2</v>
      </c>
      <c r="IR17" s="108">
        <f t="shared" si="17"/>
        <v>12</v>
      </c>
      <c r="IS17" s="108">
        <f t="shared" si="17"/>
        <v>2</v>
      </c>
      <c r="IT17" s="108">
        <f t="shared" si="17"/>
        <v>2</v>
      </c>
      <c r="IU17" s="108">
        <f t="shared" si="17"/>
        <v>0</v>
      </c>
      <c r="IV17" s="108">
        <f t="shared" si="17"/>
        <v>2</v>
      </c>
      <c r="IW17" s="109">
        <f t="shared" si="17"/>
        <v>0</v>
      </c>
      <c r="IX17" s="114">
        <f t="shared" si="17"/>
        <v>1</v>
      </c>
      <c r="IY17" s="102">
        <f t="shared" si="17"/>
        <v>1</v>
      </c>
      <c r="IZ17" s="115">
        <f t="shared" si="17"/>
        <v>0</v>
      </c>
      <c r="JA17" s="116">
        <f t="shared" si="17"/>
        <v>1</v>
      </c>
      <c r="JB17" s="102">
        <f t="shared" si="17"/>
        <v>1</v>
      </c>
      <c r="JC17" s="104">
        <f t="shared" si="17"/>
        <v>0</v>
      </c>
      <c r="JD17" s="114">
        <f t="shared" si="17"/>
        <v>0</v>
      </c>
      <c r="JE17" s="102">
        <f t="shared" si="17"/>
        <v>0</v>
      </c>
      <c r="JF17" s="102">
        <f t="shared" si="17"/>
        <v>0</v>
      </c>
      <c r="JG17" s="102">
        <f>SUM(JG18:JG23)</f>
        <v>0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1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0</v>
      </c>
      <c r="JX17" s="108">
        <f t="shared" si="18"/>
        <v>1</v>
      </c>
      <c r="JY17" s="109">
        <f t="shared" si="18"/>
        <v>2</v>
      </c>
      <c r="JZ17" s="170">
        <f t="shared" si="18"/>
        <v>0</v>
      </c>
      <c r="KA17" s="108">
        <f t="shared" si="18"/>
        <v>0</v>
      </c>
      <c r="KB17" s="108">
        <f t="shared" si="18"/>
        <v>4</v>
      </c>
      <c r="KC17" s="108">
        <f t="shared" si="18"/>
        <v>0</v>
      </c>
      <c r="KD17" s="109">
        <f t="shared" si="18"/>
        <v>0</v>
      </c>
      <c r="KE17" s="116">
        <f>SUM(KE18:KE23)</f>
        <v>2678</v>
      </c>
      <c r="KF17" s="363">
        <f t="shared" ref="KF17:KF23" si="19">KG17/KE17*100</f>
        <v>2.7259148618371922</v>
      </c>
      <c r="KG17" s="104">
        <f t="shared" si="17"/>
        <v>73</v>
      </c>
      <c r="KH17" s="116">
        <f t="shared" si="17"/>
        <v>8</v>
      </c>
      <c r="KI17" s="114">
        <f t="shared" si="17"/>
        <v>0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12</v>
      </c>
      <c r="KQ17" s="108">
        <f t="shared" si="20"/>
        <v>0</v>
      </c>
      <c r="KR17" s="108">
        <f t="shared" si="20"/>
        <v>23</v>
      </c>
      <c r="KS17" s="108">
        <f t="shared" si="20"/>
        <v>28</v>
      </c>
      <c r="KT17" s="108">
        <f t="shared" si="20"/>
        <v>0</v>
      </c>
      <c r="KU17" s="109">
        <f t="shared" si="20"/>
        <v>42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R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0</v>
      </c>
      <c r="LI17" s="108">
        <f t="shared" si="23"/>
        <v>0</v>
      </c>
      <c r="LJ17" s="109">
        <f t="shared" si="23"/>
        <v>0</v>
      </c>
      <c r="LK17" s="170">
        <f t="shared" si="23"/>
        <v>0</v>
      </c>
      <c r="LL17" s="108">
        <f t="shared" si="23"/>
        <v>0</v>
      </c>
      <c r="LM17" s="108">
        <f t="shared" si="23"/>
        <v>0</v>
      </c>
      <c r="LN17" s="110">
        <f t="shared" si="23"/>
        <v>0</v>
      </c>
      <c r="LO17" s="999">
        <f t="shared" si="23"/>
        <v>67</v>
      </c>
      <c r="LP17" s="104">
        <f t="shared" si="23"/>
        <v>6</v>
      </c>
      <c r="LQ17" s="115">
        <f t="shared" si="23"/>
        <v>0</v>
      </c>
      <c r="LR17" s="109">
        <f t="shared" si="23"/>
        <v>0</v>
      </c>
      <c r="LS17" s="170">
        <f t="shared" ref="LS17:LV17" si="24">SUM(LS18:LS23)</f>
        <v>90</v>
      </c>
      <c r="LT17" s="108">
        <f t="shared" si="24"/>
        <v>9</v>
      </c>
      <c r="LU17" s="108">
        <f t="shared" si="24"/>
        <v>33</v>
      </c>
      <c r="LV17" s="109">
        <f t="shared" si="24"/>
        <v>45</v>
      </c>
    </row>
    <row r="18" spans="1:334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12</v>
      </c>
      <c r="E18" s="120">
        <f>E33+E35+E38</f>
        <v>0</v>
      </c>
      <c r="F18" s="120">
        <f>F33+F35+F38</f>
        <v>0</v>
      </c>
      <c r="G18" s="410">
        <f t="shared" ref="G18:G23" si="25">SUM(D18:F18)/C18*100</f>
        <v>4.5627376425855513</v>
      </c>
      <c r="H18" s="130">
        <f>H33+H35+H38</f>
        <v>11</v>
      </c>
      <c r="I18" s="129">
        <f>I33+I35+I38</f>
        <v>0</v>
      </c>
      <c r="J18" s="131">
        <f>J33+J35+J38</f>
        <v>18</v>
      </c>
      <c r="K18" s="120">
        <f>K33+K35+K38</f>
        <v>22</v>
      </c>
      <c r="L18" s="124">
        <f>L33+L35+L38</f>
        <v>21</v>
      </c>
      <c r="M18" s="497">
        <f t="shared" si="1"/>
        <v>7.9847908745247151</v>
      </c>
      <c r="N18" s="131">
        <f>N33+N35+N38</f>
        <v>19</v>
      </c>
      <c r="O18" s="120">
        <f>O33+O35+O38</f>
        <v>23</v>
      </c>
      <c r="P18" s="120">
        <f>P33+P35+P38</f>
        <v>21</v>
      </c>
      <c r="Q18" s="386">
        <f t="shared" ref="Q18:Q23" si="26">P18/C18*100</f>
        <v>7.9847908745247151</v>
      </c>
      <c r="R18" s="130">
        <f t="shared" ref="R18:AG18" si="27">R33+R35+R38</f>
        <v>0</v>
      </c>
      <c r="S18" s="120">
        <f t="shared" si="27"/>
        <v>0</v>
      </c>
      <c r="T18" s="120">
        <f t="shared" si="27"/>
        <v>0</v>
      </c>
      <c r="U18" s="120">
        <f t="shared" si="27"/>
        <v>0</v>
      </c>
      <c r="V18" s="120">
        <f t="shared" si="27"/>
        <v>0</v>
      </c>
      <c r="W18" s="120">
        <f t="shared" si="27"/>
        <v>0</v>
      </c>
      <c r="X18" s="120">
        <f t="shared" si="27"/>
        <v>19</v>
      </c>
      <c r="Y18" s="120">
        <f t="shared" si="27"/>
        <v>22</v>
      </c>
      <c r="Z18" s="120">
        <f t="shared" si="27"/>
        <v>19</v>
      </c>
      <c r="AA18" s="120">
        <f t="shared" si="27"/>
        <v>25</v>
      </c>
      <c r="AB18" s="120">
        <f t="shared" si="27"/>
        <v>26</v>
      </c>
      <c r="AC18" s="120">
        <f t="shared" si="27"/>
        <v>3</v>
      </c>
      <c r="AD18" s="120">
        <f t="shared" si="27"/>
        <v>11</v>
      </c>
      <c r="AE18" s="120">
        <f t="shared" si="27"/>
        <v>8</v>
      </c>
      <c r="AF18" s="120">
        <f t="shared" si="27"/>
        <v>9</v>
      </c>
      <c r="AG18" s="120">
        <f t="shared" si="27"/>
        <v>0</v>
      </c>
      <c r="AH18" s="125"/>
      <c r="AI18" s="307" t="s">
        <v>152</v>
      </c>
      <c r="AJ18" s="474">
        <f>AJ33+AJ35+AJ38</f>
        <v>267</v>
      </c>
      <c r="AK18" s="120">
        <f>AK33+AK35+AK38</f>
        <v>16</v>
      </c>
      <c r="AL18" s="127">
        <f t="shared" ref="AL18:AL23" si="28">AK18/AJ18*100</f>
        <v>5.9925093632958806</v>
      </c>
      <c r="AM18" s="120">
        <f t="shared" ref="AM18:AU18" si="29">AM33+AM35+AM38</f>
        <v>13</v>
      </c>
      <c r="AN18" s="129">
        <f t="shared" si="29"/>
        <v>17</v>
      </c>
      <c r="AO18" s="131">
        <f t="shared" si="29"/>
        <v>13</v>
      </c>
      <c r="AP18" s="120">
        <f t="shared" si="29"/>
        <v>0</v>
      </c>
      <c r="AQ18" s="124">
        <f t="shared" si="29"/>
        <v>9</v>
      </c>
      <c r="AR18" s="130">
        <f t="shared" si="29"/>
        <v>1</v>
      </c>
      <c r="AS18" s="120">
        <f t="shared" si="29"/>
        <v>0</v>
      </c>
      <c r="AT18" s="120">
        <f t="shared" si="29"/>
        <v>29</v>
      </c>
      <c r="AU18" s="120">
        <f t="shared" si="29"/>
        <v>17</v>
      </c>
      <c r="AV18" s="127">
        <f t="shared" ref="AV18:AV23" si="30">AU18/AJ18*100</f>
        <v>6.3670411985018731</v>
      </c>
      <c r="AW18" s="120">
        <f>AW33+AW35+AW38</f>
        <v>15</v>
      </c>
      <c r="AX18" s="120">
        <f>AX33+AX35+AX38</f>
        <v>16</v>
      </c>
      <c r="AY18" s="120">
        <f>AY33+AY35+AY38</f>
        <v>0</v>
      </c>
      <c r="AZ18" s="120">
        <f>AZ33+AZ35+AZ38</f>
        <v>0</v>
      </c>
      <c r="BA18" s="120">
        <f>BA33+BA35+BA38</f>
        <v>1</v>
      </c>
      <c r="BB18" s="123">
        <f t="shared" ref="BB18:BB23" si="31">BA18/AJ18*100</f>
        <v>0.37453183520599254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2">BE18/AJ18*100</f>
        <v>0</v>
      </c>
      <c r="BG18" s="120">
        <f t="shared" ref="BG18:BM18" si="33">BG33+BG35+BG38</f>
        <v>0</v>
      </c>
      <c r="BH18" s="120">
        <f t="shared" si="33"/>
        <v>0</v>
      </c>
      <c r="BI18" s="120">
        <f t="shared" si="33"/>
        <v>0</v>
      </c>
      <c r="BJ18" s="120">
        <f t="shared" si="33"/>
        <v>0</v>
      </c>
      <c r="BK18" s="120">
        <f t="shared" si="33"/>
        <v>0</v>
      </c>
      <c r="BL18" s="120">
        <f t="shared" si="33"/>
        <v>0</v>
      </c>
      <c r="BM18" s="120">
        <f t="shared" si="33"/>
        <v>0</v>
      </c>
      <c r="BN18" s="125"/>
      <c r="BO18" s="126" t="s">
        <v>152</v>
      </c>
      <c r="BP18" s="119">
        <f>BP33+BP35+BP38</f>
        <v>275</v>
      </c>
      <c r="BQ18" s="120">
        <f t="shared" ref="BQ18:BX18" si="34">BQ33+BQ35+BQ38</f>
        <v>0</v>
      </c>
      <c r="BR18" s="120">
        <f t="shared" si="34"/>
        <v>23</v>
      </c>
      <c r="BS18" s="120">
        <f t="shared" si="34"/>
        <v>0</v>
      </c>
      <c r="BT18" s="120">
        <f t="shared" si="34"/>
        <v>0</v>
      </c>
      <c r="BU18" s="129">
        <f t="shared" si="34"/>
        <v>4</v>
      </c>
      <c r="BV18" s="131">
        <f t="shared" si="34"/>
        <v>0</v>
      </c>
      <c r="BW18" s="120">
        <f t="shared" si="34"/>
        <v>0</v>
      </c>
      <c r="BX18" s="120">
        <f t="shared" si="34"/>
        <v>0</v>
      </c>
      <c r="BY18" s="477">
        <f t="shared" ref="BY18:BY23" si="35">BX18/BP18</f>
        <v>0</v>
      </c>
      <c r="BZ18" s="131">
        <f>BZ33+BZ35+BZ38</f>
        <v>0</v>
      </c>
      <c r="CA18" s="120">
        <f>CA33+CA35+CA38</f>
        <v>0</v>
      </c>
      <c r="CB18" s="120">
        <f>CB33+CB35+CB38</f>
        <v>0</v>
      </c>
      <c r="CC18" s="469">
        <f t="shared" ref="CC18:CC23" si="36">CB18/BP18*100</f>
        <v>0</v>
      </c>
      <c r="CD18" s="130">
        <f t="shared" ref="CD18:CK18" si="37">CD33+CD35+CD38</f>
        <v>0</v>
      </c>
      <c r="CE18" s="120">
        <f t="shared" si="37"/>
        <v>0</v>
      </c>
      <c r="CF18" s="120">
        <f t="shared" si="37"/>
        <v>0</v>
      </c>
      <c r="CG18" s="120">
        <f t="shared" si="37"/>
        <v>0</v>
      </c>
      <c r="CH18" s="120">
        <f t="shared" si="37"/>
        <v>0</v>
      </c>
      <c r="CI18" s="120">
        <f t="shared" si="37"/>
        <v>0</v>
      </c>
      <c r="CJ18" s="120">
        <f t="shared" si="37"/>
        <v>0</v>
      </c>
      <c r="CK18" s="120">
        <f t="shared" si="37"/>
        <v>1</v>
      </c>
      <c r="CL18" s="315">
        <f t="shared" ref="CL18:CL23" si="38">CK18/BP18*100</f>
        <v>0.36363636363636365</v>
      </c>
      <c r="CM18" s="117">
        <f t="shared" ref="CM18:CN18" si="39">CM33+CM35+CM38</f>
        <v>0</v>
      </c>
      <c r="CN18" s="324">
        <f t="shared" si="39"/>
        <v>0</v>
      </c>
      <c r="CO18" s="130">
        <f>CO33+CO35+CO38</f>
        <v>0</v>
      </c>
      <c r="CP18" s="125"/>
      <c r="CQ18" s="118" t="s">
        <v>152</v>
      </c>
      <c r="CR18" s="367">
        <f t="shared" ref="CR18:DM18" si="40">CR33+CR35+CR38</f>
        <v>36</v>
      </c>
      <c r="CS18" s="131">
        <f t="shared" si="40"/>
        <v>0</v>
      </c>
      <c r="CT18" s="120">
        <f t="shared" si="40"/>
        <v>5</v>
      </c>
      <c r="CU18" s="120">
        <f t="shared" si="40"/>
        <v>0</v>
      </c>
      <c r="CV18" s="120">
        <f t="shared" si="40"/>
        <v>0</v>
      </c>
      <c r="CW18" s="120">
        <f t="shared" si="40"/>
        <v>0</v>
      </c>
      <c r="CX18" s="120">
        <f t="shared" si="40"/>
        <v>0</v>
      </c>
      <c r="CY18" s="120">
        <f t="shared" si="40"/>
        <v>0</v>
      </c>
      <c r="CZ18" s="120">
        <f t="shared" si="40"/>
        <v>0</v>
      </c>
      <c r="DA18" s="120">
        <f t="shared" si="40"/>
        <v>0</v>
      </c>
      <c r="DB18" s="120">
        <f t="shared" si="40"/>
        <v>0</v>
      </c>
      <c r="DC18" s="120">
        <f t="shared" si="40"/>
        <v>0</v>
      </c>
      <c r="DD18" s="120">
        <f t="shared" si="40"/>
        <v>0</v>
      </c>
      <c r="DE18" s="120">
        <f t="shared" si="40"/>
        <v>0</v>
      </c>
      <c r="DF18" s="120">
        <f t="shared" si="40"/>
        <v>0</v>
      </c>
      <c r="DG18" s="120">
        <f t="shared" si="40"/>
        <v>0</v>
      </c>
      <c r="DH18" s="120">
        <f t="shared" si="40"/>
        <v>0</v>
      </c>
      <c r="DI18" s="120">
        <f t="shared" si="40"/>
        <v>0</v>
      </c>
      <c r="DJ18" s="120">
        <f t="shared" si="40"/>
        <v>0</v>
      </c>
      <c r="DK18" s="120">
        <f t="shared" si="40"/>
        <v>0</v>
      </c>
      <c r="DL18" s="120">
        <f t="shared" si="40"/>
        <v>0</v>
      </c>
      <c r="DM18" s="120">
        <f t="shared" si="40"/>
        <v>0</v>
      </c>
      <c r="DN18" s="125"/>
      <c r="DO18" s="307" t="s">
        <v>152</v>
      </c>
      <c r="DP18" s="474">
        <f>DP33+DP35+DP38</f>
        <v>402</v>
      </c>
      <c r="DQ18" s="120">
        <f t="shared" ref="DQ18:DW18" si="41">DQ33+DQ35+DQ38</f>
        <v>0</v>
      </c>
      <c r="DR18" s="120">
        <f t="shared" si="41"/>
        <v>1</v>
      </c>
      <c r="DS18" s="120">
        <f t="shared" si="41"/>
        <v>0</v>
      </c>
      <c r="DT18" s="120">
        <f t="shared" si="41"/>
        <v>0</v>
      </c>
      <c r="DU18" s="120">
        <f t="shared" si="41"/>
        <v>0</v>
      </c>
      <c r="DV18" s="120">
        <f t="shared" si="41"/>
        <v>0</v>
      </c>
      <c r="DW18" s="120">
        <f t="shared" si="41"/>
        <v>0</v>
      </c>
      <c r="DX18" s="127">
        <f t="shared" si="7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2">EC33+EC35+EC38</f>
        <v>0</v>
      </c>
      <c r="ED18" s="120">
        <f t="shared" si="42"/>
        <v>0</v>
      </c>
      <c r="EE18" s="120">
        <f t="shared" si="42"/>
        <v>0</v>
      </c>
      <c r="EF18" s="120">
        <f t="shared" si="42"/>
        <v>0</v>
      </c>
      <c r="EG18" s="120">
        <f t="shared" si="42"/>
        <v>0</v>
      </c>
      <c r="EH18" s="120">
        <f t="shared" si="42"/>
        <v>0</v>
      </c>
      <c r="EI18" s="120">
        <f t="shared" si="42"/>
        <v>0</v>
      </c>
      <c r="EJ18" s="120">
        <f t="shared" si="42"/>
        <v>0</v>
      </c>
      <c r="EK18" s="127">
        <f t="shared" si="9"/>
        <v>0</v>
      </c>
      <c r="EL18" s="120">
        <f>EL33+EL35+EL38</f>
        <v>0</v>
      </c>
      <c r="EM18" s="120">
        <f>EM33+EM35+EM38</f>
        <v>11</v>
      </c>
      <c r="EN18" s="127">
        <f t="shared" si="10"/>
        <v>2.736318407960199E-2</v>
      </c>
      <c r="EO18" s="120">
        <f>EO33+EO35+EO38</f>
        <v>11</v>
      </c>
      <c r="EP18" s="127">
        <f t="shared" si="11"/>
        <v>2.736318407960199E-2</v>
      </c>
      <c r="EQ18" s="125"/>
      <c r="ER18" s="126" t="s">
        <v>152</v>
      </c>
      <c r="ES18" s="120">
        <f>ES33+ES35+ES38</f>
        <v>0</v>
      </c>
      <c r="ET18" s="120">
        <f t="shared" ref="ET18:FJ18" si="43">ET33+ET35+ET38</f>
        <v>0</v>
      </c>
      <c r="EU18" s="120">
        <f t="shared" si="43"/>
        <v>0</v>
      </c>
      <c r="EV18" s="120">
        <f t="shared" si="43"/>
        <v>20</v>
      </c>
      <c r="EW18" s="120">
        <f t="shared" si="43"/>
        <v>15</v>
      </c>
      <c r="EX18" s="120">
        <f t="shared" si="43"/>
        <v>4</v>
      </c>
      <c r="EY18" s="120">
        <f t="shared" si="43"/>
        <v>17</v>
      </c>
      <c r="EZ18" s="120">
        <f t="shared" si="43"/>
        <v>0</v>
      </c>
      <c r="FA18" s="120">
        <f t="shared" si="43"/>
        <v>3</v>
      </c>
      <c r="FB18" s="120">
        <f t="shared" si="43"/>
        <v>5</v>
      </c>
      <c r="FC18" s="120">
        <f t="shared" si="43"/>
        <v>0</v>
      </c>
      <c r="FD18" s="120">
        <f t="shared" si="43"/>
        <v>0</v>
      </c>
      <c r="FE18" s="120">
        <f t="shared" si="43"/>
        <v>0</v>
      </c>
      <c r="FF18" s="120">
        <f t="shared" si="43"/>
        <v>0</v>
      </c>
      <c r="FG18" s="120">
        <f t="shared" si="43"/>
        <v>0</v>
      </c>
      <c r="FH18" s="120">
        <f t="shared" si="43"/>
        <v>0</v>
      </c>
      <c r="FI18" s="120">
        <f t="shared" si="43"/>
        <v>0</v>
      </c>
      <c r="FJ18" s="120">
        <f t="shared" si="43"/>
        <v>0</v>
      </c>
      <c r="FK18" s="119">
        <f>FK33+FK35+FK38</f>
        <v>201</v>
      </c>
      <c r="FL18" s="188">
        <f t="shared" si="12"/>
        <v>4.4776119402985071</v>
      </c>
      <c r="FM18" s="120">
        <f t="shared" ref="FM18:GG18" si="44">FM33+FM35+FM38</f>
        <v>0</v>
      </c>
      <c r="FN18" s="120">
        <f t="shared" si="44"/>
        <v>1</v>
      </c>
      <c r="FO18" s="120">
        <f t="shared" si="44"/>
        <v>5</v>
      </c>
      <c r="FP18" s="120">
        <f t="shared" si="44"/>
        <v>3</v>
      </c>
      <c r="FQ18" s="120">
        <f t="shared" si="44"/>
        <v>0</v>
      </c>
      <c r="FR18" s="120">
        <f t="shared" si="44"/>
        <v>0</v>
      </c>
      <c r="FS18" s="120">
        <f t="shared" si="44"/>
        <v>0</v>
      </c>
      <c r="FT18" s="120">
        <f t="shared" si="44"/>
        <v>0</v>
      </c>
      <c r="FU18" s="120">
        <f t="shared" si="44"/>
        <v>9</v>
      </c>
      <c r="FV18" s="120">
        <f t="shared" si="44"/>
        <v>8</v>
      </c>
      <c r="FW18" s="120">
        <f t="shared" si="44"/>
        <v>0</v>
      </c>
      <c r="FX18" s="120">
        <f t="shared" si="44"/>
        <v>8</v>
      </c>
      <c r="FY18" s="120">
        <f t="shared" si="44"/>
        <v>2</v>
      </c>
      <c r="FZ18" s="120">
        <f t="shared" si="44"/>
        <v>1</v>
      </c>
      <c r="GA18" s="120">
        <f t="shared" si="44"/>
        <v>6</v>
      </c>
      <c r="GB18" s="120">
        <f t="shared" si="44"/>
        <v>2</v>
      </c>
      <c r="GC18" s="120">
        <f t="shared" si="44"/>
        <v>0</v>
      </c>
      <c r="GD18" s="120">
        <f t="shared" si="44"/>
        <v>2</v>
      </c>
      <c r="GE18" s="120">
        <f t="shared" si="44"/>
        <v>0</v>
      </c>
      <c r="GF18" s="120">
        <f t="shared" si="44"/>
        <v>1</v>
      </c>
      <c r="GG18" s="120">
        <f t="shared" si="44"/>
        <v>0</v>
      </c>
      <c r="GH18" s="125"/>
      <c r="GI18" s="126" t="s">
        <v>152</v>
      </c>
      <c r="GJ18" s="119">
        <f>GJ33+GJ35+GJ38</f>
        <v>1421</v>
      </c>
      <c r="GK18" s="192">
        <f t="shared" si="14"/>
        <v>6.2631949331456713</v>
      </c>
      <c r="GL18" s="120">
        <f>GL33+GL35+GL38</f>
        <v>0</v>
      </c>
      <c r="GM18" s="120">
        <f t="shared" ref="GM18:GV18" si="45">GM33+GM35+GM38</f>
        <v>0</v>
      </c>
      <c r="GN18" s="120">
        <f t="shared" si="45"/>
        <v>0</v>
      </c>
      <c r="GO18" s="120">
        <f t="shared" si="45"/>
        <v>1</v>
      </c>
      <c r="GP18" s="120">
        <f t="shared" si="45"/>
        <v>0</v>
      </c>
      <c r="GQ18" s="120">
        <f t="shared" si="45"/>
        <v>3</v>
      </c>
      <c r="GR18" s="120">
        <f t="shared" si="45"/>
        <v>3</v>
      </c>
      <c r="GS18" s="120">
        <f t="shared" si="45"/>
        <v>19</v>
      </c>
      <c r="GT18" s="120">
        <f t="shared" si="45"/>
        <v>42</v>
      </c>
      <c r="GU18" s="129">
        <f t="shared" si="45"/>
        <v>21</v>
      </c>
      <c r="GV18" s="131">
        <f t="shared" si="45"/>
        <v>114</v>
      </c>
      <c r="GW18" s="120">
        <f>GW33+GW35+GW38</f>
        <v>1556</v>
      </c>
      <c r="GX18" s="304">
        <f t="shared" si="16"/>
        <v>7.3264781491002573</v>
      </c>
      <c r="GY18" s="130">
        <f t="shared" ref="GY18:HG18" si="46">GY33+GY35+GY38</f>
        <v>0</v>
      </c>
      <c r="GZ18" s="120">
        <f t="shared" si="46"/>
        <v>0</v>
      </c>
      <c r="HA18" s="120">
        <f t="shared" si="46"/>
        <v>4</v>
      </c>
      <c r="HB18" s="120">
        <f t="shared" si="46"/>
        <v>0</v>
      </c>
      <c r="HC18" s="120">
        <f t="shared" si="46"/>
        <v>0</v>
      </c>
      <c r="HD18" s="120">
        <f t="shared" si="46"/>
        <v>0</v>
      </c>
      <c r="HE18" s="120">
        <f t="shared" si="46"/>
        <v>0</v>
      </c>
      <c r="HF18" s="120">
        <f t="shared" si="46"/>
        <v>0</v>
      </c>
      <c r="HG18" s="124">
        <f t="shared" si="46"/>
        <v>1</v>
      </c>
      <c r="HH18" s="125"/>
      <c r="HI18" s="126" t="s">
        <v>152</v>
      </c>
      <c r="HJ18" s="120">
        <f t="shared" ref="HJ18:HQ18" si="47">HJ33+HJ35+HJ38</f>
        <v>0</v>
      </c>
      <c r="HK18" s="120">
        <f t="shared" si="47"/>
        <v>0</v>
      </c>
      <c r="HL18" s="120">
        <f t="shared" si="47"/>
        <v>0</v>
      </c>
      <c r="HM18" s="120">
        <f t="shared" si="47"/>
        <v>0</v>
      </c>
      <c r="HN18" s="120">
        <f t="shared" si="47"/>
        <v>0</v>
      </c>
      <c r="HO18" s="120">
        <f t="shared" si="47"/>
        <v>0</v>
      </c>
      <c r="HP18" s="120">
        <f t="shared" si="47"/>
        <v>0</v>
      </c>
      <c r="HQ18" s="129">
        <f t="shared" si="47"/>
        <v>0</v>
      </c>
      <c r="HR18" s="131">
        <f>HR33+HR35+HR38</f>
        <v>174</v>
      </c>
      <c r="HS18" s="198">
        <f t="shared" ref="HS18:HS23" si="48">SUM(HT18:HW18)/HR18*100</f>
        <v>0</v>
      </c>
      <c r="HT18" s="130">
        <f t="shared" ref="HT18:IF18" si="49">HT33+HT35+HT38</f>
        <v>0</v>
      </c>
      <c r="HU18" s="120">
        <f t="shared" si="49"/>
        <v>0</v>
      </c>
      <c r="HV18" s="120">
        <f t="shared" si="49"/>
        <v>0</v>
      </c>
      <c r="HW18" s="124">
        <f t="shared" si="49"/>
        <v>0</v>
      </c>
      <c r="HX18" s="211"/>
      <c r="HY18" s="130">
        <f t="shared" si="49"/>
        <v>0</v>
      </c>
      <c r="HZ18" s="120">
        <f t="shared" si="49"/>
        <v>0</v>
      </c>
      <c r="IA18" s="120">
        <f t="shared" si="49"/>
        <v>0</v>
      </c>
      <c r="IB18" s="120">
        <f t="shared" si="49"/>
        <v>0</v>
      </c>
      <c r="IC18" s="120">
        <f t="shared" si="49"/>
        <v>0</v>
      </c>
      <c r="ID18" s="120">
        <f t="shared" si="49"/>
        <v>0</v>
      </c>
      <c r="IE18" s="120">
        <f t="shared" si="49"/>
        <v>0</v>
      </c>
      <c r="IF18" s="124">
        <f t="shared" si="49"/>
        <v>0</v>
      </c>
      <c r="IG18" s="125"/>
      <c r="IH18" s="126" t="s">
        <v>152</v>
      </c>
      <c r="II18" s="120">
        <f t="shared" ref="II18:JH18" si="50">II33+II35+II38</f>
        <v>0</v>
      </c>
      <c r="IJ18" s="120">
        <f t="shared" si="50"/>
        <v>0</v>
      </c>
      <c r="IK18" s="120">
        <f t="shared" si="50"/>
        <v>0</v>
      </c>
      <c r="IL18" s="120">
        <f t="shared" si="50"/>
        <v>1</v>
      </c>
      <c r="IM18" s="120">
        <f t="shared" si="50"/>
        <v>0</v>
      </c>
      <c r="IN18" s="120">
        <f t="shared" si="50"/>
        <v>0</v>
      </c>
      <c r="IO18" s="120">
        <f t="shared" si="50"/>
        <v>30</v>
      </c>
      <c r="IP18" s="120">
        <f t="shared" si="50"/>
        <v>3</v>
      </c>
      <c r="IQ18" s="120">
        <f t="shared" si="50"/>
        <v>1</v>
      </c>
      <c r="IR18" s="120">
        <f t="shared" si="50"/>
        <v>3</v>
      </c>
      <c r="IS18" s="120">
        <f t="shared" si="50"/>
        <v>1</v>
      </c>
      <c r="IT18" s="120">
        <f t="shared" si="50"/>
        <v>1</v>
      </c>
      <c r="IU18" s="120">
        <f t="shared" si="50"/>
        <v>0</v>
      </c>
      <c r="IV18" s="120">
        <f t="shared" si="50"/>
        <v>2</v>
      </c>
      <c r="IW18" s="124">
        <f t="shared" si="50"/>
        <v>0</v>
      </c>
      <c r="IX18" s="130">
        <f t="shared" si="50"/>
        <v>0</v>
      </c>
      <c r="IY18" s="120">
        <f t="shared" si="50"/>
        <v>0</v>
      </c>
      <c r="IZ18" s="129">
        <f t="shared" si="50"/>
        <v>0</v>
      </c>
      <c r="JA18" s="131">
        <f t="shared" si="50"/>
        <v>0</v>
      </c>
      <c r="JB18" s="120">
        <f t="shared" si="50"/>
        <v>0</v>
      </c>
      <c r="JC18" s="124">
        <f t="shared" si="50"/>
        <v>0</v>
      </c>
      <c r="JD18" s="130">
        <f t="shared" si="50"/>
        <v>0</v>
      </c>
      <c r="JE18" s="120">
        <f t="shared" si="50"/>
        <v>0</v>
      </c>
      <c r="JF18" s="120">
        <f t="shared" si="50"/>
        <v>0</v>
      </c>
      <c r="JG18" s="120">
        <f t="shared" si="50"/>
        <v>0</v>
      </c>
      <c r="JH18" s="120">
        <f t="shared" si="50"/>
        <v>0</v>
      </c>
      <c r="JI18" s="125"/>
      <c r="JJ18" s="126" t="s">
        <v>152</v>
      </c>
      <c r="JK18" s="120">
        <f t="shared" ref="JK18:KD18" si="51">JK33+JK35+JK38</f>
        <v>0</v>
      </c>
      <c r="JL18" s="120">
        <f t="shared" si="51"/>
        <v>1</v>
      </c>
      <c r="JM18" s="120">
        <f t="shared" si="51"/>
        <v>0</v>
      </c>
      <c r="JN18" s="120">
        <f t="shared" si="51"/>
        <v>0</v>
      </c>
      <c r="JO18" s="120">
        <f t="shared" si="51"/>
        <v>0</v>
      </c>
      <c r="JP18" s="120">
        <f t="shared" si="51"/>
        <v>0</v>
      </c>
      <c r="JQ18" s="120">
        <f t="shared" si="51"/>
        <v>0</v>
      </c>
      <c r="JR18" s="120">
        <f t="shared" si="51"/>
        <v>0</v>
      </c>
      <c r="JS18" s="120">
        <f t="shared" si="51"/>
        <v>0</v>
      </c>
      <c r="JT18" s="129">
        <f t="shared" si="51"/>
        <v>0</v>
      </c>
      <c r="JU18" s="340">
        <f t="shared" si="51"/>
        <v>0</v>
      </c>
      <c r="JV18" s="341">
        <f t="shared" si="51"/>
        <v>0</v>
      </c>
      <c r="JW18" s="341">
        <f t="shared" si="51"/>
        <v>0</v>
      </c>
      <c r="JX18" s="341">
        <f t="shared" si="51"/>
        <v>0</v>
      </c>
      <c r="JY18" s="342">
        <f t="shared" si="51"/>
        <v>0</v>
      </c>
      <c r="JZ18" s="340">
        <f t="shared" si="51"/>
        <v>0</v>
      </c>
      <c r="KA18" s="341">
        <f t="shared" si="51"/>
        <v>0</v>
      </c>
      <c r="KB18" s="341">
        <f t="shared" si="51"/>
        <v>0</v>
      </c>
      <c r="KC18" s="341">
        <f t="shared" si="51"/>
        <v>0</v>
      </c>
      <c r="KD18" s="342">
        <f t="shared" si="51"/>
        <v>0</v>
      </c>
      <c r="KE18" s="340">
        <f>KE33+KE35+KE38</f>
        <v>1410</v>
      </c>
      <c r="KF18" s="343">
        <f t="shared" si="19"/>
        <v>1.6312056737588652</v>
      </c>
      <c r="KG18" s="342">
        <f>KG33+KG35+KG38</f>
        <v>23</v>
      </c>
      <c r="KH18" s="131">
        <f t="shared" ref="KH18:KW18" si="52">KH33+KH35+KH38</f>
        <v>0</v>
      </c>
      <c r="KI18" s="130">
        <f t="shared" si="52"/>
        <v>0</v>
      </c>
      <c r="KJ18" s="124">
        <f t="shared" si="52"/>
        <v>0</v>
      </c>
      <c r="KK18" s="125"/>
      <c r="KL18" s="307" t="s">
        <v>152</v>
      </c>
      <c r="KM18" s="131">
        <f t="shared" si="52"/>
        <v>0</v>
      </c>
      <c r="KN18" s="120">
        <f t="shared" si="52"/>
        <v>0</v>
      </c>
      <c r="KO18" s="120">
        <f t="shared" si="52"/>
        <v>0</v>
      </c>
      <c r="KP18" s="120">
        <f t="shared" si="52"/>
        <v>7</v>
      </c>
      <c r="KQ18" s="120">
        <f t="shared" si="52"/>
        <v>0</v>
      </c>
      <c r="KR18" s="120">
        <f t="shared" si="52"/>
        <v>17</v>
      </c>
      <c r="KS18" s="120">
        <f t="shared" si="52"/>
        <v>25</v>
      </c>
      <c r="KT18" s="120">
        <f t="shared" si="52"/>
        <v>0</v>
      </c>
      <c r="KU18" s="124">
        <f t="shared" si="52"/>
        <v>41</v>
      </c>
      <c r="KV18" s="120">
        <f t="shared" si="52"/>
        <v>0</v>
      </c>
      <c r="KW18" s="120">
        <f t="shared" si="52"/>
        <v>0</v>
      </c>
      <c r="KY18" s="120">
        <f t="shared" ref="KY18:LB18" si="53">KY33+KY35+KY38</f>
        <v>0</v>
      </c>
      <c r="KZ18" s="120">
        <f t="shared" si="53"/>
        <v>0</v>
      </c>
      <c r="LA18" s="120">
        <f t="shared" si="53"/>
        <v>0</v>
      </c>
      <c r="LB18" s="120">
        <f t="shared" si="53"/>
        <v>0</v>
      </c>
      <c r="LD18" s="543" t="s">
        <v>152</v>
      </c>
      <c r="LE18" s="131">
        <f t="shared" ref="LE18:LR18" si="54">LE33+LE35+LE38</f>
        <v>0</v>
      </c>
      <c r="LF18" s="120">
        <f t="shared" si="54"/>
        <v>0</v>
      </c>
      <c r="LG18" s="120">
        <f t="shared" si="54"/>
        <v>0</v>
      </c>
      <c r="LH18" s="120">
        <f t="shared" si="54"/>
        <v>0</v>
      </c>
      <c r="LI18" s="120">
        <f t="shared" si="54"/>
        <v>0</v>
      </c>
      <c r="LJ18" s="124">
        <f t="shared" si="54"/>
        <v>0</v>
      </c>
      <c r="LK18" s="131">
        <f t="shared" si="54"/>
        <v>0</v>
      </c>
      <c r="LL18" s="120">
        <f t="shared" si="54"/>
        <v>0</v>
      </c>
      <c r="LM18" s="120">
        <f t="shared" si="54"/>
        <v>0</v>
      </c>
      <c r="LN18" s="129">
        <f t="shared" si="54"/>
        <v>0</v>
      </c>
      <c r="LO18" s="1000">
        <f t="shared" si="54"/>
        <v>33</v>
      </c>
      <c r="LP18" s="124">
        <f t="shared" si="54"/>
        <v>3</v>
      </c>
      <c r="LQ18" s="129">
        <f t="shared" si="54"/>
        <v>0</v>
      </c>
      <c r="LR18" s="124">
        <f t="shared" si="54"/>
        <v>0</v>
      </c>
      <c r="LS18" s="131">
        <f t="shared" ref="LS18:LV18" si="55">LS33+LS35+LS38</f>
        <v>3</v>
      </c>
      <c r="LT18" s="120">
        <f t="shared" si="55"/>
        <v>1</v>
      </c>
      <c r="LU18" s="120">
        <f t="shared" si="55"/>
        <v>5</v>
      </c>
      <c r="LV18" s="124">
        <f t="shared" si="55"/>
        <v>5</v>
      </c>
    </row>
    <row r="19" spans="1:334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0</v>
      </c>
      <c r="E19" s="120">
        <f>E45</f>
        <v>0</v>
      </c>
      <c r="F19" s="120">
        <f>F45</f>
        <v>0</v>
      </c>
      <c r="G19" s="410">
        <f t="shared" si="25"/>
        <v>0</v>
      </c>
      <c r="H19" s="130">
        <f>H45</f>
        <v>0</v>
      </c>
      <c r="I19" s="129">
        <f>I45</f>
        <v>0</v>
      </c>
      <c r="J19" s="131">
        <f>J45</f>
        <v>7</v>
      </c>
      <c r="K19" s="120">
        <f>K45</f>
        <v>9</v>
      </c>
      <c r="L19" s="124">
        <f>L45</f>
        <v>3</v>
      </c>
      <c r="M19" s="497">
        <f t="shared" si="1"/>
        <v>4.918032786885246</v>
      </c>
      <c r="N19" s="131">
        <f>N45</f>
        <v>7</v>
      </c>
      <c r="O19" s="120">
        <f>O45</f>
        <v>9</v>
      </c>
      <c r="P19" s="120">
        <f>P45</f>
        <v>3</v>
      </c>
      <c r="Q19" s="386">
        <f t="shared" si="26"/>
        <v>4.918032786885246</v>
      </c>
      <c r="R19" s="130">
        <f t="shared" ref="R19:AG19" si="56">R45</f>
        <v>0</v>
      </c>
      <c r="S19" s="120">
        <f t="shared" si="56"/>
        <v>0</v>
      </c>
      <c r="T19" s="120">
        <f t="shared" si="56"/>
        <v>0</v>
      </c>
      <c r="U19" s="120">
        <f t="shared" si="56"/>
        <v>0</v>
      </c>
      <c r="V19" s="120">
        <f t="shared" si="56"/>
        <v>0</v>
      </c>
      <c r="W19" s="120">
        <f t="shared" si="56"/>
        <v>0</v>
      </c>
      <c r="X19" s="120">
        <f t="shared" si="56"/>
        <v>7</v>
      </c>
      <c r="Y19" s="120">
        <f t="shared" si="56"/>
        <v>9</v>
      </c>
      <c r="Z19" s="120">
        <f t="shared" si="56"/>
        <v>7</v>
      </c>
      <c r="AA19" s="120">
        <f t="shared" si="56"/>
        <v>9</v>
      </c>
      <c r="AB19" s="120">
        <f t="shared" si="56"/>
        <v>8</v>
      </c>
      <c r="AC19" s="120">
        <f t="shared" si="56"/>
        <v>4</v>
      </c>
      <c r="AD19" s="120">
        <f t="shared" si="56"/>
        <v>0</v>
      </c>
      <c r="AE19" s="120">
        <f t="shared" si="56"/>
        <v>0</v>
      </c>
      <c r="AF19" s="120">
        <f t="shared" si="56"/>
        <v>0</v>
      </c>
      <c r="AG19" s="120">
        <f t="shared" si="56"/>
        <v>0</v>
      </c>
      <c r="AH19" s="125"/>
      <c r="AI19" s="308" t="s">
        <v>154</v>
      </c>
      <c r="AJ19" s="474">
        <f>AJ45</f>
        <v>71</v>
      </c>
      <c r="AK19" s="120">
        <f>AK45</f>
        <v>6</v>
      </c>
      <c r="AL19" s="127">
        <f t="shared" si="28"/>
        <v>8.4507042253521121</v>
      </c>
      <c r="AM19" s="120">
        <f t="shared" ref="AM19:AU19" si="57">AM45</f>
        <v>6</v>
      </c>
      <c r="AN19" s="129">
        <f t="shared" si="57"/>
        <v>6</v>
      </c>
      <c r="AO19" s="131">
        <f t="shared" si="57"/>
        <v>0</v>
      </c>
      <c r="AP19" s="120">
        <f t="shared" si="57"/>
        <v>0</v>
      </c>
      <c r="AQ19" s="124">
        <f t="shared" si="57"/>
        <v>1</v>
      </c>
      <c r="AR19" s="130">
        <f t="shared" si="57"/>
        <v>0</v>
      </c>
      <c r="AS19" s="120">
        <f t="shared" si="57"/>
        <v>1</v>
      </c>
      <c r="AT19" s="120">
        <f t="shared" si="57"/>
        <v>12</v>
      </c>
      <c r="AU19" s="120">
        <f t="shared" si="57"/>
        <v>7</v>
      </c>
      <c r="AV19" s="127">
        <f t="shared" si="30"/>
        <v>9.8591549295774641</v>
      </c>
      <c r="AW19" s="120">
        <f>AW45</f>
        <v>7</v>
      </c>
      <c r="AX19" s="120">
        <f>AX45</f>
        <v>7</v>
      </c>
      <c r="AY19" s="120">
        <f>AY45</f>
        <v>0</v>
      </c>
      <c r="AZ19" s="120">
        <f>AZ45</f>
        <v>1</v>
      </c>
      <c r="BA19" s="120">
        <f>BA45</f>
        <v>0</v>
      </c>
      <c r="BB19" s="123">
        <f t="shared" si="31"/>
        <v>0</v>
      </c>
      <c r="BC19" s="120">
        <f>BC45</f>
        <v>0</v>
      </c>
      <c r="BD19" s="120">
        <f>BD45</f>
        <v>1</v>
      </c>
      <c r="BE19" s="120">
        <f>BE45</f>
        <v>0</v>
      </c>
      <c r="BF19" s="127">
        <f t="shared" si="32"/>
        <v>0</v>
      </c>
      <c r="BG19" s="120">
        <f t="shared" ref="BG19:BM19" si="58">BG45</f>
        <v>0</v>
      </c>
      <c r="BH19" s="120">
        <f t="shared" si="58"/>
        <v>0</v>
      </c>
      <c r="BI19" s="120">
        <f t="shared" si="58"/>
        <v>0</v>
      </c>
      <c r="BJ19" s="120">
        <f t="shared" si="58"/>
        <v>0</v>
      </c>
      <c r="BK19" s="120">
        <f t="shared" si="58"/>
        <v>0</v>
      </c>
      <c r="BL19" s="120">
        <f t="shared" si="58"/>
        <v>0</v>
      </c>
      <c r="BM19" s="120">
        <f t="shared" si="58"/>
        <v>0</v>
      </c>
      <c r="BN19" s="125"/>
      <c r="BO19" s="133" t="s">
        <v>154</v>
      </c>
      <c r="BP19" s="119">
        <f>BP45</f>
        <v>81</v>
      </c>
      <c r="BQ19" s="120">
        <f t="shared" ref="BQ19:BX19" si="59">BQ45</f>
        <v>0</v>
      </c>
      <c r="BR19" s="120">
        <f t="shared" si="59"/>
        <v>12</v>
      </c>
      <c r="BS19" s="120">
        <f t="shared" si="59"/>
        <v>0</v>
      </c>
      <c r="BT19" s="120">
        <f t="shared" si="59"/>
        <v>2</v>
      </c>
      <c r="BU19" s="129">
        <f t="shared" si="59"/>
        <v>0</v>
      </c>
      <c r="BV19" s="131">
        <f t="shared" si="59"/>
        <v>0</v>
      </c>
      <c r="BW19" s="120">
        <f t="shared" si="59"/>
        <v>0</v>
      </c>
      <c r="BX19" s="120">
        <f t="shared" si="59"/>
        <v>0</v>
      </c>
      <c r="BY19" s="477">
        <f t="shared" si="35"/>
        <v>0</v>
      </c>
      <c r="BZ19" s="131">
        <f>BZ45</f>
        <v>0</v>
      </c>
      <c r="CA19" s="120">
        <f>CA45</f>
        <v>0</v>
      </c>
      <c r="CB19" s="120">
        <f>CB45</f>
        <v>0</v>
      </c>
      <c r="CC19" s="469">
        <f t="shared" si="36"/>
        <v>0</v>
      </c>
      <c r="CD19" s="130">
        <f t="shared" ref="CD19:CK19" si="60">CD45</f>
        <v>0</v>
      </c>
      <c r="CE19" s="120">
        <f t="shared" si="60"/>
        <v>0</v>
      </c>
      <c r="CF19" s="120">
        <f t="shared" si="60"/>
        <v>0</v>
      </c>
      <c r="CG19" s="120">
        <f t="shared" si="60"/>
        <v>0</v>
      </c>
      <c r="CH19" s="120">
        <f t="shared" si="60"/>
        <v>1</v>
      </c>
      <c r="CI19" s="120">
        <f t="shared" si="60"/>
        <v>0</v>
      </c>
      <c r="CJ19" s="120">
        <f t="shared" si="60"/>
        <v>1</v>
      </c>
      <c r="CK19" s="120">
        <f t="shared" si="60"/>
        <v>1</v>
      </c>
      <c r="CL19" s="315">
        <f t="shared" si="38"/>
        <v>1.2345679012345678</v>
      </c>
      <c r="CM19" s="117">
        <f t="shared" ref="CM19:CN19" si="61">CM45</f>
        <v>0</v>
      </c>
      <c r="CN19" s="324">
        <f t="shared" si="61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62">CS45</f>
        <v>0</v>
      </c>
      <c r="CT19" s="120">
        <f t="shared" si="62"/>
        <v>0</v>
      </c>
      <c r="CU19" s="120">
        <f t="shared" si="62"/>
        <v>0</v>
      </c>
      <c r="CV19" s="120">
        <f t="shared" si="62"/>
        <v>0</v>
      </c>
      <c r="CW19" s="120">
        <f t="shared" si="62"/>
        <v>0</v>
      </c>
      <c r="CX19" s="120">
        <f t="shared" si="62"/>
        <v>0</v>
      </c>
      <c r="CY19" s="120">
        <f t="shared" si="62"/>
        <v>0</v>
      </c>
      <c r="CZ19" s="120">
        <f t="shared" si="62"/>
        <v>0</v>
      </c>
      <c r="DA19" s="120">
        <f t="shared" si="62"/>
        <v>0</v>
      </c>
      <c r="DB19" s="120">
        <f t="shared" si="62"/>
        <v>0</v>
      </c>
      <c r="DC19" s="120">
        <f t="shared" si="62"/>
        <v>0</v>
      </c>
      <c r="DD19" s="120">
        <f t="shared" si="62"/>
        <v>0</v>
      </c>
      <c r="DE19" s="120">
        <f t="shared" si="62"/>
        <v>0</v>
      </c>
      <c r="DF19" s="120">
        <f t="shared" si="62"/>
        <v>0</v>
      </c>
      <c r="DG19" s="120">
        <f t="shared" si="62"/>
        <v>0</v>
      </c>
      <c r="DH19" s="120">
        <f t="shared" si="62"/>
        <v>0</v>
      </c>
      <c r="DI19" s="120">
        <f t="shared" si="62"/>
        <v>0</v>
      </c>
      <c r="DJ19" s="120">
        <f t="shared" si="62"/>
        <v>0</v>
      </c>
      <c r="DK19" s="120">
        <f t="shared" si="62"/>
        <v>0</v>
      </c>
      <c r="DL19" s="120">
        <f t="shared" si="62"/>
        <v>0</v>
      </c>
      <c r="DM19" s="120">
        <f t="shared" si="62"/>
        <v>0</v>
      </c>
      <c r="DN19" s="125"/>
      <c r="DO19" s="308" t="s">
        <v>154</v>
      </c>
      <c r="DP19" s="474">
        <f>DP45</f>
        <v>77</v>
      </c>
      <c r="DQ19" s="120">
        <f t="shared" ref="DQ19:DW19" si="63">DQ45</f>
        <v>0</v>
      </c>
      <c r="DR19" s="120">
        <f t="shared" si="63"/>
        <v>0</v>
      </c>
      <c r="DS19" s="120">
        <f t="shared" si="63"/>
        <v>11</v>
      </c>
      <c r="DT19" s="120">
        <f t="shared" si="63"/>
        <v>0</v>
      </c>
      <c r="DU19" s="120">
        <f t="shared" si="63"/>
        <v>0</v>
      </c>
      <c r="DV19" s="120">
        <f t="shared" si="63"/>
        <v>0</v>
      </c>
      <c r="DW19" s="120">
        <f t="shared" si="63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4">EC45</f>
        <v>0</v>
      </c>
      <c r="ED19" s="120">
        <f t="shared" si="64"/>
        <v>0</v>
      </c>
      <c r="EE19" s="120">
        <f t="shared" si="64"/>
        <v>0</v>
      </c>
      <c r="EF19" s="120">
        <f t="shared" si="64"/>
        <v>0</v>
      </c>
      <c r="EG19" s="120">
        <f t="shared" si="64"/>
        <v>0</v>
      </c>
      <c r="EH19" s="120">
        <f t="shared" si="64"/>
        <v>0</v>
      </c>
      <c r="EI19" s="120">
        <f t="shared" si="64"/>
        <v>0</v>
      </c>
      <c r="EJ19" s="120">
        <f t="shared" si="64"/>
        <v>0</v>
      </c>
      <c r="EK19" s="127">
        <f t="shared" si="9"/>
        <v>0</v>
      </c>
      <c r="EL19" s="120">
        <f>EL45</f>
        <v>0</v>
      </c>
      <c r="EM19" s="120">
        <f>EM45</f>
        <v>12</v>
      </c>
      <c r="EN19" s="127">
        <f t="shared" si="10"/>
        <v>0.15584415584415584</v>
      </c>
      <c r="EO19" s="120">
        <f>EO45</f>
        <v>12</v>
      </c>
      <c r="EP19" s="127">
        <f t="shared" si="11"/>
        <v>0.15584415584415584</v>
      </c>
      <c r="EQ19" s="125"/>
      <c r="ER19" s="133" t="s">
        <v>154</v>
      </c>
      <c r="ES19" s="120">
        <f>ES45</f>
        <v>0</v>
      </c>
      <c r="ET19" s="120">
        <f t="shared" ref="ET19:FK19" si="65">ET45</f>
        <v>0</v>
      </c>
      <c r="EU19" s="120">
        <f t="shared" si="65"/>
        <v>0</v>
      </c>
      <c r="EV19" s="120">
        <f t="shared" si="65"/>
        <v>1</v>
      </c>
      <c r="EW19" s="120">
        <f t="shared" si="65"/>
        <v>0</v>
      </c>
      <c r="EX19" s="120">
        <f t="shared" si="65"/>
        <v>0</v>
      </c>
      <c r="EY19" s="120">
        <f t="shared" si="65"/>
        <v>4</v>
      </c>
      <c r="EZ19" s="120">
        <f t="shared" si="65"/>
        <v>1</v>
      </c>
      <c r="FA19" s="120">
        <f t="shared" si="65"/>
        <v>0</v>
      </c>
      <c r="FB19" s="120">
        <f t="shared" si="65"/>
        <v>1</v>
      </c>
      <c r="FC19" s="120">
        <f t="shared" si="65"/>
        <v>0</v>
      </c>
      <c r="FD19" s="120">
        <f t="shared" si="65"/>
        <v>2</v>
      </c>
      <c r="FE19" s="120">
        <f t="shared" si="65"/>
        <v>0</v>
      </c>
      <c r="FF19" s="120">
        <f t="shared" si="65"/>
        <v>0</v>
      </c>
      <c r="FG19" s="120">
        <f t="shared" si="65"/>
        <v>0</v>
      </c>
      <c r="FH19" s="120">
        <f t="shared" si="65"/>
        <v>0</v>
      </c>
      <c r="FI19" s="120">
        <f t="shared" si="65"/>
        <v>0</v>
      </c>
      <c r="FJ19" s="120">
        <f t="shared" si="65"/>
        <v>0</v>
      </c>
      <c r="FK19" s="119">
        <f t="shared" si="65"/>
        <v>82</v>
      </c>
      <c r="FL19" s="188">
        <f t="shared" si="12"/>
        <v>2.4390243902439024</v>
      </c>
      <c r="FM19" s="120">
        <f t="shared" ref="FM19:GG19" si="66">FM45</f>
        <v>0</v>
      </c>
      <c r="FN19" s="120">
        <f t="shared" si="66"/>
        <v>0</v>
      </c>
      <c r="FO19" s="120">
        <f t="shared" si="66"/>
        <v>1</v>
      </c>
      <c r="FP19" s="120">
        <f t="shared" si="66"/>
        <v>0</v>
      </c>
      <c r="FQ19" s="120">
        <f t="shared" si="66"/>
        <v>1</v>
      </c>
      <c r="FR19" s="120">
        <f t="shared" si="66"/>
        <v>0</v>
      </c>
      <c r="FS19" s="120">
        <f t="shared" si="66"/>
        <v>0</v>
      </c>
      <c r="FT19" s="120">
        <f t="shared" si="66"/>
        <v>0</v>
      </c>
      <c r="FU19" s="120">
        <f t="shared" si="66"/>
        <v>1</v>
      </c>
      <c r="FV19" s="120">
        <f t="shared" si="66"/>
        <v>0</v>
      </c>
      <c r="FW19" s="120">
        <f t="shared" si="66"/>
        <v>0</v>
      </c>
      <c r="FX19" s="120">
        <f t="shared" si="66"/>
        <v>15</v>
      </c>
      <c r="FY19" s="120">
        <f t="shared" si="66"/>
        <v>7</v>
      </c>
      <c r="FZ19" s="120">
        <f t="shared" si="66"/>
        <v>1</v>
      </c>
      <c r="GA19" s="120">
        <f t="shared" si="66"/>
        <v>5</v>
      </c>
      <c r="GB19" s="120">
        <f t="shared" si="66"/>
        <v>2</v>
      </c>
      <c r="GC19" s="120">
        <f t="shared" si="66"/>
        <v>0</v>
      </c>
      <c r="GD19" s="120">
        <f t="shared" si="66"/>
        <v>0</v>
      </c>
      <c r="GE19" s="120">
        <f t="shared" si="66"/>
        <v>0</v>
      </c>
      <c r="GF19" s="120">
        <f t="shared" si="66"/>
        <v>0</v>
      </c>
      <c r="GG19" s="120">
        <f t="shared" si="66"/>
        <v>0</v>
      </c>
      <c r="GH19" s="125"/>
      <c r="GI19" s="133" t="s">
        <v>154</v>
      </c>
      <c r="GJ19" s="119">
        <f>GJ45</f>
        <v>638</v>
      </c>
      <c r="GK19" s="192">
        <f t="shared" si="14"/>
        <v>14.106583072100312</v>
      </c>
      <c r="GL19" s="120">
        <f>GL45</f>
        <v>0</v>
      </c>
      <c r="GM19" s="120">
        <f t="shared" ref="GM19:GW19" si="67">GM45</f>
        <v>0</v>
      </c>
      <c r="GN19" s="120">
        <f t="shared" si="67"/>
        <v>0</v>
      </c>
      <c r="GO19" s="120">
        <f t="shared" si="67"/>
        <v>5</v>
      </c>
      <c r="GP19" s="120">
        <f t="shared" si="67"/>
        <v>1</v>
      </c>
      <c r="GQ19" s="120">
        <f t="shared" si="67"/>
        <v>8</v>
      </c>
      <c r="GR19" s="120">
        <f t="shared" si="67"/>
        <v>4</v>
      </c>
      <c r="GS19" s="120">
        <f t="shared" si="67"/>
        <v>17</v>
      </c>
      <c r="GT19" s="120">
        <f t="shared" si="67"/>
        <v>33</v>
      </c>
      <c r="GU19" s="129">
        <f t="shared" si="67"/>
        <v>22</v>
      </c>
      <c r="GV19" s="131">
        <f t="shared" si="67"/>
        <v>114</v>
      </c>
      <c r="GW19" s="120">
        <f t="shared" si="67"/>
        <v>713</v>
      </c>
      <c r="GX19" s="304">
        <f t="shared" si="16"/>
        <v>15.988779803646564</v>
      </c>
      <c r="GY19" s="130">
        <f t="shared" ref="GY19:HG19" si="68">GY45</f>
        <v>1</v>
      </c>
      <c r="GZ19" s="120">
        <f t="shared" si="68"/>
        <v>0</v>
      </c>
      <c r="HA19" s="120">
        <f t="shared" si="68"/>
        <v>0</v>
      </c>
      <c r="HB19" s="120">
        <f t="shared" si="68"/>
        <v>0</v>
      </c>
      <c r="HC19" s="120">
        <f t="shared" si="68"/>
        <v>0</v>
      </c>
      <c r="HD19" s="120">
        <f t="shared" si="68"/>
        <v>0</v>
      </c>
      <c r="HE19" s="120">
        <f t="shared" si="68"/>
        <v>0</v>
      </c>
      <c r="HF19" s="120">
        <f t="shared" si="68"/>
        <v>0</v>
      </c>
      <c r="HG19" s="124">
        <f t="shared" si="68"/>
        <v>0</v>
      </c>
      <c r="HH19" s="125"/>
      <c r="HI19" s="133" t="s">
        <v>154</v>
      </c>
      <c r="HJ19" s="120">
        <f t="shared" ref="HJ19:HR19" si="69">HJ45</f>
        <v>0</v>
      </c>
      <c r="HK19" s="120">
        <f t="shared" si="69"/>
        <v>0</v>
      </c>
      <c r="HL19" s="120">
        <f t="shared" si="69"/>
        <v>0</v>
      </c>
      <c r="HM19" s="120">
        <f t="shared" si="69"/>
        <v>0</v>
      </c>
      <c r="HN19" s="120">
        <f t="shared" si="69"/>
        <v>0</v>
      </c>
      <c r="HO19" s="120">
        <f t="shared" si="69"/>
        <v>0</v>
      </c>
      <c r="HP19" s="120">
        <f t="shared" si="69"/>
        <v>0</v>
      </c>
      <c r="HQ19" s="129">
        <f t="shared" si="69"/>
        <v>0</v>
      </c>
      <c r="HR19" s="131">
        <f t="shared" si="69"/>
        <v>46</v>
      </c>
      <c r="HS19" s="198">
        <f t="shared" si="48"/>
        <v>0</v>
      </c>
      <c r="HT19" s="130">
        <f t="shared" ref="HT19:IF19" si="70">HT45</f>
        <v>0</v>
      </c>
      <c r="HU19" s="120">
        <f t="shared" si="70"/>
        <v>0</v>
      </c>
      <c r="HV19" s="120">
        <f t="shared" si="70"/>
        <v>0</v>
      </c>
      <c r="HW19" s="124">
        <f t="shared" si="70"/>
        <v>0</v>
      </c>
      <c r="HX19" s="211"/>
      <c r="HY19" s="130">
        <f t="shared" si="70"/>
        <v>0</v>
      </c>
      <c r="HZ19" s="120">
        <f t="shared" si="70"/>
        <v>0</v>
      </c>
      <c r="IA19" s="120">
        <f t="shared" si="70"/>
        <v>0</v>
      </c>
      <c r="IB19" s="120">
        <f t="shared" si="70"/>
        <v>0</v>
      </c>
      <c r="IC19" s="120">
        <f t="shared" si="70"/>
        <v>0</v>
      </c>
      <c r="ID19" s="120">
        <f t="shared" si="70"/>
        <v>0</v>
      </c>
      <c r="IE19" s="120">
        <f t="shared" si="70"/>
        <v>0</v>
      </c>
      <c r="IF19" s="124">
        <f t="shared" si="70"/>
        <v>0</v>
      </c>
      <c r="IG19" s="125"/>
      <c r="IH19" s="133" t="s">
        <v>154</v>
      </c>
      <c r="II19" s="120">
        <f t="shared" ref="II19:JH19" si="71">II45</f>
        <v>0</v>
      </c>
      <c r="IJ19" s="120">
        <f t="shared" si="71"/>
        <v>0</v>
      </c>
      <c r="IK19" s="120">
        <f t="shared" si="71"/>
        <v>0</v>
      </c>
      <c r="IL19" s="120">
        <f t="shared" si="71"/>
        <v>0</v>
      </c>
      <c r="IM19" s="120">
        <f t="shared" si="71"/>
        <v>0</v>
      </c>
      <c r="IN19" s="120">
        <f t="shared" si="71"/>
        <v>0</v>
      </c>
      <c r="IO19" s="120">
        <f t="shared" si="71"/>
        <v>16</v>
      </c>
      <c r="IP19" s="120">
        <f t="shared" si="71"/>
        <v>3</v>
      </c>
      <c r="IQ19" s="120">
        <f t="shared" si="71"/>
        <v>1</v>
      </c>
      <c r="IR19" s="120">
        <f t="shared" si="71"/>
        <v>5</v>
      </c>
      <c r="IS19" s="120">
        <f t="shared" si="71"/>
        <v>0</v>
      </c>
      <c r="IT19" s="120">
        <f t="shared" si="71"/>
        <v>0</v>
      </c>
      <c r="IU19" s="120">
        <f t="shared" si="71"/>
        <v>0</v>
      </c>
      <c r="IV19" s="120">
        <f t="shared" si="71"/>
        <v>0</v>
      </c>
      <c r="IW19" s="124">
        <f t="shared" si="71"/>
        <v>0</v>
      </c>
      <c r="IX19" s="130">
        <f t="shared" si="71"/>
        <v>0</v>
      </c>
      <c r="IY19" s="120">
        <f t="shared" si="71"/>
        <v>0</v>
      </c>
      <c r="IZ19" s="129">
        <f t="shared" si="71"/>
        <v>0</v>
      </c>
      <c r="JA19" s="131">
        <f t="shared" si="71"/>
        <v>0</v>
      </c>
      <c r="JB19" s="120">
        <f t="shared" si="71"/>
        <v>0</v>
      </c>
      <c r="JC19" s="124">
        <f t="shared" si="71"/>
        <v>0</v>
      </c>
      <c r="JD19" s="130">
        <f t="shared" si="71"/>
        <v>0</v>
      </c>
      <c r="JE19" s="120">
        <f t="shared" si="71"/>
        <v>0</v>
      </c>
      <c r="JF19" s="120">
        <f t="shared" si="71"/>
        <v>0</v>
      </c>
      <c r="JG19" s="120">
        <f t="shared" si="71"/>
        <v>0</v>
      </c>
      <c r="JH19" s="120">
        <f t="shared" si="71"/>
        <v>0</v>
      </c>
      <c r="JI19" s="125"/>
      <c r="JJ19" s="133" t="s">
        <v>154</v>
      </c>
      <c r="JK19" s="120">
        <f t="shared" ref="JK19:KE19" si="72">JK45</f>
        <v>0</v>
      </c>
      <c r="JL19" s="120">
        <f t="shared" si="72"/>
        <v>0</v>
      </c>
      <c r="JM19" s="120">
        <f t="shared" si="72"/>
        <v>0</v>
      </c>
      <c r="JN19" s="120">
        <f t="shared" si="72"/>
        <v>0</v>
      </c>
      <c r="JO19" s="120">
        <f t="shared" si="72"/>
        <v>0</v>
      </c>
      <c r="JP19" s="120">
        <f t="shared" si="72"/>
        <v>0</v>
      </c>
      <c r="JQ19" s="120">
        <f t="shared" si="72"/>
        <v>0</v>
      </c>
      <c r="JR19" s="120">
        <f t="shared" si="72"/>
        <v>0</v>
      </c>
      <c r="JS19" s="120">
        <f t="shared" si="72"/>
        <v>0</v>
      </c>
      <c r="JT19" s="129">
        <f t="shared" si="72"/>
        <v>0</v>
      </c>
      <c r="JU19" s="340">
        <f t="shared" si="72"/>
        <v>0</v>
      </c>
      <c r="JV19" s="341">
        <f t="shared" si="72"/>
        <v>0</v>
      </c>
      <c r="JW19" s="341">
        <f t="shared" si="72"/>
        <v>0</v>
      </c>
      <c r="JX19" s="341">
        <f t="shared" si="72"/>
        <v>0</v>
      </c>
      <c r="JY19" s="342">
        <f t="shared" si="72"/>
        <v>1</v>
      </c>
      <c r="JZ19" s="340">
        <f t="shared" si="72"/>
        <v>0</v>
      </c>
      <c r="KA19" s="341">
        <f t="shared" si="72"/>
        <v>0</v>
      </c>
      <c r="KB19" s="341">
        <f t="shared" si="72"/>
        <v>1</v>
      </c>
      <c r="KC19" s="341">
        <f t="shared" si="72"/>
        <v>0</v>
      </c>
      <c r="KD19" s="342">
        <f t="shared" si="72"/>
        <v>0</v>
      </c>
      <c r="KE19" s="340">
        <f t="shared" si="72"/>
        <v>357</v>
      </c>
      <c r="KF19" s="343">
        <f t="shared" si="19"/>
        <v>7.8431372549019605</v>
      </c>
      <c r="KG19" s="342">
        <f>KG45</f>
        <v>28</v>
      </c>
      <c r="KH19" s="131">
        <f t="shared" ref="KH19:KW19" si="73">KH45</f>
        <v>2</v>
      </c>
      <c r="KI19" s="130">
        <f t="shared" si="73"/>
        <v>0</v>
      </c>
      <c r="KJ19" s="124">
        <f t="shared" si="73"/>
        <v>0</v>
      </c>
      <c r="KK19" s="125"/>
      <c r="KL19" s="308" t="s">
        <v>154</v>
      </c>
      <c r="KM19" s="131">
        <f t="shared" si="73"/>
        <v>0</v>
      </c>
      <c r="KN19" s="120">
        <f t="shared" si="73"/>
        <v>0</v>
      </c>
      <c r="KO19" s="120">
        <f t="shared" si="73"/>
        <v>0</v>
      </c>
      <c r="KP19" s="120">
        <f t="shared" si="73"/>
        <v>3</v>
      </c>
      <c r="KQ19" s="120">
        <f t="shared" si="73"/>
        <v>0</v>
      </c>
      <c r="KR19" s="120">
        <f t="shared" si="73"/>
        <v>2</v>
      </c>
      <c r="KS19" s="120">
        <f t="shared" si="73"/>
        <v>3</v>
      </c>
      <c r="KT19" s="120">
        <f t="shared" si="73"/>
        <v>0</v>
      </c>
      <c r="KU19" s="124">
        <f t="shared" si="73"/>
        <v>0</v>
      </c>
      <c r="KV19" s="120">
        <f t="shared" si="73"/>
        <v>0</v>
      </c>
      <c r="KW19" s="120">
        <f t="shared" si="73"/>
        <v>0</v>
      </c>
      <c r="KY19" s="120">
        <f t="shared" ref="KY19:LB19" si="74">KY45</f>
        <v>0</v>
      </c>
      <c r="KZ19" s="120">
        <f t="shared" si="74"/>
        <v>0</v>
      </c>
      <c r="LA19" s="120">
        <f t="shared" si="74"/>
        <v>0</v>
      </c>
      <c r="LB19" s="120">
        <f t="shared" si="74"/>
        <v>0</v>
      </c>
      <c r="LD19" s="544" t="s">
        <v>154</v>
      </c>
      <c r="LE19" s="131">
        <f t="shared" ref="LE19:LR19" si="75">LE45</f>
        <v>0</v>
      </c>
      <c r="LF19" s="120">
        <f t="shared" si="75"/>
        <v>0</v>
      </c>
      <c r="LG19" s="120">
        <f t="shared" si="75"/>
        <v>0</v>
      </c>
      <c r="LH19" s="120">
        <f t="shared" si="75"/>
        <v>0</v>
      </c>
      <c r="LI19" s="120">
        <f t="shared" si="75"/>
        <v>0</v>
      </c>
      <c r="LJ19" s="124">
        <f t="shared" si="75"/>
        <v>0</v>
      </c>
      <c r="LK19" s="131">
        <f t="shared" si="75"/>
        <v>0</v>
      </c>
      <c r="LL19" s="120">
        <f t="shared" si="75"/>
        <v>0</v>
      </c>
      <c r="LM19" s="120">
        <f t="shared" si="75"/>
        <v>0</v>
      </c>
      <c r="LN19" s="129">
        <f t="shared" si="75"/>
        <v>0</v>
      </c>
      <c r="LO19" s="1000">
        <f t="shared" si="75"/>
        <v>12</v>
      </c>
      <c r="LP19" s="124">
        <f t="shared" si="75"/>
        <v>1</v>
      </c>
      <c r="LQ19" s="129">
        <f t="shared" si="75"/>
        <v>0</v>
      </c>
      <c r="LR19" s="124">
        <f t="shared" si="75"/>
        <v>0</v>
      </c>
      <c r="LS19" s="131">
        <f t="shared" ref="LS19:LV19" si="76">LS45</f>
        <v>27</v>
      </c>
      <c r="LT19" s="120">
        <f t="shared" si="76"/>
        <v>4</v>
      </c>
      <c r="LU19" s="120">
        <f t="shared" si="76"/>
        <v>12</v>
      </c>
      <c r="LV19" s="124">
        <f t="shared" si="76"/>
        <v>15</v>
      </c>
    </row>
    <row r="20" spans="1:334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5"/>
        <v>0</v>
      </c>
      <c r="H20" s="130">
        <f>H42+H43+H44</f>
        <v>0</v>
      </c>
      <c r="I20" s="129">
        <f>I42+I43+I44</f>
        <v>0</v>
      </c>
      <c r="J20" s="131">
        <f>J42+J43+J44</f>
        <v>6</v>
      </c>
      <c r="K20" s="120">
        <f>K42+K43+K44</f>
        <v>7</v>
      </c>
      <c r="L20" s="124">
        <f>L42+L43+L44</f>
        <v>5</v>
      </c>
      <c r="M20" s="497">
        <f t="shared" si="1"/>
        <v>6.8493150684931505</v>
      </c>
      <c r="N20" s="131">
        <f>N42+N43+N44</f>
        <v>6</v>
      </c>
      <c r="O20" s="120">
        <f>O42+O43+O44</f>
        <v>7</v>
      </c>
      <c r="P20" s="120">
        <f>P42+P43+P44</f>
        <v>5</v>
      </c>
      <c r="Q20" s="386">
        <f t="shared" si="26"/>
        <v>6.8493150684931505</v>
      </c>
      <c r="R20" s="130">
        <f t="shared" ref="R20:AG20" si="77">R42+R43+R44</f>
        <v>0</v>
      </c>
      <c r="S20" s="120">
        <f t="shared" si="77"/>
        <v>0</v>
      </c>
      <c r="T20" s="120">
        <f t="shared" si="77"/>
        <v>0</v>
      </c>
      <c r="U20" s="120">
        <f t="shared" si="77"/>
        <v>0</v>
      </c>
      <c r="V20" s="120">
        <f t="shared" si="77"/>
        <v>0</v>
      </c>
      <c r="W20" s="120">
        <f t="shared" si="77"/>
        <v>0</v>
      </c>
      <c r="X20" s="120">
        <f t="shared" si="77"/>
        <v>6</v>
      </c>
      <c r="Y20" s="120">
        <f t="shared" si="77"/>
        <v>7</v>
      </c>
      <c r="Z20" s="120">
        <f t="shared" si="77"/>
        <v>6</v>
      </c>
      <c r="AA20" s="120">
        <f t="shared" si="77"/>
        <v>7</v>
      </c>
      <c r="AB20" s="120">
        <f t="shared" si="77"/>
        <v>30</v>
      </c>
      <c r="AC20" s="120">
        <f t="shared" si="77"/>
        <v>2</v>
      </c>
      <c r="AD20" s="120">
        <f t="shared" si="77"/>
        <v>0</v>
      </c>
      <c r="AE20" s="120">
        <f t="shared" si="77"/>
        <v>0</v>
      </c>
      <c r="AF20" s="120">
        <f t="shared" si="77"/>
        <v>0</v>
      </c>
      <c r="AG20" s="120">
        <f t="shared" si="77"/>
        <v>0</v>
      </c>
      <c r="AH20" s="125"/>
      <c r="AI20" s="307" t="s">
        <v>156</v>
      </c>
      <c r="AJ20" s="474">
        <f>AJ42+AJ43+AJ44</f>
        <v>96</v>
      </c>
      <c r="AK20" s="120">
        <f>AK42+AK43+AK44</f>
        <v>5</v>
      </c>
      <c r="AL20" s="127">
        <f t="shared" si="28"/>
        <v>5.2083333333333339</v>
      </c>
      <c r="AM20" s="120">
        <f t="shared" ref="AM20:AU20" si="78">AM42+AM43+AM44</f>
        <v>4</v>
      </c>
      <c r="AN20" s="129">
        <f t="shared" si="78"/>
        <v>4</v>
      </c>
      <c r="AO20" s="131">
        <f t="shared" si="78"/>
        <v>0</v>
      </c>
      <c r="AP20" s="120">
        <f t="shared" si="78"/>
        <v>0</v>
      </c>
      <c r="AQ20" s="124">
        <f t="shared" si="78"/>
        <v>11</v>
      </c>
      <c r="AR20" s="130">
        <f t="shared" si="78"/>
        <v>0</v>
      </c>
      <c r="AS20" s="120">
        <f t="shared" si="78"/>
        <v>0</v>
      </c>
      <c r="AT20" s="120">
        <f t="shared" si="78"/>
        <v>12</v>
      </c>
      <c r="AU20" s="120">
        <f t="shared" si="78"/>
        <v>7</v>
      </c>
      <c r="AV20" s="127">
        <f t="shared" si="30"/>
        <v>7.291666666666667</v>
      </c>
      <c r="AW20" s="120">
        <f>AW42+AW43+AW44</f>
        <v>7</v>
      </c>
      <c r="AX20" s="120">
        <f>AX42+AX43+AX44</f>
        <v>7</v>
      </c>
      <c r="AY20" s="120">
        <f>AY42+AY43+AY44</f>
        <v>0</v>
      </c>
      <c r="AZ20" s="120">
        <f>AZ42+AZ43+AZ44</f>
        <v>0</v>
      </c>
      <c r="BA20" s="120">
        <f>BA42+BA43+BA44</f>
        <v>0</v>
      </c>
      <c r="BB20" s="123">
        <f t="shared" si="31"/>
        <v>0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2"/>
        <v>0</v>
      </c>
      <c r="BG20" s="120">
        <f t="shared" ref="BG20:BM20" si="79">BG42+BG43+BG44</f>
        <v>0</v>
      </c>
      <c r="BH20" s="120">
        <f t="shared" si="79"/>
        <v>0</v>
      </c>
      <c r="BI20" s="120">
        <f t="shared" si="79"/>
        <v>0</v>
      </c>
      <c r="BJ20" s="120">
        <f t="shared" si="79"/>
        <v>0</v>
      </c>
      <c r="BK20" s="120">
        <f t="shared" si="79"/>
        <v>0</v>
      </c>
      <c r="BL20" s="120">
        <f t="shared" si="79"/>
        <v>0</v>
      </c>
      <c r="BM20" s="120">
        <f t="shared" si="79"/>
        <v>0</v>
      </c>
      <c r="BN20" s="125"/>
      <c r="BO20" s="126" t="s">
        <v>156</v>
      </c>
      <c r="BP20" s="119">
        <f>BP42+BP43+BP44</f>
        <v>101</v>
      </c>
      <c r="BQ20" s="120">
        <f t="shared" ref="BQ20:BX20" si="80">BQ42+BQ43+BQ44</f>
        <v>0</v>
      </c>
      <c r="BR20" s="120">
        <f t="shared" si="80"/>
        <v>26</v>
      </c>
      <c r="BS20" s="120">
        <f t="shared" si="80"/>
        <v>0</v>
      </c>
      <c r="BT20" s="120">
        <f t="shared" si="80"/>
        <v>0</v>
      </c>
      <c r="BU20" s="129">
        <f t="shared" si="80"/>
        <v>0</v>
      </c>
      <c r="BV20" s="131">
        <f t="shared" si="80"/>
        <v>0</v>
      </c>
      <c r="BW20" s="120">
        <f t="shared" si="80"/>
        <v>0</v>
      </c>
      <c r="BX20" s="120">
        <f t="shared" si="80"/>
        <v>0</v>
      </c>
      <c r="BY20" s="477">
        <f t="shared" si="35"/>
        <v>0</v>
      </c>
      <c r="BZ20" s="131">
        <f>BZ42+BZ43+BZ44</f>
        <v>0</v>
      </c>
      <c r="CA20" s="120">
        <f>CA42+CA43+CA44</f>
        <v>0</v>
      </c>
      <c r="CB20" s="120">
        <f>CB42+CB43+CB44</f>
        <v>0</v>
      </c>
      <c r="CC20" s="469">
        <f t="shared" si="36"/>
        <v>0</v>
      </c>
      <c r="CD20" s="130">
        <f t="shared" ref="CD20:CK20" si="81">CD42+CD43+CD44</f>
        <v>0</v>
      </c>
      <c r="CE20" s="120">
        <f t="shared" si="81"/>
        <v>0</v>
      </c>
      <c r="CF20" s="120">
        <f t="shared" si="81"/>
        <v>0</v>
      </c>
      <c r="CG20" s="120">
        <f t="shared" si="81"/>
        <v>0</v>
      </c>
      <c r="CH20" s="120">
        <f t="shared" si="81"/>
        <v>0</v>
      </c>
      <c r="CI20" s="120">
        <f t="shared" si="81"/>
        <v>0</v>
      </c>
      <c r="CJ20" s="120">
        <f t="shared" si="81"/>
        <v>0</v>
      </c>
      <c r="CK20" s="120">
        <f t="shared" si="81"/>
        <v>0</v>
      </c>
      <c r="CL20" s="315">
        <f t="shared" si="38"/>
        <v>0</v>
      </c>
      <c r="CM20" s="117">
        <f t="shared" ref="CM20:CN20" si="82">CM42+CM43+CM44</f>
        <v>0</v>
      </c>
      <c r="CN20" s="324">
        <f t="shared" si="82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83">CS42+CS43+CS44</f>
        <v>0</v>
      </c>
      <c r="CT20" s="120">
        <f t="shared" si="83"/>
        <v>0</v>
      </c>
      <c r="CU20" s="120">
        <f t="shared" si="83"/>
        <v>0</v>
      </c>
      <c r="CV20" s="120">
        <f t="shared" si="83"/>
        <v>0</v>
      </c>
      <c r="CW20" s="120">
        <f t="shared" si="83"/>
        <v>0</v>
      </c>
      <c r="CX20" s="120">
        <f t="shared" si="83"/>
        <v>0</v>
      </c>
      <c r="CY20" s="120">
        <f t="shared" si="83"/>
        <v>0</v>
      </c>
      <c r="CZ20" s="120">
        <f t="shared" si="83"/>
        <v>0</v>
      </c>
      <c r="DA20" s="120">
        <f t="shared" si="83"/>
        <v>0</v>
      </c>
      <c r="DB20" s="120">
        <f t="shared" si="83"/>
        <v>0</v>
      </c>
      <c r="DC20" s="120">
        <f t="shared" si="83"/>
        <v>0</v>
      </c>
      <c r="DD20" s="120">
        <f t="shared" si="83"/>
        <v>0</v>
      </c>
      <c r="DE20" s="120">
        <f t="shared" si="83"/>
        <v>0</v>
      </c>
      <c r="DF20" s="120">
        <f t="shared" si="83"/>
        <v>0</v>
      </c>
      <c r="DG20" s="120">
        <f t="shared" si="83"/>
        <v>0</v>
      </c>
      <c r="DH20" s="120">
        <f t="shared" si="83"/>
        <v>0</v>
      </c>
      <c r="DI20" s="120">
        <f t="shared" si="83"/>
        <v>0</v>
      </c>
      <c r="DJ20" s="120">
        <f t="shared" si="83"/>
        <v>0</v>
      </c>
      <c r="DK20" s="120">
        <f t="shared" si="83"/>
        <v>0</v>
      </c>
      <c r="DL20" s="120">
        <f t="shared" si="83"/>
        <v>0</v>
      </c>
      <c r="DM20" s="120">
        <f t="shared" si="83"/>
        <v>0</v>
      </c>
      <c r="DN20" s="125"/>
      <c r="DO20" s="307" t="s">
        <v>156</v>
      </c>
      <c r="DP20" s="474">
        <f>DP42+DP43+DP44</f>
        <v>90</v>
      </c>
      <c r="DQ20" s="120">
        <f t="shared" ref="DQ20:DW20" si="84">DQ42+DQ43+DQ44</f>
        <v>0</v>
      </c>
      <c r="DR20" s="120">
        <f t="shared" si="84"/>
        <v>0</v>
      </c>
      <c r="DS20" s="120">
        <f t="shared" si="84"/>
        <v>9</v>
      </c>
      <c r="DT20" s="120">
        <f t="shared" si="84"/>
        <v>0</v>
      </c>
      <c r="DU20" s="120">
        <f t="shared" si="84"/>
        <v>0</v>
      </c>
      <c r="DV20" s="120">
        <f t="shared" si="84"/>
        <v>0</v>
      </c>
      <c r="DW20" s="120">
        <f t="shared" si="84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5">EC42+EC43+EC44</f>
        <v>0</v>
      </c>
      <c r="ED20" s="120">
        <f t="shared" si="85"/>
        <v>0</v>
      </c>
      <c r="EE20" s="120">
        <f t="shared" si="85"/>
        <v>0</v>
      </c>
      <c r="EF20" s="120">
        <f t="shared" si="85"/>
        <v>0</v>
      </c>
      <c r="EG20" s="120">
        <f t="shared" si="85"/>
        <v>0</v>
      </c>
      <c r="EH20" s="120">
        <f t="shared" si="85"/>
        <v>0</v>
      </c>
      <c r="EI20" s="120">
        <f t="shared" si="85"/>
        <v>0</v>
      </c>
      <c r="EJ20" s="120">
        <f t="shared" si="85"/>
        <v>0</v>
      </c>
      <c r="EK20" s="127">
        <f t="shared" si="9"/>
        <v>0</v>
      </c>
      <c r="EL20" s="120">
        <f>EL42+EL43+EL44</f>
        <v>0</v>
      </c>
      <c r="EM20" s="120">
        <f>EM42+EM43+EM44</f>
        <v>4</v>
      </c>
      <c r="EN20" s="127">
        <f t="shared" si="10"/>
        <v>4.4444444444444446E-2</v>
      </c>
      <c r="EO20" s="120">
        <f>EO42+EO43+EO44</f>
        <v>4</v>
      </c>
      <c r="EP20" s="127">
        <f t="shared" si="11"/>
        <v>4.4444444444444446E-2</v>
      </c>
      <c r="EQ20" s="125"/>
      <c r="ER20" s="126" t="s">
        <v>156</v>
      </c>
      <c r="ES20" s="120">
        <f>ES42+ES43+ES44</f>
        <v>0</v>
      </c>
      <c r="ET20" s="120">
        <f t="shared" ref="ET20:FK20" si="86">ET42+ET43+ET44</f>
        <v>0</v>
      </c>
      <c r="EU20" s="120">
        <f t="shared" si="86"/>
        <v>0</v>
      </c>
      <c r="EV20" s="120">
        <f t="shared" si="86"/>
        <v>2</v>
      </c>
      <c r="EW20" s="120">
        <f t="shared" si="86"/>
        <v>0</v>
      </c>
      <c r="EX20" s="120">
        <f t="shared" si="86"/>
        <v>0</v>
      </c>
      <c r="EY20" s="120">
        <f t="shared" si="86"/>
        <v>2</v>
      </c>
      <c r="EZ20" s="120">
        <f t="shared" si="86"/>
        <v>1</v>
      </c>
      <c r="FA20" s="120">
        <f t="shared" si="86"/>
        <v>1</v>
      </c>
      <c r="FB20" s="120">
        <f t="shared" si="86"/>
        <v>0</v>
      </c>
      <c r="FC20" s="120">
        <f t="shared" si="86"/>
        <v>1</v>
      </c>
      <c r="FD20" s="120">
        <f t="shared" si="86"/>
        <v>0</v>
      </c>
      <c r="FE20" s="120">
        <f t="shared" si="86"/>
        <v>0</v>
      </c>
      <c r="FF20" s="120">
        <f t="shared" si="86"/>
        <v>0</v>
      </c>
      <c r="FG20" s="120">
        <f t="shared" si="86"/>
        <v>0</v>
      </c>
      <c r="FH20" s="120">
        <f t="shared" si="86"/>
        <v>0</v>
      </c>
      <c r="FI20" s="120">
        <f t="shared" si="86"/>
        <v>0</v>
      </c>
      <c r="FJ20" s="120">
        <f t="shared" si="86"/>
        <v>0</v>
      </c>
      <c r="FK20" s="119">
        <f t="shared" si="86"/>
        <v>69</v>
      </c>
      <c r="FL20" s="188">
        <f t="shared" si="12"/>
        <v>11.594202898550725</v>
      </c>
      <c r="FM20" s="120">
        <f t="shared" ref="FM20:GG20" si="87">FM42+FM43+FM44</f>
        <v>0</v>
      </c>
      <c r="FN20" s="120">
        <f t="shared" si="87"/>
        <v>0</v>
      </c>
      <c r="FO20" s="120">
        <f t="shared" si="87"/>
        <v>3</v>
      </c>
      <c r="FP20" s="120">
        <f t="shared" si="87"/>
        <v>5</v>
      </c>
      <c r="FQ20" s="120">
        <f t="shared" si="87"/>
        <v>0</v>
      </c>
      <c r="FR20" s="120">
        <f t="shared" si="87"/>
        <v>0</v>
      </c>
      <c r="FS20" s="120">
        <f t="shared" si="87"/>
        <v>0</v>
      </c>
      <c r="FT20" s="120">
        <f t="shared" si="87"/>
        <v>0</v>
      </c>
      <c r="FU20" s="120">
        <f t="shared" si="87"/>
        <v>1</v>
      </c>
      <c r="FV20" s="120">
        <f t="shared" si="87"/>
        <v>2</v>
      </c>
      <c r="FW20" s="120">
        <f t="shared" si="87"/>
        <v>0</v>
      </c>
      <c r="FX20" s="120">
        <f t="shared" si="87"/>
        <v>0</v>
      </c>
      <c r="FY20" s="120">
        <f t="shared" si="87"/>
        <v>0</v>
      </c>
      <c r="FZ20" s="120">
        <f t="shared" si="87"/>
        <v>0</v>
      </c>
      <c r="GA20" s="120">
        <f t="shared" si="87"/>
        <v>0</v>
      </c>
      <c r="GB20" s="120">
        <f t="shared" si="87"/>
        <v>0</v>
      </c>
      <c r="GC20" s="120">
        <f t="shared" si="87"/>
        <v>0</v>
      </c>
      <c r="GD20" s="120">
        <f t="shared" si="87"/>
        <v>2</v>
      </c>
      <c r="GE20" s="120">
        <f t="shared" si="87"/>
        <v>0</v>
      </c>
      <c r="GF20" s="120">
        <f t="shared" si="87"/>
        <v>0</v>
      </c>
      <c r="GG20" s="120">
        <f t="shared" si="87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8.9230769230769234</v>
      </c>
      <c r="GL20" s="120">
        <f>GL42+GL43+GL44</f>
        <v>0</v>
      </c>
      <c r="GM20" s="120">
        <f t="shared" ref="GM20:GW20" si="88">GM42+GM43+GM44</f>
        <v>0</v>
      </c>
      <c r="GN20" s="120">
        <f t="shared" si="88"/>
        <v>0</v>
      </c>
      <c r="GO20" s="120">
        <f t="shared" si="88"/>
        <v>3</v>
      </c>
      <c r="GP20" s="120">
        <f t="shared" si="88"/>
        <v>1</v>
      </c>
      <c r="GQ20" s="120">
        <f t="shared" si="88"/>
        <v>4</v>
      </c>
      <c r="GR20" s="120">
        <f t="shared" si="88"/>
        <v>6</v>
      </c>
      <c r="GS20" s="120">
        <f t="shared" si="88"/>
        <v>9</v>
      </c>
      <c r="GT20" s="120">
        <f t="shared" si="88"/>
        <v>26</v>
      </c>
      <c r="GU20" s="129">
        <f t="shared" si="88"/>
        <v>9</v>
      </c>
      <c r="GV20" s="131">
        <f t="shared" si="88"/>
        <v>48</v>
      </c>
      <c r="GW20" s="120">
        <f t="shared" si="88"/>
        <v>636</v>
      </c>
      <c r="GX20" s="304">
        <f t="shared" si="16"/>
        <v>7.5471698113207548</v>
      </c>
      <c r="GY20" s="130">
        <f t="shared" ref="GY20:HG20" si="89">GY42+GY43+GY44</f>
        <v>0</v>
      </c>
      <c r="GZ20" s="120">
        <f t="shared" si="89"/>
        <v>0</v>
      </c>
      <c r="HA20" s="120">
        <f t="shared" si="89"/>
        <v>1</v>
      </c>
      <c r="HB20" s="120">
        <f t="shared" si="89"/>
        <v>0</v>
      </c>
      <c r="HC20" s="120">
        <f t="shared" si="89"/>
        <v>0</v>
      </c>
      <c r="HD20" s="120">
        <f t="shared" si="89"/>
        <v>0</v>
      </c>
      <c r="HE20" s="120">
        <f t="shared" si="89"/>
        <v>0</v>
      </c>
      <c r="HF20" s="120">
        <f t="shared" si="89"/>
        <v>0</v>
      </c>
      <c r="HG20" s="124">
        <f t="shared" si="89"/>
        <v>0</v>
      </c>
      <c r="HH20" s="125"/>
      <c r="HI20" s="126" t="s">
        <v>156</v>
      </c>
      <c r="HJ20" s="120">
        <f t="shared" ref="HJ20:HR20" si="90">HJ42+HJ43+HJ44</f>
        <v>0</v>
      </c>
      <c r="HK20" s="120">
        <f t="shared" si="90"/>
        <v>0</v>
      </c>
      <c r="HL20" s="120">
        <f t="shared" si="90"/>
        <v>0</v>
      </c>
      <c r="HM20" s="120">
        <f t="shared" si="90"/>
        <v>0</v>
      </c>
      <c r="HN20" s="120">
        <f t="shared" si="90"/>
        <v>0</v>
      </c>
      <c r="HO20" s="120">
        <f t="shared" si="90"/>
        <v>0</v>
      </c>
      <c r="HP20" s="120">
        <f t="shared" si="90"/>
        <v>0</v>
      </c>
      <c r="HQ20" s="129">
        <f t="shared" si="90"/>
        <v>0</v>
      </c>
      <c r="HR20" s="131">
        <f t="shared" si="90"/>
        <v>49</v>
      </c>
      <c r="HS20" s="198">
        <f t="shared" si="48"/>
        <v>0</v>
      </c>
      <c r="HT20" s="130">
        <f t="shared" ref="HT20:IF20" si="91">HT42+HT43+HT44</f>
        <v>0</v>
      </c>
      <c r="HU20" s="120">
        <f t="shared" si="91"/>
        <v>0</v>
      </c>
      <c r="HV20" s="120">
        <f t="shared" si="91"/>
        <v>0</v>
      </c>
      <c r="HW20" s="124">
        <f t="shared" si="91"/>
        <v>0</v>
      </c>
      <c r="HX20" s="211"/>
      <c r="HY20" s="130">
        <f t="shared" si="91"/>
        <v>0</v>
      </c>
      <c r="HZ20" s="120">
        <f t="shared" si="91"/>
        <v>0</v>
      </c>
      <c r="IA20" s="120">
        <f t="shared" si="91"/>
        <v>0</v>
      </c>
      <c r="IB20" s="120">
        <f t="shared" si="91"/>
        <v>0</v>
      </c>
      <c r="IC20" s="120">
        <f t="shared" si="91"/>
        <v>0</v>
      </c>
      <c r="ID20" s="120">
        <f t="shared" si="91"/>
        <v>0</v>
      </c>
      <c r="IE20" s="120">
        <f t="shared" si="91"/>
        <v>0</v>
      </c>
      <c r="IF20" s="124">
        <f t="shared" si="91"/>
        <v>0</v>
      </c>
      <c r="IG20" s="125"/>
      <c r="IH20" s="126" t="s">
        <v>156</v>
      </c>
      <c r="II20" s="120">
        <f t="shared" ref="II20:JH20" si="92">II42+II43+II44</f>
        <v>0</v>
      </c>
      <c r="IJ20" s="120">
        <f t="shared" si="92"/>
        <v>0</v>
      </c>
      <c r="IK20" s="120">
        <f t="shared" si="92"/>
        <v>0</v>
      </c>
      <c r="IL20" s="120">
        <f t="shared" si="92"/>
        <v>0</v>
      </c>
      <c r="IM20" s="120">
        <f t="shared" si="92"/>
        <v>0</v>
      </c>
      <c r="IN20" s="120">
        <f t="shared" si="92"/>
        <v>0</v>
      </c>
      <c r="IO20" s="120">
        <f t="shared" si="92"/>
        <v>1</v>
      </c>
      <c r="IP20" s="120">
        <f t="shared" si="92"/>
        <v>2</v>
      </c>
      <c r="IQ20" s="120">
        <f t="shared" si="92"/>
        <v>0</v>
      </c>
      <c r="IR20" s="120">
        <f t="shared" si="92"/>
        <v>4</v>
      </c>
      <c r="IS20" s="120">
        <f t="shared" si="92"/>
        <v>1</v>
      </c>
      <c r="IT20" s="120">
        <f t="shared" si="92"/>
        <v>0</v>
      </c>
      <c r="IU20" s="120">
        <f t="shared" si="92"/>
        <v>0</v>
      </c>
      <c r="IV20" s="120">
        <f t="shared" si="92"/>
        <v>0</v>
      </c>
      <c r="IW20" s="124">
        <f t="shared" si="92"/>
        <v>0</v>
      </c>
      <c r="IX20" s="130">
        <f t="shared" si="92"/>
        <v>1</v>
      </c>
      <c r="IY20" s="120">
        <f t="shared" si="92"/>
        <v>1</v>
      </c>
      <c r="IZ20" s="129">
        <f t="shared" si="92"/>
        <v>0</v>
      </c>
      <c r="JA20" s="131">
        <f t="shared" si="92"/>
        <v>1</v>
      </c>
      <c r="JB20" s="120">
        <f t="shared" si="92"/>
        <v>1</v>
      </c>
      <c r="JC20" s="124">
        <f t="shared" si="92"/>
        <v>0</v>
      </c>
      <c r="JD20" s="130">
        <f t="shared" si="92"/>
        <v>0</v>
      </c>
      <c r="JE20" s="120">
        <f t="shared" si="92"/>
        <v>0</v>
      </c>
      <c r="JF20" s="120">
        <f t="shared" si="92"/>
        <v>0</v>
      </c>
      <c r="JG20" s="120">
        <f t="shared" si="92"/>
        <v>0</v>
      </c>
      <c r="JH20" s="120">
        <f t="shared" si="92"/>
        <v>0</v>
      </c>
      <c r="JI20" s="125"/>
      <c r="JJ20" s="126" t="s">
        <v>156</v>
      </c>
      <c r="JK20" s="120">
        <f t="shared" ref="JK20:KE20" si="93">JK42+JK43+JK44</f>
        <v>0</v>
      </c>
      <c r="JL20" s="120">
        <f t="shared" si="93"/>
        <v>0</v>
      </c>
      <c r="JM20" s="120">
        <f t="shared" si="93"/>
        <v>0</v>
      </c>
      <c r="JN20" s="120">
        <f t="shared" si="93"/>
        <v>0</v>
      </c>
      <c r="JO20" s="120">
        <f t="shared" si="93"/>
        <v>0</v>
      </c>
      <c r="JP20" s="120">
        <f t="shared" si="93"/>
        <v>0</v>
      </c>
      <c r="JQ20" s="120">
        <f t="shared" si="93"/>
        <v>0</v>
      </c>
      <c r="JR20" s="120">
        <f t="shared" si="93"/>
        <v>0</v>
      </c>
      <c r="JS20" s="120">
        <f t="shared" si="93"/>
        <v>0</v>
      </c>
      <c r="JT20" s="129">
        <f t="shared" si="93"/>
        <v>0</v>
      </c>
      <c r="JU20" s="340">
        <f t="shared" si="93"/>
        <v>0</v>
      </c>
      <c r="JV20" s="341">
        <f t="shared" si="93"/>
        <v>0</v>
      </c>
      <c r="JW20" s="341">
        <f t="shared" si="93"/>
        <v>0</v>
      </c>
      <c r="JX20" s="341">
        <f t="shared" si="93"/>
        <v>1</v>
      </c>
      <c r="JY20" s="342">
        <f t="shared" si="93"/>
        <v>1</v>
      </c>
      <c r="JZ20" s="340">
        <f t="shared" si="93"/>
        <v>0</v>
      </c>
      <c r="KA20" s="341">
        <f t="shared" si="93"/>
        <v>0</v>
      </c>
      <c r="KB20" s="341">
        <f t="shared" si="93"/>
        <v>3</v>
      </c>
      <c r="KC20" s="341">
        <f t="shared" si="93"/>
        <v>0</v>
      </c>
      <c r="KD20" s="342">
        <f t="shared" si="93"/>
        <v>0</v>
      </c>
      <c r="KE20" s="340">
        <f t="shared" si="93"/>
        <v>319</v>
      </c>
      <c r="KF20" s="343">
        <f t="shared" si="19"/>
        <v>3.1347962382445136</v>
      </c>
      <c r="KG20" s="342">
        <f>KG42+KG43+KG44</f>
        <v>10</v>
      </c>
      <c r="KH20" s="131">
        <f t="shared" ref="KH20:KW20" si="94">KH42+KH43+KH44</f>
        <v>6</v>
      </c>
      <c r="KI20" s="130">
        <f t="shared" si="94"/>
        <v>0</v>
      </c>
      <c r="KJ20" s="124">
        <f t="shared" si="94"/>
        <v>0</v>
      </c>
      <c r="KK20" s="125"/>
      <c r="KL20" s="307" t="s">
        <v>156</v>
      </c>
      <c r="KM20" s="131">
        <f t="shared" si="94"/>
        <v>0</v>
      </c>
      <c r="KN20" s="120">
        <f t="shared" si="94"/>
        <v>0</v>
      </c>
      <c r="KO20" s="120">
        <f t="shared" si="94"/>
        <v>0</v>
      </c>
      <c r="KP20" s="120">
        <f t="shared" si="94"/>
        <v>1</v>
      </c>
      <c r="KQ20" s="120">
        <f t="shared" si="94"/>
        <v>0</v>
      </c>
      <c r="KR20" s="120">
        <f t="shared" si="94"/>
        <v>2</v>
      </c>
      <c r="KS20" s="120">
        <f t="shared" si="94"/>
        <v>0</v>
      </c>
      <c r="KT20" s="120">
        <f t="shared" si="94"/>
        <v>0</v>
      </c>
      <c r="KU20" s="124">
        <f t="shared" si="94"/>
        <v>1</v>
      </c>
      <c r="KV20" s="120">
        <f t="shared" si="94"/>
        <v>0</v>
      </c>
      <c r="KW20" s="120">
        <f t="shared" si="94"/>
        <v>0</v>
      </c>
      <c r="KY20" s="120">
        <f t="shared" ref="KY20:LB20" si="95">KY42+KY43+KY44</f>
        <v>0</v>
      </c>
      <c r="KZ20" s="120">
        <f t="shared" si="95"/>
        <v>0</v>
      </c>
      <c r="LA20" s="120">
        <f t="shared" si="95"/>
        <v>0</v>
      </c>
      <c r="LB20" s="120">
        <f t="shared" si="95"/>
        <v>0</v>
      </c>
      <c r="LD20" s="307" t="s">
        <v>156</v>
      </c>
      <c r="LE20" s="120">
        <f t="shared" ref="LE20:LR20" si="96">LE42+LE43+LE44</f>
        <v>0</v>
      </c>
      <c r="LF20" s="120">
        <f t="shared" si="96"/>
        <v>0</v>
      </c>
      <c r="LG20" s="120">
        <f t="shared" si="96"/>
        <v>0</v>
      </c>
      <c r="LH20" s="120">
        <f t="shared" si="96"/>
        <v>0</v>
      </c>
      <c r="LI20" s="120">
        <f t="shared" si="96"/>
        <v>0</v>
      </c>
      <c r="LJ20" s="124">
        <f t="shared" si="96"/>
        <v>0</v>
      </c>
      <c r="LK20" s="131">
        <f t="shared" si="96"/>
        <v>0</v>
      </c>
      <c r="LL20" s="120">
        <f t="shared" si="96"/>
        <v>0</v>
      </c>
      <c r="LM20" s="120">
        <f t="shared" si="96"/>
        <v>0</v>
      </c>
      <c r="LN20" s="129">
        <f t="shared" si="96"/>
        <v>0</v>
      </c>
      <c r="LO20" s="1000">
        <f t="shared" si="96"/>
        <v>11</v>
      </c>
      <c r="LP20" s="124">
        <f t="shared" si="96"/>
        <v>0</v>
      </c>
      <c r="LQ20" s="129">
        <f t="shared" si="96"/>
        <v>0</v>
      </c>
      <c r="LR20" s="124">
        <f t="shared" si="96"/>
        <v>0</v>
      </c>
      <c r="LS20" s="131">
        <f t="shared" ref="LS20:LV20" si="97">LS42+LS43+LS44</f>
        <v>59</v>
      </c>
      <c r="LT20" s="120">
        <f t="shared" si="97"/>
        <v>3</v>
      </c>
      <c r="LU20" s="120">
        <f t="shared" si="97"/>
        <v>0</v>
      </c>
      <c r="LV20" s="124">
        <f t="shared" si="97"/>
        <v>0</v>
      </c>
    </row>
    <row r="21" spans="1:334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0</v>
      </c>
      <c r="E21" s="120">
        <f>E37+E36</f>
        <v>0</v>
      </c>
      <c r="F21" s="120">
        <f>F37+F36</f>
        <v>0</v>
      </c>
      <c r="G21" s="410">
        <f t="shared" si="25"/>
        <v>0</v>
      </c>
      <c r="H21" s="130">
        <f>H37+H36</f>
        <v>0</v>
      </c>
      <c r="I21" s="129">
        <f>I37+I36</f>
        <v>0</v>
      </c>
      <c r="J21" s="131">
        <f>J37+J36</f>
        <v>7</v>
      </c>
      <c r="K21" s="120">
        <f>K37+K36</f>
        <v>10</v>
      </c>
      <c r="L21" s="124">
        <f>L37+L36</f>
        <v>3</v>
      </c>
      <c r="M21" s="497">
        <f t="shared" si="1"/>
        <v>5.1724137931034484</v>
      </c>
      <c r="N21" s="131">
        <f>N37+N36</f>
        <v>7</v>
      </c>
      <c r="O21" s="120">
        <f>O37+O36</f>
        <v>10</v>
      </c>
      <c r="P21" s="120">
        <f>P37+P36</f>
        <v>3</v>
      </c>
      <c r="Q21" s="386">
        <f t="shared" si="26"/>
        <v>5.1724137931034484</v>
      </c>
      <c r="R21" s="130">
        <f t="shared" ref="R21:AG21" si="98">R37+R36</f>
        <v>0</v>
      </c>
      <c r="S21" s="120">
        <f t="shared" si="98"/>
        <v>0</v>
      </c>
      <c r="T21" s="120">
        <f t="shared" si="98"/>
        <v>0</v>
      </c>
      <c r="U21" s="120">
        <f t="shared" si="98"/>
        <v>0</v>
      </c>
      <c r="V21" s="120">
        <f t="shared" si="98"/>
        <v>0</v>
      </c>
      <c r="W21" s="120">
        <f t="shared" si="98"/>
        <v>0</v>
      </c>
      <c r="X21" s="120">
        <f t="shared" si="98"/>
        <v>7</v>
      </c>
      <c r="Y21" s="120">
        <f t="shared" si="98"/>
        <v>10</v>
      </c>
      <c r="Z21" s="120">
        <f t="shared" si="98"/>
        <v>7</v>
      </c>
      <c r="AA21" s="120">
        <f t="shared" si="98"/>
        <v>10</v>
      </c>
      <c r="AB21" s="120">
        <f t="shared" si="98"/>
        <v>12</v>
      </c>
      <c r="AC21" s="120">
        <f t="shared" si="98"/>
        <v>0</v>
      </c>
      <c r="AD21" s="120">
        <f t="shared" si="98"/>
        <v>0</v>
      </c>
      <c r="AE21" s="120">
        <f t="shared" si="98"/>
        <v>0</v>
      </c>
      <c r="AF21" s="120">
        <f t="shared" si="98"/>
        <v>0</v>
      </c>
      <c r="AG21" s="120">
        <f t="shared" si="98"/>
        <v>0</v>
      </c>
      <c r="AH21" s="125"/>
      <c r="AI21" s="308" t="s">
        <v>158</v>
      </c>
      <c r="AJ21" s="474">
        <f>AJ37+AJ36</f>
        <v>64</v>
      </c>
      <c r="AK21" s="120">
        <f>AK37+AK36</f>
        <v>12</v>
      </c>
      <c r="AL21" s="127">
        <f t="shared" si="28"/>
        <v>18.75</v>
      </c>
      <c r="AM21" s="120">
        <f t="shared" ref="AM21:AU21" si="99">AM37+AM36</f>
        <v>12</v>
      </c>
      <c r="AN21" s="129">
        <f t="shared" si="99"/>
        <v>12</v>
      </c>
      <c r="AO21" s="131">
        <f t="shared" si="99"/>
        <v>0</v>
      </c>
      <c r="AP21" s="120">
        <f t="shared" si="99"/>
        <v>0</v>
      </c>
      <c r="AQ21" s="124">
        <f t="shared" si="99"/>
        <v>10</v>
      </c>
      <c r="AR21" s="130">
        <f t="shared" si="99"/>
        <v>0</v>
      </c>
      <c r="AS21" s="120">
        <f t="shared" si="99"/>
        <v>0</v>
      </c>
      <c r="AT21" s="120">
        <f t="shared" si="99"/>
        <v>4</v>
      </c>
      <c r="AU21" s="120">
        <f t="shared" si="99"/>
        <v>9</v>
      </c>
      <c r="AV21" s="127">
        <f t="shared" si="30"/>
        <v>14.0625</v>
      </c>
      <c r="AW21" s="120">
        <f>AW37+AW36</f>
        <v>9</v>
      </c>
      <c r="AX21" s="120">
        <f>AX37+AX36</f>
        <v>9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1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2"/>
        <v>0</v>
      </c>
      <c r="BG21" s="120">
        <f t="shared" ref="BG21:BM21" si="100">BG37+BG36</f>
        <v>0</v>
      </c>
      <c r="BH21" s="120">
        <f t="shared" si="100"/>
        <v>0</v>
      </c>
      <c r="BI21" s="120">
        <f t="shared" si="100"/>
        <v>0</v>
      </c>
      <c r="BJ21" s="120">
        <f t="shared" si="100"/>
        <v>0</v>
      </c>
      <c r="BK21" s="120">
        <f t="shared" si="100"/>
        <v>1</v>
      </c>
      <c r="BL21" s="120">
        <f t="shared" si="100"/>
        <v>0</v>
      </c>
      <c r="BM21" s="120">
        <f t="shared" si="100"/>
        <v>0</v>
      </c>
      <c r="BN21" s="125"/>
      <c r="BO21" s="133" t="s">
        <v>158</v>
      </c>
      <c r="BP21" s="119">
        <f>BP37+BP36</f>
        <v>70</v>
      </c>
      <c r="BQ21" s="120">
        <f t="shared" ref="BQ21:BX21" si="101">BQ37+BQ36</f>
        <v>0</v>
      </c>
      <c r="BR21" s="120">
        <f t="shared" si="101"/>
        <v>23</v>
      </c>
      <c r="BS21" s="120">
        <f t="shared" si="101"/>
        <v>0</v>
      </c>
      <c r="BT21" s="120">
        <f t="shared" si="101"/>
        <v>0</v>
      </c>
      <c r="BU21" s="129">
        <f t="shared" si="101"/>
        <v>0</v>
      </c>
      <c r="BV21" s="131">
        <f t="shared" si="101"/>
        <v>0</v>
      </c>
      <c r="BW21" s="120">
        <f t="shared" si="101"/>
        <v>0</v>
      </c>
      <c r="BX21" s="120">
        <f t="shared" si="101"/>
        <v>0</v>
      </c>
      <c r="BY21" s="477">
        <f t="shared" si="35"/>
        <v>0</v>
      </c>
      <c r="BZ21" s="131">
        <f>BZ37+BZ36</f>
        <v>0</v>
      </c>
      <c r="CA21" s="120">
        <f>CA37+CA36</f>
        <v>0</v>
      </c>
      <c r="CB21" s="120">
        <f>CB37+CB36</f>
        <v>0</v>
      </c>
      <c r="CC21" s="469">
        <f t="shared" si="36"/>
        <v>0</v>
      </c>
      <c r="CD21" s="130">
        <f t="shared" ref="CD21:CK21" si="102">CD37+CD36</f>
        <v>0</v>
      </c>
      <c r="CE21" s="120">
        <f t="shared" si="102"/>
        <v>0</v>
      </c>
      <c r="CF21" s="120">
        <f t="shared" si="102"/>
        <v>0</v>
      </c>
      <c r="CG21" s="120">
        <f t="shared" si="102"/>
        <v>0</v>
      </c>
      <c r="CH21" s="120">
        <f t="shared" si="102"/>
        <v>1</v>
      </c>
      <c r="CI21" s="120">
        <f t="shared" si="102"/>
        <v>0</v>
      </c>
      <c r="CJ21" s="120">
        <f t="shared" si="102"/>
        <v>1</v>
      </c>
      <c r="CK21" s="120">
        <f t="shared" si="102"/>
        <v>2</v>
      </c>
      <c r="CL21" s="315">
        <f t="shared" si="38"/>
        <v>2.8571428571428572</v>
      </c>
      <c r="CM21" s="117">
        <f t="shared" ref="CM21:CN21" si="103">CM37+CM36</f>
        <v>0</v>
      </c>
      <c r="CN21" s="324">
        <f t="shared" si="103"/>
        <v>0</v>
      </c>
      <c r="CO21" s="130">
        <f>CO37+CO36</f>
        <v>0</v>
      </c>
      <c r="CP21" s="125"/>
      <c r="CQ21" s="132" t="s">
        <v>158</v>
      </c>
      <c r="CR21" s="367">
        <f t="shared" ref="CR21:DM21" si="104">CR37+CR36</f>
        <v>6</v>
      </c>
      <c r="CS21" s="131">
        <f t="shared" si="104"/>
        <v>0</v>
      </c>
      <c r="CT21" s="120">
        <f t="shared" si="104"/>
        <v>0</v>
      </c>
      <c r="CU21" s="120">
        <f t="shared" si="104"/>
        <v>0</v>
      </c>
      <c r="CV21" s="120">
        <f t="shared" si="104"/>
        <v>0</v>
      </c>
      <c r="CW21" s="120">
        <f t="shared" si="104"/>
        <v>0</v>
      </c>
      <c r="CX21" s="120">
        <f t="shared" si="104"/>
        <v>0</v>
      </c>
      <c r="CY21" s="120">
        <f t="shared" si="104"/>
        <v>0</v>
      </c>
      <c r="CZ21" s="120">
        <f t="shared" si="104"/>
        <v>0</v>
      </c>
      <c r="DA21" s="120">
        <f t="shared" si="104"/>
        <v>0</v>
      </c>
      <c r="DB21" s="120">
        <f t="shared" si="104"/>
        <v>0</v>
      </c>
      <c r="DC21" s="120">
        <f t="shared" si="104"/>
        <v>0</v>
      </c>
      <c r="DD21" s="120">
        <f t="shared" si="104"/>
        <v>0</v>
      </c>
      <c r="DE21" s="120">
        <f t="shared" si="104"/>
        <v>0</v>
      </c>
      <c r="DF21" s="120">
        <f t="shared" si="104"/>
        <v>0</v>
      </c>
      <c r="DG21" s="120">
        <f t="shared" si="104"/>
        <v>0</v>
      </c>
      <c r="DH21" s="120">
        <f t="shared" si="104"/>
        <v>0</v>
      </c>
      <c r="DI21" s="120">
        <f t="shared" si="104"/>
        <v>0</v>
      </c>
      <c r="DJ21" s="120">
        <f t="shared" si="104"/>
        <v>0</v>
      </c>
      <c r="DK21" s="120">
        <f t="shared" si="104"/>
        <v>0</v>
      </c>
      <c r="DL21" s="120">
        <f t="shared" si="104"/>
        <v>0</v>
      </c>
      <c r="DM21" s="120">
        <f t="shared" si="104"/>
        <v>0</v>
      </c>
      <c r="DN21" s="125"/>
      <c r="DO21" s="308" t="s">
        <v>158</v>
      </c>
      <c r="DP21" s="474">
        <f>DP37+DP36</f>
        <v>78</v>
      </c>
      <c r="DQ21" s="120">
        <f t="shared" ref="DQ21:DW21" si="105">DQ37+DQ36</f>
        <v>0</v>
      </c>
      <c r="DR21" s="120">
        <f t="shared" si="105"/>
        <v>0</v>
      </c>
      <c r="DS21" s="120">
        <f t="shared" si="105"/>
        <v>0</v>
      </c>
      <c r="DT21" s="120">
        <f t="shared" si="105"/>
        <v>0</v>
      </c>
      <c r="DU21" s="120">
        <f t="shared" si="105"/>
        <v>0</v>
      </c>
      <c r="DV21" s="120">
        <f t="shared" si="105"/>
        <v>0</v>
      </c>
      <c r="DW21" s="120">
        <f t="shared" si="105"/>
        <v>0</v>
      </c>
      <c r="DX21" s="127">
        <f t="shared" si="7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6">EC37+EC36</f>
        <v>0</v>
      </c>
      <c r="ED21" s="120">
        <f t="shared" si="106"/>
        <v>0</v>
      </c>
      <c r="EE21" s="120">
        <f t="shared" si="106"/>
        <v>0</v>
      </c>
      <c r="EF21" s="120">
        <f t="shared" si="106"/>
        <v>0</v>
      </c>
      <c r="EG21" s="120">
        <f t="shared" si="106"/>
        <v>0</v>
      </c>
      <c r="EH21" s="120">
        <f t="shared" si="106"/>
        <v>0</v>
      </c>
      <c r="EI21" s="120">
        <f t="shared" si="106"/>
        <v>0</v>
      </c>
      <c r="EJ21" s="120">
        <f t="shared" si="106"/>
        <v>0</v>
      </c>
      <c r="EK21" s="127">
        <f t="shared" si="9"/>
        <v>0</v>
      </c>
      <c r="EL21" s="120">
        <f>EL37+EL36</f>
        <v>0</v>
      </c>
      <c r="EM21" s="120">
        <f>EM37+EM36</f>
        <v>9</v>
      </c>
      <c r="EN21" s="127">
        <f t="shared" si="10"/>
        <v>0.11538461538461539</v>
      </c>
      <c r="EO21" s="120">
        <f>EO37+EO36</f>
        <v>9</v>
      </c>
      <c r="EP21" s="127">
        <f t="shared" si="11"/>
        <v>0.11538461538461539</v>
      </c>
      <c r="EQ21" s="125"/>
      <c r="ER21" s="133" t="s">
        <v>158</v>
      </c>
      <c r="ES21" s="120">
        <f>ES37+ES36</f>
        <v>0</v>
      </c>
      <c r="ET21" s="120">
        <f t="shared" ref="ET21:FK21" si="107">ET37+ET36</f>
        <v>0</v>
      </c>
      <c r="EU21" s="120">
        <f t="shared" si="107"/>
        <v>0</v>
      </c>
      <c r="EV21" s="120">
        <f t="shared" si="107"/>
        <v>0</v>
      </c>
      <c r="EW21" s="120">
        <f t="shared" si="107"/>
        <v>0</v>
      </c>
      <c r="EX21" s="120">
        <f t="shared" si="107"/>
        <v>0</v>
      </c>
      <c r="EY21" s="120">
        <f t="shared" si="107"/>
        <v>0</v>
      </c>
      <c r="EZ21" s="120">
        <f t="shared" si="107"/>
        <v>0</v>
      </c>
      <c r="FA21" s="120">
        <f t="shared" si="107"/>
        <v>0</v>
      </c>
      <c r="FB21" s="120">
        <f t="shared" si="107"/>
        <v>0</v>
      </c>
      <c r="FC21" s="120">
        <f t="shared" si="107"/>
        <v>0</v>
      </c>
      <c r="FD21" s="120">
        <f t="shared" si="107"/>
        <v>0</v>
      </c>
      <c r="FE21" s="120">
        <f t="shared" si="107"/>
        <v>0</v>
      </c>
      <c r="FF21" s="120">
        <f t="shared" si="107"/>
        <v>0</v>
      </c>
      <c r="FG21" s="120">
        <f t="shared" si="107"/>
        <v>0</v>
      </c>
      <c r="FH21" s="120">
        <f t="shared" si="107"/>
        <v>0</v>
      </c>
      <c r="FI21" s="120">
        <f t="shared" si="107"/>
        <v>0</v>
      </c>
      <c r="FJ21" s="120">
        <f t="shared" si="107"/>
        <v>0</v>
      </c>
      <c r="FK21" s="119">
        <f t="shared" si="107"/>
        <v>66</v>
      </c>
      <c r="FL21" s="188">
        <f t="shared" si="12"/>
        <v>3.0303030303030303</v>
      </c>
      <c r="FM21" s="120">
        <f t="shared" ref="FM21:GG21" si="108">FM37+FM36</f>
        <v>0</v>
      </c>
      <c r="FN21" s="120">
        <f t="shared" si="108"/>
        <v>0</v>
      </c>
      <c r="FO21" s="120">
        <f t="shared" si="108"/>
        <v>1</v>
      </c>
      <c r="FP21" s="120">
        <f t="shared" si="108"/>
        <v>1</v>
      </c>
      <c r="FQ21" s="120">
        <f t="shared" si="108"/>
        <v>0</v>
      </c>
      <c r="FR21" s="120">
        <f t="shared" si="108"/>
        <v>0</v>
      </c>
      <c r="FS21" s="120">
        <f t="shared" si="108"/>
        <v>0</v>
      </c>
      <c r="FT21" s="120">
        <f t="shared" si="108"/>
        <v>0</v>
      </c>
      <c r="FU21" s="120">
        <f t="shared" si="108"/>
        <v>0</v>
      </c>
      <c r="FV21" s="120">
        <f t="shared" si="108"/>
        <v>0</v>
      </c>
      <c r="FW21" s="120">
        <f t="shared" si="108"/>
        <v>0</v>
      </c>
      <c r="FX21" s="120">
        <f t="shared" si="108"/>
        <v>0</v>
      </c>
      <c r="FY21" s="120">
        <f t="shared" si="108"/>
        <v>0</v>
      </c>
      <c r="FZ21" s="120">
        <f t="shared" si="108"/>
        <v>0</v>
      </c>
      <c r="GA21" s="120">
        <f t="shared" si="108"/>
        <v>1</v>
      </c>
      <c r="GB21" s="120">
        <f t="shared" si="108"/>
        <v>1</v>
      </c>
      <c r="GC21" s="120">
        <f t="shared" si="108"/>
        <v>1</v>
      </c>
      <c r="GD21" s="120">
        <f t="shared" si="108"/>
        <v>0</v>
      </c>
      <c r="GE21" s="120">
        <f t="shared" si="108"/>
        <v>0</v>
      </c>
      <c r="GF21" s="120">
        <f t="shared" si="108"/>
        <v>0</v>
      </c>
      <c r="GG21" s="120">
        <f t="shared" si="108"/>
        <v>0</v>
      </c>
      <c r="GH21" s="125"/>
      <c r="GI21" s="133" t="s">
        <v>158</v>
      </c>
      <c r="GJ21" s="119">
        <f>GJ37+GJ36</f>
        <v>474</v>
      </c>
      <c r="GK21" s="192">
        <f t="shared" si="14"/>
        <v>20.464135021097047</v>
      </c>
      <c r="GL21" s="120">
        <f>GL37+GL36</f>
        <v>0</v>
      </c>
      <c r="GM21" s="120">
        <f t="shared" ref="GM21:GW21" si="109">GM37+GM36</f>
        <v>0</v>
      </c>
      <c r="GN21" s="120">
        <f t="shared" si="109"/>
        <v>1</v>
      </c>
      <c r="GO21" s="120">
        <f t="shared" si="109"/>
        <v>0</v>
      </c>
      <c r="GP21" s="120">
        <f t="shared" si="109"/>
        <v>0</v>
      </c>
      <c r="GQ21" s="120">
        <f t="shared" si="109"/>
        <v>4</v>
      </c>
      <c r="GR21" s="120">
        <f t="shared" si="109"/>
        <v>2</v>
      </c>
      <c r="GS21" s="120">
        <f t="shared" si="109"/>
        <v>32</v>
      </c>
      <c r="GT21" s="120">
        <f t="shared" si="109"/>
        <v>35</v>
      </c>
      <c r="GU21" s="129">
        <f t="shared" si="109"/>
        <v>23</v>
      </c>
      <c r="GV21" s="131">
        <f t="shared" si="109"/>
        <v>26</v>
      </c>
      <c r="GW21" s="120">
        <f t="shared" si="109"/>
        <v>317</v>
      </c>
      <c r="GX21" s="304">
        <f t="shared" si="16"/>
        <v>8.2018927444794958</v>
      </c>
      <c r="GY21" s="130">
        <f t="shared" ref="GY21:HG21" si="110">GY37+GY36</f>
        <v>0</v>
      </c>
      <c r="GZ21" s="120">
        <f t="shared" si="110"/>
        <v>0</v>
      </c>
      <c r="HA21" s="120">
        <f t="shared" si="110"/>
        <v>0</v>
      </c>
      <c r="HB21" s="120">
        <f t="shared" si="110"/>
        <v>0</v>
      </c>
      <c r="HC21" s="120">
        <f t="shared" si="110"/>
        <v>0</v>
      </c>
      <c r="HD21" s="120">
        <f t="shared" si="110"/>
        <v>0</v>
      </c>
      <c r="HE21" s="120">
        <f t="shared" si="110"/>
        <v>0</v>
      </c>
      <c r="HF21" s="120">
        <f t="shared" si="110"/>
        <v>0</v>
      </c>
      <c r="HG21" s="124">
        <f t="shared" si="110"/>
        <v>0</v>
      </c>
      <c r="HH21" s="125"/>
      <c r="HI21" s="133" t="s">
        <v>158</v>
      </c>
      <c r="HJ21" s="120">
        <f t="shared" ref="HJ21:HR21" si="111">HJ37+HJ36</f>
        <v>0</v>
      </c>
      <c r="HK21" s="120">
        <f t="shared" si="111"/>
        <v>0</v>
      </c>
      <c r="HL21" s="120">
        <f t="shared" si="111"/>
        <v>0</v>
      </c>
      <c r="HM21" s="120">
        <f t="shared" si="111"/>
        <v>0</v>
      </c>
      <c r="HN21" s="120">
        <f t="shared" si="111"/>
        <v>0</v>
      </c>
      <c r="HO21" s="120">
        <f t="shared" si="111"/>
        <v>0</v>
      </c>
      <c r="HP21" s="120">
        <f t="shared" si="111"/>
        <v>0</v>
      </c>
      <c r="HQ21" s="129">
        <f t="shared" si="111"/>
        <v>0</v>
      </c>
      <c r="HR21" s="131">
        <f t="shared" si="111"/>
        <v>37</v>
      </c>
      <c r="HS21" s="198">
        <f t="shared" si="48"/>
        <v>0</v>
      </c>
      <c r="HT21" s="130">
        <f t="shared" ref="HT21:IF21" si="112">HT37+HT36</f>
        <v>0</v>
      </c>
      <c r="HU21" s="120">
        <f t="shared" si="112"/>
        <v>0</v>
      </c>
      <c r="HV21" s="120">
        <f t="shared" si="112"/>
        <v>0</v>
      </c>
      <c r="HW21" s="124">
        <f t="shared" si="112"/>
        <v>0</v>
      </c>
      <c r="HX21" s="211"/>
      <c r="HY21" s="130">
        <f t="shared" si="112"/>
        <v>0</v>
      </c>
      <c r="HZ21" s="120">
        <f t="shared" si="112"/>
        <v>0</v>
      </c>
      <c r="IA21" s="120">
        <f t="shared" si="112"/>
        <v>0</v>
      </c>
      <c r="IB21" s="120">
        <f t="shared" si="112"/>
        <v>0</v>
      </c>
      <c r="IC21" s="120">
        <f t="shared" si="112"/>
        <v>0</v>
      </c>
      <c r="ID21" s="120">
        <f t="shared" si="112"/>
        <v>0</v>
      </c>
      <c r="IE21" s="120">
        <f t="shared" si="112"/>
        <v>0</v>
      </c>
      <c r="IF21" s="124">
        <f t="shared" si="112"/>
        <v>0</v>
      </c>
      <c r="IG21" s="125"/>
      <c r="IH21" s="133" t="s">
        <v>158</v>
      </c>
      <c r="II21" s="120">
        <f t="shared" ref="II21:JH21" si="113">II37+II36</f>
        <v>0</v>
      </c>
      <c r="IJ21" s="120">
        <f t="shared" si="113"/>
        <v>0</v>
      </c>
      <c r="IK21" s="120">
        <f t="shared" si="113"/>
        <v>0</v>
      </c>
      <c r="IL21" s="120">
        <f t="shared" si="113"/>
        <v>0</v>
      </c>
      <c r="IM21" s="120">
        <f t="shared" si="113"/>
        <v>0</v>
      </c>
      <c r="IN21" s="120">
        <f t="shared" si="113"/>
        <v>0</v>
      </c>
      <c r="IO21" s="120">
        <f t="shared" si="113"/>
        <v>0</v>
      </c>
      <c r="IP21" s="120">
        <f t="shared" si="113"/>
        <v>0</v>
      </c>
      <c r="IQ21" s="120">
        <f t="shared" si="113"/>
        <v>0</v>
      </c>
      <c r="IR21" s="120">
        <f t="shared" si="113"/>
        <v>0</v>
      </c>
      <c r="IS21" s="120">
        <f t="shared" si="113"/>
        <v>0</v>
      </c>
      <c r="IT21" s="120">
        <f t="shared" si="113"/>
        <v>1</v>
      </c>
      <c r="IU21" s="120">
        <f t="shared" si="113"/>
        <v>0</v>
      </c>
      <c r="IV21" s="120">
        <f t="shared" si="113"/>
        <v>0</v>
      </c>
      <c r="IW21" s="124">
        <f t="shared" si="113"/>
        <v>0</v>
      </c>
      <c r="IX21" s="130">
        <f t="shared" si="113"/>
        <v>0</v>
      </c>
      <c r="IY21" s="120">
        <f t="shared" si="113"/>
        <v>0</v>
      </c>
      <c r="IZ21" s="129">
        <f t="shared" si="113"/>
        <v>0</v>
      </c>
      <c r="JA21" s="131">
        <f t="shared" si="113"/>
        <v>0</v>
      </c>
      <c r="JB21" s="120">
        <f t="shared" si="113"/>
        <v>0</v>
      </c>
      <c r="JC21" s="124">
        <f t="shared" si="113"/>
        <v>0</v>
      </c>
      <c r="JD21" s="130">
        <f t="shared" si="113"/>
        <v>0</v>
      </c>
      <c r="JE21" s="120">
        <f t="shared" si="113"/>
        <v>0</v>
      </c>
      <c r="JF21" s="120">
        <f t="shared" si="113"/>
        <v>0</v>
      </c>
      <c r="JG21" s="120">
        <f t="shared" si="113"/>
        <v>0</v>
      </c>
      <c r="JH21" s="120">
        <f t="shared" si="113"/>
        <v>0</v>
      </c>
      <c r="JI21" s="125"/>
      <c r="JJ21" s="133" t="s">
        <v>158</v>
      </c>
      <c r="JK21" s="120">
        <f t="shared" ref="JK21:KE21" si="114">JK37+JK36</f>
        <v>0</v>
      </c>
      <c r="JL21" s="120">
        <f t="shared" si="114"/>
        <v>0</v>
      </c>
      <c r="JM21" s="120">
        <f t="shared" si="114"/>
        <v>0</v>
      </c>
      <c r="JN21" s="120">
        <f t="shared" si="114"/>
        <v>0</v>
      </c>
      <c r="JO21" s="120">
        <f t="shared" si="114"/>
        <v>0</v>
      </c>
      <c r="JP21" s="120">
        <f t="shared" si="114"/>
        <v>0</v>
      </c>
      <c r="JQ21" s="120">
        <f t="shared" si="114"/>
        <v>0</v>
      </c>
      <c r="JR21" s="120">
        <f t="shared" si="114"/>
        <v>0</v>
      </c>
      <c r="JS21" s="120">
        <f t="shared" si="114"/>
        <v>0</v>
      </c>
      <c r="JT21" s="129">
        <f t="shared" si="114"/>
        <v>0</v>
      </c>
      <c r="JU21" s="340">
        <f t="shared" si="114"/>
        <v>0</v>
      </c>
      <c r="JV21" s="341">
        <f t="shared" si="114"/>
        <v>0</v>
      </c>
      <c r="JW21" s="341">
        <f t="shared" si="114"/>
        <v>0</v>
      </c>
      <c r="JX21" s="341">
        <f t="shared" si="114"/>
        <v>0</v>
      </c>
      <c r="JY21" s="342">
        <f t="shared" si="114"/>
        <v>0</v>
      </c>
      <c r="JZ21" s="340">
        <f t="shared" si="114"/>
        <v>0</v>
      </c>
      <c r="KA21" s="341">
        <f t="shared" si="114"/>
        <v>0</v>
      </c>
      <c r="KB21" s="341">
        <f t="shared" si="114"/>
        <v>0</v>
      </c>
      <c r="KC21" s="341">
        <f t="shared" si="114"/>
        <v>0</v>
      </c>
      <c r="KD21" s="342">
        <f t="shared" si="114"/>
        <v>0</v>
      </c>
      <c r="KE21" s="340">
        <f t="shared" si="114"/>
        <v>158</v>
      </c>
      <c r="KF21" s="343">
        <f t="shared" si="19"/>
        <v>0</v>
      </c>
      <c r="KG21" s="342">
        <f>KG37+KG36</f>
        <v>0</v>
      </c>
      <c r="KH21" s="131">
        <f t="shared" ref="KH21:KW21" si="115">KH37+KH36</f>
        <v>0</v>
      </c>
      <c r="KI21" s="130">
        <f t="shared" si="115"/>
        <v>0</v>
      </c>
      <c r="KJ21" s="124">
        <f t="shared" si="115"/>
        <v>0</v>
      </c>
      <c r="KK21" s="125"/>
      <c r="KL21" s="308" t="s">
        <v>158</v>
      </c>
      <c r="KM21" s="131">
        <f t="shared" si="115"/>
        <v>0</v>
      </c>
      <c r="KN21" s="120">
        <f t="shared" si="115"/>
        <v>0</v>
      </c>
      <c r="KO21" s="120">
        <f t="shared" si="115"/>
        <v>0</v>
      </c>
      <c r="KP21" s="120">
        <f t="shared" si="115"/>
        <v>1</v>
      </c>
      <c r="KQ21" s="120">
        <f t="shared" si="115"/>
        <v>0</v>
      </c>
      <c r="KR21" s="120">
        <f t="shared" si="115"/>
        <v>1</v>
      </c>
      <c r="KS21" s="120">
        <f t="shared" si="115"/>
        <v>0</v>
      </c>
      <c r="KT21" s="120">
        <f t="shared" si="115"/>
        <v>0</v>
      </c>
      <c r="KU21" s="124">
        <f t="shared" si="115"/>
        <v>0</v>
      </c>
      <c r="KV21" s="120">
        <f t="shared" si="115"/>
        <v>0</v>
      </c>
      <c r="KW21" s="120">
        <f t="shared" si="115"/>
        <v>0</v>
      </c>
      <c r="KY21" s="120">
        <f t="shared" ref="KY21:LB21" si="116">KY37+KY36</f>
        <v>0</v>
      </c>
      <c r="KZ21" s="120">
        <f t="shared" si="116"/>
        <v>0</v>
      </c>
      <c r="LA21" s="120">
        <f t="shared" si="116"/>
        <v>0</v>
      </c>
      <c r="LB21" s="120">
        <f t="shared" si="116"/>
        <v>0</v>
      </c>
      <c r="LD21" s="308" t="s">
        <v>158</v>
      </c>
      <c r="LE21" s="120">
        <f t="shared" ref="LE21:LR21" si="117">LE37+LE36</f>
        <v>0</v>
      </c>
      <c r="LF21" s="120">
        <f t="shared" si="117"/>
        <v>0</v>
      </c>
      <c r="LG21" s="120">
        <f t="shared" si="117"/>
        <v>0</v>
      </c>
      <c r="LH21" s="120">
        <f t="shared" si="117"/>
        <v>0</v>
      </c>
      <c r="LI21" s="120">
        <f t="shared" si="117"/>
        <v>0</v>
      </c>
      <c r="LJ21" s="124">
        <f t="shared" si="117"/>
        <v>0</v>
      </c>
      <c r="LK21" s="131">
        <f t="shared" si="117"/>
        <v>0</v>
      </c>
      <c r="LL21" s="120">
        <f t="shared" si="117"/>
        <v>0</v>
      </c>
      <c r="LM21" s="120">
        <f t="shared" si="117"/>
        <v>0</v>
      </c>
      <c r="LN21" s="129">
        <f t="shared" si="117"/>
        <v>0</v>
      </c>
      <c r="LO21" s="1000">
        <f t="shared" si="117"/>
        <v>5</v>
      </c>
      <c r="LP21" s="124">
        <f t="shared" si="117"/>
        <v>0</v>
      </c>
      <c r="LQ21" s="129">
        <f t="shared" si="117"/>
        <v>0</v>
      </c>
      <c r="LR21" s="124">
        <f t="shared" si="117"/>
        <v>0</v>
      </c>
      <c r="LS21" s="131">
        <f t="shared" ref="LS21:LV21" si="118">LS37+LS36</f>
        <v>0</v>
      </c>
      <c r="LT21" s="120">
        <f t="shared" si="118"/>
        <v>0</v>
      </c>
      <c r="LU21" s="120">
        <f t="shared" si="118"/>
        <v>13</v>
      </c>
      <c r="LV21" s="124">
        <f t="shared" si="118"/>
        <v>20</v>
      </c>
    </row>
    <row r="22" spans="1:334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5"/>
        <v>0</v>
      </c>
      <c r="H22" s="130">
        <f>H39</f>
        <v>0</v>
      </c>
      <c r="I22" s="129">
        <f>I39</f>
        <v>0</v>
      </c>
      <c r="J22" s="131">
        <f>J39</f>
        <v>1</v>
      </c>
      <c r="K22" s="120">
        <f>K39</f>
        <v>0</v>
      </c>
      <c r="L22" s="124">
        <f>L39</f>
        <v>0</v>
      </c>
      <c r="M22" s="497">
        <f t="shared" si="1"/>
        <v>0</v>
      </c>
      <c r="N22" s="131">
        <f>N39</f>
        <v>1</v>
      </c>
      <c r="O22" s="120">
        <f>O39</f>
        <v>0</v>
      </c>
      <c r="P22" s="120">
        <f>P39</f>
        <v>0</v>
      </c>
      <c r="Q22" s="386">
        <f t="shared" si="26"/>
        <v>0</v>
      </c>
      <c r="R22" s="130">
        <f t="shared" ref="R22:AG22" si="119">R39</f>
        <v>0</v>
      </c>
      <c r="S22" s="120">
        <f t="shared" si="119"/>
        <v>0</v>
      </c>
      <c r="T22" s="120">
        <f t="shared" si="119"/>
        <v>0</v>
      </c>
      <c r="U22" s="120">
        <f t="shared" si="119"/>
        <v>0</v>
      </c>
      <c r="V22" s="120">
        <f t="shared" si="119"/>
        <v>0</v>
      </c>
      <c r="W22" s="120">
        <f t="shared" si="119"/>
        <v>0</v>
      </c>
      <c r="X22" s="120">
        <f t="shared" si="119"/>
        <v>1</v>
      </c>
      <c r="Y22" s="120">
        <f t="shared" si="119"/>
        <v>0</v>
      </c>
      <c r="Z22" s="120">
        <f t="shared" si="119"/>
        <v>1</v>
      </c>
      <c r="AA22" s="120">
        <f t="shared" si="119"/>
        <v>0</v>
      </c>
      <c r="AB22" s="120">
        <f t="shared" si="119"/>
        <v>1</v>
      </c>
      <c r="AC22" s="120">
        <f t="shared" si="119"/>
        <v>0</v>
      </c>
      <c r="AD22" s="120">
        <f t="shared" si="119"/>
        <v>0</v>
      </c>
      <c r="AE22" s="120">
        <f t="shared" si="119"/>
        <v>0</v>
      </c>
      <c r="AF22" s="120">
        <f t="shared" si="119"/>
        <v>0</v>
      </c>
      <c r="AG22" s="120">
        <f t="shared" si="119"/>
        <v>0</v>
      </c>
      <c r="AH22" s="125"/>
      <c r="AI22" s="308" t="s">
        <v>160</v>
      </c>
      <c r="AJ22" s="474">
        <f>AJ39</f>
        <v>12</v>
      </c>
      <c r="AK22" s="120">
        <f>AK39</f>
        <v>1</v>
      </c>
      <c r="AL22" s="127">
        <f t="shared" si="28"/>
        <v>8.3333333333333321</v>
      </c>
      <c r="AM22" s="120">
        <f t="shared" ref="AM22:AU22" si="120">AM39</f>
        <v>1</v>
      </c>
      <c r="AN22" s="129">
        <f t="shared" si="120"/>
        <v>1</v>
      </c>
      <c r="AO22" s="131">
        <f t="shared" si="120"/>
        <v>0</v>
      </c>
      <c r="AP22" s="120">
        <f t="shared" si="120"/>
        <v>0</v>
      </c>
      <c r="AQ22" s="124">
        <f t="shared" si="120"/>
        <v>0</v>
      </c>
      <c r="AR22" s="130">
        <f t="shared" si="120"/>
        <v>0</v>
      </c>
      <c r="AS22" s="120">
        <f t="shared" si="120"/>
        <v>0</v>
      </c>
      <c r="AT22" s="120">
        <f t="shared" si="120"/>
        <v>0</v>
      </c>
      <c r="AU22" s="120">
        <f t="shared" si="120"/>
        <v>1</v>
      </c>
      <c r="AV22" s="127">
        <f t="shared" si="30"/>
        <v>8.3333333333333321</v>
      </c>
      <c r="AW22" s="120">
        <f>AW39</f>
        <v>1</v>
      </c>
      <c r="AX22" s="120">
        <f>AX39</f>
        <v>1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1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2"/>
        <v>0</v>
      </c>
      <c r="BG22" s="120">
        <f t="shared" ref="BG22:BM22" si="121">BG39</f>
        <v>0</v>
      </c>
      <c r="BH22" s="120">
        <f t="shared" si="121"/>
        <v>0</v>
      </c>
      <c r="BI22" s="120">
        <f t="shared" si="121"/>
        <v>0</v>
      </c>
      <c r="BJ22" s="120">
        <f t="shared" si="121"/>
        <v>0</v>
      </c>
      <c r="BK22" s="120">
        <f t="shared" si="121"/>
        <v>0</v>
      </c>
      <c r="BL22" s="120">
        <f t="shared" si="121"/>
        <v>1</v>
      </c>
      <c r="BM22" s="120">
        <f t="shared" si="121"/>
        <v>0</v>
      </c>
      <c r="BN22" s="125"/>
      <c r="BO22" s="133" t="s">
        <v>160</v>
      </c>
      <c r="BP22" s="119">
        <f>BP39</f>
        <v>11</v>
      </c>
      <c r="BQ22" s="120">
        <f t="shared" ref="BQ22:BX22" si="122">BQ39</f>
        <v>0</v>
      </c>
      <c r="BR22" s="120">
        <f t="shared" si="122"/>
        <v>4</v>
      </c>
      <c r="BS22" s="120">
        <f t="shared" si="122"/>
        <v>0</v>
      </c>
      <c r="BT22" s="120">
        <f t="shared" si="122"/>
        <v>0</v>
      </c>
      <c r="BU22" s="129">
        <f t="shared" si="122"/>
        <v>0</v>
      </c>
      <c r="BV22" s="131">
        <f t="shared" si="122"/>
        <v>0</v>
      </c>
      <c r="BW22" s="120">
        <f t="shared" si="122"/>
        <v>0</v>
      </c>
      <c r="BX22" s="120">
        <f t="shared" si="122"/>
        <v>0</v>
      </c>
      <c r="BY22" s="477">
        <f t="shared" si="35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6"/>
        <v>0</v>
      </c>
      <c r="CD22" s="130">
        <f t="shared" ref="CD22:CK22" si="123">CD39</f>
        <v>0</v>
      </c>
      <c r="CE22" s="120">
        <f t="shared" si="123"/>
        <v>0</v>
      </c>
      <c r="CF22" s="120">
        <f t="shared" si="123"/>
        <v>0</v>
      </c>
      <c r="CG22" s="120">
        <f t="shared" si="123"/>
        <v>0</v>
      </c>
      <c r="CH22" s="120">
        <f t="shared" si="123"/>
        <v>0</v>
      </c>
      <c r="CI22" s="120">
        <f t="shared" si="123"/>
        <v>0</v>
      </c>
      <c r="CJ22" s="120">
        <f t="shared" si="123"/>
        <v>0</v>
      </c>
      <c r="CK22" s="120">
        <f t="shared" si="123"/>
        <v>0</v>
      </c>
      <c r="CL22" s="315">
        <f t="shared" si="38"/>
        <v>0</v>
      </c>
      <c r="CM22" s="117">
        <f t="shared" ref="CM22:CN22" si="124">CM39</f>
        <v>0</v>
      </c>
      <c r="CN22" s="324">
        <f t="shared" si="124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25">CS39</f>
        <v>0</v>
      </c>
      <c r="CT22" s="120">
        <f t="shared" si="125"/>
        <v>0</v>
      </c>
      <c r="CU22" s="120">
        <f t="shared" si="125"/>
        <v>0</v>
      </c>
      <c r="CV22" s="120">
        <f t="shared" si="125"/>
        <v>0</v>
      </c>
      <c r="CW22" s="120">
        <f t="shared" si="125"/>
        <v>0</v>
      </c>
      <c r="CX22" s="120">
        <f t="shared" si="125"/>
        <v>0</v>
      </c>
      <c r="CY22" s="120">
        <f t="shared" si="125"/>
        <v>0</v>
      </c>
      <c r="CZ22" s="120">
        <f t="shared" si="125"/>
        <v>0</v>
      </c>
      <c r="DA22" s="120">
        <f t="shared" si="125"/>
        <v>0</v>
      </c>
      <c r="DB22" s="120">
        <f t="shared" si="125"/>
        <v>0</v>
      </c>
      <c r="DC22" s="120">
        <f t="shared" si="125"/>
        <v>0</v>
      </c>
      <c r="DD22" s="120">
        <f t="shared" si="125"/>
        <v>0</v>
      </c>
      <c r="DE22" s="120">
        <f t="shared" si="125"/>
        <v>0</v>
      </c>
      <c r="DF22" s="120">
        <f t="shared" si="125"/>
        <v>0</v>
      </c>
      <c r="DG22" s="120">
        <f t="shared" si="125"/>
        <v>0</v>
      </c>
      <c r="DH22" s="120">
        <f t="shared" si="125"/>
        <v>0</v>
      </c>
      <c r="DI22" s="120">
        <f t="shared" si="125"/>
        <v>0</v>
      </c>
      <c r="DJ22" s="120">
        <f t="shared" si="125"/>
        <v>0</v>
      </c>
      <c r="DK22" s="120">
        <f t="shared" si="125"/>
        <v>0</v>
      </c>
      <c r="DL22" s="120">
        <f t="shared" si="125"/>
        <v>0</v>
      </c>
      <c r="DM22" s="120">
        <f t="shared" si="125"/>
        <v>0</v>
      </c>
      <c r="DN22" s="125"/>
      <c r="DO22" s="308" t="s">
        <v>160</v>
      </c>
      <c r="DP22" s="474">
        <f>DP39</f>
        <v>14</v>
      </c>
      <c r="DQ22" s="120">
        <f t="shared" ref="DQ22:DW22" si="126">DQ39</f>
        <v>0</v>
      </c>
      <c r="DR22" s="120">
        <f t="shared" si="126"/>
        <v>0</v>
      </c>
      <c r="DS22" s="120">
        <f t="shared" si="126"/>
        <v>0</v>
      </c>
      <c r="DT22" s="120">
        <f t="shared" si="126"/>
        <v>0</v>
      </c>
      <c r="DU22" s="120">
        <f t="shared" si="126"/>
        <v>0</v>
      </c>
      <c r="DV22" s="120">
        <f t="shared" si="126"/>
        <v>0</v>
      </c>
      <c r="DW22" s="120">
        <f t="shared" si="126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7">EC39</f>
        <v>0</v>
      </c>
      <c r="ED22" s="120">
        <f t="shared" si="127"/>
        <v>0</v>
      </c>
      <c r="EE22" s="120">
        <f t="shared" si="127"/>
        <v>0</v>
      </c>
      <c r="EF22" s="120">
        <f t="shared" si="127"/>
        <v>0</v>
      </c>
      <c r="EG22" s="120">
        <f t="shared" si="127"/>
        <v>0</v>
      </c>
      <c r="EH22" s="120">
        <f t="shared" si="127"/>
        <v>0</v>
      </c>
      <c r="EI22" s="120">
        <f t="shared" si="127"/>
        <v>0</v>
      </c>
      <c r="EJ22" s="120">
        <f t="shared" si="127"/>
        <v>0</v>
      </c>
      <c r="EK22" s="127">
        <f t="shared" si="9"/>
        <v>0</v>
      </c>
      <c r="EL22" s="120">
        <f>EL39</f>
        <v>0</v>
      </c>
      <c r="EM22" s="120">
        <f>EM39</f>
        <v>1</v>
      </c>
      <c r="EN22" s="127">
        <f t="shared" si="10"/>
        <v>7.1428571428571425E-2</v>
      </c>
      <c r="EO22" s="120">
        <f>EO39</f>
        <v>1</v>
      </c>
      <c r="EP22" s="127">
        <f t="shared" si="11"/>
        <v>7.1428571428571425E-2</v>
      </c>
      <c r="EQ22" s="125"/>
      <c r="ER22" s="133" t="s">
        <v>160</v>
      </c>
      <c r="ES22" s="120">
        <f>ES39</f>
        <v>0</v>
      </c>
      <c r="ET22" s="120">
        <f t="shared" ref="ET22:FK22" si="128">ET39</f>
        <v>0</v>
      </c>
      <c r="EU22" s="120">
        <f t="shared" si="128"/>
        <v>0</v>
      </c>
      <c r="EV22" s="120">
        <f t="shared" si="128"/>
        <v>0</v>
      </c>
      <c r="EW22" s="120">
        <f t="shared" si="128"/>
        <v>0</v>
      </c>
      <c r="EX22" s="120">
        <f t="shared" si="128"/>
        <v>0</v>
      </c>
      <c r="EY22" s="120">
        <f t="shared" si="128"/>
        <v>0</v>
      </c>
      <c r="EZ22" s="120">
        <f t="shared" si="128"/>
        <v>0</v>
      </c>
      <c r="FA22" s="120">
        <f t="shared" si="128"/>
        <v>0</v>
      </c>
      <c r="FB22" s="120">
        <f t="shared" si="128"/>
        <v>3</v>
      </c>
      <c r="FC22" s="120">
        <f t="shared" si="128"/>
        <v>1</v>
      </c>
      <c r="FD22" s="120">
        <f t="shared" si="128"/>
        <v>1</v>
      </c>
      <c r="FE22" s="120">
        <f t="shared" si="128"/>
        <v>1</v>
      </c>
      <c r="FF22" s="120">
        <f t="shared" si="128"/>
        <v>1</v>
      </c>
      <c r="FG22" s="120">
        <f t="shared" si="128"/>
        <v>0</v>
      </c>
      <c r="FH22" s="120">
        <f t="shared" si="128"/>
        <v>0</v>
      </c>
      <c r="FI22" s="120">
        <f t="shared" si="128"/>
        <v>0</v>
      </c>
      <c r="FJ22" s="120">
        <f t="shared" si="128"/>
        <v>0</v>
      </c>
      <c r="FK22" s="119">
        <f t="shared" si="128"/>
        <v>12</v>
      </c>
      <c r="FL22" s="188">
        <f t="shared" si="12"/>
        <v>0</v>
      </c>
      <c r="FM22" s="120">
        <f t="shared" ref="FM22:GG22" si="129">FM39</f>
        <v>0</v>
      </c>
      <c r="FN22" s="120">
        <f t="shared" si="129"/>
        <v>0</v>
      </c>
      <c r="FO22" s="120">
        <f t="shared" si="129"/>
        <v>0</v>
      </c>
      <c r="FP22" s="120">
        <f t="shared" si="129"/>
        <v>0</v>
      </c>
      <c r="FQ22" s="120">
        <f t="shared" si="129"/>
        <v>0</v>
      </c>
      <c r="FR22" s="120">
        <f t="shared" si="129"/>
        <v>0</v>
      </c>
      <c r="FS22" s="120">
        <f t="shared" si="129"/>
        <v>0</v>
      </c>
      <c r="FT22" s="120">
        <f t="shared" si="129"/>
        <v>0</v>
      </c>
      <c r="FU22" s="120">
        <f t="shared" si="129"/>
        <v>0</v>
      </c>
      <c r="FV22" s="120">
        <f t="shared" si="129"/>
        <v>0</v>
      </c>
      <c r="FW22" s="120">
        <f t="shared" si="129"/>
        <v>0</v>
      </c>
      <c r="FX22" s="120">
        <f t="shared" si="129"/>
        <v>0</v>
      </c>
      <c r="FY22" s="120">
        <f t="shared" si="129"/>
        <v>0</v>
      </c>
      <c r="FZ22" s="120">
        <f t="shared" si="129"/>
        <v>0</v>
      </c>
      <c r="GA22" s="120">
        <f t="shared" si="129"/>
        <v>7</v>
      </c>
      <c r="GB22" s="120">
        <f t="shared" si="129"/>
        <v>3</v>
      </c>
      <c r="GC22" s="120">
        <f t="shared" si="129"/>
        <v>1</v>
      </c>
      <c r="GD22" s="120">
        <f t="shared" si="129"/>
        <v>0</v>
      </c>
      <c r="GE22" s="120">
        <f t="shared" si="129"/>
        <v>0</v>
      </c>
      <c r="GF22" s="120">
        <f t="shared" si="129"/>
        <v>0</v>
      </c>
      <c r="GG22" s="120">
        <f t="shared" si="129"/>
        <v>0</v>
      </c>
      <c r="GH22" s="125"/>
      <c r="GI22" s="133" t="s">
        <v>160</v>
      </c>
      <c r="GJ22" s="119">
        <f>GJ39</f>
        <v>106</v>
      </c>
      <c r="GK22" s="192">
        <f t="shared" si="14"/>
        <v>18.867924528301888</v>
      </c>
      <c r="GL22" s="120">
        <f>GL39</f>
        <v>0</v>
      </c>
      <c r="GM22" s="120">
        <f t="shared" ref="GM22:GW22" si="130">GM39</f>
        <v>0</v>
      </c>
      <c r="GN22" s="120">
        <f t="shared" si="130"/>
        <v>0</v>
      </c>
      <c r="GO22" s="120">
        <f t="shared" si="130"/>
        <v>0</v>
      </c>
      <c r="GP22" s="120">
        <f t="shared" si="130"/>
        <v>0</v>
      </c>
      <c r="GQ22" s="120">
        <f t="shared" si="130"/>
        <v>3</v>
      </c>
      <c r="GR22" s="120">
        <f t="shared" si="130"/>
        <v>2</v>
      </c>
      <c r="GS22" s="120">
        <f t="shared" si="130"/>
        <v>1</v>
      </c>
      <c r="GT22" s="120">
        <f t="shared" si="130"/>
        <v>8</v>
      </c>
      <c r="GU22" s="129">
        <f t="shared" si="130"/>
        <v>6</v>
      </c>
      <c r="GV22" s="131">
        <f t="shared" si="130"/>
        <v>4</v>
      </c>
      <c r="GW22" s="120">
        <f t="shared" si="130"/>
        <v>166</v>
      </c>
      <c r="GX22" s="304">
        <f t="shared" si="16"/>
        <v>2.4096385542168677</v>
      </c>
      <c r="GY22" s="130">
        <f t="shared" ref="GY22:HG22" si="131">GY39</f>
        <v>0</v>
      </c>
      <c r="GZ22" s="120">
        <f t="shared" si="131"/>
        <v>0</v>
      </c>
      <c r="HA22" s="120">
        <f t="shared" si="131"/>
        <v>0</v>
      </c>
      <c r="HB22" s="120">
        <f t="shared" si="131"/>
        <v>0</v>
      </c>
      <c r="HC22" s="120">
        <f t="shared" si="131"/>
        <v>0</v>
      </c>
      <c r="HD22" s="120">
        <f t="shared" si="131"/>
        <v>0</v>
      </c>
      <c r="HE22" s="120">
        <f t="shared" si="131"/>
        <v>0</v>
      </c>
      <c r="HF22" s="120">
        <f t="shared" si="131"/>
        <v>0</v>
      </c>
      <c r="HG22" s="124">
        <f t="shared" si="131"/>
        <v>0</v>
      </c>
      <c r="HH22" s="125"/>
      <c r="HI22" s="133" t="s">
        <v>160</v>
      </c>
      <c r="HJ22" s="120">
        <f t="shared" ref="HJ22:HR22" si="132">HJ39</f>
        <v>0</v>
      </c>
      <c r="HK22" s="120">
        <f t="shared" si="132"/>
        <v>0</v>
      </c>
      <c r="HL22" s="120">
        <f t="shared" si="132"/>
        <v>0</v>
      </c>
      <c r="HM22" s="120">
        <f t="shared" si="132"/>
        <v>0</v>
      </c>
      <c r="HN22" s="120">
        <f t="shared" si="132"/>
        <v>0</v>
      </c>
      <c r="HO22" s="120">
        <f t="shared" si="132"/>
        <v>0</v>
      </c>
      <c r="HP22" s="120">
        <f t="shared" si="132"/>
        <v>0</v>
      </c>
      <c r="HQ22" s="129">
        <f t="shared" si="132"/>
        <v>0</v>
      </c>
      <c r="HR22" s="131">
        <f t="shared" si="132"/>
        <v>7</v>
      </c>
      <c r="HS22" s="198">
        <f t="shared" si="48"/>
        <v>0</v>
      </c>
      <c r="HT22" s="130">
        <f t="shared" ref="HT22:IF22" si="133">HT39</f>
        <v>0</v>
      </c>
      <c r="HU22" s="120">
        <f t="shared" si="133"/>
        <v>0</v>
      </c>
      <c r="HV22" s="120">
        <f t="shared" si="133"/>
        <v>0</v>
      </c>
      <c r="HW22" s="124">
        <f t="shared" si="133"/>
        <v>0</v>
      </c>
      <c r="HX22" s="211"/>
      <c r="HY22" s="130">
        <f t="shared" si="133"/>
        <v>0</v>
      </c>
      <c r="HZ22" s="120">
        <f t="shared" si="133"/>
        <v>0</v>
      </c>
      <c r="IA22" s="120">
        <f t="shared" si="133"/>
        <v>0</v>
      </c>
      <c r="IB22" s="120">
        <f t="shared" si="133"/>
        <v>0</v>
      </c>
      <c r="IC22" s="120">
        <f t="shared" si="133"/>
        <v>0</v>
      </c>
      <c r="ID22" s="120">
        <f t="shared" si="133"/>
        <v>0</v>
      </c>
      <c r="IE22" s="120">
        <f t="shared" si="133"/>
        <v>0</v>
      </c>
      <c r="IF22" s="124">
        <f t="shared" si="133"/>
        <v>0</v>
      </c>
      <c r="IG22" s="125"/>
      <c r="IH22" s="133" t="s">
        <v>160</v>
      </c>
      <c r="II22" s="120">
        <f t="shared" ref="II22:JH22" si="134">II39</f>
        <v>0</v>
      </c>
      <c r="IJ22" s="120">
        <f t="shared" si="134"/>
        <v>0</v>
      </c>
      <c r="IK22" s="120">
        <f t="shared" si="134"/>
        <v>0</v>
      </c>
      <c r="IL22" s="120">
        <f t="shared" si="134"/>
        <v>0</v>
      </c>
      <c r="IM22" s="120">
        <f t="shared" si="134"/>
        <v>0</v>
      </c>
      <c r="IN22" s="120">
        <f t="shared" si="134"/>
        <v>0</v>
      </c>
      <c r="IO22" s="120">
        <f t="shared" si="134"/>
        <v>0</v>
      </c>
      <c r="IP22" s="120">
        <f t="shared" si="134"/>
        <v>0</v>
      </c>
      <c r="IQ22" s="120">
        <f t="shared" si="134"/>
        <v>0</v>
      </c>
      <c r="IR22" s="120">
        <f t="shared" si="134"/>
        <v>0</v>
      </c>
      <c r="IS22" s="120">
        <f t="shared" si="134"/>
        <v>0</v>
      </c>
      <c r="IT22" s="120">
        <f t="shared" si="134"/>
        <v>0</v>
      </c>
      <c r="IU22" s="120">
        <f t="shared" si="134"/>
        <v>0</v>
      </c>
      <c r="IV22" s="120">
        <f t="shared" si="134"/>
        <v>0</v>
      </c>
      <c r="IW22" s="124">
        <f t="shared" si="134"/>
        <v>0</v>
      </c>
      <c r="IX22" s="130">
        <f t="shared" si="134"/>
        <v>0</v>
      </c>
      <c r="IY22" s="120">
        <f t="shared" si="134"/>
        <v>0</v>
      </c>
      <c r="IZ22" s="129">
        <f t="shared" si="134"/>
        <v>0</v>
      </c>
      <c r="JA22" s="131">
        <f t="shared" si="134"/>
        <v>0</v>
      </c>
      <c r="JB22" s="120">
        <f t="shared" si="134"/>
        <v>0</v>
      </c>
      <c r="JC22" s="124">
        <f t="shared" si="134"/>
        <v>0</v>
      </c>
      <c r="JD22" s="130">
        <f t="shared" si="134"/>
        <v>0</v>
      </c>
      <c r="JE22" s="120">
        <f t="shared" si="134"/>
        <v>0</v>
      </c>
      <c r="JF22" s="120">
        <f t="shared" si="134"/>
        <v>0</v>
      </c>
      <c r="JG22" s="120">
        <f t="shared" si="134"/>
        <v>0</v>
      </c>
      <c r="JH22" s="120">
        <f t="shared" si="134"/>
        <v>0</v>
      </c>
      <c r="JI22" s="125"/>
      <c r="JJ22" s="133" t="s">
        <v>160</v>
      </c>
      <c r="JK22" s="120">
        <f t="shared" ref="JK22:KE22" si="135">JK39</f>
        <v>0</v>
      </c>
      <c r="JL22" s="120">
        <f t="shared" si="135"/>
        <v>0</v>
      </c>
      <c r="JM22" s="120">
        <f t="shared" si="135"/>
        <v>0</v>
      </c>
      <c r="JN22" s="120">
        <f t="shared" si="135"/>
        <v>0</v>
      </c>
      <c r="JO22" s="120">
        <f t="shared" si="135"/>
        <v>0</v>
      </c>
      <c r="JP22" s="120">
        <f t="shared" si="135"/>
        <v>0</v>
      </c>
      <c r="JQ22" s="120">
        <f t="shared" si="135"/>
        <v>0</v>
      </c>
      <c r="JR22" s="120">
        <f t="shared" si="135"/>
        <v>0</v>
      </c>
      <c r="JS22" s="120">
        <f t="shared" si="135"/>
        <v>0</v>
      </c>
      <c r="JT22" s="129">
        <f t="shared" si="135"/>
        <v>0</v>
      </c>
      <c r="JU22" s="340">
        <f t="shared" si="135"/>
        <v>0</v>
      </c>
      <c r="JV22" s="341">
        <f t="shared" si="135"/>
        <v>0</v>
      </c>
      <c r="JW22" s="341">
        <f t="shared" si="135"/>
        <v>0</v>
      </c>
      <c r="JX22" s="341">
        <f t="shared" si="135"/>
        <v>0</v>
      </c>
      <c r="JY22" s="342">
        <f t="shared" si="135"/>
        <v>0</v>
      </c>
      <c r="JZ22" s="340">
        <f t="shared" si="135"/>
        <v>0</v>
      </c>
      <c r="KA22" s="341">
        <f t="shared" si="135"/>
        <v>0</v>
      </c>
      <c r="KB22" s="341">
        <f t="shared" si="135"/>
        <v>0</v>
      </c>
      <c r="KC22" s="341">
        <f t="shared" si="135"/>
        <v>0</v>
      </c>
      <c r="KD22" s="342">
        <f t="shared" si="135"/>
        <v>0</v>
      </c>
      <c r="KE22" s="340">
        <f t="shared" si="135"/>
        <v>83</v>
      </c>
      <c r="KF22" s="343">
        <f t="shared" si="19"/>
        <v>3.6144578313253009</v>
      </c>
      <c r="KG22" s="342">
        <f>KG39</f>
        <v>3</v>
      </c>
      <c r="KH22" s="131">
        <f t="shared" ref="KH22:KW22" si="136">KH39</f>
        <v>0</v>
      </c>
      <c r="KI22" s="130">
        <f t="shared" si="136"/>
        <v>0</v>
      </c>
      <c r="KJ22" s="124">
        <f t="shared" si="136"/>
        <v>0</v>
      </c>
      <c r="KK22" s="125"/>
      <c r="KL22" s="308" t="s">
        <v>160</v>
      </c>
      <c r="KM22" s="131">
        <f t="shared" si="136"/>
        <v>0</v>
      </c>
      <c r="KN22" s="120">
        <f t="shared" si="136"/>
        <v>0</v>
      </c>
      <c r="KO22" s="120">
        <f t="shared" si="136"/>
        <v>0</v>
      </c>
      <c r="KP22" s="120">
        <f t="shared" si="136"/>
        <v>0</v>
      </c>
      <c r="KQ22" s="120">
        <f t="shared" si="136"/>
        <v>0</v>
      </c>
      <c r="KR22" s="120">
        <f t="shared" si="136"/>
        <v>0</v>
      </c>
      <c r="KS22" s="120">
        <f t="shared" si="136"/>
        <v>0</v>
      </c>
      <c r="KT22" s="120">
        <f t="shared" si="136"/>
        <v>0</v>
      </c>
      <c r="KU22" s="124">
        <f t="shared" si="136"/>
        <v>0</v>
      </c>
      <c r="KV22" s="120">
        <f t="shared" si="136"/>
        <v>0</v>
      </c>
      <c r="KW22" s="120">
        <f t="shared" si="136"/>
        <v>0</v>
      </c>
      <c r="KY22" s="120">
        <f t="shared" ref="KY22:LB22" si="137">KY39</f>
        <v>0</v>
      </c>
      <c r="KZ22" s="120">
        <f t="shared" si="137"/>
        <v>0</v>
      </c>
      <c r="LA22" s="120">
        <f t="shared" si="137"/>
        <v>0</v>
      </c>
      <c r="LB22" s="120">
        <f t="shared" si="137"/>
        <v>0</v>
      </c>
      <c r="LD22" s="308" t="s">
        <v>160</v>
      </c>
      <c r="LE22" s="120">
        <f t="shared" ref="LE22:LR22" si="138">LE39</f>
        <v>0</v>
      </c>
      <c r="LF22" s="120">
        <f t="shared" si="138"/>
        <v>0</v>
      </c>
      <c r="LG22" s="120">
        <f t="shared" si="138"/>
        <v>0</v>
      </c>
      <c r="LH22" s="120">
        <f t="shared" si="138"/>
        <v>0</v>
      </c>
      <c r="LI22" s="120">
        <f t="shared" si="138"/>
        <v>0</v>
      </c>
      <c r="LJ22" s="124">
        <f t="shared" si="138"/>
        <v>0</v>
      </c>
      <c r="LK22" s="131">
        <f t="shared" si="138"/>
        <v>0</v>
      </c>
      <c r="LL22" s="120">
        <f t="shared" si="138"/>
        <v>0</v>
      </c>
      <c r="LM22" s="120">
        <f t="shared" si="138"/>
        <v>0</v>
      </c>
      <c r="LN22" s="129">
        <f t="shared" si="138"/>
        <v>0</v>
      </c>
      <c r="LO22" s="1000">
        <f t="shared" si="138"/>
        <v>0</v>
      </c>
      <c r="LP22" s="124">
        <f t="shared" si="138"/>
        <v>2</v>
      </c>
      <c r="LQ22" s="129">
        <f t="shared" si="138"/>
        <v>0</v>
      </c>
      <c r="LR22" s="124">
        <f t="shared" si="138"/>
        <v>0</v>
      </c>
      <c r="LS22" s="131">
        <f t="shared" ref="LS22:LV22" si="139">LS39</f>
        <v>1</v>
      </c>
      <c r="LT22" s="120">
        <f t="shared" si="139"/>
        <v>1</v>
      </c>
      <c r="LU22" s="120">
        <f t="shared" si="139"/>
        <v>2</v>
      </c>
      <c r="LV22" s="124">
        <f t="shared" si="139"/>
        <v>3</v>
      </c>
    </row>
    <row r="23" spans="1:334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0</v>
      </c>
      <c r="E23" s="137">
        <f>E41</f>
        <v>0</v>
      </c>
      <c r="F23" s="137">
        <f>F41</f>
        <v>0</v>
      </c>
      <c r="G23" s="412">
        <f t="shared" si="25"/>
        <v>0</v>
      </c>
      <c r="H23" s="146">
        <f>H41</f>
        <v>0</v>
      </c>
      <c r="I23" s="145">
        <f>I41</f>
        <v>0</v>
      </c>
      <c r="J23" s="147">
        <f>J41</f>
        <v>6</v>
      </c>
      <c r="K23" s="137">
        <f>K41</f>
        <v>3</v>
      </c>
      <c r="L23" s="141">
        <f>L41</f>
        <v>5</v>
      </c>
      <c r="M23" s="498">
        <f t="shared" si="1"/>
        <v>8.7719298245614024</v>
      </c>
      <c r="N23" s="147">
        <f>N41</f>
        <v>6</v>
      </c>
      <c r="O23" s="137">
        <f>O41</f>
        <v>3</v>
      </c>
      <c r="P23" s="137">
        <f>P41</f>
        <v>5</v>
      </c>
      <c r="Q23" s="388">
        <f t="shared" si="26"/>
        <v>8.7719298245614024</v>
      </c>
      <c r="R23" s="146">
        <f t="shared" ref="R23:AG23" si="140">R41</f>
        <v>0</v>
      </c>
      <c r="S23" s="137">
        <f t="shared" si="140"/>
        <v>0</v>
      </c>
      <c r="T23" s="137">
        <f t="shared" si="140"/>
        <v>0</v>
      </c>
      <c r="U23" s="137">
        <f t="shared" si="140"/>
        <v>0</v>
      </c>
      <c r="V23" s="137">
        <f t="shared" si="140"/>
        <v>0</v>
      </c>
      <c r="W23" s="137">
        <f t="shared" si="140"/>
        <v>0</v>
      </c>
      <c r="X23" s="137">
        <f t="shared" si="140"/>
        <v>6</v>
      </c>
      <c r="Y23" s="137">
        <f t="shared" si="140"/>
        <v>3</v>
      </c>
      <c r="Z23" s="137">
        <f t="shared" si="140"/>
        <v>6</v>
      </c>
      <c r="AA23" s="137">
        <f t="shared" si="140"/>
        <v>3</v>
      </c>
      <c r="AB23" s="137">
        <f t="shared" si="140"/>
        <v>10</v>
      </c>
      <c r="AC23" s="137">
        <f t="shared" si="140"/>
        <v>0</v>
      </c>
      <c r="AD23" s="137">
        <f t="shared" si="140"/>
        <v>0</v>
      </c>
      <c r="AE23" s="137">
        <f t="shared" si="140"/>
        <v>0</v>
      </c>
      <c r="AF23" s="137">
        <f t="shared" si="140"/>
        <v>0</v>
      </c>
      <c r="AG23" s="137">
        <f t="shared" si="140"/>
        <v>0</v>
      </c>
      <c r="AH23" s="125"/>
      <c r="AI23" s="309" t="s">
        <v>162</v>
      </c>
      <c r="AJ23" s="475">
        <f>AJ41</f>
        <v>69</v>
      </c>
      <c r="AK23" s="137">
        <f>AK41</f>
        <v>6</v>
      </c>
      <c r="AL23" s="143">
        <f t="shared" si="28"/>
        <v>8.695652173913043</v>
      </c>
      <c r="AM23" s="137">
        <f t="shared" ref="AM23:AU23" si="141">AM41</f>
        <v>6</v>
      </c>
      <c r="AN23" s="145">
        <f t="shared" si="141"/>
        <v>6</v>
      </c>
      <c r="AO23" s="147">
        <f t="shared" si="141"/>
        <v>0</v>
      </c>
      <c r="AP23" s="137">
        <f t="shared" si="141"/>
        <v>0</v>
      </c>
      <c r="AQ23" s="141">
        <f t="shared" si="141"/>
        <v>11</v>
      </c>
      <c r="AR23" s="146">
        <f t="shared" si="141"/>
        <v>0</v>
      </c>
      <c r="AS23" s="137">
        <f t="shared" si="141"/>
        <v>0</v>
      </c>
      <c r="AT23" s="137">
        <f t="shared" si="141"/>
        <v>6</v>
      </c>
      <c r="AU23" s="137">
        <f t="shared" si="141"/>
        <v>8</v>
      </c>
      <c r="AV23" s="143">
        <f t="shared" si="30"/>
        <v>11.594202898550725</v>
      </c>
      <c r="AW23" s="137">
        <f>AW41</f>
        <v>8</v>
      </c>
      <c r="AX23" s="137">
        <f>AX41</f>
        <v>8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31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2"/>
        <v>0</v>
      </c>
      <c r="BG23" s="137">
        <f t="shared" ref="BG23:BM23" si="142">BG41</f>
        <v>0</v>
      </c>
      <c r="BH23" s="137">
        <f t="shared" si="142"/>
        <v>0</v>
      </c>
      <c r="BI23" s="137">
        <f t="shared" si="142"/>
        <v>0</v>
      </c>
      <c r="BJ23" s="137">
        <f t="shared" si="142"/>
        <v>0</v>
      </c>
      <c r="BK23" s="137">
        <f t="shared" si="142"/>
        <v>0</v>
      </c>
      <c r="BL23" s="137">
        <f t="shared" si="142"/>
        <v>0</v>
      </c>
      <c r="BM23" s="137">
        <f t="shared" si="142"/>
        <v>0</v>
      </c>
      <c r="BN23" s="125"/>
      <c r="BO23" s="142" t="s">
        <v>162</v>
      </c>
      <c r="BP23" s="136">
        <f>BP41</f>
        <v>76</v>
      </c>
      <c r="BQ23" s="137">
        <f t="shared" ref="BQ23:BX23" si="143">BQ41</f>
        <v>0</v>
      </c>
      <c r="BR23" s="137">
        <f t="shared" si="143"/>
        <v>11</v>
      </c>
      <c r="BS23" s="137">
        <f t="shared" si="143"/>
        <v>0</v>
      </c>
      <c r="BT23" s="137">
        <f t="shared" si="143"/>
        <v>0</v>
      </c>
      <c r="BU23" s="145">
        <f t="shared" si="143"/>
        <v>1</v>
      </c>
      <c r="BV23" s="147">
        <f t="shared" si="143"/>
        <v>0</v>
      </c>
      <c r="BW23" s="137">
        <f t="shared" si="143"/>
        <v>0</v>
      </c>
      <c r="BX23" s="137">
        <f t="shared" si="143"/>
        <v>0</v>
      </c>
      <c r="BY23" s="478">
        <f t="shared" si="35"/>
        <v>0</v>
      </c>
      <c r="BZ23" s="147">
        <f>BZ41</f>
        <v>0</v>
      </c>
      <c r="CA23" s="137">
        <f>CA41</f>
        <v>0</v>
      </c>
      <c r="CB23" s="137">
        <f>CB41</f>
        <v>0</v>
      </c>
      <c r="CC23" s="470">
        <f t="shared" si="36"/>
        <v>0</v>
      </c>
      <c r="CD23" s="146">
        <f t="shared" ref="CD23:CK23" si="144">CD41</f>
        <v>0</v>
      </c>
      <c r="CE23" s="137">
        <f t="shared" si="144"/>
        <v>0</v>
      </c>
      <c r="CF23" s="137">
        <f t="shared" si="144"/>
        <v>0</v>
      </c>
      <c r="CG23" s="137">
        <f t="shared" si="144"/>
        <v>0</v>
      </c>
      <c r="CH23" s="137">
        <f t="shared" si="144"/>
        <v>0</v>
      </c>
      <c r="CI23" s="137">
        <f t="shared" si="144"/>
        <v>0</v>
      </c>
      <c r="CJ23" s="137">
        <f t="shared" si="144"/>
        <v>0</v>
      </c>
      <c r="CK23" s="137">
        <f t="shared" si="144"/>
        <v>1</v>
      </c>
      <c r="CL23" s="316">
        <f t="shared" si="38"/>
        <v>1.3157894736842104</v>
      </c>
      <c r="CM23" s="134">
        <f t="shared" ref="CM23:CN23" si="145">CM41</f>
        <v>0</v>
      </c>
      <c r="CN23" s="325">
        <f t="shared" si="145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46">CS41</f>
        <v>0</v>
      </c>
      <c r="CT23" s="137">
        <f t="shared" si="146"/>
        <v>0</v>
      </c>
      <c r="CU23" s="137">
        <f t="shared" si="146"/>
        <v>0</v>
      </c>
      <c r="CV23" s="137">
        <f t="shared" si="146"/>
        <v>0</v>
      </c>
      <c r="CW23" s="137">
        <f t="shared" si="146"/>
        <v>0</v>
      </c>
      <c r="CX23" s="137">
        <f t="shared" si="146"/>
        <v>0</v>
      </c>
      <c r="CY23" s="137">
        <f t="shared" si="146"/>
        <v>0</v>
      </c>
      <c r="CZ23" s="137">
        <f t="shared" si="146"/>
        <v>0</v>
      </c>
      <c r="DA23" s="137">
        <f t="shared" si="146"/>
        <v>0</v>
      </c>
      <c r="DB23" s="137">
        <f t="shared" si="146"/>
        <v>0</v>
      </c>
      <c r="DC23" s="137">
        <f t="shared" si="146"/>
        <v>0</v>
      </c>
      <c r="DD23" s="137">
        <f t="shared" si="146"/>
        <v>0</v>
      </c>
      <c r="DE23" s="137">
        <f t="shared" si="146"/>
        <v>0</v>
      </c>
      <c r="DF23" s="137">
        <f t="shared" si="146"/>
        <v>0</v>
      </c>
      <c r="DG23" s="137">
        <f t="shared" si="146"/>
        <v>0</v>
      </c>
      <c r="DH23" s="137">
        <f t="shared" si="146"/>
        <v>0</v>
      </c>
      <c r="DI23" s="137">
        <f t="shared" si="146"/>
        <v>0</v>
      </c>
      <c r="DJ23" s="137">
        <f t="shared" si="146"/>
        <v>0</v>
      </c>
      <c r="DK23" s="137">
        <f t="shared" si="146"/>
        <v>0</v>
      </c>
      <c r="DL23" s="137">
        <f t="shared" si="146"/>
        <v>0</v>
      </c>
      <c r="DM23" s="137">
        <f t="shared" si="146"/>
        <v>0</v>
      </c>
      <c r="DN23" s="125"/>
      <c r="DO23" s="309" t="s">
        <v>162</v>
      </c>
      <c r="DP23" s="475">
        <f>DP41</f>
        <v>79</v>
      </c>
      <c r="DQ23" s="137">
        <f t="shared" ref="DQ23:DW23" si="147">DQ41</f>
        <v>0</v>
      </c>
      <c r="DR23" s="137">
        <f t="shared" si="147"/>
        <v>0</v>
      </c>
      <c r="DS23" s="137">
        <f t="shared" si="147"/>
        <v>0</v>
      </c>
      <c r="DT23" s="137">
        <f t="shared" si="147"/>
        <v>0</v>
      </c>
      <c r="DU23" s="137">
        <f t="shared" si="147"/>
        <v>0</v>
      </c>
      <c r="DV23" s="137">
        <f t="shared" si="147"/>
        <v>0</v>
      </c>
      <c r="DW23" s="137">
        <f t="shared" si="147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8">EC41</f>
        <v>0</v>
      </c>
      <c r="ED23" s="137">
        <f t="shared" si="148"/>
        <v>0</v>
      </c>
      <c r="EE23" s="137">
        <f t="shared" si="148"/>
        <v>0</v>
      </c>
      <c r="EF23" s="137">
        <f t="shared" si="148"/>
        <v>0</v>
      </c>
      <c r="EG23" s="137">
        <f t="shared" si="148"/>
        <v>0</v>
      </c>
      <c r="EH23" s="137">
        <f t="shared" si="148"/>
        <v>0</v>
      </c>
      <c r="EI23" s="137">
        <f t="shared" si="148"/>
        <v>0</v>
      </c>
      <c r="EJ23" s="137">
        <f t="shared" si="148"/>
        <v>0</v>
      </c>
      <c r="EK23" s="143">
        <f t="shared" si="9"/>
        <v>0</v>
      </c>
      <c r="EL23" s="137">
        <f>EL41</f>
        <v>0</v>
      </c>
      <c r="EM23" s="137">
        <f>EM41</f>
        <v>9</v>
      </c>
      <c r="EN23" s="143">
        <f t="shared" si="10"/>
        <v>0.11392405063291139</v>
      </c>
      <c r="EO23" s="137">
        <f>EO41</f>
        <v>9</v>
      </c>
      <c r="EP23" s="143">
        <f t="shared" si="11"/>
        <v>0.11392405063291139</v>
      </c>
      <c r="EQ23" s="125"/>
      <c r="ER23" s="142" t="s">
        <v>162</v>
      </c>
      <c r="ES23" s="137">
        <f>ES41</f>
        <v>0</v>
      </c>
      <c r="ET23" s="137">
        <f t="shared" ref="ET23:FK23" si="149">ET41</f>
        <v>0</v>
      </c>
      <c r="EU23" s="137">
        <f t="shared" si="149"/>
        <v>0</v>
      </c>
      <c r="EV23" s="137">
        <f t="shared" si="149"/>
        <v>0</v>
      </c>
      <c r="EW23" s="137">
        <f t="shared" si="149"/>
        <v>0</v>
      </c>
      <c r="EX23" s="137">
        <f t="shared" si="149"/>
        <v>0</v>
      </c>
      <c r="EY23" s="137">
        <f t="shared" si="149"/>
        <v>0</v>
      </c>
      <c r="EZ23" s="137">
        <f t="shared" si="149"/>
        <v>0</v>
      </c>
      <c r="FA23" s="137">
        <f t="shared" si="149"/>
        <v>0</v>
      </c>
      <c r="FB23" s="137">
        <f t="shared" si="149"/>
        <v>1</v>
      </c>
      <c r="FC23" s="137">
        <f t="shared" si="149"/>
        <v>0</v>
      </c>
      <c r="FD23" s="137">
        <f t="shared" si="149"/>
        <v>0</v>
      </c>
      <c r="FE23" s="137">
        <f t="shared" si="149"/>
        <v>0</v>
      </c>
      <c r="FF23" s="137">
        <f t="shared" si="149"/>
        <v>0</v>
      </c>
      <c r="FG23" s="137">
        <f t="shared" si="149"/>
        <v>0</v>
      </c>
      <c r="FH23" s="137">
        <f t="shared" si="149"/>
        <v>0</v>
      </c>
      <c r="FI23" s="137">
        <f t="shared" si="149"/>
        <v>0</v>
      </c>
      <c r="FJ23" s="137">
        <f t="shared" si="149"/>
        <v>0</v>
      </c>
      <c r="FK23" s="136">
        <f t="shared" si="149"/>
        <v>56</v>
      </c>
      <c r="FL23" s="189">
        <f t="shared" si="12"/>
        <v>0</v>
      </c>
      <c r="FM23" s="137">
        <f t="shared" ref="FM23:GG23" si="150">FM41</f>
        <v>0</v>
      </c>
      <c r="FN23" s="137">
        <f t="shared" si="150"/>
        <v>0</v>
      </c>
      <c r="FO23" s="137">
        <f t="shared" si="150"/>
        <v>0</v>
      </c>
      <c r="FP23" s="137">
        <f t="shared" si="150"/>
        <v>0</v>
      </c>
      <c r="FQ23" s="137">
        <f t="shared" si="150"/>
        <v>0</v>
      </c>
      <c r="FR23" s="137">
        <f t="shared" si="150"/>
        <v>0</v>
      </c>
      <c r="FS23" s="137">
        <f t="shared" si="150"/>
        <v>0</v>
      </c>
      <c r="FT23" s="137">
        <f t="shared" si="150"/>
        <v>0</v>
      </c>
      <c r="FU23" s="137">
        <f t="shared" si="150"/>
        <v>0</v>
      </c>
      <c r="FV23" s="137">
        <f t="shared" si="150"/>
        <v>0</v>
      </c>
      <c r="FW23" s="137">
        <f t="shared" si="150"/>
        <v>0</v>
      </c>
      <c r="FX23" s="137">
        <f t="shared" si="150"/>
        <v>0</v>
      </c>
      <c r="FY23" s="137">
        <f t="shared" si="150"/>
        <v>0</v>
      </c>
      <c r="FZ23" s="137">
        <f t="shared" si="150"/>
        <v>0</v>
      </c>
      <c r="GA23" s="137">
        <f t="shared" si="150"/>
        <v>2</v>
      </c>
      <c r="GB23" s="137">
        <f t="shared" si="150"/>
        <v>0</v>
      </c>
      <c r="GC23" s="137">
        <f t="shared" si="150"/>
        <v>0</v>
      </c>
      <c r="GD23" s="137">
        <f t="shared" si="150"/>
        <v>0</v>
      </c>
      <c r="GE23" s="137">
        <f t="shared" si="150"/>
        <v>0</v>
      </c>
      <c r="GF23" s="137">
        <f t="shared" si="150"/>
        <v>0</v>
      </c>
      <c r="GG23" s="137">
        <f t="shared" si="150"/>
        <v>0</v>
      </c>
      <c r="GH23" s="125"/>
      <c r="GI23" s="142" t="s">
        <v>162</v>
      </c>
      <c r="GJ23" s="136">
        <f>GJ41</f>
        <v>421</v>
      </c>
      <c r="GK23" s="193">
        <f t="shared" si="14"/>
        <v>6.4133016627078394</v>
      </c>
      <c r="GL23" s="137">
        <f>GL41</f>
        <v>0</v>
      </c>
      <c r="GM23" s="137">
        <f t="shared" ref="GM23:GW23" si="151">GM41</f>
        <v>0</v>
      </c>
      <c r="GN23" s="137">
        <f t="shared" si="151"/>
        <v>0</v>
      </c>
      <c r="GO23" s="137">
        <f t="shared" si="151"/>
        <v>0</v>
      </c>
      <c r="GP23" s="137">
        <f t="shared" si="151"/>
        <v>0</v>
      </c>
      <c r="GQ23" s="137">
        <f t="shared" si="151"/>
        <v>2</v>
      </c>
      <c r="GR23" s="137">
        <f t="shared" si="151"/>
        <v>0</v>
      </c>
      <c r="GS23" s="137">
        <f t="shared" si="151"/>
        <v>6</v>
      </c>
      <c r="GT23" s="137">
        <f t="shared" si="151"/>
        <v>12</v>
      </c>
      <c r="GU23" s="145">
        <f t="shared" si="151"/>
        <v>7</v>
      </c>
      <c r="GV23" s="147">
        <f t="shared" si="151"/>
        <v>26</v>
      </c>
      <c r="GW23" s="137">
        <f t="shared" si="151"/>
        <v>702</v>
      </c>
      <c r="GX23" s="305">
        <f t="shared" si="16"/>
        <v>3.7037037037037033</v>
      </c>
      <c r="GY23" s="146">
        <f t="shared" ref="GY23:HG23" si="152">GY41</f>
        <v>0</v>
      </c>
      <c r="GZ23" s="137">
        <f t="shared" si="152"/>
        <v>0</v>
      </c>
      <c r="HA23" s="137">
        <f t="shared" si="152"/>
        <v>1</v>
      </c>
      <c r="HB23" s="137">
        <f t="shared" si="152"/>
        <v>0</v>
      </c>
      <c r="HC23" s="137">
        <f t="shared" si="152"/>
        <v>0</v>
      </c>
      <c r="HD23" s="137">
        <f t="shared" si="152"/>
        <v>0</v>
      </c>
      <c r="HE23" s="137">
        <f t="shared" si="152"/>
        <v>0</v>
      </c>
      <c r="HF23" s="137">
        <f t="shared" si="152"/>
        <v>0</v>
      </c>
      <c r="HG23" s="141">
        <f t="shared" si="152"/>
        <v>0</v>
      </c>
      <c r="HH23" s="125"/>
      <c r="HI23" s="142" t="s">
        <v>162</v>
      </c>
      <c r="HJ23" s="137">
        <f t="shared" ref="HJ23:HR23" si="153">HJ41</f>
        <v>1</v>
      </c>
      <c r="HK23" s="137">
        <f t="shared" si="153"/>
        <v>0</v>
      </c>
      <c r="HL23" s="137">
        <f t="shared" si="153"/>
        <v>0</v>
      </c>
      <c r="HM23" s="137">
        <f t="shared" si="153"/>
        <v>0</v>
      </c>
      <c r="HN23" s="137">
        <f t="shared" si="153"/>
        <v>0</v>
      </c>
      <c r="HO23" s="137">
        <f t="shared" si="153"/>
        <v>0</v>
      </c>
      <c r="HP23" s="137">
        <f t="shared" si="153"/>
        <v>0</v>
      </c>
      <c r="HQ23" s="145">
        <f t="shared" si="153"/>
        <v>9</v>
      </c>
      <c r="HR23" s="147">
        <f t="shared" si="153"/>
        <v>42</v>
      </c>
      <c r="HS23" s="199">
        <f t="shared" si="48"/>
        <v>0</v>
      </c>
      <c r="HT23" s="146">
        <f t="shared" ref="HT23:IF23" si="154">HT41</f>
        <v>0</v>
      </c>
      <c r="HU23" s="137">
        <f t="shared" si="154"/>
        <v>0</v>
      </c>
      <c r="HV23" s="137">
        <f t="shared" si="154"/>
        <v>0</v>
      </c>
      <c r="HW23" s="141">
        <f t="shared" si="154"/>
        <v>0</v>
      </c>
      <c r="HX23" s="212"/>
      <c r="HY23" s="146">
        <f t="shared" si="154"/>
        <v>0</v>
      </c>
      <c r="HZ23" s="137">
        <f t="shared" si="154"/>
        <v>0</v>
      </c>
      <c r="IA23" s="137">
        <f t="shared" si="154"/>
        <v>0</v>
      </c>
      <c r="IB23" s="137">
        <f t="shared" si="154"/>
        <v>0</v>
      </c>
      <c r="IC23" s="137">
        <f t="shared" si="154"/>
        <v>0</v>
      </c>
      <c r="ID23" s="137">
        <f t="shared" si="154"/>
        <v>0</v>
      </c>
      <c r="IE23" s="137">
        <f t="shared" si="154"/>
        <v>0</v>
      </c>
      <c r="IF23" s="141">
        <f t="shared" si="154"/>
        <v>0</v>
      </c>
      <c r="IG23" s="125"/>
      <c r="IH23" s="142" t="s">
        <v>162</v>
      </c>
      <c r="II23" s="137">
        <f t="shared" ref="II23:JH23" si="155">II41</f>
        <v>0</v>
      </c>
      <c r="IJ23" s="137">
        <f t="shared" si="155"/>
        <v>0</v>
      </c>
      <c r="IK23" s="137">
        <f t="shared" si="155"/>
        <v>0</v>
      </c>
      <c r="IL23" s="137">
        <f t="shared" si="155"/>
        <v>0</v>
      </c>
      <c r="IM23" s="137">
        <f t="shared" si="155"/>
        <v>0</v>
      </c>
      <c r="IN23" s="137">
        <f t="shared" si="155"/>
        <v>0</v>
      </c>
      <c r="IO23" s="137">
        <f t="shared" si="155"/>
        <v>0</v>
      </c>
      <c r="IP23" s="137">
        <f t="shared" si="155"/>
        <v>0</v>
      </c>
      <c r="IQ23" s="137">
        <f t="shared" si="155"/>
        <v>0</v>
      </c>
      <c r="IR23" s="137">
        <f t="shared" si="155"/>
        <v>0</v>
      </c>
      <c r="IS23" s="137">
        <f t="shared" si="155"/>
        <v>0</v>
      </c>
      <c r="IT23" s="137">
        <f t="shared" si="155"/>
        <v>0</v>
      </c>
      <c r="IU23" s="137">
        <f t="shared" si="155"/>
        <v>0</v>
      </c>
      <c r="IV23" s="137">
        <f t="shared" si="155"/>
        <v>0</v>
      </c>
      <c r="IW23" s="141">
        <f t="shared" si="155"/>
        <v>0</v>
      </c>
      <c r="IX23" s="146">
        <f t="shared" si="155"/>
        <v>0</v>
      </c>
      <c r="IY23" s="137">
        <f t="shared" si="155"/>
        <v>0</v>
      </c>
      <c r="IZ23" s="145">
        <f t="shared" si="155"/>
        <v>0</v>
      </c>
      <c r="JA23" s="147">
        <f t="shared" si="155"/>
        <v>0</v>
      </c>
      <c r="JB23" s="137">
        <f t="shared" si="155"/>
        <v>0</v>
      </c>
      <c r="JC23" s="141">
        <f t="shared" si="155"/>
        <v>0</v>
      </c>
      <c r="JD23" s="146">
        <f t="shared" si="155"/>
        <v>0</v>
      </c>
      <c r="JE23" s="137">
        <f t="shared" si="155"/>
        <v>0</v>
      </c>
      <c r="JF23" s="137">
        <f t="shared" si="155"/>
        <v>0</v>
      </c>
      <c r="JG23" s="137">
        <f t="shared" si="155"/>
        <v>0</v>
      </c>
      <c r="JH23" s="137">
        <f t="shared" si="155"/>
        <v>0</v>
      </c>
      <c r="JI23" s="125"/>
      <c r="JJ23" s="142" t="s">
        <v>162</v>
      </c>
      <c r="JK23" s="137">
        <f t="shared" ref="JK23:KE23" si="156">JK41</f>
        <v>0</v>
      </c>
      <c r="JL23" s="137">
        <f t="shared" si="156"/>
        <v>0</v>
      </c>
      <c r="JM23" s="137">
        <f t="shared" si="156"/>
        <v>0</v>
      </c>
      <c r="JN23" s="137">
        <f t="shared" si="156"/>
        <v>0</v>
      </c>
      <c r="JO23" s="137">
        <f t="shared" si="156"/>
        <v>0</v>
      </c>
      <c r="JP23" s="137">
        <f t="shared" si="156"/>
        <v>0</v>
      </c>
      <c r="JQ23" s="137">
        <f t="shared" si="156"/>
        <v>0</v>
      </c>
      <c r="JR23" s="137">
        <f t="shared" si="156"/>
        <v>0</v>
      </c>
      <c r="JS23" s="137">
        <f t="shared" si="156"/>
        <v>0</v>
      </c>
      <c r="JT23" s="145">
        <f t="shared" si="156"/>
        <v>0</v>
      </c>
      <c r="JU23" s="344">
        <f t="shared" si="156"/>
        <v>0</v>
      </c>
      <c r="JV23" s="345">
        <f t="shared" si="156"/>
        <v>0</v>
      </c>
      <c r="JW23" s="345">
        <f t="shared" si="156"/>
        <v>0</v>
      </c>
      <c r="JX23" s="345">
        <f t="shared" si="156"/>
        <v>0</v>
      </c>
      <c r="JY23" s="346">
        <f t="shared" si="156"/>
        <v>0</v>
      </c>
      <c r="JZ23" s="344">
        <f t="shared" si="156"/>
        <v>0</v>
      </c>
      <c r="KA23" s="345">
        <f t="shared" si="156"/>
        <v>0</v>
      </c>
      <c r="KB23" s="345">
        <f t="shared" si="156"/>
        <v>0</v>
      </c>
      <c r="KC23" s="345">
        <f t="shared" si="156"/>
        <v>0</v>
      </c>
      <c r="KD23" s="346">
        <f t="shared" si="156"/>
        <v>0</v>
      </c>
      <c r="KE23" s="344">
        <f t="shared" si="156"/>
        <v>351</v>
      </c>
      <c r="KF23" s="347">
        <f t="shared" si="19"/>
        <v>2.5641025641025639</v>
      </c>
      <c r="KG23" s="346">
        <f>KG41</f>
        <v>9</v>
      </c>
      <c r="KH23" s="147">
        <f t="shared" ref="KH23:KW23" si="157">KH41</f>
        <v>0</v>
      </c>
      <c r="KI23" s="146">
        <f t="shared" si="157"/>
        <v>0</v>
      </c>
      <c r="KJ23" s="141">
        <f t="shared" si="157"/>
        <v>0</v>
      </c>
      <c r="KK23" s="125"/>
      <c r="KL23" s="309" t="s">
        <v>162</v>
      </c>
      <c r="KM23" s="147">
        <f t="shared" si="157"/>
        <v>0</v>
      </c>
      <c r="KN23" s="137">
        <f t="shared" si="157"/>
        <v>0</v>
      </c>
      <c r="KO23" s="137">
        <f t="shared" si="157"/>
        <v>0</v>
      </c>
      <c r="KP23" s="137">
        <f t="shared" si="157"/>
        <v>0</v>
      </c>
      <c r="KQ23" s="137">
        <f t="shared" si="157"/>
        <v>0</v>
      </c>
      <c r="KR23" s="137">
        <f t="shared" si="157"/>
        <v>1</v>
      </c>
      <c r="KS23" s="137">
        <f t="shared" si="157"/>
        <v>0</v>
      </c>
      <c r="KT23" s="137">
        <f t="shared" si="157"/>
        <v>0</v>
      </c>
      <c r="KU23" s="141">
        <f t="shared" si="157"/>
        <v>0</v>
      </c>
      <c r="KV23" s="137">
        <f t="shared" si="157"/>
        <v>0</v>
      </c>
      <c r="KW23" s="137">
        <f t="shared" si="157"/>
        <v>0</v>
      </c>
      <c r="KY23" s="137">
        <f t="shared" ref="KY23:LB23" si="158">KY41</f>
        <v>0</v>
      </c>
      <c r="KZ23" s="137">
        <f t="shared" si="158"/>
        <v>0</v>
      </c>
      <c r="LA23" s="137">
        <f t="shared" si="158"/>
        <v>0</v>
      </c>
      <c r="LB23" s="137">
        <f t="shared" si="158"/>
        <v>0</v>
      </c>
      <c r="LD23" s="309" t="s">
        <v>162</v>
      </c>
      <c r="LE23" s="137">
        <f t="shared" ref="LE23:LR23" si="159">LE41</f>
        <v>0</v>
      </c>
      <c r="LF23" s="137">
        <f t="shared" si="159"/>
        <v>0</v>
      </c>
      <c r="LG23" s="137">
        <f t="shared" si="159"/>
        <v>0</v>
      </c>
      <c r="LH23" s="137">
        <f t="shared" si="159"/>
        <v>0</v>
      </c>
      <c r="LI23" s="137">
        <f t="shared" si="159"/>
        <v>0</v>
      </c>
      <c r="LJ23" s="141">
        <f t="shared" si="159"/>
        <v>0</v>
      </c>
      <c r="LK23" s="147">
        <f t="shared" si="159"/>
        <v>0</v>
      </c>
      <c r="LL23" s="137">
        <f t="shared" si="159"/>
        <v>0</v>
      </c>
      <c r="LM23" s="137">
        <f t="shared" si="159"/>
        <v>0</v>
      </c>
      <c r="LN23" s="145">
        <f t="shared" si="159"/>
        <v>0</v>
      </c>
      <c r="LO23" s="1001">
        <f t="shared" si="159"/>
        <v>6</v>
      </c>
      <c r="LP23" s="141">
        <f t="shared" si="159"/>
        <v>0</v>
      </c>
      <c r="LQ23" s="145">
        <f t="shared" si="159"/>
        <v>0</v>
      </c>
      <c r="LR23" s="141">
        <f t="shared" si="159"/>
        <v>0</v>
      </c>
      <c r="LS23" s="147">
        <f t="shared" ref="LS23:LV23" si="160">LS41</f>
        <v>0</v>
      </c>
      <c r="LT23" s="137">
        <f t="shared" si="160"/>
        <v>0</v>
      </c>
      <c r="LU23" s="137">
        <f t="shared" si="160"/>
        <v>1</v>
      </c>
      <c r="LV23" s="141">
        <f t="shared" si="160"/>
        <v>2</v>
      </c>
    </row>
    <row r="24" spans="1:334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</row>
    <row r="25" spans="1:334" x14ac:dyDescent="0.2">
      <c r="LK25" s="445"/>
      <c r="LL25" s="445"/>
      <c r="LM25" s="445"/>
      <c r="LN25" s="445"/>
    </row>
    <row r="26" spans="1:334" ht="13.5" thickBot="1" x14ac:dyDescent="0.25">
      <c r="LK26" s="445"/>
      <c r="LL26" s="445"/>
      <c r="LM26" s="445"/>
      <c r="LN26" s="445"/>
    </row>
    <row r="27" spans="1:334" ht="15.75" customHeight="1" thickBot="1" x14ac:dyDescent="0.35">
      <c r="A27" s="4" t="s">
        <v>0</v>
      </c>
      <c r="B27" s="46" t="s">
        <v>1</v>
      </c>
      <c r="C27" s="69"/>
      <c r="D27" s="1209" t="s">
        <v>6</v>
      </c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1151"/>
      <c r="AE27" s="1151"/>
      <c r="AF27" s="1422"/>
      <c r="AG27" s="438"/>
      <c r="AH27" s="860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860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860"/>
      <c r="CQ27" s="5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151"/>
      <c r="DL27" s="1151"/>
      <c r="DM27" s="1422"/>
      <c r="DN27" s="860"/>
      <c r="DO27" s="5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1786" t="s">
        <v>229</v>
      </c>
      <c r="ES27" s="1787"/>
      <c r="ET27" s="1787"/>
      <c r="EU27" s="1787"/>
      <c r="EV27" s="1787"/>
      <c r="EW27" s="1787"/>
      <c r="EX27" s="1787"/>
      <c r="EY27" s="1787"/>
      <c r="EZ27" s="1787"/>
      <c r="FA27" s="1787"/>
      <c r="FB27" s="1787"/>
      <c r="FC27" s="1787"/>
      <c r="FD27" s="1787"/>
      <c r="FE27" s="1787"/>
      <c r="FF27" s="1787"/>
      <c r="FG27" s="1787"/>
      <c r="FH27" s="1787"/>
      <c r="FI27" s="1787"/>
      <c r="FJ27" s="1787"/>
      <c r="FK27" s="1787"/>
      <c r="FL27" s="1787"/>
      <c r="FM27" s="1787"/>
      <c r="FN27" s="1787"/>
      <c r="FO27" s="1787"/>
      <c r="FP27" s="1787"/>
      <c r="FQ27" s="1787"/>
      <c r="FR27" s="1787"/>
      <c r="FS27" s="1787"/>
      <c r="FT27" s="1787"/>
      <c r="FU27" s="1787"/>
      <c r="FV27" s="1787"/>
      <c r="FW27" s="1787"/>
      <c r="FX27" s="1787"/>
      <c r="FY27" s="1787"/>
      <c r="FZ27" s="1787"/>
      <c r="GA27" s="1787"/>
      <c r="GB27" s="1787"/>
      <c r="GC27" s="1787"/>
      <c r="GD27" s="1787"/>
      <c r="GE27" s="1787"/>
      <c r="GF27" s="1787"/>
      <c r="GG27" s="1788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6"/>
      <c r="LS27" s="1789" t="s">
        <v>235</v>
      </c>
      <c r="LT27" s="1790"/>
      <c r="LU27" s="1790"/>
      <c r="LV27" s="1791"/>
    </row>
    <row r="28" spans="1:334" ht="70.5" customHeight="1" thickBot="1" x14ac:dyDescent="0.35">
      <c r="A28" s="1559" t="s">
        <v>170</v>
      </c>
      <c r="B28" s="1321" t="s">
        <v>111</v>
      </c>
      <c r="C28" s="62"/>
      <c r="D28" s="1220" t="s">
        <v>2</v>
      </c>
      <c r="E28" s="1221"/>
      <c r="F28" s="1221"/>
      <c r="G28" s="1268"/>
      <c r="H28" s="1667" t="s">
        <v>7</v>
      </c>
      <c r="I28" s="1667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859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878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6"/>
      <c r="BM28" s="1167" t="s">
        <v>36</v>
      </c>
      <c r="BN28" s="876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6"/>
      <c r="CJ28" s="1343" t="s">
        <v>26</v>
      </c>
      <c r="CK28" s="1344"/>
      <c r="CL28" s="1345"/>
      <c r="CM28" s="1337"/>
      <c r="CN28" s="1338"/>
      <c r="CO28" s="1167" t="s">
        <v>36</v>
      </c>
      <c r="CP28" s="876"/>
      <c r="CQ28" s="1321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6"/>
      <c r="DJ28" s="1260" t="s">
        <v>26</v>
      </c>
      <c r="DK28" s="1261"/>
      <c r="DL28" s="1152"/>
      <c r="DM28" s="1153"/>
      <c r="DN28" s="876"/>
      <c r="DO28" s="1321" t="s">
        <v>111</v>
      </c>
      <c r="DP28" s="62"/>
      <c r="DQ28" s="1170" t="s">
        <v>119</v>
      </c>
      <c r="DR28" s="1167" t="s">
        <v>118</v>
      </c>
      <c r="DS28" s="1799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6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876"/>
      <c r="ER28" s="1321" t="s">
        <v>111</v>
      </c>
      <c r="ES28" s="1182" t="s">
        <v>44</v>
      </c>
      <c r="ET28" s="1180"/>
      <c r="EU28" s="1180"/>
      <c r="EV28" s="1180"/>
      <c r="EW28" s="1180"/>
      <c r="EX28" s="1180"/>
      <c r="EY28" s="1180"/>
      <c r="EZ28" s="1180"/>
      <c r="FA28" s="1180"/>
      <c r="FB28" s="1180"/>
      <c r="FC28" s="1180"/>
      <c r="FD28" s="1180"/>
      <c r="FE28" s="872"/>
      <c r="FF28" s="872"/>
      <c r="FG28" s="872"/>
      <c r="FH28" s="872"/>
      <c r="FI28" s="872"/>
      <c r="FJ28" s="858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321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30" t="s">
        <v>80</v>
      </c>
      <c r="HS28" s="1310"/>
      <c r="HT28" s="1310"/>
      <c r="HU28" s="1310"/>
      <c r="HV28" s="1310"/>
      <c r="HW28" s="1310"/>
      <c r="HX28" s="1310"/>
      <c r="HY28" s="1310"/>
      <c r="HZ28" s="1310"/>
      <c r="IA28" s="1310"/>
      <c r="IB28" s="1310"/>
      <c r="IC28" s="1310"/>
      <c r="ID28" s="1310"/>
      <c r="IE28" s="1310"/>
      <c r="IF28" s="1311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1"/>
      <c r="JD28" s="1140" t="s">
        <v>98</v>
      </c>
      <c r="JE28" s="1317"/>
      <c r="JF28" s="1317"/>
      <c r="JG28" s="1317"/>
      <c r="JH28" s="1318"/>
      <c r="JI28" s="7"/>
      <c r="JJ28" s="7"/>
      <c r="JK28" s="1623" t="s">
        <v>103</v>
      </c>
      <c r="JL28" s="1624"/>
      <c r="JM28" s="1624"/>
      <c r="JN28" s="1624"/>
      <c r="JO28" s="1625"/>
      <c r="JP28" s="1605" t="s">
        <v>121</v>
      </c>
      <c r="JQ28" s="1606"/>
      <c r="JR28" s="1606"/>
      <c r="JS28" s="1606"/>
      <c r="JT28" s="1607"/>
      <c r="JU28" s="1611" t="s">
        <v>198</v>
      </c>
      <c r="JV28" s="1612"/>
      <c r="JW28" s="1612"/>
      <c r="JX28" s="1612"/>
      <c r="JY28" s="1612"/>
      <c r="JZ28" s="1612"/>
      <c r="KA28" s="1612"/>
      <c r="KB28" s="1612"/>
      <c r="KC28" s="1612"/>
      <c r="KD28" s="1612"/>
      <c r="KE28" s="1612"/>
      <c r="KF28" s="1612"/>
      <c r="KG28" s="1612"/>
      <c r="KH28" s="1612"/>
      <c r="KI28" s="1612"/>
      <c r="KJ28" s="1613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099"/>
      <c r="LM28" s="1099"/>
      <c r="LN28" s="1113"/>
      <c r="LO28" s="1118"/>
      <c r="LP28" s="1119"/>
      <c r="LQ28" s="1119"/>
      <c r="LR28" s="1119"/>
      <c r="LS28" s="1792"/>
      <c r="LT28" s="1793"/>
      <c r="LU28" s="1793"/>
      <c r="LV28" s="1794"/>
    </row>
    <row r="29" spans="1:334" ht="46.5" customHeight="1" thickBot="1" x14ac:dyDescent="0.25">
      <c r="A29" s="1426"/>
      <c r="B29" s="1322"/>
      <c r="C29" s="63"/>
      <c r="D29" s="1222"/>
      <c r="E29" s="1223"/>
      <c r="F29" s="1223"/>
      <c r="G29" s="1269"/>
      <c r="H29" s="1668"/>
      <c r="I29" s="1668"/>
      <c r="J29" s="1270" t="s">
        <v>10</v>
      </c>
      <c r="K29" s="1670"/>
      <c r="L29" s="1681" t="s">
        <v>10</v>
      </c>
      <c r="M29" s="404"/>
      <c r="N29" s="1417"/>
      <c r="O29" s="1669"/>
      <c r="P29" s="1669"/>
      <c r="Q29" s="1419"/>
      <c r="R29" s="1220" t="s">
        <v>19</v>
      </c>
      <c r="S29" s="1268"/>
      <c r="T29" s="1173" t="s">
        <v>7</v>
      </c>
      <c r="U29" s="1175"/>
      <c r="V29" s="1173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669"/>
      <c r="AF29" s="1419"/>
      <c r="AG29" s="439"/>
      <c r="AH29" s="859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24" t="s">
        <v>27</v>
      </c>
      <c r="AP29" s="1125"/>
      <c r="AQ29" s="1126"/>
      <c r="AR29" s="1404" t="s">
        <v>122</v>
      </c>
      <c r="AS29" s="1405"/>
      <c r="AT29" s="1170" t="s">
        <v>32</v>
      </c>
      <c r="AU29" s="1393" t="s">
        <v>26</v>
      </c>
      <c r="AV29" s="1394"/>
      <c r="AW29" s="879" t="s">
        <v>33</v>
      </c>
      <c r="AX29" s="595"/>
      <c r="AY29" s="1266" t="s">
        <v>9</v>
      </c>
      <c r="AZ29" s="1267"/>
      <c r="BA29" s="1267"/>
      <c r="BB29" s="1558"/>
      <c r="BC29" s="1220" t="s">
        <v>15</v>
      </c>
      <c r="BD29" s="1221"/>
      <c r="BE29" s="1221"/>
      <c r="BF29" s="1268"/>
      <c r="BG29" s="1220" t="s">
        <v>19</v>
      </c>
      <c r="BH29" s="1268"/>
      <c r="BI29" s="1220" t="s">
        <v>7</v>
      </c>
      <c r="BJ29" s="1268"/>
      <c r="BK29" s="1795" t="s">
        <v>20</v>
      </c>
      <c r="BL29" s="1796"/>
      <c r="BM29" s="1169"/>
      <c r="BN29" s="876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558"/>
      <c r="BZ29" s="1173" t="s">
        <v>15</v>
      </c>
      <c r="CA29" s="1174"/>
      <c r="CB29" s="1174"/>
      <c r="CC29" s="1175"/>
      <c r="CD29" s="1220" t="s">
        <v>19</v>
      </c>
      <c r="CE29" s="1268"/>
      <c r="CF29" s="1220" t="s">
        <v>7</v>
      </c>
      <c r="CG29" s="1268"/>
      <c r="CH29" s="1795" t="s">
        <v>20</v>
      </c>
      <c r="CI29" s="1796"/>
      <c r="CJ29" s="1346"/>
      <c r="CK29" s="1694"/>
      <c r="CL29" s="1348"/>
      <c r="CM29" s="1339"/>
      <c r="CN29" s="1340"/>
      <c r="CO29" s="1169"/>
      <c r="CP29" s="876"/>
      <c r="CQ29" s="1322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558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709"/>
      <c r="DJ29" s="1262"/>
      <c r="DK29" s="1263"/>
      <c r="DL29" s="1154"/>
      <c r="DM29" s="1155"/>
      <c r="DN29" s="876"/>
      <c r="DO29" s="1322"/>
      <c r="DP29" s="63"/>
      <c r="DQ29" s="1171"/>
      <c r="DR29" s="1168"/>
      <c r="DS29" s="1800"/>
      <c r="DT29" s="1171"/>
      <c r="DU29" s="1266" t="s">
        <v>9</v>
      </c>
      <c r="DV29" s="1267"/>
      <c r="DW29" s="1267"/>
      <c r="DX29" s="1558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68"/>
      <c r="EI29" s="1326"/>
      <c r="EJ29" s="1675"/>
      <c r="EK29" s="1328"/>
      <c r="EL29" s="1169"/>
      <c r="EM29" s="1285"/>
      <c r="EN29" s="1164"/>
      <c r="EO29" s="1285"/>
      <c r="EP29" s="1164"/>
      <c r="EQ29" s="876"/>
      <c r="ER29" s="1322"/>
      <c r="ES29" s="1130" t="s">
        <v>45</v>
      </c>
      <c r="ET29" s="1310"/>
      <c r="EU29" s="1311"/>
      <c r="EV29" s="1684" t="s">
        <v>46</v>
      </c>
      <c r="EW29" s="1685"/>
      <c r="EX29" s="1686"/>
      <c r="EY29" s="1130" t="s">
        <v>47</v>
      </c>
      <c r="EZ29" s="1310"/>
      <c r="FA29" s="1311"/>
      <c r="FB29" s="1130" t="s">
        <v>48</v>
      </c>
      <c r="FC29" s="1310"/>
      <c r="FD29" s="1311"/>
      <c r="FE29" s="1363" t="s">
        <v>51</v>
      </c>
      <c r="FF29" s="1364"/>
      <c r="FG29" s="1365"/>
      <c r="FH29" s="1363" t="s">
        <v>52</v>
      </c>
      <c r="FI29" s="1364"/>
      <c r="FJ29" s="1365"/>
      <c r="FK29" s="1567" t="s">
        <v>171</v>
      </c>
      <c r="FL29" s="1367" t="s">
        <v>182</v>
      </c>
      <c r="FM29" s="1498" t="s">
        <v>173</v>
      </c>
      <c r="FN29" s="1497" t="s">
        <v>174</v>
      </c>
      <c r="FO29" s="1497" t="s">
        <v>175</v>
      </c>
      <c r="FP29" s="1498" t="s">
        <v>176</v>
      </c>
      <c r="FQ29" s="1495" t="s">
        <v>177</v>
      </c>
      <c r="FR29" s="1182" t="s">
        <v>54</v>
      </c>
      <c r="FS29" s="1180"/>
      <c r="FT29" s="1180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689" t="s">
        <v>60</v>
      </c>
      <c r="GH29" s="13"/>
      <c r="GI29" s="1322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642" t="s">
        <v>115</v>
      </c>
      <c r="GW29" s="1645" t="s">
        <v>171</v>
      </c>
      <c r="GX29" s="1716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447"/>
      <c r="HR29" s="1636" t="s">
        <v>171</v>
      </c>
      <c r="HS29" s="1661" t="s">
        <v>182</v>
      </c>
      <c r="HT29" s="1757" t="s">
        <v>81</v>
      </c>
      <c r="HU29" s="1758"/>
      <c r="HV29" s="1758"/>
      <c r="HW29" s="1758"/>
      <c r="HX29" s="1759"/>
      <c r="HY29" s="1182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870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870"/>
      <c r="JK29" s="1275" t="s">
        <v>104</v>
      </c>
      <c r="JL29" s="1276"/>
      <c r="JM29" s="1778" t="s">
        <v>105</v>
      </c>
      <c r="JN29" s="1779"/>
      <c r="JO29" s="1780"/>
      <c r="JP29" s="1608"/>
      <c r="JQ29" s="1609"/>
      <c r="JR29" s="1609"/>
      <c r="JS29" s="1609"/>
      <c r="JT29" s="1610"/>
      <c r="JU29" s="1781" t="s">
        <v>192</v>
      </c>
      <c r="JV29" s="1782"/>
      <c r="JW29" s="1782"/>
      <c r="JX29" s="1782"/>
      <c r="JY29" s="1783"/>
      <c r="JZ29" s="1781" t="s">
        <v>193</v>
      </c>
      <c r="KA29" s="1782"/>
      <c r="KB29" s="1782"/>
      <c r="KC29" s="1782"/>
      <c r="KD29" s="1783"/>
      <c r="KE29" s="1251" t="s">
        <v>199</v>
      </c>
      <c r="KF29" s="1293" t="s">
        <v>182</v>
      </c>
      <c r="KG29" s="1586" t="s">
        <v>179</v>
      </c>
      <c r="KH29" s="1589" t="s">
        <v>202</v>
      </c>
      <c r="KI29" s="1581" t="s">
        <v>180</v>
      </c>
      <c r="KJ29" s="1599" t="s">
        <v>181</v>
      </c>
      <c r="KK29" s="298"/>
      <c r="KL29" s="870"/>
      <c r="KM29" s="1602" t="s">
        <v>185</v>
      </c>
      <c r="KN29" s="1596"/>
      <c r="KO29" s="1597"/>
      <c r="KP29" s="1595" t="s">
        <v>186</v>
      </c>
      <c r="KQ29" s="1596"/>
      <c r="KR29" s="1597"/>
      <c r="KS29" s="1595" t="s">
        <v>187</v>
      </c>
      <c r="KT29" s="1596"/>
      <c r="KU29" s="1784"/>
      <c r="LD29" s="870"/>
      <c r="LE29" s="1733" t="s">
        <v>93</v>
      </c>
      <c r="LF29" s="1734"/>
      <c r="LG29" s="1740"/>
      <c r="LH29" s="1733" t="s">
        <v>94</v>
      </c>
      <c r="LI29" s="1734"/>
      <c r="LJ29" s="1740"/>
      <c r="LK29" s="1101"/>
      <c r="LL29" s="1102"/>
      <c r="LM29" s="1102"/>
      <c r="LN29" s="1114"/>
      <c r="LO29" s="1118"/>
      <c r="LP29" s="1119"/>
      <c r="LQ29" s="1119"/>
      <c r="LR29" s="1119"/>
      <c r="LS29" s="1792"/>
      <c r="LT29" s="1793"/>
      <c r="LU29" s="1793"/>
      <c r="LV29" s="1794"/>
    </row>
    <row r="30" spans="1:334" ht="77.25" customHeight="1" thickBot="1" x14ac:dyDescent="0.35">
      <c r="A30" s="1426"/>
      <c r="B30" s="1322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667" t="s">
        <v>8</v>
      </c>
      <c r="I30" s="1667" t="s">
        <v>3</v>
      </c>
      <c r="J30" s="1249"/>
      <c r="K30" s="1250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6"/>
      <c r="U30" s="1178"/>
      <c r="V30" s="1176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859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880" t="s">
        <v>34</v>
      </c>
      <c r="AX30" s="596" t="s">
        <v>10</v>
      </c>
      <c r="AY30" s="1386" t="s">
        <v>10</v>
      </c>
      <c r="AZ30" s="1388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797"/>
      <c r="BL30" s="1798"/>
      <c r="BM30" s="854" t="s">
        <v>2</v>
      </c>
      <c r="BN30" s="876"/>
      <c r="BO30" s="1322"/>
      <c r="BP30" s="63"/>
      <c r="BQ30" s="1172"/>
      <c r="BR30" s="1169"/>
      <c r="BS30" s="1172"/>
      <c r="BT30" s="1172"/>
      <c r="BU30" s="1172"/>
      <c r="BV30" s="1386" t="s">
        <v>10</v>
      </c>
      <c r="BW30" s="1388"/>
      <c r="BX30" s="1224" t="s">
        <v>11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797"/>
      <c r="CI30" s="1798"/>
      <c r="CJ30" s="1349"/>
      <c r="CK30" s="1350"/>
      <c r="CL30" s="1351"/>
      <c r="CM30" s="1341"/>
      <c r="CN30" s="1342"/>
      <c r="CO30" s="14" t="s">
        <v>2</v>
      </c>
      <c r="CP30" s="876"/>
      <c r="CQ30" s="1322"/>
      <c r="CR30" s="63"/>
      <c r="CS30" s="1172"/>
      <c r="CT30" s="1169"/>
      <c r="CU30" s="1172"/>
      <c r="CV30" s="1172"/>
      <c r="CW30" s="1172"/>
      <c r="CX30" s="1386" t="s">
        <v>10</v>
      </c>
      <c r="CY30" s="1682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710"/>
      <c r="DJ30" s="1264"/>
      <c r="DK30" s="1265"/>
      <c r="DL30" s="1156"/>
      <c r="DM30" s="1157"/>
      <c r="DN30" s="876"/>
      <c r="DO30" s="1322"/>
      <c r="DP30" s="63"/>
      <c r="DQ30" s="1172"/>
      <c r="DR30" s="1169"/>
      <c r="DS30" s="1801"/>
      <c r="DT30" s="1172"/>
      <c r="DU30" s="1386" t="s">
        <v>10</v>
      </c>
      <c r="DV30" s="1388"/>
      <c r="DW30" s="1224" t="s">
        <v>11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69"/>
      <c r="EI30" s="1329"/>
      <c r="EJ30" s="1330"/>
      <c r="EK30" s="1331"/>
      <c r="EL30" s="317" t="s">
        <v>2</v>
      </c>
      <c r="EM30" s="1332"/>
      <c r="EN30" s="1333"/>
      <c r="EO30" s="1332"/>
      <c r="EP30" s="1333"/>
      <c r="EQ30" s="876"/>
      <c r="ER30" s="1322"/>
      <c r="ES30" s="1182" t="s">
        <v>49</v>
      </c>
      <c r="ET30" s="1180"/>
      <c r="EU30" s="1181"/>
      <c r="EV30" s="1766" t="s">
        <v>49</v>
      </c>
      <c r="EW30" s="1767"/>
      <c r="EX30" s="1768"/>
      <c r="EY30" s="1182" t="s">
        <v>49</v>
      </c>
      <c r="EZ30" s="1180"/>
      <c r="FA30" s="1181"/>
      <c r="FB30" s="1182" t="s">
        <v>49</v>
      </c>
      <c r="FC30" s="1180"/>
      <c r="FD30" s="1181"/>
      <c r="FE30" s="1754" t="s">
        <v>49</v>
      </c>
      <c r="FF30" s="1755"/>
      <c r="FG30" s="1756"/>
      <c r="FH30" s="1754" t="s">
        <v>49</v>
      </c>
      <c r="FI30" s="1755"/>
      <c r="FJ30" s="1756"/>
      <c r="FK30" s="1630"/>
      <c r="FL30" s="1368"/>
      <c r="FM30" s="1634"/>
      <c r="FN30" s="1632"/>
      <c r="FO30" s="1632"/>
      <c r="FP30" s="1634"/>
      <c r="FQ30" s="1687"/>
      <c r="FR30" s="1305" t="s">
        <v>55</v>
      </c>
      <c r="FS30" s="1306"/>
      <c r="FT30" s="1307"/>
      <c r="FU30" s="1305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690"/>
      <c r="GH30" s="13"/>
      <c r="GI30" s="1322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643"/>
      <c r="GW30" s="1646"/>
      <c r="GX30" s="1717"/>
      <c r="GY30" s="489" t="s">
        <v>50</v>
      </c>
      <c r="GZ30" s="15" t="s">
        <v>67</v>
      </c>
      <c r="HA30" s="16" t="s">
        <v>68</v>
      </c>
      <c r="HB30" s="16" t="s">
        <v>69</v>
      </c>
      <c r="HC30" s="1639" t="s">
        <v>70</v>
      </c>
      <c r="HD30" s="1639" t="s">
        <v>71</v>
      </c>
      <c r="HE30" s="1639" t="s">
        <v>72</v>
      </c>
      <c r="HF30" s="1639" t="s">
        <v>73</v>
      </c>
      <c r="HG30" s="1720" t="s">
        <v>74</v>
      </c>
      <c r="HH30" s="13"/>
      <c r="HI30" s="194" t="s">
        <v>167</v>
      </c>
      <c r="HJ30" s="1763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637"/>
      <c r="HS30" s="1662"/>
      <c r="HT30" s="1626" t="s">
        <v>62</v>
      </c>
      <c r="HU30" s="1628" t="s">
        <v>63</v>
      </c>
      <c r="HV30" s="1628" t="s">
        <v>64</v>
      </c>
      <c r="HW30" s="1628" t="s">
        <v>65</v>
      </c>
      <c r="HX30" s="1761" t="s">
        <v>190</v>
      </c>
      <c r="HY30" s="1127" t="s">
        <v>68</v>
      </c>
      <c r="HZ30" s="1127" t="s">
        <v>83</v>
      </c>
      <c r="IA30" s="1127" t="s">
        <v>84</v>
      </c>
      <c r="IB30" s="1127" t="s">
        <v>85</v>
      </c>
      <c r="IC30" s="1137" t="s">
        <v>86</v>
      </c>
      <c r="ID30" s="1315" t="s">
        <v>87</v>
      </c>
      <c r="IE30" s="1654" t="s">
        <v>88</v>
      </c>
      <c r="IF30" s="1127" t="s">
        <v>79</v>
      </c>
      <c r="IG30" s="17"/>
      <c r="IH30" s="857" t="s">
        <v>167</v>
      </c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464"/>
      <c r="IZ30" s="1615"/>
      <c r="JA30" s="1215" t="s">
        <v>97</v>
      </c>
      <c r="JB30" s="1464"/>
      <c r="JC30" s="1615"/>
      <c r="JD30" s="1725" t="s">
        <v>99</v>
      </c>
      <c r="JE30" s="1213" t="s">
        <v>100</v>
      </c>
      <c r="JF30" s="1213" t="s">
        <v>101</v>
      </c>
      <c r="JG30" s="1412" t="s">
        <v>102</v>
      </c>
      <c r="JH30" s="1167" t="s">
        <v>189</v>
      </c>
      <c r="JI30" s="17"/>
      <c r="JJ30" s="857" t="s">
        <v>167</v>
      </c>
      <c r="JK30" s="1275" t="s">
        <v>106</v>
      </c>
      <c r="JL30" s="1276"/>
      <c r="JM30" s="1616" t="s">
        <v>107</v>
      </c>
      <c r="JN30" s="1617"/>
      <c r="JO30" s="1618"/>
      <c r="JP30" s="1279" t="s">
        <v>99</v>
      </c>
      <c r="JQ30" s="1281" t="s">
        <v>100</v>
      </c>
      <c r="JR30" s="1281" t="s">
        <v>101</v>
      </c>
      <c r="JS30" s="1281" t="s">
        <v>102</v>
      </c>
      <c r="JT30" s="1478" t="s">
        <v>68</v>
      </c>
      <c r="JU30" s="1290" t="s">
        <v>194</v>
      </c>
      <c r="JV30" s="1290" t="s">
        <v>195</v>
      </c>
      <c r="JW30" s="1290" t="s">
        <v>191</v>
      </c>
      <c r="JX30" s="1290" t="s">
        <v>196</v>
      </c>
      <c r="JY30" s="1290" t="s">
        <v>197</v>
      </c>
      <c r="JZ30" s="1290" t="s">
        <v>194</v>
      </c>
      <c r="KA30" s="1290" t="s">
        <v>195</v>
      </c>
      <c r="KB30" s="1290" t="s">
        <v>191</v>
      </c>
      <c r="KC30" s="1290" t="s">
        <v>196</v>
      </c>
      <c r="KD30" s="1290" t="s">
        <v>197</v>
      </c>
      <c r="KE30" s="1252"/>
      <c r="KF30" s="1294"/>
      <c r="KG30" s="1587"/>
      <c r="KH30" s="1590"/>
      <c r="KI30" s="1582"/>
      <c r="KJ30" s="1600"/>
      <c r="KK30" s="298"/>
      <c r="KL30" s="857" t="s">
        <v>167</v>
      </c>
      <c r="KM30" s="1466" t="s">
        <v>215</v>
      </c>
      <c r="KN30" s="1467" t="s">
        <v>216</v>
      </c>
      <c r="KO30" s="1764" t="s">
        <v>217</v>
      </c>
      <c r="KP30" s="1466" t="s">
        <v>215</v>
      </c>
      <c r="KQ30" s="1467" t="s">
        <v>216</v>
      </c>
      <c r="KR30" s="1764" t="s">
        <v>217</v>
      </c>
      <c r="KS30" s="1466" t="s">
        <v>215</v>
      </c>
      <c r="KT30" s="1467" t="s">
        <v>216</v>
      </c>
      <c r="KU30" s="1764" t="s">
        <v>217</v>
      </c>
      <c r="KV30" s="1230" t="s">
        <v>206</v>
      </c>
      <c r="KW30" s="1232"/>
      <c r="KY30" s="1230" t="s">
        <v>207</v>
      </c>
      <c r="KZ30" s="1231"/>
      <c r="LA30" s="1231"/>
      <c r="LB30" s="1232"/>
      <c r="LD30" s="857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2"/>
      <c r="LS30" s="913" t="s">
        <v>230</v>
      </c>
      <c r="LT30" s="912" t="s">
        <v>236</v>
      </c>
      <c r="LU30" s="912" t="s">
        <v>233</v>
      </c>
      <c r="LV30" s="919" t="s">
        <v>234</v>
      </c>
    </row>
    <row r="31" spans="1:334" ht="53.25" customHeight="1" thickBot="1" x14ac:dyDescent="0.35">
      <c r="A31" s="1676"/>
      <c r="B31" s="1677"/>
      <c r="C31" s="63" t="s">
        <v>171</v>
      </c>
      <c r="D31" s="1678"/>
      <c r="E31" s="1577"/>
      <c r="F31" s="1679"/>
      <c r="G31" s="1562"/>
      <c r="H31" s="1680"/>
      <c r="I31" s="1680"/>
      <c r="J31" s="18" t="s">
        <v>12</v>
      </c>
      <c r="K31" s="865" t="s">
        <v>13</v>
      </c>
      <c r="L31" s="465" t="s">
        <v>14</v>
      </c>
      <c r="M31" s="1136"/>
      <c r="N31" s="864" t="s">
        <v>12</v>
      </c>
      <c r="O31" s="19" t="s">
        <v>13</v>
      </c>
      <c r="P31" s="21" t="s">
        <v>14</v>
      </c>
      <c r="Q31" s="394" t="s">
        <v>148</v>
      </c>
      <c r="R31" s="864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877" t="s">
        <v>14</v>
      </c>
      <c r="X31" s="41" t="s">
        <v>12</v>
      </c>
      <c r="Y31" s="877" t="s">
        <v>13</v>
      </c>
      <c r="Z31" s="864" t="s">
        <v>12</v>
      </c>
      <c r="AA31" s="20" t="s">
        <v>13</v>
      </c>
      <c r="AB31" s="864" t="s">
        <v>12</v>
      </c>
      <c r="AC31" s="21" t="s">
        <v>13</v>
      </c>
      <c r="AD31" s="864" t="s">
        <v>12</v>
      </c>
      <c r="AE31" s="19" t="s">
        <v>13</v>
      </c>
      <c r="AF31" s="21" t="s">
        <v>14</v>
      </c>
      <c r="AG31" s="21"/>
      <c r="AH31" s="11"/>
      <c r="AI31" s="1322"/>
      <c r="AJ31" s="63" t="s">
        <v>171</v>
      </c>
      <c r="AK31" s="879" t="s">
        <v>14</v>
      </c>
      <c r="AL31" s="707" t="s">
        <v>148</v>
      </c>
      <c r="AM31" s="879" t="s">
        <v>12</v>
      </c>
      <c r="AN31" s="879" t="s">
        <v>12</v>
      </c>
      <c r="AO31" s="864" t="s">
        <v>12</v>
      </c>
      <c r="AP31" s="21" t="s">
        <v>13</v>
      </c>
      <c r="AQ31" s="1171"/>
      <c r="AR31" s="867" t="s">
        <v>12</v>
      </c>
      <c r="AS31" s="21" t="s">
        <v>13</v>
      </c>
      <c r="AT31" s="862" t="s">
        <v>12</v>
      </c>
      <c r="AU31" s="879" t="s">
        <v>13</v>
      </c>
      <c r="AV31" s="707" t="s">
        <v>148</v>
      </c>
      <c r="AW31" s="879" t="s">
        <v>12</v>
      </c>
      <c r="AX31" s="595" t="s">
        <v>221</v>
      </c>
      <c r="AY31" s="41" t="s">
        <v>12</v>
      </c>
      <c r="AZ31" s="865" t="s">
        <v>13</v>
      </c>
      <c r="BA31" s="861" t="s">
        <v>14</v>
      </c>
      <c r="BB31" s="711" t="s">
        <v>148</v>
      </c>
      <c r="BC31" s="867" t="s">
        <v>12</v>
      </c>
      <c r="BD31" s="19" t="s">
        <v>13</v>
      </c>
      <c r="BE31" s="21" t="s">
        <v>14</v>
      </c>
      <c r="BF31" s="746" t="s">
        <v>148</v>
      </c>
      <c r="BG31" s="864" t="s">
        <v>13</v>
      </c>
      <c r="BH31" s="21" t="s">
        <v>14</v>
      </c>
      <c r="BI31" s="864" t="s">
        <v>13</v>
      </c>
      <c r="BJ31" s="21" t="s">
        <v>14</v>
      </c>
      <c r="BK31" s="929" t="s">
        <v>12</v>
      </c>
      <c r="BL31" s="930" t="s">
        <v>221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864" t="s">
        <v>12</v>
      </c>
      <c r="BW31" s="19" t="s">
        <v>13</v>
      </c>
      <c r="BX31" s="39" t="s">
        <v>14</v>
      </c>
      <c r="BY31" s="713" t="s">
        <v>165</v>
      </c>
      <c r="BZ31" s="864" t="s">
        <v>12</v>
      </c>
      <c r="CA31" s="19" t="s">
        <v>13</v>
      </c>
      <c r="CB31" s="21" t="s">
        <v>14</v>
      </c>
      <c r="CC31" s="714" t="s">
        <v>166</v>
      </c>
      <c r="CD31" s="864" t="s">
        <v>13</v>
      </c>
      <c r="CE31" s="21" t="s">
        <v>14</v>
      </c>
      <c r="CF31" s="864" t="s">
        <v>13</v>
      </c>
      <c r="CG31" s="21" t="s">
        <v>14</v>
      </c>
      <c r="CH31" s="929" t="s">
        <v>12</v>
      </c>
      <c r="CI31" s="936" t="s">
        <v>14</v>
      </c>
      <c r="CJ31" s="864" t="s">
        <v>12</v>
      </c>
      <c r="CK31" s="21" t="s">
        <v>13</v>
      </c>
      <c r="CL31" s="479" t="s">
        <v>165</v>
      </c>
      <c r="CM31" s="848" t="s">
        <v>200</v>
      </c>
      <c r="CN31" s="849" t="s">
        <v>201</v>
      </c>
      <c r="CO31" s="79" t="s">
        <v>12</v>
      </c>
      <c r="CP31" s="11"/>
      <c r="CQ31" s="1385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864" t="s">
        <v>12</v>
      </c>
      <c r="CY31" s="19" t="s">
        <v>13</v>
      </c>
      <c r="CZ31" s="21" t="s">
        <v>14</v>
      </c>
      <c r="DA31" s="864" t="s">
        <v>12</v>
      </c>
      <c r="DB31" s="19" t="s">
        <v>13</v>
      </c>
      <c r="DC31" s="21" t="s">
        <v>14</v>
      </c>
      <c r="DD31" s="864" t="s">
        <v>13</v>
      </c>
      <c r="DE31" s="21" t="s">
        <v>14</v>
      </c>
      <c r="DF31" s="864" t="s">
        <v>13</v>
      </c>
      <c r="DG31" s="21" t="s">
        <v>14</v>
      </c>
      <c r="DH31" s="864" t="s">
        <v>13</v>
      </c>
      <c r="DI31" s="20" t="s">
        <v>14</v>
      </c>
      <c r="DJ31" s="864" t="s">
        <v>12</v>
      </c>
      <c r="DK31" s="21" t="s">
        <v>13</v>
      </c>
      <c r="DL31" s="360" t="s">
        <v>200</v>
      </c>
      <c r="DM31" s="361" t="s">
        <v>201</v>
      </c>
      <c r="DN31" s="11"/>
      <c r="DO31" s="1385"/>
      <c r="DP31" s="63" t="s">
        <v>171</v>
      </c>
      <c r="DQ31" s="75" t="s">
        <v>12</v>
      </c>
      <c r="DR31" s="429" t="s">
        <v>12</v>
      </c>
      <c r="DS31" s="921" t="s">
        <v>228</v>
      </c>
      <c r="DT31" s="752" t="s">
        <v>12</v>
      </c>
      <c r="DU31" s="753" t="s">
        <v>12</v>
      </c>
      <c r="DV31" s="754" t="s">
        <v>13</v>
      </c>
      <c r="DW31" s="755" t="s">
        <v>14</v>
      </c>
      <c r="DX31" s="756" t="s">
        <v>165</v>
      </c>
      <c r="DY31" s="864" t="s">
        <v>12</v>
      </c>
      <c r="DZ31" s="19" t="s">
        <v>13</v>
      </c>
      <c r="EA31" s="21" t="s">
        <v>14</v>
      </c>
      <c r="EB31" s="390" t="s">
        <v>148</v>
      </c>
      <c r="EC31" s="867" t="s">
        <v>13</v>
      </c>
      <c r="ED31" s="21" t="s">
        <v>14</v>
      </c>
      <c r="EE31" s="864" t="s">
        <v>13</v>
      </c>
      <c r="EF31" s="20" t="s">
        <v>14</v>
      </c>
      <c r="EG31" s="864" t="s">
        <v>12</v>
      </c>
      <c r="EH31" s="21" t="s">
        <v>13</v>
      </c>
      <c r="EI31" s="867" t="s">
        <v>12</v>
      </c>
      <c r="EJ31" s="21" t="s">
        <v>13</v>
      </c>
      <c r="EK31" s="722" t="s">
        <v>148</v>
      </c>
      <c r="EL31" s="41" t="s">
        <v>12</v>
      </c>
      <c r="EM31" s="862" t="s">
        <v>13</v>
      </c>
      <c r="EN31" s="723" t="s">
        <v>148</v>
      </c>
      <c r="EO31" s="862" t="s">
        <v>13</v>
      </c>
      <c r="EP31" s="707" t="s">
        <v>148</v>
      </c>
      <c r="EQ31" s="11"/>
      <c r="ER31" s="1385"/>
      <c r="ES31" s="18" t="s">
        <v>12</v>
      </c>
      <c r="ET31" s="865" t="s">
        <v>13</v>
      </c>
      <c r="EU31" s="841" t="s">
        <v>14</v>
      </c>
      <c r="EV31" s="873" t="s">
        <v>12</v>
      </c>
      <c r="EW31" s="871" t="s">
        <v>13</v>
      </c>
      <c r="EX31" s="874" t="s">
        <v>14</v>
      </c>
      <c r="EY31" s="41" t="s">
        <v>12</v>
      </c>
      <c r="EZ31" s="865" t="s">
        <v>13</v>
      </c>
      <c r="FA31" s="841" t="s">
        <v>14</v>
      </c>
      <c r="FB31" s="18" t="s">
        <v>12</v>
      </c>
      <c r="FC31" s="865" t="s">
        <v>13</v>
      </c>
      <c r="FD31" s="877" t="s">
        <v>14</v>
      </c>
      <c r="FE31" s="41" t="s">
        <v>12</v>
      </c>
      <c r="FF31" s="865" t="s">
        <v>13</v>
      </c>
      <c r="FG31" s="841" t="s">
        <v>14</v>
      </c>
      <c r="FH31" s="18" t="s">
        <v>12</v>
      </c>
      <c r="FI31" s="865" t="s">
        <v>13</v>
      </c>
      <c r="FJ31" s="877" t="s">
        <v>14</v>
      </c>
      <c r="FK31" s="1631"/>
      <c r="FL31" s="1683"/>
      <c r="FM31" s="1635"/>
      <c r="FN31" s="1633"/>
      <c r="FO31" s="1633"/>
      <c r="FP31" s="1635"/>
      <c r="FQ31" s="1688"/>
      <c r="FR31" s="185" t="s">
        <v>12</v>
      </c>
      <c r="FS31" s="866" t="s">
        <v>13</v>
      </c>
      <c r="FT31" s="866" t="s">
        <v>14</v>
      </c>
      <c r="FU31" s="41" t="s">
        <v>12</v>
      </c>
      <c r="FV31" s="865" t="s">
        <v>13</v>
      </c>
      <c r="FW31" s="877" t="s">
        <v>14</v>
      </c>
      <c r="FX31" s="18" t="s">
        <v>12</v>
      </c>
      <c r="FY31" s="865" t="s">
        <v>13</v>
      </c>
      <c r="FZ31" s="877" t="s">
        <v>14</v>
      </c>
      <c r="GA31" s="18" t="s">
        <v>12</v>
      </c>
      <c r="GB31" s="865" t="s">
        <v>13</v>
      </c>
      <c r="GC31" s="877" t="s">
        <v>14</v>
      </c>
      <c r="GD31" s="18" t="s">
        <v>12</v>
      </c>
      <c r="GE31" s="865" t="s">
        <v>13</v>
      </c>
      <c r="GF31" s="877" t="s">
        <v>14</v>
      </c>
      <c r="GG31" s="76" t="s">
        <v>125</v>
      </c>
      <c r="GH31" s="25"/>
      <c r="GI31" s="1385"/>
      <c r="GJ31" s="1486"/>
      <c r="GK31" s="1489"/>
      <c r="GL31" s="1640"/>
      <c r="GM31" s="1169"/>
      <c r="GN31" s="1169"/>
      <c r="GO31" s="1169"/>
      <c r="GP31" s="1641"/>
      <c r="GQ31" s="1640"/>
      <c r="GR31" s="1169"/>
      <c r="GS31" s="1169"/>
      <c r="GT31" s="1169"/>
      <c r="GU31" s="1641"/>
      <c r="GV31" s="1644"/>
      <c r="GW31" s="1647"/>
      <c r="GX31" s="1718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760"/>
      <c r="HK31" s="1760"/>
      <c r="HL31" s="1760"/>
      <c r="HM31" s="1760"/>
      <c r="HN31" s="1760"/>
      <c r="HO31" s="1760"/>
      <c r="HP31" s="1760"/>
      <c r="HQ31" s="877" t="s">
        <v>12</v>
      </c>
      <c r="HR31" s="1638"/>
      <c r="HS31" s="1663"/>
      <c r="HT31" s="1627"/>
      <c r="HU31" s="1629"/>
      <c r="HV31" s="1629"/>
      <c r="HW31" s="1629"/>
      <c r="HX31" s="1762"/>
      <c r="HY31" s="1622"/>
      <c r="HZ31" s="1622"/>
      <c r="IA31" s="1622"/>
      <c r="IB31" s="1622"/>
      <c r="IC31" s="1652"/>
      <c r="ID31" s="1653"/>
      <c r="IE31" s="1655"/>
      <c r="IF31" s="1622"/>
      <c r="IG31" s="17"/>
      <c r="IH31" s="42"/>
      <c r="II31" s="18" t="s">
        <v>12</v>
      </c>
      <c r="IJ31" s="865" t="s">
        <v>13</v>
      </c>
      <c r="IK31" s="841" t="s">
        <v>14</v>
      </c>
      <c r="IL31" s="18" t="s">
        <v>12</v>
      </c>
      <c r="IM31" s="865" t="s">
        <v>13</v>
      </c>
      <c r="IN31" s="877" t="s">
        <v>14</v>
      </c>
      <c r="IO31" s="41" t="s">
        <v>12</v>
      </c>
      <c r="IP31" s="865" t="s">
        <v>13</v>
      </c>
      <c r="IQ31" s="841" t="s">
        <v>14</v>
      </c>
      <c r="IR31" s="18" t="s">
        <v>12</v>
      </c>
      <c r="IS31" s="865" t="s">
        <v>13</v>
      </c>
      <c r="IT31" s="877" t="s">
        <v>14</v>
      </c>
      <c r="IU31" s="41" t="s">
        <v>12</v>
      </c>
      <c r="IV31" s="865" t="s">
        <v>13</v>
      </c>
      <c r="IW31" s="877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726"/>
      <c r="JE31" s="1727"/>
      <c r="JF31" s="1727"/>
      <c r="JG31" s="1621"/>
      <c r="JH31" s="1169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749"/>
      <c r="JQ31" s="1619"/>
      <c r="JR31" s="1619"/>
      <c r="JS31" s="1619"/>
      <c r="JT31" s="1765"/>
      <c r="JU31" s="1620"/>
      <c r="JV31" s="1620"/>
      <c r="JW31" s="1620"/>
      <c r="JX31" s="1620"/>
      <c r="JY31" s="1620"/>
      <c r="JZ31" s="1620"/>
      <c r="KA31" s="1620"/>
      <c r="KB31" s="1620"/>
      <c r="KC31" s="1620"/>
      <c r="KD31" s="1620"/>
      <c r="KE31" s="1614"/>
      <c r="KF31" s="1585"/>
      <c r="KG31" s="1588"/>
      <c r="KH31" s="1591"/>
      <c r="KI31" s="1583"/>
      <c r="KJ31" s="1601"/>
      <c r="KK31" s="298"/>
      <c r="KL31" s="42"/>
      <c r="KM31" s="1726"/>
      <c r="KN31" s="1727"/>
      <c r="KO31" s="1621"/>
      <c r="KP31" s="1726"/>
      <c r="KQ31" s="1727"/>
      <c r="KR31" s="1621"/>
      <c r="KS31" s="1726"/>
      <c r="KT31" s="1727"/>
      <c r="KU31" s="1621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797" t="s">
        <v>208</v>
      </c>
      <c r="LP31" s="785" t="s">
        <v>209</v>
      </c>
      <c r="LQ31" s="785" t="s">
        <v>205</v>
      </c>
      <c r="LR31" s="906" t="s">
        <v>210</v>
      </c>
      <c r="LS31" s="916" t="s">
        <v>228</v>
      </c>
      <c r="LT31" s="917" t="s">
        <v>228</v>
      </c>
      <c r="LU31" s="917" t="s">
        <v>228</v>
      </c>
      <c r="LV31" s="920" t="s">
        <v>228</v>
      </c>
    </row>
    <row r="32" spans="1:334" s="288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12</v>
      </c>
      <c r="E32" s="56">
        <f t="shared" ref="E32:F32" si="161">E33+E34+E40+E45</f>
        <v>0</v>
      </c>
      <c r="F32" s="56">
        <f t="shared" si="161"/>
        <v>0</v>
      </c>
      <c r="G32" s="705">
        <f>SUM(D32:F32)/C32*100</f>
        <v>2.2857142857142856</v>
      </c>
      <c r="H32" s="56">
        <f t="shared" ref="H32:L32" si="162">H33+H34+H40+H45</f>
        <v>11</v>
      </c>
      <c r="I32" s="403">
        <f t="shared" si="162"/>
        <v>0</v>
      </c>
      <c r="J32" s="178">
        <f t="shared" si="162"/>
        <v>45</v>
      </c>
      <c r="K32" s="56">
        <f t="shared" si="162"/>
        <v>51</v>
      </c>
      <c r="L32" s="56">
        <f t="shared" si="162"/>
        <v>37</v>
      </c>
      <c r="M32" s="405">
        <f>L32/C32*100</f>
        <v>7.0476190476190474</v>
      </c>
      <c r="N32" s="178">
        <f t="shared" ref="N32:P32" si="163">N33+N34+N40+N45</f>
        <v>46</v>
      </c>
      <c r="O32" s="56">
        <f t="shared" si="163"/>
        <v>52</v>
      </c>
      <c r="P32" s="56">
        <f t="shared" si="163"/>
        <v>37</v>
      </c>
      <c r="Q32" s="395">
        <f>P32/C32*100</f>
        <v>7.0476190476190474</v>
      </c>
      <c r="R32" s="178">
        <f t="shared" ref="R32:AF32" si="164">R33+R34+R40+R45</f>
        <v>0</v>
      </c>
      <c r="S32" s="56">
        <f t="shared" si="164"/>
        <v>0</v>
      </c>
      <c r="T32" s="56">
        <f t="shared" si="164"/>
        <v>0</v>
      </c>
      <c r="U32" s="56">
        <f t="shared" si="164"/>
        <v>0</v>
      </c>
      <c r="V32" s="56">
        <f t="shared" si="164"/>
        <v>0</v>
      </c>
      <c r="W32" s="393">
        <f t="shared" si="164"/>
        <v>0</v>
      </c>
      <c r="X32" s="56">
        <f t="shared" si="164"/>
        <v>46</v>
      </c>
      <c r="Y32" s="56">
        <f t="shared" si="164"/>
        <v>51</v>
      </c>
      <c r="Z32" s="56">
        <f t="shared" si="164"/>
        <v>46</v>
      </c>
      <c r="AA32" s="56">
        <f t="shared" si="164"/>
        <v>54</v>
      </c>
      <c r="AB32" s="56">
        <f t="shared" si="164"/>
        <v>87</v>
      </c>
      <c r="AC32" s="56">
        <f t="shared" si="164"/>
        <v>9</v>
      </c>
      <c r="AD32" s="56">
        <f t="shared" si="164"/>
        <v>11</v>
      </c>
      <c r="AE32" s="56">
        <f t="shared" si="164"/>
        <v>8</v>
      </c>
      <c r="AF32" s="393">
        <f t="shared" si="164"/>
        <v>9</v>
      </c>
      <c r="AG32" s="393"/>
      <c r="AH32" s="58"/>
      <c r="AI32" s="769" t="s">
        <v>131</v>
      </c>
      <c r="AJ32" s="844">
        <f t="shared" ref="AJ32" si="165">AJ34+AJ40+AJ45+AJ33</f>
        <v>579</v>
      </c>
      <c r="AK32" s="759">
        <f t="shared" ref="AK32" si="166">AK33+AK34+AK40+AK45</f>
        <v>46</v>
      </c>
      <c r="AL32" s="845">
        <f>AK32/AJ32*100</f>
        <v>7.9447322970639025</v>
      </c>
      <c r="AM32" s="762">
        <f t="shared" ref="AM32:AU32" si="167">AM33+AM34+AM40+AM45</f>
        <v>42</v>
      </c>
      <c r="AN32" s="762">
        <f t="shared" si="167"/>
        <v>46</v>
      </c>
      <c r="AO32" s="762">
        <f t="shared" si="167"/>
        <v>13</v>
      </c>
      <c r="AP32" s="762">
        <f t="shared" si="167"/>
        <v>0</v>
      </c>
      <c r="AQ32" s="770">
        <f t="shared" si="167"/>
        <v>42</v>
      </c>
      <c r="AR32" s="762">
        <f t="shared" si="167"/>
        <v>1</v>
      </c>
      <c r="AS32" s="762">
        <f t="shared" si="167"/>
        <v>1</v>
      </c>
      <c r="AT32" s="846">
        <f t="shared" si="167"/>
        <v>63</v>
      </c>
      <c r="AU32" s="759">
        <f t="shared" si="167"/>
        <v>49</v>
      </c>
      <c r="AV32" s="845">
        <f>AU32/AJ32*100</f>
        <v>8.4628670120898093</v>
      </c>
      <c r="AW32" s="762">
        <f t="shared" ref="AW32:AX32" si="168">AW33+AW34+AW40+AW45</f>
        <v>47</v>
      </c>
      <c r="AX32" s="847">
        <f t="shared" si="168"/>
        <v>48</v>
      </c>
      <c r="AY32" s="762">
        <f t="shared" ref="AY32:BA32" si="169">AY33+AY34+AY40+AY45</f>
        <v>0</v>
      </c>
      <c r="AZ32" s="762">
        <f t="shared" si="169"/>
        <v>1</v>
      </c>
      <c r="BA32" s="762">
        <f t="shared" si="169"/>
        <v>1</v>
      </c>
      <c r="BB32" s="845">
        <f>BA32/AJ32*100</f>
        <v>0.17271157167530224</v>
      </c>
      <c r="BC32" s="762">
        <f t="shared" ref="BC32:BE32" si="170">BC33+BC34+BC40+BC45</f>
        <v>0</v>
      </c>
      <c r="BD32" s="762">
        <f t="shared" si="170"/>
        <v>1</v>
      </c>
      <c r="BE32" s="762">
        <f t="shared" si="170"/>
        <v>0</v>
      </c>
      <c r="BF32" s="845">
        <f>BE32/AJ32*100</f>
        <v>0</v>
      </c>
      <c r="BG32" s="762">
        <f t="shared" ref="BG32:BM32" si="171">BG33+BG34+BG40+BG45</f>
        <v>0</v>
      </c>
      <c r="BH32" s="762">
        <f t="shared" si="171"/>
        <v>0</v>
      </c>
      <c r="BI32" s="762">
        <f t="shared" si="171"/>
        <v>0</v>
      </c>
      <c r="BJ32" s="762">
        <f t="shared" si="171"/>
        <v>0</v>
      </c>
      <c r="BK32" s="931">
        <f t="shared" si="171"/>
        <v>1</v>
      </c>
      <c r="BL32" s="931">
        <f t="shared" si="171"/>
        <v>1</v>
      </c>
      <c r="BM32" s="770">
        <f t="shared" si="171"/>
        <v>0</v>
      </c>
      <c r="BN32" s="58"/>
      <c r="BO32" s="769" t="s">
        <v>131</v>
      </c>
      <c r="BP32" s="844">
        <f t="shared" ref="BP32" si="172">BP34+BP40+BP45+BP33</f>
        <v>614</v>
      </c>
      <c r="BQ32" s="759">
        <f t="shared" ref="BQ32:BX32" si="173">BQ33+BQ34+BQ40+BQ45</f>
        <v>0</v>
      </c>
      <c r="BR32" s="762">
        <f t="shared" si="173"/>
        <v>99</v>
      </c>
      <c r="BS32" s="762">
        <f t="shared" si="173"/>
        <v>0</v>
      </c>
      <c r="BT32" s="762">
        <f t="shared" si="173"/>
        <v>2</v>
      </c>
      <c r="BU32" s="762">
        <f t="shared" si="173"/>
        <v>5</v>
      </c>
      <c r="BV32" s="762">
        <f t="shared" si="173"/>
        <v>0</v>
      </c>
      <c r="BW32" s="762">
        <f t="shared" si="173"/>
        <v>0</v>
      </c>
      <c r="BX32" s="762">
        <f t="shared" si="173"/>
        <v>0</v>
      </c>
      <c r="BY32" s="845">
        <f>BX32/BP32</f>
        <v>0</v>
      </c>
      <c r="BZ32" s="762">
        <f t="shared" ref="BZ32:CB32" si="174">BZ33+BZ34+BZ40+BZ45</f>
        <v>0</v>
      </c>
      <c r="CA32" s="762">
        <f t="shared" si="174"/>
        <v>0</v>
      </c>
      <c r="CB32" s="762">
        <f t="shared" si="174"/>
        <v>0</v>
      </c>
      <c r="CC32" s="845">
        <f>CB32/BP32*100</f>
        <v>0</v>
      </c>
      <c r="CD32" s="762">
        <f t="shared" ref="CD32:CK32" si="175">CD33+CD34+CD40+CD45</f>
        <v>0</v>
      </c>
      <c r="CE32" s="762">
        <f t="shared" si="175"/>
        <v>0</v>
      </c>
      <c r="CF32" s="762">
        <f t="shared" si="175"/>
        <v>0</v>
      </c>
      <c r="CG32" s="762">
        <f t="shared" si="175"/>
        <v>0</v>
      </c>
      <c r="CH32" s="931">
        <f t="shared" si="175"/>
        <v>2</v>
      </c>
      <c r="CI32" s="937">
        <f t="shared" si="175"/>
        <v>0</v>
      </c>
      <c r="CJ32" s="759">
        <f t="shared" si="175"/>
        <v>2</v>
      </c>
      <c r="CK32" s="762">
        <f t="shared" si="175"/>
        <v>5</v>
      </c>
      <c r="CL32" s="851">
        <f>CK32/BP32*100</f>
        <v>0.81433224755700329</v>
      </c>
      <c r="CM32" s="852">
        <f t="shared" ref="CM32:CO32" si="176">CM33+CM34+CM40+CM45</f>
        <v>0</v>
      </c>
      <c r="CN32" s="853">
        <f t="shared" si="176"/>
        <v>0</v>
      </c>
      <c r="CO32" s="770">
        <f t="shared" si="176"/>
        <v>0</v>
      </c>
      <c r="CP32" s="58"/>
      <c r="CQ32" s="71" t="s">
        <v>131</v>
      </c>
      <c r="CR32" s="378">
        <f t="shared" ref="CR32:DM32" si="177">CR33+CR34+CR40+CR45</f>
        <v>71</v>
      </c>
      <c r="CS32" s="158">
        <f t="shared" si="177"/>
        <v>0</v>
      </c>
      <c r="CT32" s="72">
        <f t="shared" si="177"/>
        <v>5</v>
      </c>
      <c r="CU32" s="72">
        <f t="shared" si="177"/>
        <v>0</v>
      </c>
      <c r="CV32" s="72">
        <f t="shared" si="177"/>
        <v>0</v>
      </c>
      <c r="CW32" s="72">
        <f t="shared" si="177"/>
        <v>0</v>
      </c>
      <c r="CX32" s="72">
        <f t="shared" si="177"/>
        <v>0</v>
      </c>
      <c r="CY32" s="72">
        <f t="shared" si="177"/>
        <v>0</v>
      </c>
      <c r="CZ32" s="72">
        <f t="shared" si="177"/>
        <v>0</v>
      </c>
      <c r="DA32" s="72">
        <f t="shared" si="177"/>
        <v>0</v>
      </c>
      <c r="DB32" s="72">
        <f t="shared" si="177"/>
        <v>0</v>
      </c>
      <c r="DC32" s="72">
        <f t="shared" si="177"/>
        <v>0</v>
      </c>
      <c r="DD32" s="72">
        <f t="shared" si="177"/>
        <v>0</v>
      </c>
      <c r="DE32" s="72">
        <f t="shared" si="177"/>
        <v>0</v>
      </c>
      <c r="DF32" s="72">
        <f t="shared" si="177"/>
        <v>0</v>
      </c>
      <c r="DG32" s="72">
        <f t="shared" si="177"/>
        <v>0</v>
      </c>
      <c r="DH32" s="72">
        <f t="shared" si="177"/>
        <v>0</v>
      </c>
      <c r="DI32" s="171">
        <f t="shared" si="177"/>
        <v>0</v>
      </c>
      <c r="DJ32" s="158">
        <f t="shared" si="177"/>
        <v>0</v>
      </c>
      <c r="DK32" s="73">
        <f t="shared" si="177"/>
        <v>0</v>
      </c>
      <c r="DL32" s="354">
        <f t="shared" si="177"/>
        <v>0</v>
      </c>
      <c r="DM32" s="355">
        <f t="shared" si="177"/>
        <v>0</v>
      </c>
      <c r="DN32" s="58"/>
      <c r="DO32" s="71" t="s">
        <v>131</v>
      </c>
      <c r="DP32" s="378">
        <f t="shared" ref="DP32" si="178">DP34+DP40+DP45+DP33</f>
        <v>740</v>
      </c>
      <c r="DQ32" s="747">
        <f t="shared" ref="DQ32:DW32" si="179">DQ33+DQ34+DQ40+DQ45</f>
        <v>0</v>
      </c>
      <c r="DR32" s="748">
        <f t="shared" si="179"/>
        <v>1</v>
      </c>
      <c r="DS32" s="922">
        <f t="shared" si="179"/>
        <v>20</v>
      </c>
      <c r="DT32" s="749">
        <f t="shared" si="179"/>
        <v>0</v>
      </c>
      <c r="DU32" s="747">
        <f t="shared" si="179"/>
        <v>0</v>
      </c>
      <c r="DV32" s="748">
        <f t="shared" si="179"/>
        <v>0</v>
      </c>
      <c r="DW32" s="750">
        <f t="shared" si="179"/>
        <v>0</v>
      </c>
      <c r="DX32" s="751">
        <f>DW32/DP32*100</f>
        <v>0</v>
      </c>
      <c r="DY32" s="389">
        <f t="shared" ref="DY32:EA32" si="180">DY33+DY34+DY40+DY45</f>
        <v>0</v>
      </c>
      <c r="DZ32" s="242">
        <f t="shared" si="180"/>
        <v>0</v>
      </c>
      <c r="EA32" s="242">
        <f t="shared" si="180"/>
        <v>0</v>
      </c>
      <c r="EB32" s="715">
        <f>EA32/DP32*100</f>
        <v>0</v>
      </c>
      <c r="EC32" s="242">
        <f t="shared" ref="EC32:EJ32" si="181">EC33+EC34+EC40+EC45</f>
        <v>0</v>
      </c>
      <c r="ED32" s="242">
        <f t="shared" si="181"/>
        <v>0</v>
      </c>
      <c r="EE32" s="242">
        <f t="shared" si="181"/>
        <v>0</v>
      </c>
      <c r="EF32" s="352">
        <f t="shared" si="181"/>
        <v>0</v>
      </c>
      <c r="EG32" s="389">
        <f t="shared" si="181"/>
        <v>0</v>
      </c>
      <c r="EH32" s="362">
        <f t="shared" si="181"/>
        <v>0</v>
      </c>
      <c r="EI32" s="242">
        <f t="shared" si="181"/>
        <v>0</v>
      </c>
      <c r="EJ32" s="242">
        <f t="shared" si="181"/>
        <v>0</v>
      </c>
      <c r="EK32" s="715">
        <f>EJ32/DP32*100</f>
        <v>0</v>
      </c>
      <c r="EL32" s="242">
        <f t="shared" ref="EL32:EM32" si="182">EL33+EL34+EL40+EL45</f>
        <v>0</v>
      </c>
      <c r="EM32" s="242">
        <f t="shared" si="182"/>
        <v>46</v>
      </c>
      <c r="EN32" s="710">
        <f>EM32/DP32*100</f>
        <v>6.2162162162162167</v>
      </c>
      <c r="EO32" s="242">
        <f t="shared" ref="EO32" si="183">EO33+EO34+EO40+EO45</f>
        <v>46</v>
      </c>
      <c r="EP32" s="715">
        <f>EO32/DP32*100</f>
        <v>6.2162162162162167</v>
      </c>
      <c r="EQ32" s="58"/>
      <c r="ER32" s="758" t="s">
        <v>131</v>
      </c>
      <c r="ES32" s="759">
        <f t="shared" ref="ES32:FK32" si="184">ES33+ES34+ES40+ES45</f>
        <v>0</v>
      </c>
      <c r="ET32" s="759">
        <f t="shared" si="184"/>
        <v>0</v>
      </c>
      <c r="EU32" s="760">
        <f t="shared" si="184"/>
        <v>0</v>
      </c>
      <c r="EV32" s="759">
        <f t="shared" si="184"/>
        <v>23</v>
      </c>
      <c r="EW32" s="759">
        <f t="shared" si="184"/>
        <v>15</v>
      </c>
      <c r="EX32" s="761">
        <f t="shared" si="184"/>
        <v>4</v>
      </c>
      <c r="EY32" s="762">
        <f t="shared" si="184"/>
        <v>23</v>
      </c>
      <c r="EZ32" s="759">
        <f t="shared" si="184"/>
        <v>2</v>
      </c>
      <c r="FA32" s="760">
        <f t="shared" si="184"/>
        <v>4</v>
      </c>
      <c r="FB32" s="759">
        <f t="shared" si="184"/>
        <v>10</v>
      </c>
      <c r="FC32" s="759">
        <f t="shared" si="184"/>
        <v>2</v>
      </c>
      <c r="FD32" s="761">
        <f t="shared" si="184"/>
        <v>3</v>
      </c>
      <c r="FE32" s="762">
        <f t="shared" si="184"/>
        <v>1</v>
      </c>
      <c r="FF32" s="759">
        <f t="shared" si="184"/>
        <v>1</v>
      </c>
      <c r="FG32" s="760">
        <f t="shared" si="184"/>
        <v>0</v>
      </c>
      <c r="FH32" s="759">
        <f t="shared" si="184"/>
        <v>0</v>
      </c>
      <c r="FI32" s="759">
        <f t="shared" si="184"/>
        <v>0</v>
      </c>
      <c r="FJ32" s="761">
        <f t="shared" si="184"/>
        <v>0</v>
      </c>
      <c r="FK32" s="178">
        <f t="shared" si="184"/>
        <v>486</v>
      </c>
      <c r="FL32" s="764">
        <f t="shared" ref="FL32:FL47" si="185">SUM(FM32:FQ32)/FK32*100</f>
        <v>4.3209876543209873</v>
      </c>
      <c r="FM32" s="759">
        <f t="shared" ref="FM32:GG32" si="186">FM33+FM34+FM40+FM45</f>
        <v>0</v>
      </c>
      <c r="FN32" s="759">
        <f t="shared" si="186"/>
        <v>1</v>
      </c>
      <c r="FO32" s="759">
        <f t="shared" si="186"/>
        <v>10</v>
      </c>
      <c r="FP32" s="765">
        <f t="shared" si="186"/>
        <v>9</v>
      </c>
      <c r="FQ32" s="761">
        <f t="shared" si="186"/>
        <v>1</v>
      </c>
      <c r="FR32" s="759">
        <f t="shared" si="186"/>
        <v>0</v>
      </c>
      <c r="FS32" s="759">
        <f t="shared" si="186"/>
        <v>0</v>
      </c>
      <c r="FT32" s="759">
        <f t="shared" si="186"/>
        <v>0</v>
      </c>
      <c r="FU32" s="759">
        <f t="shared" si="186"/>
        <v>11</v>
      </c>
      <c r="FV32" s="759">
        <f t="shared" si="186"/>
        <v>10</v>
      </c>
      <c r="FW32" s="759">
        <f t="shared" si="186"/>
        <v>0</v>
      </c>
      <c r="FX32" s="759">
        <f t="shared" si="186"/>
        <v>23</v>
      </c>
      <c r="FY32" s="759">
        <f t="shared" si="186"/>
        <v>9</v>
      </c>
      <c r="FZ32" s="759">
        <f t="shared" si="186"/>
        <v>2</v>
      </c>
      <c r="GA32" s="759">
        <f t="shared" si="186"/>
        <v>21</v>
      </c>
      <c r="GB32" s="759">
        <f t="shared" si="186"/>
        <v>8</v>
      </c>
      <c r="GC32" s="759">
        <f t="shared" si="186"/>
        <v>2</v>
      </c>
      <c r="GD32" s="759">
        <f t="shared" si="186"/>
        <v>4</v>
      </c>
      <c r="GE32" s="759">
        <f t="shared" si="186"/>
        <v>0</v>
      </c>
      <c r="GF32" s="759">
        <f t="shared" si="186"/>
        <v>1</v>
      </c>
      <c r="GG32" s="761">
        <f t="shared" si="186"/>
        <v>0</v>
      </c>
      <c r="GH32" s="59"/>
      <c r="GI32" s="71" t="s">
        <v>131</v>
      </c>
      <c r="GJ32" s="485">
        <f>GJ33+GJ34+GJ40+GJ45</f>
        <v>3710</v>
      </c>
      <c r="GK32" s="727">
        <f>(SUM(GL32:GU32)/GJ32)*100</f>
        <v>10.269541778975741</v>
      </c>
      <c r="GL32" s="158">
        <f t="shared" ref="GL32:GV32" si="187">GL33+GL34+GL40+GL45</f>
        <v>0</v>
      </c>
      <c r="GM32" s="72">
        <f t="shared" si="187"/>
        <v>0</v>
      </c>
      <c r="GN32" s="72">
        <f t="shared" si="187"/>
        <v>1</v>
      </c>
      <c r="GO32" s="72">
        <f t="shared" si="187"/>
        <v>9</v>
      </c>
      <c r="GP32" s="73">
        <f t="shared" si="187"/>
        <v>2</v>
      </c>
      <c r="GQ32" s="158">
        <f t="shared" si="187"/>
        <v>24</v>
      </c>
      <c r="GR32" s="72">
        <f t="shared" si="187"/>
        <v>17</v>
      </c>
      <c r="GS32" s="72">
        <f t="shared" si="187"/>
        <v>84</v>
      </c>
      <c r="GT32" s="72">
        <f t="shared" si="187"/>
        <v>156</v>
      </c>
      <c r="GU32" s="73">
        <f t="shared" si="187"/>
        <v>88</v>
      </c>
      <c r="GV32" s="182">
        <f t="shared" si="187"/>
        <v>332</v>
      </c>
      <c r="GW32" s="182">
        <f t="shared" ref="GW32" si="188">GW33+GW34+GW40+GW45</f>
        <v>4090</v>
      </c>
      <c r="GX32" s="730">
        <f>GV32/GW32*100</f>
        <v>8.1173594132029336</v>
      </c>
      <c r="GY32" s="158">
        <f t="shared" ref="GY32:HG32" si="189">GY33+GY34+GY40+GY45</f>
        <v>1</v>
      </c>
      <c r="GZ32" s="72">
        <f t="shared" si="189"/>
        <v>0</v>
      </c>
      <c r="HA32" s="72">
        <f t="shared" si="189"/>
        <v>6</v>
      </c>
      <c r="HB32" s="72">
        <f t="shared" si="189"/>
        <v>0</v>
      </c>
      <c r="HC32" s="72">
        <f t="shared" si="189"/>
        <v>0</v>
      </c>
      <c r="HD32" s="72">
        <f t="shared" si="189"/>
        <v>0</v>
      </c>
      <c r="HE32" s="72">
        <f t="shared" si="189"/>
        <v>0</v>
      </c>
      <c r="HF32" s="72">
        <f t="shared" si="189"/>
        <v>0</v>
      </c>
      <c r="HG32" s="73">
        <f t="shared" si="189"/>
        <v>1</v>
      </c>
      <c r="HH32" s="60"/>
      <c r="HI32" s="196" t="s">
        <v>131</v>
      </c>
      <c r="HJ32" s="175">
        <f t="shared" ref="HJ32:HQ32" si="190">HJ33+HJ34+HJ40+HJ45</f>
        <v>1</v>
      </c>
      <c r="HK32" s="175">
        <f t="shared" si="190"/>
        <v>0</v>
      </c>
      <c r="HL32" s="175">
        <f t="shared" si="190"/>
        <v>0</v>
      </c>
      <c r="HM32" s="175">
        <f t="shared" si="190"/>
        <v>0</v>
      </c>
      <c r="HN32" s="175">
        <f t="shared" si="190"/>
        <v>0</v>
      </c>
      <c r="HO32" s="175">
        <f t="shared" si="190"/>
        <v>0</v>
      </c>
      <c r="HP32" s="175">
        <f t="shared" si="190"/>
        <v>0</v>
      </c>
      <c r="HQ32" s="179">
        <f t="shared" si="190"/>
        <v>9</v>
      </c>
      <c r="HR32" s="736">
        <v>355</v>
      </c>
      <c r="HS32" s="732">
        <f>SUM(HT32:HX32)/HR32*100</f>
        <v>0</v>
      </c>
      <c r="HT32" s="178">
        <f t="shared" ref="HT32:IF32" si="191">HT33+HT34+HT40+HT45</f>
        <v>0</v>
      </c>
      <c r="HU32" s="175">
        <f t="shared" si="191"/>
        <v>0</v>
      </c>
      <c r="HV32" s="175">
        <f t="shared" si="191"/>
        <v>0</v>
      </c>
      <c r="HW32" s="175">
        <f t="shared" si="191"/>
        <v>0</v>
      </c>
      <c r="HX32" s="179">
        <f t="shared" si="191"/>
        <v>0</v>
      </c>
      <c r="HY32" s="56">
        <f t="shared" si="191"/>
        <v>0</v>
      </c>
      <c r="HZ32" s="56">
        <f t="shared" si="191"/>
        <v>0</v>
      </c>
      <c r="IA32" s="56">
        <f t="shared" si="191"/>
        <v>0</v>
      </c>
      <c r="IB32" s="56">
        <f t="shared" si="191"/>
        <v>0</v>
      </c>
      <c r="IC32" s="56">
        <f t="shared" si="191"/>
        <v>0</v>
      </c>
      <c r="ID32" s="56">
        <f t="shared" si="191"/>
        <v>0</v>
      </c>
      <c r="IE32" s="56">
        <f t="shared" si="191"/>
        <v>0</v>
      </c>
      <c r="IF32" s="393">
        <f t="shared" si="191"/>
        <v>0</v>
      </c>
      <c r="IG32" s="61"/>
      <c r="IH32" s="68" t="s">
        <v>131</v>
      </c>
      <c r="II32" s="158">
        <f t="shared" ref="II32:JH32" si="192">II33+II34+II40+II45</f>
        <v>0</v>
      </c>
      <c r="IJ32" s="158">
        <f t="shared" si="192"/>
        <v>0</v>
      </c>
      <c r="IK32" s="384">
        <f t="shared" si="192"/>
        <v>0</v>
      </c>
      <c r="IL32" s="158">
        <f t="shared" si="192"/>
        <v>1</v>
      </c>
      <c r="IM32" s="158">
        <f t="shared" si="192"/>
        <v>0</v>
      </c>
      <c r="IN32" s="244">
        <f t="shared" si="192"/>
        <v>0</v>
      </c>
      <c r="IO32" s="72">
        <f t="shared" si="192"/>
        <v>47</v>
      </c>
      <c r="IP32" s="158">
        <f t="shared" si="192"/>
        <v>8</v>
      </c>
      <c r="IQ32" s="384">
        <f t="shared" si="192"/>
        <v>2</v>
      </c>
      <c r="IR32" s="158">
        <f t="shared" si="192"/>
        <v>12</v>
      </c>
      <c r="IS32" s="158">
        <f t="shared" si="192"/>
        <v>2</v>
      </c>
      <c r="IT32" s="244">
        <f t="shared" si="192"/>
        <v>2</v>
      </c>
      <c r="IU32" s="72">
        <f t="shared" si="192"/>
        <v>0</v>
      </c>
      <c r="IV32" s="158">
        <f t="shared" si="192"/>
        <v>2</v>
      </c>
      <c r="IW32" s="244">
        <f t="shared" si="192"/>
        <v>0</v>
      </c>
      <c r="IX32" s="158">
        <f t="shared" si="192"/>
        <v>1</v>
      </c>
      <c r="IY32" s="158">
        <f t="shared" si="192"/>
        <v>1</v>
      </c>
      <c r="IZ32" s="244">
        <f t="shared" si="192"/>
        <v>0</v>
      </c>
      <c r="JA32" s="158">
        <f t="shared" si="192"/>
        <v>1</v>
      </c>
      <c r="JB32" s="158">
        <f t="shared" si="192"/>
        <v>1</v>
      </c>
      <c r="JC32" s="244">
        <f t="shared" si="192"/>
        <v>0</v>
      </c>
      <c r="JD32" s="158">
        <f t="shared" si="192"/>
        <v>0</v>
      </c>
      <c r="JE32" s="158">
        <f t="shared" si="192"/>
        <v>0</v>
      </c>
      <c r="JF32" s="158">
        <f t="shared" si="192"/>
        <v>0</v>
      </c>
      <c r="JG32" s="158">
        <f t="shared" si="192"/>
        <v>0</v>
      </c>
      <c r="JH32" s="244">
        <f t="shared" si="192"/>
        <v>0</v>
      </c>
      <c r="JI32" s="61"/>
      <c r="JJ32" s="769" t="s">
        <v>131</v>
      </c>
      <c r="JK32" s="759">
        <f t="shared" ref="JK32:KD32" si="193">JK33+JK34+JK40+JK45</f>
        <v>0</v>
      </c>
      <c r="JL32" s="762">
        <f t="shared" si="193"/>
        <v>1</v>
      </c>
      <c r="JM32" s="762">
        <f t="shared" si="193"/>
        <v>0</v>
      </c>
      <c r="JN32" s="762">
        <f t="shared" si="193"/>
        <v>0</v>
      </c>
      <c r="JO32" s="770">
        <f t="shared" si="193"/>
        <v>0</v>
      </c>
      <c r="JP32" s="759">
        <f t="shared" si="193"/>
        <v>0</v>
      </c>
      <c r="JQ32" s="762">
        <f t="shared" si="193"/>
        <v>0</v>
      </c>
      <c r="JR32" s="762">
        <f t="shared" si="193"/>
        <v>0</v>
      </c>
      <c r="JS32" s="762">
        <f t="shared" si="193"/>
        <v>0</v>
      </c>
      <c r="JT32" s="770">
        <f t="shared" si="193"/>
        <v>0</v>
      </c>
      <c r="JU32" s="759">
        <f t="shared" si="193"/>
        <v>0</v>
      </c>
      <c r="JV32" s="771">
        <f t="shared" si="193"/>
        <v>0</v>
      </c>
      <c r="JW32" s="771">
        <f t="shared" si="193"/>
        <v>0</v>
      </c>
      <c r="JX32" s="771">
        <f t="shared" si="193"/>
        <v>1</v>
      </c>
      <c r="JY32" s="772">
        <f t="shared" si="193"/>
        <v>2</v>
      </c>
      <c r="JZ32" s="759">
        <f t="shared" si="193"/>
        <v>0</v>
      </c>
      <c r="KA32" s="771">
        <f t="shared" si="193"/>
        <v>0</v>
      </c>
      <c r="KB32" s="771">
        <f t="shared" si="193"/>
        <v>4</v>
      </c>
      <c r="KC32" s="771">
        <f t="shared" si="193"/>
        <v>0</v>
      </c>
      <c r="KD32" s="772">
        <f t="shared" si="193"/>
        <v>0</v>
      </c>
      <c r="KE32" s="943">
        <f>KE34+KE40+KE45+KE33</f>
        <v>2678</v>
      </c>
      <c r="KF32" s="773">
        <f>KG32/KE32*100</f>
        <v>2.7259148618371922</v>
      </c>
      <c r="KG32" s="774">
        <f t="shared" ref="KG32:KJ32" si="194">KG33+KG34+KG40+KG45</f>
        <v>73</v>
      </c>
      <c r="KH32" s="771">
        <f t="shared" si="194"/>
        <v>8</v>
      </c>
      <c r="KI32" s="771">
        <f t="shared" si="194"/>
        <v>0</v>
      </c>
      <c r="KJ32" s="772">
        <f t="shared" si="194"/>
        <v>0</v>
      </c>
      <c r="KK32" s="299"/>
      <c r="KL32" s="769" t="s">
        <v>131</v>
      </c>
      <c r="KM32" s="759">
        <f t="shared" ref="KM32:KW32" si="195">KM33+KM34+KM40+KM45</f>
        <v>0</v>
      </c>
      <c r="KN32" s="771">
        <f t="shared" si="195"/>
        <v>0</v>
      </c>
      <c r="KO32" s="771">
        <f t="shared" si="195"/>
        <v>0</v>
      </c>
      <c r="KP32" s="771">
        <f t="shared" si="195"/>
        <v>12</v>
      </c>
      <c r="KQ32" s="771">
        <f t="shared" si="195"/>
        <v>0</v>
      </c>
      <c r="KR32" s="771">
        <f t="shared" si="195"/>
        <v>23</v>
      </c>
      <c r="KS32" s="771">
        <f t="shared" si="195"/>
        <v>28</v>
      </c>
      <c r="KT32" s="771">
        <f t="shared" si="195"/>
        <v>0</v>
      </c>
      <c r="KU32" s="772">
        <f t="shared" si="195"/>
        <v>42</v>
      </c>
      <c r="KV32" s="760">
        <f t="shared" si="195"/>
        <v>0</v>
      </c>
      <c r="KW32" s="772">
        <f t="shared" si="195"/>
        <v>0</v>
      </c>
      <c r="KX32" s="781"/>
      <c r="KY32" s="759">
        <f t="shared" ref="KY32:LB32" si="196">KY33+KY34+KY40+KY45</f>
        <v>0</v>
      </c>
      <c r="KZ32" s="771">
        <f t="shared" si="196"/>
        <v>0</v>
      </c>
      <c r="LA32" s="771">
        <f t="shared" si="196"/>
        <v>0</v>
      </c>
      <c r="LB32" s="772">
        <f t="shared" si="196"/>
        <v>0</v>
      </c>
      <c r="LD32" s="807" t="s">
        <v>131</v>
      </c>
      <c r="LE32" s="806">
        <f t="shared" ref="LE32:LR32" si="197">LE33+LE34+LE40+LE45</f>
        <v>0</v>
      </c>
      <c r="LF32" s="790">
        <f t="shared" si="197"/>
        <v>0</v>
      </c>
      <c r="LG32" s="790">
        <f t="shared" si="197"/>
        <v>0</v>
      </c>
      <c r="LH32" s="790">
        <f t="shared" si="197"/>
        <v>0</v>
      </c>
      <c r="LI32" s="790">
        <f t="shared" si="197"/>
        <v>0</v>
      </c>
      <c r="LJ32" s="793">
        <f t="shared" si="197"/>
        <v>0</v>
      </c>
      <c r="LK32" s="804">
        <f t="shared" si="197"/>
        <v>0</v>
      </c>
      <c r="LL32" s="791">
        <f t="shared" si="197"/>
        <v>0</v>
      </c>
      <c r="LM32" s="791">
        <f t="shared" si="197"/>
        <v>0</v>
      </c>
      <c r="LN32" s="792">
        <f t="shared" si="197"/>
        <v>0</v>
      </c>
      <c r="LO32" s="798">
        <f t="shared" si="197"/>
        <v>67</v>
      </c>
      <c r="LP32" s="791">
        <f t="shared" si="197"/>
        <v>6</v>
      </c>
      <c r="LQ32" s="791">
        <f t="shared" si="197"/>
        <v>0</v>
      </c>
      <c r="LR32" s="907">
        <f t="shared" si="197"/>
        <v>0</v>
      </c>
      <c r="LS32" s="804">
        <f t="shared" ref="LS32:LV32" si="198">LS33+LS34+LS40+LS45</f>
        <v>90</v>
      </c>
      <c r="LT32" s="791">
        <f t="shared" si="198"/>
        <v>9</v>
      </c>
      <c r="LU32" s="791">
        <f t="shared" si="198"/>
        <v>33</v>
      </c>
      <c r="LV32" s="792">
        <f t="shared" si="198"/>
        <v>45</v>
      </c>
    </row>
    <row r="33" spans="1:334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6</v>
      </c>
      <c r="E33" s="563"/>
      <c r="F33" s="563"/>
      <c r="G33" s="705">
        <f t="shared" ref="G33" si="199">SUM(D33:F33)/C33*100</f>
        <v>4.9586776859504136</v>
      </c>
      <c r="H33" s="563">
        <v>5</v>
      </c>
      <c r="I33" s="564"/>
      <c r="J33" s="562">
        <v>11</v>
      </c>
      <c r="K33" s="563">
        <v>8</v>
      </c>
      <c r="L33" s="563">
        <v>10</v>
      </c>
      <c r="M33" s="406">
        <f t="shared" ref="M33:M47" si="200">L33/C33*100</f>
        <v>8.2644628099173563</v>
      </c>
      <c r="N33" s="562">
        <v>12</v>
      </c>
      <c r="O33" s="563">
        <v>9</v>
      </c>
      <c r="P33" s="563">
        <v>10</v>
      </c>
      <c r="Q33" s="386">
        <f t="shared" ref="Q33:Q47" si="201">P33/C33*100</f>
        <v>8.2644628099173563</v>
      </c>
      <c r="R33" s="562"/>
      <c r="S33" s="563"/>
      <c r="T33" s="563"/>
      <c r="U33" s="563"/>
      <c r="V33" s="563"/>
      <c r="W33" s="565"/>
      <c r="X33" s="563">
        <v>12</v>
      </c>
      <c r="Y33" s="563">
        <v>9</v>
      </c>
      <c r="Z33" s="563">
        <v>12</v>
      </c>
      <c r="AA33" s="563">
        <v>11</v>
      </c>
      <c r="AB33" s="563">
        <v>9</v>
      </c>
      <c r="AC33" s="563">
        <v>2</v>
      </c>
      <c r="AD33" s="563">
        <v>11</v>
      </c>
      <c r="AE33" s="563">
        <v>8</v>
      </c>
      <c r="AF33" s="565">
        <v>9</v>
      </c>
      <c r="AG33" s="565"/>
      <c r="AH33" s="548"/>
      <c r="AI33" s="549" t="s">
        <v>132</v>
      </c>
      <c r="AJ33" s="518">
        <f>ENE!AJ33</f>
        <v>134</v>
      </c>
      <c r="AK33" s="565">
        <v>6</v>
      </c>
      <c r="AL33" s="843">
        <f t="shared" ref="AL33:AL47" si="202">AK33/AJ33*100</f>
        <v>4.4776119402985071</v>
      </c>
      <c r="AM33" s="563">
        <v>3</v>
      </c>
      <c r="AN33" s="563">
        <v>6</v>
      </c>
      <c r="AO33" s="563">
        <v>13</v>
      </c>
      <c r="AP33" s="563"/>
      <c r="AQ33" s="565"/>
      <c r="AR33" s="563"/>
      <c r="AS33" s="563"/>
      <c r="AT33" s="564">
        <v>13</v>
      </c>
      <c r="AU33" s="562">
        <v>4</v>
      </c>
      <c r="AV33" s="843">
        <f t="shared" ref="AV33:AV47" si="203">AU33/AJ33*100</f>
        <v>2.9850746268656714</v>
      </c>
      <c r="AW33" s="563">
        <v>2</v>
      </c>
      <c r="AX33" s="742">
        <v>3</v>
      </c>
      <c r="AY33" s="563"/>
      <c r="AZ33" s="563"/>
      <c r="BA33" s="563"/>
      <c r="BB33" s="843">
        <f t="shared" ref="BB33:BB47" si="204">BA33/AJ33*100</f>
        <v>0</v>
      </c>
      <c r="BC33" s="563"/>
      <c r="BD33" s="563"/>
      <c r="BE33" s="563"/>
      <c r="BF33" s="843">
        <f t="shared" ref="BF33:BF47" si="205">BE33/AJ33*100</f>
        <v>0</v>
      </c>
      <c r="BG33" s="563"/>
      <c r="BH33" s="563"/>
      <c r="BI33" s="563"/>
      <c r="BJ33" s="563"/>
      <c r="BK33" s="932"/>
      <c r="BL33" s="932"/>
      <c r="BM33" s="565"/>
      <c r="BN33" s="548"/>
      <c r="BO33" s="549" t="s">
        <v>132</v>
      </c>
      <c r="BP33" s="518">
        <v>144</v>
      </c>
      <c r="BQ33" s="562"/>
      <c r="BR33" s="563">
        <v>1</v>
      </c>
      <c r="BS33" s="563"/>
      <c r="BT33" s="563"/>
      <c r="BU33" s="563">
        <v>3</v>
      </c>
      <c r="BV33" s="563"/>
      <c r="BW33" s="563"/>
      <c r="BX33" s="563"/>
      <c r="BY33" s="843">
        <f t="shared" ref="BY33:BY47" si="206">BX33/BP33</f>
        <v>0</v>
      </c>
      <c r="BZ33" s="563"/>
      <c r="CA33" s="563"/>
      <c r="CB33" s="563"/>
      <c r="CC33" s="843">
        <f t="shared" ref="CC33:CC47" si="207">CB33/BP33*100</f>
        <v>0</v>
      </c>
      <c r="CD33" s="563"/>
      <c r="CE33" s="563"/>
      <c r="CF33" s="563"/>
      <c r="CG33" s="563"/>
      <c r="CH33" s="932"/>
      <c r="CI33" s="938"/>
      <c r="CJ33" s="562"/>
      <c r="CK33" s="563"/>
      <c r="CL33" s="850">
        <f t="shared" ref="CL33:CL47" si="208">CK33/BP33*100</f>
        <v>0</v>
      </c>
      <c r="CM33" s="563"/>
      <c r="CN33" s="563"/>
      <c r="CO33" s="565"/>
      <c r="CP33" s="548"/>
      <c r="CQ33" s="566" t="s">
        <v>132</v>
      </c>
      <c r="CR33" s="519">
        <f>ENE!CR33</f>
        <v>8</v>
      </c>
      <c r="CS33" s="562"/>
      <c r="CT33" s="563">
        <v>5</v>
      </c>
      <c r="CU33" s="563"/>
      <c r="CV33" s="563"/>
      <c r="CW33" s="563"/>
      <c r="CX33" s="563"/>
      <c r="CY33" s="563"/>
      <c r="CZ33" s="563"/>
      <c r="DA33" s="563"/>
      <c r="DB33" s="563"/>
      <c r="DC33" s="563"/>
      <c r="DD33" s="563"/>
      <c r="DE33" s="563"/>
      <c r="DF33" s="563"/>
      <c r="DG33" s="563"/>
      <c r="DH33" s="563"/>
      <c r="DI33" s="564"/>
      <c r="DJ33" s="562"/>
      <c r="DK33" s="565"/>
      <c r="DL33" s="562"/>
      <c r="DM33" s="565"/>
      <c r="DN33" s="548"/>
      <c r="DO33" s="566" t="s">
        <v>132</v>
      </c>
      <c r="DP33" s="518">
        <f>ENE!DP33</f>
        <v>175</v>
      </c>
      <c r="DQ33" s="562"/>
      <c r="DR33" s="563">
        <v>1</v>
      </c>
      <c r="DS33" s="923"/>
      <c r="DT33" s="564"/>
      <c r="DU33" s="562"/>
      <c r="DV33" s="563"/>
      <c r="DW33" s="563"/>
      <c r="DX33" s="720">
        <f t="shared" ref="DX33:DX47" si="209">DW33/DP33*100</f>
        <v>0</v>
      </c>
      <c r="DY33" s="562"/>
      <c r="DZ33" s="563"/>
      <c r="EA33" s="563"/>
      <c r="EB33" s="716">
        <f t="shared" ref="EB33:EB47" si="210">EA33/DP33*100</f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f t="shared" ref="EK33:EK47" si="211">EJ33/DP33*100</f>
        <v>0</v>
      </c>
      <c r="EL33" s="563"/>
      <c r="EM33" s="563"/>
      <c r="EN33" s="708">
        <f t="shared" ref="EN33:EN47" si="212">EM33/DP33*100</f>
        <v>0</v>
      </c>
      <c r="EO33" s="563"/>
      <c r="EP33" s="716">
        <f t="shared" ref="EP33:EP47" si="213">EO33/DP33*100</f>
        <v>0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/>
      <c r="EZ33" s="563"/>
      <c r="FA33" s="564"/>
      <c r="FB33" s="562"/>
      <c r="FC33" s="563"/>
      <c r="FD33" s="565"/>
      <c r="FE33" s="563"/>
      <c r="FF33" s="563"/>
      <c r="FG33" s="564"/>
      <c r="FH33" s="562"/>
      <c r="FI33" s="563"/>
      <c r="FJ33" s="565"/>
      <c r="FK33" s="551">
        <v>92</v>
      </c>
      <c r="FL33" s="757">
        <f t="shared" si="185"/>
        <v>3.2608695652173911</v>
      </c>
      <c r="FM33" s="563"/>
      <c r="FN33" s="563"/>
      <c r="FO33" s="563">
        <v>2</v>
      </c>
      <c r="FP33" s="563">
        <v>1</v>
      </c>
      <c r="FQ33" s="565"/>
      <c r="FR33" s="562"/>
      <c r="FS33" s="563"/>
      <c r="FT33" s="563"/>
      <c r="FU33" s="563"/>
      <c r="FV33" s="563"/>
      <c r="FW33" s="563"/>
      <c r="FX33" s="563"/>
      <c r="FY33" s="563"/>
      <c r="FZ33" s="563"/>
      <c r="GA33" s="563"/>
      <c r="GB33" s="563"/>
      <c r="GC33" s="563"/>
      <c r="GD33" s="563"/>
      <c r="GE33" s="563"/>
      <c r="GF33" s="563">
        <v>1</v>
      </c>
      <c r="GG33" s="565"/>
      <c r="GH33" s="548"/>
      <c r="GI33" s="566" t="s">
        <v>188</v>
      </c>
      <c r="GJ33" s="567">
        <v>189</v>
      </c>
      <c r="GK33" s="728">
        <f>(SUM(GL33:GU33)/GJ33)*100</f>
        <v>5.2910052910052912</v>
      </c>
      <c r="GL33" s="562"/>
      <c r="GM33" s="563"/>
      <c r="GN33" s="563"/>
      <c r="GO33" s="563"/>
      <c r="GP33" s="565"/>
      <c r="GQ33" s="562">
        <v>1</v>
      </c>
      <c r="GR33" s="563"/>
      <c r="GS33" s="563">
        <v>1</v>
      </c>
      <c r="GT33" s="563">
        <v>8</v>
      </c>
      <c r="GU33" s="565"/>
      <c r="GV33" s="568">
        <v>34</v>
      </c>
      <c r="GW33" s="568">
        <v>34</v>
      </c>
      <c r="GX33" s="730">
        <f t="shared" ref="GX33:GX47" si="214">GV33/GW33*100</f>
        <v>100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f t="shared" ref="HS33" si="215">SUM(HT33:HX33)/HR33*100</f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/>
      <c r="IP33" s="563"/>
      <c r="IQ33" s="564"/>
      <c r="IR33" s="562"/>
      <c r="IS33" s="563"/>
      <c r="IT33" s="565"/>
      <c r="IU33" s="563"/>
      <c r="IV33" s="563"/>
      <c r="IW33" s="565"/>
      <c r="IX33" s="562"/>
      <c r="IY33" s="563"/>
      <c r="IZ33" s="565"/>
      <c r="JA33" s="562"/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>
        <v>1</v>
      </c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/>
      <c r="JY33" s="565"/>
      <c r="JZ33" s="562"/>
      <c r="KA33" s="563"/>
      <c r="KB33" s="563"/>
      <c r="KC33" s="563"/>
      <c r="KD33" s="565"/>
      <c r="KE33" s="551">
        <v>649</v>
      </c>
      <c r="KF33" s="766">
        <f t="shared" ref="KF33:KF47" si="216">KG33/KE33*100</f>
        <v>1.6949152542372881</v>
      </c>
      <c r="KG33" s="563">
        <v>11</v>
      </c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99">
        <v>19</v>
      </c>
      <c r="LP33" s="788"/>
      <c r="LQ33" s="788"/>
      <c r="LR33" s="908"/>
      <c r="LS33" s="787"/>
      <c r="LT33" s="788"/>
      <c r="LU33" s="788"/>
      <c r="LV33" s="918"/>
    </row>
    <row r="34" spans="1:334" s="288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6</v>
      </c>
      <c r="E34" s="151">
        <f t="shared" ref="E34:F34" si="217">SUM(E35:E39)</f>
        <v>0</v>
      </c>
      <c r="F34" s="151">
        <f t="shared" si="217"/>
        <v>0</v>
      </c>
      <c r="G34" s="705">
        <f t="shared" ref="G34:G47" si="218">SUM(D34:F34)/C34*100</f>
        <v>2.8169014084507045</v>
      </c>
      <c r="H34" s="151">
        <f t="shared" ref="H34:L34" si="219">SUM(H35:H39)</f>
        <v>6</v>
      </c>
      <c r="I34" s="172">
        <f t="shared" si="219"/>
        <v>0</v>
      </c>
      <c r="J34" s="159">
        <f t="shared" si="219"/>
        <v>15</v>
      </c>
      <c r="K34" s="151">
        <f t="shared" si="219"/>
        <v>24</v>
      </c>
      <c r="L34" s="151">
        <f t="shared" si="219"/>
        <v>14</v>
      </c>
      <c r="M34" s="407">
        <f t="shared" si="200"/>
        <v>6.5727699530516439</v>
      </c>
      <c r="N34" s="159">
        <f t="shared" ref="N34:P34" si="220">SUM(N35:N39)</f>
        <v>15</v>
      </c>
      <c r="O34" s="151">
        <f t="shared" si="220"/>
        <v>24</v>
      </c>
      <c r="P34" s="151">
        <f t="shared" si="220"/>
        <v>14</v>
      </c>
      <c r="Q34" s="387">
        <f t="shared" si="201"/>
        <v>6.5727699530516439</v>
      </c>
      <c r="R34" s="159">
        <f t="shared" ref="R34:AF34" si="221">SUM(R35:R39)</f>
        <v>0</v>
      </c>
      <c r="S34" s="151">
        <f t="shared" si="221"/>
        <v>0</v>
      </c>
      <c r="T34" s="151">
        <f t="shared" si="221"/>
        <v>0</v>
      </c>
      <c r="U34" s="151">
        <f t="shared" si="221"/>
        <v>0</v>
      </c>
      <c r="V34" s="151">
        <f t="shared" si="221"/>
        <v>0</v>
      </c>
      <c r="W34" s="153">
        <f t="shared" si="221"/>
        <v>0</v>
      </c>
      <c r="X34" s="151">
        <f t="shared" si="221"/>
        <v>15</v>
      </c>
      <c r="Y34" s="151">
        <f t="shared" si="221"/>
        <v>23</v>
      </c>
      <c r="Z34" s="151">
        <f t="shared" si="221"/>
        <v>15</v>
      </c>
      <c r="AA34" s="151">
        <f t="shared" si="221"/>
        <v>24</v>
      </c>
      <c r="AB34" s="151">
        <f t="shared" si="221"/>
        <v>30</v>
      </c>
      <c r="AC34" s="151">
        <f t="shared" si="221"/>
        <v>1</v>
      </c>
      <c r="AD34" s="151">
        <f t="shared" si="221"/>
        <v>0</v>
      </c>
      <c r="AE34" s="151">
        <f t="shared" si="221"/>
        <v>0</v>
      </c>
      <c r="AF34" s="153">
        <f t="shared" si="221"/>
        <v>0</v>
      </c>
      <c r="AG34" s="153"/>
      <c r="AH34" s="154"/>
      <c r="AI34" s="275" t="s">
        <v>128</v>
      </c>
      <c r="AJ34" s="425">
        <f t="shared" ref="AJ34:AK34" si="222">SUM(AJ35:AJ39)</f>
        <v>209</v>
      </c>
      <c r="AK34" s="159">
        <f t="shared" si="222"/>
        <v>23</v>
      </c>
      <c r="AL34" s="708">
        <f t="shared" si="202"/>
        <v>11.004784688995215</v>
      </c>
      <c r="AM34" s="151">
        <f t="shared" ref="AM34:AU34" si="223">SUM(AM35:AM39)</f>
        <v>23</v>
      </c>
      <c r="AN34" s="151">
        <f t="shared" si="223"/>
        <v>24</v>
      </c>
      <c r="AO34" s="151">
        <f t="shared" si="223"/>
        <v>0</v>
      </c>
      <c r="AP34" s="151">
        <f t="shared" si="223"/>
        <v>0</v>
      </c>
      <c r="AQ34" s="153">
        <f t="shared" si="223"/>
        <v>19</v>
      </c>
      <c r="AR34" s="151">
        <f t="shared" si="223"/>
        <v>1</v>
      </c>
      <c r="AS34" s="151">
        <f t="shared" si="223"/>
        <v>0</v>
      </c>
      <c r="AT34" s="172">
        <f t="shared" si="223"/>
        <v>20</v>
      </c>
      <c r="AU34" s="159">
        <f t="shared" si="223"/>
        <v>23</v>
      </c>
      <c r="AV34" s="708">
        <f t="shared" si="203"/>
        <v>11.004784688995215</v>
      </c>
      <c r="AW34" s="155">
        <f t="shared" ref="AW34:BA34" si="224">SUM(AW35:AW39)</f>
        <v>23</v>
      </c>
      <c r="AX34" s="743">
        <f t="shared" si="224"/>
        <v>23</v>
      </c>
      <c r="AY34" s="151">
        <f t="shared" si="224"/>
        <v>0</v>
      </c>
      <c r="AZ34" s="155">
        <f t="shared" si="224"/>
        <v>0</v>
      </c>
      <c r="BA34" s="155">
        <f t="shared" si="224"/>
        <v>1</v>
      </c>
      <c r="BB34" s="708">
        <f t="shared" si="204"/>
        <v>0.4784688995215311</v>
      </c>
      <c r="BC34" s="155">
        <f t="shared" ref="BC34:BE34" si="225">SUM(BC35:BC39)</f>
        <v>0</v>
      </c>
      <c r="BD34" s="155">
        <f t="shared" si="225"/>
        <v>0</v>
      </c>
      <c r="BE34" s="155">
        <f t="shared" si="225"/>
        <v>0</v>
      </c>
      <c r="BF34" s="708">
        <f t="shared" si="205"/>
        <v>0</v>
      </c>
      <c r="BG34" s="155">
        <f t="shared" ref="BG34:BM34" si="226">SUM(BG35:BG39)</f>
        <v>0</v>
      </c>
      <c r="BH34" s="151">
        <f t="shared" si="226"/>
        <v>0</v>
      </c>
      <c r="BI34" s="151">
        <f t="shared" si="226"/>
        <v>0</v>
      </c>
      <c r="BJ34" s="151">
        <f t="shared" si="226"/>
        <v>0</v>
      </c>
      <c r="BK34" s="933">
        <f t="shared" si="226"/>
        <v>1</v>
      </c>
      <c r="BL34" s="933">
        <f t="shared" si="226"/>
        <v>1</v>
      </c>
      <c r="BM34" s="153">
        <f t="shared" si="226"/>
        <v>0</v>
      </c>
      <c r="BN34" s="154"/>
      <c r="BO34" s="150" t="s">
        <v>128</v>
      </c>
      <c r="BP34" s="425">
        <f t="shared" ref="BP34:BX34" si="227">SUM(BP35:BP39)</f>
        <v>212</v>
      </c>
      <c r="BQ34" s="159">
        <f t="shared" si="227"/>
        <v>0</v>
      </c>
      <c r="BR34" s="151">
        <f t="shared" si="227"/>
        <v>49</v>
      </c>
      <c r="BS34" s="151">
        <f t="shared" si="227"/>
        <v>0</v>
      </c>
      <c r="BT34" s="151">
        <f t="shared" si="227"/>
        <v>0</v>
      </c>
      <c r="BU34" s="151">
        <f t="shared" si="227"/>
        <v>1</v>
      </c>
      <c r="BV34" s="151">
        <f t="shared" si="227"/>
        <v>0</v>
      </c>
      <c r="BW34" s="151">
        <f t="shared" si="227"/>
        <v>0</v>
      </c>
      <c r="BX34" s="155">
        <f t="shared" si="227"/>
        <v>0</v>
      </c>
      <c r="BY34" s="708">
        <f t="shared" si="206"/>
        <v>0</v>
      </c>
      <c r="BZ34" s="155">
        <f t="shared" ref="BZ34:CB34" si="228">SUM(BZ35:BZ39)</f>
        <v>0</v>
      </c>
      <c r="CA34" s="155">
        <f t="shared" si="228"/>
        <v>0</v>
      </c>
      <c r="CB34" s="155">
        <f t="shared" si="228"/>
        <v>0</v>
      </c>
      <c r="CC34" s="708">
        <f t="shared" si="207"/>
        <v>0</v>
      </c>
      <c r="CD34" s="155">
        <f t="shared" ref="CD34:CK34" si="229">SUM(CD35:CD39)</f>
        <v>0</v>
      </c>
      <c r="CE34" s="155">
        <f t="shared" si="229"/>
        <v>0</v>
      </c>
      <c r="CF34" s="155">
        <f t="shared" si="229"/>
        <v>0</v>
      </c>
      <c r="CG34" s="155">
        <f t="shared" si="229"/>
        <v>0</v>
      </c>
      <c r="CH34" s="939">
        <f t="shared" si="229"/>
        <v>1</v>
      </c>
      <c r="CI34" s="940">
        <f t="shared" si="229"/>
        <v>0</v>
      </c>
      <c r="CJ34" s="159">
        <f t="shared" si="229"/>
        <v>1</v>
      </c>
      <c r="CK34" s="155">
        <f t="shared" si="229"/>
        <v>3</v>
      </c>
      <c r="CL34" s="716">
        <f t="shared" si="208"/>
        <v>1.4150943396226416</v>
      </c>
      <c r="CM34" s="151">
        <f t="shared" ref="CM34:CO34" si="230">SUM(CM35:CM39)</f>
        <v>0</v>
      </c>
      <c r="CN34" s="155">
        <f t="shared" si="230"/>
        <v>0</v>
      </c>
      <c r="CO34" s="153">
        <f t="shared" si="230"/>
        <v>0</v>
      </c>
      <c r="CP34" s="154"/>
      <c r="CQ34" s="368" t="s">
        <v>128</v>
      </c>
      <c r="CR34" s="369">
        <f t="shared" ref="CR34:DM34" si="231">SUM(CR35:CR39)</f>
        <v>35</v>
      </c>
      <c r="CS34" s="159">
        <f t="shared" si="231"/>
        <v>0</v>
      </c>
      <c r="CT34" s="151">
        <f t="shared" si="231"/>
        <v>0</v>
      </c>
      <c r="CU34" s="151">
        <f t="shared" si="231"/>
        <v>0</v>
      </c>
      <c r="CV34" s="151">
        <f t="shared" si="231"/>
        <v>0</v>
      </c>
      <c r="CW34" s="151">
        <f t="shared" si="231"/>
        <v>0</v>
      </c>
      <c r="CX34" s="151">
        <f t="shared" si="231"/>
        <v>0</v>
      </c>
      <c r="CY34" s="151">
        <f t="shared" si="231"/>
        <v>0</v>
      </c>
      <c r="CZ34" s="151">
        <f t="shared" si="231"/>
        <v>0</v>
      </c>
      <c r="DA34" s="151">
        <f t="shared" si="231"/>
        <v>0</v>
      </c>
      <c r="DB34" s="151">
        <f t="shared" si="231"/>
        <v>0</v>
      </c>
      <c r="DC34" s="151">
        <f t="shared" si="231"/>
        <v>0</v>
      </c>
      <c r="DD34" s="151">
        <f t="shared" si="231"/>
        <v>0</v>
      </c>
      <c r="DE34" s="151">
        <f t="shared" si="231"/>
        <v>0</v>
      </c>
      <c r="DF34" s="151">
        <f t="shared" si="231"/>
        <v>0</v>
      </c>
      <c r="DG34" s="151">
        <f t="shared" si="231"/>
        <v>0</v>
      </c>
      <c r="DH34" s="151">
        <f t="shared" si="231"/>
        <v>0</v>
      </c>
      <c r="DI34" s="172">
        <f t="shared" si="231"/>
        <v>0</v>
      </c>
      <c r="DJ34" s="159">
        <f t="shared" si="231"/>
        <v>0</v>
      </c>
      <c r="DK34" s="153">
        <f t="shared" si="231"/>
        <v>0</v>
      </c>
      <c r="DL34" s="159">
        <f t="shared" si="231"/>
        <v>0</v>
      </c>
      <c r="DM34" s="180">
        <f t="shared" si="231"/>
        <v>0</v>
      </c>
      <c r="DN34" s="154"/>
      <c r="DO34" s="150" t="s">
        <v>128</v>
      </c>
      <c r="DP34" s="425">
        <f t="shared" ref="DP34:DW34" si="232">SUM(DP35:DP39)</f>
        <v>319</v>
      </c>
      <c r="DQ34" s="159">
        <f t="shared" si="232"/>
        <v>0</v>
      </c>
      <c r="DR34" s="151">
        <f t="shared" si="232"/>
        <v>0</v>
      </c>
      <c r="DS34" s="924">
        <f t="shared" si="232"/>
        <v>0</v>
      </c>
      <c r="DT34" s="172">
        <f t="shared" si="232"/>
        <v>0</v>
      </c>
      <c r="DU34" s="159">
        <f t="shared" si="232"/>
        <v>0</v>
      </c>
      <c r="DV34" s="151">
        <f t="shared" si="232"/>
        <v>0</v>
      </c>
      <c r="DW34" s="155">
        <f t="shared" si="232"/>
        <v>0</v>
      </c>
      <c r="DX34" s="720">
        <f t="shared" si="209"/>
        <v>0</v>
      </c>
      <c r="DY34" s="159">
        <f t="shared" ref="DY34:EA34" si="233">SUM(DY35:DY39)</f>
        <v>0</v>
      </c>
      <c r="DZ34" s="155">
        <f t="shared" si="233"/>
        <v>0</v>
      </c>
      <c r="EA34" s="155">
        <f t="shared" si="233"/>
        <v>0</v>
      </c>
      <c r="EB34" s="716">
        <f t="shared" si="210"/>
        <v>0</v>
      </c>
      <c r="EC34" s="151">
        <f t="shared" ref="EC34:EJ34" si="234">SUM(EC35:EC39)</f>
        <v>0</v>
      </c>
      <c r="ED34" s="155">
        <f t="shared" si="234"/>
        <v>0</v>
      </c>
      <c r="EE34" s="155">
        <f t="shared" si="234"/>
        <v>0</v>
      </c>
      <c r="EF34" s="353">
        <f t="shared" si="234"/>
        <v>0</v>
      </c>
      <c r="EG34" s="159">
        <f t="shared" si="234"/>
        <v>0</v>
      </c>
      <c r="EH34" s="180">
        <f t="shared" si="234"/>
        <v>0</v>
      </c>
      <c r="EI34" s="151">
        <f t="shared" si="234"/>
        <v>0</v>
      </c>
      <c r="EJ34" s="155">
        <f t="shared" si="234"/>
        <v>0</v>
      </c>
      <c r="EK34" s="716">
        <f t="shared" si="211"/>
        <v>0</v>
      </c>
      <c r="EL34" s="151">
        <f t="shared" ref="EL34:EM34" si="235">SUM(EL35:EL39)</f>
        <v>0</v>
      </c>
      <c r="EM34" s="155">
        <f t="shared" si="235"/>
        <v>21</v>
      </c>
      <c r="EN34" s="708">
        <f t="shared" si="212"/>
        <v>6.5830721003134789</v>
      </c>
      <c r="EO34" s="155">
        <f t="shared" ref="EO34" si="236">SUM(EO35:EO39)</f>
        <v>21</v>
      </c>
      <c r="EP34" s="716">
        <f t="shared" si="213"/>
        <v>6.5830721003134789</v>
      </c>
      <c r="EQ34" s="154"/>
      <c r="ER34" s="150" t="s">
        <v>128</v>
      </c>
      <c r="ES34" s="159">
        <f t="shared" ref="ES34:FJ34" si="237">SUM(ES35:ES39)</f>
        <v>0</v>
      </c>
      <c r="ET34" s="151">
        <f t="shared" si="237"/>
        <v>0</v>
      </c>
      <c r="EU34" s="172">
        <f t="shared" si="237"/>
        <v>0</v>
      </c>
      <c r="EV34" s="159">
        <f t="shared" si="237"/>
        <v>20</v>
      </c>
      <c r="EW34" s="155">
        <f t="shared" si="237"/>
        <v>15</v>
      </c>
      <c r="EX34" s="180">
        <f t="shared" si="237"/>
        <v>4</v>
      </c>
      <c r="EY34" s="151">
        <f t="shared" si="237"/>
        <v>17</v>
      </c>
      <c r="EZ34" s="151">
        <f t="shared" si="237"/>
        <v>0</v>
      </c>
      <c r="FA34" s="172">
        <f t="shared" si="237"/>
        <v>3</v>
      </c>
      <c r="FB34" s="159">
        <f t="shared" si="237"/>
        <v>8</v>
      </c>
      <c r="FC34" s="151">
        <f t="shared" si="237"/>
        <v>1</v>
      </c>
      <c r="FD34" s="153">
        <f t="shared" si="237"/>
        <v>1</v>
      </c>
      <c r="FE34" s="151">
        <f t="shared" si="237"/>
        <v>1</v>
      </c>
      <c r="FF34" s="151">
        <f t="shared" si="237"/>
        <v>1</v>
      </c>
      <c r="FG34" s="172">
        <f t="shared" si="237"/>
        <v>0</v>
      </c>
      <c r="FH34" s="159">
        <f t="shared" si="237"/>
        <v>0</v>
      </c>
      <c r="FI34" s="151">
        <f t="shared" si="237"/>
        <v>0</v>
      </c>
      <c r="FJ34" s="153">
        <f t="shared" si="237"/>
        <v>0</v>
      </c>
      <c r="FK34" s="427">
        <f>SUM(FK35:FK39)</f>
        <v>187</v>
      </c>
      <c r="FL34" s="724">
        <f t="shared" si="185"/>
        <v>4.2780748663101598</v>
      </c>
      <c r="FM34" s="151">
        <f t="shared" ref="FM34:GG34" si="238">SUM(FM35:FM39)</f>
        <v>0</v>
      </c>
      <c r="FN34" s="151">
        <f t="shared" si="238"/>
        <v>1</v>
      </c>
      <c r="FO34" s="151">
        <f t="shared" si="238"/>
        <v>4</v>
      </c>
      <c r="FP34" s="151">
        <f t="shared" si="238"/>
        <v>3</v>
      </c>
      <c r="FQ34" s="153">
        <f t="shared" si="238"/>
        <v>0</v>
      </c>
      <c r="FR34" s="159">
        <f t="shared" si="238"/>
        <v>0</v>
      </c>
      <c r="FS34" s="155">
        <f t="shared" si="238"/>
        <v>0</v>
      </c>
      <c r="FT34" s="155">
        <f t="shared" si="238"/>
        <v>0</v>
      </c>
      <c r="FU34" s="151">
        <f t="shared" si="238"/>
        <v>9</v>
      </c>
      <c r="FV34" s="151">
        <f t="shared" si="238"/>
        <v>8</v>
      </c>
      <c r="FW34" s="151">
        <f t="shared" si="238"/>
        <v>0</v>
      </c>
      <c r="FX34" s="151">
        <f t="shared" si="238"/>
        <v>8</v>
      </c>
      <c r="FY34" s="151">
        <f t="shared" si="238"/>
        <v>2</v>
      </c>
      <c r="FZ34" s="151">
        <f t="shared" si="238"/>
        <v>1</v>
      </c>
      <c r="GA34" s="151">
        <f t="shared" si="238"/>
        <v>14</v>
      </c>
      <c r="GB34" s="151">
        <f t="shared" si="238"/>
        <v>6</v>
      </c>
      <c r="GC34" s="151">
        <f t="shared" si="238"/>
        <v>2</v>
      </c>
      <c r="GD34" s="151">
        <f t="shared" si="238"/>
        <v>2</v>
      </c>
      <c r="GE34" s="151">
        <f t="shared" si="238"/>
        <v>0</v>
      </c>
      <c r="GF34" s="151">
        <f t="shared" si="238"/>
        <v>0</v>
      </c>
      <c r="GG34" s="153">
        <f t="shared" si="238"/>
        <v>0</v>
      </c>
      <c r="GH34" s="154"/>
      <c r="GI34" s="150" t="s">
        <v>128</v>
      </c>
      <c r="GJ34" s="487">
        <v>1812</v>
      </c>
      <c r="GK34" s="727">
        <f t="shared" ref="GK34:GK47" si="239">(SUM(GL34:GU34)/GJ34)*100</f>
        <v>10.816777041942604</v>
      </c>
      <c r="GL34" s="159">
        <f t="shared" ref="GL34:GV34" si="240">SUM(GL35:GL39)</f>
        <v>0</v>
      </c>
      <c r="GM34" s="151">
        <f t="shared" si="240"/>
        <v>0</v>
      </c>
      <c r="GN34" s="151">
        <f t="shared" si="240"/>
        <v>1</v>
      </c>
      <c r="GO34" s="151">
        <f t="shared" si="240"/>
        <v>1</v>
      </c>
      <c r="GP34" s="153">
        <f t="shared" si="240"/>
        <v>0</v>
      </c>
      <c r="GQ34" s="159">
        <f t="shared" si="240"/>
        <v>9</v>
      </c>
      <c r="GR34" s="151">
        <f t="shared" si="240"/>
        <v>7</v>
      </c>
      <c r="GS34" s="151">
        <f t="shared" si="240"/>
        <v>51</v>
      </c>
      <c r="GT34" s="151">
        <f t="shared" si="240"/>
        <v>77</v>
      </c>
      <c r="GU34" s="153">
        <f t="shared" si="240"/>
        <v>50</v>
      </c>
      <c r="GV34" s="159">
        <f t="shared" si="240"/>
        <v>110</v>
      </c>
      <c r="GW34" s="159">
        <f t="shared" ref="GW34" si="241">SUM(GW35:GW39)</f>
        <v>2005</v>
      </c>
      <c r="GX34" s="730">
        <f t="shared" si="214"/>
        <v>5.4862842892768073</v>
      </c>
      <c r="GY34" s="159">
        <f t="shared" ref="GY34:HG34" si="242">SUM(GY35:GY39)</f>
        <v>0</v>
      </c>
      <c r="GZ34" s="151">
        <f t="shared" si="242"/>
        <v>0</v>
      </c>
      <c r="HA34" s="151">
        <f t="shared" si="242"/>
        <v>4</v>
      </c>
      <c r="HB34" s="151">
        <f t="shared" si="242"/>
        <v>0</v>
      </c>
      <c r="HC34" s="151">
        <f t="shared" si="242"/>
        <v>0</v>
      </c>
      <c r="HD34" s="151">
        <f t="shared" si="242"/>
        <v>0</v>
      </c>
      <c r="HE34" s="151">
        <f t="shared" si="242"/>
        <v>0</v>
      </c>
      <c r="HF34" s="151">
        <f t="shared" si="242"/>
        <v>0</v>
      </c>
      <c r="HG34" s="153">
        <f t="shared" si="242"/>
        <v>1</v>
      </c>
      <c r="HH34" s="154"/>
      <c r="HI34" s="368" t="s">
        <v>128</v>
      </c>
      <c r="HJ34" s="155">
        <f t="shared" ref="HJ34:HQ34" si="243">SUM(HJ35:HJ39)</f>
        <v>0</v>
      </c>
      <c r="HK34" s="155">
        <f t="shared" si="243"/>
        <v>0</v>
      </c>
      <c r="HL34" s="155">
        <f t="shared" si="243"/>
        <v>0</v>
      </c>
      <c r="HM34" s="155">
        <f t="shared" si="243"/>
        <v>0</v>
      </c>
      <c r="HN34" s="155">
        <f t="shared" si="243"/>
        <v>0</v>
      </c>
      <c r="HO34" s="155">
        <f t="shared" si="243"/>
        <v>0</v>
      </c>
      <c r="HP34" s="155">
        <f t="shared" si="243"/>
        <v>0</v>
      </c>
      <c r="HQ34" s="180">
        <f t="shared" si="243"/>
        <v>0</v>
      </c>
      <c r="HR34" s="738">
        <v>138</v>
      </c>
      <c r="HS34" s="732">
        <f t="shared" ref="HS34:HS47" si="244">SUM(HT34:HX34)/HR34*100</f>
        <v>0</v>
      </c>
      <c r="HT34" s="159">
        <f t="shared" ref="HT34:IF34" si="245">SUM(HT35:HT39)</f>
        <v>0</v>
      </c>
      <c r="HU34" s="155">
        <f t="shared" si="245"/>
        <v>0</v>
      </c>
      <c r="HV34" s="155">
        <f t="shared" si="245"/>
        <v>0</v>
      </c>
      <c r="HW34" s="155">
        <f t="shared" si="245"/>
        <v>0</v>
      </c>
      <c r="HX34" s="180">
        <f t="shared" si="245"/>
        <v>0</v>
      </c>
      <c r="HY34" s="151">
        <f t="shared" si="245"/>
        <v>0</v>
      </c>
      <c r="HZ34" s="151">
        <f t="shared" si="245"/>
        <v>0</v>
      </c>
      <c r="IA34" s="151">
        <f t="shared" si="245"/>
        <v>0</v>
      </c>
      <c r="IB34" s="151">
        <f t="shared" si="245"/>
        <v>0</v>
      </c>
      <c r="IC34" s="151">
        <f t="shared" si="245"/>
        <v>0</v>
      </c>
      <c r="ID34" s="151">
        <f t="shared" si="245"/>
        <v>0</v>
      </c>
      <c r="IE34" s="151">
        <f t="shared" si="245"/>
        <v>0</v>
      </c>
      <c r="IF34" s="153">
        <f t="shared" si="245"/>
        <v>0</v>
      </c>
      <c r="IG34" s="154"/>
      <c r="IH34" s="275" t="s">
        <v>128</v>
      </c>
      <c r="II34" s="159">
        <f t="shared" ref="II34:JH34" si="246">SUM(II35:II39)</f>
        <v>0</v>
      </c>
      <c r="IJ34" s="151">
        <f t="shared" si="246"/>
        <v>0</v>
      </c>
      <c r="IK34" s="172">
        <f t="shared" si="246"/>
        <v>0</v>
      </c>
      <c r="IL34" s="159">
        <f t="shared" si="246"/>
        <v>1</v>
      </c>
      <c r="IM34" s="151">
        <f t="shared" si="246"/>
        <v>0</v>
      </c>
      <c r="IN34" s="153">
        <f t="shared" si="246"/>
        <v>0</v>
      </c>
      <c r="IO34" s="151">
        <f t="shared" si="246"/>
        <v>30</v>
      </c>
      <c r="IP34" s="151">
        <f t="shared" si="246"/>
        <v>3</v>
      </c>
      <c r="IQ34" s="172">
        <f t="shared" si="246"/>
        <v>1</v>
      </c>
      <c r="IR34" s="159">
        <f t="shared" si="246"/>
        <v>3</v>
      </c>
      <c r="IS34" s="151">
        <f t="shared" si="246"/>
        <v>1</v>
      </c>
      <c r="IT34" s="153">
        <f t="shared" si="246"/>
        <v>2</v>
      </c>
      <c r="IU34" s="151">
        <f t="shared" si="246"/>
        <v>0</v>
      </c>
      <c r="IV34" s="151">
        <f t="shared" si="246"/>
        <v>2</v>
      </c>
      <c r="IW34" s="153">
        <f t="shared" si="246"/>
        <v>0</v>
      </c>
      <c r="IX34" s="159">
        <f t="shared" si="246"/>
        <v>0</v>
      </c>
      <c r="IY34" s="151">
        <f t="shared" si="246"/>
        <v>0</v>
      </c>
      <c r="IZ34" s="153">
        <f t="shared" si="246"/>
        <v>0</v>
      </c>
      <c r="JA34" s="159">
        <f t="shared" si="246"/>
        <v>0</v>
      </c>
      <c r="JB34" s="151">
        <f t="shared" si="246"/>
        <v>0</v>
      </c>
      <c r="JC34" s="153">
        <f t="shared" si="246"/>
        <v>0</v>
      </c>
      <c r="JD34" s="159">
        <f t="shared" si="246"/>
        <v>0</v>
      </c>
      <c r="JE34" s="151">
        <f t="shared" si="246"/>
        <v>0</v>
      </c>
      <c r="JF34" s="151">
        <f t="shared" si="246"/>
        <v>0</v>
      </c>
      <c r="JG34" s="172">
        <f t="shared" si="246"/>
        <v>0</v>
      </c>
      <c r="JH34" s="153">
        <f t="shared" si="246"/>
        <v>0</v>
      </c>
      <c r="JI34" s="154"/>
      <c r="JJ34" s="275" t="s">
        <v>128</v>
      </c>
      <c r="JK34" s="159">
        <f t="shared" ref="JK34:KD34" si="247">SUM(JK35:JK39)</f>
        <v>0</v>
      </c>
      <c r="JL34" s="151">
        <f t="shared" si="247"/>
        <v>0</v>
      </c>
      <c r="JM34" s="151">
        <f t="shared" si="247"/>
        <v>0</v>
      </c>
      <c r="JN34" s="151">
        <f t="shared" si="247"/>
        <v>0</v>
      </c>
      <c r="JO34" s="153">
        <f t="shared" si="247"/>
        <v>0</v>
      </c>
      <c r="JP34" s="159">
        <f t="shared" si="247"/>
        <v>0</v>
      </c>
      <c r="JQ34" s="151">
        <f t="shared" si="247"/>
        <v>0</v>
      </c>
      <c r="JR34" s="151">
        <f t="shared" si="247"/>
        <v>0</v>
      </c>
      <c r="JS34" s="151">
        <f t="shared" si="247"/>
        <v>0</v>
      </c>
      <c r="JT34" s="153">
        <f t="shared" si="247"/>
        <v>0</v>
      </c>
      <c r="JU34" s="159">
        <f t="shared" si="247"/>
        <v>0</v>
      </c>
      <c r="JV34" s="155">
        <f t="shared" si="247"/>
        <v>0</v>
      </c>
      <c r="JW34" s="155">
        <f t="shared" si="247"/>
        <v>0</v>
      </c>
      <c r="JX34" s="155">
        <f t="shared" si="247"/>
        <v>0</v>
      </c>
      <c r="JY34" s="180">
        <f t="shared" si="247"/>
        <v>0</v>
      </c>
      <c r="JZ34" s="159">
        <f t="shared" si="247"/>
        <v>0</v>
      </c>
      <c r="KA34" s="155">
        <f t="shared" si="247"/>
        <v>0</v>
      </c>
      <c r="KB34" s="155">
        <f t="shared" si="247"/>
        <v>0</v>
      </c>
      <c r="KC34" s="155">
        <f t="shared" si="247"/>
        <v>0</v>
      </c>
      <c r="KD34" s="180">
        <f t="shared" si="247"/>
        <v>0</v>
      </c>
      <c r="KE34" s="159">
        <f>SUM(KE35:KE39)</f>
        <v>1002</v>
      </c>
      <c r="KF34" s="734">
        <f t="shared" si="216"/>
        <v>1.4970059880239521</v>
      </c>
      <c r="KG34" s="180">
        <f t="shared" ref="KG34:KJ34" si="248">SUM(KG35:KG39)</f>
        <v>15</v>
      </c>
      <c r="KH34" s="155">
        <f t="shared" si="248"/>
        <v>0</v>
      </c>
      <c r="KI34" s="155">
        <f t="shared" si="248"/>
        <v>0</v>
      </c>
      <c r="KJ34" s="180">
        <f t="shared" si="248"/>
        <v>0</v>
      </c>
      <c r="KK34" s="301"/>
      <c r="KL34" s="275" t="s">
        <v>128</v>
      </c>
      <c r="KM34" s="159">
        <f t="shared" ref="KM34:KW34" si="249">SUM(KM35:KM39)</f>
        <v>0</v>
      </c>
      <c r="KN34" s="155">
        <f t="shared" si="249"/>
        <v>0</v>
      </c>
      <c r="KO34" s="155">
        <f t="shared" si="249"/>
        <v>0</v>
      </c>
      <c r="KP34" s="155">
        <f t="shared" si="249"/>
        <v>8</v>
      </c>
      <c r="KQ34" s="155">
        <f t="shared" si="249"/>
        <v>0</v>
      </c>
      <c r="KR34" s="155">
        <f t="shared" si="249"/>
        <v>18</v>
      </c>
      <c r="KS34" s="155">
        <f t="shared" si="249"/>
        <v>25</v>
      </c>
      <c r="KT34" s="155">
        <f t="shared" si="249"/>
        <v>0</v>
      </c>
      <c r="KU34" s="180">
        <f t="shared" si="249"/>
        <v>41</v>
      </c>
      <c r="KV34" s="331">
        <f t="shared" si="249"/>
        <v>0</v>
      </c>
      <c r="KW34" s="180">
        <f t="shared" si="249"/>
        <v>0</v>
      </c>
      <c r="KY34" s="159">
        <f t="shared" ref="KY34:LB34" si="250">SUM(KY35:KY39)</f>
        <v>0</v>
      </c>
      <c r="KZ34" s="155">
        <f t="shared" si="250"/>
        <v>0</v>
      </c>
      <c r="LA34" s="155">
        <f t="shared" si="250"/>
        <v>0</v>
      </c>
      <c r="LB34" s="180">
        <f t="shared" si="250"/>
        <v>0</v>
      </c>
      <c r="LD34" s="275" t="s">
        <v>128</v>
      </c>
      <c r="LE34" s="417">
        <f t="shared" ref="LE34:LV34" si="251">SUM(LE35:LE39)</f>
        <v>0</v>
      </c>
      <c r="LF34" s="417">
        <f t="shared" si="251"/>
        <v>0</v>
      </c>
      <c r="LG34" s="417">
        <f t="shared" si="251"/>
        <v>0</v>
      </c>
      <c r="LH34" s="417">
        <f t="shared" si="251"/>
        <v>0</v>
      </c>
      <c r="LI34" s="417">
        <f t="shared" si="251"/>
        <v>0</v>
      </c>
      <c r="LJ34" s="795">
        <f t="shared" si="251"/>
        <v>0</v>
      </c>
      <c r="LK34" s="454">
        <f t="shared" si="251"/>
        <v>0</v>
      </c>
      <c r="LL34" s="460">
        <f t="shared" si="251"/>
        <v>0</v>
      </c>
      <c r="LM34" s="460">
        <f t="shared" si="251"/>
        <v>0</v>
      </c>
      <c r="LN34" s="462">
        <f t="shared" si="251"/>
        <v>0</v>
      </c>
      <c r="LO34" s="800">
        <f t="shared" si="251"/>
        <v>19</v>
      </c>
      <c r="LP34" s="504">
        <f t="shared" si="251"/>
        <v>5</v>
      </c>
      <c r="LQ34" s="504">
        <f t="shared" si="251"/>
        <v>0</v>
      </c>
      <c r="LR34" s="909">
        <f t="shared" si="251"/>
        <v>0</v>
      </c>
      <c r="LS34" s="454">
        <f t="shared" si="251"/>
        <v>4</v>
      </c>
      <c r="LT34" s="460">
        <f t="shared" si="251"/>
        <v>2</v>
      </c>
      <c r="LU34" s="460">
        <f t="shared" si="251"/>
        <v>20</v>
      </c>
      <c r="LV34" s="462">
        <f t="shared" si="251"/>
        <v>28</v>
      </c>
    </row>
    <row r="35" spans="1:334" s="288" customFormat="1" ht="18.75" x14ac:dyDescent="0.3">
      <c r="A35" s="235">
        <v>1444</v>
      </c>
      <c r="B35" s="201" t="s">
        <v>133</v>
      </c>
      <c r="C35" s="202">
        <v>110</v>
      </c>
      <c r="D35" s="895">
        <v>6</v>
      </c>
      <c r="E35" s="882">
        <v>0</v>
      </c>
      <c r="F35" s="326">
        <v>0</v>
      </c>
      <c r="G35" s="705">
        <v>5.4545454545454541</v>
      </c>
      <c r="H35" s="326">
        <v>6</v>
      </c>
      <c r="I35" s="379">
        <v>0</v>
      </c>
      <c r="J35" s="380">
        <v>5</v>
      </c>
      <c r="K35" s="326">
        <v>12</v>
      </c>
      <c r="L35" s="326">
        <v>9</v>
      </c>
      <c r="M35" s="406">
        <v>8.1818181818181817</v>
      </c>
      <c r="N35" s="380">
        <v>5</v>
      </c>
      <c r="O35" s="326">
        <v>12</v>
      </c>
      <c r="P35" s="326">
        <v>9</v>
      </c>
      <c r="Q35" s="386">
        <v>8.1818181818181817</v>
      </c>
      <c r="R35" s="380">
        <v>0</v>
      </c>
      <c r="S35" s="326">
        <v>0</v>
      </c>
      <c r="T35" s="326">
        <v>0</v>
      </c>
      <c r="U35" s="326">
        <v>0</v>
      </c>
      <c r="V35" s="326">
        <v>0</v>
      </c>
      <c r="W35" s="327">
        <v>0</v>
      </c>
      <c r="X35" s="326">
        <v>5</v>
      </c>
      <c r="Y35" s="326">
        <v>12</v>
      </c>
      <c r="Z35" s="326">
        <v>5</v>
      </c>
      <c r="AA35" s="326">
        <v>12</v>
      </c>
      <c r="AB35" s="326">
        <v>15</v>
      </c>
      <c r="AC35" s="326">
        <v>1</v>
      </c>
      <c r="AD35" s="326">
        <v>0</v>
      </c>
      <c r="AE35" s="326">
        <v>0</v>
      </c>
      <c r="AF35" s="327">
        <v>0</v>
      </c>
      <c r="AG35" s="204"/>
      <c r="AH35" s="148"/>
      <c r="AI35" s="276" t="s">
        <v>133</v>
      </c>
      <c r="AJ35" s="202">
        <v>103</v>
      </c>
      <c r="AK35" s="327">
        <v>8</v>
      </c>
      <c r="AL35" s="708">
        <v>6.557377049180328</v>
      </c>
      <c r="AM35" s="326">
        <v>8</v>
      </c>
      <c r="AN35" s="326">
        <v>9</v>
      </c>
      <c r="AO35" s="326">
        <v>0</v>
      </c>
      <c r="AP35" s="326">
        <v>0</v>
      </c>
      <c r="AQ35" s="327">
        <v>4</v>
      </c>
      <c r="AR35" s="326">
        <v>1</v>
      </c>
      <c r="AS35" s="326">
        <v>0</v>
      </c>
      <c r="AT35" s="379">
        <v>12</v>
      </c>
      <c r="AU35" s="380">
        <v>10</v>
      </c>
      <c r="AV35" s="708">
        <v>8.1967213114754092</v>
      </c>
      <c r="AW35" s="326">
        <v>10</v>
      </c>
      <c r="AX35" s="744">
        <v>10</v>
      </c>
      <c r="AY35" s="326">
        <v>0</v>
      </c>
      <c r="AZ35" s="326">
        <v>0</v>
      </c>
      <c r="BA35" s="326">
        <v>0</v>
      </c>
      <c r="BB35" s="708">
        <v>0</v>
      </c>
      <c r="BC35" s="326">
        <v>0</v>
      </c>
      <c r="BD35" s="326">
        <v>0</v>
      </c>
      <c r="BE35" s="326">
        <v>0</v>
      </c>
      <c r="BF35" s="708">
        <v>0</v>
      </c>
      <c r="BG35" s="326">
        <v>0</v>
      </c>
      <c r="BH35" s="326">
        <v>0</v>
      </c>
      <c r="BI35" s="326">
        <v>0</v>
      </c>
      <c r="BJ35" s="326">
        <v>0</v>
      </c>
      <c r="BK35" s="934">
        <v>0</v>
      </c>
      <c r="BL35" s="934">
        <v>0</v>
      </c>
      <c r="BM35" s="327">
        <v>0</v>
      </c>
      <c r="BN35" s="148"/>
      <c r="BO35" s="201" t="s">
        <v>133</v>
      </c>
      <c r="BP35" s="202">
        <v>102</v>
      </c>
      <c r="BQ35" s="380">
        <v>0</v>
      </c>
      <c r="BR35" s="326">
        <v>11</v>
      </c>
      <c r="BS35" s="326">
        <v>0</v>
      </c>
      <c r="BT35" s="326">
        <v>0</v>
      </c>
      <c r="BU35" s="326">
        <v>0</v>
      </c>
      <c r="BV35" s="326">
        <v>0</v>
      </c>
      <c r="BW35" s="326">
        <v>0</v>
      </c>
      <c r="BX35" s="326">
        <v>0</v>
      </c>
      <c r="BY35" s="708">
        <v>0</v>
      </c>
      <c r="BZ35" s="326">
        <v>0</v>
      </c>
      <c r="CA35" s="326">
        <v>0</v>
      </c>
      <c r="CB35" s="326">
        <v>0</v>
      </c>
      <c r="CC35" s="708">
        <v>0</v>
      </c>
      <c r="CD35" s="326">
        <v>0</v>
      </c>
      <c r="CE35" s="326">
        <v>0</v>
      </c>
      <c r="CF35" s="326">
        <v>0</v>
      </c>
      <c r="CG35" s="326">
        <v>0</v>
      </c>
      <c r="CH35" s="934">
        <v>0</v>
      </c>
      <c r="CI35" s="941">
        <v>0</v>
      </c>
      <c r="CJ35" s="380">
        <v>0</v>
      </c>
      <c r="CK35" s="326">
        <v>1</v>
      </c>
      <c r="CL35" s="716">
        <v>0.75757575757575757</v>
      </c>
      <c r="CM35" s="326"/>
      <c r="CN35" s="326"/>
      <c r="CO35" s="327">
        <v>0</v>
      </c>
      <c r="CP35" s="148"/>
      <c r="CQ35" s="370" t="s">
        <v>133</v>
      </c>
      <c r="CR35" s="371">
        <v>23</v>
      </c>
      <c r="CS35" s="380"/>
      <c r="CT35" s="326"/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/>
      <c r="DL35" s="380"/>
      <c r="DM35" s="327"/>
      <c r="DN35" s="148"/>
      <c r="DO35" s="201" t="s">
        <v>133</v>
      </c>
      <c r="DP35" s="202">
        <v>182</v>
      </c>
      <c r="DQ35" s="380"/>
      <c r="DR35" s="326"/>
      <c r="DS35" s="925"/>
      <c r="DT35" s="379"/>
      <c r="DU35" s="380"/>
      <c r="DV35" s="326"/>
      <c r="DW35" s="326"/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>
        <v>0</v>
      </c>
      <c r="EH35" s="327">
        <v>0</v>
      </c>
      <c r="EI35" s="326"/>
      <c r="EJ35" s="326"/>
      <c r="EK35" s="716">
        <v>0</v>
      </c>
      <c r="EL35" s="326"/>
      <c r="EM35" s="326">
        <v>5</v>
      </c>
      <c r="EN35" s="708">
        <v>3.1446540880503147</v>
      </c>
      <c r="EO35" s="326">
        <v>5</v>
      </c>
      <c r="EP35" s="716">
        <v>2.5157232704402519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20</v>
      </c>
      <c r="EW35" s="326">
        <v>8</v>
      </c>
      <c r="EX35" s="327">
        <v>4</v>
      </c>
      <c r="EY35" s="326">
        <v>17</v>
      </c>
      <c r="EZ35" s="326">
        <v>0</v>
      </c>
      <c r="FA35" s="379">
        <v>3</v>
      </c>
      <c r="FB35" s="380">
        <v>4</v>
      </c>
      <c r="FC35" s="326">
        <v>0</v>
      </c>
      <c r="FD35" s="327">
        <v>0</v>
      </c>
      <c r="FE35" s="326">
        <v>0</v>
      </c>
      <c r="FF35" s="326">
        <v>0</v>
      </c>
      <c r="FG35" s="379">
        <v>0</v>
      </c>
      <c r="FH35" s="380">
        <v>0</v>
      </c>
      <c r="FI35" s="326">
        <v>0</v>
      </c>
      <c r="FJ35" s="327">
        <v>0</v>
      </c>
      <c r="FK35" s="205">
        <v>85</v>
      </c>
      <c r="FL35" s="724">
        <v>5.8823529411764701</v>
      </c>
      <c r="FM35" s="326">
        <v>0</v>
      </c>
      <c r="FN35" s="326">
        <v>0</v>
      </c>
      <c r="FO35" s="326">
        <v>3</v>
      </c>
      <c r="FP35" s="326">
        <v>2</v>
      </c>
      <c r="FQ35" s="327">
        <v>0</v>
      </c>
      <c r="FR35" s="380">
        <v>0</v>
      </c>
      <c r="FS35" s="326">
        <v>0</v>
      </c>
      <c r="FT35" s="326">
        <v>0</v>
      </c>
      <c r="FU35" s="326">
        <v>9</v>
      </c>
      <c r="FV35" s="326">
        <v>3</v>
      </c>
      <c r="FW35" s="326">
        <v>0</v>
      </c>
      <c r="FX35" s="326">
        <v>6</v>
      </c>
      <c r="FY35" s="326">
        <v>0</v>
      </c>
      <c r="FZ35" s="326">
        <v>1</v>
      </c>
      <c r="GA35" s="326">
        <v>5</v>
      </c>
      <c r="GB35" s="326">
        <v>2</v>
      </c>
      <c r="GC35" s="326">
        <v>0</v>
      </c>
      <c r="GD35" s="326">
        <v>2</v>
      </c>
      <c r="GE35" s="326">
        <v>0</v>
      </c>
      <c r="GF35" s="326">
        <v>0</v>
      </c>
      <c r="GG35" s="327">
        <v>0</v>
      </c>
      <c r="GH35" s="148"/>
      <c r="GI35" s="201" t="s">
        <v>133</v>
      </c>
      <c r="GJ35" s="486">
        <v>958</v>
      </c>
      <c r="GK35" s="727">
        <v>40.697674418604649</v>
      </c>
      <c r="GL35" s="380">
        <v>0</v>
      </c>
      <c r="GM35" s="326">
        <v>0</v>
      </c>
      <c r="GN35" s="326">
        <v>0</v>
      </c>
      <c r="GO35" s="326">
        <v>0</v>
      </c>
      <c r="GP35" s="327">
        <v>0</v>
      </c>
      <c r="GQ35" s="380">
        <v>2</v>
      </c>
      <c r="GR35" s="326">
        <v>3</v>
      </c>
      <c r="GS35" s="326">
        <v>16</v>
      </c>
      <c r="GT35" s="326">
        <v>30</v>
      </c>
      <c r="GU35" s="327">
        <v>19</v>
      </c>
      <c r="GV35" s="205">
        <v>58</v>
      </c>
      <c r="GW35" s="205">
        <v>1184</v>
      </c>
      <c r="GX35" s="730">
        <v>5.8763931104356635</v>
      </c>
      <c r="GY35" s="380">
        <v>0</v>
      </c>
      <c r="GZ35" s="326">
        <v>0</v>
      </c>
      <c r="HA35" s="326">
        <v>0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1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0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1</v>
      </c>
      <c r="IM35" s="326">
        <v>0</v>
      </c>
      <c r="IN35" s="327">
        <v>0</v>
      </c>
      <c r="IO35" s="326">
        <v>29</v>
      </c>
      <c r="IP35" s="326">
        <v>3</v>
      </c>
      <c r="IQ35" s="379">
        <v>1</v>
      </c>
      <c r="IR35" s="380">
        <v>3</v>
      </c>
      <c r="IS35" s="326">
        <v>1</v>
      </c>
      <c r="IT35" s="327">
        <v>1</v>
      </c>
      <c r="IU35" s="326">
        <v>0</v>
      </c>
      <c r="IV35" s="326">
        <v>2</v>
      </c>
      <c r="IW35" s="327">
        <v>0</v>
      </c>
      <c r="IX35" s="380">
        <v>0</v>
      </c>
      <c r="IY35" s="326">
        <v>0</v>
      </c>
      <c r="IZ35" s="327">
        <v>0</v>
      </c>
      <c r="JA35" s="380">
        <v>0</v>
      </c>
      <c r="JB35" s="326">
        <v>0</v>
      </c>
      <c r="JC35" s="327">
        <v>0</v>
      </c>
      <c r="JD35" s="380">
        <v>0</v>
      </c>
      <c r="JE35" s="326">
        <v>0</v>
      </c>
      <c r="JF35" s="326">
        <v>0</v>
      </c>
      <c r="JG35" s="326">
        <v>0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>
        <v>0</v>
      </c>
      <c r="JQ35" s="326">
        <v>0</v>
      </c>
      <c r="JR35" s="326">
        <v>0</v>
      </c>
      <c r="JS35" s="326">
        <v>0</v>
      </c>
      <c r="JT35" s="327">
        <v>0</v>
      </c>
      <c r="JU35" s="380">
        <v>0</v>
      </c>
      <c r="JV35" s="326">
        <v>0</v>
      </c>
      <c r="JW35" s="326">
        <v>0</v>
      </c>
      <c r="JX35" s="326">
        <v>0</v>
      </c>
      <c r="JY35" s="327">
        <v>0</v>
      </c>
      <c r="JZ35" s="380">
        <v>0</v>
      </c>
      <c r="KA35" s="326">
        <v>0</v>
      </c>
      <c r="KB35" s="326">
        <v>0</v>
      </c>
      <c r="KC35" s="326">
        <v>0</v>
      </c>
      <c r="KD35" s="327">
        <v>0</v>
      </c>
      <c r="KE35" s="205">
        <v>592</v>
      </c>
      <c r="KF35" s="734">
        <v>1.3513513513513513</v>
      </c>
      <c r="KG35" s="173">
        <v>8</v>
      </c>
      <c r="KH35" s="205">
        <v>0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7</v>
      </c>
      <c r="KQ35" s="203">
        <v>0</v>
      </c>
      <c r="KR35" s="203">
        <v>14</v>
      </c>
      <c r="KS35" s="203">
        <v>20</v>
      </c>
      <c r="KT35" s="203">
        <v>0</v>
      </c>
      <c r="KU35" s="173">
        <v>40</v>
      </c>
      <c r="KV35" s="332"/>
      <c r="KW35" s="173"/>
      <c r="KY35" s="205"/>
      <c r="KZ35" s="203"/>
      <c r="LA35" s="203"/>
      <c r="LB35" s="173"/>
      <c r="LD35" s="276" t="s">
        <v>133</v>
      </c>
      <c r="LE35" s="419"/>
      <c r="LF35" s="419"/>
      <c r="LG35" s="419"/>
      <c r="LH35" s="419"/>
      <c r="LI35" s="419"/>
      <c r="LJ35" s="545"/>
      <c r="LK35" s="480"/>
      <c r="LL35" s="452"/>
      <c r="LM35" s="452"/>
      <c r="LN35" s="453"/>
      <c r="LO35" s="801">
        <v>10</v>
      </c>
      <c r="LP35" s="452"/>
      <c r="LQ35" s="452"/>
      <c r="LR35" s="910"/>
      <c r="LS35" s="480">
        <v>3</v>
      </c>
      <c r="LT35" s="452">
        <v>1</v>
      </c>
      <c r="LU35" s="452">
        <v>2</v>
      </c>
      <c r="LV35" s="914">
        <v>5</v>
      </c>
    </row>
    <row r="36" spans="1:334" s="288" customFormat="1" ht="18.75" x14ac:dyDescent="0.3">
      <c r="A36" s="235">
        <v>1443</v>
      </c>
      <c r="B36" s="201" t="s">
        <v>134</v>
      </c>
      <c r="C36" s="202">
        <v>58</v>
      </c>
      <c r="D36" s="380">
        <v>0</v>
      </c>
      <c r="E36" s="326">
        <v>0</v>
      </c>
      <c r="F36" s="326">
        <v>0</v>
      </c>
      <c r="G36" s="705">
        <v>0</v>
      </c>
      <c r="H36" s="326">
        <v>0</v>
      </c>
      <c r="I36" s="379">
        <v>0</v>
      </c>
      <c r="J36" s="380">
        <v>7</v>
      </c>
      <c r="K36" s="326">
        <v>8</v>
      </c>
      <c r="L36" s="326">
        <v>3</v>
      </c>
      <c r="M36" s="406">
        <v>3.6144578313253009</v>
      </c>
      <c r="N36" s="380">
        <v>7</v>
      </c>
      <c r="O36" s="326">
        <v>8</v>
      </c>
      <c r="P36" s="326">
        <v>3</v>
      </c>
      <c r="Q36" s="386">
        <v>3.6144578313253009</v>
      </c>
      <c r="R36" s="380">
        <v>0</v>
      </c>
      <c r="S36" s="326">
        <v>0</v>
      </c>
      <c r="T36" s="326">
        <v>0</v>
      </c>
      <c r="U36" s="326">
        <v>0</v>
      </c>
      <c r="V36" s="326">
        <v>0</v>
      </c>
      <c r="W36" s="327">
        <v>0</v>
      </c>
      <c r="X36" s="326">
        <v>7</v>
      </c>
      <c r="Y36" s="326">
        <v>8</v>
      </c>
      <c r="Z36" s="882">
        <v>7</v>
      </c>
      <c r="AA36" s="326">
        <v>8</v>
      </c>
      <c r="AB36" s="326">
        <v>12</v>
      </c>
      <c r="AC36" s="326">
        <v>0</v>
      </c>
      <c r="AD36" s="326">
        <v>0</v>
      </c>
      <c r="AE36" s="326">
        <v>0</v>
      </c>
      <c r="AF36" s="327">
        <v>0</v>
      </c>
      <c r="AG36" s="204"/>
      <c r="AH36" s="148"/>
      <c r="AI36" s="276" t="s">
        <v>134</v>
      </c>
      <c r="AJ36" s="202">
        <v>64</v>
      </c>
      <c r="AK36" s="327">
        <v>11</v>
      </c>
      <c r="AL36" s="708">
        <v>11.76470588235294</v>
      </c>
      <c r="AM36" s="326">
        <v>11</v>
      </c>
      <c r="AN36" s="326">
        <v>10</v>
      </c>
      <c r="AO36" s="326">
        <v>0</v>
      </c>
      <c r="AP36" s="326">
        <v>0</v>
      </c>
      <c r="AQ36" s="327">
        <v>10</v>
      </c>
      <c r="AR36" s="326">
        <v>0</v>
      </c>
      <c r="AS36" s="326">
        <v>0</v>
      </c>
      <c r="AT36" s="927">
        <v>4</v>
      </c>
      <c r="AU36" s="380">
        <v>8</v>
      </c>
      <c r="AV36" s="708">
        <v>9.4117647058823533</v>
      </c>
      <c r="AW36" s="326">
        <v>8</v>
      </c>
      <c r="AX36" s="744">
        <v>8</v>
      </c>
      <c r="AY36" s="326">
        <v>0</v>
      </c>
      <c r="AZ36" s="326">
        <v>0</v>
      </c>
      <c r="BA36" s="326">
        <v>0</v>
      </c>
      <c r="BB36" s="708">
        <v>0</v>
      </c>
      <c r="BC36" s="326">
        <v>0</v>
      </c>
      <c r="BD36" s="326">
        <v>0</v>
      </c>
      <c r="BE36" s="326">
        <v>0</v>
      </c>
      <c r="BF36" s="708">
        <v>0</v>
      </c>
      <c r="BG36" s="326">
        <v>0</v>
      </c>
      <c r="BH36" s="326">
        <v>0</v>
      </c>
      <c r="BI36" s="326">
        <v>0</v>
      </c>
      <c r="BJ36" s="326">
        <v>0</v>
      </c>
      <c r="BK36" s="934">
        <v>1</v>
      </c>
      <c r="BL36" s="934">
        <v>0</v>
      </c>
      <c r="BM36" s="327">
        <v>0</v>
      </c>
      <c r="BN36" s="148"/>
      <c r="BO36" s="201" t="s">
        <v>134</v>
      </c>
      <c r="BP36" s="202">
        <v>70</v>
      </c>
      <c r="BQ36" s="380">
        <v>0</v>
      </c>
      <c r="BR36" s="326">
        <v>23</v>
      </c>
      <c r="BS36" s="326">
        <v>0</v>
      </c>
      <c r="BT36" s="326">
        <v>0</v>
      </c>
      <c r="BU36" s="326">
        <v>0</v>
      </c>
      <c r="BV36" s="326">
        <v>0</v>
      </c>
      <c r="BW36" s="326">
        <v>0</v>
      </c>
      <c r="BX36" s="326">
        <v>0</v>
      </c>
      <c r="BY36" s="708">
        <v>0</v>
      </c>
      <c r="BZ36" s="326">
        <v>0</v>
      </c>
      <c r="CA36" s="326">
        <v>0</v>
      </c>
      <c r="CB36" s="326">
        <v>0</v>
      </c>
      <c r="CC36" s="708">
        <v>0</v>
      </c>
      <c r="CD36" s="326">
        <v>0</v>
      </c>
      <c r="CE36" s="326">
        <v>0</v>
      </c>
      <c r="CF36" s="326">
        <v>0</v>
      </c>
      <c r="CG36" s="326">
        <v>0</v>
      </c>
      <c r="CH36" s="934">
        <v>1</v>
      </c>
      <c r="CI36" s="941">
        <v>0</v>
      </c>
      <c r="CJ36" s="380">
        <v>1</v>
      </c>
      <c r="CK36" s="326">
        <v>2</v>
      </c>
      <c r="CL36" s="716">
        <v>2.4691358024691357</v>
      </c>
      <c r="CM36" s="326"/>
      <c r="CN36" s="326"/>
      <c r="CO36" s="327">
        <v>0</v>
      </c>
      <c r="CP36" s="148"/>
      <c r="CQ36" s="370" t="s">
        <v>134</v>
      </c>
      <c r="CR36" s="371">
        <v>6</v>
      </c>
      <c r="CS36" s="380"/>
      <c r="CT36" s="326"/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80"/>
      <c r="DM36" s="327"/>
      <c r="DN36" s="148"/>
      <c r="DO36" s="201" t="s">
        <v>134</v>
      </c>
      <c r="DP36" s="202">
        <v>78</v>
      </c>
      <c r="DQ36" s="380"/>
      <c r="DR36" s="326"/>
      <c r="DS36" s="925"/>
      <c r="DT36" s="379"/>
      <c r="DU36" s="380"/>
      <c r="DV36" s="326"/>
      <c r="DW36" s="326"/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>
        <v>0</v>
      </c>
      <c r="EH36" s="327">
        <v>0</v>
      </c>
      <c r="EI36" s="326"/>
      <c r="EJ36" s="326"/>
      <c r="EK36" s="716">
        <v>0</v>
      </c>
      <c r="EL36" s="326"/>
      <c r="EM36" s="326">
        <v>9</v>
      </c>
      <c r="EN36" s="708">
        <v>11.25</v>
      </c>
      <c r="EO36" s="326">
        <v>9</v>
      </c>
      <c r="EP36" s="716">
        <v>11.25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0</v>
      </c>
      <c r="EW36" s="326">
        <v>0</v>
      </c>
      <c r="EX36" s="327">
        <v>0</v>
      </c>
      <c r="EY36" s="326">
        <v>0</v>
      </c>
      <c r="EZ36" s="326">
        <v>0</v>
      </c>
      <c r="FA36" s="379">
        <v>0</v>
      </c>
      <c r="FB36" s="380">
        <v>0</v>
      </c>
      <c r="FC36" s="326">
        <v>0</v>
      </c>
      <c r="FD36" s="327">
        <v>0</v>
      </c>
      <c r="FE36" s="326">
        <v>0</v>
      </c>
      <c r="FF36" s="326">
        <v>0</v>
      </c>
      <c r="FG36" s="379">
        <v>0</v>
      </c>
      <c r="FH36" s="380">
        <v>0</v>
      </c>
      <c r="FI36" s="326">
        <v>0</v>
      </c>
      <c r="FJ36" s="327">
        <v>0</v>
      </c>
      <c r="FK36" s="205">
        <v>66</v>
      </c>
      <c r="FL36" s="724">
        <v>3.0303030303030303</v>
      </c>
      <c r="FM36" s="326">
        <v>0</v>
      </c>
      <c r="FN36" s="326">
        <v>0</v>
      </c>
      <c r="FO36" s="326">
        <v>1</v>
      </c>
      <c r="FP36" s="326">
        <v>1</v>
      </c>
      <c r="FQ36" s="327">
        <v>0</v>
      </c>
      <c r="FR36" s="380">
        <v>0</v>
      </c>
      <c r="FS36" s="326">
        <v>0</v>
      </c>
      <c r="FT36" s="326">
        <v>0</v>
      </c>
      <c r="FU36" s="326">
        <v>0</v>
      </c>
      <c r="FV36" s="326">
        <v>0</v>
      </c>
      <c r="FW36" s="326">
        <v>0</v>
      </c>
      <c r="FX36" s="326">
        <v>0</v>
      </c>
      <c r="FY36" s="326">
        <v>0</v>
      </c>
      <c r="FZ36" s="326">
        <v>0</v>
      </c>
      <c r="GA36" s="326">
        <v>1</v>
      </c>
      <c r="GB36" s="326">
        <v>1</v>
      </c>
      <c r="GC36" s="326">
        <v>1</v>
      </c>
      <c r="GD36" s="326">
        <v>0</v>
      </c>
      <c r="GE36" s="326">
        <v>0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110.46511627906976</v>
      </c>
      <c r="GL36" s="380">
        <v>0</v>
      </c>
      <c r="GM36" s="326">
        <v>0</v>
      </c>
      <c r="GN36" s="326">
        <v>1</v>
      </c>
      <c r="GO36" s="326">
        <v>0</v>
      </c>
      <c r="GP36" s="327">
        <v>0</v>
      </c>
      <c r="GQ36" s="380">
        <v>4</v>
      </c>
      <c r="GR36" s="326">
        <v>2</v>
      </c>
      <c r="GS36" s="326">
        <v>32</v>
      </c>
      <c r="GT36" s="326">
        <v>35</v>
      </c>
      <c r="GU36" s="327">
        <v>21</v>
      </c>
      <c r="GV36" s="205">
        <v>21</v>
      </c>
      <c r="GW36" s="205">
        <v>317</v>
      </c>
      <c r="GX36" s="730">
        <v>7.4468085106382977</v>
      </c>
      <c r="GY36" s="380">
        <v>0</v>
      </c>
      <c r="GZ36" s="326">
        <v>0</v>
      </c>
      <c r="HA36" s="326">
        <v>0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0</v>
      </c>
      <c r="IP36" s="326">
        <v>0</v>
      </c>
      <c r="IQ36" s="379">
        <v>0</v>
      </c>
      <c r="IR36" s="380">
        <v>0</v>
      </c>
      <c r="IS36" s="326">
        <v>0</v>
      </c>
      <c r="IT36" s="327">
        <v>1</v>
      </c>
      <c r="IU36" s="326">
        <v>0</v>
      </c>
      <c r="IV36" s="326">
        <v>0</v>
      </c>
      <c r="IW36" s="327">
        <v>0</v>
      </c>
      <c r="IX36" s="380">
        <v>0</v>
      </c>
      <c r="IY36" s="326">
        <v>0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>
        <v>0</v>
      </c>
      <c r="JQ36" s="326">
        <v>0</v>
      </c>
      <c r="JR36" s="326">
        <v>0</v>
      </c>
      <c r="JS36" s="326">
        <v>0</v>
      </c>
      <c r="JT36" s="327">
        <v>0</v>
      </c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0</v>
      </c>
      <c r="KC36" s="326">
        <v>0</v>
      </c>
      <c r="KD36" s="327">
        <v>0</v>
      </c>
      <c r="KE36" s="205">
        <v>158</v>
      </c>
      <c r="KF36" s="734">
        <v>0</v>
      </c>
      <c r="KG36" s="173">
        <v>0</v>
      </c>
      <c r="KH36" s="205">
        <v>0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1</v>
      </c>
      <c r="KQ36" s="203">
        <v>0</v>
      </c>
      <c r="KR36" s="203">
        <v>1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419"/>
      <c r="LF36" s="419"/>
      <c r="LG36" s="419"/>
      <c r="LH36" s="419"/>
      <c r="LI36" s="419"/>
      <c r="LJ36" s="545"/>
      <c r="LK36" s="480"/>
      <c r="LL36" s="452"/>
      <c r="LM36" s="452"/>
      <c r="LN36" s="453"/>
      <c r="LO36" s="801">
        <v>5</v>
      </c>
      <c r="LP36" s="452"/>
      <c r="LQ36" s="452"/>
      <c r="LR36" s="910"/>
      <c r="LS36" s="480"/>
      <c r="LT36" s="452"/>
      <c r="LU36" s="452">
        <v>13</v>
      </c>
      <c r="LV36" s="914">
        <v>20</v>
      </c>
    </row>
    <row r="37" spans="1:334" s="288" customFormat="1" ht="18.75" x14ac:dyDescent="0.3">
      <c r="A37" s="200">
        <v>12192</v>
      </c>
      <c r="B37" s="201" t="s">
        <v>145</v>
      </c>
      <c r="C37" s="202">
        <v>0</v>
      </c>
      <c r="D37" s="380"/>
      <c r="E37" s="326"/>
      <c r="F37" s="326"/>
      <c r="G37" s="705" t="e">
        <f t="shared" si="218"/>
        <v>#DIV/0!</v>
      </c>
      <c r="H37" s="326"/>
      <c r="I37" s="379"/>
      <c r="J37" s="380"/>
      <c r="K37" s="326">
        <v>2</v>
      </c>
      <c r="L37" s="326"/>
      <c r="M37" s="406" t="e">
        <f t="shared" si="200"/>
        <v>#DIV/0!</v>
      </c>
      <c r="N37" s="380"/>
      <c r="O37" s="326">
        <v>2</v>
      </c>
      <c r="P37" s="326"/>
      <c r="Q37" s="386" t="e">
        <f t="shared" si="201"/>
        <v>#DIV/0!</v>
      </c>
      <c r="R37" s="380"/>
      <c r="S37" s="326"/>
      <c r="T37" s="326"/>
      <c r="U37" s="326"/>
      <c r="V37" s="326"/>
      <c r="W37" s="327"/>
      <c r="X37" s="326"/>
      <c r="Y37" s="326">
        <v>2</v>
      </c>
      <c r="Z37" s="326"/>
      <c r="AA37" s="326">
        <v>2</v>
      </c>
      <c r="AB37" s="326"/>
      <c r="AC37" s="326"/>
      <c r="AD37" s="326"/>
      <c r="AE37" s="326"/>
      <c r="AF37" s="327"/>
      <c r="AG37" s="204"/>
      <c r="AH37" s="148"/>
      <c r="AI37" s="276" t="s">
        <v>145</v>
      </c>
      <c r="AJ37" s="202">
        <v>0</v>
      </c>
      <c r="AK37" s="327">
        <v>1</v>
      </c>
      <c r="AL37" s="708" t="e">
        <f t="shared" si="202"/>
        <v>#DIV/0!</v>
      </c>
      <c r="AM37" s="326">
        <v>1</v>
      </c>
      <c r="AN37" s="326">
        <v>2</v>
      </c>
      <c r="AO37" s="326"/>
      <c r="AP37" s="326"/>
      <c r="AQ37" s="327"/>
      <c r="AR37" s="326"/>
      <c r="AS37" s="326"/>
      <c r="AT37" s="379"/>
      <c r="AU37" s="380">
        <v>1</v>
      </c>
      <c r="AV37" s="708"/>
      <c r="AW37" s="326">
        <v>1</v>
      </c>
      <c r="AX37" s="744">
        <v>1</v>
      </c>
      <c r="AY37" s="326"/>
      <c r="AZ37" s="326"/>
      <c r="BA37" s="326"/>
      <c r="BB37" s="708" t="e">
        <f t="shared" si="204"/>
        <v>#DIV/0!</v>
      </c>
      <c r="BC37" s="326"/>
      <c r="BD37" s="326"/>
      <c r="BE37" s="326"/>
      <c r="BF37" s="708" t="e">
        <f t="shared" si="205"/>
        <v>#DIV/0!</v>
      </c>
      <c r="BG37" s="326"/>
      <c r="BH37" s="326"/>
      <c r="BI37" s="326"/>
      <c r="BJ37" s="326"/>
      <c r="BK37" s="934"/>
      <c r="BL37" s="934"/>
      <c r="BM37" s="327"/>
      <c r="BN37" s="148"/>
      <c r="BO37" s="201" t="s">
        <v>145</v>
      </c>
      <c r="BP37" s="202">
        <v>0</v>
      </c>
      <c r="BQ37" s="380"/>
      <c r="BR37" s="326"/>
      <c r="BS37" s="326"/>
      <c r="BT37" s="326"/>
      <c r="BU37" s="326"/>
      <c r="BV37" s="326"/>
      <c r="BW37" s="326"/>
      <c r="BX37" s="326"/>
      <c r="BY37" s="708" t="e">
        <f t="shared" si="206"/>
        <v>#DIV/0!</v>
      </c>
      <c r="BZ37" s="326"/>
      <c r="CA37" s="326"/>
      <c r="CB37" s="326"/>
      <c r="CC37" s="708" t="e">
        <f t="shared" si="207"/>
        <v>#DIV/0!</v>
      </c>
      <c r="CD37" s="326"/>
      <c r="CE37" s="326"/>
      <c r="CF37" s="326"/>
      <c r="CG37" s="326"/>
      <c r="CH37" s="934"/>
      <c r="CI37" s="941"/>
      <c r="CJ37" s="380"/>
      <c r="CK37" s="326"/>
      <c r="CL37" s="716" t="e">
        <f t="shared" si="208"/>
        <v>#DIV/0!</v>
      </c>
      <c r="CM37" s="326"/>
      <c r="CN37" s="326"/>
      <c r="CO37" s="327"/>
      <c r="CP37" s="148"/>
      <c r="CQ37" s="370" t="s">
        <v>145</v>
      </c>
      <c r="CR37" s="371">
        <v>0</v>
      </c>
      <c r="CS37" s="380"/>
      <c r="CT37" s="326"/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80"/>
      <c r="DM37" s="327"/>
      <c r="DN37" s="148"/>
      <c r="DO37" s="201" t="s">
        <v>145</v>
      </c>
      <c r="DP37" s="202">
        <v>0</v>
      </c>
      <c r="DQ37" s="380"/>
      <c r="DR37" s="326"/>
      <c r="DS37" s="925"/>
      <c r="DT37" s="379"/>
      <c r="DU37" s="380"/>
      <c r="DV37" s="326"/>
      <c r="DW37" s="326"/>
      <c r="DX37" s="720" t="e">
        <f t="shared" si="209"/>
        <v>#DIV/0!</v>
      </c>
      <c r="DY37" s="380"/>
      <c r="DZ37" s="326"/>
      <c r="EA37" s="326"/>
      <c r="EB37" s="716" t="e">
        <f t="shared" si="210"/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si="211"/>
        <v>#DIV/0!</v>
      </c>
      <c r="EL37" s="326"/>
      <c r="EM37" s="326"/>
      <c r="EN37" s="708" t="e">
        <f t="shared" si="212"/>
        <v>#DIV/0!</v>
      </c>
      <c r="EO37" s="326"/>
      <c r="EP37" s="716" t="e">
        <f t="shared" si="213"/>
        <v>#DIV/0!</v>
      </c>
      <c r="EQ37" s="148"/>
      <c r="ER37" s="201" t="s">
        <v>145</v>
      </c>
      <c r="ES37" s="380"/>
      <c r="ET37" s="326"/>
      <c r="EU37" s="379"/>
      <c r="EV37" s="380"/>
      <c r="EW37" s="326"/>
      <c r="EX37" s="327"/>
      <c r="EY37" s="326"/>
      <c r="EZ37" s="326"/>
      <c r="FA37" s="379"/>
      <c r="FB37" s="380"/>
      <c r="FC37" s="326"/>
      <c r="FD37" s="327"/>
      <c r="FE37" s="326"/>
      <c r="FF37" s="326"/>
      <c r="FG37" s="379"/>
      <c r="FH37" s="380"/>
      <c r="FI37" s="326"/>
      <c r="FJ37" s="327"/>
      <c r="FK37" s="205">
        <v>0</v>
      </c>
      <c r="FL37" s="724" t="e">
        <f t="shared" si="185"/>
        <v>#DIV/0!</v>
      </c>
      <c r="FM37" s="326"/>
      <c r="FN37" s="326"/>
      <c r="FO37" s="326"/>
      <c r="FP37" s="326"/>
      <c r="FQ37" s="327"/>
      <c r="FR37" s="380"/>
      <c r="FS37" s="326"/>
      <c r="FT37" s="326"/>
      <c r="FU37" s="326"/>
      <c r="FV37" s="326"/>
      <c r="FW37" s="326"/>
      <c r="FX37" s="326"/>
      <c r="FY37" s="326"/>
      <c r="FZ37" s="326"/>
      <c r="GA37" s="326"/>
      <c r="GB37" s="326"/>
      <c r="GC37" s="326"/>
      <c r="GD37" s="326"/>
      <c r="GE37" s="326"/>
      <c r="GF37" s="326"/>
      <c r="GG37" s="327"/>
      <c r="GH37" s="148"/>
      <c r="GI37" s="201" t="s">
        <v>145</v>
      </c>
      <c r="GJ37" s="486">
        <v>0</v>
      </c>
      <c r="GK37" s="727" t="e">
        <f t="shared" si="239"/>
        <v>#DIV/0!</v>
      </c>
      <c r="GL37" s="380"/>
      <c r="GM37" s="326"/>
      <c r="GN37" s="326"/>
      <c r="GO37" s="326"/>
      <c r="GP37" s="327"/>
      <c r="GQ37" s="380"/>
      <c r="GR37" s="326"/>
      <c r="GS37" s="326"/>
      <c r="GT37" s="326"/>
      <c r="GU37" s="327">
        <v>2</v>
      </c>
      <c r="GV37" s="205">
        <v>5</v>
      </c>
      <c r="GW37" s="205">
        <v>0</v>
      </c>
      <c r="GX37" s="730" t="e">
        <f t="shared" si="214"/>
        <v>#DIV/0!</v>
      </c>
      <c r="GY37" s="380"/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f t="shared" si="244"/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/>
      <c r="IP37" s="326"/>
      <c r="IQ37" s="379"/>
      <c r="IR37" s="380"/>
      <c r="IS37" s="326"/>
      <c r="IT37" s="327"/>
      <c r="IU37" s="326"/>
      <c r="IV37" s="326"/>
      <c r="IW37" s="327"/>
      <c r="IX37" s="380"/>
      <c r="IY37" s="326"/>
      <c r="IZ37" s="327"/>
      <c r="JA37" s="380"/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f t="shared" si="216"/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421" t="s">
        <v>145</v>
      </c>
      <c r="LE37" s="419"/>
      <c r="LF37" s="419"/>
      <c r="LG37" s="419"/>
      <c r="LH37" s="419"/>
      <c r="LI37" s="419"/>
      <c r="LJ37" s="545"/>
      <c r="LK37" s="480"/>
      <c r="LL37" s="452"/>
      <c r="LM37" s="452"/>
      <c r="LN37" s="453"/>
      <c r="LO37" s="801"/>
      <c r="LP37" s="452"/>
      <c r="LQ37" s="452"/>
      <c r="LR37" s="910"/>
      <c r="LS37" s="480"/>
      <c r="LT37" s="452"/>
      <c r="LU37" s="452"/>
      <c r="LV37" s="914"/>
    </row>
    <row r="38" spans="1:334" s="288" customFormat="1" ht="18.75" x14ac:dyDescent="0.3">
      <c r="A38" s="235">
        <v>1447</v>
      </c>
      <c r="B38" s="201" t="s">
        <v>138</v>
      </c>
      <c r="C38" s="202">
        <v>32</v>
      </c>
      <c r="D38" s="380">
        <v>0</v>
      </c>
      <c r="E38" s="326">
        <v>0</v>
      </c>
      <c r="F38" s="326">
        <v>0</v>
      </c>
      <c r="G38" s="705">
        <v>0</v>
      </c>
      <c r="H38" s="326">
        <v>0</v>
      </c>
      <c r="I38" s="379">
        <v>0</v>
      </c>
      <c r="J38" s="380">
        <v>2</v>
      </c>
      <c r="K38" s="326">
        <v>2</v>
      </c>
      <c r="L38" s="326">
        <v>2</v>
      </c>
      <c r="M38" s="406">
        <v>6.4516129032258061</v>
      </c>
      <c r="N38" s="380">
        <v>2</v>
      </c>
      <c r="O38" s="326">
        <v>2</v>
      </c>
      <c r="P38" s="326">
        <v>2</v>
      </c>
      <c r="Q38" s="386">
        <v>6.4516129032258061</v>
      </c>
      <c r="R38" s="380">
        <v>0</v>
      </c>
      <c r="S38" s="326">
        <v>0</v>
      </c>
      <c r="T38" s="326">
        <v>0</v>
      </c>
      <c r="U38" s="326">
        <v>0</v>
      </c>
      <c r="V38" s="326">
        <v>0</v>
      </c>
      <c r="W38" s="327">
        <v>0</v>
      </c>
      <c r="X38" s="326">
        <v>2</v>
      </c>
      <c r="Y38" s="326">
        <v>1</v>
      </c>
      <c r="Z38" s="326">
        <v>2</v>
      </c>
      <c r="AA38" s="326">
        <v>2</v>
      </c>
      <c r="AB38" s="326">
        <v>2</v>
      </c>
      <c r="AC38" s="326">
        <v>0</v>
      </c>
      <c r="AD38" s="326">
        <v>0</v>
      </c>
      <c r="AE38" s="326">
        <v>0</v>
      </c>
      <c r="AF38" s="327">
        <v>0</v>
      </c>
      <c r="AG38" s="204"/>
      <c r="AH38" s="148"/>
      <c r="AI38" s="276" t="s">
        <v>138</v>
      </c>
      <c r="AJ38" s="202">
        <v>30</v>
      </c>
      <c r="AK38" s="327">
        <v>2</v>
      </c>
      <c r="AL38" s="708">
        <v>5.7142857142857144</v>
      </c>
      <c r="AM38" s="326">
        <v>2</v>
      </c>
      <c r="AN38" s="326">
        <v>2</v>
      </c>
      <c r="AO38" s="326">
        <v>0</v>
      </c>
      <c r="AP38" s="326">
        <v>0</v>
      </c>
      <c r="AQ38" s="327">
        <v>5</v>
      </c>
      <c r="AR38" s="326">
        <v>0</v>
      </c>
      <c r="AS38" s="326">
        <v>0</v>
      </c>
      <c r="AT38" s="379">
        <v>4</v>
      </c>
      <c r="AU38" s="380">
        <v>3</v>
      </c>
      <c r="AV38" s="708">
        <v>8.5714285714285712</v>
      </c>
      <c r="AW38" s="326">
        <v>3</v>
      </c>
      <c r="AX38" s="744">
        <v>3</v>
      </c>
      <c r="AY38" s="326">
        <v>0</v>
      </c>
      <c r="AZ38" s="326">
        <v>0</v>
      </c>
      <c r="BA38" s="326">
        <v>1</v>
      </c>
      <c r="BB38" s="708">
        <v>2.8571428571428572</v>
      </c>
      <c r="BC38" s="326">
        <v>0</v>
      </c>
      <c r="BD38" s="326">
        <v>0</v>
      </c>
      <c r="BE38" s="326">
        <v>0</v>
      </c>
      <c r="BF38" s="708">
        <v>0</v>
      </c>
      <c r="BG38" s="326">
        <v>0</v>
      </c>
      <c r="BH38" s="326">
        <v>0</v>
      </c>
      <c r="BI38" s="326">
        <v>0</v>
      </c>
      <c r="BJ38" s="326">
        <v>0</v>
      </c>
      <c r="BK38" s="934">
        <v>0</v>
      </c>
      <c r="BL38" s="934">
        <v>0</v>
      </c>
      <c r="BM38" s="327">
        <v>0</v>
      </c>
      <c r="BN38" s="148"/>
      <c r="BO38" s="201" t="s">
        <v>138</v>
      </c>
      <c r="BP38" s="202">
        <v>29</v>
      </c>
      <c r="BQ38" s="380">
        <v>0</v>
      </c>
      <c r="BR38" s="326">
        <v>11</v>
      </c>
      <c r="BS38" s="326">
        <v>0</v>
      </c>
      <c r="BT38" s="326">
        <v>0</v>
      </c>
      <c r="BU38" s="326">
        <v>1</v>
      </c>
      <c r="BV38" s="326">
        <v>0</v>
      </c>
      <c r="BW38" s="326">
        <v>0</v>
      </c>
      <c r="BX38" s="326">
        <v>0</v>
      </c>
      <c r="BY38" s="708">
        <v>0</v>
      </c>
      <c r="BZ38" s="326">
        <v>0</v>
      </c>
      <c r="CA38" s="326">
        <v>0</v>
      </c>
      <c r="CB38" s="326">
        <v>0</v>
      </c>
      <c r="CC38" s="708">
        <v>0</v>
      </c>
      <c r="CD38" s="326">
        <v>0</v>
      </c>
      <c r="CE38" s="326">
        <v>0</v>
      </c>
      <c r="CF38" s="326">
        <v>0</v>
      </c>
      <c r="CG38" s="326">
        <v>0</v>
      </c>
      <c r="CH38" s="934">
        <v>0</v>
      </c>
      <c r="CI38" s="941">
        <v>0</v>
      </c>
      <c r="CJ38" s="380">
        <v>0</v>
      </c>
      <c r="CK38" s="326">
        <v>0</v>
      </c>
      <c r="CL38" s="716">
        <v>0</v>
      </c>
      <c r="CM38" s="326"/>
      <c r="CN38" s="326"/>
      <c r="CO38" s="327">
        <v>0</v>
      </c>
      <c r="CP38" s="148"/>
      <c r="CQ38" s="370" t="s">
        <v>138</v>
      </c>
      <c r="CR38" s="371">
        <v>5</v>
      </c>
      <c r="CS38" s="380"/>
      <c r="CT38" s="326"/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79"/>
      <c r="DJ38" s="380"/>
      <c r="DK38" s="327"/>
      <c r="DL38" s="380"/>
      <c r="DM38" s="327"/>
      <c r="DN38" s="148"/>
      <c r="DO38" s="201" t="s">
        <v>138</v>
      </c>
      <c r="DP38" s="202">
        <v>45</v>
      </c>
      <c r="DQ38" s="380"/>
      <c r="DR38" s="326"/>
      <c r="DS38" s="925"/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/>
      <c r="EF38" s="379"/>
      <c r="EG38" s="380">
        <v>0</v>
      </c>
      <c r="EH38" s="327">
        <v>0</v>
      </c>
      <c r="EI38" s="326"/>
      <c r="EJ38" s="326"/>
      <c r="EK38" s="716">
        <v>0</v>
      </c>
      <c r="EL38" s="326"/>
      <c r="EM38" s="326">
        <v>6</v>
      </c>
      <c r="EN38" s="708">
        <v>13.333333333333334</v>
      </c>
      <c r="EO38" s="326">
        <v>6</v>
      </c>
      <c r="EP38" s="716">
        <v>13.333333333333334</v>
      </c>
      <c r="EQ38" s="148"/>
      <c r="ER38" s="201" t="s">
        <v>138</v>
      </c>
      <c r="ES38" s="380">
        <v>0</v>
      </c>
      <c r="ET38" s="326">
        <v>0</v>
      </c>
      <c r="EU38" s="379">
        <v>0</v>
      </c>
      <c r="EV38" s="380">
        <v>0</v>
      </c>
      <c r="EW38" s="326">
        <v>7</v>
      </c>
      <c r="EX38" s="327">
        <v>0</v>
      </c>
      <c r="EY38" s="326">
        <v>0</v>
      </c>
      <c r="EZ38" s="326">
        <v>0</v>
      </c>
      <c r="FA38" s="379">
        <v>0</v>
      </c>
      <c r="FB38" s="380">
        <v>1</v>
      </c>
      <c r="FC38" s="326">
        <v>0</v>
      </c>
      <c r="FD38" s="327">
        <v>0</v>
      </c>
      <c r="FE38" s="326">
        <v>0</v>
      </c>
      <c r="FF38" s="326">
        <v>0</v>
      </c>
      <c r="FG38" s="379">
        <v>0</v>
      </c>
      <c r="FH38" s="380">
        <v>0</v>
      </c>
      <c r="FI38" s="326">
        <v>0</v>
      </c>
      <c r="FJ38" s="327">
        <v>0</v>
      </c>
      <c r="FK38" s="205">
        <v>24</v>
      </c>
      <c r="FL38" s="724">
        <v>4.1666666666666661</v>
      </c>
      <c r="FM38" s="326">
        <v>0</v>
      </c>
      <c r="FN38" s="326">
        <v>1</v>
      </c>
      <c r="FO38" s="326">
        <v>0</v>
      </c>
      <c r="FP38" s="326">
        <v>0</v>
      </c>
      <c r="FQ38" s="327">
        <v>0</v>
      </c>
      <c r="FR38" s="380">
        <v>0</v>
      </c>
      <c r="FS38" s="326">
        <v>0</v>
      </c>
      <c r="FT38" s="326">
        <v>0</v>
      </c>
      <c r="FU38" s="326">
        <v>0</v>
      </c>
      <c r="FV38" s="326">
        <v>5</v>
      </c>
      <c r="FW38" s="326">
        <v>0</v>
      </c>
      <c r="FX38" s="326">
        <v>2</v>
      </c>
      <c r="FY38" s="326">
        <v>2</v>
      </c>
      <c r="FZ38" s="326">
        <v>0</v>
      </c>
      <c r="GA38" s="326">
        <v>1</v>
      </c>
      <c r="GB38" s="326">
        <v>0</v>
      </c>
      <c r="GC38" s="326">
        <v>0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18.367346938775512</v>
      </c>
      <c r="GL38" s="380">
        <v>0</v>
      </c>
      <c r="GM38" s="326">
        <v>0</v>
      </c>
      <c r="GN38" s="326">
        <v>0</v>
      </c>
      <c r="GO38" s="326">
        <v>1</v>
      </c>
      <c r="GP38" s="327">
        <v>0</v>
      </c>
      <c r="GQ38" s="380">
        <v>0</v>
      </c>
      <c r="GR38" s="326">
        <v>0</v>
      </c>
      <c r="GS38" s="326">
        <v>2</v>
      </c>
      <c r="GT38" s="326">
        <v>4</v>
      </c>
      <c r="GU38" s="327">
        <v>2</v>
      </c>
      <c r="GV38" s="205">
        <v>22</v>
      </c>
      <c r="GW38" s="205">
        <v>338</v>
      </c>
      <c r="GX38" s="730">
        <v>8.3333333333333321</v>
      </c>
      <c r="GY38" s="380">
        <v>0</v>
      </c>
      <c r="GZ38" s="326">
        <v>0</v>
      </c>
      <c r="HA38" s="326">
        <v>4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0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1</v>
      </c>
      <c r="IP38" s="326">
        <v>0</v>
      </c>
      <c r="IQ38" s="379">
        <v>0</v>
      </c>
      <c r="IR38" s="380">
        <v>0</v>
      </c>
      <c r="IS38" s="326">
        <v>0</v>
      </c>
      <c r="IT38" s="327">
        <v>0</v>
      </c>
      <c r="IU38" s="326">
        <v>0</v>
      </c>
      <c r="IV38" s="326">
        <v>0</v>
      </c>
      <c r="IW38" s="327">
        <v>0</v>
      </c>
      <c r="IX38" s="380">
        <v>0</v>
      </c>
      <c r="IY38" s="326">
        <v>0</v>
      </c>
      <c r="IZ38" s="327">
        <v>0</v>
      </c>
      <c r="JA38" s="380">
        <v>0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>
        <v>0</v>
      </c>
      <c r="JQ38" s="326">
        <v>0</v>
      </c>
      <c r="JR38" s="326">
        <v>0</v>
      </c>
      <c r="JS38" s="326">
        <v>0</v>
      </c>
      <c r="JT38" s="327">
        <v>0</v>
      </c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0</v>
      </c>
      <c r="KD38" s="327">
        <v>0</v>
      </c>
      <c r="KE38" s="205">
        <v>169</v>
      </c>
      <c r="KF38" s="734">
        <v>2.3668639053254439</v>
      </c>
      <c r="KG38" s="173">
        <v>4</v>
      </c>
      <c r="KH38" s="205">
        <v>0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0</v>
      </c>
      <c r="KQ38" s="203">
        <v>0</v>
      </c>
      <c r="KR38" s="203">
        <v>3</v>
      </c>
      <c r="KS38" s="203">
        <v>5</v>
      </c>
      <c r="KT38" s="203">
        <v>0</v>
      </c>
      <c r="KU38" s="173">
        <v>1</v>
      </c>
      <c r="KV38" s="332"/>
      <c r="KW38" s="173"/>
      <c r="KY38" s="205"/>
      <c r="KZ38" s="203"/>
      <c r="LA38" s="203"/>
      <c r="LB38" s="173"/>
      <c r="LD38" s="276" t="s">
        <v>138</v>
      </c>
      <c r="LE38" s="419"/>
      <c r="LF38" s="419"/>
      <c r="LG38" s="419"/>
      <c r="LH38" s="419"/>
      <c r="LI38" s="419"/>
      <c r="LJ38" s="545"/>
      <c r="LK38" s="480"/>
      <c r="LL38" s="452"/>
      <c r="LM38" s="452"/>
      <c r="LN38" s="453"/>
      <c r="LO38" s="801">
        <v>4</v>
      </c>
      <c r="LP38" s="452">
        <v>3</v>
      </c>
      <c r="LQ38" s="452"/>
      <c r="LR38" s="910"/>
      <c r="LS38" s="480"/>
      <c r="LT38" s="452"/>
      <c r="LU38" s="452">
        <v>3</v>
      </c>
      <c r="LV38" s="914"/>
    </row>
    <row r="39" spans="1:334" s="288" customFormat="1" ht="18.75" x14ac:dyDescent="0.3">
      <c r="A39" s="235">
        <v>1448</v>
      </c>
      <c r="B39" s="201" t="s">
        <v>139</v>
      </c>
      <c r="C39" s="202">
        <v>13</v>
      </c>
      <c r="D39" s="380">
        <v>0</v>
      </c>
      <c r="E39" s="326">
        <v>0</v>
      </c>
      <c r="F39" s="326">
        <v>0</v>
      </c>
      <c r="G39" s="705">
        <v>0</v>
      </c>
      <c r="H39" s="326">
        <v>0</v>
      </c>
      <c r="I39" s="379">
        <v>0</v>
      </c>
      <c r="J39" s="380">
        <v>1</v>
      </c>
      <c r="K39" s="326">
        <v>0</v>
      </c>
      <c r="L39" s="326">
        <v>0</v>
      </c>
      <c r="M39" s="406">
        <v>0</v>
      </c>
      <c r="N39" s="380">
        <v>1</v>
      </c>
      <c r="O39" s="326">
        <v>0</v>
      </c>
      <c r="P39" s="326">
        <v>0</v>
      </c>
      <c r="Q39" s="386">
        <v>0</v>
      </c>
      <c r="R39" s="380">
        <v>0</v>
      </c>
      <c r="S39" s="326">
        <v>0</v>
      </c>
      <c r="T39" s="326">
        <v>0</v>
      </c>
      <c r="U39" s="326">
        <v>0</v>
      </c>
      <c r="V39" s="326">
        <v>0</v>
      </c>
      <c r="W39" s="327">
        <v>0</v>
      </c>
      <c r="X39" s="326">
        <v>1</v>
      </c>
      <c r="Y39" s="326">
        <v>0</v>
      </c>
      <c r="Z39" s="326">
        <v>1</v>
      </c>
      <c r="AA39" s="326">
        <v>0</v>
      </c>
      <c r="AB39" s="326">
        <v>1</v>
      </c>
      <c r="AC39" s="326">
        <v>0</v>
      </c>
      <c r="AD39" s="326">
        <v>0</v>
      </c>
      <c r="AE39" s="326">
        <v>0</v>
      </c>
      <c r="AF39" s="327">
        <v>0</v>
      </c>
      <c r="AG39" s="204"/>
      <c r="AH39" s="148"/>
      <c r="AI39" s="276" t="s">
        <v>139</v>
      </c>
      <c r="AJ39" s="202">
        <v>12</v>
      </c>
      <c r="AK39" s="327">
        <v>1</v>
      </c>
      <c r="AL39" s="708">
        <v>5.5555555555555554</v>
      </c>
      <c r="AM39" s="326">
        <v>1</v>
      </c>
      <c r="AN39" s="326">
        <v>1</v>
      </c>
      <c r="AO39" s="326">
        <v>0</v>
      </c>
      <c r="AP39" s="326">
        <v>0</v>
      </c>
      <c r="AQ39" s="327">
        <v>0</v>
      </c>
      <c r="AR39" s="326">
        <v>0</v>
      </c>
      <c r="AS39" s="326">
        <v>0</v>
      </c>
      <c r="AT39" s="379">
        <v>0</v>
      </c>
      <c r="AU39" s="380">
        <v>1</v>
      </c>
      <c r="AV39" s="708">
        <v>5.5555555555555554</v>
      </c>
      <c r="AW39" s="326">
        <v>1</v>
      </c>
      <c r="AX39" s="744">
        <v>1</v>
      </c>
      <c r="AY39" s="326">
        <v>0</v>
      </c>
      <c r="AZ39" s="326">
        <v>0</v>
      </c>
      <c r="BA39" s="326">
        <v>0</v>
      </c>
      <c r="BB39" s="708">
        <v>0</v>
      </c>
      <c r="BC39" s="326">
        <v>0</v>
      </c>
      <c r="BD39" s="326">
        <v>0</v>
      </c>
      <c r="BE39" s="326">
        <v>0</v>
      </c>
      <c r="BF39" s="708">
        <v>0</v>
      </c>
      <c r="BG39" s="326">
        <v>0</v>
      </c>
      <c r="BH39" s="326">
        <v>0</v>
      </c>
      <c r="BI39" s="326">
        <v>0</v>
      </c>
      <c r="BJ39" s="326">
        <v>0</v>
      </c>
      <c r="BK39" s="934">
        <v>0</v>
      </c>
      <c r="BL39" s="934">
        <v>1</v>
      </c>
      <c r="BM39" s="327">
        <v>0</v>
      </c>
      <c r="BN39" s="148"/>
      <c r="BO39" s="201" t="s">
        <v>139</v>
      </c>
      <c r="BP39" s="202">
        <v>11</v>
      </c>
      <c r="BQ39" s="380">
        <v>0</v>
      </c>
      <c r="BR39" s="326">
        <v>4</v>
      </c>
      <c r="BS39" s="326">
        <v>0</v>
      </c>
      <c r="BT39" s="326">
        <v>0</v>
      </c>
      <c r="BU39" s="326">
        <v>0</v>
      </c>
      <c r="BV39" s="326">
        <v>0</v>
      </c>
      <c r="BW39" s="326">
        <v>0</v>
      </c>
      <c r="BX39" s="326">
        <v>0</v>
      </c>
      <c r="BY39" s="708">
        <v>0</v>
      </c>
      <c r="BZ39" s="326">
        <v>0</v>
      </c>
      <c r="CA39" s="326">
        <v>0</v>
      </c>
      <c r="CB39" s="326">
        <v>0</v>
      </c>
      <c r="CC39" s="708">
        <v>0</v>
      </c>
      <c r="CD39" s="326">
        <v>0</v>
      </c>
      <c r="CE39" s="326">
        <v>0</v>
      </c>
      <c r="CF39" s="326">
        <v>0</v>
      </c>
      <c r="CG39" s="326">
        <v>0</v>
      </c>
      <c r="CH39" s="934">
        <v>0</v>
      </c>
      <c r="CI39" s="941">
        <v>0</v>
      </c>
      <c r="CJ39" s="380">
        <v>0</v>
      </c>
      <c r="CK39" s="326">
        <v>0</v>
      </c>
      <c r="CL39" s="716">
        <v>0</v>
      </c>
      <c r="CM39" s="326"/>
      <c r="CN39" s="326"/>
      <c r="CO39" s="327">
        <v>0</v>
      </c>
      <c r="CP39" s="148"/>
      <c r="CQ39" s="370" t="s">
        <v>139</v>
      </c>
      <c r="CR39" s="371">
        <v>1</v>
      </c>
      <c r="CS39" s="380"/>
      <c r="CT39" s="326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/>
      <c r="DK39" s="327"/>
      <c r="DL39" s="380"/>
      <c r="DM39" s="327"/>
      <c r="DN39" s="148"/>
      <c r="DO39" s="201" t="s">
        <v>139</v>
      </c>
      <c r="DP39" s="202">
        <v>14</v>
      </c>
      <c r="DQ39" s="380"/>
      <c r="DR39" s="326"/>
      <c r="DS39" s="925"/>
      <c r="DT39" s="379"/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>
        <v>0</v>
      </c>
      <c r="EH39" s="327">
        <v>0</v>
      </c>
      <c r="EI39" s="326"/>
      <c r="EJ39" s="326"/>
      <c r="EK39" s="716">
        <v>0</v>
      </c>
      <c r="EL39" s="326"/>
      <c r="EM39" s="326">
        <v>1</v>
      </c>
      <c r="EN39" s="708">
        <v>8.3333333333333321</v>
      </c>
      <c r="EO39" s="326">
        <v>1</v>
      </c>
      <c r="EP39" s="716">
        <v>8.3333333333333321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0</v>
      </c>
      <c r="EW39" s="326">
        <v>0</v>
      </c>
      <c r="EX39" s="327">
        <v>0</v>
      </c>
      <c r="EY39" s="326">
        <v>0</v>
      </c>
      <c r="EZ39" s="326">
        <v>0</v>
      </c>
      <c r="FA39" s="379">
        <v>0</v>
      </c>
      <c r="FB39" s="380">
        <v>3</v>
      </c>
      <c r="FC39" s="326">
        <v>1</v>
      </c>
      <c r="FD39" s="327">
        <v>1</v>
      </c>
      <c r="FE39" s="326">
        <v>1</v>
      </c>
      <c r="FF39" s="326">
        <v>1</v>
      </c>
      <c r="FG39" s="379">
        <v>0</v>
      </c>
      <c r="FH39" s="380">
        <v>0</v>
      </c>
      <c r="FI39" s="326">
        <v>0</v>
      </c>
      <c r="FJ39" s="327">
        <v>0</v>
      </c>
      <c r="FK39" s="205">
        <v>12</v>
      </c>
      <c r="FL39" s="724">
        <v>0</v>
      </c>
      <c r="FM39" s="326">
        <v>0</v>
      </c>
      <c r="FN39" s="326">
        <v>0</v>
      </c>
      <c r="FO39" s="326">
        <v>0</v>
      </c>
      <c r="FP39" s="326">
        <v>0</v>
      </c>
      <c r="FQ39" s="327">
        <v>0</v>
      </c>
      <c r="FR39" s="380">
        <v>0</v>
      </c>
      <c r="FS39" s="326">
        <v>0</v>
      </c>
      <c r="FT39" s="326">
        <v>0</v>
      </c>
      <c r="FU39" s="326">
        <v>0</v>
      </c>
      <c r="FV39" s="326">
        <v>0</v>
      </c>
      <c r="FW39" s="326">
        <v>0</v>
      </c>
      <c r="FX39" s="326">
        <v>0</v>
      </c>
      <c r="FY39" s="326">
        <v>0</v>
      </c>
      <c r="FZ39" s="326">
        <v>0</v>
      </c>
      <c r="GA39" s="326">
        <v>7</v>
      </c>
      <c r="GB39" s="326">
        <v>3</v>
      </c>
      <c r="GC39" s="326">
        <v>1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100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3</v>
      </c>
      <c r="GR39" s="326">
        <v>2</v>
      </c>
      <c r="GS39" s="326">
        <v>1</v>
      </c>
      <c r="GT39" s="326">
        <v>8</v>
      </c>
      <c r="GU39" s="327">
        <v>6</v>
      </c>
      <c r="GV39" s="205">
        <v>4</v>
      </c>
      <c r="GW39" s="205">
        <v>166</v>
      </c>
      <c r="GX39" s="730">
        <v>2.877697841726619</v>
      </c>
      <c r="GY39" s="380">
        <v>0</v>
      </c>
      <c r="GZ39" s="326">
        <v>0</v>
      </c>
      <c r="HA39" s="326">
        <v>0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>
        <v>0</v>
      </c>
      <c r="JQ39" s="326">
        <v>0</v>
      </c>
      <c r="JR39" s="326">
        <v>0</v>
      </c>
      <c r="JS39" s="326">
        <v>0</v>
      </c>
      <c r="JT39" s="327">
        <v>0</v>
      </c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3.6144578313253009</v>
      </c>
      <c r="KG39" s="173">
        <v>3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0</v>
      </c>
      <c r="KQ39" s="203">
        <v>0</v>
      </c>
      <c r="KR39" s="203">
        <v>0</v>
      </c>
      <c r="KS39" s="203">
        <v>0</v>
      </c>
      <c r="KT39" s="203">
        <v>0</v>
      </c>
      <c r="KU39" s="173">
        <v>0</v>
      </c>
      <c r="KV39" s="332"/>
      <c r="KW39" s="173"/>
      <c r="KY39" s="205"/>
      <c r="KZ39" s="203"/>
      <c r="LA39" s="203"/>
      <c r="LB39" s="173"/>
      <c r="LD39" s="276" t="s">
        <v>139</v>
      </c>
      <c r="LE39" s="419"/>
      <c r="LF39" s="419"/>
      <c r="LG39" s="419"/>
      <c r="LH39" s="419"/>
      <c r="LI39" s="419"/>
      <c r="LJ39" s="545"/>
      <c r="LK39" s="480"/>
      <c r="LL39" s="452"/>
      <c r="LM39" s="452"/>
      <c r="LN39" s="453"/>
      <c r="LO39" s="801"/>
      <c r="LP39" s="452">
        <v>2</v>
      </c>
      <c r="LQ39" s="452"/>
      <c r="LR39" s="910"/>
      <c r="LS39" s="480">
        <v>1</v>
      </c>
      <c r="LT39" s="452">
        <v>1</v>
      </c>
      <c r="LU39" s="452">
        <v>2</v>
      </c>
      <c r="LV39" s="914">
        <v>3</v>
      </c>
    </row>
    <row r="40" spans="1:334" s="288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0</v>
      </c>
      <c r="E40" s="151">
        <f t="shared" ref="E40:F40" si="252">SUM(E41:E44)</f>
        <v>0</v>
      </c>
      <c r="F40" s="151">
        <f t="shared" si="252"/>
        <v>0</v>
      </c>
      <c r="G40" s="705">
        <f t="shared" si="218"/>
        <v>0</v>
      </c>
      <c r="H40" s="151">
        <f t="shared" ref="H40:L40" si="253">SUM(H41:H44)</f>
        <v>0</v>
      </c>
      <c r="I40" s="172">
        <f t="shared" si="253"/>
        <v>0</v>
      </c>
      <c r="J40" s="159">
        <f t="shared" si="253"/>
        <v>12</v>
      </c>
      <c r="K40" s="151">
        <f t="shared" si="253"/>
        <v>10</v>
      </c>
      <c r="L40" s="151">
        <f t="shared" si="253"/>
        <v>10</v>
      </c>
      <c r="M40" s="407">
        <f t="shared" si="200"/>
        <v>7.6923076923076925</v>
      </c>
      <c r="N40" s="159">
        <f t="shared" ref="N40:P40" si="254">SUM(N41:N44)</f>
        <v>12</v>
      </c>
      <c r="O40" s="151">
        <f t="shared" si="254"/>
        <v>10</v>
      </c>
      <c r="P40" s="151">
        <f t="shared" si="254"/>
        <v>10</v>
      </c>
      <c r="Q40" s="387">
        <f t="shared" si="201"/>
        <v>7.6923076923076925</v>
      </c>
      <c r="R40" s="159">
        <f t="shared" ref="R40:AF40" si="255">SUM(R41:R44)</f>
        <v>0</v>
      </c>
      <c r="S40" s="151">
        <f t="shared" si="255"/>
        <v>0</v>
      </c>
      <c r="T40" s="151">
        <f t="shared" si="255"/>
        <v>0</v>
      </c>
      <c r="U40" s="151">
        <f t="shared" si="255"/>
        <v>0</v>
      </c>
      <c r="V40" s="151">
        <f t="shared" si="255"/>
        <v>0</v>
      </c>
      <c r="W40" s="153">
        <f t="shared" si="255"/>
        <v>0</v>
      </c>
      <c r="X40" s="151">
        <f t="shared" si="255"/>
        <v>12</v>
      </c>
      <c r="Y40" s="151">
        <f t="shared" si="255"/>
        <v>10</v>
      </c>
      <c r="Z40" s="151">
        <f t="shared" si="255"/>
        <v>12</v>
      </c>
      <c r="AA40" s="151">
        <f t="shared" si="255"/>
        <v>10</v>
      </c>
      <c r="AB40" s="151">
        <f t="shared" si="255"/>
        <v>40</v>
      </c>
      <c r="AC40" s="151">
        <f t="shared" si="255"/>
        <v>2</v>
      </c>
      <c r="AD40" s="151">
        <f t="shared" si="255"/>
        <v>0</v>
      </c>
      <c r="AE40" s="151">
        <f t="shared" si="255"/>
        <v>0</v>
      </c>
      <c r="AF40" s="153">
        <f t="shared" si="255"/>
        <v>0</v>
      </c>
      <c r="AG40" s="153"/>
      <c r="AH40" s="154"/>
      <c r="AI40" s="275" t="s">
        <v>129</v>
      </c>
      <c r="AJ40" s="425">
        <f t="shared" ref="AJ40:AK40" si="256">SUM(AJ41:AJ44)</f>
        <v>165</v>
      </c>
      <c r="AK40" s="159">
        <f t="shared" si="256"/>
        <v>11</v>
      </c>
      <c r="AL40" s="708">
        <f t="shared" si="202"/>
        <v>6.666666666666667</v>
      </c>
      <c r="AM40" s="151">
        <f t="shared" ref="AM40:AU40" si="257">SUM(AM41:AM44)</f>
        <v>10</v>
      </c>
      <c r="AN40" s="151">
        <f t="shared" si="257"/>
        <v>10</v>
      </c>
      <c r="AO40" s="151">
        <f t="shared" si="257"/>
        <v>0</v>
      </c>
      <c r="AP40" s="151">
        <f t="shared" si="257"/>
        <v>0</v>
      </c>
      <c r="AQ40" s="153">
        <f t="shared" si="257"/>
        <v>22</v>
      </c>
      <c r="AR40" s="151">
        <f t="shared" si="257"/>
        <v>0</v>
      </c>
      <c r="AS40" s="151">
        <f t="shared" si="257"/>
        <v>0</v>
      </c>
      <c r="AT40" s="172">
        <f t="shared" si="257"/>
        <v>18</v>
      </c>
      <c r="AU40" s="159">
        <f t="shared" si="257"/>
        <v>15</v>
      </c>
      <c r="AV40" s="708">
        <f t="shared" si="203"/>
        <v>9.0909090909090917</v>
      </c>
      <c r="AW40" s="155">
        <f t="shared" ref="AW40:BA40" si="258">SUM(AW41:AW44)</f>
        <v>15</v>
      </c>
      <c r="AX40" s="743">
        <f t="shared" si="258"/>
        <v>15</v>
      </c>
      <c r="AY40" s="151">
        <f t="shared" si="258"/>
        <v>0</v>
      </c>
      <c r="AZ40" s="155">
        <f t="shared" si="258"/>
        <v>0</v>
      </c>
      <c r="BA40" s="155">
        <f t="shared" si="258"/>
        <v>0</v>
      </c>
      <c r="BB40" s="708">
        <f t="shared" si="204"/>
        <v>0</v>
      </c>
      <c r="BC40" s="155">
        <f t="shared" ref="BC40:BE40" si="259">SUM(BC41:BC44)</f>
        <v>0</v>
      </c>
      <c r="BD40" s="155">
        <f t="shared" si="259"/>
        <v>0</v>
      </c>
      <c r="BE40" s="155">
        <f t="shared" si="259"/>
        <v>0</v>
      </c>
      <c r="BF40" s="708">
        <f t="shared" si="205"/>
        <v>0</v>
      </c>
      <c r="BG40" s="155">
        <f t="shared" ref="BG40:BM40" si="260">SUM(BG41:BG44)</f>
        <v>0</v>
      </c>
      <c r="BH40" s="151">
        <f t="shared" si="260"/>
        <v>0</v>
      </c>
      <c r="BI40" s="151">
        <f t="shared" si="260"/>
        <v>0</v>
      </c>
      <c r="BJ40" s="151">
        <f t="shared" si="260"/>
        <v>0</v>
      </c>
      <c r="BK40" s="933">
        <f t="shared" si="260"/>
        <v>0</v>
      </c>
      <c r="BL40" s="933">
        <f t="shared" si="260"/>
        <v>0</v>
      </c>
      <c r="BM40" s="153">
        <f t="shared" si="260"/>
        <v>0</v>
      </c>
      <c r="BN40" s="154"/>
      <c r="BO40" s="150" t="s">
        <v>129</v>
      </c>
      <c r="BP40" s="425">
        <f t="shared" ref="BP40:BX40" si="261">SUM(BP41:BP44)</f>
        <v>177</v>
      </c>
      <c r="BQ40" s="159">
        <f t="shared" si="261"/>
        <v>0</v>
      </c>
      <c r="BR40" s="151">
        <f t="shared" si="261"/>
        <v>37</v>
      </c>
      <c r="BS40" s="151">
        <f t="shared" si="261"/>
        <v>0</v>
      </c>
      <c r="BT40" s="151">
        <f t="shared" si="261"/>
        <v>0</v>
      </c>
      <c r="BU40" s="151">
        <f t="shared" si="261"/>
        <v>1</v>
      </c>
      <c r="BV40" s="151">
        <f t="shared" si="261"/>
        <v>0</v>
      </c>
      <c r="BW40" s="151">
        <f t="shared" si="261"/>
        <v>0</v>
      </c>
      <c r="BX40" s="155">
        <f t="shared" si="261"/>
        <v>0</v>
      </c>
      <c r="BY40" s="708">
        <f t="shared" si="206"/>
        <v>0</v>
      </c>
      <c r="BZ40" s="155">
        <f t="shared" ref="BZ40:CB40" si="262">SUM(BZ41:BZ44)</f>
        <v>0</v>
      </c>
      <c r="CA40" s="155">
        <f t="shared" si="262"/>
        <v>0</v>
      </c>
      <c r="CB40" s="155">
        <f t="shared" si="262"/>
        <v>0</v>
      </c>
      <c r="CC40" s="708">
        <f t="shared" si="207"/>
        <v>0</v>
      </c>
      <c r="CD40" s="155">
        <f t="shared" ref="CD40:CK40" si="263">SUM(CD41:CD44)</f>
        <v>0</v>
      </c>
      <c r="CE40" s="155">
        <f t="shared" si="263"/>
        <v>0</v>
      </c>
      <c r="CF40" s="155">
        <f t="shared" si="263"/>
        <v>0</v>
      </c>
      <c r="CG40" s="155">
        <f t="shared" si="263"/>
        <v>0</v>
      </c>
      <c r="CH40" s="939">
        <f t="shared" si="263"/>
        <v>0</v>
      </c>
      <c r="CI40" s="940">
        <f t="shared" si="263"/>
        <v>0</v>
      </c>
      <c r="CJ40" s="159">
        <f t="shared" si="263"/>
        <v>0</v>
      </c>
      <c r="CK40" s="155">
        <f t="shared" si="263"/>
        <v>1</v>
      </c>
      <c r="CL40" s="716">
        <f t="shared" si="208"/>
        <v>0.56497175141242939</v>
      </c>
      <c r="CM40" s="151">
        <f t="shared" ref="CM40:CO40" si="264">SUM(CM41:CM44)</f>
        <v>0</v>
      </c>
      <c r="CN40" s="155">
        <f t="shared" si="264"/>
        <v>0</v>
      </c>
      <c r="CO40" s="153">
        <f t="shared" si="264"/>
        <v>0</v>
      </c>
      <c r="CP40" s="154"/>
      <c r="CQ40" s="368" t="s">
        <v>129</v>
      </c>
      <c r="CR40" s="369">
        <f t="shared" ref="CR40:DM40" si="265">SUM(CR41:CR44)</f>
        <v>18</v>
      </c>
      <c r="CS40" s="159">
        <f t="shared" si="265"/>
        <v>0</v>
      </c>
      <c r="CT40" s="151">
        <f t="shared" si="265"/>
        <v>0</v>
      </c>
      <c r="CU40" s="151">
        <f t="shared" si="265"/>
        <v>0</v>
      </c>
      <c r="CV40" s="151">
        <f t="shared" si="265"/>
        <v>0</v>
      </c>
      <c r="CW40" s="151">
        <f t="shared" si="265"/>
        <v>0</v>
      </c>
      <c r="CX40" s="151">
        <f t="shared" si="265"/>
        <v>0</v>
      </c>
      <c r="CY40" s="151">
        <f t="shared" si="265"/>
        <v>0</v>
      </c>
      <c r="CZ40" s="151">
        <f t="shared" si="265"/>
        <v>0</v>
      </c>
      <c r="DA40" s="151">
        <f t="shared" si="265"/>
        <v>0</v>
      </c>
      <c r="DB40" s="151">
        <f t="shared" si="265"/>
        <v>0</v>
      </c>
      <c r="DC40" s="151">
        <f t="shared" si="265"/>
        <v>0</v>
      </c>
      <c r="DD40" s="151">
        <f t="shared" si="265"/>
        <v>0</v>
      </c>
      <c r="DE40" s="151">
        <f t="shared" si="265"/>
        <v>0</v>
      </c>
      <c r="DF40" s="151">
        <f t="shared" si="265"/>
        <v>0</v>
      </c>
      <c r="DG40" s="151">
        <f t="shared" si="265"/>
        <v>0</v>
      </c>
      <c r="DH40" s="151">
        <f t="shared" si="265"/>
        <v>0</v>
      </c>
      <c r="DI40" s="172">
        <f t="shared" si="265"/>
        <v>0</v>
      </c>
      <c r="DJ40" s="159">
        <f t="shared" si="265"/>
        <v>0</v>
      </c>
      <c r="DK40" s="153">
        <f t="shared" si="265"/>
        <v>0</v>
      </c>
      <c r="DL40" s="159">
        <f t="shared" si="265"/>
        <v>0</v>
      </c>
      <c r="DM40" s="180">
        <f t="shared" si="265"/>
        <v>0</v>
      </c>
      <c r="DN40" s="154"/>
      <c r="DO40" s="150" t="s">
        <v>129</v>
      </c>
      <c r="DP40" s="425">
        <f t="shared" ref="DP40:DW40" si="266">SUM(DP41:DP44)</f>
        <v>169</v>
      </c>
      <c r="DQ40" s="159">
        <f t="shared" si="266"/>
        <v>0</v>
      </c>
      <c r="DR40" s="151">
        <f t="shared" si="266"/>
        <v>0</v>
      </c>
      <c r="DS40" s="924">
        <f t="shared" si="266"/>
        <v>9</v>
      </c>
      <c r="DT40" s="172">
        <f t="shared" si="266"/>
        <v>0</v>
      </c>
      <c r="DU40" s="159">
        <f t="shared" si="266"/>
        <v>0</v>
      </c>
      <c r="DV40" s="151">
        <f t="shared" si="266"/>
        <v>0</v>
      </c>
      <c r="DW40" s="155">
        <f t="shared" si="266"/>
        <v>0</v>
      </c>
      <c r="DX40" s="720">
        <f t="shared" si="209"/>
        <v>0</v>
      </c>
      <c r="DY40" s="159">
        <f t="shared" ref="DY40:EA40" si="267">SUM(DY41:DY44)</f>
        <v>0</v>
      </c>
      <c r="DZ40" s="155">
        <f t="shared" si="267"/>
        <v>0</v>
      </c>
      <c r="EA40" s="155">
        <f t="shared" si="267"/>
        <v>0</v>
      </c>
      <c r="EB40" s="716">
        <f t="shared" si="210"/>
        <v>0</v>
      </c>
      <c r="EC40" s="151">
        <f t="shared" ref="EC40:EJ40" si="268">SUM(EC41:EC44)</f>
        <v>0</v>
      </c>
      <c r="ED40" s="155">
        <f t="shared" si="268"/>
        <v>0</v>
      </c>
      <c r="EE40" s="155">
        <f t="shared" si="268"/>
        <v>0</v>
      </c>
      <c r="EF40" s="353">
        <f t="shared" si="268"/>
        <v>0</v>
      </c>
      <c r="EG40" s="159">
        <f t="shared" si="268"/>
        <v>0</v>
      </c>
      <c r="EH40" s="180">
        <f t="shared" si="268"/>
        <v>0</v>
      </c>
      <c r="EI40" s="151">
        <f t="shared" si="268"/>
        <v>0</v>
      </c>
      <c r="EJ40" s="155">
        <f t="shared" si="268"/>
        <v>0</v>
      </c>
      <c r="EK40" s="716">
        <f t="shared" si="211"/>
        <v>0</v>
      </c>
      <c r="EL40" s="151">
        <f t="shared" ref="EL40:EM40" si="269">SUM(EL41:EL44)</f>
        <v>0</v>
      </c>
      <c r="EM40" s="155">
        <f t="shared" si="269"/>
        <v>13</v>
      </c>
      <c r="EN40" s="708">
        <f t="shared" si="212"/>
        <v>7.6923076923076925</v>
      </c>
      <c r="EO40" s="155">
        <f t="shared" ref="EO40" si="270">SUM(EO41:EO44)</f>
        <v>13</v>
      </c>
      <c r="EP40" s="716">
        <f t="shared" si="213"/>
        <v>7.6923076923076925</v>
      </c>
      <c r="EQ40" s="154"/>
      <c r="ER40" s="150" t="s">
        <v>129</v>
      </c>
      <c r="ES40" s="159">
        <f t="shared" ref="ES40:FJ40" si="271">SUM(ES41:ES44)</f>
        <v>0</v>
      </c>
      <c r="ET40" s="151">
        <f t="shared" si="271"/>
        <v>0</v>
      </c>
      <c r="EU40" s="172">
        <f t="shared" si="271"/>
        <v>0</v>
      </c>
      <c r="EV40" s="159">
        <f t="shared" si="271"/>
        <v>2</v>
      </c>
      <c r="EW40" s="155">
        <f t="shared" si="271"/>
        <v>0</v>
      </c>
      <c r="EX40" s="180">
        <f t="shared" si="271"/>
        <v>0</v>
      </c>
      <c r="EY40" s="151">
        <f t="shared" si="271"/>
        <v>2</v>
      </c>
      <c r="EZ40" s="151">
        <f t="shared" si="271"/>
        <v>1</v>
      </c>
      <c r="FA40" s="172">
        <f t="shared" si="271"/>
        <v>1</v>
      </c>
      <c r="FB40" s="159">
        <f t="shared" si="271"/>
        <v>1</v>
      </c>
      <c r="FC40" s="151">
        <f t="shared" si="271"/>
        <v>1</v>
      </c>
      <c r="FD40" s="153">
        <f t="shared" si="271"/>
        <v>0</v>
      </c>
      <c r="FE40" s="151">
        <f t="shared" si="271"/>
        <v>0</v>
      </c>
      <c r="FF40" s="151">
        <f t="shared" si="271"/>
        <v>0</v>
      </c>
      <c r="FG40" s="172">
        <f t="shared" si="271"/>
        <v>0</v>
      </c>
      <c r="FH40" s="159">
        <f t="shared" si="271"/>
        <v>0</v>
      </c>
      <c r="FI40" s="151">
        <f t="shared" si="271"/>
        <v>0</v>
      </c>
      <c r="FJ40" s="153">
        <f t="shared" si="271"/>
        <v>0</v>
      </c>
      <c r="FK40" s="427">
        <f>SUM(FK41:FK44)</f>
        <v>125</v>
      </c>
      <c r="FL40" s="724">
        <f t="shared" si="185"/>
        <v>6.4</v>
      </c>
      <c r="FM40" s="151">
        <f t="shared" ref="FM40:GG40" si="272">SUM(FM41:FM44)</f>
        <v>0</v>
      </c>
      <c r="FN40" s="151">
        <f t="shared" si="272"/>
        <v>0</v>
      </c>
      <c r="FO40" s="151">
        <f t="shared" si="272"/>
        <v>3</v>
      </c>
      <c r="FP40" s="151">
        <f t="shared" si="272"/>
        <v>5</v>
      </c>
      <c r="FQ40" s="153">
        <f t="shared" si="272"/>
        <v>0</v>
      </c>
      <c r="FR40" s="159">
        <f t="shared" si="272"/>
        <v>0</v>
      </c>
      <c r="FS40" s="155">
        <f t="shared" si="272"/>
        <v>0</v>
      </c>
      <c r="FT40" s="155">
        <f t="shared" si="272"/>
        <v>0</v>
      </c>
      <c r="FU40" s="151">
        <f t="shared" si="272"/>
        <v>1</v>
      </c>
      <c r="FV40" s="151">
        <f t="shared" si="272"/>
        <v>2</v>
      </c>
      <c r="FW40" s="151">
        <f t="shared" si="272"/>
        <v>0</v>
      </c>
      <c r="FX40" s="151">
        <f t="shared" si="272"/>
        <v>0</v>
      </c>
      <c r="FY40" s="151">
        <f t="shared" si="272"/>
        <v>0</v>
      </c>
      <c r="FZ40" s="151">
        <f t="shared" si="272"/>
        <v>0</v>
      </c>
      <c r="GA40" s="151">
        <f t="shared" si="272"/>
        <v>2</v>
      </c>
      <c r="GB40" s="151">
        <f t="shared" si="272"/>
        <v>0</v>
      </c>
      <c r="GC40" s="151">
        <f t="shared" si="272"/>
        <v>0</v>
      </c>
      <c r="GD40" s="151">
        <f t="shared" si="272"/>
        <v>2</v>
      </c>
      <c r="GE40" s="151">
        <f t="shared" si="272"/>
        <v>0</v>
      </c>
      <c r="GF40" s="151">
        <f t="shared" si="272"/>
        <v>0</v>
      </c>
      <c r="GG40" s="153">
        <f t="shared" si="272"/>
        <v>0</v>
      </c>
      <c r="GH40" s="154"/>
      <c r="GI40" s="150" t="s">
        <v>129</v>
      </c>
      <c r="GJ40" s="487">
        <v>1071</v>
      </c>
      <c r="GK40" s="727">
        <f t="shared" si="239"/>
        <v>7.9365079365079358</v>
      </c>
      <c r="GL40" s="159">
        <f t="shared" ref="GL40:GW40" si="273">SUM(GL41:GL44)</f>
        <v>0</v>
      </c>
      <c r="GM40" s="151">
        <f t="shared" si="273"/>
        <v>0</v>
      </c>
      <c r="GN40" s="151">
        <f t="shared" si="273"/>
        <v>0</v>
      </c>
      <c r="GO40" s="151">
        <f t="shared" si="273"/>
        <v>3</v>
      </c>
      <c r="GP40" s="153">
        <f t="shared" si="273"/>
        <v>1</v>
      </c>
      <c r="GQ40" s="159">
        <f t="shared" si="273"/>
        <v>6</v>
      </c>
      <c r="GR40" s="151">
        <f t="shared" si="273"/>
        <v>6</v>
      </c>
      <c r="GS40" s="151">
        <f t="shared" si="273"/>
        <v>15</v>
      </c>
      <c r="GT40" s="151">
        <f t="shared" si="273"/>
        <v>38</v>
      </c>
      <c r="GU40" s="153">
        <f t="shared" si="273"/>
        <v>16</v>
      </c>
      <c r="GV40" s="159">
        <f t="shared" si="273"/>
        <v>74</v>
      </c>
      <c r="GW40" s="159">
        <f t="shared" si="273"/>
        <v>1338</v>
      </c>
      <c r="GX40" s="730">
        <f t="shared" si="214"/>
        <v>5.5306427503736915</v>
      </c>
      <c r="GY40" s="159">
        <f t="shared" ref="GY40:HG40" si="274">SUM(GY41:GY44)</f>
        <v>0</v>
      </c>
      <c r="GZ40" s="151">
        <f t="shared" si="274"/>
        <v>0</v>
      </c>
      <c r="HA40" s="151">
        <f t="shared" si="274"/>
        <v>2</v>
      </c>
      <c r="HB40" s="151">
        <f t="shared" si="274"/>
        <v>0</v>
      </c>
      <c r="HC40" s="151">
        <f t="shared" si="274"/>
        <v>0</v>
      </c>
      <c r="HD40" s="151">
        <f t="shared" si="274"/>
        <v>0</v>
      </c>
      <c r="HE40" s="151">
        <f t="shared" si="274"/>
        <v>0</v>
      </c>
      <c r="HF40" s="151">
        <f t="shared" si="274"/>
        <v>0</v>
      </c>
      <c r="HG40" s="153">
        <f t="shared" si="274"/>
        <v>0</v>
      </c>
      <c r="HH40" s="154"/>
      <c r="HI40" s="368" t="s">
        <v>129</v>
      </c>
      <c r="HJ40" s="155">
        <f t="shared" ref="HJ40:HQ40" si="275">SUM(HJ41:HJ44)</f>
        <v>1</v>
      </c>
      <c r="HK40" s="155">
        <f t="shared" si="275"/>
        <v>0</v>
      </c>
      <c r="HL40" s="155">
        <f t="shared" si="275"/>
        <v>0</v>
      </c>
      <c r="HM40" s="155">
        <f t="shared" si="275"/>
        <v>0</v>
      </c>
      <c r="HN40" s="155">
        <f t="shared" si="275"/>
        <v>0</v>
      </c>
      <c r="HO40" s="155">
        <f t="shared" si="275"/>
        <v>0</v>
      </c>
      <c r="HP40" s="155">
        <f t="shared" si="275"/>
        <v>0</v>
      </c>
      <c r="HQ40" s="180">
        <f t="shared" si="275"/>
        <v>9</v>
      </c>
      <c r="HR40" s="738">
        <v>91</v>
      </c>
      <c r="HS40" s="732">
        <f t="shared" si="244"/>
        <v>0</v>
      </c>
      <c r="HT40" s="159">
        <f t="shared" ref="HT40:IF40" si="276">SUM(HT41:HT44)</f>
        <v>0</v>
      </c>
      <c r="HU40" s="155">
        <f t="shared" si="276"/>
        <v>0</v>
      </c>
      <c r="HV40" s="155">
        <f t="shared" si="276"/>
        <v>0</v>
      </c>
      <c r="HW40" s="155">
        <f t="shared" si="276"/>
        <v>0</v>
      </c>
      <c r="HX40" s="180">
        <f t="shared" si="276"/>
        <v>0</v>
      </c>
      <c r="HY40" s="151">
        <f t="shared" si="276"/>
        <v>0</v>
      </c>
      <c r="HZ40" s="151">
        <f t="shared" si="276"/>
        <v>0</v>
      </c>
      <c r="IA40" s="151">
        <f t="shared" si="276"/>
        <v>0</v>
      </c>
      <c r="IB40" s="151">
        <f t="shared" si="276"/>
        <v>0</v>
      </c>
      <c r="IC40" s="151">
        <f t="shared" si="276"/>
        <v>0</v>
      </c>
      <c r="ID40" s="151">
        <f t="shared" si="276"/>
        <v>0</v>
      </c>
      <c r="IE40" s="151">
        <f t="shared" si="276"/>
        <v>0</v>
      </c>
      <c r="IF40" s="153">
        <f t="shared" si="276"/>
        <v>0</v>
      </c>
      <c r="IG40" s="154"/>
      <c r="IH40" s="275" t="s">
        <v>129</v>
      </c>
      <c r="II40" s="159">
        <f t="shared" ref="II40:JH40" si="277">SUM(II41:II44)</f>
        <v>0</v>
      </c>
      <c r="IJ40" s="151">
        <f t="shared" si="277"/>
        <v>0</v>
      </c>
      <c r="IK40" s="172">
        <f t="shared" si="277"/>
        <v>0</v>
      </c>
      <c r="IL40" s="159">
        <f t="shared" si="277"/>
        <v>0</v>
      </c>
      <c r="IM40" s="151">
        <f t="shared" si="277"/>
        <v>0</v>
      </c>
      <c r="IN40" s="153">
        <f t="shared" si="277"/>
        <v>0</v>
      </c>
      <c r="IO40" s="151">
        <f t="shared" si="277"/>
        <v>1</v>
      </c>
      <c r="IP40" s="151">
        <f t="shared" si="277"/>
        <v>2</v>
      </c>
      <c r="IQ40" s="172">
        <f t="shared" si="277"/>
        <v>0</v>
      </c>
      <c r="IR40" s="159">
        <f t="shared" si="277"/>
        <v>4</v>
      </c>
      <c r="IS40" s="151">
        <f t="shared" si="277"/>
        <v>1</v>
      </c>
      <c r="IT40" s="153">
        <f t="shared" si="277"/>
        <v>0</v>
      </c>
      <c r="IU40" s="151">
        <f t="shared" si="277"/>
        <v>0</v>
      </c>
      <c r="IV40" s="151">
        <f t="shared" si="277"/>
        <v>0</v>
      </c>
      <c r="IW40" s="153">
        <f t="shared" si="277"/>
        <v>0</v>
      </c>
      <c r="IX40" s="159">
        <f t="shared" si="277"/>
        <v>1</v>
      </c>
      <c r="IY40" s="151">
        <f t="shared" si="277"/>
        <v>1</v>
      </c>
      <c r="IZ40" s="153">
        <f t="shared" si="277"/>
        <v>0</v>
      </c>
      <c r="JA40" s="159">
        <f t="shared" si="277"/>
        <v>1</v>
      </c>
      <c r="JB40" s="151">
        <f t="shared" si="277"/>
        <v>1</v>
      </c>
      <c r="JC40" s="153">
        <f t="shared" si="277"/>
        <v>0</v>
      </c>
      <c r="JD40" s="159">
        <f t="shared" si="277"/>
        <v>0</v>
      </c>
      <c r="JE40" s="151">
        <f t="shared" si="277"/>
        <v>0</v>
      </c>
      <c r="JF40" s="151">
        <f t="shared" si="277"/>
        <v>0</v>
      </c>
      <c r="JG40" s="172">
        <f t="shared" si="277"/>
        <v>0</v>
      </c>
      <c r="JH40" s="153">
        <f t="shared" si="277"/>
        <v>0</v>
      </c>
      <c r="JI40" s="154"/>
      <c r="JJ40" s="275" t="s">
        <v>129</v>
      </c>
      <c r="JK40" s="159">
        <f t="shared" ref="JK40:KD40" si="278">SUM(JK41:JK44)</f>
        <v>0</v>
      </c>
      <c r="JL40" s="151">
        <f t="shared" si="278"/>
        <v>0</v>
      </c>
      <c r="JM40" s="151">
        <f t="shared" si="278"/>
        <v>0</v>
      </c>
      <c r="JN40" s="151">
        <f t="shared" si="278"/>
        <v>0</v>
      </c>
      <c r="JO40" s="153">
        <f t="shared" si="278"/>
        <v>0</v>
      </c>
      <c r="JP40" s="159">
        <f t="shared" si="278"/>
        <v>0</v>
      </c>
      <c r="JQ40" s="151">
        <f t="shared" si="278"/>
        <v>0</v>
      </c>
      <c r="JR40" s="151">
        <f t="shared" si="278"/>
        <v>0</v>
      </c>
      <c r="JS40" s="151">
        <f t="shared" si="278"/>
        <v>0</v>
      </c>
      <c r="JT40" s="153">
        <f t="shared" si="278"/>
        <v>0</v>
      </c>
      <c r="JU40" s="159">
        <f t="shared" si="278"/>
        <v>0</v>
      </c>
      <c r="JV40" s="155">
        <f t="shared" si="278"/>
        <v>0</v>
      </c>
      <c r="JW40" s="155">
        <f t="shared" si="278"/>
        <v>0</v>
      </c>
      <c r="JX40" s="155">
        <f t="shared" si="278"/>
        <v>1</v>
      </c>
      <c r="JY40" s="180">
        <f t="shared" si="278"/>
        <v>1</v>
      </c>
      <c r="JZ40" s="159">
        <f t="shared" si="278"/>
        <v>0</v>
      </c>
      <c r="KA40" s="155">
        <f t="shared" si="278"/>
        <v>0</v>
      </c>
      <c r="KB40" s="155">
        <f t="shared" si="278"/>
        <v>3</v>
      </c>
      <c r="KC40" s="155">
        <f t="shared" si="278"/>
        <v>0</v>
      </c>
      <c r="KD40" s="180">
        <f t="shared" si="278"/>
        <v>0</v>
      </c>
      <c r="KE40" s="159">
        <f>SUM(KE41:KE44)</f>
        <v>670</v>
      </c>
      <c r="KF40" s="734">
        <f t="shared" si="216"/>
        <v>2.8358208955223883</v>
      </c>
      <c r="KG40" s="180">
        <f t="shared" ref="KG40:KJ40" si="279">SUM(KG41:KG44)</f>
        <v>19</v>
      </c>
      <c r="KH40" s="155">
        <f t="shared" si="279"/>
        <v>6</v>
      </c>
      <c r="KI40" s="155">
        <f t="shared" si="279"/>
        <v>0</v>
      </c>
      <c r="KJ40" s="180">
        <f t="shared" si="279"/>
        <v>0</v>
      </c>
      <c r="KK40" s="301"/>
      <c r="KL40" s="275" t="s">
        <v>129</v>
      </c>
      <c r="KM40" s="159">
        <f t="shared" ref="KM40:KW40" si="280">SUM(KM41:KM44)</f>
        <v>0</v>
      </c>
      <c r="KN40" s="155">
        <f t="shared" si="280"/>
        <v>0</v>
      </c>
      <c r="KO40" s="155">
        <f t="shared" si="280"/>
        <v>0</v>
      </c>
      <c r="KP40" s="155">
        <f t="shared" si="280"/>
        <v>1</v>
      </c>
      <c r="KQ40" s="155">
        <f t="shared" si="280"/>
        <v>0</v>
      </c>
      <c r="KR40" s="155">
        <f t="shared" si="280"/>
        <v>3</v>
      </c>
      <c r="KS40" s="155">
        <f t="shared" si="280"/>
        <v>0</v>
      </c>
      <c r="KT40" s="155">
        <f t="shared" si="280"/>
        <v>0</v>
      </c>
      <c r="KU40" s="180">
        <f t="shared" si="280"/>
        <v>1</v>
      </c>
      <c r="KV40" s="331">
        <f t="shared" si="280"/>
        <v>0</v>
      </c>
      <c r="KW40" s="180">
        <f t="shared" si="280"/>
        <v>0</v>
      </c>
      <c r="KY40" s="159">
        <f t="shared" ref="KY40:LB40" si="281">SUM(KY41:KY44)</f>
        <v>0</v>
      </c>
      <c r="KZ40" s="155">
        <f t="shared" si="281"/>
        <v>0</v>
      </c>
      <c r="LA40" s="155">
        <f t="shared" si="281"/>
        <v>0</v>
      </c>
      <c r="LB40" s="180">
        <f t="shared" si="281"/>
        <v>0</v>
      </c>
      <c r="LD40" s="275" t="s">
        <v>129</v>
      </c>
      <c r="LE40" s="417">
        <f t="shared" ref="LE40:LV40" si="282">SUM(LE41:LE44)</f>
        <v>0</v>
      </c>
      <c r="LF40" s="417">
        <f t="shared" si="282"/>
        <v>0</v>
      </c>
      <c r="LG40" s="417">
        <f t="shared" si="282"/>
        <v>0</v>
      </c>
      <c r="LH40" s="417">
        <f t="shared" si="282"/>
        <v>0</v>
      </c>
      <c r="LI40" s="417">
        <f t="shared" si="282"/>
        <v>0</v>
      </c>
      <c r="LJ40" s="795">
        <f t="shared" si="282"/>
        <v>0</v>
      </c>
      <c r="LK40" s="454">
        <f t="shared" si="282"/>
        <v>0</v>
      </c>
      <c r="LL40" s="460">
        <f t="shared" si="282"/>
        <v>0</v>
      </c>
      <c r="LM40" s="460">
        <f t="shared" si="282"/>
        <v>0</v>
      </c>
      <c r="LN40" s="462">
        <f t="shared" si="282"/>
        <v>0</v>
      </c>
      <c r="LO40" s="800">
        <f t="shared" si="282"/>
        <v>17</v>
      </c>
      <c r="LP40" s="504">
        <f t="shared" si="282"/>
        <v>0</v>
      </c>
      <c r="LQ40" s="504">
        <f t="shared" si="282"/>
        <v>0</v>
      </c>
      <c r="LR40" s="909">
        <f t="shared" si="282"/>
        <v>0</v>
      </c>
      <c r="LS40" s="454">
        <f t="shared" si="282"/>
        <v>59</v>
      </c>
      <c r="LT40" s="460">
        <f t="shared" si="282"/>
        <v>3</v>
      </c>
      <c r="LU40" s="460">
        <f t="shared" si="282"/>
        <v>1</v>
      </c>
      <c r="LV40" s="462">
        <f t="shared" si="282"/>
        <v>2</v>
      </c>
    </row>
    <row r="41" spans="1:334" s="288" customFormat="1" ht="18.75" x14ac:dyDescent="0.3">
      <c r="A41" s="235">
        <v>1446</v>
      </c>
      <c r="B41" s="201" t="s">
        <v>135</v>
      </c>
      <c r="C41" s="202">
        <v>57</v>
      </c>
      <c r="D41" s="380">
        <v>0</v>
      </c>
      <c r="E41" s="326">
        <v>0</v>
      </c>
      <c r="F41" s="326">
        <v>0</v>
      </c>
      <c r="G41" s="705">
        <v>0</v>
      </c>
      <c r="H41" s="326">
        <v>0</v>
      </c>
      <c r="I41" s="379">
        <v>0</v>
      </c>
      <c r="J41" s="380">
        <v>6</v>
      </c>
      <c r="K41" s="326">
        <v>3</v>
      </c>
      <c r="L41" s="326">
        <v>5</v>
      </c>
      <c r="M41" s="406">
        <v>5.9523809523809517</v>
      </c>
      <c r="N41" s="380">
        <v>6</v>
      </c>
      <c r="O41" s="326">
        <v>3</v>
      </c>
      <c r="P41" s="326">
        <v>5</v>
      </c>
      <c r="Q41" s="386">
        <v>5.9523809523809517</v>
      </c>
      <c r="R41" s="380">
        <v>0</v>
      </c>
      <c r="S41" s="326">
        <v>0</v>
      </c>
      <c r="T41" s="326">
        <v>0</v>
      </c>
      <c r="U41" s="326">
        <v>0</v>
      </c>
      <c r="V41" s="326">
        <v>0</v>
      </c>
      <c r="W41" s="327">
        <v>0</v>
      </c>
      <c r="X41" s="326">
        <v>6</v>
      </c>
      <c r="Y41" s="326">
        <v>3</v>
      </c>
      <c r="Z41" s="326">
        <v>6</v>
      </c>
      <c r="AA41" s="326">
        <v>3</v>
      </c>
      <c r="AB41" s="326">
        <v>10</v>
      </c>
      <c r="AC41" s="326">
        <v>0</v>
      </c>
      <c r="AD41" s="326">
        <v>0</v>
      </c>
      <c r="AE41" s="326">
        <v>0</v>
      </c>
      <c r="AF41" s="327">
        <v>0</v>
      </c>
      <c r="AG41" s="204"/>
      <c r="AH41" s="148"/>
      <c r="AI41" s="276" t="s">
        <v>135</v>
      </c>
      <c r="AJ41" s="202">
        <v>69</v>
      </c>
      <c r="AK41" s="327">
        <v>6</v>
      </c>
      <c r="AL41" s="708">
        <v>6.8181818181818175</v>
      </c>
      <c r="AM41" s="326">
        <v>6</v>
      </c>
      <c r="AN41" s="326">
        <v>6</v>
      </c>
      <c r="AO41" s="326">
        <v>0</v>
      </c>
      <c r="AP41" s="326">
        <v>0</v>
      </c>
      <c r="AQ41" s="327">
        <v>11</v>
      </c>
      <c r="AR41" s="326">
        <v>0</v>
      </c>
      <c r="AS41" s="326">
        <v>0</v>
      </c>
      <c r="AT41" s="379">
        <v>6</v>
      </c>
      <c r="AU41" s="380">
        <v>8</v>
      </c>
      <c r="AV41" s="708">
        <v>9.0909090909090917</v>
      </c>
      <c r="AW41" s="326">
        <v>8</v>
      </c>
      <c r="AX41" s="744">
        <v>8</v>
      </c>
      <c r="AY41" s="326">
        <v>0</v>
      </c>
      <c r="AZ41" s="326">
        <v>0</v>
      </c>
      <c r="BA41" s="326">
        <v>0</v>
      </c>
      <c r="BB41" s="708">
        <v>0</v>
      </c>
      <c r="BC41" s="326">
        <v>0</v>
      </c>
      <c r="BD41" s="326">
        <v>0</v>
      </c>
      <c r="BE41" s="326">
        <v>0</v>
      </c>
      <c r="BF41" s="708">
        <v>0</v>
      </c>
      <c r="BG41" s="326">
        <v>0</v>
      </c>
      <c r="BH41" s="326">
        <v>0</v>
      </c>
      <c r="BI41" s="326">
        <v>0</v>
      </c>
      <c r="BJ41" s="326">
        <v>0</v>
      </c>
      <c r="BK41" s="934">
        <v>0</v>
      </c>
      <c r="BL41" s="934">
        <v>0</v>
      </c>
      <c r="BM41" s="327">
        <v>0</v>
      </c>
      <c r="BN41" s="148"/>
      <c r="BO41" s="201" t="s">
        <v>135</v>
      </c>
      <c r="BP41" s="202">
        <v>76</v>
      </c>
      <c r="BQ41" s="380">
        <v>0</v>
      </c>
      <c r="BR41" s="326">
        <v>11</v>
      </c>
      <c r="BS41" s="326">
        <v>0</v>
      </c>
      <c r="BT41" s="326">
        <v>0</v>
      </c>
      <c r="BU41" s="326">
        <v>1</v>
      </c>
      <c r="BV41" s="326">
        <v>0</v>
      </c>
      <c r="BW41" s="326">
        <v>0</v>
      </c>
      <c r="BX41" s="326">
        <v>0</v>
      </c>
      <c r="BY41" s="708">
        <v>0</v>
      </c>
      <c r="BZ41" s="326">
        <v>0</v>
      </c>
      <c r="CA41" s="326">
        <v>0</v>
      </c>
      <c r="CB41" s="326">
        <v>0</v>
      </c>
      <c r="CC41" s="708">
        <v>0</v>
      </c>
      <c r="CD41" s="326">
        <v>0</v>
      </c>
      <c r="CE41" s="326">
        <v>0</v>
      </c>
      <c r="CF41" s="326">
        <v>0</v>
      </c>
      <c r="CG41" s="326">
        <v>0</v>
      </c>
      <c r="CH41" s="934">
        <v>0</v>
      </c>
      <c r="CI41" s="941">
        <v>0</v>
      </c>
      <c r="CJ41" s="380">
        <v>0</v>
      </c>
      <c r="CK41" s="326">
        <v>1</v>
      </c>
      <c r="CL41" s="716">
        <v>1.3157894736842104</v>
      </c>
      <c r="CM41" s="326"/>
      <c r="CN41" s="326"/>
      <c r="CO41" s="327">
        <v>0</v>
      </c>
      <c r="CP41" s="148"/>
      <c r="CQ41" s="370" t="s">
        <v>135</v>
      </c>
      <c r="CR41" s="371">
        <v>9</v>
      </c>
      <c r="CS41" s="380"/>
      <c r="CT41" s="326"/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/>
      <c r="DL41" s="380"/>
      <c r="DM41" s="327"/>
      <c r="DN41" s="148"/>
      <c r="DO41" s="201" t="s">
        <v>135</v>
      </c>
      <c r="DP41" s="202">
        <v>79</v>
      </c>
      <c r="DQ41" s="380"/>
      <c r="DR41" s="326"/>
      <c r="DS41" s="925"/>
      <c r="DT41" s="379"/>
      <c r="DU41" s="380"/>
      <c r="DV41" s="326"/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>
        <v>0</v>
      </c>
      <c r="EH41" s="327">
        <v>0</v>
      </c>
      <c r="EI41" s="326"/>
      <c r="EJ41" s="326"/>
      <c r="EK41" s="716">
        <v>0</v>
      </c>
      <c r="EL41" s="326"/>
      <c r="EM41" s="326">
        <v>9</v>
      </c>
      <c r="EN41" s="708">
        <v>11.25</v>
      </c>
      <c r="EO41" s="326">
        <v>9</v>
      </c>
      <c r="EP41" s="716">
        <v>11.25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0</v>
      </c>
      <c r="EW41" s="326">
        <v>0</v>
      </c>
      <c r="EX41" s="327">
        <v>0</v>
      </c>
      <c r="EY41" s="326">
        <v>0</v>
      </c>
      <c r="EZ41" s="326">
        <v>0</v>
      </c>
      <c r="FA41" s="379">
        <v>0</v>
      </c>
      <c r="FB41" s="380">
        <v>1</v>
      </c>
      <c r="FC41" s="326">
        <v>0</v>
      </c>
      <c r="FD41" s="327">
        <v>0</v>
      </c>
      <c r="FE41" s="326">
        <v>0</v>
      </c>
      <c r="FF41" s="326">
        <v>0</v>
      </c>
      <c r="FG41" s="379">
        <v>0</v>
      </c>
      <c r="FH41" s="380">
        <v>0</v>
      </c>
      <c r="FI41" s="326">
        <v>0</v>
      </c>
      <c r="FJ41" s="327">
        <v>0</v>
      </c>
      <c r="FK41" s="205">
        <v>56</v>
      </c>
      <c r="FL41" s="724">
        <v>0</v>
      </c>
      <c r="FM41" s="326">
        <v>0</v>
      </c>
      <c r="FN41" s="326">
        <v>0</v>
      </c>
      <c r="FO41" s="326">
        <v>0</v>
      </c>
      <c r="FP41" s="326">
        <v>0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2</v>
      </c>
      <c r="GB41" s="326">
        <v>0</v>
      </c>
      <c r="GC41" s="326">
        <v>0</v>
      </c>
      <c r="GD41" s="326">
        <v>0</v>
      </c>
      <c r="GE41" s="326">
        <v>0</v>
      </c>
      <c r="GF41" s="326">
        <v>0</v>
      </c>
      <c r="GG41" s="327">
        <v>0</v>
      </c>
      <c r="GH41" s="148"/>
      <c r="GI41" s="201" t="s">
        <v>135</v>
      </c>
      <c r="GJ41" s="486">
        <v>421</v>
      </c>
      <c r="GK41" s="727">
        <v>26.732673267326735</v>
      </c>
      <c r="GL41" s="380">
        <v>0</v>
      </c>
      <c r="GM41" s="326">
        <v>0</v>
      </c>
      <c r="GN41" s="326">
        <v>0</v>
      </c>
      <c r="GO41" s="326">
        <v>0</v>
      </c>
      <c r="GP41" s="327">
        <v>0</v>
      </c>
      <c r="GQ41" s="380">
        <v>2</v>
      </c>
      <c r="GR41" s="326">
        <v>0</v>
      </c>
      <c r="GS41" s="326">
        <v>6</v>
      </c>
      <c r="GT41" s="326">
        <v>12</v>
      </c>
      <c r="GU41" s="327">
        <v>7</v>
      </c>
      <c r="GV41" s="205">
        <v>26</v>
      </c>
      <c r="GW41" s="205">
        <v>702</v>
      </c>
      <c r="GX41" s="730">
        <v>4.4444444444444446</v>
      </c>
      <c r="GY41" s="380">
        <v>0</v>
      </c>
      <c r="GZ41" s="326">
        <v>0</v>
      </c>
      <c r="HA41" s="326">
        <v>1</v>
      </c>
      <c r="HB41" s="326">
        <v>0</v>
      </c>
      <c r="HC41" s="326">
        <v>0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1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9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0</v>
      </c>
      <c r="IP41" s="326">
        <v>0</v>
      </c>
      <c r="IQ41" s="379">
        <v>0</v>
      </c>
      <c r="IR41" s="380">
        <v>0</v>
      </c>
      <c r="IS41" s="326">
        <v>0</v>
      </c>
      <c r="IT41" s="327">
        <v>0</v>
      </c>
      <c r="IU41" s="326">
        <v>0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>
        <v>0</v>
      </c>
      <c r="JQ41" s="326">
        <v>0</v>
      </c>
      <c r="JR41" s="326">
        <v>0</v>
      </c>
      <c r="JS41" s="326">
        <v>0</v>
      </c>
      <c r="JT41" s="327">
        <v>0</v>
      </c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2.5641025641025639</v>
      </c>
      <c r="KG41" s="173">
        <v>9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0</v>
      </c>
      <c r="KQ41" s="203">
        <v>0</v>
      </c>
      <c r="KR41" s="203">
        <v>1</v>
      </c>
      <c r="KS41" s="203">
        <v>0</v>
      </c>
      <c r="KT41" s="203">
        <v>0</v>
      </c>
      <c r="KU41" s="173">
        <v>0</v>
      </c>
      <c r="KV41" s="332"/>
      <c r="KW41" s="173"/>
      <c r="KY41" s="205"/>
      <c r="KZ41" s="203"/>
      <c r="LA41" s="203"/>
      <c r="LB41" s="173"/>
      <c r="LD41" s="276" t="s">
        <v>135</v>
      </c>
      <c r="LE41" s="419"/>
      <c r="LF41" s="419"/>
      <c r="LG41" s="419"/>
      <c r="LH41" s="419"/>
      <c r="LI41" s="419"/>
      <c r="LJ41" s="545"/>
      <c r="LK41" s="480"/>
      <c r="LL41" s="452"/>
      <c r="LM41" s="452"/>
      <c r="LN41" s="453"/>
      <c r="LO41" s="801">
        <v>6</v>
      </c>
      <c r="LP41" s="452"/>
      <c r="LQ41" s="452"/>
      <c r="LR41" s="910"/>
      <c r="LS41" s="480"/>
      <c r="LT41" s="452"/>
      <c r="LU41" s="452">
        <v>1</v>
      </c>
      <c r="LV41" s="914">
        <v>2</v>
      </c>
    </row>
    <row r="42" spans="1:334" s="288" customFormat="1" ht="18.75" x14ac:dyDescent="0.3">
      <c r="A42" s="235">
        <v>1449</v>
      </c>
      <c r="B42" s="201" t="s">
        <v>136</v>
      </c>
      <c r="C42" s="202">
        <v>39</v>
      </c>
      <c r="D42" s="380">
        <v>0</v>
      </c>
      <c r="E42" s="326">
        <v>0</v>
      </c>
      <c r="F42" s="326">
        <v>0</v>
      </c>
      <c r="G42" s="705">
        <v>0</v>
      </c>
      <c r="H42" s="326">
        <v>0</v>
      </c>
      <c r="I42" s="379">
        <v>0</v>
      </c>
      <c r="J42" s="380">
        <v>4</v>
      </c>
      <c r="K42" s="326">
        <v>4</v>
      </c>
      <c r="L42" s="326">
        <v>2</v>
      </c>
      <c r="M42" s="406">
        <v>4</v>
      </c>
      <c r="N42" s="380">
        <v>4</v>
      </c>
      <c r="O42" s="326">
        <v>4</v>
      </c>
      <c r="P42" s="326">
        <v>2</v>
      </c>
      <c r="Q42" s="386">
        <v>4</v>
      </c>
      <c r="R42" s="380">
        <v>0</v>
      </c>
      <c r="S42" s="326">
        <v>0</v>
      </c>
      <c r="T42" s="326">
        <v>0</v>
      </c>
      <c r="U42" s="326">
        <v>0</v>
      </c>
      <c r="V42" s="326">
        <v>0</v>
      </c>
      <c r="W42" s="327">
        <v>0</v>
      </c>
      <c r="X42" s="326">
        <v>4</v>
      </c>
      <c r="Y42" s="326">
        <v>4</v>
      </c>
      <c r="Z42" s="326">
        <v>4</v>
      </c>
      <c r="AA42" s="326">
        <v>4</v>
      </c>
      <c r="AB42" s="326">
        <v>13</v>
      </c>
      <c r="AC42" s="326">
        <v>1</v>
      </c>
      <c r="AD42" s="326">
        <v>0</v>
      </c>
      <c r="AE42" s="326">
        <v>0</v>
      </c>
      <c r="AF42" s="327">
        <v>0</v>
      </c>
      <c r="AG42" s="204"/>
      <c r="AH42" s="148"/>
      <c r="AI42" s="276" t="s">
        <v>136</v>
      </c>
      <c r="AJ42" s="202">
        <v>51</v>
      </c>
      <c r="AK42" s="327">
        <v>3</v>
      </c>
      <c r="AL42" s="708">
        <v>5.5555555555555554</v>
      </c>
      <c r="AM42" s="326">
        <v>3</v>
      </c>
      <c r="AN42" s="326">
        <v>3</v>
      </c>
      <c r="AO42" s="326">
        <v>0</v>
      </c>
      <c r="AP42" s="326">
        <v>0</v>
      </c>
      <c r="AQ42" s="327">
        <v>5</v>
      </c>
      <c r="AR42" s="326">
        <v>0</v>
      </c>
      <c r="AS42" s="326">
        <v>0</v>
      </c>
      <c r="AT42" s="379">
        <v>5</v>
      </c>
      <c r="AU42" s="380">
        <v>3</v>
      </c>
      <c r="AV42" s="708">
        <v>5.5555555555555554</v>
      </c>
      <c r="AW42" s="326">
        <v>3</v>
      </c>
      <c r="AX42" s="744">
        <v>3</v>
      </c>
      <c r="AY42" s="326">
        <v>0</v>
      </c>
      <c r="AZ42" s="326">
        <v>0</v>
      </c>
      <c r="BA42" s="326">
        <v>0</v>
      </c>
      <c r="BB42" s="708">
        <v>0</v>
      </c>
      <c r="BC42" s="326">
        <v>0</v>
      </c>
      <c r="BD42" s="326">
        <v>0</v>
      </c>
      <c r="BE42" s="326">
        <v>0</v>
      </c>
      <c r="BF42" s="708">
        <v>0</v>
      </c>
      <c r="BG42" s="326">
        <v>0</v>
      </c>
      <c r="BH42" s="326">
        <v>0</v>
      </c>
      <c r="BI42" s="326">
        <v>0</v>
      </c>
      <c r="BJ42" s="326">
        <v>0</v>
      </c>
      <c r="BK42" s="934">
        <v>0</v>
      </c>
      <c r="BL42" s="934">
        <v>0</v>
      </c>
      <c r="BM42" s="327">
        <v>0</v>
      </c>
      <c r="BN42" s="148"/>
      <c r="BO42" s="201" t="s">
        <v>136</v>
      </c>
      <c r="BP42" s="202">
        <v>54</v>
      </c>
      <c r="BQ42" s="380">
        <v>0</v>
      </c>
      <c r="BR42" s="326">
        <v>12</v>
      </c>
      <c r="BS42" s="326">
        <v>0</v>
      </c>
      <c r="BT42" s="326"/>
      <c r="BU42" s="326">
        <v>0</v>
      </c>
      <c r="BV42" s="326">
        <v>0</v>
      </c>
      <c r="BW42" s="326">
        <v>0</v>
      </c>
      <c r="BX42" s="326">
        <v>0</v>
      </c>
      <c r="BY42" s="708">
        <v>0</v>
      </c>
      <c r="BZ42" s="326">
        <v>0</v>
      </c>
      <c r="CA42" s="326">
        <v>0</v>
      </c>
      <c r="CB42" s="326">
        <v>0</v>
      </c>
      <c r="CC42" s="708">
        <v>0</v>
      </c>
      <c r="CD42" s="326">
        <v>0</v>
      </c>
      <c r="CE42" s="326">
        <v>0</v>
      </c>
      <c r="CF42" s="326">
        <v>0</v>
      </c>
      <c r="CG42" s="326">
        <v>0</v>
      </c>
      <c r="CH42" s="934">
        <v>0</v>
      </c>
      <c r="CI42" s="941">
        <v>0</v>
      </c>
      <c r="CJ42" s="380">
        <v>0</v>
      </c>
      <c r="CK42" s="326">
        <v>0</v>
      </c>
      <c r="CL42" s="716">
        <v>0</v>
      </c>
      <c r="CM42" s="326"/>
      <c r="CN42" s="326"/>
      <c r="CO42" s="327">
        <v>0</v>
      </c>
      <c r="CP42" s="148"/>
      <c r="CQ42" s="370" t="s">
        <v>136</v>
      </c>
      <c r="CR42" s="371">
        <v>5</v>
      </c>
      <c r="CS42" s="380"/>
      <c r="CT42" s="326"/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80"/>
      <c r="DM42" s="327"/>
      <c r="DN42" s="148"/>
      <c r="DO42" s="201" t="s">
        <v>136</v>
      </c>
      <c r="DP42" s="202">
        <v>48</v>
      </c>
      <c r="DQ42" s="380"/>
      <c r="DR42" s="326"/>
      <c r="DS42" s="925">
        <v>6</v>
      </c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>
        <v>0</v>
      </c>
      <c r="EH42" s="327">
        <v>0</v>
      </c>
      <c r="EI42" s="326"/>
      <c r="EJ42" s="326"/>
      <c r="EK42" s="716">
        <v>0</v>
      </c>
      <c r="EL42" s="326"/>
      <c r="EM42" s="326">
        <v>1</v>
      </c>
      <c r="EN42" s="708">
        <v>2.1739130434782608</v>
      </c>
      <c r="EO42" s="326">
        <v>1</v>
      </c>
      <c r="EP42" s="716">
        <v>2.1739130434782608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0</v>
      </c>
      <c r="EW42" s="326">
        <v>0</v>
      </c>
      <c r="EX42" s="327">
        <v>0</v>
      </c>
      <c r="EY42" s="326">
        <v>2</v>
      </c>
      <c r="EZ42" s="326">
        <v>0</v>
      </c>
      <c r="FA42" s="379">
        <v>0</v>
      </c>
      <c r="FB42" s="380">
        <v>0</v>
      </c>
      <c r="FC42" s="326">
        <v>1</v>
      </c>
      <c r="FD42" s="327">
        <v>0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37</v>
      </c>
      <c r="FL42" s="724">
        <v>13.513513513513514</v>
      </c>
      <c r="FM42" s="326">
        <v>0</v>
      </c>
      <c r="FN42" s="326">
        <v>0</v>
      </c>
      <c r="FO42" s="326">
        <v>2</v>
      </c>
      <c r="FP42" s="326">
        <v>3</v>
      </c>
      <c r="FQ42" s="327">
        <v>0</v>
      </c>
      <c r="FR42" s="380">
        <v>0</v>
      </c>
      <c r="FS42" s="326">
        <v>0</v>
      </c>
      <c r="FT42" s="326">
        <v>0</v>
      </c>
      <c r="FU42" s="326">
        <v>0</v>
      </c>
      <c r="FV42" s="326">
        <v>1</v>
      </c>
      <c r="FW42" s="326">
        <v>0</v>
      </c>
      <c r="FX42" s="326">
        <v>0</v>
      </c>
      <c r="FY42" s="326">
        <v>0</v>
      </c>
      <c r="FZ42" s="326">
        <v>0</v>
      </c>
      <c r="GA42" s="326">
        <v>0</v>
      </c>
      <c r="GB42" s="326">
        <v>0</v>
      </c>
      <c r="GC42" s="326">
        <v>0</v>
      </c>
      <c r="GD42" s="326">
        <v>2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56.451612903225815</v>
      </c>
      <c r="GL42" s="380">
        <v>0</v>
      </c>
      <c r="GM42" s="326">
        <v>0</v>
      </c>
      <c r="GN42" s="326">
        <v>0</v>
      </c>
      <c r="GO42" s="326">
        <v>0</v>
      </c>
      <c r="GP42" s="327">
        <v>1</v>
      </c>
      <c r="GQ42" s="380">
        <v>1</v>
      </c>
      <c r="GR42" s="326">
        <v>1</v>
      </c>
      <c r="GS42" s="326">
        <v>3</v>
      </c>
      <c r="GT42" s="326">
        <v>23</v>
      </c>
      <c r="GU42" s="327">
        <v>6</v>
      </c>
      <c r="GV42" s="205">
        <v>22</v>
      </c>
      <c r="GW42" s="205">
        <v>338</v>
      </c>
      <c r="GX42" s="730">
        <v>7.8014184397163122</v>
      </c>
      <c r="GY42" s="380">
        <v>0</v>
      </c>
      <c r="GZ42" s="326">
        <v>0</v>
      </c>
      <c r="HA42" s="326">
        <v>0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0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0</v>
      </c>
      <c r="IM42" s="326">
        <v>0</v>
      </c>
      <c r="IN42" s="327">
        <v>0</v>
      </c>
      <c r="IO42" s="326">
        <v>1</v>
      </c>
      <c r="IP42" s="326">
        <v>2</v>
      </c>
      <c r="IQ42" s="379">
        <v>0</v>
      </c>
      <c r="IR42" s="380">
        <v>2</v>
      </c>
      <c r="IS42" s="326">
        <v>0</v>
      </c>
      <c r="IT42" s="327">
        <v>0</v>
      </c>
      <c r="IU42" s="326">
        <v>0</v>
      </c>
      <c r="IV42" s="326">
        <v>0</v>
      </c>
      <c r="IW42" s="327">
        <v>0</v>
      </c>
      <c r="IX42" s="380">
        <v>0</v>
      </c>
      <c r="IY42" s="326">
        <v>1</v>
      </c>
      <c r="IZ42" s="327">
        <v>0</v>
      </c>
      <c r="JA42" s="380">
        <v>0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>
        <v>0</v>
      </c>
      <c r="JQ42" s="326">
        <v>0</v>
      </c>
      <c r="JR42" s="326">
        <v>0</v>
      </c>
      <c r="JS42" s="326">
        <v>0</v>
      </c>
      <c r="JT42" s="327">
        <v>0</v>
      </c>
      <c r="JU42" s="380">
        <v>0</v>
      </c>
      <c r="JV42" s="326">
        <v>0</v>
      </c>
      <c r="JW42" s="326">
        <v>0</v>
      </c>
      <c r="JX42" s="326">
        <v>0</v>
      </c>
      <c r="JY42" s="327">
        <v>1</v>
      </c>
      <c r="JZ42" s="380">
        <v>0</v>
      </c>
      <c r="KA42" s="326">
        <v>0</v>
      </c>
      <c r="KB42" s="326">
        <v>2</v>
      </c>
      <c r="KC42" s="326">
        <v>0</v>
      </c>
      <c r="KD42" s="327">
        <v>0</v>
      </c>
      <c r="KE42" s="205">
        <v>169</v>
      </c>
      <c r="KF42" s="734">
        <v>4.7337278106508878</v>
      </c>
      <c r="KG42" s="173">
        <v>8</v>
      </c>
      <c r="KH42" s="205">
        <v>4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1</v>
      </c>
      <c r="KQ42" s="203">
        <v>0</v>
      </c>
      <c r="KR42" s="203">
        <v>2</v>
      </c>
      <c r="KS42" s="203">
        <v>0</v>
      </c>
      <c r="KT42" s="203">
        <v>0</v>
      </c>
      <c r="KU42" s="173">
        <v>1</v>
      </c>
      <c r="KV42" s="332"/>
      <c r="KW42" s="173"/>
      <c r="KY42" s="205"/>
      <c r="KZ42" s="203"/>
      <c r="LA42" s="203"/>
      <c r="LB42" s="173"/>
      <c r="LD42" s="276" t="s">
        <v>136</v>
      </c>
      <c r="LE42" s="419"/>
      <c r="LF42" s="419"/>
      <c r="LG42" s="419"/>
      <c r="LH42" s="419"/>
      <c r="LI42" s="419"/>
      <c r="LJ42" s="545"/>
      <c r="LK42" s="480"/>
      <c r="LL42" s="452"/>
      <c r="LM42" s="452"/>
      <c r="LN42" s="453"/>
      <c r="LO42" s="802">
        <v>5</v>
      </c>
      <c r="LP42" s="452"/>
      <c r="LQ42" s="452"/>
      <c r="LR42" s="910"/>
      <c r="LS42" s="480">
        <v>10</v>
      </c>
      <c r="LT42" s="452">
        <v>2</v>
      </c>
      <c r="LU42" s="452"/>
      <c r="LV42" s="914"/>
    </row>
    <row r="43" spans="1:334" s="288" customFormat="1" ht="21" x14ac:dyDescent="0.35">
      <c r="A43" s="235">
        <v>1450</v>
      </c>
      <c r="B43" s="201" t="s">
        <v>140</v>
      </c>
      <c r="C43" s="202">
        <v>11</v>
      </c>
      <c r="D43" s="380">
        <v>0</v>
      </c>
      <c r="E43" s="326">
        <v>0</v>
      </c>
      <c r="F43" s="326">
        <v>0</v>
      </c>
      <c r="G43" s="705">
        <v>0</v>
      </c>
      <c r="H43" s="326">
        <v>0</v>
      </c>
      <c r="I43" s="379">
        <v>0</v>
      </c>
      <c r="J43" s="380">
        <v>0</v>
      </c>
      <c r="K43" s="326">
        <v>2</v>
      </c>
      <c r="L43" s="326">
        <v>1</v>
      </c>
      <c r="M43" s="406">
        <v>7.1428571428571423</v>
      </c>
      <c r="N43" s="380">
        <v>0</v>
      </c>
      <c r="O43" s="326">
        <v>2</v>
      </c>
      <c r="P43" s="928">
        <v>1</v>
      </c>
      <c r="Q43" s="386">
        <v>14.285714285714285</v>
      </c>
      <c r="R43" s="380">
        <v>0</v>
      </c>
      <c r="S43" s="326">
        <v>0</v>
      </c>
      <c r="T43" s="326">
        <v>0</v>
      </c>
      <c r="U43" s="326">
        <v>0</v>
      </c>
      <c r="V43" s="326">
        <v>0</v>
      </c>
      <c r="W43" s="327">
        <v>0</v>
      </c>
      <c r="X43" s="326">
        <v>0</v>
      </c>
      <c r="Y43" s="326">
        <v>2</v>
      </c>
      <c r="Z43" s="326">
        <v>0</v>
      </c>
      <c r="AA43" s="326">
        <v>2</v>
      </c>
      <c r="AB43" s="326">
        <v>5</v>
      </c>
      <c r="AC43" s="326">
        <v>1</v>
      </c>
      <c r="AD43" s="326">
        <v>0</v>
      </c>
      <c r="AE43" s="326">
        <v>0</v>
      </c>
      <c r="AF43" s="327">
        <v>0</v>
      </c>
      <c r="AG43" s="204"/>
      <c r="AH43" s="148"/>
      <c r="AI43" s="276" t="s">
        <v>140</v>
      </c>
      <c r="AJ43" s="202">
        <v>14</v>
      </c>
      <c r="AK43" s="327">
        <v>2</v>
      </c>
      <c r="AL43" s="708">
        <v>13.333333333333334</v>
      </c>
      <c r="AM43" s="326">
        <v>1</v>
      </c>
      <c r="AN43" s="326">
        <v>1</v>
      </c>
      <c r="AO43" s="326">
        <v>0</v>
      </c>
      <c r="AP43" s="326">
        <v>0</v>
      </c>
      <c r="AQ43" s="327">
        <v>4</v>
      </c>
      <c r="AR43" s="326">
        <v>0</v>
      </c>
      <c r="AS43" s="326">
        <v>0</v>
      </c>
      <c r="AT43" s="379">
        <v>5</v>
      </c>
      <c r="AU43" s="380">
        <v>1</v>
      </c>
      <c r="AV43" s="708">
        <v>6.666666666666667</v>
      </c>
      <c r="AW43" s="326">
        <v>1</v>
      </c>
      <c r="AX43" s="744">
        <v>1</v>
      </c>
      <c r="AY43" s="326">
        <v>0</v>
      </c>
      <c r="AZ43" s="326">
        <v>0</v>
      </c>
      <c r="BA43" s="326">
        <v>0</v>
      </c>
      <c r="BB43" s="708">
        <v>0</v>
      </c>
      <c r="BC43" s="326">
        <v>0</v>
      </c>
      <c r="BD43" s="326">
        <v>0</v>
      </c>
      <c r="BE43" s="326">
        <v>0</v>
      </c>
      <c r="BF43" s="708">
        <v>0</v>
      </c>
      <c r="BG43" s="326">
        <v>0</v>
      </c>
      <c r="BH43" s="326">
        <v>0</v>
      </c>
      <c r="BI43" s="326">
        <v>0</v>
      </c>
      <c r="BJ43" s="326">
        <v>0</v>
      </c>
      <c r="BK43" s="934">
        <v>0</v>
      </c>
      <c r="BL43" s="934">
        <v>0</v>
      </c>
      <c r="BM43" s="327">
        <v>0</v>
      </c>
      <c r="BN43" s="148"/>
      <c r="BO43" s="201" t="s">
        <v>140</v>
      </c>
      <c r="BP43" s="202">
        <v>15</v>
      </c>
      <c r="BQ43" s="380">
        <v>0</v>
      </c>
      <c r="BR43" s="326">
        <v>10</v>
      </c>
      <c r="BS43" s="326">
        <v>0</v>
      </c>
      <c r="BT43" s="326"/>
      <c r="BU43" s="326">
        <v>0</v>
      </c>
      <c r="BV43" s="326">
        <v>0</v>
      </c>
      <c r="BW43" s="326">
        <v>0</v>
      </c>
      <c r="BX43" s="326">
        <v>0</v>
      </c>
      <c r="BY43" s="708">
        <v>0</v>
      </c>
      <c r="BZ43" s="326">
        <v>0</v>
      </c>
      <c r="CA43" s="326">
        <v>0</v>
      </c>
      <c r="CB43" s="326">
        <v>0</v>
      </c>
      <c r="CC43" s="708">
        <v>0</v>
      </c>
      <c r="CD43" s="326">
        <v>0</v>
      </c>
      <c r="CE43" s="326">
        <v>0</v>
      </c>
      <c r="CF43" s="326">
        <v>0</v>
      </c>
      <c r="CG43" s="326">
        <v>0</v>
      </c>
      <c r="CH43" s="934">
        <v>0</v>
      </c>
      <c r="CI43" s="941">
        <v>0</v>
      </c>
      <c r="CJ43" s="380">
        <v>0</v>
      </c>
      <c r="CK43" s="326">
        <v>0</v>
      </c>
      <c r="CL43" s="716">
        <v>0</v>
      </c>
      <c r="CM43" s="326"/>
      <c r="CN43" s="326"/>
      <c r="CO43" s="327">
        <v>0</v>
      </c>
      <c r="CP43" s="148"/>
      <c r="CQ43" s="370" t="s">
        <v>140</v>
      </c>
      <c r="CR43" s="371">
        <v>1</v>
      </c>
      <c r="CS43" s="380"/>
      <c r="CT43" s="326"/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80"/>
      <c r="DM43" s="327"/>
      <c r="DN43" s="148"/>
      <c r="DO43" s="201" t="s">
        <v>140</v>
      </c>
      <c r="DP43" s="202">
        <v>13</v>
      </c>
      <c r="DQ43" s="380"/>
      <c r="DR43" s="326"/>
      <c r="DS43" s="925">
        <v>3</v>
      </c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>
        <v>0</v>
      </c>
      <c r="EH43" s="327">
        <v>0</v>
      </c>
      <c r="EI43" s="326"/>
      <c r="EJ43" s="326"/>
      <c r="EK43" s="716">
        <v>0</v>
      </c>
      <c r="EL43" s="326"/>
      <c r="EM43" s="326">
        <v>1</v>
      </c>
      <c r="EN43" s="708">
        <v>7.6923076923076925</v>
      </c>
      <c r="EO43" s="326">
        <v>1</v>
      </c>
      <c r="EP43" s="716">
        <v>7.6923076923076925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2</v>
      </c>
      <c r="EW43" s="326">
        <v>0</v>
      </c>
      <c r="EX43" s="327">
        <v>0</v>
      </c>
      <c r="EY43" s="326">
        <v>0</v>
      </c>
      <c r="EZ43" s="326">
        <v>0</v>
      </c>
      <c r="FA43" s="379">
        <v>0</v>
      </c>
      <c r="FB43" s="380">
        <v>0</v>
      </c>
      <c r="FC43" s="326">
        <v>0</v>
      </c>
      <c r="FD43" s="327">
        <v>0</v>
      </c>
      <c r="FE43" s="326">
        <v>0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10</v>
      </c>
      <c r="FL43" s="724">
        <v>20</v>
      </c>
      <c r="FM43" s="326">
        <v>0</v>
      </c>
      <c r="FN43" s="326">
        <v>0</v>
      </c>
      <c r="FO43" s="326">
        <v>0</v>
      </c>
      <c r="FP43" s="326">
        <v>2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0</v>
      </c>
      <c r="FX43" s="326">
        <v>0</v>
      </c>
      <c r="FY43" s="326">
        <v>0</v>
      </c>
      <c r="FZ43" s="326">
        <v>0</v>
      </c>
      <c r="GA43" s="326">
        <v>0</v>
      </c>
      <c r="GB43" s="326">
        <v>0</v>
      </c>
      <c r="GC43" s="326">
        <v>0</v>
      </c>
      <c r="GD43" s="326">
        <v>0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70.588235294117652</v>
      </c>
      <c r="GL43" s="380">
        <v>0</v>
      </c>
      <c r="GM43" s="326">
        <v>0</v>
      </c>
      <c r="GN43" s="326">
        <v>0</v>
      </c>
      <c r="GO43" s="326">
        <v>2</v>
      </c>
      <c r="GP43" s="327">
        <v>0</v>
      </c>
      <c r="GQ43" s="380">
        <v>2</v>
      </c>
      <c r="GR43" s="326">
        <v>3</v>
      </c>
      <c r="GS43" s="326">
        <v>4</v>
      </c>
      <c r="GT43" s="326">
        <v>0</v>
      </c>
      <c r="GU43" s="327">
        <v>1</v>
      </c>
      <c r="GV43" s="205">
        <v>6</v>
      </c>
      <c r="GW43" s="205">
        <v>95</v>
      </c>
      <c r="GX43" s="730">
        <v>7.5</v>
      </c>
      <c r="GY43" s="380">
        <v>0</v>
      </c>
      <c r="GZ43" s="326">
        <v>0</v>
      </c>
      <c r="HA43" s="326">
        <v>1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0</v>
      </c>
      <c r="IM43" s="326">
        <v>0</v>
      </c>
      <c r="IN43" s="327">
        <v>0</v>
      </c>
      <c r="IO43" s="326">
        <v>0</v>
      </c>
      <c r="IP43" s="326">
        <v>0</v>
      </c>
      <c r="IQ43" s="379">
        <v>0</v>
      </c>
      <c r="IR43" s="380">
        <v>1</v>
      </c>
      <c r="IS43" s="326">
        <v>1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1</v>
      </c>
      <c r="JB43" s="326">
        <v>1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>
        <v>0</v>
      </c>
      <c r="JQ43" s="326">
        <v>0</v>
      </c>
      <c r="JR43" s="326">
        <v>0</v>
      </c>
      <c r="JS43" s="326">
        <v>0</v>
      </c>
      <c r="JT43" s="327">
        <v>0</v>
      </c>
      <c r="JU43" s="380">
        <v>0</v>
      </c>
      <c r="JV43" s="326">
        <v>0</v>
      </c>
      <c r="JW43" s="326">
        <v>0</v>
      </c>
      <c r="JX43" s="326">
        <v>0</v>
      </c>
      <c r="JY43" s="327">
        <v>0</v>
      </c>
      <c r="JZ43" s="380">
        <v>0</v>
      </c>
      <c r="KA43" s="326">
        <v>0</v>
      </c>
      <c r="KB43" s="326">
        <v>1</v>
      </c>
      <c r="KC43" s="326">
        <v>0</v>
      </c>
      <c r="KD43" s="327">
        <v>0</v>
      </c>
      <c r="KE43" s="205">
        <v>48</v>
      </c>
      <c r="KF43" s="734">
        <v>0</v>
      </c>
      <c r="KG43" s="173">
        <v>0</v>
      </c>
      <c r="KH43" s="205">
        <v>2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0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419"/>
      <c r="LF43" s="419"/>
      <c r="LG43" s="419"/>
      <c r="LH43" s="419"/>
      <c r="LI43" s="419"/>
      <c r="LJ43" s="545"/>
      <c r="LK43" s="480"/>
      <c r="LL43" s="452"/>
      <c r="LM43" s="452"/>
      <c r="LN43" s="453"/>
      <c r="LO43" s="801">
        <v>4</v>
      </c>
      <c r="LP43" s="452"/>
      <c r="LQ43" s="452"/>
      <c r="LR43" s="910"/>
      <c r="LS43" s="480">
        <v>2</v>
      </c>
      <c r="LT43" s="452"/>
      <c r="LU43" s="452"/>
      <c r="LV43" s="914"/>
    </row>
    <row r="44" spans="1:334" s="288" customFormat="1" ht="18.75" x14ac:dyDescent="0.3">
      <c r="A44" s="235">
        <v>1451</v>
      </c>
      <c r="B44" s="201" t="s">
        <v>141</v>
      </c>
      <c r="C44" s="202">
        <v>23</v>
      </c>
      <c r="D44" s="380">
        <v>0</v>
      </c>
      <c r="E44" s="326">
        <v>0</v>
      </c>
      <c r="F44" s="326">
        <v>0</v>
      </c>
      <c r="G44" s="705">
        <v>0</v>
      </c>
      <c r="H44" s="326">
        <v>0</v>
      </c>
      <c r="I44" s="379">
        <v>0</v>
      </c>
      <c r="J44" s="380">
        <v>2</v>
      </c>
      <c r="K44" s="326">
        <v>1</v>
      </c>
      <c r="L44" s="326">
        <v>2</v>
      </c>
      <c r="M44" s="406">
        <v>6.666666666666667</v>
      </c>
      <c r="N44" s="380">
        <v>2</v>
      </c>
      <c r="O44" s="326">
        <v>1</v>
      </c>
      <c r="P44" s="326">
        <v>2</v>
      </c>
      <c r="Q44" s="386">
        <v>6.666666666666667</v>
      </c>
      <c r="R44" s="380">
        <v>0</v>
      </c>
      <c r="S44" s="326">
        <v>0</v>
      </c>
      <c r="T44" s="326">
        <v>0</v>
      </c>
      <c r="U44" s="326">
        <v>0</v>
      </c>
      <c r="V44" s="326">
        <v>0</v>
      </c>
      <c r="W44" s="327">
        <v>0</v>
      </c>
      <c r="X44" s="326">
        <v>2</v>
      </c>
      <c r="Y44" s="326">
        <v>1</v>
      </c>
      <c r="Z44" s="326">
        <v>2</v>
      </c>
      <c r="AA44" s="326">
        <v>1</v>
      </c>
      <c r="AB44" s="326">
        <v>12</v>
      </c>
      <c r="AC44" s="326">
        <v>0</v>
      </c>
      <c r="AD44" s="326">
        <v>0</v>
      </c>
      <c r="AE44" s="326">
        <v>0</v>
      </c>
      <c r="AF44" s="327">
        <v>0</v>
      </c>
      <c r="AG44" s="204"/>
      <c r="AH44" s="148"/>
      <c r="AI44" s="276" t="s">
        <v>141</v>
      </c>
      <c r="AJ44" s="202">
        <v>31</v>
      </c>
      <c r="AK44" s="327">
        <v>0</v>
      </c>
      <c r="AL44" s="708">
        <v>0</v>
      </c>
      <c r="AM44" s="326">
        <v>0</v>
      </c>
      <c r="AN44" s="326">
        <v>0</v>
      </c>
      <c r="AO44" s="326">
        <v>0</v>
      </c>
      <c r="AP44" s="326">
        <v>0</v>
      </c>
      <c r="AQ44" s="327">
        <v>2</v>
      </c>
      <c r="AR44" s="326">
        <v>0</v>
      </c>
      <c r="AS44" s="326">
        <v>0</v>
      </c>
      <c r="AT44" s="379">
        <v>2</v>
      </c>
      <c r="AU44" s="380">
        <v>3</v>
      </c>
      <c r="AV44" s="708">
        <v>12.5</v>
      </c>
      <c r="AW44" s="326">
        <v>3</v>
      </c>
      <c r="AX44" s="744">
        <v>3</v>
      </c>
      <c r="AY44" s="326">
        <v>0</v>
      </c>
      <c r="AZ44" s="326">
        <v>0</v>
      </c>
      <c r="BA44" s="326">
        <v>0</v>
      </c>
      <c r="BB44" s="708">
        <v>0</v>
      </c>
      <c r="BC44" s="326">
        <v>0</v>
      </c>
      <c r="BD44" s="326">
        <v>0</v>
      </c>
      <c r="BE44" s="326">
        <v>0</v>
      </c>
      <c r="BF44" s="708">
        <v>0</v>
      </c>
      <c r="BG44" s="326">
        <v>0</v>
      </c>
      <c r="BH44" s="326">
        <v>0</v>
      </c>
      <c r="BI44" s="326">
        <v>0</v>
      </c>
      <c r="BJ44" s="326">
        <v>0</v>
      </c>
      <c r="BK44" s="934">
        <v>0</v>
      </c>
      <c r="BL44" s="934">
        <v>0</v>
      </c>
      <c r="BM44" s="327">
        <v>0</v>
      </c>
      <c r="BN44" s="148"/>
      <c r="BO44" s="201" t="s">
        <v>141</v>
      </c>
      <c r="BP44" s="202">
        <v>32</v>
      </c>
      <c r="BQ44" s="380">
        <v>0</v>
      </c>
      <c r="BR44" s="326">
        <v>4</v>
      </c>
      <c r="BS44" s="326">
        <v>0</v>
      </c>
      <c r="BT44" s="326">
        <v>0</v>
      </c>
      <c r="BU44" s="326">
        <v>0</v>
      </c>
      <c r="BV44" s="326">
        <v>0</v>
      </c>
      <c r="BW44" s="326">
        <v>0</v>
      </c>
      <c r="BX44" s="326">
        <v>0</v>
      </c>
      <c r="BY44" s="708">
        <v>0</v>
      </c>
      <c r="BZ44" s="326">
        <v>0</v>
      </c>
      <c r="CA44" s="326">
        <v>0</v>
      </c>
      <c r="CB44" s="326">
        <v>0</v>
      </c>
      <c r="CC44" s="708">
        <v>0</v>
      </c>
      <c r="CD44" s="326">
        <v>0</v>
      </c>
      <c r="CE44" s="326">
        <v>0</v>
      </c>
      <c r="CF44" s="326">
        <v>0</v>
      </c>
      <c r="CG44" s="326">
        <v>0</v>
      </c>
      <c r="CH44" s="934">
        <v>0</v>
      </c>
      <c r="CI44" s="941">
        <v>0</v>
      </c>
      <c r="CJ44" s="380">
        <v>0</v>
      </c>
      <c r="CK44" s="326">
        <v>0</v>
      </c>
      <c r="CL44" s="716">
        <v>0</v>
      </c>
      <c r="CM44" s="326"/>
      <c r="CN44" s="326"/>
      <c r="CO44" s="327">
        <v>0</v>
      </c>
      <c r="CP44" s="148"/>
      <c r="CQ44" s="370" t="s">
        <v>141</v>
      </c>
      <c r="CR44" s="371">
        <v>3</v>
      </c>
      <c r="CS44" s="380"/>
      <c r="CT44" s="326"/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80"/>
      <c r="DM44" s="327"/>
      <c r="DN44" s="148"/>
      <c r="DO44" s="201" t="s">
        <v>141</v>
      </c>
      <c r="DP44" s="202">
        <v>29</v>
      </c>
      <c r="DQ44" s="380"/>
      <c r="DR44" s="326"/>
      <c r="DS44" s="925"/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>
        <v>0</v>
      </c>
      <c r="EH44" s="327">
        <v>0</v>
      </c>
      <c r="EI44" s="326"/>
      <c r="EJ44" s="326"/>
      <c r="EK44" s="716">
        <v>0</v>
      </c>
      <c r="EL44" s="326"/>
      <c r="EM44" s="326">
        <v>2</v>
      </c>
      <c r="EN44" s="708">
        <v>7.1428571428571423</v>
      </c>
      <c r="EO44" s="326">
        <v>2</v>
      </c>
      <c r="EP44" s="716">
        <v>7.1428571428571423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1</v>
      </c>
      <c r="FA44" s="379">
        <v>1</v>
      </c>
      <c r="FB44" s="380">
        <v>0</v>
      </c>
      <c r="FC44" s="326">
        <v>0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22</v>
      </c>
      <c r="FL44" s="724">
        <v>4.5454545454545459</v>
      </c>
      <c r="FM44" s="326">
        <v>0</v>
      </c>
      <c r="FN44" s="326">
        <v>0</v>
      </c>
      <c r="FO44" s="326">
        <v>1</v>
      </c>
      <c r="FP44" s="326">
        <v>0</v>
      </c>
      <c r="FQ44" s="327">
        <v>0</v>
      </c>
      <c r="FR44" s="380">
        <v>0</v>
      </c>
      <c r="FS44" s="326">
        <v>0</v>
      </c>
      <c r="FT44" s="326">
        <v>0</v>
      </c>
      <c r="FU44" s="326">
        <v>1</v>
      </c>
      <c r="FV44" s="326">
        <v>1</v>
      </c>
      <c r="FW44" s="326">
        <v>0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0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29.72972972972973</v>
      </c>
      <c r="GL44" s="380">
        <v>0</v>
      </c>
      <c r="GM44" s="326">
        <v>0</v>
      </c>
      <c r="GN44" s="326">
        <v>0</v>
      </c>
      <c r="GO44" s="326">
        <v>1</v>
      </c>
      <c r="GP44" s="327">
        <v>0</v>
      </c>
      <c r="GQ44" s="380">
        <v>1</v>
      </c>
      <c r="GR44" s="326">
        <v>2</v>
      </c>
      <c r="GS44" s="326">
        <v>2</v>
      </c>
      <c r="GT44" s="326">
        <v>3</v>
      </c>
      <c r="GU44" s="327">
        <v>2</v>
      </c>
      <c r="GV44" s="205">
        <v>20</v>
      </c>
      <c r="GW44" s="205">
        <v>203</v>
      </c>
      <c r="GX44" s="730">
        <v>11.76470588235294</v>
      </c>
      <c r="GY44" s="380">
        <v>0</v>
      </c>
      <c r="GZ44" s="326">
        <v>0</v>
      </c>
      <c r="HA44" s="326">
        <v>0</v>
      </c>
      <c r="HB44" s="326">
        <v>0</v>
      </c>
      <c r="HC44" s="326">
        <v>0</v>
      </c>
      <c r="HD44" s="326">
        <v>0</v>
      </c>
      <c r="HE44" s="326">
        <v>0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0</v>
      </c>
      <c r="IM44" s="326">
        <v>0</v>
      </c>
      <c r="IN44" s="327">
        <v>0</v>
      </c>
      <c r="IO44" s="326">
        <v>0</v>
      </c>
      <c r="IP44" s="326">
        <v>0</v>
      </c>
      <c r="IQ44" s="379">
        <v>0</v>
      </c>
      <c r="IR44" s="380">
        <v>1</v>
      </c>
      <c r="IS44" s="326">
        <v>0</v>
      </c>
      <c r="IT44" s="327">
        <v>0</v>
      </c>
      <c r="IU44" s="326">
        <v>0</v>
      </c>
      <c r="IV44" s="326">
        <v>0</v>
      </c>
      <c r="IW44" s="327">
        <v>0</v>
      </c>
      <c r="IX44" s="380">
        <v>1</v>
      </c>
      <c r="IY44" s="326">
        <v>0</v>
      </c>
      <c r="IZ44" s="327">
        <v>0</v>
      </c>
      <c r="JA44" s="380">
        <v>0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>
        <v>0</v>
      </c>
      <c r="JQ44" s="326">
        <v>0</v>
      </c>
      <c r="JR44" s="326">
        <v>0</v>
      </c>
      <c r="JS44" s="326">
        <v>0</v>
      </c>
      <c r="JT44" s="327">
        <v>0</v>
      </c>
      <c r="JU44" s="380">
        <v>0</v>
      </c>
      <c r="JV44" s="326">
        <v>0</v>
      </c>
      <c r="JW44" s="326">
        <v>0</v>
      </c>
      <c r="JX44" s="326">
        <v>1</v>
      </c>
      <c r="JY44" s="327">
        <v>0</v>
      </c>
      <c r="JZ44" s="380">
        <v>0</v>
      </c>
      <c r="KA44" s="326">
        <v>0</v>
      </c>
      <c r="KB44" s="326">
        <v>0</v>
      </c>
      <c r="KC44" s="326">
        <v>0</v>
      </c>
      <c r="KD44" s="327">
        <v>0</v>
      </c>
      <c r="KE44" s="205">
        <v>102</v>
      </c>
      <c r="KF44" s="734">
        <v>1.9607843137254901</v>
      </c>
      <c r="KG44" s="173">
        <v>2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0</v>
      </c>
      <c r="KQ44" s="203">
        <v>0</v>
      </c>
      <c r="KR44" s="203">
        <v>0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419"/>
      <c r="LF44" s="419"/>
      <c r="LG44" s="419"/>
      <c r="LH44" s="419"/>
      <c r="LI44" s="419"/>
      <c r="LJ44" s="545"/>
      <c r="LK44" s="480"/>
      <c r="LL44" s="452"/>
      <c r="LM44" s="452"/>
      <c r="LN44" s="453"/>
      <c r="LO44" s="801">
        <v>2</v>
      </c>
      <c r="LP44" s="452"/>
      <c r="LQ44" s="452"/>
      <c r="LR44" s="910"/>
      <c r="LS44" s="480">
        <v>47</v>
      </c>
      <c r="LT44" s="452">
        <v>1</v>
      </c>
      <c r="LU44" s="452"/>
      <c r="LV44" s="914"/>
    </row>
    <row r="45" spans="1:334" s="288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0</v>
      </c>
      <c r="E45" s="151">
        <f t="shared" ref="E45:F45" si="283">SUM(E46:E50)</f>
        <v>0</v>
      </c>
      <c r="F45" s="151">
        <f t="shared" si="283"/>
        <v>0</v>
      </c>
      <c r="G45" s="705">
        <f t="shared" si="218"/>
        <v>0</v>
      </c>
      <c r="H45" s="151">
        <f t="shared" ref="H45:L45" si="284">SUM(H46:H50)</f>
        <v>0</v>
      </c>
      <c r="I45" s="172">
        <f t="shared" si="284"/>
        <v>0</v>
      </c>
      <c r="J45" s="159">
        <f t="shared" si="284"/>
        <v>7</v>
      </c>
      <c r="K45" s="151">
        <f t="shared" si="284"/>
        <v>9</v>
      </c>
      <c r="L45" s="151">
        <f t="shared" si="284"/>
        <v>3</v>
      </c>
      <c r="M45" s="407">
        <f t="shared" si="200"/>
        <v>4.918032786885246</v>
      </c>
      <c r="N45" s="159">
        <f t="shared" ref="N45:P45" si="285">SUM(N46:N50)</f>
        <v>7</v>
      </c>
      <c r="O45" s="151">
        <f t="shared" si="285"/>
        <v>9</v>
      </c>
      <c r="P45" s="151">
        <f t="shared" si="285"/>
        <v>3</v>
      </c>
      <c r="Q45" s="387">
        <f t="shared" si="201"/>
        <v>4.918032786885246</v>
      </c>
      <c r="R45" s="159">
        <f t="shared" ref="R45:AF45" si="286">SUM(R46:R50)</f>
        <v>0</v>
      </c>
      <c r="S45" s="151">
        <f t="shared" si="286"/>
        <v>0</v>
      </c>
      <c r="T45" s="151">
        <f t="shared" si="286"/>
        <v>0</v>
      </c>
      <c r="U45" s="151">
        <f t="shared" si="286"/>
        <v>0</v>
      </c>
      <c r="V45" s="151">
        <f t="shared" si="286"/>
        <v>0</v>
      </c>
      <c r="W45" s="153">
        <f t="shared" si="286"/>
        <v>0</v>
      </c>
      <c r="X45" s="151">
        <f t="shared" si="286"/>
        <v>7</v>
      </c>
      <c r="Y45" s="151">
        <f t="shared" si="286"/>
        <v>9</v>
      </c>
      <c r="Z45" s="151">
        <f t="shared" si="286"/>
        <v>7</v>
      </c>
      <c r="AA45" s="151">
        <f t="shared" si="286"/>
        <v>9</v>
      </c>
      <c r="AB45" s="151">
        <f t="shared" si="286"/>
        <v>8</v>
      </c>
      <c r="AC45" s="151">
        <f t="shared" si="286"/>
        <v>4</v>
      </c>
      <c r="AD45" s="151">
        <f t="shared" si="286"/>
        <v>0</v>
      </c>
      <c r="AE45" s="151">
        <f t="shared" si="286"/>
        <v>0</v>
      </c>
      <c r="AF45" s="153">
        <f t="shared" si="286"/>
        <v>0</v>
      </c>
      <c r="AG45" s="153"/>
      <c r="AH45" s="154"/>
      <c r="AI45" s="275" t="s">
        <v>130</v>
      </c>
      <c r="AJ45" s="425">
        <f t="shared" ref="AJ45:AK45" si="287">SUM(AJ46:AJ50)</f>
        <v>71</v>
      </c>
      <c r="AK45" s="159">
        <f t="shared" si="287"/>
        <v>6</v>
      </c>
      <c r="AL45" s="708">
        <f t="shared" si="202"/>
        <v>8.4507042253521121</v>
      </c>
      <c r="AM45" s="151">
        <f t="shared" ref="AM45:AU45" si="288">SUM(AM46:AM50)</f>
        <v>6</v>
      </c>
      <c r="AN45" s="151">
        <f t="shared" si="288"/>
        <v>6</v>
      </c>
      <c r="AO45" s="151">
        <f t="shared" si="288"/>
        <v>0</v>
      </c>
      <c r="AP45" s="151">
        <f t="shared" si="288"/>
        <v>0</v>
      </c>
      <c r="AQ45" s="153">
        <f t="shared" si="288"/>
        <v>1</v>
      </c>
      <c r="AR45" s="151">
        <f t="shared" si="288"/>
        <v>0</v>
      </c>
      <c r="AS45" s="151">
        <f t="shared" si="288"/>
        <v>1</v>
      </c>
      <c r="AT45" s="172">
        <f t="shared" si="288"/>
        <v>12</v>
      </c>
      <c r="AU45" s="159">
        <f t="shared" si="288"/>
        <v>7</v>
      </c>
      <c r="AV45" s="708">
        <f t="shared" si="203"/>
        <v>9.8591549295774641</v>
      </c>
      <c r="AW45" s="155">
        <f t="shared" ref="AW45:BA45" si="289">SUM(AW46:AW50)</f>
        <v>7</v>
      </c>
      <c r="AX45" s="743">
        <f t="shared" si="289"/>
        <v>7</v>
      </c>
      <c r="AY45" s="151">
        <f t="shared" si="289"/>
        <v>0</v>
      </c>
      <c r="AZ45" s="155">
        <f t="shared" si="289"/>
        <v>1</v>
      </c>
      <c r="BA45" s="155">
        <f t="shared" si="289"/>
        <v>0</v>
      </c>
      <c r="BB45" s="708">
        <f t="shared" si="204"/>
        <v>0</v>
      </c>
      <c r="BC45" s="155">
        <f t="shared" ref="BC45:BE45" si="290">SUM(BC46:BC50)</f>
        <v>0</v>
      </c>
      <c r="BD45" s="155">
        <f t="shared" si="290"/>
        <v>1</v>
      </c>
      <c r="BE45" s="155">
        <f t="shared" si="290"/>
        <v>0</v>
      </c>
      <c r="BF45" s="708">
        <f t="shared" si="205"/>
        <v>0</v>
      </c>
      <c r="BG45" s="155">
        <f t="shared" ref="BG45:BM45" si="291">SUM(BG46:BG50)</f>
        <v>0</v>
      </c>
      <c r="BH45" s="151">
        <f t="shared" si="291"/>
        <v>0</v>
      </c>
      <c r="BI45" s="151">
        <f t="shared" si="291"/>
        <v>0</v>
      </c>
      <c r="BJ45" s="151">
        <f t="shared" si="291"/>
        <v>0</v>
      </c>
      <c r="BK45" s="933">
        <f t="shared" si="291"/>
        <v>0</v>
      </c>
      <c r="BL45" s="933">
        <f t="shared" si="291"/>
        <v>0</v>
      </c>
      <c r="BM45" s="153">
        <f t="shared" si="291"/>
        <v>0</v>
      </c>
      <c r="BN45" s="154"/>
      <c r="BO45" s="150" t="s">
        <v>130</v>
      </c>
      <c r="BP45" s="425">
        <f t="shared" ref="BP45:BX45" si="292">SUM(BP46:BP50)</f>
        <v>81</v>
      </c>
      <c r="BQ45" s="159">
        <f t="shared" si="292"/>
        <v>0</v>
      </c>
      <c r="BR45" s="151">
        <f t="shared" si="292"/>
        <v>12</v>
      </c>
      <c r="BS45" s="151">
        <f t="shared" si="292"/>
        <v>0</v>
      </c>
      <c r="BT45" s="151">
        <f t="shared" si="292"/>
        <v>2</v>
      </c>
      <c r="BU45" s="151">
        <f t="shared" si="292"/>
        <v>0</v>
      </c>
      <c r="BV45" s="151">
        <f t="shared" si="292"/>
        <v>0</v>
      </c>
      <c r="BW45" s="151">
        <f t="shared" si="292"/>
        <v>0</v>
      </c>
      <c r="BX45" s="155">
        <f t="shared" si="292"/>
        <v>0</v>
      </c>
      <c r="BY45" s="708">
        <f t="shared" si="206"/>
        <v>0</v>
      </c>
      <c r="BZ45" s="155">
        <f t="shared" ref="BZ45:CB45" si="293">SUM(BZ46:BZ50)</f>
        <v>0</v>
      </c>
      <c r="CA45" s="155">
        <f t="shared" si="293"/>
        <v>0</v>
      </c>
      <c r="CB45" s="155">
        <f t="shared" si="293"/>
        <v>0</v>
      </c>
      <c r="CC45" s="708">
        <f t="shared" si="207"/>
        <v>0</v>
      </c>
      <c r="CD45" s="155">
        <f t="shared" ref="CD45:CK45" si="294">SUM(CD46:CD50)</f>
        <v>0</v>
      </c>
      <c r="CE45" s="155">
        <f t="shared" si="294"/>
        <v>0</v>
      </c>
      <c r="CF45" s="155">
        <f t="shared" si="294"/>
        <v>0</v>
      </c>
      <c r="CG45" s="155">
        <f t="shared" si="294"/>
        <v>0</v>
      </c>
      <c r="CH45" s="939">
        <f t="shared" si="294"/>
        <v>1</v>
      </c>
      <c r="CI45" s="940">
        <f t="shared" si="294"/>
        <v>0</v>
      </c>
      <c r="CJ45" s="159">
        <f t="shared" si="294"/>
        <v>1</v>
      </c>
      <c r="CK45" s="155">
        <f t="shared" si="294"/>
        <v>1</v>
      </c>
      <c r="CL45" s="716">
        <f t="shared" si="208"/>
        <v>1.2345679012345678</v>
      </c>
      <c r="CM45" s="291">
        <f t="shared" ref="CM45:CO45" si="295">SUM(CM46:CM50)</f>
        <v>0</v>
      </c>
      <c r="CN45" s="279">
        <f t="shared" si="295"/>
        <v>0</v>
      </c>
      <c r="CO45" s="153">
        <f t="shared" si="295"/>
        <v>0</v>
      </c>
      <c r="CP45" s="154"/>
      <c r="CQ45" s="368" t="s">
        <v>130</v>
      </c>
      <c r="CR45" s="369">
        <f t="shared" ref="CR45:DM45" si="296">SUM(CR46:CR50)</f>
        <v>10</v>
      </c>
      <c r="CS45" s="159">
        <f t="shared" si="296"/>
        <v>0</v>
      </c>
      <c r="CT45" s="151">
        <f t="shared" si="296"/>
        <v>0</v>
      </c>
      <c r="CU45" s="151">
        <f t="shared" si="296"/>
        <v>0</v>
      </c>
      <c r="CV45" s="151">
        <f t="shared" si="296"/>
        <v>0</v>
      </c>
      <c r="CW45" s="151">
        <f t="shared" si="296"/>
        <v>0</v>
      </c>
      <c r="CX45" s="151">
        <f t="shared" si="296"/>
        <v>0</v>
      </c>
      <c r="CY45" s="151">
        <f t="shared" si="296"/>
        <v>0</v>
      </c>
      <c r="CZ45" s="151">
        <f t="shared" si="296"/>
        <v>0</v>
      </c>
      <c r="DA45" s="151">
        <f t="shared" si="296"/>
        <v>0</v>
      </c>
      <c r="DB45" s="151">
        <f t="shared" si="296"/>
        <v>0</v>
      </c>
      <c r="DC45" s="151">
        <f t="shared" si="296"/>
        <v>0</v>
      </c>
      <c r="DD45" s="151">
        <f t="shared" si="296"/>
        <v>0</v>
      </c>
      <c r="DE45" s="151">
        <f t="shared" si="296"/>
        <v>0</v>
      </c>
      <c r="DF45" s="151">
        <f t="shared" si="296"/>
        <v>0</v>
      </c>
      <c r="DG45" s="151">
        <f t="shared" si="296"/>
        <v>0</v>
      </c>
      <c r="DH45" s="151">
        <f t="shared" si="296"/>
        <v>0</v>
      </c>
      <c r="DI45" s="172">
        <f t="shared" si="296"/>
        <v>0</v>
      </c>
      <c r="DJ45" s="159">
        <f t="shared" si="296"/>
        <v>0</v>
      </c>
      <c r="DK45" s="153">
        <f t="shared" si="296"/>
        <v>0</v>
      </c>
      <c r="DL45" s="156">
        <f t="shared" si="296"/>
        <v>0</v>
      </c>
      <c r="DM45" s="357">
        <f t="shared" si="296"/>
        <v>0</v>
      </c>
      <c r="DN45" s="154"/>
      <c r="DO45" s="150" t="s">
        <v>130</v>
      </c>
      <c r="DP45" s="425">
        <f t="shared" ref="DP45:DW45" si="297">SUM(DP46:DP50)</f>
        <v>77</v>
      </c>
      <c r="DQ45" s="159">
        <f t="shared" si="297"/>
        <v>0</v>
      </c>
      <c r="DR45" s="151">
        <f t="shared" si="297"/>
        <v>0</v>
      </c>
      <c r="DS45" s="924">
        <f t="shared" si="297"/>
        <v>11</v>
      </c>
      <c r="DT45" s="172">
        <f t="shared" si="297"/>
        <v>0</v>
      </c>
      <c r="DU45" s="159">
        <f t="shared" si="297"/>
        <v>0</v>
      </c>
      <c r="DV45" s="151">
        <f t="shared" si="297"/>
        <v>0</v>
      </c>
      <c r="DW45" s="155">
        <f t="shared" si="297"/>
        <v>0</v>
      </c>
      <c r="DX45" s="720">
        <f t="shared" si="209"/>
        <v>0</v>
      </c>
      <c r="DY45" s="159">
        <f t="shared" ref="DY45:EA45" si="298">SUM(DY46:DY50)</f>
        <v>0</v>
      </c>
      <c r="DZ45" s="155">
        <f t="shared" si="298"/>
        <v>0</v>
      </c>
      <c r="EA45" s="155">
        <f t="shared" si="298"/>
        <v>0</v>
      </c>
      <c r="EB45" s="716">
        <f t="shared" si="210"/>
        <v>0</v>
      </c>
      <c r="EC45" s="151">
        <f t="shared" ref="EC45:EJ45" si="299">SUM(EC46:EC50)</f>
        <v>0</v>
      </c>
      <c r="ED45" s="155">
        <f t="shared" si="299"/>
        <v>0</v>
      </c>
      <c r="EE45" s="155">
        <f t="shared" si="299"/>
        <v>0</v>
      </c>
      <c r="EF45" s="353">
        <f t="shared" si="299"/>
        <v>0</v>
      </c>
      <c r="EG45" s="159">
        <f t="shared" si="299"/>
        <v>0</v>
      </c>
      <c r="EH45" s="180">
        <f t="shared" si="299"/>
        <v>0</v>
      </c>
      <c r="EI45" s="151">
        <f t="shared" si="299"/>
        <v>0</v>
      </c>
      <c r="EJ45" s="155">
        <f t="shared" si="299"/>
        <v>0</v>
      </c>
      <c r="EK45" s="716">
        <f t="shared" si="211"/>
        <v>0</v>
      </c>
      <c r="EL45" s="151">
        <f t="shared" ref="EL45:EM45" si="300">SUM(EL46:EL50)</f>
        <v>0</v>
      </c>
      <c r="EM45" s="155">
        <f t="shared" si="300"/>
        <v>12</v>
      </c>
      <c r="EN45" s="708">
        <f t="shared" si="212"/>
        <v>15.584415584415584</v>
      </c>
      <c r="EO45" s="155">
        <f t="shared" ref="EO45" si="301">SUM(EO46:EO50)</f>
        <v>12</v>
      </c>
      <c r="EP45" s="716">
        <f t="shared" si="213"/>
        <v>15.584415584415584</v>
      </c>
      <c r="EQ45" s="154"/>
      <c r="ER45" s="150" t="s">
        <v>130</v>
      </c>
      <c r="ES45" s="159">
        <f t="shared" ref="ES45:FJ45" si="302">SUM(ES46:ES50)</f>
        <v>0</v>
      </c>
      <c r="ET45" s="151">
        <f t="shared" si="302"/>
        <v>0</v>
      </c>
      <c r="EU45" s="172">
        <f t="shared" si="302"/>
        <v>0</v>
      </c>
      <c r="EV45" s="159">
        <f t="shared" si="302"/>
        <v>1</v>
      </c>
      <c r="EW45" s="155">
        <f t="shared" si="302"/>
        <v>0</v>
      </c>
      <c r="EX45" s="180">
        <f t="shared" si="302"/>
        <v>0</v>
      </c>
      <c r="EY45" s="151">
        <f t="shared" si="302"/>
        <v>4</v>
      </c>
      <c r="EZ45" s="151">
        <f t="shared" si="302"/>
        <v>1</v>
      </c>
      <c r="FA45" s="172">
        <f t="shared" si="302"/>
        <v>0</v>
      </c>
      <c r="FB45" s="159">
        <f t="shared" si="302"/>
        <v>1</v>
      </c>
      <c r="FC45" s="151">
        <f t="shared" si="302"/>
        <v>0</v>
      </c>
      <c r="FD45" s="153">
        <f t="shared" si="302"/>
        <v>2</v>
      </c>
      <c r="FE45" s="151">
        <f t="shared" si="302"/>
        <v>0</v>
      </c>
      <c r="FF45" s="151">
        <f t="shared" si="302"/>
        <v>0</v>
      </c>
      <c r="FG45" s="172">
        <f t="shared" si="302"/>
        <v>0</v>
      </c>
      <c r="FH45" s="159">
        <f t="shared" si="302"/>
        <v>0</v>
      </c>
      <c r="FI45" s="151">
        <f t="shared" si="302"/>
        <v>0</v>
      </c>
      <c r="FJ45" s="153">
        <f t="shared" si="302"/>
        <v>0</v>
      </c>
      <c r="FK45" s="427">
        <f>SUM(FK46:FK50)</f>
        <v>82</v>
      </c>
      <c r="FL45" s="724">
        <f t="shared" si="185"/>
        <v>2.4390243902439024</v>
      </c>
      <c r="FM45" s="151">
        <f t="shared" ref="FM45:GG45" si="303">SUM(FM46:FM50)</f>
        <v>0</v>
      </c>
      <c r="FN45" s="151">
        <f t="shared" si="303"/>
        <v>0</v>
      </c>
      <c r="FO45" s="151">
        <f t="shared" si="303"/>
        <v>1</v>
      </c>
      <c r="FP45" s="151">
        <f t="shared" si="303"/>
        <v>0</v>
      </c>
      <c r="FQ45" s="153">
        <f t="shared" si="303"/>
        <v>1</v>
      </c>
      <c r="FR45" s="159">
        <f t="shared" si="303"/>
        <v>0</v>
      </c>
      <c r="FS45" s="155">
        <f t="shared" si="303"/>
        <v>0</v>
      </c>
      <c r="FT45" s="155">
        <f t="shared" si="303"/>
        <v>0</v>
      </c>
      <c r="FU45" s="151">
        <f t="shared" si="303"/>
        <v>1</v>
      </c>
      <c r="FV45" s="151">
        <f t="shared" si="303"/>
        <v>0</v>
      </c>
      <c r="FW45" s="151">
        <f t="shared" si="303"/>
        <v>0</v>
      </c>
      <c r="FX45" s="151">
        <f t="shared" si="303"/>
        <v>15</v>
      </c>
      <c r="FY45" s="151">
        <f t="shared" si="303"/>
        <v>7</v>
      </c>
      <c r="FZ45" s="151">
        <f t="shared" si="303"/>
        <v>1</v>
      </c>
      <c r="GA45" s="151">
        <f t="shared" si="303"/>
        <v>5</v>
      </c>
      <c r="GB45" s="151">
        <f t="shared" si="303"/>
        <v>2</v>
      </c>
      <c r="GC45" s="151">
        <f t="shared" si="303"/>
        <v>0</v>
      </c>
      <c r="GD45" s="151">
        <f t="shared" si="303"/>
        <v>0</v>
      </c>
      <c r="GE45" s="151">
        <f t="shared" si="303"/>
        <v>0</v>
      </c>
      <c r="GF45" s="151">
        <f t="shared" si="303"/>
        <v>0</v>
      </c>
      <c r="GG45" s="153">
        <f t="shared" si="303"/>
        <v>0</v>
      </c>
      <c r="GH45" s="154"/>
      <c r="GI45" s="150" t="s">
        <v>130</v>
      </c>
      <c r="GJ45" s="487">
        <v>638</v>
      </c>
      <c r="GK45" s="727">
        <f t="shared" si="239"/>
        <v>14.106583072100312</v>
      </c>
      <c r="GL45" s="159">
        <f t="shared" ref="GL45:GW45" si="304">SUM(GL46:GL50)</f>
        <v>0</v>
      </c>
      <c r="GM45" s="151">
        <f t="shared" si="304"/>
        <v>0</v>
      </c>
      <c r="GN45" s="151">
        <f t="shared" si="304"/>
        <v>0</v>
      </c>
      <c r="GO45" s="151">
        <f t="shared" si="304"/>
        <v>5</v>
      </c>
      <c r="GP45" s="153">
        <f t="shared" si="304"/>
        <v>1</v>
      </c>
      <c r="GQ45" s="159">
        <f t="shared" si="304"/>
        <v>8</v>
      </c>
      <c r="GR45" s="151">
        <f t="shared" si="304"/>
        <v>4</v>
      </c>
      <c r="GS45" s="151">
        <f t="shared" si="304"/>
        <v>17</v>
      </c>
      <c r="GT45" s="151">
        <f t="shared" si="304"/>
        <v>33</v>
      </c>
      <c r="GU45" s="153">
        <f t="shared" si="304"/>
        <v>22</v>
      </c>
      <c r="GV45" s="159">
        <f t="shared" si="304"/>
        <v>114</v>
      </c>
      <c r="GW45" s="159">
        <f t="shared" si="304"/>
        <v>713</v>
      </c>
      <c r="GX45" s="730">
        <f t="shared" si="214"/>
        <v>15.988779803646564</v>
      </c>
      <c r="GY45" s="159">
        <f t="shared" ref="GY45:HG45" si="305">SUM(GY46:GY50)</f>
        <v>1</v>
      </c>
      <c r="GZ45" s="151">
        <f t="shared" si="305"/>
        <v>0</v>
      </c>
      <c r="HA45" s="151">
        <f t="shared" si="305"/>
        <v>0</v>
      </c>
      <c r="HB45" s="151">
        <f t="shared" si="305"/>
        <v>0</v>
      </c>
      <c r="HC45" s="151">
        <f t="shared" si="305"/>
        <v>0</v>
      </c>
      <c r="HD45" s="151">
        <f t="shared" si="305"/>
        <v>0</v>
      </c>
      <c r="HE45" s="151">
        <f t="shared" si="305"/>
        <v>0</v>
      </c>
      <c r="HF45" s="151">
        <f t="shared" si="305"/>
        <v>0</v>
      </c>
      <c r="HG45" s="153">
        <f t="shared" si="305"/>
        <v>0</v>
      </c>
      <c r="HH45" s="154"/>
      <c r="HI45" s="368" t="s">
        <v>130</v>
      </c>
      <c r="HJ45" s="155">
        <f t="shared" ref="HJ45:HQ45" si="306">SUM(HJ46:HJ50)</f>
        <v>0</v>
      </c>
      <c r="HK45" s="155">
        <f t="shared" si="306"/>
        <v>0</v>
      </c>
      <c r="HL45" s="155">
        <f t="shared" si="306"/>
        <v>0</v>
      </c>
      <c r="HM45" s="155">
        <f t="shared" si="306"/>
        <v>0</v>
      </c>
      <c r="HN45" s="155">
        <f t="shared" si="306"/>
        <v>0</v>
      </c>
      <c r="HO45" s="155">
        <f t="shared" si="306"/>
        <v>0</v>
      </c>
      <c r="HP45" s="155">
        <f t="shared" si="306"/>
        <v>0</v>
      </c>
      <c r="HQ45" s="180">
        <f t="shared" si="306"/>
        <v>0</v>
      </c>
      <c r="HR45" s="738">
        <v>46</v>
      </c>
      <c r="HS45" s="732">
        <f t="shared" si="244"/>
        <v>0</v>
      </c>
      <c r="HT45" s="159">
        <f t="shared" ref="HT45:IF45" si="307">SUM(HT46:HT50)</f>
        <v>0</v>
      </c>
      <c r="HU45" s="155">
        <f t="shared" si="307"/>
        <v>0</v>
      </c>
      <c r="HV45" s="155">
        <f t="shared" si="307"/>
        <v>0</v>
      </c>
      <c r="HW45" s="155">
        <f t="shared" si="307"/>
        <v>0</v>
      </c>
      <c r="HX45" s="180">
        <f t="shared" si="307"/>
        <v>0</v>
      </c>
      <c r="HY45" s="151">
        <f t="shared" si="307"/>
        <v>0</v>
      </c>
      <c r="HZ45" s="151">
        <f t="shared" si="307"/>
        <v>0</v>
      </c>
      <c r="IA45" s="151">
        <f t="shared" si="307"/>
        <v>0</v>
      </c>
      <c r="IB45" s="151">
        <f t="shared" si="307"/>
        <v>0</v>
      </c>
      <c r="IC45" s="151">
        <f t="shared" si="307"/>
        <v>0</v>
      </c>
      <c r="ID45" s="151">
        <f t="shared" si="307"/>
        <v>0</v>
      </c>
      <c r="IE45" s="151">
        <f t="shared" si="307"/>
        <v>0</v>
      </c>
      <c r="IF45" s="153">
        <f t="shared" si="307"/>
        <v>0</v>
      </c>
      <c r="IG45" s="154"/>
      <c r="IH45" s="275" t="s">
        <v>130</v>
      </c>
      <c r="II45" s="159">
        <f t="shared" ref="II45:JH45" si="308">SUM(II46:II50)</f>
        <v>0</v>
      </c>
      <c r="IJ45" s="151">
        <f t="shared" si="308"/>
        <v>0</v>
      </c>
      <c r="IK45" s="172">
        <f t="shared" si="308"/>
        <v>0</v>
      </c>
      <c r="IL45" s="159">
        <f t="shared" si="308"/>
        <v>0</v>
      </c>
      <c r="IM45" s="151">
        <f t="shared" si="308"/>
        <v>0</v>
      </c>
      <c r="IN45" s="153">
        <f t="shared" si="308"/>
        <v>0</v>
      </c>
      <c r="IO45" s="151">
        <f t="shared" si="308"/>
        <v>16</v>
      </c>
      <c r="IP45" s="151">
        <f t="shared" si="308"/>
        <v>3</v>
      </c>
      <c r="IQ45" s="172">
        <f t="shared" si="308"/>
        <v>1</v>
      </c>
      <c r="IR45" s="159">
        <f t="shared" si="308"/>
        <v>5</v>
      </c>
      <c r="IS45" s="151">
        <f t="shared" si="308"/>
        <v>0</v>
      </c>
      <c r="IT45" s="153">
        <f t="shared" si="308"/>
        <v>0</v>
      </c>
      <c r="IU45" s="151">
        <f t="shared" si="308"/>
        <v>0</v>
      </c>
      <c r="IV45" s="151">
        <f t="shared" si="308"/>
        <v>0</v>
      </c>
      <c r="IW45" s="153">
        <f t="shared" si="308"/>
        <v>0</v>
      </c>
      <c r="IX45" s="159">
        <f t="shared" si="308"/>
        <v>0</v>
      </c>
      <c r="IY45" s="151">
        <f t="shared" si="308"/>
        <v>0</v>
      </c>
      <c r="IZ45" s="153">
        <f t="shared" si="308"/>
        <v>0</v>
      </c>
      <c r="JA45" s="159">
        <f t="shared" si="308"/>
        <v>0</v>
      </c>
      <c r="JB45" s="151">
        <f t="shared" si="308"/>
        <v>0</v>
      </c>
      <c r="JC45" s="153">
        <f t="shared" si="308"/>
        <v>0</v>
      </c>
      <c r="JD45" s="159">
        <f t="shared" si="308"/>
        <v>0</v>
      </c>
      <c r="JE45" s="151">
        <f t="shared" si="308"/>
        <v>0</v>
      </c>
      <c r="JF45" s="151">
        <f t="shared" si="308"/>
        <v>0</v>
      </c>
      <c r="JG45" s="172">
        <f t="shared" si="308"/>
        <v>0</v>
      </c>
      <c r="JH45" s="153">
        <f t="shared" si="308"/>
        <v>0</v>
      </c>
      <c r="JI45" s="154"/>
      <c r="JJ45" s="275" t="s">
        <v>130</v>
      </c>
      <c r="JK45" s="159">
        <f t="shared" ref="JK45:KD45" si="309">SUM(JK46:JK50)</f>
        <v>0</v>
      </c>
      <c r="JL45" s="151">
        <f t="shared" si="309"/>
        <v>0</v>
      </c>
      <c r="JM45" s="151">
        <f t="shared" si="309"/>
        <v>0</v>
      </c>
      <c r="JN45" s="151">
        <f t="shared" si="309"/>
        <v>0</v>
      </c>
      <c r="JO45" s="153">
        <f t="shared" si="309"/>
        <v>0</v>
      </c>
      <c r="JP45" s="159">
        <f t="shared" si="309"/>
        <v>0</v>
      </c>
      <c r="JQ45" s="151">
        <f t="shared" si="309"/>
        <v>0</v>
      </c>
      <c r="JR45" s="151">
        <f t="shared" si="309"/>
        <v>0</v>
      </c>
      <c r="JS45" s="151">
        <f t="shared" si="309"/>
        <v>0</v>
      </c>
      <c r="JT45" s="153">
        <f t="shared" si="309"/>
        <v>0</v>
      </c>
      <c r="JU45" s="159">
        <f t="shared" si="309"/>
        <v>0</v>
      </c>
      <c r="JV45" s="155">
        <f t="shared" si="309"/>
        <v>0</v>
      </c>
      <c r="JW45" s="155">
        <f t="shared" si="309"/>
        <v>0</v>
      </c>
      <c r="JX45" s="155">
        <f t="shared" si="309"/>
        <v>0</v>
      </c>
      <c r="JY45" s="180">
        <f t="shared" si="309"/>
        <v>1</v>
      </c>
      <c r="JZ45" s="159">
        <f t="shared" si="309"/>
        <v>0</v>
      </c>
      <c r="KA45" s="155">
        <f t="shared" si="309"/>
        <v>0</v>
      </c>
      <c r="KB45" s="155">
        <f t="shared" si="309"/>
        <v>1</v>
      </c>
      <c r="KC45" s="155">
        <f t="shared" si="309"/>
        <v>0</v>
      </c>
      <c r="KD45" s="180">
        <f t="shared" si="309"/>
        <v>0</v>
      </c>
      <c r="KE45" s="159">
        <f>SUM(KE46:KE50)</f>
        <v>357</v>
      </c>
      <c r="KF45" s="734">
        <f t="shared" si="216"/>
        <v>7.8431372549019605</v>
      </c>
      <c r="KG45" s="180">
        <f t="shared" ref="KG45:KJ45" si="310">SUM(KG46:KG50)</f>
        <v>28</v>
      </c>
      <c r="KH45" s="155">
        <f t="shared" si="310"/>
        <v>2</v>
      </c>
      <c r="KI45" s="155">
        <f t="shared" si="310"/>
        <v>0</v>
      </c>
      <c r="KJ45" s="180">
        <f t="shared" si="310"/>
        <v>0</v>
      </c>
      <c r="KK45" s="301"/>
      <c r="KL45" s="275" t="s">
        <v>130</v>
      </c>
      <c r="KM45" s="159">
        <f t="shared" ref="KM45:KW45" si="311">SUM(KM46:KM50)</f>
        <v>0</v>
      </c>
      <c r="KN45" s="155">
        <f t="shared" si="311"/>
        <v>0</v>
      </c>
      <c r="KO45" s="155">
        <f t="shared" si="311"/>
        <v>0</v>
      </c>
      <c r="KP45" s="155">
        <f t="shared" si="311"/>
        <v>3</v>
      </c>
      <c r="KQ45" s="155">
        <f t="shared" si="311"/>
        <v>0</v>
      </c>
      <c r="KR45" s="155">
        <f t="shared" si="311"/>
        <v>2</v>
      </c>
      <c r="KS45" s="155">
        <f t="shared" si="311"/>
        <v>3</v>
      </c>
      <c r="KT45" s="155">
        <f t="shared" si="311"/>
        <v>0</v>
      </c>
      <c r="KU45" s="180">
        <f t="shared" si="311"/>
        <v>0</v>
      </c>
      <c r="KV45" s="331">
        <f t="shared" si="311"/>
        <v>0</v>
      </c>
      <c r="KW45" s="180">
        <f t="shared" si="311"/>
        <v>0</v>
      </c>
      <c r="KY45" s="159">
        <f t="shared" ref="KY45:LB45" si="312">SUM(KY46:KY50)</f>
        <v>0</v>
      </c>
      <c r="KZ45" s="155">
        <f t="shared" si="312"/>
        <v>0</v>
      </c>
      <c r="LA45" s="155">
        <f t="shared" si="312"/>
        <v>0</v>
      </c>
      <c r="LB45" s="180">
        <f t="shared" si="312"/>
        <v>0</v>
      </c>
      <c r="LD45" s="275" t="s">
        <v>130</v>
      </c>
      <c r="LE45" s="417">
        <f t="shared" ref="LE45:LV45" si="313">SUM(LE46:LE50)</f>
        <v>0</v>
      </c>
      <c r="LF45" s="417">
        <f t="shared" si="313"/>
        <v>0</v>
      </c>
      <c r="LG45" s="417">
        <f t="shared" si="313"/>
        <v>0</v>
      </c>
      <c r="LH45" s="417">
        <f t="shared" si="313"/>
        <v>0</v>
      </c>
      <c r="LI45" s="417">
        <f t="shared" si="313"/>
        <v>0</v>
      </c>
      <c r="LJ45" s="795">
        <f t="shared" si="313"/>
        <v>0</v>
      </c>
      <c r="LK45" s="454">
        <f t="shared" si="313"/>
        <v>0</v>
      </c>
      <c r="LL45" s="460">
        <f t="shared" si="313"/>
        <v>0</v>
      </c>
      <c r="LM45" s="460">
        <f t="shared" si="313"/>
        <v>0</v>
      </c>
      <c r="LN45" s="462">
        <f t="shared" si="313"/>
        <v>0</v>
      </c>
      <c r="LO45" s="800">
        <f t="shared" si="313"/>
        <v>12</v>
      </c>
      <c r="LP45" s="504">
        <f t="shared" si="313"/>
        <v>1</v>
      </c>
      <c r="LQ45" s="504">
        <f t="shared" si="313"/>
        <v>0</v>
      </c>
      <c r="LR45" s="909">
        <f t="shared" si="313"/>
        <v>0</v>
      </c>
      <c r="LS45" s="454">
        <f t="shared" si="313"/>
        <v>27</v>
      </c>
      <c r="LT45" s="460">
        <f t="shared" si="313"/>
        <v>4</v>
      </c>
      <c r="LU45" s="460">
        <f t="shared" si="313"/>
        <v>12</v>
      </c>
      <c r="LV45" s="462">
        <f t="shared" si="313"/>
        <v>15</v>
      </c>
    </row>
    <row r="46" spans="1:334" s="288" customFormat="1" ht="18.75" x14ac:dyDescent="0.3">
      <c r="A46" s="235">
        <v>1445</v>
      </c>
      <c r="B46" s="201" t="s">
        <v>137</v>
      </c>
      <c r="C46" s="202">
        <v>53</v>
      </c>
      <c r="D46" s="380">
        <v>0</v>
      </c>
      <c r="E46" s="326">
        <v>0</v>
      </c>
      <c r="F46" s="326">
        <v>0</v>
      </c>
      <c r="G46" s="705">
        <v>0</v>
      </c>
      <c r="H46" s="326">
        <v>0</v>
      </c>
      <c r="I46" s="379">
        <v>0</v>
      </c>
      <c r="J46" s="380">
        <v>7</v>
      </c>
      <c r="K46" s="326">
        <v>9</v>
      </c>
      <c r="L46" s="326">
        <v>3</v>
      </c>
      <c r="M46" s="406">
        <v>3.8961038961038961</v>
      </c>
      <c r="N46" s="380">
        <v>7</v>
      </c>
      <c r="O46" s="326">
        <v>9</v>
      </c>
      <c r="P46" s="326">
        <v>3</v>
      </c>
      <c r="Q46" s="386">
        <v>3.8961038961038961</v>
      </c>
      <c r="R46" s="380">
        <v>0</v>
      </c>
      <c r="S46" s="326">
        <v>0</v>
      </c>
      <c r="T46" s="326">
        <v>0</v>
      </c>
      <c r="U46" s="326">
        <v>0</v>
      </c>
      <c r="V46" s="326">
        <v>0</v>
      </c>
      <c r="W46" s="327">
        <v>0</v>
      </c>
      <c r="X46" s="326">
        <v>7</v>
      </c>
      <c r="Y46" s="326">
        <v>9</v>
      </c>
      <c r="Z46" s="326">
        <v>7</v>
      </c>
      <c r="AA46" s="326">
        <v>9</v>
      </c>
      <c r="AB46" s="326">
        <v>7</v>
      </c>
      <c r="AC46" s="326">
        <v>4</v>
      </c>
      <c r="AD46" s="326">
        <v>0</v>
      </c>
      <c r="AE46" s="326">
        <v>0</v>
      </c>
      <c r="AF46" s="327">
        <v>0</v>
      </c>
      <c r="AG46" s="204"/>
      <c r="AH46" s="148"/>
      <c r="AI46" s="276" t="s">
        <v>137</v>
      </c>
      <c r="AJ46" s="202">
        <v>61</v>
      </c>
      <c r="AK46" s="327">
        <v>5</v>
      </c>
      <c r="AL46" s="708">
        <v>5.7142857142857144</v>
      </c>
      <c r="AM46" s="326">
        <v>5</v>
      </c>
      <c r="AN46" s="326">
        <v>5</v>
      </c>
      <c r="AO46" s="326">
        <v>0</v>
      </c>
      <c r="AP46" s="326">
        <v>0</v>
      </c>
      <c r="AQ46" s="327">
        <v>1</v>
      </c>
      <c r="AR46" s="326">
        <v>0</v>
      </c>
      <c r="AS46" s="326">
        <v>1</v>
      </c>
      <c r="AT46" s="379">
        <v>9</v>
      </c>
      <c r="AU46" s="380">
        <v>6</v>
      </c>
      <c r="AV46" s="708">
        <v>8.5714285714285712</v>
      </c>
      <c r="AW46" s="326">
        <v>6</v>
      </c>
      <c r="AX46" s="744">
        <v>6</v>
      </c>
      <c r="AY46" s="326">
        <v>0</v>
      </c>
      <c r="AZ46" s="326">
        <v>1</v>
      </c>
      <c r="BA46" s="326">
        <v>0</v>
      </c>
      <c r="BB46" s="708">
        <v>0</v>
      </c>
      <c r="BC46" s="326">
        <v>0</v>
      </c>
      <c r="BD46" s="326">
        <v>1</v>
      </c>
      <c r="BE46" s="326">
        <v>0</v>
      </c>
      <c r="BF46" s="708">
        <v>0</v>
      </c>
      <c r="BG46" s="326">
        <v>0</v>
      </c>
      <c r="BH46" s="326">
        <v>0</v>
      </c>
      <c r="BI46" s="326">
        <v>0</v>
      </c>
      <c r="BJ46" s="326">
        <v>0</v>
      </c>
      <c r="BK46" s="934">
        <v>0</v>
      </c>
      <c r="BL46" s="934">
        <v>0</v>
      </c>
      <c r="BM46" s="327">
        <v>0</v>
      </c>
      <c r="BN46" s="148"/>
      <c r="BO46" s="201" t="s">
        <v>137</v>
      </c>
      <c r="BP46" s="202">
        <v>69</v>
      </c>
      <c r="BQ46" s="380">
        <v>0</v>
      </c>
      <c r="BR46" s="326">
        <v>11</v>
      </c>
      <c r="BS46" s="326">
        <v>0</v>
      </c>
      <c r="BT46" s="326">
        <v>2</v>
      </c>
      <c r="BU46" s="326">
        <v>0</v>
      </c>
      <c r="BV46" s="326">
        <v>0</v>
      </c>
      <c r="BW46" s="326">
        <v>0</v>
      </c>
      <c r="BX46" s="326">
        <v>0</v>
      </c>
      <c r="BY46" s="708">
        <v>0</v>
      </c>
      <c r="BZ46" s="326">
        <v>0</v>
      </c>
      <c r="CA46" s="326">
        <v>0</v>
      </c>
      <c r="CB46" s="326">
        <v>0</v>
      </c>
      <c r="CC46" s="708">
        <v>0</v>
      </c>
      <c r="CD46" s="326">
        <v>0</v>
      </c>
      <c r="CE46" s="326">
        <v>0</v>
      </c>
      <c r="CF46" s="326">
        <v>0</v>
      </c>
      <c r="CG46" s="326">
        <v>0</v>
      </c>
      <c r="CH46" s="934">
        <v>1</v>
      </c>
      <c r="CI46" s="941">
        <v>0</v>
      </c>
      <c r="CJ46" s="380">
        <v>1</v>
      </c>
      <c r="CK46" s="326">
        <v>1</v>
      </c>
      <c r="CL46" s="716">
        <v>1.4492753623188406</v>
      </c>
      <c r="CM46" s="326"/>
      <c r="CN46" s="326"/>
      <c r="CO46" s="327">
        <v>0</v>
      </c>
      <c r="CP46" s="148"/>
      <c r="CQ46" s="370" t="s">
        <v>137</v>
      </c>
      <c r="CR46" s="371">
        <v>9</v>
      </c>
      <c r="CS46" s="380"/>
      <c r="CT46" s="326"/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80"/>
      <c r="DM46" s="327"/>
      <c r="DN46" s="148"/>
      <c r="DO46" s="201" t="s">
        <v>137</v>
      </c>
      <c r="DP46" s="202">
        <v>67</v>
      </c>
      <c r="DQ46" s="380"/>
      <c r="DR46" s="326"/>
      <c r="DS46" s="925">
        <v>11</v>
      </c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>
        <v>0</v>
      </c>
      <c r="EH46" s="327">
        <v>0</v>
      </c>
      <c r="EI46" s="326"/>
      <c r="EJ46" s="326"/>
      <c r="EK46" s="716">
        <v>0</v>
      </c>
      <c r="EL46" s="326"/>
      <c r="EM46" s="326">
        <v>11</v>
      </c>
      <c r="EN46" s="708">
        <v>13.095238095238097</v>
      </c>
      <c r="EO46" s="326">
        <v>11</v>
      </c>
      <c r="EP46" s="716">
        <v>13.095238095238097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1</v>
      </c>
      <c r="EW46" s="326">
        <v>0</v>
      </c>
      <c r="EX46" s="327">
        <v>0</v>
      </c>
      <c r="EY46" s="326">
        <v>4</v>
      </c>
      <c r="EZ46" s="326">
        <v>1</v>
      </c>
      <c r="FA46" s="379">
        <v>0</v>
      </c>
      <c r="FB46" s="380">
        <v>1</v>
      </c>
      <c r="FC46" s="326">
        <v>0</v>
      </c>
      <c r="FD46" s="327">
        <v>2</v>
      </c>
      <c r="FE46" s="326">
        <v>0</v>
      </c>
      <c r="FF46" s="326">
        <v>0</v>
      </c>
      <c r="FG46" s="379">
        <v>0</v>
      </c>
      <c r="FH46" s="380">
        <v>0</v>
      </c>
      <c r="FI46" s="326">
        <v>0</v>
      </c>
      <c r="FJ46" s="327">
        <v>0</v>
      </c>
      <c r="FK46" s="205">
        <v>70</v>
      </c>
      <c r="FL46" s="724">
        <v>1.4285714285714286</v>
      </c>
      <c r="FM46" s="326">
        <v>0</v>
      </c>
      <c r="FN46" s="326">
        <v>0</v>
      </c>
      <c r="FO46" s="326">
        <v>1</v>
      </c>
      <c r="FP46" s="326">
        <v>0</v>
      </c>
      <c r="FQ46" s="327">
        <v>0</v>
      </c>
      <c r="FR46" s="380">
        <v>0</v>
      </c>
      <c r="FS46" s="326">
        <v>0</v>
      </c>
      <c r="FT46" s="326">
        <v>0</v>
      </c>
      <c r="FU46" s="326">
        <v>0</v>
      </c>
      <c r="FV46" s="326">
        <v>0</v>
      </c>
      <c r="FW46" s="326">
        <v>0</v>
      </c>
      <c r="FX46" s="326">
        <v>15</v>
      </c>
      <c r="FY46" s="326">
        <v>7</v>
      </c>
      <c r="FZ46" s="326">
        <v>1</v>
      </c>
      <c r="GA46" s="326">
        <v>3</v>
      </c>
      <c r="GB46" s="326">
        <v>2</v>
      </c>
      <c r="GC46" s="326">
        <v>0</v>
      </c>
      <c r="GD46" s="326">
        <v>0</v>
      </c>
      <c r="GE46" s="326">
        <v>0</v>
      </c>
      <c r="GF46" s="326">
        <v>0</v>
      </c>
      <c r="GG46" s="327">
        <v>0</v>
      </c>
      <c r="GH46" s="148"/>
      <c r="GI46" s="201" t="s">
        <v>137</v>
      </c>
      <c r="GJ46" s="486">
        <v>549</v>
      </c>
      <c r="GK46" s="727">
        <v>73.73737373737373</v>
      </c>
      <c r="GL46" s="380">
        <v>0</v>
      </c>
      <c r="GM46" s="326">
        <v>0</v>
      </c>
      <c r="GN46" s="326">
        <v>0</v>
      </c>
      <c r="GO46" s="326">
        <v>2</v>
      </c>
      <c r="GP46" s="327">
        <v>1</v>
      </c>
      <c r="GQ46" s="380">
        <v>1</v>
      </c>
      <c r="GR46" s="326">
        <v>3</v>
      </c>
      <c r="GS46" s="326">
        <v>16</v>
      </c>
      <c r="GT46" s="326">
        <v>29</v>
      </c>
      <c r="GU46" s="327">
        <v>21</v>
      </c>
      <c r="GV46" s="205">
        <v>88</v>
      </c>
      <c r="GW46" s="205">
        <v>614</v>
      </c>
      <c r="GX46" s="730">
        <v>17.1875</v>
      </c>
      <c r="GY46" s="380">
        <v>0</v>
      </c>
      <c r="GZ46" s="326">
        <v>0</v>
      </c>
      <c r="HA46" s="326">
        <v>0</v>
      </c>
      <c r="HB46" s="326">
        <v>0</v>
      </c>
      <c r="HC46" s="326">
        <v>0</v>
      </c>
      <c r="HD46" s="326">
        <v>0</v>
      </c>
      <c r="HE46" s="326">
        <v>0</v>
      </c>
      <c r="HF46" s="326">
        <v>0</v>
      </c>
      <c r="HG46" s="327">
        <v>0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16</v>
      </c>
      <c r="IP46" s="326">
        <v>3</v>
      </c>
      <c r="IQ46" s="379">
        <v>1</v>
      </c>
      <c r="IR46" s="380">
        <v>5</v>
      </c>
      <c r="IS46" s="326">
        <v>0</v>
      </c>
      <c r="IT46" s="327">
        <v>0</v>
      </c>
      <c r="IU46" s="326">
        <v>0</v>
      </c>
      <c r="IV46" s="326">
        <v>0</v>
      </c>
      <c r="IW46" s="327">
        <v>0</v>
      </c>
      <c r="IX46" s="380">
        <v>0</v>
      </c>
      <c r="IY46" s="326">
        <v>0</v>
      </c>
      <c r="IZ46" s="327">
        <v>0</v>
      </c>
      <c r="JA46" s="380">
        <v>0</v>
      </c>
      <c r="JB46" s="326">
        <v>0</v>
      </c>
      <c r="JC46" s="327">
        <v>0</v>
      </c>
      <c r="JD46" s="380">
        <v>0</v>
      </c>
      <c r="JE46" s="326">
        <v>0</v>
      </c>
      <c r="JF46" s="326">
        <v>0</v>
      </c>
      <c r="JG46" s="326">
        <v>0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>
        <v>0</v>
      </c>
      <c r="JQ46" s="326">
        <v>0</v>
      </c>
      <c r="JR46" s="326">
        <v>0</v>
      </c>
      <c r="JS46" s="326">
        <v>0</v>
      </c>
      <c r="JT46" s="327">
        <v>0</v>
      </c>
      <c r="JU46" s="380">
        <v>0</v>
      </c>
      <c r="JV46" s="326">
        <v>0</v>
      </c>
      <c r="JW46" s="326">
        <v>0</v>
      </c>
      <c r="JX46" s="326">
        <v>0</v>
      </c>
      <c r="JY46" s="327">
        <v>1</v>
      </c>
      <c r="JZ46" s="380">
        <v>0</v>
      </c>
      <c r="KA46" s="326">
        <v>0</v>
      </c>
      <c r="KB46" s="326">
        <v>1</v>
      </c>
      <c r="KC46" s="326">
        <v>0</v>
      </c>
      <c r="KD46" s="327">
        <v>0</v>
      </c>
      <c r="KE46" s="205">
        <v>307</v>
      </c>
      <c r="KF46" s="734">
        <v>7.1661237785016292</v>
      </c>
      <c r="KG46" s="173">
        <v>23</v>
      </c>
      <c r="KH46" s="205">
        <v>2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2</v>
      </c>
      <c r="KQ46" s="203">
        <v>0</v>
      </c>
      <c r="KR46" s="203">
        <v>0</v>
      </c>
      <c r="KS46" s="203">
        <v>3</v>
      </c>
      <c r="KT46" s="203">
        <v>0</v>
      </c>
      <c r="KU46" s="173">
        <v>0</v>
      </c>
      <c r="KV46" s="332"/>
      <c r="KW46" s="173"/>
      <c r="KY46" s="205"/>
      <c r="KZ46" s="203"/>
      <c r="LA46" s="203"/>
      <c r="LB46" s="173"/>
      <c r="LD46" s="276" t="s">
        <v>137</v>
      </c>
      <c r="LE46" s="419"/>
      <c r="LF46" s="419"/>
      <c r="LG46" s="419"/>
      <c r="LH46" s="419"/>
      <c r="LI46" s="419"/>
      <c r="LJ46" s="545"/>
      <c r="LK46" s="480"/>
      <c r="LL46" s="452"/>
      <c r="LM46" s="452"/>
      <c r="LN46" s="453"/>
      <c r="LO46" s="801">
        <v>10</v>
      </c>
      <c r="LP46" s="452">
        <v>1</v>
      </c>
      <c r="LQ46" s="452"/>
      <c r="LR46" s="910"/>
      <c r="LS46" s="480">
        <v>16</v>
      </c>
      <c r="LT46" s="452">
        <v>3</v>
      </c>
      <c r="LU46" s="452">
        <v>12</v>
      </c>
      <c r="LV46" s="914">
        <v>15</v>
      </c>
    </row>
    <row r="47" spans="1:334" s="288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 t="e">
        <f t="shared" si="218"/>
        <v>#DIV/0!</v>
      </c>
      <c r="H47" s="326"/>
      <c r="I47" s="379"/>
      <c r="J47" s="380"/>
      <c r="K47" s="326"/>
      <c r="L47" s="326"/>
      <c r="M47" s="406" t="e">
        <f t="shared" si="200"/>
        <v>#DIV/0!</v>
      </c>
      <c r="N47" s="380"/>
      <c r="O47" s="326"/>
      <c r="P47" s="326"/>
      <c r="Q47" s="386" t="e">
        <f t="shared" si="201"/>
        <v>#DIV/0!</v>
      </c>
      <c r="R47" s="380"/>
      <c r="S47" s="326"/>
      <c r="T47" s="326"/>
      <c r="U47" s="326"/>
      <c r="V47" s="326"/>
      <c r="W47" s="327"/>
      <c r="X47" s="326"/>
      <c r="Y47" s="326"/>
      <c r="Z47" s="326"/>
      <c r="AA47" s="326"/>
      <c r="AB47" s="326"/>
      <c r="AC47" s="326"/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/>
      <c r="AL47" s="708" t="e">
        <f t="shared" si="202"/>
        <v>#DIV/0!</v>
      </c>
      <c r="AM47" s="326"/>
      <c r="AN47" s="326"/>
      <c r="AO47" s="326"/>
      <c r="AP47" s="326"/>
      <c r="AQ47" s="327"/>
      <c r="AR47" s="326"/>
      <c r="AS47" s="326"/>
      <c r="AT47" s="379"/>
      <c r="AU47" s="380"/>
      <c r="AV47" s="708" t="e">
        <f t="shared" si="203"/>
        <v>#DIV/0!</v>
      </c>
      <c r="AW47" s="326"/>
      <c r="AX47" s="744"/>
      <c r="AY47" s="326"/>
      <c r="AZ47" s="326"/>
      <c r="BA47" s="326"/>
      <c r="BB47" s="708" t="e">
        <f t="shared" si="204"/>
        <v>#DIV/0!</v>
      </c>
      <c r="BC47" s="326"/>
      <c r="BD47" s="326"/>
      <c r="BE47" s="326"/>
      <c r="BF47" s="708" t="e">
        <f t="shared" si="205"/>
        <v>#DIV/0!</v>
      </c>
      <c r="BG47" s="326"/>
      <c r="BH47" s="326"/>
      <c r="BI47" s="326"/>
      <c r="BJ47" s="326"/>
      <c r="BK47" s="934"/>
      <c r="BL47" s="934"/>
      <c r="BM47" s="327"/>
      <c r="BN47" s="148"/>
      <c r="BO47" s="201" t="s">
        <v>146</v>
      </c>
      <c r="BP47" s="202">
        <v>0</v>
      </c>
      <c r="BQ47" s="380"/>
      <c r="BR47" s="326"/>
      <c r="BS47" s="326"/>
      <c r="BT47" s="326"/>
      <c r="BU47" s="326"/>
      <c r="BV47" s="326"/>
      <c r="BW47" s="326"/>
      <c r="BX47" s="326"/>
      <c r="BY47" s="708" t="e">
        <f t="shared" si="206"/>
        <v>#DIV/0!</v>
      </c>
      <c r="BZ47" s="326"/>
      <c r="CA47" s="326"/>
      <c r="CB47" s="326"/>
      <c r="CC47" s="708" t="e">
        <f t="shared" si="207"/>
        <v>#DIV/0!</v>
      </c>
      <c r="CD47" s="326"/>
      <c r="CE47" s="326"/>
      <c r="CF47" s="326"/>
      <c r="CG47" s="326"/>
      <c r="CH47" s="934"/>
      <c r="CI47" s="941"/>
      <c r="CJ47" s="380"/>
      <c r="CK47" s="326"/>
      <c r="CL47" s="716" t="e">
        <f t="shared" si="208"/>
        <v>#DIV/0!</v>
      </c>
      <c r="CM47" s="326"/>
      <c r="CN47" s="326"/>
      <c r="CO47" s="327"/>
      <c r="CP47" s="148"/>
      <c r="CQ47" s="370" t="s">
        <v>146</v>
      </c>
      <c r="CR47" s="371">
        <v>0</v>
      </c>
      <c r="CS47" s="380"/>
      <c r="CT47" s="326"/>
      <c r="CU47" s="326"/>
      <c r="CV47" s="326"/>
      <c r="CW47" s="326"/>
      <c r="CX47" s="326"/>
      <c r="CY47" s="326"/>
      <c r="CZ47" s="326"/>
      <c r="DA47" s="326"/>
      <c r="DB47" s="326"/>
      <c r="DC47" s="326"/>
      <c r="DD47" s="326"/>
      <c r="DE47" s="326"/>
      <c r="DF47" s="326"/>
      <c r="DG47" s="326"/>
      <c r="DH47" s="326"/>
      <c r="DI47" s="379"/>
      <c r="DJ47" s="380"/>
      <c r="DK47" s="327"/>
      <c r="DL47" s="380"/>
      <c r="DM47" s="327"/>
      <c r="DN47" s="148"/>
      <c r="DO47" s="201" t="s">
        <v>146</v>
      </c>
      <c r="DP47" s="202">
        <v>0</v>
      </c>
      <c r="DQ47" s="380"/>
      <c r="DR47" s="326"/>
      <c r="DS47" s="925"/>
      <c r="DT47" s="379"/>
      <c r="DU47" s="380"/>
      <c r="DV47" s="326"/>
      <c r="DW47" s="326"/>
      <c r="DX47" s="720" t="e">
        <f t="shared" si="209"/>
        <v>#DIV/0!</v>
      </c>
      <c r="DY47" s="380"/>
      <c r="DZ47" s="326"/>
      <c r="EA47" s="326"/>
      <c r="EB47" s="716" t="e">
        <f t="shared" si="210"/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si="211"/>
        <v>#DIV/0!</v>
      </c>
      <c r="EL47" s="326"/>
      <c r="EM47" s="326"/>
      <c r="EN47" s="708" t="e">
        <f t="shared" si="212"/>
        <v>#DIV/0!</v>
      </c>
      <c r="EO47" s="326"/>
      <c r="EP47" s="716" t="e">
        <f t="shared" si="213"/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0</v>
      </c>
      <c r="FL47" s="724" t="e">
        <f t="shared" si="185"/>
        <v>#DIV/0!</v>
      </c>
      <c r="FM47" s="326"/>
      <c r="FN47" s="326"/>
      <c r="FO47" s="326"/>
      <c r="FP47" s="326"/>
      <c r="FQ47" s="327">
        <v>1</v>
      </c>
      <c r="FR47" s="380"/>
      <c r="FS47" s="326"/>
      <c r="FT47" s="326"/>
      <c r="FU47" s="326"/>
      <c r="FV47" s="326"/>
      <c r="FW47" s="326"/>
      <c r="FX47" s="326"/>
      <c r="FY47" s="326"/>
      <c r="FZ47" s="326"/>
      <c r="GA47" s="326">
        <v>1</v>
      </c>
      <c r="GB47" s="326"/>
      <c r="GC47" s="326"/>
      <c r="GD47" s="326"/>
      <c r="GE47" s="326"/>
      <c r="GF47" s="326"/>
      <c r="GG47" s="327"/>
      <c r="GH47" s="148"/>
      <c r="GI47" s="201" t="s">
        <v>146</v>
      </c>
      <c r="GJ47" s="486">
        <v>0</v>
      </c>
      <c r="GK47" s="727" t="e">
        <f t="shared" si="239"/>
        <v>#DIV/0!</v>
      </c>
      <c r="GL47" s="380"/>
      <c r="GM47" s="326"/>
      <c r="GN47" s="326"/>
      <c r="GO47" s="326">
        <v>3</v>
      </c>
      <c r="GP47" s="327"/>
      <c r="GQ47" s="380"/>
      <c r="GR47" s="326"/>
      <c r="GS47" s="326"/>
      <c r="GT47" s="326"/>
      <c r="GU47" s="327"/>
      <c r="GV47" s="205">
        <v>11</v>
      </c>
      <c r="GW47" s="205">
        <v>0</v>
      </c>
      <c r="GX47" s="730" t="e">
        <f t="shared" si="214"/>
        <v>#DIV/0!</v>
      </c>
      <c r="GY47" s="380">
        <v>1</v>
      </c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f t="shared" si="244"/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f t="shared" si="216"/>
        <v>#DIV/0!</v>
      </c>
      <c r="KG47" s="174"/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421" t="s">
        <v>146</v>
      </c>
      <c r="LE47" s="419"/>
      <c r="LF47" s="419"/>
      <c r="LG47" s="419"/>
      <c r="LH47" s="419"/>
      <c r="LI47" s="419"/>
      <c r="LJ47" s="545"/>
      <c r="LK47" s="480"/>
      <c r="LL47" s="452"/>
      <c r="LM47" s="452"/>
      <c r="LN47" s="453"/>
      <c r="LO47" s="801"/>
      <c r="LP47" s="452"/>
      <c r="LQ47" s="452"/>
      <c r="LR47" s="910"/>
      <c r="LS47" s="480"/>
      <c r="LT47" s="452"/>
      <c r="LU47" s="452"/>
      <c r="LV47" s="914"/>
    </row>
    <row r="48" spans="1:334" s="288" customFormat="1" ht="18.75" x14ac:dyDescent="0.3">
      <c r="A48" s="235">
        <v>1452</v>
      </c>
      <c r="B48" s="201" t="s">
        <v>142</v>
      </c>
      <c r="C48" s="202">
        <v>4</v>
      </c>
      <c r="D48" s="380">
        <v>0</v>
      </c>
      <c r="E48" s="326">
        <v>0</v>
      </c>
      <c r="F48" s="326">
        <v>0</v>
      </c>
      <c r="G48" s="705">
        <v>0</v>
      </c>
      <c r="H48" s="326">
        <v>0</v>
      </c>
      <c r="I48" s="379">
        <v>0</v>
      </c>
      <c r="J48" s="380">
        <v>0</v>
      </c>
      <c r="K48" s="326">
        <v>0</v>
      </c>
      <c r="L48" s="326">
        <v>0</v>
      </c>
      <c r="M48" s="406">
        <v>0</v>
      </c>
      <c r="N48" s="380">
        <v>0</v>
      </c>
      <c r="O48" s="326">
        <v>0</v>
      </c>
      <c r="P48" s="326">
        <v>0</v>
      </c>
      <c r="Q48" s="386">
        <v>0</v>
      </c>
      <c r="R48" s="380">
        <v>0</v>
      </c>
      <c r="S48" s="326">
        <v>0</v>
      </c>
      <c r="T48" s="326">
        <v>0</v>
      </c>
      <c r="U48" s="326">
        <v>0</v>
      </c>
      <c r="V48" s="326">
        <v>0</v>
      </c>
      <c r="W48" s="327">
        <v>0</v>
      </c>
      <c r="X48" s="326">
        <v>0</v>
      </c>
      <c r="Y48" s="326">
        <v>0</v>
      </c>
      <c r="Z48" s="326">
        <v>0</v>
      </c>
      <c r="AA48" s="326">
        <v>0</v>
      </c>
      <c r="AB48" s="326">
        <v>1</v>
      </c>
      <c r="AC48" s="326">
        <v>0</v>
      </c>
      <c r="AD48" s="326">
        <v>0</v>
      </c>
      <c r="AE48" s="326">
        <v>0</v>
      </c>
      <c r="AF48" s="327">
        <v>0</v>
      </c>
      <c r="AG48" s="204"/>
      <c r="AH48" s="148"/>
      <c r="AI48" s="276" t="s">
        <v>142</v>
      </c>
      <c r="AJ48" s="202">
        <v>5</v>
      </c>
      <c r="AK48" s="327">
        <v>1</v>
      </c>
      <c r="AL48" s="708">
        <v>0</v>
      </c>
      <c r="AM48" s="326">
        <v>1</v>
      </c>
      <c r="AN48" s="326">
        <v>1</v>
      </c>
      <c r="AO48" s="326">
        <v>0</v>
      </c>
      <c r="AP48" s="326">
        <v>0</v>
      </c>
      <c r="AQ48" s="327">
        <v>0</v>
      </c>
      <c r="AR48" s="326">
        <v>0</v>
      </c>
      <c r="AS48" s="326">
        <v>0</v>
      </c>
      <c r="AT48" s="379">
        <v>1</v>
      </c>
      <c r="AU48" s="380">
        <v>1</v>
      </c>
      <c r="AV48" s="708">
        <v>16.666666666666664</v>
      </c>
      <c r="AW48" s="326">
        <v>1</v>
      </c>
      <c r="AX48" s="744">
        <v>1</v>
      </c>
      <c r="AY48" s="326">
        <v>0</v>
      </c>
      <c r="AZ48" s="326">
        <v>0</v>
      </c>
      <c r="BA48" s="326">
        <v>0</v>
      </c>
      <c r="BB48" s="708">
        <v>0</v>
      </c>
      <c r="BC48" s="326">
        <v>0</v>
      </c>
      <c r="BD48" s="326">
        <v>0</v>
      </c>
      <c r="BE48" s="326">
        <v>0</v>
      </c>
      <c r="BF48" s="708">
        <v>0</v>
      </c>
      <c r="BG48" s="326">
        <v>0</v>
      </c>
      <c r="BH48" s="326">
        <v>0</v>
      </c>
      <c r="BI48" s="326">
        <v>0</v>
      </c>
      <c r="BJ48" s="326">
        <v>0</v>
      </c>
      <c r="BK48" s="934">
        <v>0</v>
      </c>
      <c r="BL48" s="934">
        <v>0</v>
      </c>
      <c r="BM48" s="327">
        <v>0</v>
      </c>
      <c r="BN48" s="148"/>
      <c r="BO48" s="201" t="s">
        <v>142</v>
      </c>
      <c r="BP48" s="202">
        <v>6</v>
      </c>
      <c r="BQ48" s="380">
        <v>0</v>
      </c>
      <c r="BR48" s="326">
        <v>0</v>
      </c>
      <c r="BS48" s="326">
        <v>0</v>
      </c>
      <c r="BT48" s="326">
        <v>0</v>
      </c>
      <c r="BU48" s="326">
        <v>0</v>
      </c>
      <c r="BV48" s="326">
        <v>0</v>
      </c>
      <c r="BW48" s="326">
        <v>0</v>
      </c>
      <c r="BX48" s="326">
        <v>0</v>
      </c>
      <c r="BY48" s="708">
        <v>0</v>
      </c>
      <c r="BZ48" s="326">
        <v>0</v>
      </c>
      <c r="CA48" s="326">
        <v>0</v>
      </c>
      <c r="CB48" s="326">
        <v>0</v>
      </c>
      <c r="CC48" s="708">
        <v>0</v>
      </c>
      <c r="CD48" s="326">
        <v>0</v>
      </c>
      <c r="CE48" s="326">
        <v>0</v>
      </c>
      <c r="CF48" s="326">
        <v>0</v>
      </c>
      <c r="CG48" s="326">
        <v>0</v>
      </c>
      <c r="CH48" s="934">
        <v>0</v>
      </c>
      <c r="CI48" s="941">
        <v>0</v>
      </c>
      <c r="CJ48" s="380">
        <v>0</v>
      </c>
      <c r="CK48" s="326">
        <v>0</v>
      </c>
      <c r="CL48" s="716">
        <v>0</v>
      </c>
      <c r="CM48" s="326"/>
      <c r="CN48" s="326"/>
      <c r="CO48" s="327">
        <v>0</v>
      </c>
      <c r="CP48" s="148"/>
      <c r="CQ48" s="370" t="s">
        <v>142</v>
      </c>
      <c r="CR48" s="371">
        <v>1</v>
      </c>
      <c r="CS48" s="380"/>
      <c r="CT48" s="326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80"/>
      <c r="DM48" s="327"/>
      <c r="DN48" s="148"/>
      <c r="DO48" s="201" t="s">
        <v>142</v>
      </c>
      <c r="DP48" s="202">
        <v>5</v>
      </c>
      <c r="DQ48" s="380"/>
      <c r="DR48" s="326"/>
      <c r="DS48" s="925"/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>
        <v>0</v>
      </c>
      <c r="EH48" s="327">
        <v>0</v>
      </c>
      <c r="EI48" s="326"/>
      <c r="EJ48" s="326"/>
      <c r="EK48" s="716">
        <v>0</v>
      </c>
      <c r="EL48" s="326"/>
      <c r="EM48" s="326">
        <v>1</v>
      </c>
      <c r="EN48" s="708">
        <v>14.285714285714285</v>
      </c>
      <c r="EO48" s="326">
        <v>1</v>
      </c>
      <c r="EP48" s="716">
        <v>14.285714285714285</v>
      </c>
      <c r="EQ48" s="148"/>
      <c r="ER48" s="201" t="s">
        <v>142</v>
      </c>
      <c r="ES48" s="380">
        <v>0</v>
      </c>
      <c r="ET48" s="326">
        <v>0</v>
      </c>
      <c r="EU48" s="379">
        <v>0</v>
      </c>
      <c r="EV48" s="380">
        <v>0</v>
      </c>
      <c r="EW48" s="326">
        <v>0</v>
      </c>
      <c r="EX48" s="327">
        <v>0</v>
      </c>
      <c r="EY48" s="326">
        <v>0</v>
      </c>
      <c r="EZ48" s="326">
        <v>0</v>
      </c>
      <c r="FA48" s="379">
        <v>0</v>
      </c>
      <c r="FB48" s="380">
        <v>0</v>
      </c>
      <c r="FC48" s="326">
        <v>0</v>
      </c>
      <c r="FD48" s="327">
        <v>0</v>
      </c>
      <c r="FE48" s="326">
        <v>0</v>
      </c>
      <c r="FF48" s="326">
        <v>0</v>
      </c>
      <c r="FG48" s="379">
        <v>0</v>
      </c>
      <c r="FH48" s="380">
        <v>0</v>
      </c>
      <c r="FI48" s="326">
        <v>0</v>
      </c>
      <c r="FJ48" s="327">
        <v>0</v>
      </c>
      <c r="FK48" s="205">
        <v>6</v>
      </c>
      <c r="FL48" s="724">
        <v>0</v>
      </c>
      <c r="FM48" s="326">
        <v>0</v>
      </c>
      <c r="FN48" s="326">
        <v>0</v>
      </c>
      <c r="FO48" s="326">
        <v>0</v>
      </c>
      <c r="FP48" s="326">
        <v>0</v>
      </c>
      <c r="FQ48" s="327">
        <v>0</v>
      </c>
      <c r="FR48" s="380">
        <v>0</v>
      </c>
      <c r="FS48" s="326">
        <v>0</v>
      </c>
      <c r="FT48" s="326">
        <v>0</v>
      </c>
      <c r="FU48" s="326">
        <v>0</v>
      </c>
      <c r="FV48" s="326">
        <v>0</v>
      </c>
      <c r="FW48" s="326">
        <v>0</v>
      </c>
      <c r="FX48" s="326">
        <v>0</v>
      </c>
      <c r="FY48" s="326">
        <v>0</v>
      </c>
      <c r="FZ48" s="326">
        <v>0</v>
      </c>
      <c r="GA48" s="326">
        <v>0</v>
      </c>
      <c r="GB48" s="326">
        <v>0</v>
      </c>
      <c r="GC48" s="326">
        <v>0</v>
      </c>
      <c r="GD48" s="326">
        <v>0</v>
      </c>
      <c r="GE48" s="326">
        <v>0</v>
      </c>
      <c r="GF48" s="326">
        <v>0</v>
      </c>
      <c r="GG48" s="327">
        <v>0</v>
      </c>
      <c r="GH48" s="148"/>
      <c r="GI48" s="201" t="s">
        <v>142</v>
      </c>
      <c r="GJ48" s="486">
        <v>43</v>
      </c>
      <c r="GK48" s="727">
        <v>162.5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7</v>
      </c>
      <c r="GR48" s="326">
        <v>1</v>
      </c>
      <c r="GS48" s="326">
        <v>1</v>
      </c>
      <c r="GT48" s="326">
        <v>3</v>
      </c>
      <c r="GU48" s="327">
        <v>1</v>
      </c>
      <c r="GV48" s="205">
        <v>7</v>
      </c>
      <c r="GW48" s="205">
        <v>49</v>
      </c>
      <c r="GX48" s="730">
        <v>17.073170731707318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0</v>
      </c>
      <c r="IS48" s="326">
        <v>0</v>
      </c>
      <c r="IT48" s="327">
        <v>0</v>
      </c>
      <c r="IU48" s="326">
        <v>0</v>
      </c>
      <c r="IV48" s="326">
        <v>0</v>
      </c>
      <c r="IW48" s="327">
        <v>0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>
        <v>0</v>
      </c>
      <c r="JQ48" s="326">
        <v>0</v>
      </c>
      <c r="JR48" s="326">
        <v>0</v>
      </c>
      <c r="JS48" s="326">
        <v>0</v>
      </c>
      <c r="JT48" s="327">
        <v>0</v>
      </c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0</v>
      </c>
      <c r="KE48" s="205">
        <v>25</v>
      </c>
      <c r="KF48" s="734">
        <v>0</v>
      </c>
      <c r="KG48" s="173">
        <v>0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419"/>
      <c r="LF48" s="419"/>
      <c r="LG48" s="419"/>
      <c r="LH48" s="419"/>
      <c r="LI48" s="419"/>
      <c r="LJ48" s="545"/>
      <c r="LK48" s="480"/>
      <c r="LL48" s="452"/>
      <c r="LM48" s="452"/>
      <c r="LN48" s="453"/>
      <c r="LO48" s="801">
        <v>1</v>
      </c>
      <c r="LP48" s="452"/>
      <c r="LQ48" s="452"/>
      <c r="LR48" s="910"/>
      <c r="LS48" s="480">
        <v>11</v>
      </c>
      <c r="LT48" s="452">
        <v>1</v>
      </c>
      <c r="LU48" s="452"/>
      <c r="LV48" s="914"/>
    </row>
    <row r="49" spans="1:334" s="288" customFormat="1" ht="18.75" x14ac:dyDescent="0.3">
      <c r="A49" s="235">
        <v>1453</v>
      </c>
      <c r="B49" s="237" t="s">
        <v>143</v>
      </c>
      <c r="C49" s="202">
        <v>1</v>
      </c>
      <c r="D49" s="380">
        <v>0</v>
      </c>
      <c r="E49" s="326">
        <v>0</v>
      </c>
      <c r="F49" s="326">
        <v>0</v>
      </c>
      <c r="G49" s="705">
        <v>0</v>
      </c>
      <c r="H49" s="326">
        <v>0</v>
      </c>
      <c r="I49" s="379">
        <v>0</v>
      </c>
      <c r="J49" s="380">
        <v>0</v>
      </c>
      <c r="K49" s="326">
        <v>0</v>
      </c>
      <c r="L49" s="326">
        <v>0</v>
      </c>
      <c r="M49" s="406">
        <v>0</v>
      </c>
      <c r="N49" s="380">
        <v>0</v>
      </c>
      <c r="O49" s="326">
        <v>0</v>
      </c>
      <c r="P49" s="326">
        <v>0</v>
      </c>
      <c r="Q49" s="386">
        <v>0</v>
      </c>
      <c r="R49" s="380">
        <v>0</v>
      </c>
      <c r="S49" s="326">
        <v>0</v>
      </c>
      <c r="T49" s="326">
        <v>0</v>
      </c>
      <c r="U49" s="326">
        <v>0</v>
      </c>
      <c r="V49" s="326">
        <v>0</v>
      </c>
      <c r="W49" s="327">
        <v>0</v>
      </c>
      <c r="X49" s="326">
        <v>0</v>
      </c>
      <c r="Y49" s="326">
        <v>0</v>
      </c>
      <c r="Z49" s="326">
        <v>0</v>
      </c>
      <c r="AA49" s="326">
        <v>0</v>
      </c>
      <c r="AB49" s="326">
        <v>0</v>
      </c>
      <c r="AC49" s="326">
        <v>0</v>
      </c>
      <c r="AD49" s="326">
        <v>0</v>
      </c>
      <c r="AE49" s="326">
        <v>0</v>
      </c>
      <c r="AF49" s="327">
        <v>0</v>
      </c>
      <c r="AG49" s="204"/>
      <c r="AH49" s="148"/>
      <c r="AI49" s="277" t="s">
        <v>143</v>
      </c>
      <c r="AJ49" s="202">
        <v>2</v>
      </c>
      <c r="AK49" s="327">
        <v>0</v>
      </c>
      <c r="AL49" s="708">
        <v>0</v>
      </c>
      <c r="AM49" s="326">
        <v>0</v>
      </c>
      <c r="AN49" s="326">
        <v>0</v>
      </c>
      <c r="AO49" s="326">
        <v>0</v>
      </c>
      <c r="AP49" s="326">
        <v>0</v>
      </c>
      <c r="AQ49" s="327">
        <v>0</v>
      </c>
      <c r="AR49" s="326">
        <v>0</v>
      </c>
      <c r="AS49" s="326">
        <v>0</v>
      </c>
      <c r="AT49" s="379">
        <v>1</v>
      </c>
      <c r="AU49" s="380">
        <v>0</v>
      </c>
      <c r="AV49" s="708">
        <v>0</v>
      </c>
      <c r="AW49" s="326">
        <v>0</v>
      </c>
      <c r="AX49" s="744">
        <v>0</v>
      </c>
      <c r="AY49" s="326">
        <v>0</v>
      </c>
      <c r="AZ49" s="326">
        <v>0</v>
      </c>
      <c r="BA49" s="326">
        <v>0</v>
      </c>
      <c r="BB49" s="708">
        <v>0</v>
      </c>
      <c r="BC49" s="326">
        <v>0</v>
      </c>
      <c r="BD49" s="326">
        <v>0</v>
      </c>
      <c r="BE49" s="326">
        <v>0</v>
      </c>
      <c r="BF49" s="708">
        <v>0</v>
      </c>
      <c r="BG49" s="326">
        <v>0</v>
      </c>
      <c r="BH49" s="326">
        <v>0</v>
      </c>
      <c r="BI49" s="326">
        <v>0</v>
      </c>
      <c r="BJ49" s="326">
        <v>0</v>
      </c>
      <c r="BK49" s="934">
        <v>0</v>
      </c>
      <c r="BL49" s="934">
        <v>0</v>
      </c>
      <c r="BM49" s="327">
        <v>0</v>
      </c>
      <c r="BN49" s="148"/>
      <c r="BO49" s="237" t="s">
        <v>143</v>
      </c>
      <c r="BP49" s="202">
        <v>2</v>
      </c>
      <c r="BQ49" s="380">
        <v>0</v>
      </c>
      <c r="BR49" s="326">
        <v>1</v>
      </c>
      <c r="BS49" s="326">
        <v>0</v>
      </c>
      <c r="BT49" s="326">
        <v>0</v>
      </c>
      <c r="BU49" s="326">
        <v>0</v>
      </c>
      <c r="BV49" s="326">
        <v>0</v>
      </c>
      <c r="BW49" s="326">
        <v>0</v>
      </c>
      <c r="BX49" s="326">
        <v>0</v>
      </c>
      <c r="BY49" s="708">
        <v>0</v>
      </c>
      <c r="BZ49" s="326">
        <v>0</v>
      </c>
      <c r="CA49" s="326">
        <v>0</v>
      </c>
      <c r="CB49" s="326">
        <v>0</v>
      </c>
      <c r="CC49" s="708">
        <v>0</v>
      </c>
      <c r="CD49" s="326">
        <v>0</v>
      </c>
      <c r="CE49" s="326">
        <v>0</v>
      </c>
      <c r="CF49" s="326">
        <v>0</v>
      </c>
      <c r="CG49" s="326">
        <v>0</v>
      </c>
      <c r="CH49" s="934">
        <v>0</v>
      </c>
      <c r="CI49" s="941">
        <v>0</v>
      </c>
      <c r="CJ49" s="380">
        <v>0</v>
      </c>
      <c r="CK49" s="326">
        <v>0</v>
      </c>
      <c r="CL49" s="716">
        <v>0</v>
      </c>
      <c r="CM49" s="326"/>
      <c r="CN49" s="326"/>
      <c r="CO49" s="327">
        <v>0</v>
      </c>
      <c r="CP49" s="148"/>
      <c r="CQ49" s="372" t="s">
        <v>143</v>
      </c>
      <c r="CR49" s="373">
        <v>0</v>
      </c>
      <c r="CS49" s="380"/>
      <c r="CT49" s="326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80"/>
      <c r="DM49" s="327"/>
      <c r="DN49" s="148"/>
      <c r="DO49" s="237" t="s">
        <v>143</v>
      </c>
      <c r="DP49" s="202">
        <v>2</v>
      </c>
      <c r="DQ49" s="380"/>
      <c r="DR49" s="326"/>
      <c r="DS49" s="925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>
        <v>0</v>
      </c>
      <c r="EH49" s="327">
        <v>0</v>
      </c>
      <c r="EI49" s="326"/>
      <c r="EJ49" s="326"/>
      <c r="EK49" s="716">
        <v>0</v>
      </c>
      <c r="EL49" s="326"/>
      <c r="EM49" s="326">
        <v>0</v>
      </c>
      <c r="EN49" s="708">
        <v>0</v>
      </c>
      <c r="EO49" s="326">
        <v>0</v>
      </c>
      <c r="EP49" s="716">
        <v>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0</v>
      </c>
      <c r="EZ49" s="326">
        <v>0</v>
      </c>
      <c r="FA49" s="379">
        <v>0</v>
      </c>
      <c r="FB49" s="380">
        <v>0</v>
      </c>
      <c r="FC49" s="326">
        <v>0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4</v>
      </c>
      <c r="FL49" s="724"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1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0</v>
      </c>
      <c r="GB49" s="326">
        <v>0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20</v>
      </c>
      <c r="GL49" s="380">
        <v>0</v>
      </c>
      <c r="GM49" s="326">
        <v>0</v>
      </c>
      <c r="GN49" s="326">
        <v>0</v>
      </c>
      <c r="GO49" s="326">
        <v>0</v>
      </c>
      <c r="GP49" s="327">
        <v>0</v>
      </c>
      <c r="GQ49" s="380">
        <v>0</v>
      </c>
      <c r="GR49" s="326">
        <v>0</v>
      </c>
      <c r="GS49" s="326">
        <v>0</v>
      </c>
      <c r="GT49" s="326">
        <v>1</v>
      </c>
      <c r="GU49" s="327">
        <v>0</v>
      </c>
      <c r="GV49" s="205">
        <v>7</v>
      </c>
      <c r="GW49" s="205">
        <v>16</v>
      </c>
      <c r="GX49" s="730">
        <v>53.846153846153847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>
        <v>0</v>
      </c>
      <c r="JQ49" s="326">
        <v>0</v>
      </c>
      <c r="JR49" s="326">
        <v>0</v>
      </c>
      <c r="JS49" s="326">
        <v>0</v>
      </c>
      <c r="JT49" s="327">
        <v>0</v>
      </c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62.5</v>
      </c>
      <c r="KG49" s="173">
        <v>5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1</v>
      </c>
      <c r="KQ49" s="203">
        <v>0</v>
      </c>
      <c r="KR49" s="203">
        <v>2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419"/>
      <c r="LF49" s="419"/>
      <c r="LG49" s="419"/>
      <c r="LH49" s="419"/>
      <c r="LI49" s="419"/>
      <c r="LJ49" s="545"/>
      <c r="LK49" s="480"/>
      <c r="LL49" s="452"/>
      <c r="LM49" s="452"/>
      <c r="LN49" s="453"/>
      <c r="LO49" s="801">
        <v>1</v>
      </c>
      <c r="LP49" s="452"/>
      <c r="LQ49" s="452"/>
      <c r="LR49" s="910"/>
      <c r="LS49" s="480"/>
      <c r="LT49" s="452"/>
      <c r="LU49" s="452"/>
      <c r="LV49" s="914"/>
    </row>
    <row r="50" spans="1:334" s="288" customFormat="1" ht="19.5" thickBot="1" x14ac:dyDescent="0.35">
      <c r="A50" s="235">
        <v>1454</v>
      </c>
      <c r="B50" s="238" t="s">
        <v>144</v>
      </c>
      <c r="C50" s="502">
        <v>3</v>
      </c>
      <c r="D50" s="381">
        <v>0</v>
      </c>
      <c r="E50" s="382">
        <v>0</v>
      </c>
      <c r="F50" s="382">
        <v>0</v>
      </c>
      <c r="G50" s="706">
        <v>0</v>
      </c>
      <c r="H50" s="382">
        <v>0</v>
      </c>
      <c r="I50" s="385">
        <v>0</v>
      </c>
      <c r="J50" s="381">
        <v>0</v>
      </c>
      <c r="K50" s="382">
        <v>0</v>
      </c>
      <c r="L50" s="382">
        <v>0</v>
      </c>
      <c r="M50" s="408">
        <v>0</v>
      </c>
      <c r="N50" s="381">
        <v>0</v>
      </c>
      <c r="O50" s="382">
        <v>0</v>
      </c>
      <c r="P50" s="382">
        <v>0</v>
      </c>
      <c r="Q50" s="388">
        <v>0</v>
      </c>
      <c r="R50" s="381">
        <v>0</v>
      </c>
      <c r="S50" s="382">
        <v>0</v>
      </c>
      <c r="T50" s="382">
        <v>0</v>
      </c>
      <c r="U50" s="382">
        <v>0</v>
      </c>
      <c r="V50" s="382">
        <v>0</v>
      </c>
      <c r="W50" s="383">
        <v>0</v>
      </c>
      <c r="X50" s="382">
        <v>0</v>
      </c>
      <c r="Y50" s="382">
        <v>0</v>
      </c>
      <c r="Z50" s="382">
        <v>0</v>
      </c>
      <c r="AA50" s="382">
        <v>0</v>
      </c>
      <c r="AB50" s="382">
        <v>0</v>
      </c>
      <c r="AC50" s="382">
        <v>0</v>
      </c>
      <c r="AD50" s="382">
        <v>0</v>
      </c>
      <c r="AE50" s="382">
        <v>0</v>
      </c>
      <c r="AF50" s="383">
        <v>0</v>
      </c>
      <c r="AG50" s="240"/>
      <c r="AH50" s="148"/>
      <c r="AI50" s="278" t="s">
        <v>144</v>
      </c>
      <c r="AJ50" s="502">
        <v>3</v>
      </c>
      <c r="AK50" s="383">
        <v>0</v>
      </c>
      <c r="AL50" s="709">
        <v>0</v>
      </c>
      <c r="AM50" s="382">
        <v>0</v>
      </c>
      <c r="AN50" s="382">
        <v>0</v>
      </c>
      <c r="AO50" s="382">
        <v>0</v>
      </c>
      <c r="AP50" s="382">
        <v>0</v>
      </c>
      <c r="AQ50" s="383">
        <v>0</v>
      </c>
      <c r="AR50" s="382">
        <v>0</v>
      </c>
      <c r="AS50" s="382">
        <v>0</v>
      </c>
      <c r="AT50" s="385">
        <v>1</v>
      </c>
      <c r="AU50" s="381">
        <v>0</v>
      </c>
      <c r="AV50" s="709">
        <v>0</v>
      </c>
      <c r="AW50" s="382">
        <v>0</v>
      </c>
      <c r="AX50" s="745">
        <v>0</v>
      </c>
      <c r="AY50" s="382">
        <v>0</v>
      </c>
      <c r="AZ50" s="382">
        <v>0</v>
      </c>
      <c r="BA50" s="382">
        <v>0</v>
      </c>
      <c r="BB50" s="709">
        <v>0</v>
      </c>
      <c r="BC50" s="382">
        <v>0</v>
      </c>
      <c r="BD50" s="382">
        <v>0</v>
      </c>
      <c r="BE50" s="382">
        <v>0</v>
      </c>
      <c r="BF50" s="709">
        <v>0</v>
      </c>
      <c r="BG50" s="382">
        <v>0</v>
      </c>
      <c r="BH50" s="382">
        <v>0</v>
      </c>
      <c r="BI50" s="382">
        <v>0</v>
      </c>
      <c r="BJ50" s="382">
        <v>0</v>
      </c>
      <c r="BK50" s="935">
        <v>0</v>
      </c>
      <c r="BL50" s="935">
        <v>0</v>
      </c>
      <c r="BM50" s="383">
        <v>0</v>
      </c>
      <c r="BN50" s="148"/>
      <c r="BO50" s="238" t="s">
        <v>144</v>
      </c>
      <c r="BP50" s="502">
        <v>4</v>
      </c>
      <c r="BQ50" s="381">
        <v>0</v>
      </c>
      <c r="BR50" s="382">
        <v>0</v>
      </c>
      <c r="BS50" s="382">
        <v>0</v>
      </c>
      <c r="BT50" s="382">
        <v>0</v>
      </c>
      <c r="BU50" s="382">
        <v>0</v>
      </c>
      <c r="BV50" s="382">
        <v>0</v>
      </c>
      <c r="BW50" s="382">
        <v>0</v>
      </c>
      <c r="BX50" s="382">
        <v>0</v>
      </c>
      <c r="BY50" s="709">
        <v>0</v>
      </c>
      <c r="BZ50" s="382">
        <v>0</v>
      </c>
      <c r="CA50" s="382">
        <v>0</v>
      </c>
      <c r="CB50" s="382">
        <v>0</v>
      </c>
      <c r="CC50" s="709">
        <v>0</v>
      </c>
      <c r="CD50" s="382">
        <v>0</v>
      </c>
      <c r="CE50" s="382">
        <v>0</v>
      </c>
      <c r="CF50" s="382">
        <v>0</v>
      </c>
      <c r="CG50" s="382">
        <v>0</v>
      </c>
      <c r="CH50" s="935">
        <v>0</v>
      </c>
      <c r="CI50" s="942">
        <v>0</v>
      </c>
      <c r="CJ50" s="381">
        <v>0</v>
      </c>
      <c r="CK50" s="382">
        <v>0</v>
      </c>
      <c r="CL50" s="717">
        <v>0</v>
      </c>
      <c r="CM50" s="382"/>
      <c r="CN50" s="382"/>
      <c r="CO50" s="383">
        <v>0</v>
      </c>
      <c r="CP50" s="148"/>
      <c r="CQ50" s="375" t="s">
        <v>144</v>
      </c>
      <c r="CR50" s="376">
        <v>0</v>
      </c>
      <c r="CS50" s="381"/>
      <c r="CT50" s="382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1"/>
      <c r="DM50" s="383"/>
      <c r="DN50" s="148"/>
      <c r="DO50" s="238" t="s">
        <v>144</v>
      </c>
      <c r="DP50" s="502">
        <v>3</v>
      </c>
      <c r="DQ50" s="381"/>
      <c r="DR50" s="382"/>
      <c r="DS50" s="926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>
        <v>0</v>
      </c>
      <c r="EH50" s="383">
        <v>0</v>
      </c>
      <c r="EI50" s="382"/>
      <c r="EJ50" s="382"/>
      <c r="EK50" s="717">
        <v>0</v>
      </c>
      <c r="EL50" s="382"/>
      <c r="EM50" s="382">
        <v>0</v>
      </c>
      <c r="EN50" s="709">
        <v>0</v>
      </c>
      <c r="EO50" s="382">
        <v>0</v>
      </c>
      <c r="EP50" s="717"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0</v>
      </c>
      <c r="EW50" s="382">
        <v>0</v>
      </c>
      <c r="EX50" s="383">
        <v>0</v>
      </c>
      <c r="EY50" s="382">
        <v>0</v>
      </c>
      <c r="EZ50" s="382">
        <v>0</v>
      </c>
      <c r="FA50" s="385">
        <v>0</v>
      </c>
      <c r="FB50" s="381">
        <v>0</v>
      </c>
      <c r="FC50" s="382">
        <v>0</v>
      </c>
      <c r="FD50" s="383">
        <v>0</v>
      </c>
      <c r="FE50" s="382">
        <v>0</v>
      </c>
      <c r="FF50" s="382">
        <v>0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v>0</v>
      </c>
      <c r="FM50" s="382">
        <v>0</v>
      </c>
      <c r="FN50" s="382">
        <v>0</v>
      </c>
      <c r="FO50" s="382">
        <v>0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0</v>
      </c>
      <c r="FV50" s="382">
        <v>0</v>
      </c>
      <c r="FW50" s="382">
        <v>0</v>
      </c>
      <c r="FX50" s="382">
        <v>0</v>
      </c>
      <c r="FY50" s="382">
        <v>0</v>
      </c>
      <c r="FZ50" s="382">
        <v>0</v>
      </c>
      <c r="GA50" s="382">
        <v>1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0</v>
      </c>
      <c r="GL50" s="381">
        <v>0</v>
      </c>
      <c r="GM50" s="382">
        <v>0</v>
      </c>
      <c r="GN50" s="382">
        <v>0</v>
      </c>
      <c r="GO50" s="382">
        <v>0</v>
      </c>
      <c r="GP50" s="383">
        <v>0</v>
      </c>
      <c r="GQ50" s="381">
        <v>0</v>
      </c>
      <c r="GR50" s="382">
        <v>0</v>
      </c>
      <c r="GS50" s="382">
        <v>0</v>
      </c>
      <c r="GT50" s="382">
        <v>0</v>
      </c>
      <c r="GU50" s="383">
        <v>0</v>
      </c>
      <c r="GV50" s="223">
        <v>1</v>
      </c>
      <c r="GW50" s="223">
        <v>34</v>
      </c>
      <c r="GX50" s="731">
        <v>3.5714285714285712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0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>
        <v>0</v>
      </c>
      <c r="JQ50" s="382">
        <v>0</v>
      </c>
      <c r="JR50" s="382">
        <v>0</v>
      </c>
      <c r="JS50" s="382">
        <v>0</v>
      </c>
      <c r="JT50" s="383">
        <v>0</v>
      </c>
      <c r="JU50" s="381">
        <v>0</v>
      </c>
      <c r="JV50" s="382">
        <v>0</v>
      </c>
      <c r="JW50" s="382">
        <v>0</v>
      </c>
      <c r="JX50" s="382">
        <v>0</v>
      </c>
      <c r="JY50" s="383">
        <v>0</v>
      </c>
      <c r="JZ50" s="381">
        <v>0</v>
      </c>
      <c r="KA50" s="382">
        <v>0</v>
      </c>
      <c r="KB50" s="382">
        <v>0</v>
      </c>
      <c r="KC50" s="382">
        <v>0</v>
      </c>
      <c r="KD50" s="383">
        <v>0</v>
      </c>
      <c r="KE50" s="223">
        <v>17</v>
      </c>
      <c r="KF50" s="735">
        <v>0</v>
      </c>
      <c r="KG50" s="225">
        <v>0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278" t="s">
        <v>144</v>
      </c>
      <c r="LE50" s="422"/>
      <c r="LF50" s="422"/>
      <c r="LG50" s="422"/>
      <c r="LH50" s="422"/>
      <c r="LI50" s="422"/>
      <c r="LJ50" s="796"/>
      <c r="LK50" s="481"/>
      <c r="LL50" s="456"/>
      <c r="LM50" s="456"/>
      <c r="LN50" s="457"/>
      <c r="LO50" s="803">
        <v>0</v>
      </c>
      <c r="LP50" s="456"/>
      <c r="LQ50" s="456"/>
      <c r="LR50" s="911"/>
      <c r="LS50" s="481"/>
      <c r="LT50" s="456"/>
      <c r="LU50" s="456"/>
      <c r="LV50" s="915"/>
    </row>
    <row r="51" spans="1:334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4" x14ac:dyDescent="0.2">
      <c r="LK52" s="445"/>
      <c r="LL52" s="445"/>
      <c r="LM52" s="445"/>
      <c r="LN52" s="445"/>
    </row>
    <row r="53" spans="1:334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4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4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4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4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4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4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22">
    <mergeCell ref="LS12:LV14"/>
    <mergeCell ref="LK12:LN14"/>
    <mergeCell ref="LO12:LR14"/>
    <mergeCell ref="HT14:HW14"/>
    <mergeCell ref="LK27:LN29"/>
    <mergeCell ref="LO27:LR30"/>
    <mergeCell ref="AI4:BM6"/>
    <mergeCell ref="BO4:CO6"/>
    <mergeCell ref="DO4:EP7"/>
    <mergeCell ref="HI4:IF7"/>
    <mergeCell ref="CQ5:DM6"/>
    <mergeCell ref="ER5:GG6"/>
    <mergeCell ref="IH5:JH8"/>
    <mergeCell ref="JJ5:KJ7"/>
    <mergeCell ref="KL6:LB8"/>
    <mergeCell ref="GI4:HG6"/>
    <mergeCell ref="LE13:LJ13"/>
    <mergeCell ref="LE12:LJ12"/>
    <mergeCell ref="LE29:LG30"/>
    <mergeCell ref="LH29:LJ30"/>
    <mergeCell ref="KD30:KD31"/>
    <mergeCell ref="KU30:KU31"/>
    <mergeCell ref="KV30:KW30"/>
    <mergeCell ref="KY30:LB30"/>
    <mergeCell ref="FX30:FZ30"/>
    <mergeCell ref="HK30:HK31"/>
    <mergeCell ref="AO30:AP30"/>
    <mergeCell ref="AQ30:AQ31"/>
    <mergeCell ref="AY30:AZ30"/>
    <mergeCell ref="BA30:BB30"/>
    <mergeCell ref="BV30:BW30"/>
    <mergeCell ref="BX30:BY30"/>
    <mergeCell ref="JH30:JH31"/>
    <mergeCell ref="JG30:JG31"/>
    <mergeCell ref="HL30:HL31"/>
    <mergeCell ref="HM30:HM31"/>
    <mergeCell ref="HN30:HN31"/>
    <mergeCell ref="HO30:HO31"/>
    <mergeCell ref="GA30:GC30"/>
    <mergeCell ref="GD30:GF30"/>
    <mergeCell ref="HR29:HR31"/>
    <mergeCell ref="HS29:HS31"/>
    <mergeCell ref="HT29:HX29"/>
    <mergeCell ref="HY29:IF29"/>
    <mergeCell ref="II29:IK30"/>
    <mergeCell ref="IL29:IN30"/>
    <mergeCell ref="IO29:IQ30"/>
    <mergeCell ref="HJ30:HJ31"/>
    <mergeCell ref="HG30:HG31"/>
    <mergeCell ref="HP30:HP31"/>
    <mergeCell ref="JK29:JL29"/>
    <mergeCell ref="JM29:JO29"/>
    <mergeCell ref="KS30:KS31"/>
    <mergeCell ref="JU29:JY29"/>
    <mergeCell ref="KT30:KT31"/>
    <mergeCell ref="JW30:JW31"/>
    <mergeCell ref="JD30:JD31"/>
    <mergeCell ref="HI29:HQ29"/>
    <mergeCell ref="JK30:JL30"/>
    <mergeCell ref="JM30:JO30"/>
    <mergeCell ref="KJ29:KJ31"/>
    <mergeCell ref="KM29:KO29"/>
    <mergeCell ref="KP29:KR29"/>
    <mergeCell ref="KS29:KU29"/>
    <mergeCell ref="JD28:JH29"/>
    <mergeCell ref="JK28:JO28"/>
    <mergeCell ref="JP28:JT29"/>
    <mergeCell ref="JU28:KJ28"/>
    <mergeCell ref="II28:IW28"/>
    <mergeCell ref="IX28:JC28"/>
    <mergeCell ref="JZ29:KD29"/>
    <mergeCell ref="HW30:HW31"/>
    <mergeCell ref="HX30:HX31"/>
    <mergeCell ref="HY30:HY31"/>
    <mergeCell ref="HZ30:HZ31"/>
    <mergeCell ref="IA30:IA31"/>
    <mergeCell ref="IB30:IB31"/>
    <mergeCell ref="JA29:JC29"/>
    <mergeCell ref="JA30:JC30"/>
    <mergeCell ref="IU29:IW30"/>
    <mergeCell ref="IX29:IZ29"/>
    <mergeCell ref="IF30:IF31"/>
    <mergeCell ref="IR29:IT30"/>
    <mergeCell ref="LE28:LJ28"/>
    <mergeCell ref="KM27:KU28"/>
    <mergeCell ref="JQ30:JQ31"/>
    <mergeCell ref="IC30:IC31"/>
    <mergeCell ref="ID30:ID31"/>
    <mergeCell ref="IE30:IE31"/>
    <mergeCell ref="JR30:JR31"/>
    <mergeCell ref="JU30:JU31"/>
    <mergeCell ref="JV30:JV31"/>
    <mergeCell ref="JX30:JX31"/>
    <mergeCell ref="KR30:KR31"/>
    <mergeCell ref="KG29:KG31"/>
    <mergeCell ref="KH29:KH31"/>
    <mergeCell ref="KI29:KI31"/>
    <mergeCell ref="JY30:JY31"/>
    <mergeCell ref="JZ30:JZ31"/>
    <mergeCell ref="KA30:KA31"/>
    <mergeCell ref="KB30:KB31"/>
    <mergeCell ref="KC30:KC31"/>
    <mergeCell ref="KM30:KM31"/>
    <mergeCell ref="KN30:KN31"/>
    <mergeCell ref="KO30:KO31"/>
    <mergeCell ref="KP30:KP31"/>
    <mergeCell ref="KQ30:KQ31"/>
    <mergeCell ref="DU28:EH28"/>
    <mergeCell ref="AK29:AL30"/>
    <mergeCell ref="AN29:AN30"/>
    <mergeCell ref="AO29:AQ29"/>
    <mergeCell ref="AR29:AS30"/>
    <mergeCell ref="AT29:AT30"/>
    <mergeCell ref="AU29:AV30"/>
    <mergeCell ref="AY29:BB29"/>
    <mergeCell ref="BC29:BF30"/>
    <mergeCell ref="BG29:BH30"/>
    <mergeCell ref="CX29:CZ29"/>
    <mergeCell ref="DA29:DC30"/>
    <mergeCell ref="DD29:DE30"/>
    <mergeCell ref="DF29:DG30"/>
    <mergeCell ref="DH29:DI30"/>
    <mergeCell ref="DU29:DX29"/>
    <mergeCell ref="DY29:EB30"/>
    <mergeCell ref="EC29:ED30"/>
    <mergeCell ref="EE29:EF30"/>
    <mergeCell ref="EG29:EH30"/>
    <mergeCell ref="DQ28:DQ30"/>
    <mergeCell ref="DR28:DR30"/>
    <mergeCell ref="DS28:DS30"/>
    <mergeCell ref="FO29:FO31"/>
    <mergeCell ref="FP29:FP31"/>
    <mergeCell ref="GL30:GL31"/>
    <mergeCell ref="GI28:GI31"/>
    <mergeCell ref="GJ28:GJ31"/>
    <mergeCell ref="FU30:FW30"/>
    <mergeCell ref="FR30:FT30"/>
    <mergeCell ref="BI29:BJ30"/>
    <mergeCell ref="BK29:BL30"/>
    <mergeCell ref="BV29:BY29"/>
    <mergeCell ref="BZ29:CC30"/>
    <mergeCell ref="CD29:CE30"/>
    <mergeCell ref="CF29:CG30"/>
    <mergeCell ref="CH29:CI30"/>
    <mergeCell ref="EM28:EN30"/>
    <mergeCell ref="EO28:EP30"/>
    <mergeCell ref="CM28:CN30"/>
    <mergeCell ref="CO28:CO29"/>
    <mergeCell ref="CW28:CW30"/>
    <mergeCell ref="CX28:DI28"/>
    <mergeCell ref="DJ28:DK30"/>
    <mergeCell ref="DL28:DM30"/>
    <mergeCell ref="DO28:DO31"/>
    <mergeCell ref="DT28:DT30"/>
    <mergeCell ref="FQ29:FQ31"/>
    <mergeCell ref="FR29:GF29"/>
    <mergeCell ref="GG29:GG30"/>
    <mergeCell ref="GL29:GP29"/>
    <mergeCell ref="GN30:GN31"/>
    <mergeCell ref="GO30:GO31"/>
    <mergeCell ref="GP30:GP31"/>
    <mergeCell ref="GM30:GM31"/>
    <mergeCell ref="GL28:HG28"/>
    <mergeCell ref="GX29:GX31"/>
    <mergeCell ref="GY29:HG29"/>
    <mergeCell ref="GS30:GS31"/>
    <mergeCell ref="GT30:GT31"/>
    <mergeCell ref="GU30:GU31"/>
    <mergeCell ref="GR30:GR31"/>
    <mergeCell ref="GV29:GV31"/>
    <mergeCell ref="GW29:GW31"/>
    <mergeCell ref="HC30:HC31"/>
    <mergeCell ref="HD30:HD31"/>
    <mergeCell ref="HE30:HE31"/>
    <mergeCell ref="HF30:HF31"/>
    <mergeCell ref="FK28:FQ28"/>
    <mergeCell ref="FR28:GG28"/>
    <mergeCell ref="GK28:GK31"/>
    <mergeCell ref="ES30:EU30"/>
    <mergeCell ref="EV30:EX30"/>
    <mergeCell ref="EY30:FA30"/>
    <mergeCell ref="FB30:FD30"/>
    <mergeCell ref="FE30:FG30"/>
    <mergeCell ref="FH30:FJ30"/>
    <mergeCell ref="EI28:EK30"/>
    <mergeCell ref="EY29:FA29"/>
    <mergeCell ref="FB29:FD29"/>
    <mergeCell ref="FE29:FG29"/>
    <mergeCell ref="FH29:FJ29"/>
    <mergeCell ref="ER28:ER31"/>
    <mergeCell ref="ES28:FD28"/>
    <mergeCell ref="EL28:EL29"/>
    <mergeCell ref="IF15:IF16"/>
    <mergeCell ref="HT15:HT16"/>
    <mergeCell ref="HU15:HU16"/>
    <mergeCell ref="HV15:HV16"/>
    <mergeCell ref="GV14:GV16"/>
    <mergeCell ref="GW14:GW16"/>
    <mergeCell ref="AK28:AQ28"/>
    <mergeCell ref="AR28:AS28"/>
    <mergeCell ref="AU28:AX28"/>
    <mergeCell ref="AY28:BL28"/>
    <mergeCell ref="BM28:BM29"/>
    <mergeCell ref="BO28:BO31"/>
    <mergeCell ref="BU28:BU30"/>
    <mergeCell ref="BV28:CI28"/>
    <mergeCell ref="CJ28:CL30"/>
    <mergeCell ref="AK27:BM27"/>
    <mergeCell ref="BQ27:CO27"/>
    <mergeCell ref="CS27:DK27"/>
    <mergeCell ref="DL27:DM27"/>
    <mergeCell ref="DQ27:EO27"/>
    <mergeCell ref="GQ30:GQ31"/>
    <mergeCell ref="CX30:CY30"/>
    <mergeCell ref="DU30:DV30"/>
    <mergeCell ref="DW30:DX30"/>
    <mergeCell ref="LD14:LD16"/>
    <mergeCell ref="KE14:KE16"/>
    <mergeCell ref="KF14:KF16"/>
    <mergeCell ref="KM15:KM16"/>
    <mergeCell ref="KN15:KN16"/>
    <mergeCell ref="KO15:KO16"/>
    <mergeCell ref="KP15:KP16"/>
    <mergeCell ref="KQ15:KQ16"/>
    <mergeCell ref="KR15:KR16"/>
    <mergeCell ref="KS15:KS16"/>
    <mergeCell ref="KW15:KW16"/>
    <mergeCell ref="KY15:LB15"/>
    <mergeCell ref="KL14:KL16"/>
    <mergeCell ref="KV14:KW14"/>
    <mergeCell ref="CH14:CI15"/>
    <mergeCell ref="CX14:CZ14"/>
    <mergeCell ref="DA14:DC15"/>
    <mergeCell ref="II13:IW13"/>
    <mergeCell ref="IX15:IZ15"/>
    <mergeCell ref="JA15:JC15"/>
    <mergeCell ref="IA15:IA16"/>
    <mergeCell ref="IB15:IB16"/>
    <mergeCell ref="KM14:KO14"/>
    <mergeCell ref="FH15:FJ15"/>
    <mergeCell ref="DD14:DE15"/>
    <mergeCell ref="DF14:DG15"/>
    <mergeCell ref="DH14:DI15"/>
    <mergeCell ref="DU14:DX14"/>
    <mergeCell ref="DY14:EB15"/>
    <mergeCell ref="EC14:ED15"/>
    <mergeCell ref="EE14:EF15"/>
    <mergeCell ref="EG14:EH15"/>
    <mergeCell ref="ES14:EU14"/>
    <mergeCell ref="ER13:ER16"/>
    <mergeCell ref="ES13:FD13"/>
    <mergeCell ref="EL13:EL14"/>
    <mergeCell ref="EM13:EN15"/>
    <mergeCell ref="EO13:EP15"/>
    <mergeCell ref="CJ13:CL15"/>
    <mergeCell ref="CM13:CN15"/>
    <mergeCell ref="CO13:CO14"/>
    <mergeCell ref="CQ13:CQ16"/>
    <mergeCell ref="CW13:CW15"/>
    <mergeCell ref="CX13:DI13"/>
    <mergeCell ref="DJ13:DK15"/>
    <mergeCell ref="DL13:DM15"/>
    <mergeCell ref="JW15:JW16"/>
    <mergeCell ref="EY14:FA14"/>
    <mergeCell ref="FB14:FD14"/>
    <mergeCell ref="FE14:FG14"/>
    <mergeCell ref="FH14:FJ14"/>
    <mergeCell ref="FQ14:FQ16"/>
    <mergeCell ref="JU13:KJ13"/>
    <mergeCell ref="EV14:EX14"/>
    <mergeCell ref="DU13:EH13"/>
    <mergeCell ref="DO13:DO16"/>
    <mergeCell ref="DT13:DT15"/>
    <mergeCell ref="FU15:FW15"/>
    <mergeCell ref="FX15:FZ15"/>
    <mergeCell ref="GA15:GC15"/>
    <mergeCell ref="GD15:GF15"/>
    <mergeCell ref="GU15:GU16"/>
    <mergeCell ref="AI13:AI16"/>
    <mergeCell ref="AK13:AQ13"/>
    <mergeCell ref="AR13:AS13"/>
    <mergeCell ref="AU13:AX13"/>
    <mergeCell ref="AY13:BL13"/>
    <mergeCell ref="BM13:BM14"/>
    <mergeCell ref="BO13:BO16"/>
    <mergeCell ref="BU13:BU15"/>
    <mergeCell ref="BV13:CI13"/>
    <mergeCell ref="AK14:AL15"/>
    <mergeCell ref="AN14:AN15"/>
    <mergeCell ref="AO14:AQ14"/>
    <mergeCell ref="AR14:AS15"/>
    <mergeCell ref="AT14:AT15"/>
    <mergeCell ref="AU14:AV15"/>
    <mergeCell ref="AY14:BB14"/>
    <mergeCell ref="BC14:BF15"/>
    <mergeCell ref="BG14:BH15"/>
    <mergeCell ref="BI14:BJ15"/>
    <mergeCell ref="BK14:BL15"/>
    <mergeCell ref="BV14:BY14"/>
    <mergeCell ref="BZ14:CC15"/>
    <mergeCell ref="CD14:CE15"/>
    <mergeCell ref="CF14:CG15"/>
    <mergeCell ref="CX15:CY15"/>
    <mergeCell ref="DU15:DV15"/>
    <mergeCell ref="DW15:DX15"/>
    <mergeCell ref="ES15:EU15"/>
    <mergeCell ref="EV15:EX15"/>
    <mergeCell ref="EY15:FA15"/>
    <mergeCell ref="FB15:FD15"/>
    <mergeCell ref="FE15:FG15"/>
    <mergeCell ref="KM12:KU13"/>
    <mergeCell ref="KP14:KR14"/>
    <mergeCell ref="KS14:KU14"/>
    <mergeCell ref="HG15:HG16"/>
    <mergeCell ref="HP15:HP16"/>
    <mergeCell ref="HW15:HW16"/>
    <mergeCell ref="GK13:GK16"/>
    <mergeCell ref="GL13:HG13"/>
    <mergeCell ref="HI13:HQ13"/>
    <mergeCell ref="HR13:IF13"/>
    <mergeCell ref="GX14:GX16"/>
    <mergeCell ref="GY14:HG14"/>
    <mergeCell ref="HI14:HQ14"/>
    <mergeCell ref="HS14:HS16"/>
    <mergeCell ref="HY15:HY16"/>
    <mergeCell ref="HZ15:HZ16"/>
    <mergeCell ref="DQ12:EO12"/>
    <mergeCell ref="FR14:GF14"/>
    <mergeCell ref="GG14:GG15"/>
    <mergeCell ref="GL14:GP14"/>
    <mergeCell ref="GQ14:GU14"/>
    <mergeCell ref="FR15:FT15"/>
    <mergeCell ref="FM14:FM16"/>
    <mergeCell ref="FN14:FN16"/>
    <mergeCell ref="FO14:FO16"/>
    <mergeCell ref="FP14:FP16"/>
    <mergeCell ref="GI13:GI16"/>
    <mergeCell ref="GJ13:GJ16"/>
    <mergeCell ref="FK14:FK16"/>
    <mergeCell ref="FL14:FL16"/>
    <mergeCell ref="HT30:HT31"/>
    <mergeCell ref="HU30:HU31"/>
    <mergeCell ref="HV30:HV31"/>
    <mergeCell ref="D30:D31"/>
    <mergeCell ref="E30:E31"/>
    <mergeCell ref="F30:F31"/>
    <mergeCell ref="G30:G31"/>
    <mergeCell ref="H30:H31"/>
    <mergeCell ref="I30:I31"/>
    <mergeCell ref="M30:M31"/>
    <mergeCell ref="J29:K30"/>
    <mergeCell ref="L29:L30"/>
    <mergeCell ref="R29:S30"/>
    <mergeCell ref="T29:U30"/>
    <mergeCell ref="V29:W30"/>
    <mergeCell ref="ES29:EU29"/>
    <mergeCell ref="FK29:FK31"/>
    <mergeCell ref="FL29:FL31"/>
    <mergeCell ref="FM29:FM31"/>
    <mergeCell ref="FN29:FN31"/>
    <mergeCell ref="GQ29:GU29"/>
    <mergeCell ref="EV29:EX29"/>
    <mergeCell ref="AB28:AC30"/>
    <mergeCell ref="AD28:AF30"/>
    <mergeCell ref="A28:A31"/>
    <mergeCell ref="B28:B31"/>
    <mergeCell ref="D28:G29"/>
    <mergeCell ref="H28:H29"/>
    <mergeCell ref="I28:I29"/>
    <mergeCell ref="J28:M28"/>
    <mergeCell ref="JT30:JT31"/>
    <mergeCell ref="JK13:JO13"/>
    <mergeCell ref="JP13:JT14"/>
    <mergeCell ref="IC15:IC16"/>
    <mergeCell ref="ID15:ID16"/>
    <mergeCell ref="IE15:IE16"/>
    <mergeCell ref="JF15:JF16"/>
    <mergeCell ref="JH15:JH16"/>
    <mergeCell ref="JK15:JL15"/>
    <mergeCell ref="JM15:JO15"/>
    <mergeCell ref="HY14:IF14"/>
    <mergeCell ref="IH14:IH16"/>
    <mergeCell ref="IR14:IT15"/>
    <mergeCell ref="IU14:IW15"/>
    <mergeCell ref="JA14:JC14"/>
    <mergeCell ref="II14:IK15"/>
    <mergeCell ref="Z13:AA15"/>
    <mergeCell ref="R13:W13"/>
    <mergeCell ref="R28:W28"/>
    <mergeCell ref="X28:Y30"/>
    <mergeCell ref="Z28:AA30"/>
    <mergeCell ref="HE15:HE16"/>
    <mergeCell ref="HF15:HF16"/>
    <mergeCell ref="GO15:GO16"/>
    <mergeCell ref="GP15:GP16"/>
    <mergeCell ref="GQ15:GQ16"/>
    <mergeCell ref="GR15:GR16"/>
    <mergeCell ref="BR28:BR30"/>
    <mergeCell ref="BS28:BS30"/>
    <mergeCell ref="BT28:BT30"/>
    <mergeCell ref="CS28:CS30"/>
    <mergeCell ref="CT28:CT30"/>
    <mergeCell ref="CQ28:CQ31"/>
    <mergeCell ref="AM29:AM30"/>
    <mergeCell ref="AI28:AI31"/>
    <mergeCell ref="CV13:CV15"/>
    <mergeCell ref="DQ13:DQ15"/>
    <mergeCell ref="DR13:DR15"/>
    <mergeCell ref="CU13:CU15"/>
    <mergeCell ref="AM14:AM15"/>
    <mergeCell ref="D27:AF27"/>
    <mergeCell ref="N28:Q30"/>
    <mergeCell ref="JP15:JP16"/>
    <mergeCell ref="D15:D16"/>
    <mergeCell ref="E15:E16"/>
    <mergeCell ref="F15:F16"/>
    <mergeCell ref="G15:G16"/>
    <mergeCell ref="H15:H16"/>
    <mergeCell ref="FK13:FQ13"/>
    <mergeCell ref="FR13:GG13"/>
    <mergeCell ref="CU28:CU30"/>
    <mergeCell ref="CV28:CV30"/>
    <mergeCell ref="BQ28:BQ30"/>
    <mergeCell ref="JE30:JE31"/>
    <mergeCell ref="JF30:JF31"/>
    <mergeCell ref="JP30:JP31"/>
    <mergeCell ref="IX13:JC13"/>
    <mergeCell ref="JD13:JH14"/>
    <mergeCell ref="EI13:EK15"/>
    <mergeCell ref="AY15:AZ15"/>
    <mergeCell ref="BA15:BB15"/>
    <mergeCell ref="BV15:BW15"/>
    <mergeCell ref="GL15:GL16"/>
    <mergeCell ref="GM15:GM16"/>
    <mergeCell ref="GN15:GN16"/>
    <mergeCell ref="HC15:HC16"/>
    <mergeCell ref="A4:B5"/>
    <mergeCell ref="A13:A16"/>
    <mergeCell ref="B13:B16"/>
    <mergeCell ref="D13:G14"/>
    <mergeCell ref="H13:H14"/>
    <mergeCell ref="J14:K15"/>
    <mergeCell ref="L14:L15"/>
    <mergeCell ref="M14:M15"/>
    <mergeCell ref="R14:S15"/>
    <mergeCell ref="I15:I16"/>
    <mergeCell ref="I13:I14"/>
    <mergeCell ref="J13:L13"/>
    <mergeCell ref="N13:Q15"/>
    <mergeCell ref="C4:AF6"/>
    <mergeCell ref="HD15:HD16"/>
    <mergeCell ref="GS15:GS16"/>
    <mergeCell ref="GT15:GT16"/>
    <mergeCell ref="A9:A10"/>
    <mergeCell ref="D12:AF12"/>
    <mergeCell ref="T14:U15"/>
    <mergeCell ref="V14:W15"/>
    <mergeCell ref="AB13:AC15"/>
    <mergeCell ref="AD13:AF15"/>
    <mergeCell ref="X13:Y15"/>
    <mergeCell ref="BX15:BY15"/>
    <mergeCell ref="BR13:BR15"/>
    <mergeCell ref="BS13:BS15"/>
    <mergeCell ref="BQ13:BQ15"/>
    <mergeCell ref="BT13:BT15"/>
    <mergeCell ref="AO15:AP15"/>
    <mergeCell ref="AQ15:AQ16"/>
    <mergeCell ref="DS13:DS15"/>
    <mergeCell ref="CS13:CS15"/>
    <mergeCell ref="CT13:CT15"/>
    <mergeCell ref="AK12:BM12"/>
    <mergeCell ref="BQ12:CO12"/>
    <mergeCell ref="CS12:DK12"/>
    <mergeCell ref="DL12:DM12"/>
    <mergeCell ref="KE29:KE31"/>
    <mergeCell ref="KF29:KF31"/>
    <mergeCell ref="IX30:IZ30"/>
    <mergeCell ref="HR28:IF28"/>
    <mergeCell ref="LE14:LG15"/>
    <mergeCell ref="LH14:LJ15"/>
    <mergeCell ref="LE27:LJ27"/>
    <mergeCell ref="KT15:KT16"/>
    <mergeCell ref="KU15:KU16"/>
    <mergeCell ref="KV15:KV16"/>
    <mergeCell ref="JT15:JT16"/>
    <mergeCell ref="JU15:JU16"/>
    <mergeCell ref="JV15:JV16"/>
    <mergeCell ref="KG14:KG16"/>
    <mergeCell ref="KH14:KH16"/>
    <mergeCell ref="KI14:KI16"/>
    <mergeCell ref="JU14:JY14"/>
    <mergeCell ref="JZ14:KD14"/>
    <mergeCell ref="JZ15:JZ16"/>
    <mergeCell ref="KA15:KA16"/>
    <mergeCell ref="KB15:KB16"/>
    <mergeCell ref="KC15:KC16"/>
    <mergeCell ref="JX15:JX16"/>
    <mergeCell ref="JY15:JY16"/>
    <mergeCell ref="KD15:KD16"/>
    <mergeCell ref="KJ14:KJ16"/>
    <mergeCell ref="ER27:GG27"/>
    <mergeCell ref="LS27:LV29"/>
    <mergeCell ref="IL14:IN15"/>
    <mergeCell ref="IO14:IQ15"/>
    <mergeCell ref="HI28:HQ28"/>
    <mergeCell ref="IX14:IZ14"/>
    <mergeCell ref="JS30:JS31"/>
    <mergeCell ref="JQ15:JQ16"/>
    <mergeCell ref="JR15:JR16"/>
    <mergeCell ref="JS15:JS16"/>
    <mergeCell ref="JD15:JD16"/>
    <mergeCell ref="JE15:JE16"/>
    <mergeCell ref="JJ14:JJ16"/>
    <mergeCell ref="JK14:JL14"/>
    <mergeCell ref="JM14:JO14"/>
    <mergeCell ref="HR14:HR16"/>
    <mergeCell ref="HJ15:HJ16"/>
    <mergeCell ref="HK15:HK16"/>
    <mergeCell ref="HL15:HL16"/>
    <mergeCell ref="HM15:HM16"/>
    <mergeCell ref="HN15:HN16"/>
    <mergeCell ref="HO15:HO16"/>
  </mergeCells>
  <pageMargins left="0.19685039370078741" right="0.19685039370078741" top="0.19685039370078741" bottom="0.19685039370078741" header="0.31496062992125984" footer="0.31496062992125984"/>
  <pageSetup paperSize="9" scale="41" orientation="landscape" r:id="rId1"/>
  <colBreaks count="2" manualBreakCount="2">
    <brk id="33" max="1048575" man="1"/>
    <brk id="314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W59"/>
  <sheetViews>
    <sheetView showGridLines="0" topLeftCell="AP22" zoomScale="70" zoomScaleNormal="70" zoomScaleSheetLayoutView="40" workbookViewId="0">
      <selection activeCell="AX32" sqref="AX32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9.85546875" style="84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334" width="11.42578125" style="281"/>
    <col min="335" max="335" width="11.42578125" style="954"/>
    <col min="336" max="16384" width="11.42578125" style="281"/>
  </cols>
  <sheetData>
    <row r="1" spans="1:335" x14ac:dyDescent="0.2">
      <c r="LK1" s="445"/>
      <c r="LL1" s="445"/>
      <c r="LM1" s="445"/>
      <c r="LN1" s="445"/>
    </row>
    <row r="2" spans="1:335" x14ac:dyDescent="0.2">
      <c r="LK2" s="445"/>
      <c r="LL2" s="445"/>
      <c r="LM2" s="445"/>
      <c r="LN2" s="445"/>
    </row>
    <row r="3" spans="1:335" ht="12.75" customHeight="1" x14ac:dyDescent="0.2">
      <c r="LK3" s="445"/>
      <c r="LL3" s="445"/>
      <c r="LM3" s="445"/>
      <c r="LN3" s="445"/>
    </row>
    <row r="4" spans="1:335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5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5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5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842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>
        <f>M7</f>
        <v>0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>
        <f>M7</f>
        <v>0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>
        <f>M7</f>
        <v>0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>
        <f>M7</f>
        <v>0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>
        <f>M7</f>
        <v>0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  <c r="LW7" s="955"/>
    </row>
    <row r="8" spans="1:335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>
        <f>M7</f>
        <v>0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>
        <f>M7</f>
        <v>0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>
        <f>M7</f>
        <v>0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  <c r="LW8" s="956"/>
    </row>
    <row r="9" spans="1:335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>
        <f>M7</f>
        <v>0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>
        <f>M7</f>
        <v>0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  <c r="LW9" s="956"/>
    </row>
    <row r="10" spans="1:335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  <c r="LW10" s="957"/>
    </row>
    <row r="11" spans="1:335" ht="13.5" thickBot="1" x14ac:dyDescent="0.25">
      <c r="LK11" s="445"/>
      <c r="LL11" s="445"/>
      <c r="LM11" s="445"/>
      <c r="LN11" s="445"/>
    </row>
    <row r="12" spans="1:335" ht="15.75" customHeight="1" thickBot="1" x14ac:dyDescent="0.35">
      <c r="A12" s="4"/>
      <c r="B12" s="5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860"/>
      <c r="AI12" s="5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860"/>
      <c r="BO12" s="5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860"/>
      <c r="CQ12" s="6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860"/>
      <c r="DO12" s="5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6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6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769" t="s">
        <v>218</v>
      </c>
      <c r="LP12" s="1770"/>
      <c r="LQ12" s="1770"/>
      <c r="LR12" s="1771"/>
      <c r="LS12" s="1789" t="s">
        <v>235</v>
      </c>
      <c r="LT12" s="1790"/>
      <c r="LU12" s="1790"/>
      <c r="LV12" s="1791"/>
    </row>
    <row r="13" spans="1:335" ht="33.75" customHeight="1" thickBot="1" x14ac:dyDescent="0.35">
      <c r="A13" s="1426" t="s">
        <v>163</v>
      </c>
      <c r="B13" s="1553" t="s">
        <v>169</v>
      </c>
      <c r="C13" s="66"/>
      <c r="D13" s="1220" t="s">
        <v>2</v>
      </c>
      <c r="E13" s="1221"/>
      <c r="F13" s="1221"/>
      <c r="G13" s="1268"/>
      <c r="H13" s="1667" t="s">
        <v>7</v>
      </c>
      <c r="I13" s="1667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4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859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855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6"/>
      <c r="BM13" s="1167" t="s">
        <v>36</v>
      </c>
      <c r="BN13" s="876"/>
      <c r="BO13" s="1553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6"/>
      <c r="CJ13" s="1343" t="s">
        <v>26</v>
      </c>
      <c r="CK13" s="1344"/>
      <c r="CL13" s="1345"/>
      <c r="CM13" s="1337"/>
      <c r="CN13" s="1338"/>
      <c r="CO13" s="1167" t="s">
        <v>36</v>
      </c>
      <c r="CP13" s="876"/>
      <c r="CQ13" s="1553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6"/>
      <c r="DJ13" s="1260" t="s">
        <v>26</v>
      </c>
      <c r="DK13" s="1261"/>
      <c r="DL13" s="1152" t="s">
        <v>11</v>
      </c>
      <c r="DM13" s="1153"/>
      <c r="DN13" s="876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6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876"/>
      <c r="ER13" s="1553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872"/>
      <c r="FF13" s="872"/>
      <c r="FG13" s="872"/>
      <c r="FH13" s="872"/>
      <c r="FI13" s="872"/>
      <c r="FJ13" s="872"/>
      <c r="FK13" s="1450" t="s">
        <v>172</v>
      </c>
      <c r="FL13" s="1451"/>
      <c r="FM13" s="1451"/>
      <c r="FN13" s="1451"/>
      <c r="FO13" s="1451"/>
      <c r="FP13" s="1451"/>
      <c r="FQ13" s="1452"/>
      <c r="FR13" s="1182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656" t="s">
        <v>169</v>
      </c>
      <c r="GJ13" s="1193" t="s">
        <v>171</v>
      </c>
      <c r="GK13" s="1659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356"/>
      <c r="GW13" s="1356"/>
      <c r="GX13" s="1356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30" t="s">
        <v>80</v>
      </c>
      <c r="HS13" s="1310"/>
      <c r="HT13" s="1310"/>
      <c r="HU13" s="1310"/>
      <c r="HV13" s="1310"/>
      <c r="HW13" s="1310"/>
      <c r="HX13" s="1310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699" t="s">
        <v>103</v>
      </c>
      <c r="JL13" s="1700"/>
      <c r="JM13" s="1700"/>
      <c r="JN13" s="1700"/>
      <c r="JO13" s="1701"/>
      <c r="JP13" s="1702" t="s">
        <v>121</v>
      </c>
      <c r="JQ13" s="1703"/>
      <c r="JR13" s="1703"/>
      <c r="JS13" s="1703"/>
      <c r="JT13" s="1703"/>
      <c r="JU13" s="1706" t="s">
        <v>178</v>
      </c>
      <c r="JV13" s="1707"/>
      <c r="JW13" s="1707"/>
      <c r="JX13" s="1707"/>
      <c r="JY13" s="1707"/>
      <c r="JZ13" s="1707"/>
      <c r="KA13" s="1707"/>
      <c r="KB13" s="1707"/>
      <c r="KC13" s="1707"/>
      <c r="KD13" s="1707"/>
      <c r="KE13" s="1707"/>
      <c r="KF13" s="1707"/>
      <c r="KG13" s="1707"/>
      <c r="KH13" s="1707"/>
      <c r="KI13" s="1707"/>
      <c r="KJ13" s="1708"/>
      <c r="KK13" s="868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772"/>
      <c r="LP13" s="1773"/>
      <c r="LQ13" s="1773"/>
      <c r="LR13" s="1774"/>
      <c r="LS13" s="1792"/>
      <c r="LT13" s="1793"/>
      <c r="LU13" s="1793"/>
      <c r="LV13" s="1794"/>
    </row>
    <row r="14" spans="1:335" ht="81.75" customHeight="1" thickBot="1" x14ac:dyDescent="0.25">
      <c r="A14" s="1426"/>
      <c r="B14" s="1554"/>
      <c r="C14" s="67"/>
      <c r="D14" s="1222"/>
      <c r="E14" s="1223"/>
      <c r="F14" s="1223"/>
      <c r="G14" s="1269"/>
      <c r="H14" s="1668"/>
      <c r="I14" s="1668"/>
      <c r="J14" s="1270" t="s">
        <v>10</v>
      </c>
      <c r="K14" s="1670"/>
      <c r="L14" s="1548" t="s">
        <v>11</v>
      </c>
      <c r="M14" s="1566" t="s">
        <v>164</v>
      </c>
      <c r="N14" s="1417"/>
      <c r="O14" s="1669"/>
      <c r="P14" s="1669"/>
      <c r="Q14" s="1419"/>
      <c r="R14" s="1220" t="s">
        <v>19</v>
      </c>
      <c r="S14" s="1268"/>
      <c r="T14" s="1173" t="s">
        <v>7</v>
      </c>
      <c r="U14" s="1175"/>
      <c r="V14" s="1173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669"/>
      <c r="AF14" s="1419"/>
      <c r="AG14" s="439"/>
      <c r="AH14" s="859"/>
      <c r="AI14" s="1554"/>
      <c r="AJ14" s="472"/>
      <c r="AK14" s="1284" t="s">
        <v>25</v>
      </c>
      <c r="AL14" s="1163"/>
      <c r="AM14" s="1170" t="s">
        <v>26</v>
      </c>
      <c r="AN14" s="1170" t="s">
        <v>120</v>
      </c>
      <c r="AO14" s="1124" t="s">
        <v>27</v>
      </c>
      <c r="AP14" s="1125"/>
      <c r="AQ14" s="1126"/>
      <c r="AR14" s="1404" t="s">
        <v>122</v>
      </c>
      <c r="AS14" s="1405"/>
      <c r="AT14" s="1170" t="s">
        <v>32</v>
      </c>
      <c r="AU14" s="1393" t="s">
        <v>26</v>
      </c>
      <c r="AV14" s="1394"/>
      <c r="AW14" s="879" t="s">
        <v>33</v>
      </c>
      <c r="AX14" s="879" t="s">
        <v>33</v>
      </c>
      <c r="AY14" s="1266" t="s">
        <v>9</v>
      </c>
      <c r="AZ14" s="1267"/>
      <c r="BA14" s="1267"/>
      <c r="BB14" s="1558"/>
      <c r="BC14" s="1220" t="s">
        <v>15</v>
      </c>
      <c r="BD14" s="1221"/>
      <c r="BE14" s="1221"/>
      <c r="BF14" s="1268"/>
      <c r="BG14" s="1220" t="s">
        <v>19</v>
      </c>
      <c r="BH14" s="1268"/>
      <c r="BI14" s="1220" t="s">
        <v>7</v>
      </c>
      <c r="BJ14" s="1268"/>
      <c r="BK14" s="1220" t="s">
        <v>20</v>
      </c>
      <c r="BL14" s="1268"/>
      <c r="BM14" s="1169"/>
      <c r="BN14" s="876"/>
      <c r="BO14" s="1554"/>
      <c r="BP14" s="67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68"/>
      <c r="CJ14" s="1346"/>
      <c r="CK14" s="1694"/>
      <c r="CL14" s="1348"/>
      <c r="CM14" s="1339"/>
      <c r="CN14" s="1340"/>
      <c r="CO14" s="1169"/>
      <c r="CP14" s="876"/>
      <c r="CQ14" s="1554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558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709"/>
      <c r="DJ14" s="1262"/>
      <c r="DK14" s="1263"/>
      <c r="DL14" s="1154"/>
      <c r="DM14" s="1155"/>
      <c r="DN14" s="876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558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68"/>
      <c r="EI14" s="1326"/>
      <c r="EJ14" s="1675"/>
      <c r="EK14" s="1328"/>
      <c r="EL14" s="1169"/>
      <c r="EM14" s="1285"/>
      <c r="EN14" s="1164"/>
      <c r="EO14" s="1285"/>
      <c r="EP14" s="1164"/>
      <c r="EQ14" s="876"/>
      <c r="ER14" s="1554"/>
      <c r="ES14" s="1130" t="s">
        <v>45</v>
      </c>
      <c r="ET14" s="1310"/>
      <c r="EU14" s="1311"/>
      <c r="EV14" s="1695" t="s">
        <v>46</v>
      </c>
      <c r="EW14" s="1696"/>
      <c r="EX14" s="1697"/>
      <c r="EY14" s="1130" t="s">
        <v>47</v>
      </c>
      <c r="EZ14" s="1310"/>
      <c r="FA14" s="1311"/>
      <c r="FB14" s="1130" t="s">
        <v>48</v>
      </c>
      <c r="FC14" s="1310"/>
      <c r="FD14" s="1698"/>
      <c r="FE14" s="1711" t="s">
        <v>51</v>
      </c>
      <c r="FF14" s="1712"/>
      <c r="FG14" s="1713"/>
      <c r="FH14" s="1711" t="s">
        <v>52</v>
      </c>
      <c r="FI14" s="1712"/>
      <c r="FJ14" s="1714"/>
      <c r="FK14" s="1567" t="s">
        <v>171</v>
      </c>
      <c r="FL14" s="1367" t="s">
        <v>182</v>
      </c>
      <c r="FM14" s="1498" t="s">
        <v>173</v>
      </c>
      <c r="FN14" s="1497" t="s">
        <v>174</v>
      </c>
      <c r="FO14" s="1497" t="s">
        <v>175</v>
      </c>
      <c r="FP14" s="1498" t="s">
        <v>176</v>
      </c>
      <c r="FQ14" s="1495" t="s">
        <v>177</v>
      </c>
      <c r="FR14" s="1182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689" t="s">
        <v>60</v>
      </c>
      <c r="GH14" s="13"/>
      <c r="GI14" s="1657"/>
      <c r="GJ14" s="1194"/>
      <c r="GK14" s="1488"/>
      <c r="GL14" s="1130" t="s">
        <v>113</v>
      </c>
      <c r="GM14" s="1310"/>
      <c r="GN14" s="1310"/>
      <c r="GO14" s="1310"/>
      <c r="GP14" s="1311"/>
      <c r="GQ14" s="1130" t="s">
        <v>114</v>
      </c>
      <c r="GR14" s="1310"/>
      <c r="GS14" s="1310"/>
      <c r="GT14" s="1310"/>
      <c r="GU14" s="1311"/>
      <c r="GV14" s="1642" t="s">
        <v>115</v>
      </c>
      <c r="GW14" s="1645" t="s">
        <v>171</v>
      </c>
      <c r="GX14" s="1716" t="s">
        <v>182</v>
      </c>
      <c r="GY14" s="1182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1"/>
      <c r="HR14" s="1636" t="s">
        <v>171</v>
      </c>
      <c r="HS14" s="1661" t="s">
        <v>182</v>
      </c>
      <c r="HT14" s="1660" t="s">
        <v>81</v>
      </c>
      <c r="HU14" s="1455"/>
      <c r="HV14" s="1455"/>
      <c r="HW14" s="1456"/>
      <c r="HX14" s="869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751" t="s">
        <v>105</v>
      </c>
      <c r="JN14" s="1752"/>
      <c r="JO14" s="1753"/>
      <c r="JP14" s="1704"/>
      <c r="JQ14" s="1705"/>
      <c r="JR14" s="1705"/>
      <c r="JS14" s="1705"/>
      <c r="JT14" s="1705"/>
      <c r="JU14" s="1592" t="s">
        <v>192</v>
      </c>
      <c r="JV14" s="1593"/>
      <c r="JW14" s="1593"/>
      <c r="JX14" s="1593"/>
      <c r="JY14" s="1594"/>
      <c r="JZ14" s="1592" t="s">
        <v>193</v>
      </c>
      <c r="KA14" s="1593"/>
      <c r="KB14" s="1593"/>
      <c r="KC14" s="1593"/>
      <c r="KD14" s="1594"/>
      <c r="KE14" s="1531" t="s">
        <v>171</v>
      </c>
      <c r="KF14" s="1293" t="s">
        <v>182</v>
      </c>
      <c r="KG14" s="1586" t="s">
        <v>179</v>
      </c>
      <c r="KH14" s="1589" t="s">
        <v>202</v>
      </c>
      <c r="KI14" s="1581" t="s">
        <v>180</v>
      </c>
      <c r="KJ14" s="1599" t="s">
        <v>181</v>
      </c>
      <c r="KK14" s="296"/>
      <c r="KL14" s="1457" t="s">
        <v>169</v>
      </c>
      <c r="KM14" s="1602" t="s">
        <v>185</v>
      </c>
      <c r="KN14" s="1596"/>
      <c r="KO14" s="1597"/>
      <c r="KP14" s="1595" t="s">
        <v>186</v>
      </c>
      <c r="KQ14" s="1596"/>
      <c r="KR14" s="1597"/>
      <c r="KS14" s="1595" t="s">
        <v>187</v>
      </c>
      <c r="KT14" s="1596"/>
      <c r="KU14" s="1597"/>
      <c r="KV14" s="1731" t="s">
        <v>206</v>
      </c>
      <c r="KW14" s="1732"/>
      <c r="LD14" s="1457" t="s">
        <v>169</v>
      </c>
      <c r="LE14" s="1733" t="s">
        <v>93</v>
      </c>
      <c r="LF14" s="1734"/>
      <c r="LG14" s="1735"/>
      <c r="LH14" s="1739" t="s">
        <v>94</v>
      </c>
      <c r="LI14" s="1734"/>
      <c r="LJ14" s="1740"/>
      <c r="LK14" s="1101"/>
      <c r="LL14" s="1102"/>
      <c r="LM14" s="1102"/>
      <c r="LN14" s="1103"/>
      <c r="LO14" s="1775"/>
      <c r="LP14" s="1776"/>
      <c r="LQ14" s="1776"/>
      <c r="LR14" s="1777"/>
      <c r="LS14" s="1792"/>
      <c r="LT14" s="1793"/>
      <c r="LU14" s="1793"/>
      <c r="LV14" s="1794"/>
    </row>
    <row r="15" spans="1:335" ht="71.25" customHeight="1" thickBot="1" x14ac:dyDescent="0.35">
      <c r="A15" s="1426"/>
      <c r="B15" s="1554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667" t="s">
        <v>8</v>
      </c>
      <c r="I15" s="1667" t="s">
        <v>3</v>
      </c>
      <c r="J15" s="1249"/>
      <c r="K15" s="1250"/>
      <c r="L15" s="1384"/>
      <c r="M15" s="1136"/>
      <c r="N15" s="1176"/>
      <c r="O15" s="1177"/>
      <c r="P15" s="1177"/>
      <c r="Q15" s="1178"/>
      <c r="R15" s="1222"/>
      <c r="S15" s="1269"/>
      <c r="T15" s="1176"/>
      <c r="U15" s="1178"/>
      <c r="V15" s="1176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859"/>
      <c r="AI15" s="1554"/>
      <c r="AJ15" s="472"/>
      <c r="AK15" s="1332"/>
      <c r="AL15" s="1333"/>
      <c r="AM15" s="1172"/>
      <c r="AN15" s="1172"/>
      <c r="AO15" s="1549" t="s">
        <v>28</v>
      </c>
      <c r="AP15" s="1550"/>
      <c r="AQ15" s="1170" t="s">
        <v>123</v>
      </c>
      <c r="AR15" s="1406"/>
      <c r="AS15" s="1407"/>
      <c r="AT15" s="1172"/>
      <c r="AU15" s="1395"/>
      <c r="AV15" s="1396"/>
      <c r="AW15" s="880" t="s">
        <v>34</v>
      </c>
      <c r="AX15" s="880" t="s">
        <v>11</v>
      </c>
      <c r="AY15" s="1386" t="s">
        <v>10</v>
      </c>
      <c r="AZ15" s="1388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854" t="s">
        <v>2</v>
      </c>
      <c r="BN15" s="876"/>
      <c r="BO15" s="1554"/>
      <c r="BP15" s="67"/>
      <c r="BQ15" s="1172"/>
      <c r="BR15" s="1169"/>
      <c r="BS15" s="1172"/>
      <c r="BT15" s="1172"/>
      <c r="BU15" s="1172"/>
      <c r="BV15" s="1386" t="s">
        <v>10</v>
      </c>
      <c r="BW15" s="1388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69"/>
      <c r="CJ15" s="1349"/>
      <c r="CK15" s="1350"/>
      <c r="CL15" s="1351"/>
      <c r="CM15" s="1341"/>
      <c r="CN15" s="1342"/>
      <c r="CO15" s="317" t="s">
        <v>2</v>
      </c>
      <c r="CP15" s="876"/>
      <c r="CQ15" s="1554"/>
      <c r="CR15" s="67"/>
      <c r="CS15" s="1172"/>
      <c r="CT15" s="1169"/>
      <c r="CU15" s="1172"/>
      <c r="CV15" s="1172"/>
      <c r="CW15" s="1172"/>
      <c r="CX15" s="1386" t="s">
        <v>10</v>
      </c>
      <c r="CY15" s="1682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710"/>
      <c r="DJ15" s="1264"/>
      <c r="DK15" s="1265"/>
      <c r="DL15" s="1556"/>
      <c r="DM15" s="1557"/>
      <c r="DN15" s="876"/>
      <c r="DO15" s="1554"/>
      <c r="DP15" s="472"/>
      <c r="DQ15" s="1172"/>
      <c r="DR15" s="1169"/>
      <c r="DS15" s="1172"/>
      <c r="DT15" s="1172"/>
      <c r="DU15" s="1386" t="s">
        <v>10</v>
      </c>
      <c r="DV15" s="1388"/>
      <c r="DW15" s="1224" t="s">
        <v>11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69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876"/>
      <c r="ER15" s="1554"/>
      <c r="ES15" s="1182" t="s">
        <v>49</v>
      </c>
      <c r="ET15" s="1180"/>
      <c r="EU15" s="1180"/>
      <c r="EV15" s="1180" t="s">
        <v>49</v>
      </c>
      <c r="EW15" s="1180"/>
      <c r="EX15" s="1181"/>
      <c r="EY15" s="1182" t="s">
        <v>49</v>
      </c>
      <c r="EZ15" s="1180"/>
      <c r="FA15" s="1181"/>
      <c r="FB15" s="1182" t="s">
        <v>49</v>
      </c>
      <c r="FC15" s="1180"/>
      <c r="FD15" s="1744"/>
      <c r="FE15" s="1745" t="s">
        <v>49</v>
      </c>
      <c r="FF15" s="1746"/>
      <c r="FG15" s="1747"/>
      <c r="FH15" s="1745" t="s">
        <v>49</v>
      </c>
      <c r="FI15" s="1746"/>
      <c r="FJ15" s="1748"/>
      <c r="FK15" s="1630"/>
      <c r="FL15" s="1368"/>
      <c r="FM15" s="1634"/>
      <c r="FN15" s="1632"/>
      <c r="FO15" s="1632"/>
      <c r="FP15" s="1634"/>
      <c r="FQ15" s="1687"/>
      <c r="FR15" s="1305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690"/>
      <c r="GH15" s="13"/>
      <c r="GI15" s="1657"/>
      <c r="GJ15" s="1194"/>
      <c r="GK15" s="1488"/>
      <c r="GL15" s="1199" t="s">
        <v>62</v>
      </c>
      <c r="GM15" s="1167" t="s">
        <v>63</v>
      </c>
      <c r="GN15" s="1167" t="s">
        <v>64</v>
      </c>
      <c r="GO15" s="1167" t="s">
        <v>65</v>
      </c>
      <c r="GP15" s="1475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475" t="s">
        <v>112</v>
      </c>
      <c r="GV15" s="1643"/>
      <c r="GW15" s="1646"/>
      <c r="GX15" s="1717"/>
      <c r="GY15" s="176" t="s">
        <v>50</v>
      </c>
      <c r="GZ15" s="15" t="s">
        <v>67</v>
      </c>
      <c r="HA15" s="16" t="s">
        <v>68</v>
      </c>
      <c r="HB15" s="16" t="s">
        <v>69</v>
      </c>
      <c r="HC15" s="1639" t="s">
        <v>70</v>
      </c>
      <c r="HD15" s="1639" t="s">
        <v>71</v>
      </c>
      <c r="HE15" s="1639" t="s">
        <v>72</v>
      </c>
      <c r="HF15" s="1639" t="s">
        <v>73</v>
      </c>
      <c r="HG15" s="1720" t="s">
        <v>74</v>
      </c>
      <c r="HH15" s="13"/>
      <c r="HI15" s="77" t="s">
        <v>169</v>
      </c>
      <c r="HJ15" s="1664" t="s">
        <v>75</v>
      </c>
      <c r="HK15" s="1664" t="s">
        <v>124</v>
      </c>
      <c r="HL15" s="1664" t="s">
        <v>76</v>
      </c>
      <c r="HM15" s="1664" t="s">
        <v>77</v>
      </c>
      <c r="HN15" s="1664" t="s">
        <v>78</v>
      </c>
      <c r="HO15" s="1664" t="s">
        <v>116</v>
      </c>
      <c r="HP15" s="1664" t="s">
        <v>117</v>
      </c>
      <c r="HQ15" s="38" t="s">
        <v>79</v>
      </c>
      <c r="HR15" s="1637"/>
      <c r="HS15" s="1662"/>
      <c r="HT15" s="1542" t="s">
        <v>62</v>
      </c>
      <c r="HU15" s="1542" t="s">
        <v>63</v>
      </c>
      <c r="HV15" s="1542" t="s">
        <v>64</v>
      </c>
      <c r="HW15" s="1542" t="s">
        <v>65</v>
      </c>
      <c r="HX15" s="208"/>
      <c r="HY15" s="1650" t="s">
        <v>68</v>
      </c>
      <c r="HZ15" s="1127" t="s">
        <v>83</v>
      </c>
      <c r="IA15" s="1127" t="s">
        <v>84</v>
      </c>
      <c r="IB15" s="1127" t="s">
        <v>85</v>
      </c>
      <c r="IC15" s="1137" t="s">
        <v>86</v>
      </c>
      <c r="ID15" s="1315" t="s">
        <v>87</v>
      </c>
      <c r="IE15" s="1654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464"/>
      <c r="IZ15" s="1615"/>
      <c r="JA15" s="1215" t="s">
        <v>97</v>
      </c>
      <c r="JB15" s="1464"/>
      <c r="JC15" s="1615"/>
      <c r="JD15" s="1725" t="s">
        <v>99</v>
      </c>
      <c r="JE15" s="1213" t="s">
        <v>100</v>
      </c>
      <c r="JF15" s="1213" t="s">
        <v>101</v>
      </c>
      <c r="JG15" s="875"/>
      <c r="JH15" s="1163" t="s">
        <v>102</v>
      </c>
      <c r="JI15" s="17"/>
      <c r="JJ15" s="1458"/>
      <c r="JK15" s="1507" t="s">
        <v>106</v>
      </c>
      <c r="JL15" s="1508"/>
      <c r="JM15" s="1750" t="s">
        <v>107</v>
      </c>
      <c r="JN15" s="1375"/>
      <c r="JO15" s="1377"/>
      <c r="JP15" s="1569" t="s">
        <v>99</v>
      </c>
      <c r="JQ15" s="1571" t="s">
        <v>100</v>
      </c>
      <c r="JR15" s="1571" t="s">
        <v>101</v>
      </c>
      <c r="JS15" s="1571" t="s">
        <v>102</v>
      </c>
      <c r="JT15" s="1728" t="s">
        <v>68</v>
      </c>
      <c r="JU15" s="1245" t="s">
        <v>194</v>
      </c>
      <c r="JV15" s="1578" t="s">
        <v>195</v>
      </c>
      <c r="JW15" s="1578" t="s">
        <v>191</v>
      </c>
      <c r="JX15" s="1578" t="s">
        <v>196</v>
      </c>
      <c r="JY15" s="1603" t="s">
        <v>197</v>
      </c>
      <c r="JZ15" s="1245" t="s">
        <v>194</v>
      </c>
      <c r="KA15" s="1578" t="s">
        <v>195</v>
      </c>
      <c r="KB15" s="1578" t="s">
        <v>191</v>
      </c>
      <c r="KC15" s="1578" t="s">
        <v>196</v>
      </c>
      <c r="KD15" s="1603" t="s">
        <v>197</v>
      </c>
      <c r="KE15" s="1532"/>
      <c r="KF15" s="1294"/>
      <c r="KG15" s="1587"/>
      <c r="KH15" s="1590"/>
      <c r="KI15" s="1582"/>
      <c r="KJ15" s="1600"/>
      <c r="KK15" s="296"/>
      <c r="KL15" s="1458"/>
      <c r="KM15" s="1503" t="s">
        <v>12</v>
      </c>
      <c r="KN15" s="1461" t="s">
        <v>13</v>
      </c>
      <c r="KO15" s="1461" t="s">
        <v>14</v>
      </c>
      <c r="KP15" s="1461" t="s">
        <v>12</v>
      </c>
      <c r="KQ15" s="1461" t="s">
        <v>13</v>
      </c>
      <c r="KR15" s="1461" t="s">
        <v>14</v>
      </c>
      <c r="KS15" s="1461" t="s">
        <v>12</v>
      </c>
      <c r="KT15" s="1461" t="s">
        <v>13</v>
      </c>
      <c r="KU15" s="1504" t="s">
        <v>14</v>
      </c>
      <c r="KV15" s="1503" t="s">
        <v>12</v>
      </c>
      <c r="KW15" s="1461" t="s">
        <v>13</v>
      </c>
      <c r="KY15" s="1230" t="s">
        <v>207</v>
      </c>
      <c r="KZ15" s="1231"/>
      <c r="LA15" s="1231"/>
      <c r="LB15" s="1232"/>
      <c r="LD15" s="1458"/>
      <c r="LE15" s="1736"/>
      <c r="LF15" s="1737"/>
      <c r="LG15" s="1738"/>
      <c r="LH15" s="1741"/>
      <c r="LI15" s="1737"/>
      <c r="LJ15" s="1742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952" t="s">
        <v>210</v>
      </c>
      <c r="LS15" s="913" t="s">
        <v>230</v>
      </c>
      <c r="LT15" s="912" t="s">
        <v>236</v>
      </c>
      <c r="LU15" s="912" t="s">
        <v>233</v>
      </c>
      <c r="LV15" s="919" t="s">
        <v>234</v>
      </c>
    </row>
    <row r="16" spans="1:335" ht="34.5" customHeight="1" thickBot="1" x14ac:dyDescent="0.35">
      <c r="A16" s="1671"/>
      <c r="B16" s="1672"/>
      <c r="C16" s="67" t="s">
        <v>147</v>
      </c>
      <c r="D16" s="1673"/>
      <c r="E16" s="1674"/>
      <c r="F16" s="1621"/>
      <c r="G16" s="1136"/>
      <c r="H16" s="1668"/>
      <c r="I16" s="1668"/>
      <c r="J16" s="18" t="s">
        <v>12</v>
      </c>
      <c r="K16" s="865" t="s">
        <v>13</v>
      </c>
      <c r="L16" s="877" t="s">
        <v>14</v>
      </c>
      <c r="M16" s="87"/>
      <c r="N16" s="864" t="s">
        <v>12</v>
      </c>
      <c r="O16" s="19" t="s">
        <v>13</v>
      </c>
      <c r="P16" s="21" t="s">
        <v>14</v>
      </c>
      <c r="Q16" s="394" t="s">
        <v>148</v>
      </c>
      <c r="R16" s="867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877" t="s">
        <v>14</v>
      </c>
      <c r="X16" s="18" t="s">
        <v>12</v>
      </c>
      <c r="Y16" s="877" t="s">
        <v>13</v>
      </c>
      <c r="Z16" s="864" t="s">
        <v>12</v>
      </c>
      <c r="AA16" s="20" t="s">
        <v>13</v>
      </c>
      <c r="AB16" s="864" t="s">
        <v>12</v>
      </c>
      <c r="AC16" s="21" t="s">
        <v>13</v>
      </c>
      <c r="AD16" s="864" t="s">
        <v>12</v>
      </c>
      <c r="AE16" s="20" t="s">
        <v>13</v>
      </c>
      <c r="AF16" s="75" t="s">
        <v>14</v>
      </c>
      <c r="AG16" s="21" t="s">
        <v>14</v>
      </c>
      <c r="AH16" s="11"/>
      <c r="AI16" s="1693"/>
      <c r="AJ16" s="472" t="s">
        <v>147</v>
      </c>
      <c r="AK16" s="879" t="s">
        <v>14</v>
      </c>
      <c r="AL16" s="89" t="s">
        <v>148</v>
      </c>
      <c r="AM16" s="879" t="s">
        <v>12</v>
      </c>
      <c r="AN16" s="862" t="s">
        <v>12</v>
      </c>
      <c r="AO16" s="864" t="s">
        <v>12</v>
      </c>
      <c r="AP16" s="21" t="s">
        <v>13</v>
      </c>
      <c r="AQ16" s="1743"/>
      <c r="AR16" s="867" t="s">
        <v>12</v>
      </c>
      <c r="AS16" s="21" t="s">
        <v>13</v>
      </c>
      <c r="AT16" s="862" t="s">
        <v>12</v>
      </c>
      <c r="AU16" s="879" t="s">
        <v>13</v>
      </c>
      <c r="AV16" s="89" t="s">
        <v>148</v>
      </c>
      <c r="AW16" s="879" t="s">
        <v>12</v>
      </c>
      <c r="AX16" s="879" t="s">
        <v>12</v>
      </c>
      <c r="AY16" s="18" t="s">
        <v>12</v>
      </c>
      <c r="AZ16" s="865" t="s">
        <v>13</v>
      </c>
      <c r="BA16" s="861" t="s">
        <v>14</v>
      </c>
      <c r="BB16" s="90" t="s">
        <v>148</v>
      </c>
      <c r="BC16" s="867" t="s">
        <v>12</v>
      </c>
      <c r="BD16" s="19" t="s">
        <v>13</v>
      </c>
      <c r="BE16" s="21" t="s">
        <v>14</v>
      </c>
      <c r="BF16" s="88" t="s">
        <v>148</v>
      </c>
      <c r="BG16" s="864" t="s">
        <v>13</v>
      </c>
      <c r="BH16" s="21" t="s">
        <v>14</v>
      </c>
      <c r="BI16" s="864" t="s">
        <v>13</v>
      </c>
      <c r="BJ16" s="21" t="s">
        <v>14</v>
      </c>
      <c r="BK16" s="864" t="s">
        <v>13</v>
      </c>
      <c r="BL16" s="21" t="s">
        <v>14</v>
      </c>
      <c r="BM16" s="79" t="s">
        <v>12</v>
      </c>
      <c r="BN16" s="11"/>
      <c r="BO16" s="1693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863" t="s">
        <v>12</v>
      </c>
      <c r="BV16" s="864" t="s">
        <v>12</v>
      </c>
      <c r="BW16" s="19" t="s">
        <v>13</v>
      </c>
      <c r="BX16" s="39" t="s">
        <v>14</v>
      </c>
      <c r="BY16" s="93" t="s">
        <v>165</v>
      </c>
      <c r="BZ16" s="864" t="s">
        <v>12</v>
      </c>
      <c r="CA16" s="19" t="s">
        <v>13</v>
      </c>
      <c r="CB16" s="21" t="s">
        <v>14</v>
      </c>
      <c r="CC16" s="467" t="s">
        <v>166</v>
      </c>
      <c r="CD16" s="867" t="s">
        <v>13</v>
      </c>
      <c r="CE16" s="21" t="s">
        <v>14</v>
      </c>
      <c r="CF16" s="864" t="s">
        <v>13</v>
      </c>
      <c r="CG16" s="21" t="s">
        <v>14</v>
      </c>
      <c r="CH16" s="864" t="s">
        <v>13</v>
      </c>
      <c r="CI16" s="21" t="s">
        <v>14</v>
      </c>
      <c r="CJ16" s="864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693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864" t="s">
        <v>12</v>
      </c>
      <c r="CY16" s="19" t="s">
        <v>13</v>
      </c>
      <c r="CZ16" s="21" t="s">
        <v>14</v>
      </c>
      <c r="DA16" s="864" t="s">
        <v>12</v>
      </c>
      <c r="DB16" s="19" t="s">
        <v>13</v>
      </c>
      <c r="DC16" s="21" t="s">
        <v>14</v>
      </c>
      <c r="DD16" s="864" t="s">
        <v>13</v>
      </c>
      <c r="DE16" s="21" t="s">
        <v>14</v>
      </c>
      <c r="DF16" s="864" t="s">
        <v>13</v>
      </c>
      <c r="DG16" s="21" t="s">
        <v>14</v>
      </c>
      <c r="DH16" s="864" t="s">
        <v>13</v>
      </c>
      <c r="DI16" s="21" t="s">
        <v>14</v>
      </c>
      <c r="DJ16" s="864" t="s">
        <v>12</v>
      </c>
      <c r="DK16" s="21" t="s">
        <v>13</v>
      </c>
      <c r="DL16" s="348" t="s">
        <v>200</v>
      </c>
      <c r="DM16" s="349" t="s">
        <v>201</v>
      </c>
      <c r="DN16" s="11"/>
      <c r="DO16" s="1693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864" t="s">
        <v>12</v>
      </c>
      <c r="DV16" s="19" t="s">
        <v>13</v>
      </c>
      <c r="DW16" s="39" t="s">
        <v>14</v>
      </c>
      <c r="DX16" s="92" t="s">
        <v>165</v>
      </c>
      <c r="DY16" s="864" t="s">
        <v>12</v>
      </c>
      <c r="DZ16" s="19" t="s">
        <v>13</v>
      </c>
      <c r="EA16" s="21" t="s">
        <v>14</v>
      </c>
      <c r="EB16" s="95" t="s">
        <v>148</v>
      </c>
      <c r="EC16" s="864" t="s">
        <v>13</v>
      </c>
      <c r="ED16" s="21" t="s">
        <v>14</v>
      </c>
      <c r="EE16" s="864" t="s">
        <v>13</v>
      </c>
      <c r="EF16" s="21" t="s">
        <v>14</v>
      </c>
      <c r="EG16" s="864" t="s">
        <v>12</v>
      </c>
      <c r="EH16" s="21" t="s">
        <v>13</v>
      </c>
      <c r="EI16" s="864" t="s">
        <v>12</v>
      </c>
      <c r="EJ16" s="21" t="s">
        <v>13</v>
      </c>
      <c r="EK16" s="96" t="s">
        <v>148</v>
      </c>
      <c r="EL16" s="18" t="s">
        <v>12</v>
      </c>
      <c r="EM16" s="862" t="s">
        <v>13</v>
      </c>
      <c r="EN16" s="97" t="s">
        <v>148</v>
      </c>
      <c r="EO16" s="862" t="s">
        <v>13</v>
      </c>
      <c r="EP16" s="97" t="s">
        <v>148</v>
      </c>
      <c r="EQ16" s="11"/>
      <c r="ER16" s="1693"/>
      <c r="ES16" s="18" t="s">
        <v>12</v>
      </c>
      <c r="ET16" s="865" t="s">
        <v>13</v>
      </c>
      <c r="EU16" s="877" t="s">
        <v>14</v>
      </c>
      <c r="EV16" s="41" t="s">
        <v>12</v>
      </c>
      <c r="EW16" s="865" t="s">
        <v>13</v>
      </c>
      <c r="EX16" s="877" t="s">
        <v>14</v>
      </c>
      <c r="EY16" s="18" t="s">
        <v>12</v>
      </c>
      <c r="EZ16" s="865" t="s">
        <v>13</v>
      </c>
      <c r="FA16" s="877" t="s">
        <v>14</v>
      </c>
      <c r="FB16" s="18" t="s">
        <v>12</v>
      </c>
      <c r="FC16" s="865" t="s">
        <v>13</v>
      </c>
      <c r="FD16" s="877" t="s">
        <v>14</v>
      </c>
      <c r="FE16" s="18" t="s">
        <v>12</v>
      </c>
      <c r="FF16" s="865" t="s">
        <v>13</v>
      </c>
      <c r="FG16" s="877" t="s">
        <v>14</v>
      </c>
      <c r="FH16" s="18" t="s">
        <v>12</v>
      </c>
      <c r="FI16" s="865" t="s">
        <v>13</v>
      </c>
      <c r="FJ16" s="841" t="s">
        <v>14</v>
      </c>
      <c r="FK16" s="1722"/>
      <c r="FL16" s="1369"/>
      <c r="FM16" s="1691"/>
      <c r="FN16" s="1723"/>
      <c r="FO16" s="1723"/>
      <c r="FP16" s="1691"/>
      <c r="FQ16" s="1715"/>
      <c r="FR16" s="41" t="s">
        <v>12</v>
      </c>
      <c r="FS16" s="865" t="s">
        <v>13</v>
      </c>
      <c r="FT16" s="877" t="s">
        <v>14</v>
      </c>
      <c r="FU16" s="18" t="s">
        <v>12</v>
      </c>
      <c r="FV16" s="865" t="s">
        <v>13</v>
      </c>
      <c r="FW16" s="877" t="s">
        <v>14</v>
      </c>
      <c r="FX16" s="18" t="s">
        <v>12</v>
      </c>
      <c r="FY16" s="865" t="s">
        <v>13</v>
      </c>
      <c r="FZ16" s="877" t="s">
        <v>14</v>
      </c>
      <c r="GA16" s="18" t="s">
        <v>12</v>
      </c>
      <c r="GB16" s="865" t="s">
        <v>13</v>
      </c>
      <c r="GC16" s="877" t="s">
        <v>14</v>
      </c>
      <c r="GD16" s="18" t="s">
        <v>12</v>
      </c>
      <c r="GE16" s="865" t="s">
        <v>13</v>
      </c>
      <c r="GF16" s="877" t="s">
        <v>14</v>
      </c>
      <c r="GG16" s="76" t="s">
        <v>125</v>
      </c>
      <c r="GH16" s="25"/>
      <c r="GI16" s="1658"/>
      <c r="GJ16" s="1195"/>
      <c r="GK16" s="1489"/>
      <c r="GL16" s="1692"/>
      <c r="GM16" s="1648"/>
      <c r="GN16" s="1648"/>
      <c r="GO16" s="1648"/>
      <c r="GP16" s="1719"/>
      <c r="GQ16" s="1692"/>
      <c r="GR16" s="1648"/>
      <c r="GS16" s="1648"/>
      <c r="GT16" s="1648"/>
      <c r="GU16" s="1719"/>
      <c r="GV16" s="1644"/>
      <c r="GW16" s="1647"/>
      <c r="GX16" s="1718"/>
      <c r="GY16" s="41" t="s">
        <v>12</v>
      </c>
      <c r="GZ16" s="865" t="s">
        <v>12</v>
      </c>
      <c r="HA16" s="865" t="s">
        <v>12</v>
      </c>
      <c r="HB16" s="865" t="s">
        <v>12</v>
      </c>
      <c r="HC16" s="1666"/>
      <c r="HD16" s="1666"/>
      <c r="HE16" s="1666"/>
      <c r="HF16" s="1666"/>
      <c r="HG16" s="1721"/>
      <c r="HH16" s="13"/>
      <c r="HI16" s="78"/>
      <c r="HJ16" s="1665"/>
      <c r="HK16" s="1665"/>
      <c r="HL16" s="1665"/>
      <c r="HM16" s="1665"/>
      <c r="HN16" s="1665"/>
      <c r="HO16" s="1665"/>
      <c r="HP16" s="1665"/>
      <c r="HQ16" s="841" t="s">
        <v>12</v>
      </c>
      <c r="HR16" s="1638"/>
      <c r="HS16" s="1663"/>
      <c r="HT16" s="1649"/>
      <c r="HU16" s="1649"/>
      <c r="HV16" s="1649"/>
      <c r="HW16" s="1649"/>
      <c r="HX16" s="209"/>
      <c r="HY16" s="1651"/>
      <c r="HZ16" s="1622"/>
      <c r="IA16" s="1622"/>
      <c r="IB16" s="1622"/>
      <c r="IC16" s="1652"/>
      <c r="ID16" s="1653"/>
      <c r="IE16" s="1655"/>
      <c r="IF16" s="1622"/>
      <c r="IG16" s="17"/>
      <c r="IH16" s="1459"/>
      <c r="II16" s="18" t="s">
        <v>12</v>
      </c>
      <c r="IJ16" s="865" t="s">
        <v>13</v>
      </c>
      <c r="IK16" s="841" t="s">
        <v>14</v>
      </c>
      <c r="IL16" s="18" t="s">
        <v>12</v>
      </c>
      <c r="IM16" s="865" t="s">
        <v>13</v>
      </c>
      <c r="IN16" s="841" t="s">
        <v>14</v>
      </c>
      <c r="IO16" s="18" t="s">
        <v>12</v>
      </c>
      <c r="IP16" s="865" t="s">
        <v>13</v>
      </c>
      <c r="IQ16" s="841" t="s">
        <v>14</v>
      </c>
      <c r="IR16" s="18" t="s">
        <v>12</v>
      </c>
      <c r="IS16" s="865" t="s">
        <v>13</v>
      </c>
      <c r="IT16" s="841" t="s">
        <v>14</v>
      </c>
      <c r="IU16" s="18" t="s">
        <v>12</v>
      </c>
      <c r="IV16" s="865" t="s">
        <v>13</v>
      </c>
      <c r="IW16" s="877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726"/>
      <c r="JE16" s="1727"/>
      <c r="JF16" s="1727"/>
      <c r="JG16" s="876"/>
      <c r="JH16" s="1333"/>
      <c r="JI16" s="17"/>
      <c r="JJ16" s="1459"/>
      <c r="JK16" s="31" t="s">
        <v>108</v>
      </c>
      <c r="JL16" s="856" t="s">
        <v>109</v>
      </c>
      <c r="JM16" s="32" t="s">
        <v>108</v>
      </c>
      <c r="JN16" s="32" t="s">
        <v>109</v>
      </c>
      <c r="JO16" s="33" t="s">
        <v>110</v>
      </c>
      <c r="JP16" s="1730"/>
      <c r="JQ16" s="1724"/>
      <c r="JR16" s="1724"/>
      <c r="JS16" s="1724"/>
      <c r="JT16" s="1729"/>
      <c r="JU16" s="1244"/>
      <c r="JV16" s="1579"/>
      <c r="JW16" s="1579"/>
      <c r="JX16" s="1579"/>
      <c r="JY16" s="1604"/>
      <c r="JZ16" s="1244"/>
      <c r="KA16" s="1579"/>
      <c r="KB16" s="1579"/>
      <c r="KC16" s="1579"/>
      <c r="KD16" s="1604"/>
      <c r="KE16" s="1584"/>
      <c r="KF16" s="1585"/>
      <c r="KG16" s="1588"/>
      <c r="KH16" s="1591"/>
      <c r="KI16" s="1583"/>
      <c r="KJ16" s="1601"/>
      <c r="KK16" s="296"/>
      <c r="KL16" s="1459"/>
      <c r="KM16" s="1580"/>
      <c r="KN16" s="1577"/>
      <c r="KO16" s="1577"/>
      <c r="KP16" s="1577"/>
      <c r="KQ16" s="1577"/>
      <c r="KR16" s="1577"/>
      <c r="KS16" s="1577"/>
      <c r="KT16" s="1577"/>
      <c r="KU16" s="1598"/>
      <c r="KV16" s="1580"/>
      <c r="KW16" s="1577"/>
      <c r="KY16" s="337" t="s">
        <v>208</v>
      </c>
      <c r="KZ16" s="336" t="s">
        <v>209</v>
      </c>
      <c r="LA16" s="336" t="s">
        <v>205</v>
      </c>
      <c r="LB16" s="338" t="s">
        <v>210</v>
      </c>
      <c r="LD16" s="1459"/>
      <c r="LE16" s="185" t="s">
        <v>12</v>
      </c>
      <c r="LF16" s="866" t="s">
        <v>13</v>
      </c>
      <c r="LG16" s="541" t="s">
        <v>14</v>
      </c>
      <c r="LH16" s="185" t="s">
        <v>12</v>
      </c>
      <c r="LI16" s="866" t="s">
        <v>13</v>
      </c>
      <c r="LJ16" s="861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953" t="s">
        <v>14</v>
      </c>
      <c r="LS16" s="916" t="s">
        <v>228</v>
      </c>
      <c r="LT16" s="917" t="s">
        <v>228</v>
      </c>
      <c r="LU16" s="917" t="s">
        <v>228</v>
      </c>
      <c r="LV16" s="920" t="s">
        <v>228</v>
      </c>
    </row>
    <row r="17" spans="1:335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22</v>
      </c>
      <c r="E17" s="102">
        <f t="shared" si="0"/>
        <v>0</v>
      </c>
      <c r="F17" s="102">
        <f t="shared" si="0"/>
        <v>0</v>
      </c>
      <c r="G17" s="493">
        <f>SUM(D17:F17)/C17*100</f>
        <v>4.1904761904761907</v>
      </c>
      <c r="H17" s="114">
        <f t="shared" si="0"/>
        <v>22</v>
      </c>
      <c r="I17" s="115">
        <f t="shared" si="0"/>
        <v>0</v>
      </c>
      <c r="J17" s="116">
        <f t="shared" si="0"/>
        <v>61</v>
      </c>
      <c r="K17" s="102">
        <f>SUM(K18:K23)</f>
        <v>38</v>
      </c>
      <c r="L17" s="104">
        <f t="shared" si="0"/>
        <v>49</v>
      </c>
      <c r="M17" s="496">
        <f t="shared" ref="M17:M23" si="1">L17/C17*100</f>
        <v>9.3333333333333339</v>
      </c>
      <c r="N17" s="116">
        <f t="shared" si="0"/>
        <v>59</v>
      </c>
      <c r="O17" s="102">
        <f t="shared" si="0"/>
        <v>38</v>
      </c>
      <c r="P17" s="102">
        <f t="shared" si="0"/>
        <v>49</v>
      </c>
      <c r="Q17" s="494">
        <f>P17/C17*100</f>
        <v>9.3333333333333339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59</v>
      </c>
      <c r="Y17" s="102">
        <f t="shared" si="0"/>
        <v>38</v>
      </c>
      <c r="Z17" s="102">
        <f t="shared" si="0"/>
        <v>59</v>
      </c>
      <c r="AA17" s="102">
        <f t="shared" si="0"/>
        <v>44</v>
      </c>
      <c r="AB17" s="102">
        <f t="shared" si="0"/>
        <v>99</v>
      </c>
      <c r="AC17" s="102">
        <f t="shared" si="0"/>
        <v>61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44</v>
      </c>
      <c r="AL17" s="82">
        <f>AK17/AJ17*100</f>
        <v>7.5993091537132988</v>
      </c>
      <c r="AM17" s="108">
        <f t="shared" si="0"/>
        <v>43</v>
      </c>
      <c r="AN17" s="110">
        <f t="shared" si="0"/>
        <v>43</v>
      </c>
      <c r="AO17" s="170">
        <f t="shared" si="0"/>
        <v>23</v>
      </c>
      <c r="AP17" s="108">
        <f t="shared" si="0"/>
        <v>0</v>
      </c>
      <c r="AQ17" s="109">
        <f t="shared" si="0"/>
        <v>56</v>
      </c>
      <c r="AR17" s="112">
        <f t="shared" si="0"/>
        <v>0</v>
      </c>
      <c r="AS17" s="108">
        <f t="shared" si="0"/>
        <v>1</v>
      </c>
      <c r="AT17" s="108">
        <f t="shared" si="0"/>
        <v>40</v>
      </c>
      <c r="AU17" s="108">
        <f t="shared" si="0"/>
        <v>53</v>
      </c>
      <c r="AV17" s="82">
        <f>AU17/AJ17*100</f>
        <v>9.1537132987910184</v>
      </c>
      <c r="AW17" s="108">
        <f t="shared" si="0"/>
        <v>53</v>
      </c>
      <c r="AX17" s="108">
        <f t="shared" si="0"/>
        <v>53</v>
      </c>
      <c r="AY17" s="108">
        <f t="shared" si="0"/>
        <v>0</v>
      </c>
      <c r="AZ17" s="108">
        <f t="shared" si="0"/>
        <v>1</v>
      </c>
      <c r="BA17" s="108">
        <f>SUM(BA18:BA23)</f>
        <v>0</v>
      </c>
      <c r="BB17" s="81">
        <f>BA17/AJ17*100</f>
        <v>0</v>
      </c>
      <c r="BC17" s="108">
        <f t="shared" si="0"/>
        <v>0</v>
      </c>
      <c r="BD17" s="108">
        <f t="shared" si="0"/>
        <v>1</v>
      </c>
      <c r="BE17" s="108">
        <f>SUM(BE18:BE23)</f>
        <v>0</v>
      </c>
      <c r="BF17" s="82">
        <f>BE17/AJ17*100</f>
        <v>0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122</v>
      </c>
      <c r="BS17" s="108">
        <f t="shared" si="0"/>
        <v>0</v>
      </c>
      <c r="BT17" s="108">
        <f t="shared" si="0"/>
        <v>34</v>
      </c>
      <c r="BU17" s="110">
        <f t="shared" si="0"/>
        <v>0</v>
      </c>
      <c r="BV17" s="170">
        <f t="shared" si="0"/>
        <v>0</v>
      </c>
      <c r="BW17" s="108">
        <f t="shared" si="0"/>
        <v>0</v>
      </c>
      <c r="BX17" s="108">
        <f t="shared" si="0"/>
        <v>0</v>
      </c>
      <c r="BY17" s="395">
        <f>BX17/BP17</f>
        <v>0</v>
      </c>
      <c r="BZ17" s="170">
        <f t="shared" si="0"/>
        <v>0</v>
      </c>
      <c r="CA17" s="108">
        <f t="shared" si="0"/>
        <v>0</v>
      </c>
      <c r="CB17" s="108">
        <f>SUM(CB18:CB23)</f>
        <v>0</v>
      </c>
      <c r="CC17" s="468">
        <f>CB17/BP17*100</f>
        <v>0</v>
      </c>
      <c r="CD17" s="112">
        <f t="shared" si="0"/>
        <v>0</v>
      </c>
      <c r="CE17" s="108">
        <f t="shared" ref="CE17:CO17" si="3">SUM(CE18:CE23)</f>
        <v>0</v>
      </c>
      <c r="CF17" s="108">
        <f t="shared" si="3"/>
        <v>0</v>
      </c>
      <c r="CG17" s="108">
        <f t="shared" si="3"/>
        <v>0</v>
      </c>
      <c r="CH17" s="108">
        <f t="shared" si="3"/>
        <v>0</v>
      </c>
      <c r="CI17" s="108">
        <f t="shared" si="3"/>
        <v>0</v>
      </c>
      <c r="CJ17" s="108">
        <f t="shared" si="3"/>
        <v>0</v>
      </c>
      <c r="CK17" s="108">
        <f>SUM(CK18:CK23)</f>
        <v>4</v>
      </c>
      <c r="CL17" s="314">
        <f>CK17/BP17*100</f>
        <v>0.65146579804560267</v>
      </c>
      <c r="CM17" s="322">
        <f t="shared" ref="CM17:CN17" si="4">SUM(CM18:CM23)</f>
        <v>1</v>
      </c>
      <c r="CN17" s="323">
        <f t="shared" si="4"/>
        <v>1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0</v>
      </c>
      <c r="CT17" s="108">
        <f t="shared" si="5"/>
        <v>35</v>
      </c>
      <c r="CU17" s="108">
        <f t="shared" si="5"/>
        <v>0</v>
      </c>
      <c r="CV17" s="108">
        <f t="shared" si="5"/>
        <v>6</v>
      </c>
      <c r="CW17" s="108">
        <f t="shared" si="5"/>
        <v>0</v>
      </c>
      <c r="CX17" s="108">
        <f t="shared" si="5"/>
        <v>0</v>
      </c>
      <c r="CY17" s="108">
        <f t="shared" si="5"/>
        <v>0</v>
      </c>
      <c r="CZ17" s="108">
        <f t="shared" si="5"/>
        <v>0</v>
      </c>
      <c r="DA17" s="108">
        <f t="shared" si="5"/>
        <v>0</v>
      </c>
      <c r="DB17" s="108">
        <f t="shared" si="5"/>
        <v>0</v>
      </c>
      <c r="DC17" s="108">
        <f t="shared" si="5"/>
        <v>0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6</v>
      </c>
      <c r="DI17" s="108">
        <f t="shared" si="5"/>
        <v>0</v>
      </c>
      <c r="DJ17" s="108">
        <f t="shared" si="5"/>
        <v>0</v>
      </c>
      <c r="DK17" s="108">
        <f t="shared" si="5"/>
        <v>1</v>
      </c>
      <c r="DL17" s="108">
        <f t="shared" si="5"/>
        <v>0</v>
      </c>
      <c r="DM17" s="108">
        <f t="shared" si="5"/>
        <v>1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0</v>
      </c>
      <c r="DR17" s="108">
        <f t="shared" si="6"/>
        <v>31</v>
      </c>
      <c r="DS17" s="108">
        <f t="shared" si="6"/>
        <v>25</v>
      </c>
      <c r="DT17" s="108">
        <f t="shared" si="6"/>
        <v>0</v>
      </c>
      <c r="DU17" s="108">
        <f t="shared" si="6"/>
        <v>0</v>
      </c>
      <c r="DV17" s="108">
        <f t="shared" si="6"/>
        <v>0</v>
      </c>
      <c r="DW17" s="108">
        <f>SUM(DW18:DW23)</f>
        <v>0</v>
      </c>
      <c r="DX17" s="82">
        <f t="shared" ref="DX17:DX23" si="7">DW17/DP17*100</f>
        <v>0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0</v>
      </c>
      <c r="EF17" s="108">
        <f t="shared" si="6"/>
        <v>0</v>
      </c>
      <c r="EG17" s="108">
        <f t="shared" si="6"/>
        <v>0</v>
      </c>
      <c r="EH17" s="108">
        <f t="shared" si="6"/>
        <v>0</v>
      </c>
      <c r="EI17" s="108">
        <f t="shared" si="6"/>
        <v>0</v>
      </c>
      <c r="EJ17" s="108">
        <f>SUM(EJ18:EJ23)</f>
        <v>0</v>
      </c>
      <c r="EK17" s="82">
        <f t="shared" ref="EK17:EK23" si="9">EJ17/DP17*100</f>
        <v>0</v>
      </c>
      <c r="EL17" s="108">
        <f t="shared" si="6"/>
        <v>0</v>
      </c>
      <c r="EM17" s="108">
        <f>SUM(EM18:EM23)</f>
        <v>44</v>
      </c>
      <c r="EN17" s="82">
        <f t="shared" ref="EN17:EN23" si="10">EM17/DP17</f>
        <v>5.9459459459459463E-2</v>
      </c>
      <c r="EO17" s="108">
        <f>SUM(EO18:EO23)</f>
        <v>43</v>
      </c>
      <c r="EP17" s="82">
        <f t="shared" ref="EP17:EP23" si="11">EO17/DP17</f>
        <v>5.8108108108108111E-2</v>
      </c>
      <c r="EQ17" s="111"/>
      <c r="ER17" s="106" t="s">
        <v>150</v>
      </c>
      <c r="ES17" s="108">
        <f t="shared" si="6"/>
        <v>0</v>
      </c>
      <c r="ET17" s="108">
        <f t="shared" si="6"/>
        <v>0</v>
      </c>
      <c r="EU17" s="108">
        <f t="shared" si="6"/>
        <v>0</v>
      </c>
      <c r="EV17" s="112">
        <f t="shared" si="6"/>
        <v>29</v>
      </c>
      <c r="EW17" s="108">
        <f t="shared" si="6"/>
        <v>8</v>
      </c>
      <c r="EX17" s="108">
        <f t="shared" si="6"/>
        <v>2</v>
      </c>
      <c r="EY17" s="108">
        <f t="shared" si="6"/>
        <v>9</v>
      </c>
      <c r="EZ17" s="108">
        <f t="shared" si="6"/>
        <v>4</v>
      </c>
      <c r="FA17" s="108">
        <f t="shared" si="6"/>
        <v>7</v>
      </c>
      <c r="FB17" s="108">
        <f t="shared" si="6"/>
        <v>8</v>
      </c>
      <c r="FC17" s="108">
        <f t="shared" si="6"/>
        <v>6</v>
      </c>
      <c r="FD17" s="108">
        <f t="shared" si="6"/>
        <v>1</v>
      </c>
      <c r="FE17" s="108">
        <f t="shared" si="6"/>
        <v>4</v>
      </c>
      <c r="FF17" s="108">
        <f t="shared" si="6"/>
        <v>1</v>
      </c>
      <c r="FG17" s="108">
        <f t="shared" si="6"/>
        <v>1</v>
      </c>
      <c r="FH17" s="108">
        <f t="shared" si="6"/>
        <v>0</v>
      </c>
      <c r="FI17" s="108">
        <f t="shared" si="6"/>
        <v>1</v>
      </c>
      <c r="FJ17" s="110">
        <f t="shared" si="6"/>
        <v>0</v>
      </c>
      <c r="FK17" s="107">
        <f>SUM(FK18:FK23)</f>
        <v>454</v>
      </c>
      <c r="FL17" s="190">
        <f t="shared" ref="FL17:FL23" si="12">SUM(FM17:FQ17)/FK17*100</f>
        <v>5.286343612334802</v>
      </c>
      <c r="FM17" s="108">
        <f t="shared" si="6"/>
        <v>0</v>
      </c>
      <c r="FN17" s="108">
        <f t="shared" si="6"/>
        <v>1</v>
      </c>
      <c r="FO17" s="108">
        <f t="shared" si="6"/>
        <v>13</v>
      </c>
      <c r="FP17" s="108">
        <f t="shared" si="6"/>
        <v>10</v>
      </c>
      <c r="FQ17" s="109">
        <f t="shared" si="6"/>
        <v>0</v>
      </c>
      <c r="FR17" s="112">
        <f t="shared" si="6"/>
        <v>0</v>
      </c>
      <c r="FS17" s="108">
        <f t="shared" si="6"/>
        <v>0</v>
      </c>
      <c r="FT17" s="108">
        <f t="shared" si="6"/>
        <v>0</v>
      </c>
      <c r="FU17" s="108">
        <f t="shared" si="6"/>
        <v>15</v>
      </c>
      <c r="FV17" s="108">
        <f t="shared" si="6"/>
        <v>7</v>
      </c>
      <c r="FW17" s="108">
        <f t="shared" si="6"/>
        <v>1</v>
      </c>
      <c r="FX17" s="108">
        <f t="shared" si="6"/>
        <v>10</v>
      </c>
      <c r="FY17" s="108">
        <f t="shared" si="6"/>
        <v>1</v>
      </c>
      <c r="FZ17" s="108">
        <f t="shared" si="6"/>
        <v>2</v>
      </c>
      <c r="GA17" s="108">
        <f t="shared" si="6"/>
        <v>20</v>
      </c>
      <c r="GB17" s="108">
        <f t="shared" si="6"/>
        <v>7</v>
      </c>
      <c r="GC17" s="108">
        <f t="shared" ref="GC17:HT17" si="13">SUM(GC18:GC23)</f>
        <v>6</v>
      </c>
      <c r="GD17" s="108">
        <f t="shared" si="13"/>
        <v>6</v>
      </c>
      <c r="GE17" s="108">
        <f t="shared" si="13"/>
        <v>0</v>
      </c>
      <c r="GF17" s="108">
        <f t="shared" si="13"/>
        <v>1</v>
      </c>
      <c r="GG17" s="109">
        <f t="shared" si="13"/>
        <v>1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9.6765498652291093</v>
      </c>
      <c r="GL17" s="108">
        <f t="shared" si="13"/>
        <v>0</v>
      </c>
      <c r="GM17" s="108">
        <f t="shared" si="13"/>
        <v>0</v>
      </c>
      <c r="GN17" s="108">
        <f t="shared" si="13"/>
        <v>1</v>
      </c>
      <c r="GO17" s="108">
        <f t="shared" si="13"/>
        <v>3</v>
      </c>
      <c r="GP17" s="108">
        <f t="shared" si="13"/>
        <v>1</v>
      </c>
      <c r="GQ17" s="108">
        <f t="shared" si="13"/>
        <v>42</v>
      </c>
      <c r="GR17" s="108">
        <f t="shared" si="13"/>
        <v>39</v>
      </c>
      <c r="GS17" s="108">
        <f t="shared" si="13"/>
        <v>56</v>
      </c>
      <c r="GT17" s="108">
        <f t="shared" si="13"/>
        <v>149</v>
      </c>
      <c r="GU17" s="110">
        <f t="shared" si="13"/>
        <v>68</v>
      </c>
      <c r="GV17" s="170">
        <f t="shared" ref="GV17" si="15">SUM(GV18:GV23)</f>
        <v>172</v>
      </c>
      <c r="GW17" s="108">
        <f>SUM(GW18:GW23)</f>
        <v>4090</v>
      </c>
      <c r="GX17" s="303">
        <f t="shared" ref="GX17:GX23" si="16">GV17/GW17*100</f>
        <v>4.2053789731051348</v>
      </c>
      <c r="GY17" s="112">
        <f t="shared" si="13"/>
        <v>8</v>
      </c>
      <c r="GZ17" s="108">
        <f t="shared" si="13"/>
        <v>0</v>
      </c>
      <c r="HA17" s="108">
        <f t="shared" si="13"/>
        <v>1</v>
      </c>
      <c r="HB17" s="108">
        <f t="shared" si="13"/>
        <v>0</v>
      </c>
      <c r="HC17" s="108">
        <f t="shared" si="13"/>
        <v>0</v>
      </c>
      <c r="HD17" s="108">
        <f t="shared" si="13"/>
        <v>0</v>
      </c>
      <c r="HE17" s="108">
        <f t="shared" si="13"/>
        <v>0</v>
      </c>
      <c r="HF17" s="108">
        <f t="shared" si="13"/>
        <v>0</v>
      </c>
      <c r="HG17" s="109">
        <f t="shared" si="13"/>
        <v>0</v>
      </c>
      <c r="HH17" s="105"/>
      <c r="HI17" s="106" t="s">
        <v>150</v>
      </c>
      <c r="HJ17" s="108">
        <f t="shared" si="13"/>
        <v>0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0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5</v>
      </c>
      <c r="IM17" s="108">
        <f t="shared" si="17"/>
        <v>1</v>
      </c>
      <c r="IN17" s="108">
        <f t="shared" si="17"/>
        <v>0</v>
      </c>
      <c r="IO17" s="108">
        <f t="shared" si="17"/>
        <v>15</v>
      </c>
      <c r="IP17" s="108">
        <f t="shared" si="17"/>
        <v>6</v>
      </c>
      <c r="IQ17" s="108">
        <f t="shared" si="17"/>
        <v>4</v>
      </c>
      <c r="IR17" s="108">
        <f t="shared" si="17"/>
        <v>36</v>
      </c>
      <c r="IS17" s="108">
        <f t="shared" si="17"/>
        <v>8</v>
      </c>
      <c r="IT17" s="108">
        <f t="shared" si="17"/>
        <v>3</v>
      </c>
      <c r="IU17" s="108">
        <f t="shared" si="17"/>
        <v>7</v>
      </c>
      <c r="IV17" s="108">
        <f t="shared" si="17"/>
        <v>1</v>
      </c>
      <c r="IW17" s="109">
        <f t="shared" si="17"/>
        <v>2</v>
      </c>
      <c r="IX17" s="114">
        <f t="shared" si="17"/>
        <v>2</v>
      </c>
      <c r="IY17" s="102">
        <f t="shared" si="17"/>
        <v>0</v>
      </c>
      <c r="IZ17" s="115">
        <f t="shared" si="17"/>
        <v>0</v>
      </c>
      <c r="JA17" s="116">
        <f t="shared" si="17"/>
        <v>10</v>
      </c>
      <c r="JB17" s="102">
        <f t="shared" si="17"/>
        <v>1</v>
      </c>
      <c r="JC17" s="104">
        <f t="shared" si="17"/>
        <v>1</v>
      </c>
      <c r="JD17" s="114">
        <f t="shared" si="17"/>
        <v>0</v>
      </c>
      <c r="JE17" s="102">
        <f t="shared" si="17"/>
        <v>0</v>
      </c>
      <c r="JF17" s="102">
        <f t="shared" si="17"/>
        <v>0</v>
      </c>
      <c r="JG17" s="102">
        <f>SUM(JG18:JG23)</f>
        <v>0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1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0</v>
      </c>
      <c r="JX17" s="108">
        <f t="shared" si="18"/>
        <v>2</v>
      </c>
      <c r="JY17" s="109">
        <f t="shared" si="18"/>
        <v>0</v>
      </c>
      <c r="JZ17" s="170">
        <f t="shared" si="18"/>
        <v>0</v>
      </c>
      <c r="KA17" s="108">
        <f t="shared" si="18"/>
        <v>0</v>
      </c>
      <c r="KB17" s="108">
        <f t="shared" si="18"/>
        <v>3</v>
      </c>
      <c r="KC17" s="108">
        <f t="shared" si="18"/>
        <v>0</v>
      </c>
      <c r="KD17" s="109">
        <f t="shared" si="18"/>
        <v>0</v>
      </c>
      <c r="KE17" s="116">
        <f>SUM(KE18:KE23)</f>
        <v>2678</v>
      </c>
      <c r="KF17" s="363">
        <f t="shared" ref="KF17:KF23" si="19">KG17/KE17*100</f>
        <v>2.0911127707244215</v>
      </c>
      <c r="KG17" s="104">
        <f t="shared" si="17"/>
        <v>56</v>
      </c>
      <c r="KH17" s="116">
        <f t="shared" si="17"/>
        <v>2</v>
      </c>
      <c r="KI17" s="114">
        <f t="shared" si="17"/>
        <v>0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6</v>
      </c>
      <c r="KQ17" s="108">
        <f t="shared" si="20"/>
        <v>0</v>
      </c>
      <c r="KR17" s="108">
        <f t="shared" si="20"/>
        <v>17</v>
      </c>
      <c r="KS17" s="108">
        <f t="shared" si="20"/>
        <v>5</v>
      </c>
      <c r="KT17" s="108">
        <f t="shared" si="20"/>
        <v>0</v>
      </c>
      <c r="KU17" s="109">
        <f t="shared" si="20"/>
        <v>7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V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0</v>
      </c>
      <c r="LI17" s="108">
        <f t="shared" si="23"/>
        <v>0</v>
      </c>
      <c r="LJ17" s="109">
        <f t="shared" si="23"/>
        <v>0</v>
      </c>
      <c r="LK17" s="170">
        <f t="shared" si="23"/>
        <v>0</v>
      </c>
      <c r="LL17" s="108">
        <f t="shared" si="23"/>
        <v>0</v>
      </c>
      <c r="LM17" s="108">
        <f t="shared" si="23"/>
        <v>0</v>
      </c>
      <c r="LN17" s="109">
        <f t="shared" si="23"/>
        <v>0</v>
      </c>
      <c r="LO17" s="104">
        <f t="shared" si="23"/>
        <v>43</v>
      </c>
      <c r="LP17" s="104">
        <f t="shared" si="23"/>
        <v>11</v>
      </c>
      <c r="LQ17" s="104">
        <f t="shared" si="23"/>
        <v>0</v>
      </c>
      <c r="LR17" s="115">
        <f t="shared" si="23"/>
        <v>0</v>
      </c>
      <c r="LS17" s="170">
        <f t="shared" si="23"/>
        <v>116</v>
      </c>
      <c r="LT17" s="108">
        <f t="shared" si="23"/>
        <v>140</v>
      </c>
      <c r="LU17" s="108">
        <f t="shared" si="23"/>
        <v>47</v>
      </c>
      <c r="LV17" s="109">
        <f t="shared" si="23"/>
        <v>52</v>
      </c>
      <c r="LW17" s="958"/>
    </row>
    <row r="18" spans="1:335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22</v>
      </c>
      <c r="E18" s="120">
        <f>E33+E35+E38</f>
        <v>0</v>
      </c>
      <c r="F18" s="120">
        <f>F33+F35+F38</f>
        <v>0</v>
      </c>
      <c r="G18" s="410">
        <f t="shared" ref="G18:G23" si="24">SUM(D18:F18)/C18*100</f>
        <v>8.3650190114068437</v>
      </c>
      <c r="H18" s="130">
        <f>H33+H35+H38</f>
        <v>22</v>
      </c>
      <c r="I18" s="129">
        <f>I33+I35+I38</f>
        <v>0</v>
      </c>
      <c r="J18" s="131">
        <f>J33+J35+J38</f>
        <v>33</v>
      </c>
      <c r="K18" s="120">
        <f>K33+K35+K38</f>
        <v>19</v>
      </c>
      <c r="L18" s="124">
        <f>L33+L35+L38</f>
        <v>25</v>
      </c>
      <c r="M18" s="497">
        <f t="shared" si="1"/>
        <v>9.5057034220532319</v>
      </c>
      <c r="N18" s="131">
        <f>N33+N35+N38</f>
        <v>31</v>
      </c>
      <c r="O18" s="120">
        <f>O33+O35+O38</f>
        <v>19</v>
      </c>
      <c r="P18" s="120">
        <f>P33+P35+P38</f>
        <v>25</v>
      </c>
      <c r="Q18" s="386">
        <f t="shared" ref="Q18:Q23" si="25">P18/C18*100</f>
        <v>9.5057034220532319</v>
      </c>
      <c r="R18" s="130">
        <f t="shared" ref="R18:AG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31</v>
      </c>
      <c r="Y18" s="120">
        <f t="shared" si="26"/>
        <v>19</v>
      </c>
      <c r="Z18" s="120">
        <f t="shared" si="26"/>
        <v>31</v>
      </c>
      <c r="AA18" s="120">
        <f t="shared" si="26"/>
        <v>25</v>
      </c>
      <c r="AB18" s="120">
        <f t="shared" si="26"/>
        <v>58</v>
      </c>
      <c r="AC18" s="120">
        <f t="shared" si="26"/>
        <v>20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>
        <f t="shared" si="26"/>
        <v>0</v>
      </c>
      <c r="AH18" s="125"/>
      <c r="AI18" s="307" t="s">
        <v>152</v>
      </c>
      <c r="AJ18" s="474">
        <f>AJ33+AJ35+AJ38</f>
        <v>267</v>
      </c>
      <c r="AK18" s="120">
        <f>AK33+AK35+AK38</f>
        <v>22</v>
      </c>
      <c r="AL18" s="127">
        <f t="shared" ref="AL18:AL23" si="27">AK18/AJ18*100</f>
        <v>8.239700374531834</v>
      </c>
      <c r="AM18" s="120">
        <f t="shared" ref="AM18:AU18" si="28">AM33+AM35+AM38</f>
        <v>21</v>
      </c>
      <c r="AN18" s="129">
        <f t="shared" si="28"/>
        <v>21</v>
      </c>
      <c r="AO18" s="131">
        <f t="shared" si="28"/>
        <v>22</v>
      </c>
      <c r="AP18" s="120">
        <f t="shared" si="28"/>
        <v>0</v>
      </c>
      <c r="AQ18" s="124">
        <f t="shared" si="28"/>
        <v>13</v>
      </c>
      <c r="AR18" s="130">
        <f t="shared" si="28"/>
        <v>0</v>
      </c>
      <c r="AS18" s="120">
        <f t="shared" si="28"/>
        <v>0</v>
      </c>
      <c r="AT18" s="120">
        <f t="shared" si="28"/>
        <v>18</v>
      </c>
      <c r="AU18" s="120">
        <f t="shared" si="28"/>
        <v>21</v>
      </c>
      <c r="AV18" s="127">
        <f t="shared" ref="AV18:AV23" si="29">AU18/AJ18*100</f>
        <v>7.8651685393258424</v>
      </c>
      <c r="AW18" s="120">
        <f>AW33+AW35+AW38</f>
        <v>22</v>
      </c>
      <c r="AX18" s="120">
        <f>AX33+AX35+AX38</f>
        <v>22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30">BA18/AJ18*100</f>
        <v>0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1">BE18/AJ18*100</f>
        <v>0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0</v>
      </c>
      <c r="BM18" s="120">
        <f t="shared" si="32"/>
        <v>0</v>
      </c>
      <c r="BN18" s="125"/>
      <c r="BO18" s="126" t="s">
        <v>152</v>
      </c>
      <c r="BP18" s="119">
        <f t="shared" ref="BP18:BX18" si="33">BP33+BP35+BP38</f>
        <v>275</v>
      </c>
      <c r="BQ18" s="120">
        <f t="shared" si="33"/>
        <v>0</v>
      </c>
      <c r="BR18" s="120">
        <f t="shared" si="33"/>
        <v>32</v>
      </c>
      <c r="BS18" s="120">
        <f t="shared" si="33"/>
        <v>0</v>
      </c>
      <c r="BT18" s="120">
        <f t="shared" si="33"/>
        <v>6</v>
      </c>
      <c r="BU18" s="129">
        <f t="shared" si="33"/>
        <v>0</v>
      </c>
      <c r="BV18" s="131">
        <f t="shared" si="33"/>
        <v>0</v>
      </c>
      <c r="BW18" s="120">
        <f t="shared" si="33"/>
        <v>0</v>
      </c>
      <c r="BX18" s="120">
        <f t="shared" si="33"/>
        <v>0</v>
      </c>
      <c r="BY18" s="477">
        <f t="shared" ref="BY18:BY23" si="34">BX18/BP18</f>
        <v>0</v>
      </c>
      <c r="BZ18" s="131">
        <f>BZ33+BZ35+BZ38</f>
        <v>0</v>
      </c>
      <c r="CA18" s="120">
        <f>CA33+CA35+CA38</f>
        <v>0</v>
      </c>
      <c r="CB18" s="120">
        <f>CB33+CB35+CB38</f>
        <v>0</v>
      </c>
      <c r="CC18" s="469">
        <f t="shared" ref="CC18:CC23" si="35">CB18/BP18*100</f>
        <v>0</v>
      </c>
      <c r="CD18" s="130">
        <f t="shared" ref="CD18:CK18" si="36">CD33+CD35+CD38</f>
        <v>0</v>
      </c>
      <c r="CE18" s="120">
        <f t="shared" si="36"/>
        <v>0</v>
      </c>
      <c r="CF18" s="120">
        <f t="shared" si="36"/>
        <v>0</v>
      </c>
      <c r="CG18" s="120">
        <f t="shared" si="36"/>
        <v>0</v>
      </c>
      <c r="CH18" s="120">
        <f t="shared" si="36"/>
        <v>0</v>
      </c>
      <c r="CI18" s="120">
        <f t="shared" si="36"/>
        <v>0</v>
      </c>
      <c r="CJ18" s="120">
        <f t="shared" si="36"/>
        <v>0</v>
      </c>
      <c r="CK18" s="120">
        <f t="shared" si="36"/>
        <v>1</v>
      </c>
      <c r="CL18" s="315">
        <f t="shared" ref="CL18:CL23" si="37">CK18/BP18*100</f>
        <v>0.36363636363636365</v>
      </c>
      <c r="CM18" s="117">
        <f>CM33+CM35+CM38</f>
        <v>0</v>
      </c>
      <c r="CN18" s="324">
        <f>CN33+CN35+CN38</f>
        <v>0</v>
      </c>
      <c r="CO18" s="130">
        <f>CO33+CO35+CO38</f>
        <v>0</v>
      </c>
      <c r="CP18" s="125"/>
      <c r="CQ18" s="118" t="s">
        <v>152</v>
      </c>
      <c r="CR18" s="367">
        <f t="shared" ref="CR18:DM18" si="38">CR33+CR35+CR38</f>
        <v>36</v>
      </c>
      <c r="CS18" s="131">
        <f t="shared" si="38"/>
        <v>0</v>
      </c>
      <c r="CT18" s="120">
        <f t="shared" si="38"/>
        <v>11</v>
      </c>
      <c r="CU18" s="120">
        <f t="shared" si="38"/>
        <v>0</v>
      </c>
      <c r="CV18" s="120">
        <f t="shared" si="38"/>
        <v>1</v>
      </c>
      <c r="CW18" s="120">
        <f t="shared" si="38"/>
        <v>0</v>
      </c>
      <c r="CX18" s="120">
        <f t="shared" si="38"/>
        <v>0</v>
      </c>
      <c r="CY18" s="120">
        <f t="shared" si="38"/>
        <v>0</v>
      </c>
      <c r="CZ18" s="120">
        <f t="shared" si="38"/>
        <v>0</v>
      </c>
      <c r="DA18" s="120">
        <f t="shared" si="38"/>
        <v>0</v>
      </c>
      <c r="DB18" s="120">
        <f t="shared" si="38"/>
        <v>0</v>
      </c>
      <c r="DC18" s="120">
        <f t="shared" si="38"/>
        <v>0</v>
      </c>
      <c r="DD18" s="120">
        <f t="shared" si="38"/>
        <v>0</v>
      </c>
      <c r="DE18" s="120">
        <f t="shared" si="38"/>
        <v>0</v>
      </c>
      <c r="DF18" s="120">
        <f t="shared" si="38"/>
        <v>0</v>
      </c>
      <c r="DG18" s="120">
        <f t="shared" si="38"/>
        <v>0</v>
      </c>
      <c r="DH18" s="120">
        <f t="shared" si="38"/>
        <v>6</v>
      </c>
      <c r="DI18" s="120">
        <f t="shared" si="38"/>
        <v>0</v>
      </c>
      <c r="DJ18" s="120">
        <f t="shared" si="38"/>
        <v>0</v>
      </c>
      <c r="DK18" s="120">
        <f t="shared" si="38"/>
        <v>0</v>
      </c>
      <c r="DL18" s="120">
        <f t="shared" si="38"/>
        <v>0</v>
      </c>
      <c r="DM18" s="120">
        <f t="shared" si="38"/>
        <v>0</v>
      </c>
      <c r="DN18" s="125"/>
      <c r="DO18" s="307" t="s">
        <v>152</v>
      </c>
      <c r="DP18" s="474">
        <f t="shared" ref="DP18:DW18" si="39">DP33+DP35+DP38</f>
        <v>402</v>
      </c>
      <c r="DQ18" s="120">
        <f t="shared" si="39"/>
        <v>0</v>
      </c>
      <c r="DR18" s="120">
        <f t="shared" si="39"/>
        <v>9</v>
      </c>
      <c r="DS18" s="120">
        <f t="shared" si="39"/>
        <v>3</v>
      </c>
      <c r="DT18" s="120">
        <f t="shared" si="39"/>
        <v>0</v>
      </c>
      <c r="DU18" s="120">
        <f t="shared" si="39"/>
        <v>0</v>
      </c>
      <c r="DV18" s="120">
        <f t="shared" si="39"/>
        <v>0</v>
      </c>
      <c r="DW18" s="120">
        <f t="shared" si="39"/>
        <v>0</v>
      </c>
      <c r="DX18" s="127">
        <f t="shared" si="7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0">EC33+EC35+EC38</f>
        <v>0</v>
      </c>
      <c r="ED18" s="120">
        <f t="shared" si="40"/>
        <v>0</v>
      </c>
      <c r="EE18" s="120">
        <f t="shared" si="40"/>
        <v>0</v>
      </c>
      <c r="EF18" s="120">
        <f t="shared" si="40"/>
        <v>0</v>
      </c>
      <c r="EG18" s="120">
        <f t="shared" si="40"/>
        <v>0</v>
      </c>
      <c r="EH18" s="120">
        <f t="shared" si="40"/>
        <v>0</v>
      </c>
      <c r="EI18" s="120">
        <f t="shared" si="40"/>
        <v>0</v>
      </c>
      <c r="EJ18" s="120">
        <f t="shared" si="40"/>
        <v>0</v>
      </c>
      <c r="EK18" s="127">
        <f t="shared" si="9"/>
        <v>0</v>
      </c>
      <c r="EL18" s="120">
        <f>EL33+EL35+EL38</f>
        <v>0</v>
      </c>
      <c r="EM18" s="120">
        <f>EM33+EM35+EM38</f>
        <v>12</v>
      </c>
      <c r="EN18" s="127">
        <f t="shared" si="10"/>
        <v>2.9850746268656716E-2</v>
      </c>
      <c r="EO18" s="120">
        <f>EO33+EO35+EO38</f>
        <v>11</v>
      </c>
      <c r="EP18" s="127">
        <f t="shared" si="11"/>
        <v>2.736318407960199E-2</v>
      </c>
      <c r="EQ18" s="125"/>
      <c r="ER18" s="126" t="s">
        <v>152</v>
      </c>
      <c r="ES18" s="120">
        <f t="shared" ref="ES18:FK18" si="41">ES33+ES35+ES38</f>
        <v>0</v>
      </c>
      <c r="ET18" s="120">
        <f t="shared" si="41"/>
        <v>0</v>
      </c>
      <c r="EU18" s="120">
        <f t="shared" si="41"/>
        <v>0</v>
      </c>
      <c r="EV18" s="120">
        <f t="shared" si="41"/>
        <v>5</v>
      </c>
      <c r="EW18" s="120">
        <f t="shared" si="41"/>
        <v>3</v>
      </c>
      <c r="EX18" s="120">
        <f t="shared" si="41"/>
        <v>0</v>
      </c>
      <c r="EY18" s="120">
        <f t="shared" si="41"/>
        <v>3</v>
      </c>
      <c r="EZ18" s="120">
        <f t="shared" si="41"/>
        <v>4</v>
      </c>
      <c r="FA18" s="120">
        <f t="shared" si="41"/>
        <v>7</v>
      </c>
      <c r="FB18" s="120">
        <f t="shared" si="41"/>
        <v>1</v>
      </c>
      <c r="FC18" s="120">
        <f t="shared" si="41"/>
        <v>3</v>
      </c>
      <c r="FD18" s="120">
        <f t="shared" si="41"/>
        <v>1</v>
      </c>
      <c r="FE18" s="120">
        <f t="shared" si="41"/>
        <v>3</v>
      </c>
      <c r="FF18" s="120">
        <f t="shared" si="41"/>
        <v>1</v>
      </c>
      <c r="FG18" s="120">
        <f t="shared" si="41"/>
        <v>1</v>
      </c>
      <c r="FH18" s="120">
        <f t="shared" si="41"/>
        <v>0</v>
      </c>
      <c r="FI18" s="120">
        <f t="shared" si="41"/>
        <v>1</v>
      </c>
      <c r="FJ18" s="120">
        <f t="shared" si="41"/>
        <v>0</v>
      </c>
      <c r="FK18" s="119">
        <f t="shared" si="41"/>
        <v>170</v>
      </c>
      <c r="FL18" s="188">
        <f t="shared" si="12"/>
        <v>8.8235294117647065</v>
      </c>
      <c r="FM18" s="120">
        <f t="shared" ref="FM18:GG18" si="42">FM33+FM35+FM38</f>
        <v>0</v>
      </c>
      <c r="FN18" s="120">
        <f t="shared" si="42"/>
        <v>1</v>
      </c>
      <c r="FO18" s="120">
        <f t="shared" si="42"/>
        <v>8</v>
      </c>
      <c r="FP18" s="120">
        <f t="shared" si="42"/>
        <v>6</v>
      </c>
      <c r="FQ18" s="120">
        <f t="shared" si="42"/>
        <v>0</v>
      </c>
      <c r="FR18" s="120">
        <f t="shared" si="42"/>
        <v>0</v>
      </c>
      <c r="FS18" s="120">
        <f t="shared" si="42"/>
        <v>0</v>
      </c>
      <c r="FT18" s="120">
        <f t="shared" si="42"/>
        <v>0</v>
      </c>
      <c r="FU18" s="120">
        <f t="shared" si="42"/>
        <v>1</v>
      </c>
      <c r="FV18" s="120">
        <f t="shared" si="42"/>
        <v>0</v>
      </c>
      <c r="FW18" s="120">
        <f t="shared" si="42"/>
        <v>0</v>
      </c>
      <c r="FX18" s="120">
        <f t="shared" si="42"/>
        <v>7</v>
      </c>
      <c r="FY18" s="120">
        <f t="shared" si="42"/>
        <v>0</v>
      </c>
      <c r="FZ18" s="120">
        <f t="shared" si="42"/>
        <v>2</v>
      </c>
      <c r="GA18" s="120">
        <f t="shared" si="42"/>
        <v>10</v>
      </c>
      <c r="GB18" s="120">
        <f t="shared" si="42"/>
        <v>6</v>
      </c>
      <c r="GC18" s="120">
        <f t="shared" si="42"/>
        <v>6</v>
      </c>
      <c r="GD18" s="120">
        <f t="shared" si="42"/>
        <v>3</v>
      </c>
      <c r="GE18" s="120">
        <f t="shared" si="42"/>
        <v>0</v>
      </c>
      <c r="GF18" s="120">
        <f t="shared" si="42"/>
        <v>1</v>
      </c>
      <c r="GG18" s="120">
        <f t="shared" si="42"/>
        <v>0</v>
      </c>
      <c r="GH18" s="125"/>
      <c r="GI18" s="126" t="s">
        <v>152</v>
      </c>
      <c r="GJ18" s="119">
        <f>GJ33+GJ35+GJ38</f>
        <v>1421</v>
      </c>
      <c r="GK18" s="192">
        <f t="shared" si="14"/>
        <v>10.063335679099227</v>
      </c>
      <c r="GL18" s="120">
        <f t="shared" ref="GL18:GW18" si="43">GL33+GL35+GL38</f>
        <v>0</v>
      </c>
      <c r="GM18" s="120">
        <f t="shared" si="43"/>
        <v>0</v>
      </c>
      <c r="GN18" s="120">
        <f t="shared" si="43"/>
        <v>0</v>
      </c>
      <c r="GO18" s="120">
        <f t="shared" si="43"/>
        <v>0</v>
      </c>
      <c r="GP18" s="120">
        <f t="shared" si="43"/>
        <v>0</v>
      </c>
      <c r="GQ18" s="120">
        <f t="shared" si="43"/>
        <v>8</v>
      </c>
      <c r="GR18" s="120">
        <f t="shared" si="43"/>
        <v>4</v>
      </c>
      <c r="GS18" s="120">
        <f t="shared" si="43"/>
        <v>23</v>
      </c>
      <c r="GT18" s="120">
        <f t="shared" si="43"/>
        <v>80</v>
      </c>
      <c r="GU18" s="129">
        <f t="shared" si="43"/>
        <v>28</v>
      </c>
      <c r="GV18" s="131">
        <f t="shared" si="43"/>
        <v>81</v>
      </c>
      <c r="GW18" s="120">
        <f t="shared" si="43"/>
        <v>1556</v>
      </c>
      <c r="GX18" s="304">
        <f t="shared" si="16"/>
        <v>5.2056555269922882</v>
      </c>
      <c r="GY18" s="130">
        <f t="shared" ref="GY18:HG18" si="44">GY33+GY35+GY38</f>
        <v>5</v>
      </c>
      <c r="GZ18" s="120">
        <f t="shared" si="44"/>
        <v>0</v>
      </c>
      <c r="HA18" s="120">
        <f t="shared" si="44"/>
        <v>0</v>
      </c>
      <c r="HB18" s="120">
        <f t="shared" si="44"/>
        <v>0</v>
      </c>
      <c r="HC18" s="120">
        <f t="shared" si="44"/>
        <v>0</v>
      </c>
      <c r="HD18" s="120">
        <f t="shared" si="44"/>
        <v>0</v>
      </c>
      <c r="HE18" s="120">
        <f t="shared" si="44"/>
        <v>0</v>
      </c>
      <c r="HF18" s="120">
        <f t="shared" si="44"/>
        <v>0</v>
      </c>
      <c r="HG18" s="124">
        <f t="shared" si="44"/>
        <v>0</v>
      </c>
      <c r="HH18" s="125"/>
      <c r="HI18" s="126" t="s">
        <v>152</v>
      </c>
      <c r="HJ18" s="120">
        <f t="shared" ref="HJ18:HR18" si="45">HJ33+HJ35+HJ38</f>
        <v>0</v>
      </c>
      <c r="HK18" s="120">
        <f t="shared" si="45"/>
        <v>0</v>
      </c>
      <c r="HL18" s="120">
        <f t="shared" si="45"/>
        <v>0</v>
      </c>
      <c r="HM18" s="120">
        <f t="shared" si="45"/>
        <v>0</v>
      </c>
      <c r="HN18" s="120">
        <f t="shared" si="45"/>
        <v>0</v>
      </c>
      <c r="HO18" s="120">
        <f t="shared" si="45"/>
        <v>0</v>
      </c>
      <c r="HP18" s="120">
        <f t="shared" si="45"/>
        <v>0</v>
      </c>
      <c r="HQ18" s="129">
        <f t="shared" si="45"/>
        <v>0</v>
      </c>
      <c r="HR18" s="131">
        <f t="shared" si="45"/>
        <v>174</v>
      </c>
      <c r="HS18" s="198">
        <f t="shared" ref="HS18:HS23" si="46">SUM(HT18:HW18)/HR18*100</f>
        <v>0</v>
      </c>
      <c r="HT18" s="130">
        <f>HT33+HT35+HT38</f>
        <v>0</v>
      </c>
      <c r="HU18" s="120">
        <f>HU33+HU35+HU38</f>
        <v>0</v>
      </c>
      <c r="HV18" s="120">
        <f>HV33+HV35+HV38</f>
        <v>0</v>
      </c>
      <c r="HW18" s="124">
        <f>HW33+HW35+HW38</f>
        <v>0</v>
      </c>
      <c r="HX18" s="211"/>
      <c r="HY18" s="130">
        <f t="shared" ref="HY18:IF18" si="47">HY33+HY35+HY38</f>
        <v>0</v>
      </c>
      <c r="HZ18" s="120">
        <f t="shared" si="47"/>
        <v>0</v>
      </c>
      <c r="IA18" s="120">
        <f t="shared" si="47"/>
        <v>0</v>
      </c>
      <c r="IB18" s="120">
        <f t="shared" si="47"/>
        <v>0</v>
      </c>
      <c r="IC18" s="120">
        <f t="shared" si="47"/>
        <v>0</v>
      </c>
      <c r="ID18" s="120">
        <f t="shared" si="47"/>
        <v>0</v>
      </c>
      <c r="IE18" s="120">
        <f t="shared" si="47"/>
        <v>0</v>
      </c>
      <c r="IF18" s="124">
        <f t="shared" si="47"/>
        <v>0</v>
      </c>
      <c r="IG18" s="125"/>
      <c r="IH18" s="126" t="s">
        <v>152</v>
      </c>
      <c r="II18" s="120">
        <f t="shared" ref="II18:JH18" si="48">II33+II35+II38</f>
        <v>0</v>
      </c>
      <c r="IJ18" s="120">
        <f t="shared" si="48"/>
        <v>0</v>
      </c>
      <c r="IK18" s="120">
        <f t="shared" si="48"/>
        <v>0</v>
      </c>
      <c r="IL18" s="120">
        <f t="shared" si="48"/>
        <v>1</v>
      </c>
      <c r="IM18" s="120">
        <f t="shared" si="48"/>
        <v>0</v>
      </c>
      <c r="IN18" s="120">
        <f t="shared" si="48"/>
        <v>0</v>
      </c>
      <c r="IO18" s="120">
        <f t="shared" si="48"/>
        <v>6</v>
      </c>
      <c r="IP18" s="120">
        <f t="shared" si="48"/>
        <v>4</v>
      </c>
      <c r="IQ18" s="120">
        <f t="shared" si="48"/>
        <v>4</v>
      </c>
      <c r="IR18" s="120">
        <f t="shared" si="48"/>
        <v>29</v>
      </c>
      <c r="IS18" s="120">
        <f t="shared" si="48"/>
        <v>7</v>
      </c>
      <c r="IT18" s="120">
        <f t="shared" si="48"/>
        <v>2</v>
      </c>
      <c r="IU18" s="120">
        <f t="shared" si="48"/>
        <v>5</v>
      </c>
      <c r="IV18" s="120">
        <f t="shared" si="48"/>
        <v>1</v>
      </c>
      <c r="IW18" s="124">
        <f t="shared" si="48"/>
        <v>0</v>
      </c>
      <c r="IX18" s="130">
        <f t="shared" si="48"/>
        <v>0</v>
      </c>
      <c r="IY18" s="120">
        <f t="shared" si="48"/>
        <v>0</v>
      </c>
      <c r="IZ18" s="129">
        <f t="shared" si="48"/>
        <v>0</v>
      </c>
      <c r="JA18" s="131">
        <f t="shared" si="48"/>
        <v>8</v>
      </c>
      <c r="JB18" s="120">
        <f t="shared" si="48"/>
        <v>1</v>
      </c>
      <c r="JC18" s="124">
        <f t="shared" si="48"/>
        <v>1</v>
      </c>
      <c r="JD18" s="130">
        <f t="shared" si="48"/>
        <v>0</v>
      </c>
      <c r="JE18" s="120">
        <f t="shared" si="48"/>
        <v>0</v>
      </c>
      <c r="JF18" s="120">
        <f t="shared" si="48"/>
        <v>0</v>
      </c>
      <c r="JG18" s="120">
        <f t="shared" si="48"/>
        <v>0</v>
      </c>
      <c r="JH18" s="120">
        <f t="shared" si="48"/>
        <v>0</v>
      </c>
      <c r="JI18" s="125"/>
      <c r="JJ18" s="126" t="s">
        <v>152</v>
      </c>
      <c r="JK18" s="120">
        <f t="shared" ref="JK18:KE18" si="49">JK33+JK35+JK38</f>
        <v>0</v>
      </c>
      <c r="JL18" s="120">
        <f t="shared" si="49"/>
        <v>1</v>
      </c>
      <c r="JM18" s="120">
        <f t="shared" si="49"/>
        <v>0</v>
      </c>
      <c r="JN18" s="120">
        <f t="shared" si="49"/>
        <v>0</v>
      </c>
      <c r="JO18" s="120">
        <f t="shared" si="49"/>
        <v>0</v>
      </c>
      <c r="JP18" s="120">
        <f t="shared" si="49"/>
        <v>0</v>
      </c>
      <c r="JQ18" s="120">
        <f t="shared" si="49"/>
        <v>0</v>
      </c>
      <c r="JR18" s="120">
        <f t="shared" si="49"/>
        <v>0</v>
      </c>
      <c r="JS18" s="120">
        <f t="shared" si="49"/>
        <v>0</v>
      </c>
      <c r="JT18" s="129">
        <f t="shared" si="49"/>
        <v>0</v>
      </c>
      <c r="JU18" s="340">
        <f t="shared" si="49"/>
        <v>0</v>
      </c>
      <c r="JV18" s="341">
        <f t="shared" si="49"/>
        <v>0</v>
      </c>
      <c r="JW18" s="341">
        <f t="shared" si="49"/>
        <v>0</v>
      </c>
      <c r="JX18" s="341">
        <f t="shared" si="49"/>
        <v>2</v>
      </c>
      <c r="JY18" s="342">
        <f t="shared" si="49"/>
        <v>0</v>
      </c>
      <c r="JZ18" s="340">
        <f t="shared" si="49"/>
        <v>0</v>
      </c>
      <c r="KA18" s="341">
        <f t="shared" si="49"/>
        <v>0</v>
      </c>
      <c r="KB18" s="341">
        <f t="shared" si="49"/>
        <v>0</v>
      </c>
      <c r="KC18" s="341">
        <f t="shared" si="49"/>
        <v>0</v>
      </c>
      <c r="KD18" s="342">
        <f t="shared" si="49"/>
        <v>0</v>
      </c>
      <c r="KE18" s="340">
        <f t="shared" si="49"/>
        <v>1410</v>
      </c>
      <c r="KF18" s="343">
        <f t="shared" si="19"/>
        <v>2.5531914893617018</v>
      </c>
      <c r="KG18" s="342">
        <f>KG33+KG35+KG38</f>
        <v>36</v>
      </c>
      <c r="KH18" s="131">
        <f>KH33+KH35+KH38</f>
        <v>0</v>
      </c>
      <c r="KI18" s="130">
        <f>KI33+KI35+KI38</f>
        <v>0</v>
      </c>
      <c r="KJ18" s="124">
        <f>KJ33+KJ35+KJ38</f>
        <v>0</v>
      </c>
      <c r="KK18" s="125"/>
      <c r="KL18" s="307" t="s">
        <v>152</v>
      </c>
      <c r="KM18" s="131">
        <f t="shared" ref="KM18:KW18" si="50">KM33+KM35+KM38</f>
        <v>0</v>
      </c>
      <c r="KN18" s="120">
        <f t="shared" si="50"/>
        <v>0</v>
      </c>
      <c r="KO18" s="120">
        <f t="shared" si="50"/>
        <v>0</v>
      </c>
      <c r="KP18" s="120">
        <f t="shared" si="50"/>
        <v>2</v>
      </c>
      <c r="KQ18" s="120">
        <f t="shared" si="50"/>
        <v>0</v>
      </c>
      <c r="KR18" s="120">
        <f t="shared" si="50"/>
        <v>10</v>
      </c>
      <c r="KS18" s="120">
        <f t="shared" si="50"/>
        <v>0</v>
      </c>
      <c r="KT18" s="120">
        <f t="shared" si="50"/>
        <v>0</v>
      </c>
      <c r="KU18" s="124">
        <f t="shared" si="50"/>
        <v>1</v>
      </c>
      <c r="KV18" s="120">
        <f t="shared" si="50"/>
        <v>0</v>
      </c>
      <c r="KW18" s="120">
        <f t="shared" si="50"/>
        <v>0</v>
      </c>
      <c r="KY18" s="120">
        <f>KY33+KY35+KY38</f>
        <v>0</v>
      </c>
      <c r="KZ18" s="120">
        <f>KZ33+KZ35+KZ38</f>
        <v>0</v>
      </c>
      <c r="LA18" s="120">
        <f>LA33+LA35+LA38</f>
        <v>0</v>
      </c>
      <c r="LB18" s="120">
        <f>LB33+LB35+LB38</f>
        <v>0</v>
      </c>
      <c r="LD18" s="543" t="s">
        <v>152</v>
      </c>
      <c r="LE18" s="131">
        <f t="shared" ref="LE18:LV18" si="51">LE33+LE35+LE38</f>
        <v>0</v>
      </c>
      <c r="LF18" s="120">
        <f t="shared" si="51"/>
        <v>0</v>
      </c>
      <c r="LG18" s="120">
        <f t="shared" si="51"/>
        <v>0</v>
      </c>
      <c r="LH18" s="120">
        <f t="shared" si="51"/>
        <v>0</v>
      </c>
      <c r="LI18" s="120">
        <f t="shared" si="51"/>
        <v>0</v>
      </c>
      <c r="LJ18" s="124">
        <f t="shared" si="51"/>
        <v>0</v>
      </c>
      <c r="LK18" s="131">
        <f t="shared" si="51"/>
        <v>0</v>
      </c>
      <c r="LL18" s="120">
        <f t="shared" si="51"/>
        <v>0</v>
      </c>
      <c r="LM18" s="120">
        <f t="shared" si="51"/>
        <v>0</v>
      </c>
      <c r="LN18" s="124">
        <f t="shared" si="51"/>
        <v>0</v>
      </c>
      <c r="LO18" s="124">
        <f t="shared" si="51"/>
        <v>21</v>
      </c>
      <c r="LP18" s="124">
        <f t="shared" si="51"/>
        <v>6</v>
      </c>
      <c r="LQ18" s="124">
        <f t="shared" si="51"/>
        <v>0</v>
      </c>
      <c r="LR18" s="129">
        <f t="shared" si="51"/>
        <v>0</v>
      </c>
      <c r="LS18" s="131">
        <f t="shared" si="51"/>
        <v>23</v>
      </c>
      <c r="LT18" s="120">
        <f t="shared" si="51"/>
        <v>14</v>
      </c>
      <c r="LU18" s="120">
        <f t="shared" si="51"/>
        <v>26</v>
      </c>
      <c r="LV18" s="124">
        <f t="shared" si="51"/>
        <v>24</v>
      </c>
      <c r="LW18" s="959"/>
    </row>
    <row r="19" spans="1:335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0</v>
      </c>
      <c r="E19" s="120">
        <f>E45</f>
        <v>0</v>
      </c>
      <c r="F19" s="120">
        <f>F45</f>
        <v>0</v>
      </c>
      <c r="G19" s="410">
        <f t="shared" si="24"/>
        <v>0</v>
      </c>
      <c r="H19" s="130">
        <f>H45</f>
        <v>0</v>
      </c>
      <c r="I19" s="129">
        <f>I45</f>
        <v>0</v>
      </c>
      <c r="J19" s="131">
        <f>J45</f>
        <v>8</v>
      </c>
      <c r="K19" s="120">
        <f>K45</f>
        <v>7</v>
      </c>
      <c r="L19" s="124">
        <f>L45</f>
        <v>7</v>
      </c>
      <c r="M19" s="497">
        <f t="shared" si="1"/>
        <v>11.475409836065573</v>
      </c>
      <c r="N19" s="131">
        <f>N45</f>
        <v>8</v>
      </c>
      <c r="O19" s="120">
        <f>O45</f>
        <v>7</v>
      </c>
      <c r="P19" s="120">
        <f>P45</f>
        <v>7</v>
      </c>
      <c r="Q19" s="386">
        <f t="shared" si="25"/>
        <v>11.475409836065573</v>
      </c>
      <c r="R19" s="130">
        <f t="shared" ref="R19:AG19" si="52">R45</f>
        <v>0</v>
      </c>
      <c r="S19" s="120">
        <f t="shared" si="52"/>
        <v>0</v>
      </c>
      <c r="T19" s="120">
        <f t="shared" si="52"/>
        <v>0</v>
      </c>
      <c r="U19" s="120">
        <f t="shared" si="52"/>
        <v>0</v>
      </c>
      <c r="V19" s="120">
        <f t="shared" si="52"/>
        <v>0</v>
      </c>
      <c r="W19" s="120">
        <f t="shared" si="52"/>
        <v>0</v>
      </c>
      <c r="X19" s="120">
        <f t="shared" si="52"/>
        <v>8</v>
      </c>
      <c r="Y19" s="120">
        <f t="shared" si="52"/>
        <v>7</v>
      </c>
      <c r="Z19" s="120">
        <f t="shared" si="52"/>
        <v>8</v>
      </c>
      <c r="AA19" s="120">
        <f t="shared" si="52"/>
        <v>7</v>
      </c>
      <c r="AB19" s="120">
        <f t="shared" si="52"/>
        <v>10</v>
      </c>
      <c r="AC19" s="120">
        <f t="shared" si="52"/>
        <v>3</v>
      </c>
      <c r="AD19" s="120">
        <f t="shared" si="52"/>
        <v>0</v>
      </c>
      <c r="AE19" s="120">
        <f t="shared" si="52"/>
        <v>0</v>
      </c>
      <c r="AF19" s="120">
        <f t="shared" si="52"/>
        <v>0</v>
      </c>
      <c r="AG19" s="120">
        <f t="shared" si="52"/>
        <v>0</v>
      </c>
      <c r="AH19" s="125"/>
      <c r="AI19" s="308" t="s">
        <v>154</v>
      </c>
      <c r="AJ19" s="474">
        <f>AJ45</f>
        <v>71</v>
      </c>
      <c r="AK19" s="120">
        <f>AK45</f>
        <v>4</v>
      </c>
      <c r="AL19" s="127">
        <f t="shared" si="27"/>
        <v>5.6338028169014089</v>
      </c>
      <c r="AM19" s="120">
        <f t="shared" ref="AM19:AU19" si="53">AM45</f>
        <v>4</v>
      </c>
      <c r="AN19" s="129">
        <f t="shared" si="53"/>
        <v>4</v>
      </c>
      <c r="AO19" s="131">
        <f t="shared" si="53"/>
        <v>0</v>
      </c>
      <c r="AP19" s="120">
        <f t="shared" si="53"/>
        <v>0</v>
      </c>
      <c r="AQ19" s="124">
        <f t="shared" si="53"/>
        <v>11</v>
      </c>
      <c r="AR19" s="130">
        <f t="shared" si="53"/>
        <v>0</v>
      </c>
      <c r="AS19" s="120">
        <f t="shared" si="53"/>
        <v>0</v>
      </c>
      <c r="AT19" s="120">
        <f t="shared" si="53"/>
        <v>6</v>
      </c>
      <c r="AU19" s="120">
        <f t="shared" si="53"/>
        <v>15</v>
      </c>
      <c r="AV19" s="127">
        <f t="shared" si="29"/>
        <v>21.12676056338028</v>
      </c>
      <c r="AW19" s="120">
        <f>AW45</f>
        <v>15</v>
      </c>
      <c r="AX19" s="120">
        <f>AX45</f>
        <v>15</v>
      </c>
      <c r="AY19" s="120">
        <f>AY45</f>
        <v>0</v>
      </c>
      <c r="AZ19" s="120">
        <f>AZ45</f>
        <v>0</v>
      </c>
      <c r="BA19" s="120">
        <f>BA45</f>
        <v>0</v>
      </c>
      <c r="BB19" s="123">
        <f t="shared" si="30"/>
        <v>0</v>
      </c>
      <c r="BC19" s="120">
        <f>BC45</f>
        <v>0</v>
      </c>
      <c r="BD19" s="120">
        <f>BD45</f>
        <v>0</v>
      </c>
      <c r="BE19" s="120">
        <f>BE45</f>
        <v>0</v>
      </c>
      <c r="BF19" s="127">
        <f t="shared" si="31"/>
        <v>0</v>
      </c>
      <c r="BG19" s="120">
        <f t="shared" ref="BG19:BM19" si="54">BG45</f>
        <v>0</v>
      </c>
      <c r="BH19" s="120">
        <f t="shared" si="54"/>
        <v>0</v>
      </c>
      <c r="BI19" s="120">
        <f t="shared" si="54"/>
        <v>0</v>
      </c>
      <c r="BJ19" s="120">
        <f t="shared" si="54"/>
        <v>0</v>
      </c>
      <c r="BK19" s="120">
        <f t="shared" si="54"/>
        <v>0</v>
      </c>
      <c r="BL19" s="120">
        <f t="shared" si="54"/>
        <v>0</v>
      </c>
      <c r="BM19" s="120">
        <f t="shared" si="54"/>
        <v>0</v>
      </c>
      <c r="BN19" s="125"/>
      <c r="BO19" s="133" t="s">
        <v>154</v>
      </c>
      <c r="BP19" s="119">
        <f>BP45</f>
        <v>81</v>
      </c>
      <c r="BQ19" s="120">
        <f t="shared" ref="BQ19:BX19" si="55">BQ45</f>
        <v>0</v>
      </c>
      <c r="BR19" s="120">
        <f t="shared" si="55"/>
        <v>34</v>
      </c>
      <c r="BS19" s="120">
        <f t="shared" si="55"/>
        <v>0</v>
      </c>
      <c r="BT19" s="120">
        <f t="shared" si="55"/>
        <v>4</v>
      </c>
      <c r="BU19" s="129">
        <f t="shared" si="55"/>
        <v>0</v>
      </c>
      <c r="BV19" s="131">
        <f t="shared" si="55"/>
        <v>0</v>
      </c>
      <c r="BW19" s="120">
        <f t="shared" si="55"/>
        <v>0</v>
      </c>
      <c r="BX19" s="120">
        <f t="shared" si="55"/>
        <v>0</v>
      </c>
      <c r="BY19" s="477">
        <f t="shared" si="34"/>
        <v>0</v>
      </c>
      <c r="BZ19" s="131">
        <f>BZ45</f>
        <v>0</v>
      </c>
      <c r="CA19" s="120">
        <f>CA45</f>
        <v>0</v>
      </c>
      <c r="CB19" s="120">
        <f>CB45</f>
        <v>0</v>
      </c>
      <c r="CC19" s="469">
        <f t="shared" si="35"/>
        <v>0</v>
      </c>
      <c r="CD19" s="130">
        <f t="shared" ref="CD19:CK19" si="56">CD45</f>
        <v>0</v>
      </c>
      <c r="CE19" s="120">
        <f t="shared" si="56"/>
        <v>0</v>
      </c>
      <c r="CF19" s="120">
        <f t="shared" si="56"/>
        <v>0</v>
      </c>
      <c r="CG19" s="120">
        <f t="shared" si="56"/>
        <v>0</v>
      </c>
      <c r="CH19" s="120">
        <f t="shared" si="56"/>
        <v>0</v>
      </c>
      <c r="CI19" s="120">
        <f t="shared" si="56"/>
        <v>0</v>
      </c>
      <c r="CJ19" s="120">
        <f t="shared" si="56"/>
        <v>0</v>
      </c>
      <c r="CK19" s="120">
        <f t="shared" si="56"/>
        <v>0</v>
      </c>
      <c r="CL19" s="315">
        <f t="shared" si="37"/>
        <v>0</v>
      </c>
      <c r="CM19" s="117">
        <f t="shared" ref="CM19:CN19" si="57">CM45</f>
        <v>0</v>
      </c>
      <c r="CN19" s="324">
        <f t="shared" si="57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58">CS45</f>
        <v>0</v>
      </c>
      <c r="CT19" s="120">
        <f t="shared" si="58"/>
        <v>14</v>
      </c>
      <c r="CU19" s="120">
        <f t="shared" si="58"/>
        <v>0</v>
      </c>
      <c r="CV19" s="120">
        <f t="shared" si="58"/>
        <v>1</v>
      </c>
      <c r="CW19" s="120">
        <f t="shared" si="58"/>
        <v>0</v>
      </c>
      <c r="CX19" s="120">
        <f t="shared" si="58"/>
        <v>0</v>
      </c>
      <c r="CY19" s="120">
        <f t="shared" si="58"/>
        <v>0</v>
      </c>
      <c r="CZ19" s="120">
        <f t="shared" si="58"/>
        <v>0</v>
      </c>
      <c r="DA19" s="120">
        <f t="shared" si="58"/>
        <v>0</v>
      </c>
      <c r="DB19" s="120">
        <f t="shared" si="58"/>
        <v>0</v>
      </c>
      <c r="DC19" s="120">
        <f t="shared" si="58"/>
        <v>0</v>
      </c>
      <c r="DD19" s="120">
        <f t="shared" si="58"/>
        <v>0</v>
      </c>
      <c r="DE19" s="120">
        <f t="shared" si="58"/>
        <v>0</v>
      </c>
      <c r="DF19" s="120">
        <f t="shared" si="58"/>
        <v>0</v>
      </c>
      <c r="DG19" s="120">
        <f t="shared" si="58"/>
        <v>0</v>
      </c>
      <c r="DH19" s="120">
        <f t="shared" si="58"/>
        <v>0</v>
      </c>
      <c r="DI19" s="120">
        <f t="shared" si="58"/>
        <v>0</v>
      </c>
      <c r="DJ19" s="120">
        <f t="shared" si="58"/>
        <v>0</v>
      </c>
      <c r="DK19" s="120">
        <f t="shared" si="58"/>
        <v>0</v>
      </c>
      <c r="DL19" s="120">
        <f t="shared" si="58"/>
        <v>0</v>
      </c>
      <c r="DM19" s="120">
        <f t="shared" si="58"/>
        <v>0</v>
      </c>
      <c r="DN19" s="125"/>
      <c r="DO19" s="308" t="s">
        <v>154</v>
      </c>
      <c r="DP19" s="474">
        <f>DP45</f>
        <v>77</v>
      </c>
      <c r="DQ19" s="120">
        <f t="shared" ref="DQ19:DW19" si="59">DQ45</f>
        <v>0</v>
      </c>
      <c r="DR19" s="120">
        <f t="shared" si="59"/>
        <v>6</v>
      </c>
      <c r="DS19" s="120">
        <f t="shared" si="59"/>
        <v>3</v>
      </c>
      <c r="DT19" s="120">
        <f t="shared" si="59"/>
        <v>0</v>
      </c>
      <c r="DU19" s="120">
        <f t="shared" si="59"/>
        <v>0</v>
      </c>
      <c r="DV19" s="120">
        <f t="shared" si="59"/>
        <v>0</v>
      </c>
      <c r="DW19" s="120">
        <f t="shared" si="59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0">EC45</f>
        <v>0</v>
      </c>
      <c r="ED19" s="120">
        <f t="shared" si="60"/>
        <v>0</v>
      </c>
      <c r="EE19" s="120">
        <f t="shared" si="60"/>
        <v>0</v>
      </c>
      <c r="EF19" s="120">
        <f t="shared" si="60"/>
        <v>0</v>
      </c>
      <c r="EG19" s="120">
        <f t="shared" si="60"/>
        <v>0</v>
      </c>
      <c r="EH19" s="120">
        <f t="shared" si="60"/>
        <v>0</v>
      </c>
      <c r="EI19" s="120">
        <f t="shared" si="60"/>
        <v>0</v>
      </c>
      <c r="EJ19" s="120">
        <f t="shared" si="60"/>
        <v>0</v>
      </c>
      <c r="EK19" s="127">
        <f t="shared" si="9"/>
        <v>0</v>
      </c>
      <c r="EL19" s="120">
        <f>EL45</f>
        <v>0</v>
      </c>
      <c r="EM19" s="120">
        <f>EM45</f>
        <v>7</v>
      </c>
      <c r="EN19" s="127">
        <f t="shared" si="10"/>
        <v>9.0909090909090912E-2</v>
      </c>
      <c r="EO19" s="120">
        <f>EO45</f>
        <v>7</v>
      </c>
      <c r="EP19" s="127">
        <f t="shared" si="11"/>
        <v>9.0909090909090912E-2</v>
      </c>
      <c r="EQ19" s="125"/>
      <c r="ER19" s="133" t="s">
        <v>154</v>
      </c>
      <c r="ES19" s="120">
        <f>ES45</f>
        <v>0</v>
      </c>
      <c r="ET19" s="120">
        <f t="shared" ref="ET19:FK19" si="61">ET45</f>
        <v>0</v>
      </c>
      <c r="EU19" s="120">
        <f t="shared" si="61"/>
        <v>0</v>
      </c>
      <c r="EV19" s="120">
        <f t="shared" si="61"/>
        <v>6</v>
      </c>
      <c r="EW19" s="120">
        <f t="shared" si="61"/>
        <v>2</v>
      </c>
      <c r="EX19" s="120">
        <f t="shared" si="61"/>
        <v>0</v>
      </c>
      <c r="EY19" s="120">
        <f t="shared" si="61"/>
        <v>2</v>
      </c>
      <c r="EZ19" s="120">
        <f t="shared" si="61"/>
        <v>0</v>
      </c>
      <c r="FA19" s="120">
        <f t="shared" si="61"/>
        <v>0</v>
      </c>
      <c r="FB19" s="120">
        <f t="shared" si="61"/>
        <v>3</v>
      </c>
      <c r="FC19" s="120">
        <f t="shared" si="61"/>
        <v>0</v>
      </c>
      <c r="FD19" s="120">
        <f t="shared" si="61"/>
        <v>0</v>
      </c>
      <c r="FE19" s="120">
        <f t="shared" si="61"/>
        <v>0</v>
      </c>
      <c r="FF19" s="120">
        <f t="shared" si="61"/>
        <v>0</v>
      </c>
      <c r="FG19" s="120">
        <f t="shared" si="61"/>
        <v>0</v>
      </c>
      <c r="FH19" s="120">
        <f t="shared" si="61"/>
        <v>0</v>
      </c>
      <c r="FI19" s="120">
        <f t="shared" si="61"/>
        <v>0</v>
      </c>
      <c r="FJ19" s="120">
        <f t="shared" si="61"/>
        <v>0</v>
      </c>
      <c r="FK19" s="119">
        <f t="shared" si="61"/>
        <v>8</v>
      </c>
      <c r="FL19" s="188">
        <f t="shared" si="12"/>
        <v>12.5</v>
      </c>
      <c r="FM19" s="120">
        <f t="shared" ref="FM19:GG19" si="62">FM45</f>
        <v>0</v>
      </c>
      <c r="FN19" s="120">
        <f t="shared" si="62"/>
        <v>0</v>
      </c>
      <c r="FO19" s="120">
        <f t="shared" si="62"/>
        <v>0</v>
      </c>
      <c r="FP19" s="120">
        <f t="shared" si="62"/>
        <v>1</v>
      </c>
      <c r="FQ19" s="120">
        <f t="shared" si="62"/>
        <v>0</v>
      </c>
      <c r="FR19" s="120">
        <f t="shared" si="62"/>
        <v>0</v>
      </c>
      <c r="FS19" s="120">
        <f t="shared" si="62"/>
        <v>0</v>
      </c>
      <c r="FT19" s="120">
        <f t="shared" si="62"/>
        <v>0</v>
      </c>
      <c r="FU19" s="120">
        <f t="shared" si="62"/>
        <v>3</v>
      </c>
      <c r="FV19" s="120">
        <f t="shared" si="62"/>
        <v>2</v>
      </c>
      <c r="FW19" s="120">
        <f t="shared" si="62"/>
        <v>0</v>
      </c>
      <c r="FX19" s="120">
        <f t="shared" si="62"/>
        <v>0</v>
      </c>
      <c r="FY19" s="120">
        <f t="shared" si="62"/>
        <v>1</v>
      </c>
      <c r="FZ19" s="120">
        <f t="shared" si="62"/>
        <v>0</v>
      </c>
      <c r="GA19" s="120">
        <f t="shared" si="62"/>
        <v>4</v>
      </c>
      <c r="GB19" s="120">
        <f t="shared" si="62"/>
        <v>0</v>
      </c>
      <c r="GC19" s="120">
        <f t="shared" si="62"/>
        <v>0</v>
      </c>
      <c r="GD19" s="120">
        <f t="shared" si="62"/>
        <v>1</v>
      </c>
      <c r="GE19" s="120">
        <f t="shared" si="62"/>
        <v>0</v>
      </c>
      <c r="GF19" s="120">
        <f t="shared" si="62"/>
        <v>0</v>
      </c>
      <c r="GG19" s="120">
        <f t="shared" si="62"/>
        <v>1</v>
      </c>
      <c r="GH19" s="125"/>
      <c r="GI19" s="133" t="s">
        <v>154</v>
      </c>
      <c r="GJ19" s="119">
        <f>GJ45</f>
        <v>638</v>
      </c>
      <c r="GK19" s="192">
        <f t="shared" si="14"/>
        <v>15.830721003134796</v>
      </c>
      <c r="GL19" s="120">
        <f>GL45</f>
        <v>0</v>
      </c>
      <c r="GM19" s="120">
        <f t="shared" ref="GM19:GW19" si="63">GM45</f>
        <v>0</v>
      </c>
      <c r="GN19" s="120">
        <f t="shared" si="63"/>
        <v>1</v>
      </c>
      <c r="GO19" s="120">
        <f t="shared" si="63"/>
        <v>3</v>
      </c>
      <c r="GP19" s="120">
        <f t="shared" si="63"/>
        <v>1</v>
      </c>
      <c r="GQ19" s="120">
        <f t="shared" si="63"/>
        <v>22</v>
      </c>
      <c r="GR19" s="120">
        <f t="shared" si="63"/>
        <v>7</v>
      </c>
      <c r="GS19" s="120">
        <f t="shared" si="63"/>
        <v>13</v>
      </c>
      <c r="GT19" s="120">
        <f t="shared" si="63"/>
        <v>30</v>
      </c>
      <c r="GU19" s="129">
        <f t="shared" si="63"/>
        <v>24</v>
      </c>
      <c r="GV19" s="131">
        <f t="shared" si="63"/>
        <v>52</v>
      </c>
      <c r="GW19" s="120">
        <f t="shared" si="63"/>
        <v>713</v>
      </c>
      <c r="GX19" s="304">
        <f t="shared" si="16"/>
        <v>7.2931276297335206</v>
      </c>
      <c r="GY19" s="130">
        <f t="shared" ref="GY19:HG19" si="64">GY45</f>
        <v>0</v>
      </c>
      <c r="GZ19" s="120">
        <f t="shared" si="64"/>
        <v>0</v>
      </c>
      <c r="HA19" s="120">
        <f t="shared" si="64"/>
        <v>0</v>
      </c>
      <c r="HB19" s="120">
        <f t="shared" si="64"/>
        <v>0</v>
      </c>
      <c r="HC19" s="120">
        <f t="shared" si="64"/>
        <v>0</v>
      </c>
      <c r="HD19" s="120">
        <f t="shared" si="64"/>
        <v>0</v>
      </c>
      <c r="HE19" s="120">
        <f t="shared" si="64"/>
        <v>0</v>
      </c>
      <c r="HF19" s="120">
        <f t="shared" si="64"/>
        <v>0</v>
      </c>
      <c r="HG19" s="124">
        <f t="shared" si="64"/>
        <v>0</v>
      </c>
      <c r="HH19" s="125"/>
      <c r="HI19" s="133" t="s">
        <v>154</v>
      </c>
      <c r="HJ19" s="120">
        <f t="shared" ref="HJ19:HR19" si="65">HJ45</f>
        <v>0</v>
      </c>
      <c r="HK19" s="120">
        <f t="shared" si="65"/>
        <v>0</v>
      </c>
      <c r="HL19" s="120">
        <f t="shared" si="65"/>
        <v>0</v>
      </c>
      <c r="HM19" s="120">
        <f t="shared" si="65"/>
        <v>0</v>
      </c>
      <c r="HN19" s="120">
        <f t="shared" si="65"/>
        <v>0</v>
      </c>
      <c r="HO19" s="120">
        <f t="shared" si="65"/>
        <v>0</v>
      </c>
      <c r="HP19" s="120">
        <f t="shared" si="65"/>
        <v>0</v>
      </c>
      <c r="HQ19" s="129">
        <f t="shared" si="65"/>
        <v>0</v>
      </c>
      <c r="HR19" s="131">
        <f t="shared" si="65"/>
        <v>46</v>
      </c>
      <c r="HS19" s="198">
        <f t="shared" si="46"/>
        <v>0</v>
      </c>
      <c r="HT19" s="130">
        <f t="shared" ref="HT19:IF19" si="66">HT45</f>
        <v>0</v>
      </c>
      <c r="HU19" s="120">
        <f t="shared" si="66"/>
        <v>0</v>
      </c>
      <c r="HV19" s="120">
        <f t="shared" si="66"/>
        <v>0</v>
      </c>
      <c r="HW19" s="124">
        <f t="shared" si="66"/>
        <v>0</v>
      </c>
      <c r="HX19" s="211"/>
      <c r="HY19" s="130">
        <f t="shared" si="66"/>
        <v>0</v>
      </c>
      <c r="HZ19" s="120">
        <f t="shared" si="66"/>
        <v>0</v>
      </c>
      <c r="IA19" s="120">
        <f t="shared" si="66"/>
        <v>0</v>
      </c>
      <c r="IB19" s="120">
        <f t="shared" si="66"/>
        <v>0</v>
      </c>
      <c r="IC19" s="120">
        <f t="shared" si="66"/>
        <v>0</v>
      </c>
      <c r="ID19" s="120">
        <f t="shared" si="66"/>
        <v>0</v>
      </c>
      <c r="IE19" s="120">
        <f t="shared" si="66"/>
        <v>0</v>
      </c>
      <c r="IF19" s="124">
        <f t="shared" si="66"/>
        <v>0</v>
      </c>
      <c r="IG19" s="125"/>
      <c r="IH19" s="133" t="s">
        <v>154</v>
      </c>
      <c r="II19" s="120">
        <f t="shared" ref="II19:JH19" si="67">II45</f>
        <v>0</v>
      </c>
      <c r="IJ19" s="120">
        <f t="shared" si="67"/>
        <v>0</v>
      </c>
      <c r="IK19" s="120">
        <f t="shared" si="67"/>
        <v>0</v>
      </c>
      <c r="IL19" s="120">
        <f t="shared" si="67"/>
        <v>0</v>
      </c>
      <c r="IM19" s="120">
        <f t="shared" si="67"/>
        <v>0</v>
      </c>
      <c r="IN19" s="120">
        <f t="shared" si="67"/>
        <v>0</v>
      </c>
      <c r="IO19" s="120">
        <f t="shared" si="67"/>
        <v>2</v>
      </c>
      <c r="IP19" s="120">
        <f t="shared" si="67"/>
        <v>1</v>
      </c>
      <c r="IQ19" s="120">
        <f t="shared" si="67"/>
        <v>0</v>
      </c>
      <c r="IR19" s="120">
        <f t="shared" si="67"/>
        <v>3</v>
      </c>
      <c r="IS19" s="120">
        <f t="shared" si="67"/>
        <v>1</v>
      </c>
      <c r="IT19" s="120">
        <f t="shared" si="67"/>
        <v>1</v>
      </c>
      <c r="IU19" s="120">
        <f t="shared" si="67"/>
        <v>2</v>
      </c>
      <c r="IV19" s="120">
        <f t="shared" si="67"/>
        <v>0</v>
      </c>
      <c r="IW19" s="124">
        <f t="shared" si="67"/>
        <v>2</v>
      </c>
      <c r="IX19" s="130">
        <f t="shared" si="67"/>
        <v>0</v>
      </c>
      <c r="IY19" s="120">
        <f t="shared" si="67"/>
        <v>0</v>
      </c>
      <c r="IZ19" s="129">
        <f t="shared" si="67"/>
        <v>0</v>
      </c>
      <c r="JA19" s="131">
        <f t="shared" si="67"/>
        <v>0</v>
      </c>
      <c r="JB19" s="120">
        <f t="shared" si="67"/>
        <v>0</v>
      </c>
      <c r="JC19" s="124">
        <f t="shared" si="67"/>
        <v>0</v>
      </c>
      <c r="JD19" s="130">
        <f t="shared" si="67"/>
        <v>0</v>
      </c>
      <c r="JE19" s="120">
        <f t="shared" si="67"/>
        <v>0</v>
      </c>
      <c r="JF19" s="120">
        <f t="shared" si="67"/>
        <v>0</v>
      </c>
      <c r="JG19" s="120">
        <f t="shared" si="67"/>
        <v>0</v>
      </c>
      <c r="JH19" s="120">
        <f t="shared" si="67"/>
        <v>0</v>
      </c>
      <c r="JI19" s="125"/>
      <c r="JJ19" s="133" t="s">
        <v>154</v>
      </c>
      <c r="JK19" s="120">
        <f t="shared" ref="JK19:KE19" si="68">JK45</f>
        <v>0</v>
      </c>
      <c r="JL19" s="120">
        <f t="shared" si="68"/>
        <v>0</v>
      </c>
      <c r="JM19" s="120">
        <f t="shared" si="68"/>
        <v>0</v>
      </c>
      <c r="JN19" s="120">
        <f t="shared" si="68"/>
        <v>0</v>
      </c>
      <c r="JO19" s="120">
        <f t="shared" si="68"/>
        <v>0</v>
      </c>
      <c r="JP19" s="120">
        <f t="shared" si="68"/>
        <v>0</v>
      </c>
      <c r="JQ19" s="120">
        <f t="shared" si="68"/>
        <v>0</v>
      </c>
      <c r="JR19" s="120">
        <f t="shared" si="68"/>
        <v>0</v>
      </c>
      <c r="JS19" s="120">
        <f t="shared" si="68"/>
        <v>0</v>
      </c>
      <c r="JT19" s="129">
        <f t="shared" si="68"/>
        <v>0</v>
      </c>
      <c r="JU19" s="340">
        <f t="shared" si="68"/>
        <v>0</v>
      </c>
      <c r="JV19" s="341">
        <f t="shared" si="68"/>
        <v>0</v>
      </c>
      <c r="JW19" s="341">
        <f t="shared" si="68"/>
        <v>0</v>
      </c>
      <c r="JX19" s="341">
        <f t="shared" si="68"/>
        <v>0</v>
      </c>
      <c r="JY19" s="342">
        <f t="shared" si="68"/>
        <v>0</v>
      </c>
      <c r="JZ19" s="340">
        <f t="shared" si="68"/>
        <v>0</v>
      </c>
      <c r="KA19" s="341">
        <f t="shared" si="68"/>
        <v>0</v>
      </c>
      <c r="KB19" s="341">
        <f t="shared" si="68"/>
        <v>0</v>
      </c>
      <c r="KC19" s="341">
        <f t="shared" si="68"/>
        <v>0</v>
      </c>
      <c r="KD19" s="342">
        <f t="shared" si="68"/>
        <v>0</v>
      </c>
      <c r="KE19" s="340">
        <f t="shared" si="68"/>
        <v>357</v>
      </c>
      <c r="KF19" s="343">
        <f t="shared" si="19"/>
        <v>3.9215686274509802</v>
      </c>
      <c r="KG19" s="342">
        <f>KG45</f>
        <v>14</v>
      </c>
      <c r="KH19" s="131">
        <f t="shared" ref="KH19:KW19" si="69">KH45</f>
        <v>0</v>
      </c>
      <c r="KI19" s="130">
        <f t="shared" si="69"/>
        <v>0</v>
      </c>
      <c r="KJ19" s="124">
        <f t="shared" si="69"/>
        <v>0</v>
      </c>
      <c r="KK19" s="125"/>
      <c r="KL19" s="308" t="s">
        <v>154</v>
      </c>
      <c r="KM19" s="131">
        <f t="shared" si="69"/>
        <v>0</v>
      </c>
      <c r="KN19" s="120">
        <f t="shared" si="69"/>
        <v>0</v>
      </c>
      <c r="KO19" s="120">
        <f t="shared" si="69"/>
        <v>0</v>
      </c>
      <c r="KP19" s="120">
        <f t="shared" si="69"/>
        <v>3</v>
      </c>
      <c r="KQ19" s="120">
        <f t="shared" si="69"/>
        <v>0</v>
      </c>
      <c r="KR19" s="120">
        <f t="shared" si="69"/>
        <v>3</v>
      </c>
      <c r="KS19" s="120">
        <f t="shared" si="69"/>
        <v>1</v>
      </c>
      <c r="KT19" s="120">
        <f t="shared" si="69"/>
        <v>0</v>
      </c>
      <c r="KU19" s="124">
        <f t="shared" si="69"/>
        <v>6</v>
      </c>
      <c r="KV19" s="120">
        <f t="shared" si="69"/>
        <v>0</v>
      </c>
      <c r="KW19" s="120">
        <f t="shared" si="69"/>
        <v>0</v>
      </c>
      <c r="KY19" s="120">
        <f t="shared" ref="KY19:LB19" si="70">KY45</f>
        <v>0</v>
      </c>
      <c r="KZ19" s="120">
        <f t="shared" si="70"/>
        <v>0</v>
      </c>
      <c r="LA19" s="120">
        <f t="shared" si="70"/>
        <v>0</v>
      </c>
      <c r="LB19" s="120">
        <f t="shared" si="70"/>
        <v>0</v>
      </c>
      <c r="LD19" s="544" t="s">
        <v>154</v>
      </c>
      <c r="LE19" s="131">
        <f t="shared" ref="LE19:LV19" si="71">LE45</f>
        <v>0</v>
      </c>
      <c r="LF19" s="120">
        <f t="shared" si="71"/>
        <v>0</v>
      </c>
      <c r="LG19" s="120">
        <f t="shared" si="71"/>
        <v>0</v>
      </c>
      <c r="LH19" s="120">
        <f t="shared" si="71"/>
        <v>0</v>
      </c>
      <c r="LI19" s="120">
        <f t="shared" si="71"/>
        <v>0</v>
      </c>
      <c r="LJ19" s="124">
        <f t="shared" si="71"/>
        <v>0</v>
      </c>
      <c r="LK19" s="131">
        <f t="shared" si="71"/>
        <v>0</v>
      </c>
      <c r="LL19" s="120">
        <f t="shared" si="71"/>
        <v>0</v>
      </c>
      <c r="LM19" s="120">
        <f t="shared" si="71"/>
        <v>0</v>
      </c>
      <c r="LN19" s="124">
        <f t="shared" si="71"/>
        <v>0</v>
      </c>
      <c r="LO19" s="124">
        <f t="shared" si="71"/>
        <v>6</v>
      </c>
      <c r="LP19" s="124">
        <f t="shared" si="71"/>
        <v>0</v>
      </c>
      <c r="LQ19" s="124">
        <f t="shared" si="71"/>
        <v>0</v>
      </c>
      <c r="LR19" s="129">
        <f t="shared" si="71"/>
        <v>0</v>
      </c>
      <c r="LS19" s="131">
        <f t="shared" si="71"/>
        <v>79</v>
      </c>
      <c r="LT19" s="120">
        <f t="shared" si="71"/>
        <v>8</v>
      </c>
      <c r="LU19" s="120">
        <f t="shared" si="71"/>
        <v>3</v>
      </c>
      <c r="LV19" s="124">
        <f t="shared" si="71"/>
        <v>11</v>
      </c>
      <c r="LW19" s="959"/>
    </row>
    <row r="20" spans="1:335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4"/>
        <v>0</v>
      </c>
      <c r="H20" s="130">
        <f>H42+H43+H44</f>
        <v>0</v>
      </c>
      <c r="I20" s="129">
        <f>I42+I43+I44</f>
        <v>0</v>
      </c>
      <c r="J20" s="131">
        <f>J42+J43+J44</f>
        <v>7</v>
      </c>
      <c r="K20" s="120">
        <f>K42+K43+K44</f>
        <v>3</v>
      </c>
      <c r="L20" s="124">
        <f>L42+L43+L44</f>
        <v>5</v>
      </c>
      <c r="M20" s="497">
        <f t="shared" si="1"/>
        <v>6.8493150684931505</v>
      </c>
      <c r="N20" s="131">
        <f>N42+N43+N44</f>
        <v>7</v>
      </c>
      <c r="O20" s="120">
        <f>O42+O43+O44</f>
        <v>3</v>
      </c>
      <c r="P20" s="120">
        <f>P42+P43+P44</f>
        <v>5</v>
      </c>
      <c r="Q20" s="386">
        <f t="shared" si="25"/>
        <v>6.8493150684931505</v>
      </c>
      <c r="R20" s="130">
        <f t="shared" ref="R20:AG20" si="72">R42+R43+R44</f>
        <v>0</v>
      </c>
      <c r="S20" s="120">
        <f t="shared" si="72"/>
        <v>0</v>
      </c>
      <c r="T20" s="120">
        <f t="shared" si="72"/>
        <v>0</v>
      </c>
      <c r="U20" s="120">
        <f t="shared" si="72"/>
        <v>0</v>
      </c>
      <c r="V20" s="120">
        <f t="shared" si="72"/>
        <v>0</v>
      </c>
      <c r="W20" s="120">
        <f t="shared" si="72"/>
        <v>0</v>
      </c>
      <c r="X20" s="120">
        <f t="shared" si="72"/>
        <v>7</v>
      </c>
      <c r="Y20" s="120">
        <f t="shared" si="72"/>
        <v>3</v>
      </c>
      <c r="Z20" s="120">
        <f t="shared" si="72"/>
        <v>7</v>
      </c>
      <c r="AA20" s="120">
        <f t="shared" si="72"/>
        <v>3</v>
      </c>
      <c r="AB20" s="120">
        <f t="shared" si="72"/>
        <v>6</v>
      </c>
      <c r="AC20" s="120">
        <f t="shared" si="72"/>
        <v>21</v>
      </c>
      <c r="AD20" s="120">
        <f t="shared" si="72"/>
        <v>0</v>
      </c>
      <c r="AE20" s="120">
        <f t="shared" si="72"/>
        <v>0</v>
      </c>
      <c r="AF20" s="120">
        <f t="shared" si="72"/>
        <v>0</v>
      </c>
      <c r="AG20" s="120">
        <f t="shared" si="72"/>
        <v>0</v>
      </c>
      <c r="AH20" s="125"/>
      <c r="AI20" s="307" t="s">
        <v>156</v>
      </c>
      <c r="AJ20" s="474">
        <f>AJ42+AJ43+AJ44</f>
        <v>96</v>
      </c>
      <c r="AK20" s="120">
        <f>AK42+AK43+AK44</f>
        <v>9</v>
      </c>
      <c r="AL20" s="127">
        <f t="shared" si="27"/>
        <v>9.375</v>
      </c>
      <c r="AM20" s="120">
        <f t="shared" ref="AM20:AU20" si="73">AM42+AM43+AM44</f>
        <v>9</v>
      </c>
      <c r="AN20" s="129">
        <f t="shared" si="73"/>
        <v>9</v>
      </c>
      <c r="AO20" s="131">
        <f t="shared" si="73"/>
        <v>0</v>
      </c>
      <c r="AP20" s="120">
        <f t="shared" si="73"/>
        <v>0</v>
      </c>
      <c r="AQ20" s="124">
        <f t="shared" si="73"/>
        <v>14</v>
      </c>
      <c r="AR20" s="130">
        <f t="shared" si="73"/>
        <v>0</v>
      </c>
      <c r="AS20" s="120">
        <f t="shared" si="73"/>
        <v>0</v>
      </c>
      <c r="AT20" s="120">
        <f t="shared" si="73"/>
        <v>3</v>
      </c>
      <c r="AU20" s="120">
        <f t="shared" si="73"/>
        <v>3</v>
      </c>
      <c r="AV20" s="127">
        <f t="shared" si="29"/>
        <v>3.125</v>
      </c>
      <c r="AW20" s="120">
        <f>AW42+AW43+AW44</f>
        <v>2</v>
      </c>
      <c r="AX20" s="120">
        <f>AX42+AX43+AX44</f>
        <v>2</v>
      </c>
      <c r="AY20" s="120">
        <f>AY42+AY43+AY44</f>
        <v>0</v>
      </c>
      <c r="AZ20" s="120">
        <f>AZ42+AZ43+AZ44</f>
        <v>0</v>
      </c>
      <c r="BA20" s="120">
        <f>BA42+BA43+BA44</f>
        <v>0</v>
      </c>
      <c r="BB20" s="123">
        <f t="shared" si="30"/>
        <v>0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1"/>
        <v>0</v>
      </c>
      <c r="BG20" s="120">
        <f t="shared" ref="BG20:BM20" si="74">BG42+BG43+BG44</f>
        <v>0</v>
      </c>
      <c r="BH20" s="120">
        <f t="shared" si="74"/>
        <v>0</v>
      </c>
      <c r="BI20" s="120">
        <f t="shared" si="74"/>
        <v>0</v>
      </c>
      <c r="BJ20" s="120">
        <f t="shared" si="74"/>
        <v>0</v>
      </c>
      <c r="BK20" s="120">
        <f t="shared" si="74"/>
        <v>0</v>
      </c>
      <c r="BL20" s="120">
        <f t="shared" si="74"/>
        <v>0</v>
      </c>
      <c r="BM20" s="120">
        <f t="shared" si="7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5">BQ42+BQ43+BQ44</f>
        <v>0</v>
      </c>
      <c r="BR20" s="120">
        <f t="shared" si="75"/>
        <v>12</v>
      </c>
      <c r="BS20" s="120">
        <f t="shared" si="75"/>
        <v>0</v>
      </c>
      <c r="BT20" s="120">
        <f t="shared" si="75"/>
        <v>16</v>
      </c>
      <c r="BU20" s="129">
        <f t="shared" si="75"/>
        <v>0</v>
      </c>
      <c r="BV20" s="131">
        <f t="shared" si="75"/>
        <v>0</v>
      </c>
      <c r="BW20" s="120">
        <f t="shared" si="75"/>
        <v>0</v>
      </c>
      <c r="BX20" s="120">
        <f t="shared" si="75"/>
        <v>0</v>
      </c>
      <c r="BY20" s="477">
        <f t="shared" si="34"/>
        <v>0</v>
      </c>
      <c r="BZ20" s="131">
        <f>BZ42+BZ43+BZ44</f>
        <v>0</v>
      </c>
      <c r="CA20" s="120">
        <f>CA42+CA43+CA44</f>
        <v>0</v>
      </c>
      <c r="CB20" s="120">
        <f>CB42+CB43+CB44</f>
        <v>0</v>
      </c>
      <c r="CC20" s="469">
        <f t="shared" si="35"/>
        <v>0</v>
      </c>
      <c r="CD20" s="130">
        <f t="shared" ref="CD20:CK20" si="76">CD42+CD43+CD44</f>
        <v>0</v>
      </c>
      <c r="CE20" s="120">
        <f t="shared" si="76"/>
        <v>0</v>
      </c>
      <c r="CF20" s="120">
        <f t="shared" si="76"/>
        <v>0</v>
      </c>
      <c r="CG20" s="120">
        <f t="shared" si="76"/>
        <v>0</v>
      </c>
      <c r="CH20" s="120">
        <f t="shared" si="76"/>
        <v>0</v>
      </c>
      <c r="CI20" s="120">
        <f t="shared" si="76"/>
        <v>0</v>
      </c>
      <c r="CJ20" s="120">
        <f t="shared" si="76"/>
        <v>0</v>
      </c>
      <c r="CK20" s="120">
        <f t="shared" si="76"/>
        <v>0</v>
      </c>
      <c r="CL20" s="315">
        <f t="shared" si="37"/>
        <v>0</v>
      </c>
      <c r="CM20" s="117">
        <f t="shared" ref="CM20:CN20" si="77">CM42+CM43+CM44</f>
        <v>0</v>
      </c>
      <c r="CN20" s="324">
        <f t="shared" si="7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78">CS42+CS43+CS44</f>
        <v>0</v>
      </c>
      <c r="CT20" s="120">
        <f t="shared" si="78"/>
        <v>4</v>
      </c>
      <c r="CU20" s="120">
        <f t="shared" si="78"/>
        <v>0</v>
      </c>
      <c r="CV20" s="120">
        <f t="shared" si="78"/>
        <v>2</v>
      </c>
      <c r="CW20" s="120">
        <f t="shared" si="78"/>
        <v>0</v>
      </c>
      <c r="CX20" s="120">
        <f t="shared" si="78"/>
        <v>0</v>
      </c>
      <c r="CY20" s="120">
        <f t="shared" si="78"/>
        <v>0</v>
      </c>
      <c r="CZ20" s="120">
        <f t="shared" si="78"/>
        <v>0</v>
      </c>
      <c r="DA20" s="120">
        <f t="shared" si="78"/>
        <v>0</v>
      </c>
      <c r="DB20" s="120">
        <f t="shared" si="78"/>
        <v>0</v>
      </c>
      <c r="DC20" s="120">
        <f t="shared" si="78"/>
        <v>0</v>
      </c>
      <c r="DD20" s="120">
        <f t="shared" si="78"/>
        <v>0</v>
      </c>
      <c r="DE20" s="120">
        <f t="shared" si="78"/>
        <v>0</v>
      </c>
      <c r="DF20" s="120">
        <f t="shared" si="78"/>
        <v>0</v>
      </c>
      <c r="DG20" s="120">
        <f t="shared" si="78"/>
        <v>0</v>
      </c>
      <c r="DH20" s="120">
        <f t="shared" si="78"/>
        <v>0</v>
      </c>
      <c r="DI20" s="120">
        <f t="shared" si="78"/>
        <v>0</v>
      </c>
      <c r="DJ20" s="120">
        <f t="shared" si="78"/>
        <v>0</v>
      </c>
      <c r="DK20" s="120">
        <f t="shared" si="78"/>
        <v>0</v>
      </c>
      <c r="DL20" s="120">
        <f t="shared" si="78"/>
        <v>0</v>
      </c>
      <c r="DM20" s="120">
        <f t="shared" si="78"/>
        <v>0</v>
      </c>
      <c r="DN20" s="125"/>
      <c r="DO20" s="307" t="s">
        <v>156</v>
      </c>
      <c r="DP20" s="474">
        <f>DP42+DP43+DP44</f>
        <v>90</v>
      </c>
      <c r="DQ20" s="120">
        <f t="shared" ref="DQ20:DW20" si="79">DQ42+DQ43+DQ44</f>
        <v>0</v>
      </c>
      <c r="DR20" s="120">
        <f t="shared" si="79"/>
        <v>1</v>
      </c>
      <c r="DS20" s="120">
        <f t="shared" si="79"/>
        <v>14</v>
      </c>
      <c r="DT20" s="120">
        <f t="shared" si="79"/>
        <v>0</v>
      </c>
      <c r="DU20" s="120">
        <f t="shared" si="79"/>
        <v>0</v>
      </c>
      <c r="DV20" s="120">
        <f t="shared" si="79"/>
        <v>0</v>
      </c>
      <c r="DW20" s="120">
        <f t="shared" si="79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0">EC42+EC43+EC44</f>
        <v>0</v>
      </c>
      <c r="ED20" s="120">
        <f t="shared" si="80"/>
        <v>0</v>
      </c>
      <c r="EE20" s="120">
        <f t="shared" si="80"/>
        <v>0</v>
      </c>
      <c r="EF20" s="120">
        <f t="shared" si="80"/>
        <v>0</v>
      </c>
      <c r="EG20" s="120">
        <f t="shared" si="80"/>
        <v>0</v>
      </c>
      <c r="EH20" s="120">
        <f t="shared" si="80"/>
        <v>0</v>
      </c>
      <c r="EI20" s="120">
        <f t="shared" si="80"/>
        <v>0</v>
      </c>
      <c r="EJ20" s="120">
        <f t="shared" si="80"/>
        <v>0</v>
      </c>
      <c r="EK20" s="127">
        <f t="shared" si="9"/>
        <v>0</v>
      </c>
      <c r="EL20" s="120">
        <f>EL42+EL43+EL44</f>
        <v>0</v>
      </c>
      <c r="EM20" s="120">
        <f>EM42+EM43+EM44</f>
        <v>6</v>
      </c>
      <c r="EN20" s="127">
        <f t="shared" si="10"/>
        <v>6.6666666666666666E-2</v>
      </c>
      <c r="EO20" s="120">
        <f>EO42+EO43+EO44</f>
        <v>6</v>
      </c>
      <c r="EP20" s="127">
        <f t="shared" si="11"/>
        <v>6.6666666666666666E-2</v>
      </c>
      <c r="EQ20" s="125"/>
      <c r="ER20" s="126" t="s">
        <v>156</v>
      </c>
      <c r="ES20" s="120">
        <f>ES42+ES43+ES44</f>
        <v>0</v>
      </c>
      <c r="ET20" s="120">
        <f t="shared" ref="ET20:FK20" si="81">ET42+ET43+ET44</f>
        <v>0</v>
      </c>
      <c r="EU20" s="120">
        <f t="shared" si="81"/>
        <v>0</v>
      </c>
      <c r="EV20" s="120">
        <f t="shared" si="81"/>
        <v>6</v>
      </c>
      <c r="EW20" s="120">
        <f t="shared" si="81"/>
        <v>1</v>
      </c>
      <c r="EX20" s="120">
        <f t="shared" si="81"/>
        <v>0</v>
      </c>
      <c r="EY20" s="120">
        <f t="shared" si="81"/>
        <v>1</v>
      </c>
      <c r="EZ20" s="120">
        <f t="shared" si="81"/>
        <v>0</v>
      </c>
      <c r="FA20" s="120">
        <f t="shared" si="81"/>
        <v>0</v>
      </c>
      <c r="FB20" s="120">
        <f t="shared" si="81"/>
        <v>1</v>
      </c>
      <c r="FC20" s="120">
        <f t="shared" si="81"/>
        <v>2</v>
      </c>
      <c r="FD20" s="120">
        <f t="shared" si="81"/>
        <v>0</v>
      </c>
      <c r="FE20" s="120">
        <f t="shared" si="81"/>
        <v>1</v>
      </c>
      <c r="FF20" s="120">
        <f t="shared" si="81"/>
        <v>0</v>
      </c>
      <c r="FG20" s="120">
        <f t="shared" si="81"/>
        <v>0</v>
      </c>
      <c r="FH20" s="120">
        <f t="shared" si="81"/>
        <v>0</v>
      </c>
      <c r="FI20" s="120">
        <f t="shared" si="81"/>
        <v>0</v>
      </c>
      <c r="FJ20" s="120">
        <f t="shared" si="81"/>
        <v>0</v>
      </c>
      <c r="FK20" s="119">
        <f t="shared" si="81"/>
        <v>114</v>
      </c>
      <c r="FL20" s="188">
        <f t="shared" si="12"/>
        <v>1.7543859649122806</v>
      </c>
      <c r="FM20" s="120">
        <f t="shared" ref="FM20:GG20" si="82">FM42+FM43+FM44</f>
        <v>0</v>
      </c>
      <c r="FN20" s="120">
        <f t="shared" si="82"/>
        <v>0</v>
      </c>
      <c r="FO20" s="120">
        <f t="shared" si="82"/>
        <v>1</v>
      </c>
      <c r="FP20" s="120">
        <f t="shared" si="82"/>
        <v>1</v>
      </c>
      <c r="FQ20" s="120">
        <f t="shared" si="82"/>
        <v>0</v>
      </c>
      <c r="FR20" s="120">
        <f t="shared" si="82"/>
        <v>0</v>
      </c>
      <c r="FS20" s="120">
        <f t="shared" si="82"/>
        <v>0</v>
      </c>
      <c r="FT20" s="120">
        <f t="shared" si="82"/>
        <v>0</v>
      </c>
      <c r="FU20" s="120">
        <f t="shared" si="82"/>
        <v>3</v>
      </c>
      <c r="FV20" s="120">
        <f t="shared" si="82"/>
        <v>1</v>
      </c>
      <c r="FW20" s="120">
        <f t="shared" si="82"/>
        <v>1</v>
      </c>
      <c r="FX20" s="120">
        <f t="shared" si="82"/>
        <v>2</v>
      </c>
      <c r="FY20" s="120">
        <f t="shared" si="82"/>
        <v>0</v>
      </c>
      <c r="FZ20" s="120">
        <f t="shared" si="82"/>
        <v>0</v>
      </c>
      <c r="GA20" s="120">
        <f t="shared" si="82"/>
        <v>2</v>
      </c>
      <c r="GB20" s="120">
        <f t="shared" si="82"/>
        <v>1</v>
      </c>
      <c r="GC20" s="120">
        <f t="shared" si="82"/>
        <v>0</v>
      </c>
      <c r="GD20" s="120">
        <f t="shared" si="82"/>
        <v>2</v>
      </c>
      <c r="GE20" s="120">
        <f t="shared" si="82"/>
        <v>0</v>
      </c>
      <c r="GF20" s="120">
        <f t="shared" si="82"/>
        <v>0</v>
      </c>
      <c r="GG20" s="120">
        <f t="shared" si="82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5.384615384615385</v>
      </c>
      <c r="GL20" s="120">
        <f>GL42+GL43+GL44</f>
        <v>0</v>
      </c>
      <c r="GM20" s="120">
        <f t="shared" ref="GM20:GW20" si="83">GM42+GM43+GM44</f>
        <v>0</v>
      </c>
      <c r="GN20" s="120">
        <f t="shared" si="83"/>
        <v>0</v>
      </c>
      <c r="GO20" s="120">
        <f t="shared" si="83"/>
        <v>0</v>
      </c>
      <c r="GP20" s="120">
        <f t="shared" si="83"/>
        <v>0</v>
      </c>
      <c r="GQ20" s="120">
        <f t="shared" si="83"/>
        <v>6</v>
      </c>
      <c r="GR20" s="120">
        <f t="shared" si="83"/>
        <v>2</v>
      </c>
      <c r="GS20" s="120">
        <f t="shared" si="83"/>
        <v>4</v>
      </c>
      <c r="GT20" s="120">
        <f t="shared" si="83"/>
        <v>17</v>
      </c>
      <c r="GU20" s="129">
        <f t="shared" si="83"/>
        <v>6</v>
      </c>
      <c r="GV20" s="131">
        <f t="shared" si="83"/>
        <v>18</v>
      </c>
      <c r="GW20" s="120">
        <f t="shared" si="83"/>
        <v>636</v>
      </c>
      <c r="GX20" s="304">
        <f t="shared" si="16"/>
        <v>2.8301886792452833</v>
      </c>
      <c r="GY20" s="130">
        <f t="shared" ref="GY20:HG20" si="84">GY42+GY43+GY44</f>
        <v>0</v>
      </c>
      <c r="GZ20" s="120">
        <f t="shared" si="84"/>
        <v>0</v>
      </c>
      <c r="HA20" s="120">
        <f t="shared" si="84"/>
        <v>0</v>
      </c>
      <c r="HB20" s="120">
        <f t="shared" si="84"/>
        <v>0</v>
      </c>
      <c r="HC20" s="120">
        <f t="shared" si="84"/>
        <v>0</v>
      </c>
      <c r="HD20" s="120">
        <f t="shared" si="84"/>
        <v>0</v>
      </c>
      <c r="HE20" s="120">
        <f t="shared" si="84"/>
        <v>0</v>
      </c>
      <c r="HF20" s="120">
        <f t="shared" si="84"/>
        <v>0</v>
      </c>
      <c r="HG20" s="124">
        <f t="shared" si="84"/>
        <v>0</v>
      </c>
      <c r="HH20" s="125"/>
      <c r="HI20" s="126" t="s">
        <v>156</v>
      </c>
      <c r="HJ20" s="120">
        <f t="shared" ref="HJ20:HR20" si="85">HJ42+HJ43+HJ44</f>
        <v>0</v>
      </c>
      <c r="HK20" s="120">
        <f t="shared" si="85"/>
        <v>0</v>
      </c>
      <c r="HL20" s="120">
        <f t="shared" si="85"/>
        <v>0</v>
      </c>
      <c r="HM20" s="120">
        <f t="shared" si="85"/>
        <v>0</v>
      </c>
      <c r="HN20" s="120">
        <f t="shared" si="85"/>
        <v>0</v>
      </c>
      <c r="HO20" s="120">
        <f t="shared" si="85"/>
        <v>0</v>
      </c>
      <c r="HP20" s="120">
        <f t="shared" si="85"/>
        <v>0</v>
      </c>
      <c r="HQ20" s="129">
        <f t="shared" si="85"/>
        <v>0</v>
      </c>
      <c r="HR20" s="131">
        <f t="shared" si="85"/>
        <v>49</v>
      </c>
      <c r="HS20" s="198">
        <f t="shared" si="46"/>
        <v>0</v>
      </c>
      <c r="HT20" s="130">
        <f t="shared" ref="HT20:IF20" si="86">HT42+HT43+HT44</f>
        <v>0</v>
      </c>
      <c r="HU20" s="120">
        <f t="shared" si="86"/>
        <v>0</v>
      </c>
      <c r="HV20" s="120">
        <f t="shared" si="86"/>
        <v>0</v>
      </c>
      <c r="HW20" s="124">
        <f t="shared" si="86"/>
        <v>0</v>
      </c>
      <c r="HX20" s="211"/>
      <c r="HY20" s="130">
        <f t="shared" si="86"/>
        <v>0</v>
      </c>
      <c r="HZ20" s="120">
        <f t="shared" si="86"/>
        <v>0</v>
      </c>
      <c r="IA20" s="120">
        <f t="shared" si="86"/>
        <v>0</v>
      </c>
      <c r="IB20" s="120">
        <f t="shared" si="86"/>
        <v>0</v>
      </c>
      <c r="IC20" s="120">
        <f t="shared" si="86"/>
        <v>0</v>
      </c>
      <c r="ID20" s="120">
        <f t="shared" si="86"/>
        <v>0</v>
      </c>
      <c r="IE20" s="120">
        <f t="shared" si="86"/>
        <v>0</v>
      </c>
      <c r="IF20" s="124">
        <f t="shared" si="86"/>
        <v>0</v>
      </c>
      <c r="IG20" s="125"/>
      <c r="IH20" s="126" t="s">
        <v>156</v>
      </c>
      <c r="II20" s="120">
        <f t="shared" ref="II20:JH20" si="87">II42+II43+II44</f>
        <v>0</v>
      </c>
      <c r="IJ20" s="120">
        <f t="shared" si="87"/>
        <v>0</v>
      </c>
      <c r="IK20" s="120">
        <f t="shared" si="87"/>
        <v>0</v>
      </c>
      <c r="IL20" s="120">
        <f t="shared" si="87"/>
        <v>4</v>
      </c>
      <c r="IM20" s="120">
        <f t="shared" si="87"/>
        <v>1</v>
      </c>
      <c r="IN20" s="120">
        <f t="shared" si="87"/>
        <v>0</v>
      </c>
      <c r="IO20" s="120">
        <f t="shared" si="87"/>
        <v>5</v>
      </c>
      <c r="IP20" s="120">
        <f t="shared" si="87"/>
        <v>1</v>
      </c>
      <c r="IQ20" s="120">
        <f t="shared" si="87"/>
        <v>0</v>
      </c>
      <c r="IR20" s="120">
        <f t="shared" si="87"/>
        <v>4</v>
      </c>
      <c r="IS20" s="120">
        <f t="shared" si="87"/>
        <v>0</v>
      </c>
      <c r="IT20" s="120">
        <f t="shared" si="87"/>
        <v>0</v>
      </c>
      <c r="IU20" s="120">
        <f t="shared" si="87"/>
        <v>0</v>
      </c>
      <c r="IV20" s="120">
        <f t="shared" si="87"/>
        <v>0</v>
      </c>
      <c r="IW20" s="124">
        <f t="shared" si="87"/>
        <v>0</v>
      </c>
      <c r="IX20" s="130">
        <f t="shared" si="87"/>
        <v>2</v>
      </c>
      <c r="IY20" s="120">
        <f t="shared" si="87"/>
        <v>0</v>
      </c>
      <c r="IZ20" s="129">
        <f t="shared" si="87"/>
        <v>0</v>
      </c>
      <c r="JA20" s="131">
        <f t="shared" si="87"/>
        <v>2</v>
      </c>
      <c r="JB20" s="120">
        <f t="shared" si="87"/>
        <v>0</v>
      </c>
      <c r="JC20" s="124">
        <f t="shared" si="87"/>
        <v>0</v>
      </c>
      <c r="JD20" s="130">
        <f t="shared" si="87"/>
        <v>0</v>
      </c>
      <c r="JE20" s="120">
        <f t="shared" si="87"/>
        <v>0</v>
      </c>
      <c r="JF20" s="120">
        <f t="shared" si="87"/>
        <v>0</v>
      </c>
      <c r="JG20" s="120">
        <f t="shared" si="87"/>
        <v>0</v>
      </c>
      <c r="JH20" s="120">
        <f t="shared" si="87"/>
        <v>0</v>
      </c>
      <c r="JI20" s="125"/>
      <c r="JJ20" s="126" t="s">
        <v>156</v>
      </c>
      <c r="JK20" s="120">
        <f t="shared" ref="JK20:KE20" si="88">JK42+JK43+JK44</f>
        <v>0</v>
      </c>
      <c r="JL20" s="120">
        <f t="shared" si="88"/>
        <v>0</v>
      </c>
      <c r="JM20" s="120">
        <f t="shared" si="88"/>
        <v>0</v>
      </c>
      <c r="JN20" s="120">
        <f t="shared" si="88"/>
        <v>0</v>
      </c>
      <c r="JO20" s="120">
        <f t="shared" si="88"/>
        <v>0</v>
      </c>
      <c r="JP20" s="120">
        <f t="shared" si="88"/>
        <v>0</v>
      </c>
      <c r="JQ20" s="120">
        <f t="shared" si="88"/>
        <v>0</v>
      </c>
      <c r="JR20" s="120">
        <f t="shared" si="88"/>
        <v>0</v>
      </c>
      <c r="JS20" s="120">
        <f t="shared" si="88"/>
        <v>0</v>
      </c>
      <c r="JT20" s="129">
        <f t="shared" si="88"/>
        <v>0</v>
      </c>
      <c r="JU20" s="340">
        <f t="shared" si="88"/>
        <v>0</v>
      </c>
      <c r="JV20" s="341">
        <f t="shared" si="88"/>
        <v>0</v>
      </c>
      <c r="JW20" s="341">
        <f t="shared" si="88"/>
        <v>0</v>
      </c>
      <c r="JX20" s="341">
        <f t="shared" si="88"/>
        <v>0</v>
      </c>
      <c r="JY20" s="342">
        <f t="shared" si="88"/>
        <v>0</v>
      </c>
      <c r="JZ20" s="340">
        <f t="shared" si="88"/>
        <v>0</v>
      </c>
      <c r="KA20" s="341">
        <f t="shared" si="88"/>
        <v>0</v>
      </c>
      <c r="KB20" s="341">
        <f t="shared" si="88"/>
        <v>3</v>
      </c>
      <c r="KC20" s="341">
        <f t="shared" si="88"/>
        <v>0</v>
      </c>
      <c r="KD20" s="342">
        <f t="shared" si="88"/>
        <v>0</v>
      </c>
      <c r="KE20" s="340">
        <f t="shared" si="88"/>
        <v>319</v>
      </c>
      <c r="KF20" s="343">
        <f t="shared" si="19"/>
        <v>0.94043887147335425</v>
      </c>
      <c r="KG20" s="342">
        <f>KG42+KG43+KG44</f>
        <v>3</v>
      </c>
      <c r="KH20" s="131">
        <f t="shared" ref="KH20:KW20" si="89">KH42+KH43+KH44</f>
        <v>2</v>
      </c>
      <c r="KI20" s="130">
        <f t="shared" si="89"/>
        <v>0</v>
      </c>
      <c r="KJ20" s="124">
        <f t="shared" si="89"/>
        <v>0</v>
      </c>
      <c r="KK20" s="125"/>
      <c r="KL20" s="307" t="s">
        <v>156</v>
      </c>
      <c r="KM20" s="131">
        <f t="shared" si="89"/>
        <v>0</v>
      </c>
      <c r="KN20" s="120">
        <f t="shared" si="89"/>
        <v>0</v>
      </c>
      <c r="KO20" s="120">
        <f t="shared" si="89"/>
        <v>0</v>
      </c>
      <c r="KP20" s="120">
        <f t="shared" si="89"/>
        <v>0</v>
      </c>
      <c r="KQ20" s="120">
        <f t="shared" si="89"/>
        <v>0</v>
      </c>
      <c r="KR20" s="120">
        <f t="shared" si="89"/>
        <v>0</v>
      </c>
      <c r="KS20" s="120">
        <f t="shared" si="89"/>
        <v>1</v>
      </c>
      <c r="KT20" s="120">
        <f t="shared" si="89"/>
        <v>0</v>
      </c>
      <c r="KU20" s="124">
        <f t="shared" si="89"/>
        <v>0</v>
      </c>
      <c r="KV20" s="120">
        <f t="shared" si="89"/>
        <v>0</v>
      </c>
      <c r="KW20" s="120">
        <f t="shared" si="89"/>
        <v>0</v>
      </c>
      <c r="KY20" s="120">
        <f t="shared" ref="KY20:LB20" si="90">KY42+KY43+KY44</f>
        <v>0</v>
      </c>
      <c r="KZ20" s="120">
        <f t="shared" si="90"/>
        <v>0</v>
      </c>
      <c r="LA20" s="120">
        <f t="shared" si="90"/>
        <v>0</v>
      </c>
      <c r="LB20" s="120">
        <f t="shared" si="90"/>
        <v>0</v>
      </c>
      <c r="LD20" s="307" t="s">
        <v>156</v>
      </c>
      <c r="LE20" s="120">
        <f t="shared" ref="LE20:LV20" si="91">LE42+LE43+LE44</f>
        <v>0</v>
      </c>
      <c r="LF20" s="120">
        <f t="shared" si="91"/>
        <v>0</v>
      </c>
      <c r="LG20" s="120">
        <f t="shared" si="91"/>
        <v>0</v>
      </c>
      <c r="LH20" s="120">
        <f t="shared" si="91"/>
        <v>0</v>
      </c>
      <c r="LI20" s="120">
        <f t="shared" si="91"/>
        <v>0</v>
      </c>
      <c r="LJ20" s="124">
        <f t="shared" si="91"/>
        <v>0</v>
      </c>
      <c r="LK20" s="131">
        <f t="shared" si="91"/>
        <v>0</v>
      </c>
      <c r="LL20" s="120">
        <f t="shared" si="91"/>
        <v>0</v>
      </c>
      <c r="LM20" s="120">
        <f t="shared" si="91"/>
        <v>0</v>
      </c>
      <c r="LN20" s="124">
        <f t="shared" si="91"/>
        <v>0</v>
      </c>
      <c r="LO20" s="124">
        <f t="shared" si="91"/>
        <v>3</v>
      </c>
      <c r="LP20" s="124">
        <f t="shared" si="91"/>
        <v>0</v>
      </c>
      <c r="LQ20" s="124">
        <f t="shared" si="91"/>
        <v>0</v>
      </c>
      <c r="LR20" s="129">
        <f t="shared" si="91"/>
        <v>0</v>
      </c>
      <c r="LS20" s="131">
        <f t="shared" si="91"/>
        <v>8</v>
      </c>
      <c r="LT20" s="120">
        <f t="shared" si="91"/>
        <v>3</v>
      </c>
      <c r="LU20" s="120">
        <f t="shared" si="91"/>
        <v>4</v>
      </c>
      <c r="LV20" s="124">
        <f t="shared" si="91"/>
        <v>0</v>
      </c>
      <c r="LW20" s="959"/>
    </row>
    <row r="21" spans="1:335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0</v>
      </c>
      <c r="E21" s="120">
        <f>E37+E36</f>
        <v>0</v>
      </c>
      <c r="F21" s="120">
        <f>F37+F36</f>
        <v>0</v>
      </c>
      <c r="G21" s="410">
        <f t="shared" si="24"/>
        <v>0</v>
      </c>
      <c r="H21" s="130">
        <f>H37+H36</f>
        <v>0</v>
      </c>
      <c r="I21" s="129">
        <f>I37+I36</f>
        <v>0</v>
      </c>
      <c r="J21" s="131">
        <f>J37+J36</f>
        <v>7</v>
      </c>
      <c r="K21" s="120">
        <f>K37+K36</f>
        <v>5</v>
      </c>
      <c r="L21" s="124">
        <f>L37+L36</f>
        <v>9</v>
      </c>
      <c r="M21" s="497">
        <f t="shared" si="1"/>
        <v>15.517241379310345</v>
      </c>
      <c r="N21" s="131">
        <f>N37+N36</f>
        <v>7</v>
      </c>
      <c r="O21" s="120">
        <f>O37+O36</f>
        <v>5</v>
      </c>
      <c r="P21" s="120">
        <f>P37+P36</f>
        <v>9</v>
      </c>
      <c r="Q21" s="386">
        <f t="shared" si="25"/>
        <v>15.517241379310345</v>
      </c>
      <c r="R21" s="130">
        <f t="shared" ref="R21:AG21" si="92">R37+R36</f>
        <v>0</v>
      </c>
      <c r="S21" s="120">
        <f t="shared" si="92"/>
        <v>0</v>
      </c>
      <c r="T21" s="120">
        <f t="shared" si="92"/>
        <v>0</v>
      </c>
      <c r="U21" s="120">
        <f t="shared" si="92"/>
        <v>0</v>
      </c>
      <c r="V21" s="120">
        <f t="shared" si="92"/>
        <v>0</v>
      </c>
      <c r="W21" s="120">
        <f t="shared" si="92"/>
        <v>0</v>
      </c>
      <c r="X21" s="120">
        <f t="shared" si="92"/>
        <v>7</v>
      </c>
      <c r="Y21" s="120">
        <f t="shared" si="92"/>
        <v>5</v>
      </c>
      <c r="Z21" s="120">
        <f t="shared" si="92"/>
        <v>7</v>
      </c>
      <c r="AA21" s="120">
        <f t="shared" si="92"/>
        <v>5</v>
      </c>
      <c r="AB21" s="120">
        <f t="shared" si="92"/>
        <v>13</v>
      </c>
      <c r="AC21" s="120">
        <f t="shared" si="92"/>
        <v>9</v>
      </c>
      <c r="AD21" s="120">
        <f t="shared" si="92"/>
        <v>0</v>
      </c>
      <c r="AE21" s="120">
        <f t="shared" si="92"/>
        <v>0</v>
      </c>
      <c r="AF21" s="120">
        <f t="shared" si="92"/>
        <v>0</v>
      </c>
      <c r="AG21" s="120">
        <f t="shared" si="92"/>
        <v>0</v>
      </c>
      <c r="AH21" s="125"/>
      <c r="AI21" s="308" t="s">
        <v>158</v>
      </c>
      <c r="AJ21" s="474">
        <f>AJ37+AJ36</f>
        <v>64</v>
      </c>
      <c r="AK21" s="120">
        <f>AK37+AK36</f>
        <v>3</v>
      </c>
      <c r="AL21" s="127">
        <f t="shared" si="27"/>
        <v>4.6875</v>
      </c>
      <c r="AM21" s="120">
        <f t="shared" ref="AM21:AU21" si="93">AM37+AM36</f>
        <v>3</v>
      </c>
      <c r="AN21" s="129">
        <f t="shared" si="93"/>
        <v>3</v>
      </c>
      <c r="AO21" s="131">
        <f t="shared" si="93"/>
        <v>1</v>
      </c>
      <c r="AP21" s="120">
        <f t="shared" si="93"/>
        <v>0</v>
      </c>
      <c r="AQ21" s="124">
        <f t="shared" si="93"/>
        <v>9</v>
      </c>
      <c r="AR21" s="130">
        <f t="shared" si="93"/>
        <v>0</v>
      </c>
      <c r="AS21" s="120">
        <f t="shared" si="93"/>
        <v>1</v>
      </c>
      <c r="AT21" s="120">
        <f t="shared" si="93"/>
        <v>4</v>
      </c>
      <c r="AU21" s="120">
        <f t="shared" si="93"/>
        <v>7</v>
      </c>
      <c r="AV21" s="127">
        <f t="shared" si="29"/>
        <v>10.9375</v>
      </c>
      <c r="AW21" s="120">
        <f>AW37+AW36</f>
        <v>7</v>
      </c>
      <c r="AX21" s="120">
        <f>AX37+AX36</f>
        <v>7</v>
      </c>
      <c r="AY21" s="120">
        <f>AY37+AY36</f>
        <v>0</v>
      </c>
      <c r="AZ21" s="120">
        <f>AZ37+AZ36</f>
        <v>1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1</v>
      </c>
      <c r="BE21" s="120">
        <f>BE37+BE36</f>
        <v>0</v>
      </c>
      <c r="BF21" s="127">
        <f t="shared" si="31"/>
        <v>0</v>
      </c>
      <c r="BG21" s="120">
        <f t="shared" ref="BG21:BM21" si="94">BG37+BG36</f>
        <v>0</v>
      </c>
      <c r="BH21" s="120">
        <f t="shared" si="94"/>
        <v>0</v>
      </c>
      <c r="BI21" s="120">
        <f t="shared" si="94"/>
        <v>0</v>
      </c>
      <c r="BJ21" s="120">
        <f t="shared" si="94"/>
        <v>0</v>
      </c>
      <c r="BK21" s="120">
        <f t="shared" si="94"/>
        <v>0</v>
      </c>
      <c r="BL21" s="120">
        <f t="shared" si="94"/>
        <v>0</v>
      </c>
      <c r="BM21" s="120">
        <f t="shared" si="94"/>
        <v>0</v>
      </c>
      <c r="BN21" s="125"/>
      <c r="BO21" s="133" t="s">
        <v>158</v>
      </c>
      <c r="BP21" s="119">
        <f>BP37+BP36</f>
        <v>70</v>
      </c>
      <c r="BQ21" s="120">
        <f t="shared" ref="BQ21:BX21" si="95">BQ37+BQ36</f>
        <v>0</v>
      </c>
      <c r="BR21" s="120">
        <f t="shared" si="95"/>
        <v>25</v>
      </c>
      <c r="BS21" s="120">
        <f t="shared" si="95"/>
        <v>0</v>
      </c>
      <c r="BT21" s="120">
        <f t="shared" si="95"/>
        <v>4</v>
      </c>
      <c r="BU21" s="129">
        <f t="shared" si="95"/>
        <v>0</v>
      </c>
      <c r="BV21" s="131">
        <f t="shared" si="95"/>
        <v>0</v>
      </c>
      <c r="BW21" s="120">
        <f t="shared" si="95"/>
        <v>0</v>
      </c>
      <c r="BX21" s="120">
        <f t="shared" si="95"/>
        <v>0</v>
      </c>
      <c r="BY21" s="477">
        <f t="shared" si="34"/>
        <v>0</v>
      </c>
      <c r="BZ21" s="131">
        <f>BZ37+BZ36</f>
        <v>0</v>
      </c>
      <c r="CA21" s="120">
        <f>CA37+CA36</f>
        <v>0</v>
      </c>
      <c r="CB21" s="120">
        <f>CB37+CB36</f>
        <v>0</v>
      </c>
      <c r="CC21" s="469">
        <f t="shared" si="35"/>
        <v>0</v>
      </c>
      <c r="CD21" s="130">
        <f t="shared" ref="CD21:CK21" si="96">CD37+CD36</f>
        <v>0</v>
      </c>
      <c r="CE21" s="120">
        <f t="shared" si="96"/>
        <v>0</v>
      </c>
      <c r="CF21" s="120">
        <f t="shared" si="96"/>
        <v>0</v>
      </c>
      <c r="CG21" s="120">
        <f t="shared" si="96"/>
        <v>0</v>
      </c>
      <c r="CH21" s="120">
        <f t="shared" si="96"/>
        <v>0</v>
      </c>
      <c r="CI21" s="120">
        <f t="shared" si="96"/>
        <v>0</v>
      </c>
      <c r="CJ21" s="120">
        <f t="shared" si="96"/>
        <v>0</v>
      </c>
      <c r="CK21" s="120">
        <f t="shared" si="96"/>
        <v>1</v>
      </c>
      <c r="CL21" s="315">
        <f t="shared" si="37"/>
        <v>1.4285714285714286</v>
      </c>
      <c r="CM21" s="117">
        <f t="shared" ref="CM21:CN21" si="97">CM37+CM36</f>
        <v>1</v>
      </c>
      <c r="CN21" s="324">
        <f t="shared" si="97"/>
        <v>1</v>
      </c>
      <c r="CO21" s="130">
        <f>CO37+CO36</f>
        <v>0</v>
      </c>
      <c r="CP21" s="125"/>
      <c r="CQ21" s="132" t="s">
        <v>158</v>
      </c>
      <c r="CR21" s="367">
        <f t="shared" ref="CR21:DM21" si="98">CR37+CR36</f>
        <v>6</v>
      </c>
      <c r="CS21" s="131">
        <f t="shared" si="98"/>
        <v>0</v>
      </c>
      <c r="CT21" s="120">
        <f t="shared" si="98"/>
        <v>6</v>
      </c>
      <c r="CU21" s="120">
        <f t="shared" si="98"/>
        <v>0</v>
      </c>
      <c r="CV21" s="120">
        <f t="shared" si="98"/>
        <v>0</v>
      </c>
      <c r="CW21" s="120">
        <f t="shared" si="98"/>
        <v>0</v>
      </c>
      <c r="CX21" s="120">
        <f t="shared" si="98"/>
        <v>0</v>
      </c>
      <c r="CY21" s="120">
        <f t="shared" si="98"/>
        <v>0</v>
      </c>
      <c r="CZ21" s="120">
        <f t="shared" si="98"/>
        <v>0</v>
      </c>
      <c r="DA21" s="120">
        <f t="shared" si="98"/>
        <v>0</v>
      </c>
      <c r="DB21" s="120">
        <f t="shared" si="98"/>
        <v>0</v>
      </c>
      <c r="DC21" s="120">
        <f t="shared" si="98"/>
        <v>0</v>
      </c>
      <c r="DD21" s="120">
        <f t="shared" si="98"/>
        <v>0</v>
      </c>
      <c r="DE21" s="120">
        <f t="shared" si="98"/>
        <v>0</v>
      </c>
      <c r="DF21" s="120">
        <f t="shared" si="98"/>
        <v>0</v>
      </c>
      <c r="DG21" s="120">
        <f t="shared" si="98"/>
        <v>0</v>
      </c>
      <c r="DH21" s="120">
        <f t="shared" si="98"/>
        <v>0</v>
      </c>
      <c r="DI21" s="120">
        <f t="shared" si="98"/>
        <v>0</v>
      </c>
      <c r="DJ21" s="120">
        <f t="shared" si="98"/>
        <v>0</v>
      </c>
      <c r="DK21" s="120">
        <f t="shared" si="98"/>
        <v>0</v>
      </c>
      <c r="DL21" s="120">
        <f t="shared" si="98"/>
        <v>0</v>
      </c>
      <c r="DM21" s="120">
        <f t="shared" si="98"/>
        <v>0</v>
      </c>
      <c r="DN21" s="125"/>
      <c r="DO21" s="308" t="s">
        <v>158</v>
      </c>
      <c r="DP21" s="474">
        <f>DP37+DP36</f>
        <v>78</v>
      </c>
      <c r="DQ21" s="120">
        <f t="shared" ref="DQ21:DW21" si="99">DQ37+DQ36</f>
        <v>0</v>
      </c>
      <c r="DR21" s="120">
        <f t="shared" si="99"/>
        <v>8</v>
      </c>
      <c r="DS21" s="120">
        <f t="shared" si="99"/>
        <v>3</v>
      </c>
      <c r="DT21" s="120">
        <f t="shared" si="99"/>
        <v>0</v>
      </c>
      <c r="DU21" s="120">
        <f t="shared" si="99"/>
        <v>0</v>
      </c>
      <c r="DV21" s="120">
        <f t="shared" si="99"/>
        <v>0</v>
      </c>
      <c r="DW21" s="120">
        <f t="shared" si="99"/>
        <v>0</v>
      </c>
      <c r="DX21" s="127">
        <f t="shared" si="7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0">EC37+EC36</f>
        <v>0</v>
      </c>
      <c r="ED21" s="120">
        <f t="shared" si="100"/>
        <v>0</v>
      </c>
      <c r="EE21" s="120">
        <f t="shared" si="100"/>
        <v>0</v>
      </c>
      <c r="EF21" s="120">
        <f t="shared" si="100"/>
        <v>0</v>
      </c>
      <c r="EG21" s="120">
        <f t="shared" si="100"/>
        <v>0</v>
      </c>
      <c r="EH21" s="120">
        <f t="shared" si="100"/>
        <v>0</v>
      </c>
      <c r="EI21" s="120">
        <f t="shared" si="100"/>
        <v>0</v>
      </c>
      <c r="EJ21" s="120">
        <f t="shared" si="100"/>
        <v>0</v>
      </c>
      <c r="EK21" s="127">
        <f t="shared" si="9"/>
        <v>0</v>
      </c>
      <c r="EL21" s="120">
        <f>EL37+EL36</f>
        <v>0</v>
      </c>
      <c r="EM21" s="120">
        <f>EM37+EM36</f>
        <v>11</v>
      </c>
      <c r="EN21" s="127">
        <f t="shared" si="10"/>
        <v>0.14102564102564102</v>
      </c>
      <c r="EO21" s="120">
        <f>EO37+EO36</f>
        <v>11</v>
      </c>
      <c r="EP21" s="127">
        <f t="shared" si="11"/>
        <v>0.14102564102564102</v>
      </c>
      <c r="EQ21" s="125"/>
      <c r="ER21" s="133" t="s">
        <v>158</v>
      </c>
      <c r="ES21" s="120">
        <f>ES37+ES36</f>
        <v>0</v>
      </c>
      <c r="ET21" s="120">
        <f t="shared" ref="ET21:FK21" si="101">ET37+ET36</f>
        <v>0</v>
      </c>
      <c r="EU21" s="120">
        <f t="shared" si="101"/>
        <v>0</v>
      </c>
      <c r="EV21" s="120">
        <f t="shared" si="101"/>
        <v>0</v>
      </c>
      <c r="EW21" s="120">
        <f t="shared" si="101"/>
        <v>0</v>
      </c>
      <c r="EX21" s="120">
        <f t="shared" si="101"/>
        <v>0</v>
      </c>
      <c r="EY21" s="120">
        <f t="shared" si="101"/>
        <v>1</v>
      </c>
      <c r="EZ21" s="120">
        <f t="shared" si="101"/>
        <v>0</v>
      </c>
      <c r="FA21" s="120">
        <f t="shared" si="101"/>
        <v>0</v>
      </c>
      <c r="FB21" s="120">
        <f t="shared" si="101"/>
        <v>3</v>
      </c>
      <c r="FC21" s="120">
        <f t="shared" si="101"/>
        <v>1</v>
      </c>
      <c r="FD21" s="120">
        <f t="shared" si="101"/>
        <v>0</v>
      </c>
      <c r="FE21" s="120">
        <f t="shared" si="101"/>
        <v>0</v>
      </c>
      <c r="FF21" s="120">
        <f t="shared" si="101"/>
        <v>0</v>
      </c>
      <c r="FG21" s="120">
        <f t="shared" si="101"/>
        <v>0</v>
      </c>
      <c r="FH21" s="120">
        <f t="shared" si="101"/>
        <v>0</v>
      </c>
      <c r="FI21" s="120">
        <f t="shared" si="101"/>
        <v>0</v>
      </c>
      <c r="FJ21" s="120">
        <f t="shared" si="101"/>
        <v>0</v>
      </c>
      <c r="FK21" s="119">
        <f t="shared" si="101"/>
        <v>0</v>
      </c>
      <c r="FL21" s="188" t="e">
        <f t="shared" si="12"/>
        <v>#DIV/0!</v>
      </c>
      <c r="FM21" s="120">
        <f t="shared" ref="FM21:GG21" si="102">FM37+FM36</f>
        <v>0</v>
      </c>
      <c r="FN21" s="120">
        <f t="shared" si="102"/>
        <v>0</v>
      </c>
      <c r="FO21" s="120">
        <f t="shared" si="102"/>
        <v>4</v>
      </c>
      <c r="FP21" s="120">
        <f t="shared" si="102"/>
        <v>2</v>
      </c>
      <c r="FQ21" s="120">
        <f t="shared" si="102"/>
        <v>0</v>
      </c>
      <c r="FR21" s="120">
        <f t="shared" si="102"/>
        <v>0</v>
      </c>
      <c r="FS21" s="120">
        <f t="shared" si="102"/>
        <v>0</v>
      </c>
      <c r="FT21" s="120">
        <f t="shared" si="102"/>
        <v>0</v>
      </c>
      <c r="FU21" s="120">
        <f t="shared" si="102"/>
        <v>0</v>
      </c>
      <c r="FV21" s="120">
        <f t="shared" si="102"/>
        <v>0</v>
      </c>
      <c r="FW21" s="120">
        <f t="shared" si="102"/>
        <v>0</v>
      </c>
      <c r="FX21" s="120">
        <f t="shared" si="102"/>
        <v>0</v>
      </c>
      <c r="FY21" s="120">
        <f t="shared" si="102"/>
        <v>0</v>
      </c>
      <c r="FZ21" s="120">
        <f t="shared" si="102"/>
        <v>0</v>
      </c>
      <c r="GA21" s="120">
        <f t="shared" si="102"/>
        <v>2</v>
      </c>
      <c r="GB21" s="120">
        <f t="shared" si="102"/>
        <v>0</v>
      </c>
      <c r="GC21" s="120">
        <f t="shared" si="102"/>
        <v>0</v>
      </c>
      <c r="GD21" s="120">
        <f t="shared" si="102"/>
        <v>0</v>
      </c>
      <c r="GE21" s="120">
        <f t="shared" si="102"/>
        <v>0</v>
      </c>
      <c r="GF21" s="120">
        <f t="shared" si="102"/>
        <v>0</v>
      </c>
      <c r="GG21" s="120">
        <f t="shared" si="102"/>
        <v>0</v>
      </c>
      <c r="GH21" s="125"/>
      <c r="GI21" s="133" t="s">
        <v>158</v>
      </c>
      <c r="GJ21" s="119">
        <f>GJ37+GJ36</f>
        <v>474</v>
      </c>
      <c r="GK21" s="192">
        <f t="shared" si="14"/>
        <v>3.79746835443038</v>
      </c>
      <c r="GL21" s="120">
        <f>GL37+GL36</f>
        <v>0</v>
      </c>
      <c r="GM21" s="120">
        <f t="shared" ref="GM21:GW21" si="103">GM37+GM36</f>
        <v>0</v>
      </c>
      <c r="GN21" s="120">
        <f t="shared" si="103"/>
        <v>0</v>
      </c>
      <c r="GO21" s="120">
        <f t="shared" si="103"/>
        <v>0</v>
      </c>
      <c r="GP21" s="120">
        <f t="shared" si="103"/>
        <v>0</v>
      </c>
      <c r="GQ21" s="120">
        <f t="shared" si="103"/>
        <v>2</v>
      </c>
      <c r="GR21" s="120">
        <f t="shared" si="103"/>
        <v>2</v>
      </c>
      <c r="GS21" s="120">
        <f t="shared" si="103"/>
        <v>4</v>
      </c>
      <c r="GT21" s="120">
        <f t="shared" si="103"/>
        <v>8</v>
      </c>
      <c r="GU21" s="129">
        <f t="shared" si="103"/>
        <v>2</v>
      </c>
      <c r="GV21" s="131">
        <f t="shared" si="103"/>
        <v>7</v>
      </c>
      <c r="GW21" s="120">
        <f t="shared" si="103"/>
        <v>317</v>
      </c>
      <c r="GX21" s="304">
        <f t="shared" si="16"/>
        <v>2.2082018927444795</v>
      </c>
      <c r="GY21" s="130">
        <f t="shared" ref="GY21:HG21" si="104">GY37+GY36</f>
        <v>3</v>
      </c>
      <c r="GZ21" s="120">
        <f t="shared" si="104"/>
        <v>0</v>
      </c>
      <c r="HA21" s="120">
        <f t="shared" si="104"/>
        <v>0</v>
      </c>
      <c r="HB21" s="120">
        <f t="shared" si="104"/>
        <v>0</v>
      </c>
      <c r="HC21" s="120">
        <f t="shared" si="104"/>
        <v>0</v>
      </c>
      <c r="HD21" s="120">
        <f t="shared" si="104"/>
        <v>0</v>
      </c>
      <c r="HE21" s="120">
        <f t="shared" si="104"/>
        <v>0</v>
      </c>
      <c r="HF21" s="120">
        <f t="shared" si="104"/>
        <v>0</v>
      </c>
      <c r="HG21" s="124">
        <f t="shared" si="104"/>
        <v>0</v>
      </c>
      <c r="HH21" s="125"/>
      <c r="HI21" s="133" t="s">
        <v>158</v>
      </c>
      <c r="HJ21" s="120">
        <f t="shared" ref="HJ21:HR21" si="105">HJ37+HJ36</f>
        <v>0</v>
      </c>
      <c r="HK21" s="120">
        <f t="shared" si="105"/>
        <v>0</v>
      </c>
      <c r="HL21" s="120">
        <f t="shared" si="105"/>
        <v>0</v>
      </c>
      <c r="HM21" s="120">
        <f t="shared" si="105"/>
        <v>0</v>
      </c>
      <c r="HN21" s="120">
        <f t="shared" si="105"/>
        <v>0</v>
      </c>
      <c r="HO21" s="120">
        <f t="shared" si="105"/>
        <v>0</v>
      </c>
      <c r="HP21" s="120">
        <f t="shared" si="105"/>
        <v>0</v>
      </c>
      <c r="HQ21" s="129">
        <f t="shared" si="105"/>
        <v>0</v>
      </c>
      <c r="HR21" s="131">
        <f t="shared" si="105"/>
        <v>37</v>
      </c>
      <c r="HS21" s="198">
        <f t="shared" si="46"/>
        <v>0</v>
      </c>
      <c r="HT21" s="130">
        <f t="shared" ref="HT21:IF21" si="106">HT37+HT36</f>
        <v>0</v>
      </c>
      <c r="HU21" s="120">
        <f t="shared" si="106"/>
        <v>0</v>
      </c>
      <c r="HV21" s="120">
        <f t="shared" si="106"/>
        <v>0</v>
      </c>
      <c r="HW21" s="124">
        <f t="shared" si="106"/>
        <v>0</v>
      </c>
      <c r="HX21" s="211"/>
      <c r="HY21" s="130">
        <f t="shared" si="106"/>
        <v>0</v>
      </c>
      <c r="HZ21" s="120">
        <f t="shared" si="106"/>
        <v>0</v>
      </c>
      <c r="IA21" s="120">
        <f t="shared" si="106"/>
        <v>0</v>
      </c>
      <c r="IB21" s="120">
        <f t="shared" si="106"/>
        <v>0</v>
      </c>
      <c r="IC21" s="120">
        <f t="shared" si="106"/>
        <v>0</v>
      </c>
      <c r="ID21" s="120">
        <f t="shared" si="106"/>
        <v>0</v>
      </c>
      <c r="IE21" s="120">
        <f t="shared" si="106"/>
        <v>0</v>
      </c>
      <c r="IF21" s="124">
        <f t="shared" si="106"/>
        <v>0</v>
      </c>
      <c r="IG21" s="125"/>
      <c r="IH21" s="133" t="s">
        <v>158</v>
      </c>
      <c r="II21" s="120">
        <f t="shared" ref="II21:JH21" si="107">II37+II36</f>
        <v>0</v>
      </c>
      <c r="IJ21" s="120">
        <f t="shared" si="107"/>
        <v>0</v>
      </c>
      <c r="IK21" s="120">
        <f t="shared" si="107"/>
        <v>0</v>
      </c>
      <c r="IL21" s="120">
        <f t="shared" si="107"/>
        <v>0</v>
      </c>
      <c r="IM21" s="120">
        <f t="shared" si="107"/>
        <v>0</v>
      </c>
      <c r="IN21" s="120">
        <f t="shared" si="107"/>
        <v>0</v>
      </c>
      <c r="IO21" s="120">
        <f t="shared" si="107"/>
        <v>0</v>
      </c>
      <c r="IP21" s="120">
        <f t="shared" si="107"/>
        <v>0</v>
      </c>
      <c r="IQ21" s="120">
        <f t="shared" si="107"/>
        <v>0</v>
      </c>
      <c r="IR21" s="120">
        <f t="shared" si="107"/>
        <v>0</v>
      </c>
      <c r="IS21" s="120">
        <f t="shared" si="107"/>
        <v>0</v>
      </c>
      <c r="IT21" s="120">
        <f t="shared" si="107"/>
        <v>0</v>
      </c>
      <c r="IU21" s="120">
        <f t="shared" si="107"/>
        <v>0</v>
      </c>
      <c r="IV21" s="120">
        <f t="shared" si="107"/>
        <v>0</v>
      </c>
      <c r="IW21" s="124">
        <f t="shared" si="107"/>
        <v>0</v>
      </c>
      <c r="IX21" s="130">
        <f t="shared" si="107"/>
        <v>0</v>
      </c>
      <c r="IY21" s="120">
        <f t="shared" si="107"/>
        <v>0</v>
      </c>
      <c r="IZ21" s="129">
        <f t="shared" si="107"/>
        <v>0</v>
      </c>
      <c r="JA21" s="131">
        <f t="shared" si="107"/>
        <v>0</v>
      </c>
      <c r="JB21" s="120">
        <f t="shared" si="107"/>
        <v>0</v>
      </c>
      <c r="JC21" s="124">
        <f t="shared" si="107"/>
        <v>0</v>
      </c>
      <c r="JD21" s="130">
        <f t="shared" si="107"/>
        <v>0</v>
      </c>
      <c r="JE21" s="120">
        <f t="shared" si="107"/>
        <v>0</v>
      </c>
      <c r="JF21" s="120">
        <f t="shared" si="107"/>
        <v>0</v>
      </c>
      <c r="JG21" s="120">
        <f t="shared" si="107"/>
        <v>0</v>
      </c>
      <c r="JH21" s="120">
        <f t="shared" si="107"/>
        <v>0</v>
      </c>
      <c r="JI21" s="125"/>
      <c r="JJ21" s="133" t="s">
        <v>158</v>
      </c>
      <c r="JK21" s="120">
        <f t="shared" ref="JK21:KE21" si="108">JK37+JK36</f>
        <v>0</v>
      </c>
      <c r="JL21" s="120">
        <f t="shared" si="108"/>
        <v>0</v>
      </c>
      <c r="JM21" s="120">
        <f t="shared" si="108"/>
        <v>0</v>
      </c>
      <c r="JN21" s="120">
        <f t="shared" si="108"/>
        <v>0</v>
      </c>
      <c r="JO21" s="120">
        <f t="shared" si="108"/>
        <v>0</v>
      </c>
      <c r="JP21" s="120">
        <f t="shared" si="108"/>
        <v>0</v>
      </c>
      <c r="JQ21" s="120">
        <f t="shared" si="108"/>
        <v>0</v>
      </c>
      <c r="JR21" s="120">
        <f t="shared" si="108"/>
        <v>0</v>
      </c>
      <c r="JS21" s="120">
        <f t="shared" si="108"/>
        <v>0</v>
      </c>
      <c r="JT21" s="129">
        <f t="shared" si="108"/>
        <v>0</v>
      </c>
      <c r="JU21" s="340">
        <f t="shared" si="108"/>
        <v>0</v>
      </c>
      <c r="JV21" s="341">
        <f t="shared" si="108"/>
        <v>0</v>
      </c>
      <c r="JW21" s="341">
        <f t="shared" si="108"/>
        <v>0</v>
      </c>
      <c r="JX21" s="341">
        <f t="shared" si="108"/>
        <v>0</v>
      </c>
      <c r="JY21" s="342">
        <f t="shared" si="108"/>
        <v>0</v>
      </c>
      <c r="JZ21" s="340">
        <f t="shared" si="108"/>
        <v>0</v>
      </c>
      <c r="KA21" s="341">
        <f t="shared" si="108"/>
        <v>0</v>
      </c>
      <c r="KB21" s="341">
        <f t="shared" si="108"/>
        <v>0</v>
      </c>
      <c r="KC21" s="341">
        <f t="shared" si="108"/>
        <v>0</v>
      </c>
      <c r="KD21" s="342">
        <f t="shared" si="108"/>
        <v>0</v>
      </c>
      <c r="KE21" s="340">
        <f t="shared" si="108"/>
        <v>158</v>
      </c>
      <c r="KF21" s="343">
        <f t="shared" si="19"/>
        <v>0.63291139240506333</v>
      </c>
      <c r="KG21" s="342">
        <f>KG37+KG36</f>
        <v>1</v>
      </c>
      <c r="KH21" s="131">
        <f t="shared" ref="KH21:KW21" si="109">KH37+KH36</f>
        <v>0</v>
      </c>
      <c r="KI21" s="130">
        <f t="shared" si="109"/>
        <v>0</v>
      </c>
      <c r="KJ21" s="124">
        <f t="shared" si="109"/>
        <v>0</v>
      </c>
      <c r="KK21" s="125"/>
      <c r="KL21" s="308" t="s">
        <v>158</v>
      </c>
      <c r="KM21" s="131">
        <f t="shared" si="109"/>
        <v>0</v>
      </c>
      <c r="KN21" s="120">
        <f t="shared" si="109"/>
        <v>0</v>
      </c>
      <c r="KO21" s="120">
        <f t="shared" si="109"/>
        <v>0</v>
      </c>
      <c r="KP21" s="120">
        <f t="shared" si="109"/>
        <v>0</v>
      </c>
      <c r="KQ21" s="120">
        <f t="shared" si="109"/>
        <v>0</v>
      </c>
      <c r="KR21" s="120">
        <f t="shared" si="109"/>
        <v>1</v>
      </c>
      <c r="KS21" s="120">
        <f t="shared" si="109"/>
        <v>1</v>
      </c>
      <c r="KT21" s="120">
        <f t="shared" si="109"/>
        <v>0</v>
      </c>
      <c r="KU21" s="124">
        <f t="shared" si="109"/>
        <v>0</v>
      </c>
      <c r="KV21" s="120">
        <f t="shared" si="109"/>
        <v>0</v>
      </c>
      <c r="KW21" s="120">
        <f t="shared" si="109"/>
        <v>0</v>
      </c>
      <c r="KY21" s="120">
        <f t="shared" ref="KY21:LB21" si="110">KY37+KY36</f>
        <v>0</v>
      </c>
      <c r="KZ21" s="120">
        <f t="shared" si="110"/>
        <v>0</v>
      </c>
      <c r="LA21" s="120">
        <f t="shared" si="110"/>
        <v>0</v>
      </c>
      <c r="LB21" s="120">
        <f t="shared" si="110"/>
        <v>0</v>
      </c>
      <c r="LD21" s="308" t="s">
        <v>158</v>
      </c>
      <c r="LE21" s="120">
        <f t="shared" ref="LE21:LV21" si="111">LE37+LE36</f>
        <v>0</v>
      </c>
      <c r="LF21" s="120">
        <f t="shared" si="111"/>
        <v>0</v>
      </c>
      <c r="LG21" s="120">
        <f t="shared" si="111"/>
        <v>0</v>
      </c>
      <c r="LH21" s="120">
        <f t="shared" si="111"/>
        <v>0</v>
      </c>
      <c r="LI21" s="120">
        <f t="shared" si="111"/>
        <v>0</v>
      </c>
      <c r="LJ21" s="124">
        <f t="shared" si="111"/>
        <v>0</v>
      </c>
      <c r="LK21" s="131">
        <f t="shared" si="111"/>
        <v>0</v>
      </c>
      <c r="LL21" s="120">
        <f t="shared" si="111"/>
        <v>0</v>
      </c>
      <c r="LM21" s="120">
        <f t="shared" si="111"/>
        <v>0</v>
      </c>
      <c r="LN21" s="124">
        <f t="shared" si="111"/>
        <v>0</v>
      </c>
      <c r="LO21" s="124">
        <f t="shared" si="111"/>
        <v>5</v>
      </c>
      <c r="LP21" s="124">
        <f t="shared" si="111"/>
        <v>4</v>
      </c>
      <c r="LQ21" s="124">
        <f t="shared" si="111"/>
        <v>0</v>
      </c>
      <c r="LR21" s="129">
        <f t="shared" si="111"/>
        <v>0</v>
      </c>
      <c r="LS21" s="131">
        <f t="shared" si="111"/>
        <v>2</v>
      </c>
      <c r="LT21" s="120">
        <f t="shared" si="111"/>
        <v>2</v>
      </c>
      <c r="LU21" s="120">
        <f t="shared" si="111"/>
        <v>6</v>
      </c>
      <c r="LV21" s="124">
        <f t="shared" si="111"/>
        <v>9</v>
      </c>
      <c r="LW21" s="959"/>
    </row>
    <row r="22" spans="1:335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4"/>
        <v>0</v>
      </c>
      <c r="H22" s="130">
        <f>H39</f>
        <v>0</v>
      </c>
      <c r="I22" s="129">
        <f>I39</f>
        <v>0</v>
      </c>
      <c r="J22" s="131">
        <f>J39</f>
        <v>0</v>
      </c>
      <c r="K22" s="120">
        <f>K39</f>
        <v>1</v>
      </c>
      <c r="L22" s="124">
        <f>L39</f>
        <v>0</v>
      </c>
      <c r="M22" s="497">
        <f t="shared" si="1"/>
        <v>0</v>
      </c>
      <c r="N22" s="131">
        <f>N39</f>
        <v>0</v>
      </c>
      <c r="O22" s="120">
        <f>O39</f>
        <v>1</v>
      </c>
      <c r="P22" s="120">
        <f>P39</f>
        <v>0</v>
      </c>
      <c r="Q22" s="386">
        <f t="shared" si="25"/>
        <v>0</v>
      </c>
      <c r="R22" s="130">
        <f t="shared" ref="R22:AG22" si="112">R39</f>
        <v>0</v>
      </c>
      <c r="S22" s="120">
        <f t="shared" si="112"/>
        <v>0</v>
      </c>
      <c r="T22" s="120">
        <f t="shared" si="112"/>
        <v>0</v>
      </c>
      <c r="U22" s="120">
        <f t="shared" si="112"/>
        <v>0</v>
      </c>
      <c r="V22" s="120">
        <f t="shared" si="112"/>
        <v>0</v>
      </c>
      <c r="W22" s="120">
        <f t="shared" si="112"/>
        <v>0</v>
      </c>
      <c r="X22" s="120">
        <f t="shared" si="112"/>
        <v>0</v>
      </c>
      <c r="Y22" s="120">
        <f t="shared" si="112"/>
        <v>1</v>
      </c>
      <c r="Z22" s="120">
        <f t="shared" si="112"/>
        <v>0</v>
      </c>
      <c r="AA22" s="120">
        <f t="shared" si="112"/>
        <v>1</v>
      </c>
      <c r="AB22" s="120">
        <f t="shared" si="112"/>
        <v>2</v>
      </c>
      <c r="AC22" s="120">
        <f t="shared" si="112"/>
        <v>0</v>
      </c>
      <c r="AD22" s="120">
        <f t="shared" si="112"/>
        <v>0</v>
      </c>
      <c r="AE22" s="120">
        <f t="shared" si="112"/>
        <v>0</v>
      </c>
      <c r="AF22" s="120">
        <f t="shared" si="112"/>
        <v>0</v>
      </c>
      <c r="AG22" s="120">
        <f t="shared" si="112"/>
        <v>0</v>
      </c>
      <c r="AH22" s="125"/>
      <c r="AI22" s="308" t="s">
        <v>160</v>
      </c>
      <c r="AJ22" s="474">
        <f>AJ39</f>
        <v>12</v>
      </c>
      <c r="AK22" s="120">
        <f>AK39</f>
        <v>0</v>
      </c>
      <c r="AL22" s="127">
        <f t="shared" si="27"/>
        <v>0</v>
      </c>
      <c r="AM22" s="120">
        <f t="shared" ref="AM22:AU22" si="113">AM39</f>
        <v>0</v>
      </c>
      <c r="AN22" s="129">
        <f t="shared" si="113"/>
        <v>0</v>
      </c>
      <c r="AO22" s="131">
        <f t="shared" si="113"/>
        <v>0</v>
      </c>
      <c r="AP22" s="120">
        <f t="shared" si="113"/>
        <v>0</v>
      </c>
      <c r="AQ22" s="124">
        <f t="shared" si="113"/>
        <v>0</v>
      </c>
      <c r="AR22" s="130">
        <f t="shared" si="113"/>
        <v>0</v>
      </c>
      <c r="AS22" s="120">
        <f t="shared" si="113"/>
        <v>0</v>
      </c>
      <c r="AT22" s="120">
        <f t="shared" si="113"/>
        <v>0</v>
      </c>
      <c r="AU22" s="120">
        <f t="shared" si="113"/>
        <v>0</v>
      </c>
      <c r="AV22" s="127">
        <f t="shared" si="29"/>
        <v>0</v>
      </c>
      <c r="AW22" s="120">
        <f>AW39</f>
        <v>0</v>
      </c>
      <c r="AX22" s="120">
        <f>AX39</f>
        <v>0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14">BG39</f>
        <v>0</v>
      </c>
      <c r="BH22" s="120">
        <f t="shared" si="114"/>
        <v>0</v>
      </c>
      <c r="BI22" s="120">
        <f t="shared" si="114"/>
        <v>0</v>
      </c>
      <c r="BJ22" s="120">
        <f t="shared" si="114"/>
        <v>0</v>
      </c>
      <c r="BK22" s="120">
        <f t="shared" si="114"/>
        <v>0</v>
      </c>
      <c r="BL22" s="120">
        <f t="shared" si="114"/>
        <v>0</v>
      </c>
      <c r="BM22" s="120">
        <f t="shared" si="114"/>
        <v>0</v>
      </c>
      <c r="BN22" s="125"/>
      <c r="BO22" s="133" t="s">
        <v>160</v>
      </c>
      <c r="BP22" s="119">
        <f>BP39</f>
        <v>11</v>
      </c>
      <c r="BQ22" s="120">
        <f t="shared" ref="BQ22:BX22" si="115">BQ39</f>
        <v>0</v>
      </c>
      <c r="BR22" s="120">
        <f t="shared" si="115"/>
        <v>4</v>
      </c>
      <c r="BS22" s="120">
        <f t="shared" si="115"/>
        <v>0</v>
      </c>
      <c r="BT22" s="120">
        <f t="shared" si="115"/>
        <v>0</v>
      </c>
      <c r="BU22" s="129">
        <f t="shared" si="115"/>
        <v>0</v>
      </c>
      <c r="BV22" s="131">
        <f t="shared" si="115"/>
        <v>0</v>
      </c>
      <c r="BW22" s="120">
        <f t="shared" si="115"/>
        <v>0</v>
      </c>
      <c r="BX22" s="120">
        <f t="shared" si="115"/>
        <v>0</v>
      </c>
      <c r="BY22" s="477">
        <f t="shared" si="34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5"/>
        <v>0</v>
      </c>
      <c r="CD22" s="130">
        <f t="shared" ref="CD22:CK22" si="116">CD39</f>
        <v>0</v>
      </c>
      <c r="CE22" s="120">
        <f t="shared" si="116"/>
        <v>0</v>
      </c>
      <c r="CF22" s="120">
        <f t="shared" si="116"/>
        <v>0</v>
      </c>
      <c r="CG22" s="120">
        <f t="shared" si="116"/>
        <v>0</v>
      </c>
      <c r="CH22" s="120">
        <f t="shared" si="116"/>
        <v>0</v>
      </c>
      <c r="CI22" s="120">
        <f t="shared" si="116"/>
        <v>0</v>
      </c>
      <c r="CJ22" s="120">
        <f t="shared" si="116"/>
        <v>0</v>
      </c>
      <c r="CK22" s="120">
        <f t="shared" si="116"/>
        <v>0</v>
      </c>
      <c r="CL22" s="315">
        <f t="shared" si="37"/>
        <v>0</v>
      </c>
      <c r="CM22" s="117">
        <f t="shared" ref="CM22:CN22" si="117">CM39</f>
        <v>0</v>
      </c>
      <c r="CN22" s="324">
        <f t="shared" si="117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18">CS39</f>
        <v>0</v>
      </c>
      <c r="CT22" s="120">
        <f t="shared" si="118"/>
        <v>0</v>
      </c>
      <c r="CU22" s="120">
        <f t="shared" si="118"/>
        <v>0</v>
      </c>
      <c r="CV22" s="120">
        <f t="shared" si="118"/>
        <v>0</v>
      </c>
      <c r="CW22" s="120">
        <f t="shared" si="118"/>
        <v>0</v>
      </c>
      <c r="CX22" s="120">
        <f t="shared" si="118"/>
        <v>0</v>
      </c>
      <c r="CY22" s="120">
        <f t="shared" si="118"/>
        <v>0</v>
      </c>
      <c r="CZ22" s="120">
        <f t="shared" si="118"/>
        <v>0</v>
      </c>
      <c r="DA22" s="120">
        <f t="shared" si="118"/>
        <v>0</v>
      </c>
      <c r="DB22" s="120">
        <f t="shared" si="118"/>
        <v>0</v>
      </c>
      <c r="DC22" s="120">
        <f t="shared" si="118"/>
        <v>0</v>
      </c>
      <c r="DD22" s="120">
        <f t="shared" si="118"/>
        <v>0</v>
      </c>
      <c r="DE22" s="120">
        <f t="shared" si="118"/>
        <v>0</v>
      </c>
      <c r="DF22" s="120">
        <f t="shared" si="118"/>
        <v>0</v>
      </c>
      <c r="DG22" s="120">
        <f t="shared" si="118"/>
        <v>0</v>
      </c>
      <c r="DH22" s="120">
        <f t="shared" si="118"/>
        <v>0</v>
      </c>
      <c r="DI22" s="120">
        <f t="shared" si="118"/>
        <v>0</v>
      </c>
      <c r="DJ22" s="120">
        <f t="shared" si="118"/>
        <v>0</v>
      </c>
      <c r="DK22" s="120">
        <f t="shared" si="118"/>
        <v>0</v>
      </c>
      <c r="DL22" s="120">
        <f t="shared" si="118"/>
        <v>0</v>
      </c>
      <c r="DM22" s="120">
        <f t="shared" si="118"/>
        <v>0</v>
      </c>
      <c r="DN22" s="125"/>
      <c r="DO22" s="308" t="s">
        <v>160</v>
      </c>
      <c r="DP22" s="474">
        <f>DP39</f>
        <v>14</v>
      </c>
      <c r="DQ22" s="120">
        <f t="shared" ref="DQ22:DW22" si="119">DQ39</f>
        <v>0</v>
      </c>
      <c r="DR22" s="120">
        <f t="shared" si="119"/>
        <v>1</v>
      </c>
      <c r="DS22" s="120">
        <f t="shared" si="119"/>
        <v>0</v>
      </c>
      <c r="DT22" s="120">
        <f t="shared" si="119"/>
        <v>0</v>
      </c>
      <c r="DU22" s="120">
        <f t="shared" si="119"/>
        <v>0</v>
      </c>
      <c r="DV22" s="120">
        <f t="shared" si="119"/>
        <v>0</v>
      </c>
      <c r="DW22" s="120">
        <f t="shared" si="119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0">EC39</f>
        <v>0</v>
      </c>
      <c r="ED22" s="120">
        <f t="shared" si="120"/>
        <v>0</v>
      </c>
      <c r="EE22" s="120">
        <f t="shared" si="120"/>
        <v>0</v>
      </c>
      <c r="EF22" s="120">
        <f t="shared" si="120"/>
        <v>0</v>
      </c>
      <c r="EG22" s="120">
        <f t="shared" si="120"/>
        <v>0</v>
      </c>
      <c r="EH22" s="120">
        <f t="shared" si="120"/>
        <v>0</v>
      </c>
      <c r="EI22" s="120">
        <f t="shared" si="120"/>
        <v>0</v>
      </c>
      <c r="EJ22" s="120">
        <f t="shared" si="120"/>
        <v>0</v>
      </c>
      <c r="EK22" s="127">
        <f t="shared" si="9"/>
        <v>0</v>
      </c>
      <c r="EL22" s="120">
        <f>EL39</f>
        <v>0</v>
      </c>
      <c r="EM22" s="120">
        <f>EM39</f>
        <v>1</v>
      </c>
      <c r="EN22" s="127">
        <f t="shared" si="10"/>
        <v>7.1428571428571425E-2</v>
      </c>
      <c r="EO22" s="120">
        <f>EO39</f>
        <v>1</v>
      </c>
      <c r="EP22" s="127">
        <f t="shared" si="11"/>
        <v>7.1428571428571425E-2</v>
      </c>
      <c r="EQ22" s="125"/>
      <c r="ER22" s="133" t="s">
        <v>160</v>
      </c>
      <c r="ES22" s="120">
        <f>ES39</f>
        <v>0</v>
      </c>
      <c r="ET22" s="120">
        <f t="shared" ref="ET22:FK22" si="121">ET39</f>
        <v>0</v>
      </c>
      <c r="EU22" s="120">
        <f t="shared" si="121"/>
        <v>0</v>
      </c>
      <c r="EV22" s="120">
        <f t="shared" si="121"/>
        <v>12</v>
      </c>
      <c r="EW22" s="120">
        <f t="shared" si="121"/>
        <v>2</v>
      </c>
      <c r="EX22" s="120">
        <f t="shared" si="121"/>
        <v>2</v>
      </c>
      <c r="EY22" s="120">
        <f t="shared" si="121"/>
        <v>0</v>
      </c>
      <c r="EZ22" s="120">
        <f t="shared" si="121"/>
        <v>0</v>
      </c>
      <c r="FA22" s="120">
        <f t="shared" si="121"/>
        <v>0</v>
      </c>
      <c r="FB22" s="120">
        <f t="shared" si="121"/>
        <v>0</v>
      </c>
      <c r="FC22" s="120">
        <f t="shared" si="121"/>
        <v>0</v>
      </c>
      <c r="FD22" s="120">
        <f t="shared" si="121"/>
        <v>0</v>
      </c>
      <c r="FE22" s="120">
        <f t="shared" si="121"/>
        <v>0</v>
      </c>
      <c r="FF22" s="120">
        <f t="shared" si="121"/>
        <v>0</v>
      </c>
      <c r="FG22" s="120">
        <f t="shared" si="121"/>
        <v>0</v>
      </c>
      <c r="FH22" s="120">
        <f t="shared" si="121"/>
        <v>0</v>
      </c>
      <c r="FI22" s="120">
        <f t="shared" si="121"/>
        <v>0</v>
      </c>
      <c r="FJ22" s="120">
        <f t="shared" si="121"/>
        <v>0</v>
      </c>
      <c r="FK22" s="119">
        <f t="shared" si="121"/>
        <v>125</v>
      </c>
      <c r="FL22" s="188">
        <f t="shared" si="12"/>
        <v>0</v>
      </c>
      <c r="FM22" s="120">
        <f t="shared" ref="FM22:GG22" si="122">FM39</f>
        <v>0</v>
      </c>
      <c r="FN22" s="120">
        <f t="shared" si="122"/>
        <v>0</v>
      </c>
      <c r="FO22" s="120">
        <f t="shared" si="122"/>
        <v>0</v>
      </c>
      <c r="FP22" s="120">
        <f t="shared" si="122"/>
        <v>0</v>
      </c>
      <c r="FQ22" s="120">
        <f t="shared" si="122"/>
        <v>0</v>
      </c>
      <c r="FR22" s="120">
        <f t="shared" si="122"/>
        <v>0</v>
      </c>
      <c r="FS22" s="120">
        <f t="shared" si="122"/>
        <v>0</v>
      </c>
      <c r="FT22" s="120">
        <f t="shared" si="122"/>
        <v>0</v>
      </c>
      <c r="FU22" s="120">
        <f t="shared" si="122"/>
        <v>8</v>
      </c>
      <c r="FV22" s="120">
        <f t="shared" si="122"/>
        <v>4</v>
      </c>
      <c r="FW22" s="120">
        <f t="shared" si="122"/>
        <v>0</v>
      </c>
      <c r="FX22" s="120">
        <f t="shared" si="122"/>
        <v>1</v>
      </c>
      <c r="FY22" s="120">
        <f t="shared" si="122"/>
        <v>0</v>
      </c>
      <c r="FZ22" s="120">
        <f t="shared" si="122"/>
        <v>0</v>
      </c>
      <c r="GA22" s="120">
        <f t="shared" si="122"/>
        <v>1</v>
      </c>
      <c r="GB22" s="120">
        <f t="shared" si="122"/>
        <v>0</v>
      </c>
      <c r="GC22" s="120">
        <f t="shared" si="122"/>
        <v>0</v>
      </c>
      <c r="GD22" s="120">
        <f t="shared" si="122"/>
        <v>0</v>
      </c>
      <c r="GE22" s="120">
        <f t="shared" si="122"/>
        <v>0</v>
      </c>
      <c r="GF22" s="120">
        <f t="shared" si="122"/>
        <v>0</v>
      </c>
      <c r="GG22" s="120">
        <f t="shared" si="122"/>
        <v>0</v>
      </c>
      <c r="GH22" s="125"/>
      <c r="GI22" s="133" t="s">
        <v>160</v>
      </c>
      <c r="GJ22" s="119">
        <f>GJ39</f>
        <v>106</v>
      </c>
      <c r="GK22" s="192">
        <f t="shared" si="14"/>
        <v>28.30188679245283</v>
      </c>
      <c r="GL22" s="120">
        <f>GL39</f>
        <v>0</v>
      </c>
      <c r="GM22" s="120">
        <f t="shared" ref="GM22:GW22" si="123">GM39</f>
        <v>0</v>
      </c>
      <c r="GN22" s="120">
        <f t="shared" si="123"/>
        <v>0</v>
      </c>
      <c r="GO22" s="120">
        <f t="shared" si="123"/>
        <v>0</v>
      </c>
      <c r="GP22" s="120">
        <f t="shared" si="123"/>
        <v>0</v>
      </c>
      <c r="GQ22" s="120">
        <f t="shared" si="123"/>
        <v>1</v>
      </c>
      <c r="GR22" s="120">
        <f t="shared" si="123"/>
        <v>23</v>
      </c>
      <c r="GS22" s="120">
        <f t="shared" si="123"/>
        <v>2</v>
      </c>
      <c r="GT22" s="120">
        <f t="shared" si="123"/>
        <v>3</v>
      </c>
      <c r="GU22" s="129">
        <f t="shared" si="123"/>
        <v>1</v>
      </c>
      <c r="GV22" s="131">
        <f t="shared" si="123"/>
        <v>3</v>
      </c>
      <c r="GW22" s="120">
        <f t="shared" si="123"/>
        <v>166</v>
      </c>
      <c r="GX22" s="304">
        <f t="shared" si="16"/>
        <v>1.8072289156626504</v>
      </c>
      <c r="GY22" s="130">
        <f t="shared" ref="GY22:HG22" si="124">GY39</f>
        <v>0</v>
      </c>
      <c r="GZ22" s="120">
        <f t="shared" si="124"/>
        <v>0</v>
      </c>
      <c r="HA22" s="120">
        <f t="shared" si="124"/>
        <v>0</v>
      </c>
      <c r="HB22" s="120">
        <f t="shared" si="124"/>
        <v>0</v>
      </c>
      <c r="HC22" s="120">
        <f t="shared" si="124"/>
        <v>0</v>
      </c>
      <c r="HD22" s="120">
        <f t="shared" si="124"/>
        <v>0</v>
      </c>
      <c r="HE22" s="120">
        <f t="shared" si="124"/>
        <v>0</v>
      </c>
      <c r="HF22" s="120">
        <f t="shared" si="124"/>
        <v>0</v>
      </c>
      <c r="HG22" s="124">
        <f t="shared" si="124"/>
        <v>0</v>
      </c>
      <c r="HH22" s="125"/>
      <c r="HI22" s="133" t="s">
        <v>160</v>
      </c>
      <c r="HJ22" s="120">
        <f t="shared" ref="HJ22:HR22" si="125">HJ39</f>
        <v>0</v>
      </c>
      <c r="HK22" s="120">
        <f t="shared" si="125"/>
        <v>0</v>
      </c>
      <c r="HL22" s="120">
        <f t="shared" si="125"/>
        <v>0</v>
      </c>
      <c r="HM22" s="120">
        <f t="shared" si="125"/>
        <v>0</v>
      </c>
      <c r="HN22" s="120">
        <f t="shared" si="125"/>
        <v>0</v>
      </c>
      <c r="HO22" s="120">
        <f t="shared" si="125"/>
        <v>0</v>
      </c>
      <c r="HP22" s="120">
        <f t="shared" si="125"/>
        <v>0</v>
      </c>
      <c r="HQ22" s="129">
        <f t="shared" si="125"/>
        <v>0</v>
      </c>
      <c r="HR22" s="131">
        <f t="shared" si="125"/>
        <v>7</v>
      </c>
      <c r="HS22" s="198">
        <f t="shared" si="46"/>
        <v>0</v>
      </c>
      <c r="HT22" s="130">
        <f t="shared" ref="HT22:IF22" si="126">HT39</f>
        <v>0</v>
      </c>
      <c r="HU22" s="120">
        <f t="shared" si="126"/>
        <v>0</v>
      </c>
      <c r="HV22" s="120">
        <f t="shared" si="126"/>
        <v>0</v>
      </c>
      <c r="HW22" s="124">
        <f t="shared" si="126"/>
        <v>0</v>
      </c>
      <c r="HX22" s="211"/>
      <c r="HY22" s="130">
        <f t="shared" si="126"/>
        <v>0</v>
      </c>
      <c r="HZ22" s="120">
        <f t="shared" si="126"/>
        <v>0</v>
      </c>
      <c r="IA22" s="120">
        <f t="shared" si="126"/>
        <v>0</v>
      </c>
      <c r="IB22" s="120">
        <f t="shared" si="126"/>
        <v>0</v>
      </c>
      <c r="IC22" s="120">
        <f t="shared" si="126"/>
        <v>0</v>
      </c>
      <c r="ID22" s="120">
        <f t="shared" si="126"/>
        <v>0</v>
      </c>
      <c r="IE22" s="120">
        <f t="shared" si="126"/>
        <v>0</v>
      </c>
      <c r="IF22" s="124">
        <f t="shared" si="126"/>
        <v>0</v>
      </c>
      <c r="IG22" s="125"/>
      <c r="IH22" s="133" t="s">
        <v>160</v>
      </c>
      <c r="II22" s="120">
        <f t="shared" ref="II22:JH22" si="127">II39</f>
        <v>0</v>
      </c>
      <c r="IJ22" s="120">
        <f t="shared" si="127"/>
        <v>0</v>
      </c>
      <c r="IK22" s="120">
        <f t="shared" si="127"/>
        <v>0</v>
      </c>
      <c r="IL22" s="120">
        <f t="shared" si="127"/>
        <v>0</v>
      </c>
      <c r="IM22" s="120">
        <f t="shared" si="127"/>
        <v>0</v>
      </c>
      <c r="IN22" s="120">
        <f t="shared" si="127"/>
        <v>0</v>
      </c>
      <c r="IO22" s="120">
        <f t="shared" si="127"/>
        <v>0</v>
      </c>
      <c r="IP22" s="120">
        <f t="shared" si="127"/>
        <v>0</v>
      </c>
      <c r="IQ22" s="120">
        <f t="shared" si="127"/>
        <v>0</v>
      </c>
      <c r="IR22" s="120">
        <f t="shared" si="127"/>
        <v>0</v>
      </c>
      <c r="IS22" s="120">
        <f t="shared" si="127"/>
        <v>0</v>
      </c>
      <c r="IT22" s="120">
        <f t="shared" si="127"/>
        <v>0</v>
      </c>
      <c r="IU22" s="120">
        <f t="shared" si="127"/>
        <v>0</v>
      </c>
      <c r="IV22" s="120">
        <f t="shared" si="127"/>
        <v>0</v>
      </c>
      <c r="IW22" s="124">
        <f t="shared" si="127"/>
        <v>0</v>
      </c>
      <c r="IX22" s="130">
        <f t="shared" si="127"/>
        <v>0</v>
      </c>
      <c r="IY22" s="120">
        <f t="shared" si="127"/>
        <v>0</v>
      </c>
      <c r="IZ22" s="129">
        <f t="shared" si="127"/>
        <v>0</v>
      </c>
      <c r="JA22" s="131">
        <f t="shared" si="127"/>
        <v>0</v>
      </c>
      <c r="JB22" s="120">
        <f t="shared" si="127"/>
        <v>0</v>
      </c>
      <c r="JC22" s="124">
        <f t="shared" si="127"/>
        <v>0</v>
      </c>
      <c r="JD22" s="130">
        <f t="shared" si="127"/>
        <v>0</v>
      </c>
      <c r="JE22" s="120">
        <f t="shared" si="127"/>
        <v>0</v>
      </c>
      <c r="JF22" s="120">
        <f t="shared" si="127"/>
        <v>0</v>
      </c>
      <c r="JG22" s="120">
        <f t="shared" si="127"/>
        <v>0</v>
      </c>
      <c r="JH22" s="120">
        <f t="shared" si="127"/>
        <v>0</v>
      </c>
      <c r="JI22" s="125"/>
      <c r="JJ22" s="133" t="s">
        <v>160</v>
      </c>
      <c r="JK22" s="120">
        <f t="shared" ref="JK22:KE22" si="128">JK39</f>
        <v>0</v>
      </c>
      <c r="JL22" s="120">
        <f t="shared" si="128"/>
        <v>0</v>
      </c>
      <c r="JM22" s="120">
        <f t="shared" si="128"/>
        <v>0</v>
      </c>
      <c r="JN22" s="120">
        <f t="shared" si="128"/>
        <v>0</v>
      </c>
      <c r="JO22" s="120">
        <f t="shared" si="128"/>
        <v>0</v>
      </c>
      <c r="JP22" s="120">
        <f t="shared" si="128"/>
        <v>0</v>
      </c>
      <c r="JQ22" s="120">
        <f t="shared" si="128"/>
        <v>0</v>
      </c>
      <c r="JR22" s="120">
        <f t="shared" si="128"/>
        <v>0</v>
      </c>
      <c r="JS22" s="120">
        <f t="shared" si="128"/>
        <v>0</v>
      </c>
      <c r="JT22" s="129">
        <f t="shared" si="128"/>
        <v>0</v>
      </c>
      <c r="JU22" s="340">
        <f t="shared" si="128"/>
        <v>0</v>
      </c>
      <c r="JV22" s="341">
        <f t="shared" si="128"/>
        <v>0</v>
      </c>
      <c r="JW22" s="341">
        <f t="shared" si="128"/>
        <v>0</v>
      </c>
      <c r="JX22" s="341">
        <f t="shared" si="128"/>
        <v>0</v>
      </c>
      <c r="JY22" s="342">
        <f t="shared" si="128"/>
        <v>0</v>
      </c>
      <c r="JZ22" s="340">
        <f t="shared" si="128"/>
        <v>0</v>
      </c>
      <c r="KA22" s="341">
        <f t="shared" si="128"/>
        <v>0</v>
      </c>
      <c r="KB22" s="341">
        <f t="shared" si="128"/>
        <v>0</v>
      </c>
      <c r="KC22" s="341">
        <f t="shared" si="128"/>
        <v>0</v>
      </c>
      <c r="KD22" s="342">
        <f t="shared" si="128"/>
        <v>0</v>
      </c>
      <c r="KE22" s="340">
        <f t="shared" si="128"/>
        <v>83</v>
      </c>
      <c r="KF22" s="343">
        <f t="shared" si="19"/>
        <v>1.2048192771084338</v>
      </c>
      <c r="KG22" s="342">
        <f>KG39</f>
        <v>1</v>
      </c>
      <c r="KH22" s="131">
        <f t="shared" ref="KH22:KW22" si="129">KH39</f>
        <v>0</v>
      </c>
      <c r="KI22" s="130">
        <f t="shared" si="129"/>
        <v>0</v>
      </c>
      <c r="KJ22" s="124">
        <f t="shared" si="129"/>
        <v>0</v>
      </c>
      <c r="KK22" s="125"/>
      <c r="KL22" s="308" t="s">
        <v>160</v>
      </c>
      <c r="KM22" s="131">
        <f t="shared" si="129"/>
        <v>0</v>
      </c>
      <c r="KN22" s="120">
        <f t="shared" si="129"/>
        <v>0</v>
      </c>
      <c r="KO22" s="120">
        <f t="shared" si="129"/>
        <v>0</v>
      </c>
      <c r="KP22" s="120">
        <f t="shared" si="129"/>
        <v>0</v>
      </c>
      <c r="KQ22" s="120">
        <f t="shared" si="129"/>
        <v>0</v>
      </c>
      <c r="KR22" s="120">
        <f t="shared" si="129"/>
        <v>0</v>
      </c>
      <c r="KS22" s="120">
        <f t="shared" si="129"/>
        <v>0</v>
      </c>
      <c r="KT22" s="120">
        <f t="shared" si="129"/>
        <v>0</v>
      </c>
      <c r="KU22" s="124">
        <f t="shared" si="129"/>
        <v>0</v>
      </c>
      <c r="KV22" s="120">
        <f t="shared" si="129"/>
        <v>0</v>
      </c>
      <c r="KW22" s="120">
        <f t="shared" si="129"/>
        <v>0</v>
      </c>
      <c r="KY22" s="120">
        <f t="shared" ref="KY22:LB22" si="130">KY39</f>
        <v>0</v>
      </c>
      <c r="KZ22" s="120">
        <f t="shared" si="130"/>
        <v>0</v>
      </c>
      <c r="LA22" s="120">
        <f t="shared" si="130"/>
        <v>0</v>
      </c>
      <c r="LB22" s="120">
        <f t="shared" si="130"/>
        <v>0</v>
      </c>
      <c r="LD22" s="308" t="s">
        <v>160</v>
      </c>
      <c r="LE22" s="120">
        <f t="shared" ref="LE22:LV22" si="131">LE39</f>
        <v>0</v>
      </c>
      <c r="LF22" s="120">
        <f t="shared" si="131"/>
        <v>0</v>
      </c>
      <c r="LG22" s="120">
        <f t="shared" si="131"/>
        <v>0</v>
      </c>
      <c r="LH22" s="120">
        <f t="shared" si="131"/>
        <v>0</v>
      </c>
      <c r="LI22" s="120">
        <f t="shared" si="131"/>
        <v>0</v>
      </c>
      <c r="LJ22" s="124">
        <f t="shared" si="131"/>
        <v>0</v>
      </c>
      <c r="LK22" s="131">
        <f t="shared" si="131"/>
        <v>0</v>
      </c>
      <c r="LL22" s="120">
        <f t="shared" si="131"/>
        <v>0</v>
      </c>
      <c r="LM22" s="120">
        <f t="shared" si="131"/>
        <v>0</v>
      </c>
      <c r="LN22" s="124">
        <f t="shared" si="131"/>
        <v>0</v>
      </c>
      <c r="LO22" s="124">
        <f t="shared" si="131"/>
        <v>0</v>
      </c>
      <c r="LP22" s="124">
        <f t="shared" si="131"/>
        <v>1</v>
      </c>
      <c r="LQ22" s="124">
        <f t="shared" si="131"/>
        <v>0</v>
      </c>
      <c r="LR22" s="129">
        <f t="shared" si="131"/>
        <v>0</v>
      </c>
      <c r="LS22" s="131">
        <f t="shared" si="131"/>
        <v>1</v>
      </c>
      <c r="LT22" s="120">
        <f t="shared" si="131"/>
        <v>1</v>
      </c>
      <c r="LU22" s="120">
        <f t="shared" si="131"/>
        <v>1</v>
      </c>
      <c r="LV22" s="124">
        <f t="shared" si="131"/>
        <v>2</v>
      </c>
      <c r="LW22" s="959"/>
    </row>
    <row r="23" spans="1:335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0</v>
      </c>
      <c r="E23" s="137">
        <f>E41</f>
        <v>0</v>
      </c>
      <c r="F23" s="137">
        <f>F41</f>
        <v>0</v>
      </c>
      <c r="G23" s="412">
        <f t="shared" si="24"/>
        <v>0</v>
      </c>
      <c r="H23" s="146">
        <f>H41</f>
        <v>0</v>
      </c>
      <c r="I23" s="145">
        <f>I41</f>
        <v>0</v>
      </c>
      <c r="J23" s="147">
        <f>J41</f>
        <v>6</v>
      </c>
      <c r="K23" s="137">
        <f>K41</f>
        <v>3</v>
      </c>
      <c r="L23" s="141">
        <f>L41</f>
        <v>3</v>
      </c>
      <c r="M23" s="498">
        <f t="shared" si="1"/>
        <v>5.2631578947368416</v>
      </c>
      <c r="N23" s="147">
        <f>N41</f>
        <v>6</v>
      </c>
      <c r="O23" s="137">
        <f>O41</f>
        <v>3</v>
      </c>
      <c r="P23" s="137">
        <f>P41</f>
        <v>3</v>
      </c>
      <c r="Q23" s="388">
        <f t="shared" si="25"/>
        <v>5.2631578947368416</v>
      </c>
      <c r="R23" s="146">
        <f t="shared" ref="R23:AG23" si="132">R41</f>
        <v>0</v>
      </c>
      <c r="S23" s="137">
        <f t="shared" si="132"/>
        <v>0</v>
      </c>
      <c r="T23" s="137">
        <f t="shared" si="132"/>
        <v>0</v>
      </c>
      <c r="U23" s="137">
        <f t="shared" si="132"/>
        <v>0</v>
      </c>
      <c r="V23" s="137">
        <f t="shared" si="132"/>
        <v>0</v>
      </c>
      <c r="W23" s="137">
        <f t="shared" si="132"/>
        <v>0</v>
      </c>
      <c r="X23" s="137">
        <f t="shared" si="132"/>
        <v>6</v>
      </c>
      <c r="Y23" s="137">
        <f t="shared" si="132"/>
        <v>3</v>
      </c>
      <c r="Z23" s="137">
        <f t="shared" si="132"/>
        <v>6</v>
      </c>
      <c r="AA23" s="137">
        <f t="shared" si="132"/>
        <v>3</v>
      </c>
      <c r="AB23" s="137">
        <f t="shared" si="132"/>
        <v>10</v>
      </c>
      <c r="AC23" s="137">
        <f t="shared" si="132"/>
        <v>8</v>
      </c>
      <c r="AD23" s="137">
        <f t="shared" si="132"/>
        <v>0</v>
      </c>
      <c r="AE23" s="137">
        <f t="shared" si="132"/>
        <v>0</v>
      </c>
      <c r="AF23" s="137">
        <f t="shared" si="132"/>
        <v>0</v>
      </c>
      <c r="AG23" s="137">
        <f t="shared" si="132"/>
        <v>0</v>
      </c>
      <c r="AH23" s="125"/>
      <c r="AI23" s="309" t="s">
        <v>162</v>
      </c>
      <c r="AJ23" s="475">
        <f>AJ41</f>
        <v>69</v>
      </c>
      <c r="AK23" s="137">
        <f>AK41</f>
        <v>6</v>
      </c>
      <c r="AL23" s="143">
        <f t="shared" si="27"/>
        <v>8.695652173913043</v>
      </c>
      <c r="AM23" s="137">
        <f t="shared" ref="AM23:AU23" si="133">AM41</f>
        <v>6</v>
      </c>
      <c r="AN23" s="145">
        <f t="shared" si="133"/>
        <v>6</v>
      </c>
      <c r="AO23" s="147">
        <f t="shared" si="133"/>
        <v>0</v>
      </c>
      <c r="AP23" s="137">
        <f t="shared" si="133"/>
        <v>0</v>
      </c>
      <c r="AQ23" s="141">
        <f t="shared" si="133"/>
        <v>9</v>
      </c>
      <c r="AR23" s="146">
        <f t="shared" si="133"/>
        <v>0</v>
      </c>
      <c r="AS23" s="137">
        <f t="shared" si="133"/>
        <v>0</v>
      </c>
      <c r="AT23" s="137">
        <f t="shared" si="133"/>
        <v>9</v>
      </c>
      <c r="AU23" s="137">
        <f t="shared" si="133"/>
        <v>7</v>
      </c>
      <c r="AV23" s="143">
        <f t="shared" si="29"/>
        <v>10.144927536231885</v>
      </c>
      <c r="AW23" s="137">
        <f>AW41</f>
        <v>7</v>
      </c>
      <c r="AX23" s="137">
        <f>AX41</f>
        <v>7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30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1"/>
        <v>0</v>
      </c>
      <c r="BG23" s="137">
        <f t="shared" ref="BG23:BM23" si="134">BG41</f>
        <v>0</v>
      </c>
      <c r="BH23" s="137">
        <f t="shared" si="134"/>
        <v>0</v>
      </c>
      <c r="BI23" s="137">
        <f t="shared" si="134"/>
        <v>0</v>
      </c>
      <c r="BJ23" s="137">
        <f t="shared" si="134"/>
        <v>0</v>
      </c>
      <c r="BK23" s="137">
        <f t="shared" si="134"/>
        <v>0</v>
      </c>
      <c r="BL23" s="137">
        <f t="shared" si="134"/>
        <v>0</v>
      </c>
      <c r="BM23" s="137">
        <f t="shared" si="134"/>
        <v>0</v>
      </c>
      <c r="BN23" s="125"/>
      <c r="BO23" s="142" t="s">
        <v>162</v>
      </c>
      <c r="BP23" s="136">
        <f>BP41</f>
        <v>76</v>
      </c>
      <c r="BQ23" s="137">
        <f t="shared" ref="BQ23:BX23" si="135">BQ41</f>
        <v>0</v>
      </c>
      <c r="BR23" s="137">
        <f t="shared" si="135"/>
        <v>15</v>
      </c>
      <c r="BS23" s="137">
        <f t="shared" si="135"/>
        <v>0</v>
      </c>
      <c r="BT23" s="137">
        <f t="shared" si="135"/>
        <v>4</v>
      </c>
      <c r="BU23" s="145">
        <f t="shared" si="135"/>
        <v>0</v>
      </c>
      <c r="BV23" s="147">
        <f t="shared" si="135"/>
        <v>0</v>
      </c>
      <c r="BW23" s="137">
        <f t="shared" si="135"/>
        <v>0</v>
      </c>
      <c r="BX23" s="137">
        <f t="shared" si="135"/>
        <v>0</v>
      </c>
      <c r="BY23" s="478">
        <f t="shared" si="34"/>
        <v>0</v>
      </c>
      <c r="BZ23" s="147">
        <f>BZ41</f>
        <v>0</v>
      </c>
      <c r="CA23" s="137">
        <f>CA41</f>
        <v>0</v>
      </c>
      <c r="CB23" s="137">
        <f>CB41</f>
        <v>0</v>
      </c>
      <c r="CC23" s="470">
        <f t="shared" si="35"/>
        <v>0</v>
      </c>
      <c r="CD23" s="146">
        <f t="shared" ref="CD23:CK23" si="136">CD41</f>
        <v>0</v>
      </c>
      <c r="CE23" s="137">
        <f t="shared" si="136"/>
        <v>0</v>
      </c>
      <c r="CF23" s="137">
        <f t="shared" si="136"/>
        <v>0</v>
      </c>
      <c r="CG23" s="137">
        <f t="shared" si="136"/>
        <v>0</v>
      </c>
      <c r="CH23" s="137">
        <f t="shared" si="136"/>
        <v>0</v>
      </c>
      <c r="CI23" s="137">
        <f t="shared" si="136"/>
        <v>0</v>
      </c>
      <c r="CJ23" s="137">
        <f t="shared" si="136"/>
        <v>0</v>
      </c>
      <c r="CK23" s="137">
        <f t="shared" si="136"/>
        <v>2</v>
      </c>
      <c r="CL23" s="316">
        <f t="shared" si="37"/>
        <v>2.6315789473684208</v>
      </c>
      <c r="CM23" s="134">
        <f t="shared" ref="CM23:CN23" si="137">CM41</f>
        <v>0</v>
      </c>
      <c r="CN23" s="325">
        <f t="shared" si="137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38">CS41</f>
        <v>0</v>
      </c>
      <c r="CT23" s="137">
        <f t="shared" si="138"/>
        <v>0</v>
      </c>
      <c r="CU23" s="137">
        <f t="shared" si="138"/>
        <v>0</v>
      </c>
      <c r="CV23" s="137">
        <f t="shared" si="138"/>
        <v>2</v>
      </c>
      <c r="CW23" s="137">
        <f t="shared" si="138"/>
        <v>0</v>
      </c>
      <c r="CX23" s="137">
        <f t="shared" si="138"/>
        <v>0</v>
      </c>
      <c r="CY23" s="137">
        <f t="shared" si="138"/>
        <v>0</v>
      </c>
      <c r="CZ23" s="137">
        <f t="shared" si="138"/>
        <v>0</v>
      </c>
      <c r="DA23" s="137">
        <f t="shared" si="138"/>
        <v>0</v>
      </c>
      <c r="DB23" s="137">
        <f t="shared" si="138"/>
        <v>0</v>
      </c>
      <c r="DC23" s="137">
        <f t="shared" si="138"/>
        <v>0</v>
      </c>
      <c r="DD23" s="137">
        <f t="shared" si="138"/>
        <v>0</v>
      </c>
      <c r="DE23" s="137">
        <f t="shared" si="138"/>
        <v>0</v>
      </c>
      <c r="DF23" s="137">
        <f t="shared" si="138"/>
        <v>0</v>
      </c>
      <c r="DG23" s="137">
        <f t="shared" si="138"/>
        <v>0</v>
      </c>
      <c r="DH23" s="137">
        <f t="shared" si="138"/>
        <v>0</v>
      </c>
      <c r="DI23" s="137">
        <f t="shared" si="138"/>
        <v>0</v>
      </c>
      <c r="DJ23" s="137">
        <f t="shared" si="138"/>
        <v>0</v>
      </c>
      <c r="DK23" s="137">
        <f t="shared" si="138"/>
        <v>1</v>
      </c>
      <c r="DL23" s="137">
        <f t="shared" si="138"/>
        <v>0</v>
      </c>
      <c r="DM23" s="137">
        <f t="shared" si="138"/>
        <v>1</v>
      </c>
      <c r="DN23" s="125"/>
      <c r="DO23" s="309" t="s">
        <v>162</v>
      </c>
      <c r="DP23" s="475">
        <f>DP41</f>
        <v>79</v>
      </c>
      <c r="DQ23" s="137">
        <f t="shared" ref="DQ23:DW23" si="139">DQ41</f>
        <v>0</v>
      </c>
      <c r="DR23" s="137">
        <f t="shared" si="139"/>
        <v>6</v>
      </c>
      <c r="DS23" s="137">
        <f t="shared" si="139"/>
        <v>2</v>
      </c>
      <c r="DT23" s="137">
        <f t="shared" si="139"/>
        <v>0</v>
      </c>
      <c r="DU23" s="137">
        <f t="shared" si="139"/>
        <v>0</v>
      </c>
      <c r="DV23" s="137">
        <f t="shared" si="139"/>
        <v>0</v>
      </c>
      <c r="DW23" s="137">
        <f t="shared" si="139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0">EC41</f>
        <v>0</v>
      </c>
      <c r="ED23" s="137">
        <f t="shared" si="140"/>
        <v>0</v>
      </c>
      <c r="EE23" s="137">
        <f t="shared" si="140"/>
        <v>0</v>
      </c>
      <c r="EF23" s="137">
        <f t="shared" si="140"/>
        <v>0</v>
      </c>
      <c r="EG23" s="137">
        <f t="shared" si="140"/>
        <v>0</v>
      </c>
      <c r="EH23" s="137">
        <f t="shared" si="140"/>
        <v>0</v>
      </c>
      <c r="EI23" s="137">
        <f t="shared" si="140"/>
        <v>0</v>
      </c>
      <c r="EJ23" s="137">
        <f t="shared" si="140"/>
        <v>0</v>
      </c>
      <c r="EK23" s="143">
        <f t="shared" si="9"/>
        <v>0</v>
      </c>
      <c r="EL23" s="137">
        <f>EL41</f>
        <v>0</v>
      </c>
      <c r="EM23" s="137">
        <f>EM41</f>
        <v>7</v>
      </c>
      <c r="EN23" s="143">
        <f t="shared" si="10"/>
        <v>8.8607594936708861E-2</v>
      </c>
      <c r="EO23" s="137">
        <f>EO41</f>
        <v>7</v>
      </c>
      <c r="EP23" s="143">
        <f t="shared" si="11"/>
        <v>8.8607594936708861E-2</v>
      </c>
      <c r="EQ23" s="125"/>
      <c r="ER23" s="142" t="s">
        <v>162</v>
      </c>
      <c r="ES23" s="137">
        <f>ES41</f>
        <v>0</v>
      </c>
      <c r="ET23" s="137">
        <f t="shared" ref="ET23:FK23" si="141">ET41</f>
        <v>0</v>
      </c>
      <c r="EU23" s="137">
        <f t="shared" si="141"/>
        <v>0</v>
      </c>
      <c r="EV23" s="137">
        <f t="shared" si="141"/>
        <v>0</v>
      </c>
      <c r="EW23" s="137">
        <f t="shared" si="141"/>
        <v>0</v>
      </c>
      <c r="EX23" s="137">
        <f t="shared" si="141"/>
        <v>0</v>
      </c>
      <c r="EY23" s="137">
        <f t="shared" si="141"/>
        <v>2</v>
      </c>
      <c r="EZ23" s="137">
        <f t="shared" si="141"/>
        <v>0</v>
      </c>
      <c r="FA23" s="137">
        <f t="shared" si="141"/>
        <v>0</v>
      </c>
      <c r="FB23" s="137">
        <f t="shared" si="141"/>
        <v>0</v>
      </c>
      <c r="FC23" s="137">
        <f t="shared" si="141"/>
        <v>0</v>
      </c>
      <c r="FD23" s="137">
        <f t="shared" si="141"/>
        <v>0</v>
      </c>
      <c r="FE23" s="137">
        <f t="shared" si="141"/>
        <v>0</v>
      </c>
      <c r="FF23" s="137">
        <f t="shared" si="141"/>
        <v>0</v>
      </c>
      <c r="FG23" s="137">
        <f t="shared" si="141"/>
        <v>0</v>
      </c>
      <c r="FH23" s="137">
        <f t="shared" si="141"/>
        <v>0</v>
      </c>
      <c r="FI23" s="137">
        <f t="shared" si="141"/>
        <v>0</v>
      </c>
      <c r="FJ23" s="137">
        <f t="shared" si="141"/>
        <v>0</v>
      </c>
      <c r="FK23" s="136">
        <f t="shared" si="141"/>
        <v>37</v>
      </c>
      <c r="FL23" s="189">
        <f t="shared" si="12"/>
        <v>0</v>
      </c>
      <c r="FM23" s="137">
        <f t="shared" ref="FM23:GG23" si="142">FM41</f>
        <v>0</v>
      </c>
      <c r="FN23" s="137">
        <f t="shared" si="142"/>
        <v>0</v>
      </c>
      <c r="FO23" s="137">
        <f t="shared" si="142"/>
        <v>0</v>
      </c>
      <c r="FP23" s="137">
        <f t="shared" si="142"/>
        <v>0</v>
      </c>
      <c r="FQ23" s="137">
        <f t="shared" si="142"/>
        <v>0</v>
      </c>
      <c r="FR23" s="137">
        <f t="shared" si="142"/>
        <v>0</v>
      </c>
      <c r="FS23" s="137">
        <f t="shared" si="142"/>
        <v>0</v>
      </c>
      <c r="FT23" s="137">
        <f t="shared" si="142"/>
        <v>0</v>
      </c>
      <c r="FU23" s="137">
        <f t="shared" si="142"/>
        <v>0</v>
      </c>
      <c r="FV23" s="137">
        <f t="shared" si="142"/>
        <v>0</v>
      </c>
      <c r="FW23" s="137">
        <f t="shared" si="142"/>
        <v>0</v>
      </c>
      <c r="FX23" s="137">
        <f t="shared" si="142"/>
        <v>0</v>
      </c>
      <c r="FY23" s="137">
        <f t="shared" si="142"/>
        <v>0</v>
      </c>
      <c r="FZ23" s="137">
        <f t="shared" si="142"/>
        <v>0</v>
      </c>
      <c r="GA23" s="137">
        <f t="shared" si="142"/>
        <v>1</v>
      </c>
      <c r="GB23" s="137">
        <f t="shared" si="142"/>
        <v>0</v>
      </c>
      <c r="GC23" s="137">
        <f t="shared" si="142"/>
        <v>0</v>
      </c>
      <c r="GD23" s="137">
        <f t="shared" si="142"/>
        <v>0</v>
      </c>
      <c r="GE23" s="137">
        <f t="shared" si="142"/>
        <v>0</v>
      </c>
      <c r="GF23" s="137">
        <f t="shared" si="142"/>
        <v>0</v>
      </c>
      <c r="GG23" s="137">
        <f t="shared" si="142"/>
        <v>0</v>
      </c>
      <c r="GH23" s="125"/>
      <c r="GI23" s="142" t="s">
        <v>162</v>
      </c>
      <c r="GJ23" s="136">
        <f>GJ41</f>
        <v>421</v>
      </c>
      <c r="GK23" s="193">
        <f t="shared" si="14"/>
        <v>7.6009501187648461</v>
      </c>
      <c r="GL23" s="137">
        <f>GL41</f>
        <v>0</v>
      </c>
      <c r="GM23" s="137">
        <f t="shared" ref="GM23:GW23" si="143">GM41</f>
        <v>0</v>
      </c>
      <c r="GN23" s="137">
        <f t="shared" si="143"/>
        <v>0</v>
      </c>
      <c r="GO23" s="137">
        <f t="shared" si="143"/>
        <v>0</v>
      </c>
      <c r="GP23" s="137">
        <f t="shared" si="143"/>
        <v>0</v>
      </c>
      <c r="GQ23" s="137">
        <f t="shared" si="143"/>
        <v>3</v>
      </c>
      <c r="GR23" s="137">
        <f t="shared" si="143"/>
        <v>1</v>
      </c>
      <c r="GS23" s="137">
        <f t="shared" si="143"/>
        <v>10</v>
      </c>
      <c r="GT23" s="137">
        <f t="shared" si="143"/>
        <v>11</v>
      </c>
      <c r="GU23" s="145">
        <f t="shared" si="143"/>
        <v>7</v>
      </c>
      <c r="GV23" s="147">
        <f t="shared" si="143"/>
        <v>11</v>
      </c>
      <c r="GW23" s="137">
        <f t="shared" si="143"/>
        <v>702</v>
      </c>
      <c r="GX23" s="305">
        <f t="shared" si="16"/>
        <v>1.566951566951567</v>
      </c>
      <c r="GY23" s="146">
        <f t="shared" ref="GY23:HG23" si="144">GY41</f>
        <v>0</v>
      </c>
      <c r="GZ23" s="137">
        <f t="shared" si="144"/>
        <v>0</v>
      </c>
      <c r="HA23" s="137">
        <f t="shared" si="144"/>
        <v>1</v>
      </c>
      <c r="HB23" s="137">
        <f t="shared" si="144"/>
        <v>0</v>
      </c>
      <c r="HC23" s="137">
        <f t="shared" si="144"/>
        <v>0</v>
      </c>
      <c r="HD23" s="137">
        <f t="shared" si="144"/>
        <v>0</v>
      </c>
      <c r="HE23" s="137">
        <f t="shared" si="144"/>
        <v>0</v>
      </c>
      <c r="HF23" s="137">
        <f t="shared" si="144"/>
        <v>0</v>
      </c>
      <c r="HG23" s="141">
        <f t="shared" si="144"/>
        <v>0</v>
      </c>
      <c r="HH23" s="125"/>
      <c r="HI23" s="142" t="s">
        <v>162</v>
      </c>
      <c r="HJ23" s="137">
        <f t="shared" ref="HJ23:HR23" si="145">HJ41</f>
        <v>0</v>
      </c>
      <c r="HK23" s="137">
        <f t="shared" si="145"/>
        <v>0</v>
      </c>
      <c r="HL23" s="137">
        <f t="shared" si="145"/>
        <v>0</v>
      </c>
      <c r="HM23" s="137">
        <f t="shared" si="145"/>
        <v>0</v>
      </c>
      <c r="HN23" s="137">
        <f t="shared" si="145"/>
        <v>0</v>
      </c>
      <c r="HO23" s="137">
        <f t="shared" si="145"/>
        <v>0</v>
      </c>
      <c r="HP23" s="137">
        <f t="shared" si="145"/>
        <v>0</v>
      </c>
      <c r="HQ23" s="145">
        <f t="shared" si="145"/>
        <v>0</v>
      </c>
      <c r="HR23" s="147">
        <f t="shared" si="145"/>
        <v>42</v>
      </c>
      <c r="HS23" s="199">
        <f t="shared" si="46"/>
        <v>0</v>
      </c>
      <c r="HT23" s="146">
        <f t="shared" ref="HT23:IF23" si="146">HT41</f>
        <v>0</v>
      </c>
      <c r="HU23" s="137">
        <f t="shared" si="146"/>
        <v>0</v>
      </c>
      <c r="HV23" s="137">
        <f t="shared" si="146"/>
        <v>0</v>
      </c>
      <c r="HW23" s="141">
        <f t="shared" si="146"/>
        <v>0</v>
      </c>
      <c r="HX23" s="212"/>
      <c r="HY23" s="146">
        <f t="shared" si="146"/>
        <v>0</v>
      </c>
      <c r="HZ23" s="137">
        <f t="shared" si="146"/>
        <v>0</v>
      </c>
      <c r="IA23" s="137">
        <f t="shared" si="146"/>
        <v>0</v>
      </c>
      <c r="IB23" s="137">
        <f t="shared" si="146"/>
        <v>0</v>
      </c>
      <c r="IC23" s="137">
        <f t="shared" si="146"/>
        <v>0</v>
      </c>
      <c r="ID23" s="137">
        <f t="shared" si="146"/>
        <v>0</v>
      </c>
      <c r="IE23" s="137">
        <f t="shared" si="146"/>
        <v>0</v>
      </c>
      <c r="IF23" s="141">
        <f t="shared" si="146"/>
        <v>0</v>
      </c>
      <c r="IG23" s="125"/>
      <c r="IH23" s="142" t="s">
        <v>162</v>
      </c>
      <c r="II23" s="137">
        <f t="shared" ref="II23:JH23" si="147">II41</f>
        <v>0</v>
      </c>
      <c r="IJ23" s="137">
        <f t="shared" si="147"/>
        <v>0</v>
      </c>
      <c r="IK23" s="137">
        <f t="shared" si="147"/>
        <v>0</v>
      </c>
      <c r="IL23" s="137">
        <f t="shared" si="147"/>
        <v>0</v>
      </c>
      <c r="IM23" s="137">
        <f t="shared" si="147"/>
        <v>0</v>
      </c>
      <c r="IN23" s="137">
        <f t="shared" si="147"/>
        <v>0</v>
      </c>
      <c r="IO23" s="137">
        <f t="shared" si="147"/>
        <v>2</v>
      </c>
      <c r="IP23" s="137">
        <f t="shared" si="147"/>
        <v>0</v>
      </c>
      <c r="IQ23" s="137">
        <f t="shared" si="147"/>
        <v>0</v>
      </c>
      <c r="IR23" s="137">
        <f t="shared" si="147"/>
        <v>0</v>
      </c>
      <c r="IS23" s="137">
        <f t="shared" si="147"/>
        <v>0</v>
      </c>
      <c r="IT23" s="137">
        <f t="shared" si="147"/>
        <v>0</v>
      </c>
      <c r="IU23" s="137">
        <f t="shared" si="147"/>
        <v>0</v>
      </c>
      <c r="IV23" s="137">
        <f t="shared" si="147"/>
        <v>0</v>
      </c>
      <c r="IW23" s="141">
        <f t="shared" si="147"/>
        <v>0</v>
      </c>
      <c r="IX23" s="146">
        <f t="shared" si="147"/>
        <v>0</v>
      </c>
      <c r="IY23" s="137">
        <f t="shared" si="147"/>
        <v>0</v>
      </c>
      <c r="IZ23" s="145">
        <f t="shared" si="147"/>
        <v>0</v>
      </c>
      <c r="JA23" s="147">
        <f t="shared" si="147"/>
        <v>0</v>
      </c>
      <c r="JB23" s="137">
        <f t="shared" si="147"/>
        <v>0</v>
      </c>
      <c r="JC23" s="141">
        <f t="shared" si="147"/>
        <v>0</v>
      </c>
      <c r="JD23" s="146">
        <f t="shared" si="147"/>
        <v>0</v>
      </c>
      <c r="JE23" s="137">
        <f t="shared" si="147"/>
        <v>0</v>
      </c>
      <c r="JF23" s="137">
        <f t="shared" si="147"/>
        <v>0</v>
      </c>
      <c r="JG23" s="137">
        <f t="shared" si="147"/>
        <v>0</v>
      </c>
      <c r="JH23" s="137">
        <f t="shared" si="147"/>
        <v>0</v>
      </c>
      <c r="JI23" s="125"/>
      <c r="JJ23" s="142" t="s">
        <v>162</v>
      </c>
      <c r="JK23" s="137">
        <f t="shared" ref="JK23:KE23" si="148">JK41</f>
        <v>0</v>
      </c>
      <c r="JL23" s="137">
        <f t="shared" si="148"/>
        <v>0</v>
      </c>
      <c r="JM23" s="137">
        <f t="shared" si="148"/>
        <v>0</v>
      </c>
      <c r="JN23" s="137">
        <f t="shared" si="148"/>
        <v>0</v>
      </c>
      <c r="JO23" s="137">
        <f t="shared" si="148"/>
        <v>0</v>
      </c>
      <c r="JP23" s="137">
        <f t="shared" si="148"/>
        <v>0</v>
      </c>
      <c r="JQ23" s="137">
        <f t="shared" si="148"/>
        <v>0</v>
      </c>
      <c r="JR23" s="137">
        <f t="shared" si="148"/>
        <v>0</v>
      </c>
      <c r="JS23" s="137">
        <f t="shared" si="148"/>
        <v>0</v>
      </c>
      <c r="JT23" s="145">
        <f t="shared" si="148"/>
        <v>0</v>
      </c>
      <c r="JU23" s="344">
        <f t="shared" si="148"/>
        <v>0</v>
      </c>
      <c r="JV23" s="345">
        <f t="shared" si="148"/>
        <v>0</v>
      </c>
      <c r="JW23" s="345">
        <f t="shared" si="148"/>
        <v>0</v>
      </c>
      <c r="JX23" s="345">
        <f t="shared" si="148"/>
        <v>0</v>
      </c>
      <c r="JY23" s="346">
        <f t="shared" si="148"/>
        <v>0</v>
      </c>
      <c r="JZ23" s="344">
        <f t="shared" si="148"/>
        <v>0</v>
      </c>
      <c r="KA23" s="345">
        <f t="shared" si="148"/>
        <v>0</v>
      </c>
      <c r="KB23" s="345">
        <f t="shared" si="148"/>
        <v>0</v>
      </c>
      <c r="KC23" s="345">
        <f t="shared" si="148"/>
        <v>0</v>
      </c>
      <c r="KD23" s="346">
        <f t="shared" si="148"/>
        <v>0</v>
      </c>
      <c r="KE23" s="344">
        <f t="shared" si="148"/>
        <v>351</v>
      </c>
      <c r="KF23" s="347">
        <f t="shared" si="19"/>
        <v>0.28490028490028491</v>
      </c>
      <c r="KG23" s="346">
        <f>KG41</f>
        <v>1</v>
      </c>
      <c r="KH23" s="147">
        <f t="shared" ref="KH23:KW23" si="149">KH41</f>
        <v>0</v>
      </c>
      <c r="KI23" s="146">
        <f t="shared" si="149"/>
        <v>0</v>
      </c>
      <c r="KJ23" s="141">
        <f t="shared" si="149"/>
        <v>0</v>
      </c>
      <c r="KK23" s="125"/>
      <c r="KL23" s="309" t="s">
        <v>162</v>
      </c>
      <c r="KM23" s="147">
        <f t="shared" si="149"/>
        <v>0</v>
      </c>
      <c r="KN23" s="137">
        <f t="shared" si="149"/>
        <v>0</v>
      </c>
      <c r="KO23" s="137">
        <f t="shared" si="149"/>
        <v>0</v>
      </c>
      <c r="KP23" s="137">
        <f t="shared" si="149"/>
        <v>1</v>
      </c>
      <c r="KQ23" s="137">
        <f t="shared" si="149"/>
        <v>0</v>
      </c>
      <c r="KR23" s="137">
        <f t="shared" si="149"/>
        <v>3</v>
      </c>
      <c r="KS23" s="137">
        <f t="shared" si="149"/>
        <v>2</v>
      </c>
      <c r="KT23" s="137">
        <f t="shared" si="149"/>
        <v>0</v>
      </c>
      <c r="KU23" s="141">
        <f t="shared" si="149"/>
        <v>0</v>
      </c>
      <c r="KV23" s="137">
        <f t="shared" si="149"/>
        <v>0</v>
      </c>
      <c r="KW23" s="137">
        <f t="shared" si="149"/>
        <v>0</v>
      </c>
      <c r="KY23" s="137">
        <f t="shared" ref="KY23:LB23" si="150">KY41</f>
        <v>0</v>
      </c>
      <c r="KZ23" s="137">
        <f t="shared" si="150"/>
        <v>0</v>
      </c>
      <c r="LA23" s="137">
        <f t="shared" si="150"/>
        <v>0</v>
      </c>
      <c r="LB23" s="137">
        <f t="shared" si="150"/>
        <v>0</v>
      </c>
      <c r="LD23" s="309" t="s">
        <v>162</v>
      </c>
      <c r="LE23" s="137">
        <f t="shared" ref="LE23:LV23" si="151">LE41</f>
        <v>0</v>
      </c>
      <c r="LF23" s="137">
        <f t="shared" si="151"/>
        <v>0</v>
      </c>
      <c r="LG23" s="137">
        <f t="shared" si="151"/>
        <v>0</v>
      </c>
      <c r="LH23" s="137">
        <f t="shared" si="151"/>
        <v>0</v>
      </c>
      <c r="LI23" s="137">
        <f t="shared" si="151"/>
        <v>0</v>
      </c>
      <c r="LJ23" s="141">
        <f t="shared" si="151"/>
        <v>0</v>
      </c>
      <c r="LK23" s="147">
        <f t="shared" si="151"/>
        <v>0</v>
      </c>
      <c r="LL23" s="137">
        <f t="shared" si="151"/>
        <v>0</v>
      </c>
      <c r="LM23" s="137">
        <f t="shared" si="151"/>
        <v>0</v>
      </c>
      <c r="LN23" s="141">
        <f t="shared" si="151"/>
        <v>0</v>
      </c>
      <c r="LO23" s="141">
        <f t="shared" si="151"/>
        <v>8</v>
      </c>
      <c r="LP23" s="141">
        <f t="shared" si="151"/>
        <v>0</v>
      </c>
      <c r="LQ23" s="141">
        <f t="shared" si="151"/>
        <v>0</v>
      </c>
      <c r="LR23" s="145">
        <f t="shared" si="151"/>
        <v>0</v>
      </c>
      <c r="LS23" s="147">
        <f t="shared" si="151"/>
        <v>3</v>
      </c>
      <c r="LT23" s="137">
        <f t="shared" si="151"/>
        <v>112</v>
      </c>
      <c r="LU23" s="137">
        <f t="shared" si="151"/>
        <v>7</v>
      </c>
      <c r="LV23" s="141">
        <f t="shared" si="151"/>
        <v>6</v>
      </c>
      <c r="LW23" s="959"/>
    </row>
    <row r="24" spans="1:335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  <c r="LW24" s="960"/>
    </row>
    <row r="25" spans="1:335" x14ac:dyDescent="0.2">
      <c r="LK25" s="445"/>
      <c r="LL25" s="445"/>
      <c r="LM25" s="445"/>
      <c r="LN25" s="445"/>
    </row>
    <row r="26" spans="1:335" ht="13.5" thickBot="1" x14ac:dyDescent="0.25">
      <c r="LK26" s="445"/>
      <c r="LL26" s="445"/>
      <c r="LM26" s="445"/>
      <c r="LN26" s="445"/>
    </row>
    <row r="27" spans="1:335" ht="15.75" customHeight="1" thickBot="1" x14ac:dyDescent="0.35">
      <c r="A27" s="4" t="s">
        <v>0</v>
      </c>
      <c r="B27" s="46" t="s">
        <v>1</v>
      </c>
      <c r="C27" s="69"/>
      <c r="D27" s="1209" t="s">
        <v>6</v>
      </c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1151"/>
      <c r="AE27" s="1151"/>
      <c r="AF27" s="1422"/>
      <c r="AG27" s="438"/>
      <c r="AH27" s="860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860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860"/>
      <c r="CQ27" s="5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151"/>
      <c r="DL27" s="1151"/>
      <c r="DM27" s="1422"/>
      <c r="DN27" s="860"/>
      <c r="DO27" s="5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6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7"/>
      <c r="LS27" s="1789" t="s">
        <v>235</v>
      </c>
      <c r="LT27" s="1790"/>
      <c r="LU27" s="1790"/>
      <c r="LV27" s="1791"/>
    </row>
    <row r="28" spans="1:335" ht="70.5" customHeight="1" thickBot="1" x14ac:dyDescent="0.35">
      <c r="A28" s="1559" t="s">
        <v>170</v>
      </c>
      <c r="B28" s="1321" t="s">
        <v>111</v>
      </c>
      <c r="C28" s="62"/>
      <c r="D28" s="1220" t="s">
        <v>2</v>
      </c>
      <c r="E28" s="1221"/>
      <c r="F28" s="1221"/>
      <c r="G28" s="1268"/>
      <c r="H28" s="1667" t="s">
        <v>7</v>
      </c>
      <c r="I28" s="1667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859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878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6"/>
      <c r="BM28" s="1167" t="s">
        <v>36</v>
      </c>
      <c r="BN28" s="876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6"/>
      <c r="CJ28" s="1343" t="s">
        <v>26</v>
      </c>
      <c r="CK28" s="1344"/>
      <c r="CL28" s="1345"/>
      <c r="CM28" s="1337"/>
      <c r="CN28" s="1338"/>
      <c r="CO28" s="1167" t="s">
        <v>36</v>
      </c>
      <c r="CP28" s="876"/>
      <c r="CQ28" s="1321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6"/>
      <c r="DJ28" s="1260" t="s">
        <v>26</v>
      </c>
      <c r="DK28" s="1261"/>
      <c r="DL28" s="1152"/>
      <c r="DM28" s="1153"/>
      <c r="DN28" s="876"/>
      <c r="DO28" s="1321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6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876"/>
      <c r="ER28" s="1321" t="s">
        <v>111</v>
      </c>
      <c r="ES28" s="1182" t="s">
        <v>44</v>
      </c>
      <c r="ET28" s="1180"/>
      <c r="EU28" s="1180"/>
      <c r="EV28" s="1180"/>
      <c r="EW28" s="1180"/>
      <c r="EX28" s="1180"/>
      <c r="EY28" s="1180"/>
      <c r="EZ28" s="1180"/>
      <c r="FA28" s="1180"/>
      <c r="FB28" s="1180"/>
      <c r="FC28" s="1180"/>
      <c r="FD28" s="1180"/>
      <c r="FE28" s="872"/>
      <c r="FF28" s="872"/>
      <c r="FG28" s="872"/>
      <c r="FH28" s="872"/>
      <c r="FI28" s="872"/>
      <c r="FJ28" s="858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321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30" t="s">
        <v>80</v>
      </c>
      <c r="HS28" s="1310"/>
      <c r="HT28" s="1310"/>
      <c r="HU28" s="1310"/>
      <c r="HV28" s="1310"/>
      <c r="HW28" s="1310"/>
      <c r="HX28" s="1310"/>
      <c r="HY28" s="1310"/>
      <c r="HZ28" s="1310"/>
      <c r="IA28" s="1310"/>
      <c r="IB28" s="1310"/>
      <c r="IC28" s="1310"/>
      <c r="ID28" s="1310"/>
      <c r="IE28" s="1310"/>
      <c r="IF28" s="1311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1"/>
      <c r="JD28" s="1140" t="s">
        <v>98</v>
      </c>
      <c r="JE28" s="1317"/>
      <c r="JF28" s="1317"/>
      <c r="JG28" s="1317"/>
      <c r="JH28" s="1318"/>
      <c r="JI28" s="7"/>
      <c r="JJ28" s="7"/>
      <c r="JK28" s="1623" t="s">
        <v>103</v>
      </c>
      <c r="JL28" s="1624"/>
      <c r="JM28" s="1624"/>
      <c r="JN28" s="1624"/>
      <c r="JO28" s="1625"/>
      <c r="JP28" s="1605" t="s">
        <v>121</v>
      </c>
      <c r="JQ28" s="1606"/>
      <c r="JR28" s="1606"/>
      <c r="JS28" s="1606"/>
      <c r="JT28" s="1607"/>
      <c r="JU28" s="1611" t="s">
        <v>198</v>
      </c>
      <c r="JV28" s="1612"/>
      <c r="JW28" s="1612"/>
      <c r="JX28" s="1612"/>
      <c r="JY28" s="1612"/>
      <c r="JZ28" s="1612"/>
      <c r="KA28" s="1612"/>
      <c r="KB28" s="1612"/>
      <c r="KC28" s="1612"/>
      <c r="KD28" s="1612"/>
      <c r="KE28" s="1612"/>
      <c r="KF28" s="1612"/>
      <c r="KG28" s="1612"/>
      <c r="KH28" s="1612"/>
      <c r="KI28" s="1612"/>
      <c r="KJ28" s="1613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099"/>
      <c r="LM28" s="1099"/>
      <c r="LN28" s="1113"/>
      <c r="LO28" s="1118"/>
      <c r="LP28" s="1119"/>
      <c r="LQ28" s="1119"/>
      <c r="LR28" s="1120"/>
      <c r="LS28" s="1792"/>
      <c r="LT28" s="1793"/>
      <c r="LU28" s="1793"/>
      <c r="LV28" s="1794"/>
    </row>
    <row r="29" spans="1:335" ht="46.5" customHeight="1" thickBot="1" x14ac:dyDescent="0.25">
      <c r="A29" s="1426"/>
      <c r="B29" s="1322"/>
      <c r="C29" s="63"/>
      <c r="D29" s="1222"/>
      <c r="E29" s="1223"/>
      <c r="F29" s="1223"/>
      <c r="G29" s="1269"/>
      <c r="H29" s="1668"/>
      <c r="I29" s="1668"/>
      <c r="J29" s="1270" t="s">
        <v>10</v>
      </c>
      <c r="K29" s="1670"/>
      <c r="L29" s="1681" t="s">
        <v>10</v>
      </c>
      <c r="M29" s="404"/>
      <c r="N29" s="1417"/>
      <c r="O29" s="1669"/>
      <c r="P29" s="1669"/>
      <c r="Q29" s="1419"/>
      <c r="R29" s="1220" t="s">
        <v>19</v>
      </c>
      <c r="S29" s="1268"/>
      <c r="T29" s="1173" t="s">
        <v>7</v>
      </c>
      <c r="U29" s="1175"/>
      <c r="V29" s="1173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669"/>
      <c r="AF29" s="1419"/>
      <c r="AG29" s="439"/>
      <c r="AH29" s="859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24" t="s">
        <v>27</v>
      </c>
      <c r="AP29" s="1125"/>
      <c r="AQ29" s="1126"/>
      <c r="AR29" s="1404" t="s">
        <v>122</v>
      </c>
      <c r="AS29" s="1405"/>
      <c r="AT29" s="1170" t="s">
        <v>32</v>
      </c>
      <c r="AU29" s="1393" t="s">
        <v>26</v>
      </c>
      <c r="AV29" s="1394"/>
      <c r="AW29" s="879" t="s">
        <v>33</v>
      </c>
      <c r="AX29" s="595"/>
      <c r="AY29" s="1266" t="s">
        <v>9</v>
      </c>
      <c r="AZ29" s="1267"/>
      <c r="BA29" s="1267"/>
      <c r="BB29" s="1558"/>
      <c r="BC29" s="1220" t="s">
        <v>15</v>
      </c>
      <c r="BD29" s="1221"/>
      <c r="BE29" s="1221"/>
      <c r="BF29" s="1268"/>
      <c r="BG29" s="1220" t="s">
        <v>19</v>
      </c>
      <c r="BH29" s="1268"/>
      <c r="BI29" s="1220" t="s">
        <v>7</v>
      </c>
      <c r="BJ29" s="1268"/>
      <c r="BK29" s="1220" t="s">
        <v>20</v>
      </c>
      <c r="BL29" s="1268"/>
      <c r="BM29" s="1169"/>
      <c r="BN29" s="876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558"/>
      <c r="BZ29" s="1173" t="s">
        <v>15</v>
      </c>
      <c r="CA29" s="1174"/>
      <c r="CB29" s="1174"/>
      <c r="CC29" s="1175"/>
      <c r="CD29" s="1220" t="s">
        <v>19</v>
      </c>
      <c r="CE29" s="1268"/>
      <c r="CF29" s="1220" t="s">
        <v>7</v>
      </c>
      <c r="CG29" s="1268"/>
      <c r="CH29" s="1220" t="s">
        <v>20</v>
      </c>
      <c r="CI29" s="1268"/>
      <c r="CJ29" s="1346"/>
      <c r="CK29" s="1694"/>
      <c r="CL29" s="1348"/>
      <c r="CM29" s="1339"/>
      <c r="CN29" s="1340"/>
      <c r="CO29" s="1169"/>
      <c r="CP29" s="876"/>
      <c r="CQ29" s="1322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558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709"/>
      <c r="DJ29" s="1262"/>
      <c r="DK29" s="1263"/>
      <c r="DL29" s="1154"/>
      <c r="DM29" s="1155"/>
      <c r="DN29" s="876"/>
      <c r="DO29" s="1322"/>
      <c r="DP29" s="63"/>
      <c r="DQ29" s="1171"/>
      <c r="DR29" s="1168"/>
      <c r="DS29" s="1171"/>
      <c r="DT29" s="1171"/>
      <c r="DU29" s="1266" t="s">
        <v>9</v>
      </c>
      <c r="DV29" s="1267"/>
      <c r="DW29" s="1267"/>
      <c r="DX29" s="1558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68"/>
      <c r="EI29" s="1326"/>
      <c r="EJ29" s="1675"/>
      <c r="EK29" s="1328"/>
      <c r="EL29" s="1169"/>
      <c r="EM29" s="1285"/>
      <c r="EN29" s="1164"/>
      <c r="EO29" s="1285"/>
      <c r="EP29" s="1164"/>
      <c r="EQ29" s="876"/>
      <c r="ER29" s="1322"/>
      <c r="ES29" s="1130" t="s">
        <v>45</v>
      </c>
      <c r="ET29" s="1310"/>
      <c r="EU29" s="1311"/>
      <c r="EV29" s="1684" t="s">
        <v>46</v>
      </c>
      <c r="EW29" s="1685"/>
      <c r="EX29" s="1686"/>
      <c r="EY29" s="1130" t="s">
        <v>47</v>
      </c>
      <c r="EZ29" s="1310"/>
      <c r="FA29" s="1311"/>
      <c r="FB29" s="1130" t="s">
        <v>48</v>
      </c>
      <c r="FC29" s="1310"/>
      <c r="FD29" s="1311"/>
      <c r="FE29" s="1363" t="s">
        <v>51</v>
      </c>
      <c r="FF29" s="1364"/>
      <c r="FG29" s="1365"/>
      <c r="FH29" s="1363" t="s">
        <v>52</v>
      </c>
      <c r="FI29" s="1364"/>
      <c r="FJ29" s="1365"/>
      <c r="FK29" s="1567" t="s">
        <v>171</v>
      </c>
      <c r="FL29" s="1367" t="s">
        <v>182</v>
      </c>
      <c r="FM29" s="1498" t="s">
        <v>173</v>
      </c>
      <c r="FN29" s="1497" t="s">
        <v>174</v>
      </c>
      <c r="FO29" s="1497" t="s">
        <v>175</v>
      </c>
      <c r="FP29" s="1498" t="s">
        <v>176</v>
      </c>
      <c r="FQ29" s="1495" t="s">
        <v>177</v>
      </c>
      <c r="FR29" s="1182" t="s">
        <v>54</v>
      </c>
      <c r="FS29" s="1180"/>
      <c r="FT29" s="1180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689" t="s">
        <v>60</v>
      </c>
      <c r="GH29" s="13"/>
      <c r="GI29" s="1322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642" t="s">
        <v>115</v>
      </c>
      <c r="GW29" s="1645" t="s">
        <v>171</v>
      </c>
      <c r="GX29" s="1716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447"/>
      <c r="HR29" s="1636" t="s">
        <v>171</v>
      </c>
      <c r="HS29" s="1661" t="s">
        <v>182</v>
      </c>
      <c r="HT29" s="1757" t="s">
        <v>81</v>
      </c>
      <c r="HU29" s="1758"/>
      <c r="HV29" s="1758"/>
      <c r="HW29" s="1758"/>
      <c r="HX29" s="1759"/>
      <c r="HY29" s="1182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870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870"/>
      <c r="JK29" s="1275" t="s">
        <v>104</v>
      </c>
      <c r="JL29" s="1276"/>
      <c r="JM29" s="1778" t="s">
        <v>105</v>
      </c>
      <c r="JN29" s="1779"/>
      <c r="JO29" s="1780"/>
      <c r="JP29" s="1608"/>
      <c r="JQ29" s="1609"/>
      <c r="JR29" s="1609"/>
      <c r="JS29" s="1609"/>
      <c r="JT29" s="1610"/>
      <c r="JU29" s="1781" t="s">
        <v>192</v>
      </c>
      <c r="JV29" s="1782"/>
      <c r="JW29" s="1782"/>
      <c r="JX29" s="1782"/>
      <c r="JY29" s="1783"/>
      <c r="JZ29" s="1781" t="s">
        <v>193</v>
      </c>
      <c r="KA29" s="1782"/>
      <c r="KB29" s="1782"/>
      <c r="KC29" s="1782"/>
      <c r="KD29" s="1783"/>
      <c r="KE29" s="1251" t="s">
        <v>199</v>
      </c>
      <c r="KF29" s="1293" t="s">
        <v>182</v>
      </c>
      <c r="KG29" s="1586" t="s">
        <v>179</v>
      </c>
      <c r="KH29" s="1589" t="s">
        <v>202</v>
      </c>
      <c r="KI29" s="1581" t="s">
        <v>180</v>
      </c>
      <c r="KJ29" s="1599" t="s">
        <v>181</v>
      </c>
      <c r="KK29" s="298"/>
      <c r="KL29" s="870"/>
      <c r="KM29" s="1602" t="s">
        <v>185</v>
      </c>
      <c r="KN29" s="1596"/>
      <c r="KO29" s="1597"/>
      <c r="KP29" s="1595" t="s">
        <v>186</v>
      </c>
      <c r="KQ29" s="1596"/>
      <c r="KR29" s="1597"/>
      <c r="KS29" s="1595" t="s">
        <v>187</v>
      </c>
      <c r="KT29" s="1596"/>
      <c r="KU29" s="1784"/>
      <c r="LD29" s="870"/>
      <c r="LE29" s="1733" t="s">
        <v>93</v>
      </c>
      <c r="LF29" s="1734"/>
      <c r="LG29" s="1740"/>
      <c r="LH29" s="1733" t="s">
        <v>94</v>
      </c>
      <c r="LI29" s="1734"/>
      <c r="LJ29" s="1740"/>
      <c r="LK29" s="1101"/>
      <c r="LL29" s="1102"/>
      <c r="LM29" s="1102"/>
      <c r="LN29" s="1114"/>
      <c r="LO29" s="1118"/>
      <c r="LP29" s="1119"/>
      <c r="LQ29" s="1119"/>
      <c r="LR29" s="1120"/>
      <c r="LS29" s="1792"/>
      <c r="LT29" s="1793"/>
      <c r="LU29" s="1793"/>
      <c r="LV29" s="1794"/>
    </row>
    <row r="30" spans="1:335" ht="77.25" customHeight="1" thickBot="1" x14ac:dyDescent="0.35">
      <c r="A30" s="1426"/>
      <c r="B30" s="1322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667" t="s">
        <v>8</v>
      </c>
      <c r="I30" s="1667" t="s">
        <v>3</v>
      </c>
      <c r="J30" s="1249"/>
      <c r="K30" s="1250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6"/>
      <c r="U30" s="1178"/>
      <c r="V30" s="1176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859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880" t="s">
        <v>34</v>
      </c>
      <c r="AX30" s="596" t="s">
        <v>10</v>
      </c>
      <c r="AY30" s="1386" t="s">
        <v>10</v>
      </c>
      <c r="AZ30" s="1388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854" t="s">
        <v>2</v>
      </c>
      <c r="BN30" s="876"/>
      <c r="BO30" s="1322"/>
      <c r="BP30" s="63"/>
      <c r="BQ30" s="1172"/>
      <c r="BR30" s="1169"/>
      <c r="BS30" s="1172"/>
      <c r="BT30" s="1172"/>
      <c r="BU30" s="1172"/>
      <c r="BV30" s="1386" t="s">
        <v>10</v>
      </c>
      <c r="BW30" s="1388"/>
      <c r="BX30" s="1224" t="s">
        <v>11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69"/>
      <c r="CJ30" s="1349"/>
      <c r="CK30" s="1350"/>
      <c r="CL30" s="1351"/>
      <c r="CM30" s="1341"/>
      <c r="CN30" s="1342"/>
      <c r="CO30" s="14" t="s">
        <v>2</v>
      </c>
      <c r="CP30" s="876"/>
      <c r="CQ30" s="1322"/>
      <c r="CR30" s="63"/>
      <c r="CS30" s="1172"/>
      <c r="CT30" s="1169"/>
      <c r="CU30" s="1172"/>
      <c r="CV30" s="1172"/>
      <c r="CW30" s="1172"/>
      <c r="CX30" s="1386" t="s">
        <v>10</v>
      </c>
      <c r="CY30" s="1682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710"/>
      <c r="DJ30" s="1264"/>
      <c r="DK30" s="1265"/>
      <c r="DL30" s="1156"/>
      <c r="DM30" s="1157"/>
      <c r="DN30" s="876"/>
      <c r="DO30" s="1322"/>
      <c r="DP30" s="63"/>
      <c r="DQ30" s="1172"/>
      <c r="DR30" s="1169"/>
      <c r="DS30" s="1172"/>
      <c r="DT30" s="1172"/>
      <c r="DU30" s="1386" t="s">
        <v>10</v>
      </c>
      <c r="DV30" s="1388"/>
      <c r="DW30" s="1224" t="s">
        <v>11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69"/>
      <c r="EI30" s="1329"/>
      <c r="EJ30" s="1330"/>
      <c r="EK30" s="1331"/>
      <c r="EL30" s="317" t="s">
        <v>2</v>
      </c>
      <c r="EM30" s="1332"/>
      <c r="EN30" s="1333"/>
      <c r="EO30" s="1332"/>
      <c r="EP30" s="1333"/>
      <c r="EQ30" s="876"/>
      <c r="ER30" s="1322"/>
      <c r="ES30" s="1182" t="s">
        <v>49</v>
      </c>
      <c r="ET30" s="1180"/>
      <c r="EU30" s="1181"/>
      <c r="EV30" s="1766" t="s">
        <v>49</v>
      </c>
      <c r="EW30" s="1767"/>
      <c r="EX30" s="1768"/>
      <c r="EY30" s="1182" t="s">
        <v>49</v>
      </c>
      <c r="EZ30" s="1180"/>
      <c r="FA30" s="1181"/>
      <c r="FB30" s="1182" t="s">
        <v>49</v>
      </c>
      <c r="FC30" s="1180"/>
      <c r="FD30" s="1181"/>
      <c r="FE30" s="1754" t="s">
        <v>49</v>
      </c>
      <c r="FF30" s="1755"/>
      <c r="FG30" s="1756"/>
      <c r="FH30" s="1754" t="s">
        <v>49</v>
      </c>
      <c r="FI30" s="1755"/>
      <c r="FJ30" s="1756"/>
      <c r="FK30" s="1630"/>
      <c r="FL30" s="1368"/>
      <c r="FM30" s="1634"/>
      <c r="FN30" s="1632"/>
      <c r="FO30" s="1632"/>
      <c r="FP30" s="1634"/>
      <c r="FQ30" s="1687"/>
      <c r="FR30" s="1305" t="s">
        <v>55</v>
      </c>
      <c r="FS30" s="1306"/>
      <c r="FT30" s="1307"/>
      <c r="FU30" s="1305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690"/>
      <c r="GH30" s="13"/>
      <c r="GI30" s="1322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643"/>
      <c r="GW30" s="1646"/>
      <c r="GX30" s="1717"/>
      <c r="GY30" s="489" t="s">
        <v>50</v>
      </c>
      <c r="GZ30" s="15" t="s">
        <v>67</v>
      </c>
      <c r="HA30" s="16" t="s">
        <v>68</v>
      </c>
      <c r="HB30" s="16" t="s">
        <v>69</v>
      </c>
      <c r="HC30" s="1639" t="s">
        <v>70</v>
      </c>
      <c r="HD30" s="1639" t="s">
        <v>71</v>
      </c>
      <c r="HE30" s="1639" t="s">
        <v>72</v>
      </c>
      <c r="HF30" s="1639" t="s">
        <v>73</v>
      </c>
      <c r="HG30" s="1720" t="s">
        <v>74</v>
      </c>
      <c r="HH30" s="13"/>
      <c r="HI30" s="194" t="s">
        <v>167</v>
      </c>
      <c r="HJ30" s="1763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637"/>
      <c r="HS30" s="1662"/>
      <c r="HT30" s="1626" t="s">
        <v>62</v>
      </c>
      <c r="HU30" s="1628" t="s">
        <v>63</v>
      </c>
      <c r="HV30" s="1628" t="s">
        <v>64</v>
      </c>
      <c r="HW30" s="1628" t="s">
        <v>65</v>
      </c>
      <c r="HX30" s="1761" t="s">
        <v>190</v>
      </c>
      <c r="HY30" s="1127" t="s">
        <v>68</v>
      </c>
      <c r="HZ30" s="1127" t="s">
        <v>83</v>
      </c>
      <c r="IA30" s="1127" t="s">
        <v>84</v>
      </c>
      <c r="IB30" s="1127" t="s">
        <v>85</v>
      </c>
      <c r="IC30" s="1137" t="s">
        <v>86</v>
      </c>
      <c r="ID30" s="1315" t="s">
        <v>87</v>
      </c>
      <c r="IE30" s="1654" t="s">
        <v>88</v>
      </c>
      <c r="IF30" s="1127" t="s">
        <v>79</v>
      </c>
      <c r="IG30" s="17"/>
      <c r="IH30" s="857" t="s">
        <v>167</v>
      </c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464"/>
      <c r="IZ30" s="1615"/>
      <c r="JA30" s="1215" t="s">
        <v>97</v>
      </c>
      <c r="JB30" s="1464"/>
      <c r="JC30" s="1615"/>
      <c r="JD30" s="1725" t="s">
        <v>99</v>
      </c>
      <c r="JE30" s="1213" t="s">
        <v>100</v>
      </c>
      <c r="JF30" s="1213" t="s">
        <v>101</v>
      </c>
      <c r="JG30" s="1412" t="s">
        <v>102</v>
      </c>
      <c r="JH30" s="1167" t="s">
        <v>189</v>
      </c>
      <c r="JI30" s="17"/>
      <c r="JJ30" s="857" t="s">
        <v>167</v>
      </c>
      <c r="JK30" s="1275" t="s">
        <v>106</v>
      </c>
      <c r="JL30" s="1276"/>
      <c r="JM30" s="1616" t="s">
        <v>107</v>
      </c>
      <c r="JN30" s="1617"/>
      <c r="JO30" s="1618"/>
      <c r="JP30" s="1279" t="s">
        <v>99</v>
      </c>
      <c r="JQ30" s="1281" t="s">
        <v>100</v>
      </c>
      <c r="JR30" s="1281" t="s">
        <v>101</v>
      </c>
      <c r="JS30" s="1281" t="s">
        <v>102</v>
      </c>
      <c r="JT30" s="1478" t="s">
        <v>68</v>
      </c>
      <c r="JU30" s="1290" t="s">
        <v>194</v>
      </c>
      <c r="JV30" s="1290" t="s">
        <v>195</v>
      </c>
      <c r="JW30" s="1290" t="s">
        <v>191</v>
      </c>
      <c r="JX30" s="1290" t="s">
        <v>196</v>
      </c>
      <c r="JY30" s="1290" t="s">
        <v>197</v>
      </c>
      <c r="JZ30" s="1290" t="s">
        <v>194</v>
      </c>
      <c r="KA30" s="1290" t="s">
        <v>195</v>
      </c>
      <c r="KB30" s="1290" t="s">
        <v>191</v>
      </c>
      <c r="KC30" s="1290" t="s">
        <v>196</v>
      </c>
      <c r="KD30" s="1290" t="s">
        <v>197</v>
      </c>
      <c r="KE30" s="1252"/>
      <c r="KF30" s="1294"/>
      <c r="KG30" s="1587"/>
      <c r="KH30" s="1590"/>
      <c r="KI30" s="1582"/>
      <c r="KJ30" s="1600"/>
      <c r="KK30" s="298"/>
      <c r="KL30" s="857" t="s">
        <v>167</v>
      </c>
      <c r="KM30" s="1466" t="s">
        <v>215</v>
      </c>
      <c r="KN30" s="1467" t="s">
        <v>216</v>
      </c>
      <c r="KO30" s="1764" t="s">
        <v>217</v>
      </c>
      <c r="KP30" s="1466" t="s">
        <v>215</v>
      </c>
      <c r="KQ30" s="1467" t="s">
        <v>216</v>
      </c>
      <c r="KR30" s="1764" t="s">
        <v>217</v>
      </c>
      <c r="KS30" s="1466" t="s">
        <v>215</v>
      </c>
      <c r="KT30" s="1467" t="s">
        <v>216</v>
      </c>
      <c r="KU30" s="1764" t="s">
        <v>217</v>
      </c>
      <c r="KV30" s="1230" t="s">
        <v>206</v>
      </c>
      <c r="KW30" s="1232"/>
      <c r="KY30" s="1230" t="s">
        <v>207</v>
      </c>
      <c r="KZ30" s="1231"/>
      <c r="LA30" s="1231"/>
      <c r="LB30" s="1232"/>
      <c r="LD30" s="857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  <c r="LS30" s="913" t="s">
        <v>230</v>
      </c>
      <c r="LT30" s="912" t="s">
        <v>236</v>
      </c>
      <c r="LU30" s="912" t="s">
        <v>233</v>
      </c>
      <c r="LV30" s="919" t="s">
        <v>234</v>
      </c>
    </row>
    <row r="31" spans="1:335" ht="53.25" customHeight="1" thickBot="1" x14ac:dyDescent="0.35">
      <c r="A31" s="1676"/>
      <c r="B31" s="1677"/>
      <c r="C31" s="63" t="s">
        <v>171</v>
      </c>
      <c r="D31" s="1678"/>
      <c r="E31" s="1577"/>
      <c r="F31" s="1679"/>
      <c r="G31" s="1562"/>
      <c r="H31" s="1680"/>
      <c r="I31" s="1680"/>
      <c r="J31" s="18" t="s">
        <v>12</v>
      </c>
      <c r="K31" s="865" t="s">
        <v>13</v>
      </c>
      <c r="L31" s="465" t="s">
        <v>14</v>
      </c>
      <c r="M31" s="1136"/>
      <c r="N31" s="864" t="s">
        <v>12</v>
      </c>
      <c r="O31" s="19" t="s">
        <v>13</v>
      </c>
      <c r="P31" s="21" t="s">
        <v>14</v>
      </c>
      <c r="Q31" s="394" t="s">
        <v>148</v>
      </c>
      <c r="R31" s="864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877" t="s">
        <v>14</v>
      </c>
      <c r="X31" s="41" t="s">
        <v>12</v>
      </c>
      <c r="Y31" s="877" t="s">
        <v>13</v>
      </c>
      <c r="Z31" s="864" t="s">
        <v>12</v>
      </c>
      <c r="AA31" s="20" t="s">
        <v>13</v>
      </c>
      <c r="AB31" s="864" t="s">
        <v>12</v>
      </c>
      <c r="AC31" s="21" t="s">
        <v>13</v>
      </c>
      <c r="AD31" s="864" t="s">
        <v>12</v>
      </c>
      <c r="AE31" s="19" t="s">
        <v>13</v>
      </c>
      <c r="AF31" s="21" t="s">
        <v>14</v>
      </c>
      <c r="AG31" s="21"/>
      <c r="AH31" s="11"/>
      <c r="AI31" s="1322"/>
      <c r="AJ31" s="63" t="s">
        <v>171</v>
      </c>
      <c r="AK31" s="879" t="s">
        <v>14</v>
      </c>
      <c r="AL31" s="707" t="s">
        <v>148</v>
      </c>
      <c r="AM31" s="879" t="s">
        <v>12</v>
      </c>
      <c r="AN31" s="879" t="s">
        <v>12</v>
      </c>
      <c r="AO31" s="864" t="s">
        <v>12</v>
      </c>
      <c r="AP31" s="21" t="s">
        <v>13</v>
      </c>
      <c r="AQ31" s="1171"/>
      <c r="AR31" s="867" t="s">
        <v>12</v>
      </c>
      <c r="AS31" s="21" t="s">
        <v>13</v>
      </c>
      <c r="AT31" s="862" t="s">
        <v>12</v>
      </c>
      <c r="AU31" s="879" t="s">
        <v>13</v>
      </c>
      <c r="AV31" s="707" t="s">
        <v>148</v>
      </c>
      <c r="AW31" s="879" t="s">
        <v>12</v>
      </c>
      <c r="AX31" s="595" t="s">
        <v>221</v>
      </c>
      <c r="AY31" s="41" t="s">
        <v>12</v>
      </c>
      <c r="AZ31" s="865" t="s">
        <v>13</v>
      </c>
      <c r="BA31" s="861" t="s">
        <v>14</v>
      </c>
      <c r="BB31" s="711" t="s">
        <v>148</v>
      </c>
      <c r="BC31" s="867" t="s">
        <v>12</v>
      </c>
      <c r="BD31" s="19" t="s">
        <v>13</v>
      </c>
      <c r="BE31" s="21" t="s">
        <v>14</v>
      </c>
      <c r="BF31" s="746" t="s">
        <v>148</v>
      </c>
      <c r="BG31" s="864" t="s">
        <v>13</v>
      </c>
      <c r="BH31" s="21" t="s">
        <v>14</v>
      </c>
      <c r="BI31" s="864" t="s">
        <v>13</v>
      </c>
      <c r="BJ31" s="21" t="s">
        <v>14</v>
      </c>
      <c r="BK31" s="864" t="s">
        <v>12</v>
      </c>
      <c r="BL31" s="21" t="s">
        <v>221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864" t="s">
        <v>12</v>
      </c>
      <c r="BW31" s="19" t="s">
        <v>13</v>
      </c>
      <c r="BX31" s="39" t="s">
        <v>14</v>
      </c>
      <c r="BY31" s="713" t="s">
        <v>165</v>
      </c>
      <c r="BZ31" s="864" t="s">
        <v>12</v>
      </c>
      <c r="CA31" s="19" t="s">
        <v>13</v>
      </c>
      <c r="CB31" s="21" t="s">
        <v>14</v>
      </c>
      <c r="CC31" s="714" t="s">
        <v>166</v>
      </c>
      <c r="CD31" s="864" t="s">
        <v>13</v>
      </c>
      <c r="CE31" s="21" t="s">
        <v>14</v>
      </c>
      <c r="CF31" s="864" t="s">
        <v>13</v>
      </c>
      <c r="CG31" s="21" t="s">
        <v>14</v>
      </c>
      <c r="CH31" s="929" t="s">
        <v>12</v>
      </c>
      <c r="CI31" s="930" t="s">
        <v>221</v>
      </c>
      <c r="CJ31" s="864" t="s">
        <v>12</v>
      </c>
      <c r="CK31" s="21" t="s">
        <v>13</v>
      </c>
      <c r="CL31" s="479" t="s">
        <v>165</v>
      </c>
      <c r="CM31" s="848" t="s">
        <v>200</v>
      </c>
      <c r="CN31" s="849" t="s">
        <v>201</v>
      </c>
      <c r="CO31" s="79" t="s">
        <v>12</v>
      </c>
      <c r="CP31" s="11"/>
      <c r="CQ31" s="1385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864" t="s">
        <v>12</v>
      </c>
      <c r="CY31" s="19" t="s">
        <v>13</v>
      </c>
      <c r="CZ31" s="21" t="s">
        <v>14</v>
      </c>
      <c r="DA31" s="864" t="s">
        <v>12</v>
      </c>
      <c r="DB31" s="19" t="s">
        <v>13</v>
      </c>
      <c r="DC31" s="21" t="s">
        <v>14</v>
      </c>
      <c r="DD31" s="864" t="s">
        <v>13</v>
      </c>
      <c r="DE31" s="21" t="s">
        <v>14</v>
      </c>
      <c r="DF31" s="864" t="s">
        <v>13</v>
      </c>
      <c r="DG31" s="21" t="s">
        <v>14</v>
      </c>
      <c r="DH31" s="864" t="s">
        <v>108</v>
      </c>
      <c r="DI31" s="20" t="s">
        <v>14</v>
      </c>
      <c r="DJ31" s="864" t="s">
        <v>12</v>
      </c>
      <c r="DK31" s="21" t="s">
        <v>13</v>
      </c>
      <c r="DL31" s="360" t="s">
        <v>200</v>
      </c>
      <c r="DM31" s="361" t="s">
        <v>201</v>
      </c>
      <c r="DN31" s="11"/>
      <c r="DO31" s="1385"/>
      <c r="DP31" s="63" t="s">
        <v>171</v>
      </c>
      <c r="DQ31" s="75" t="s">
        <v>12</v>
      </c>
      <c r="DR31" s="429" t="s">
        <v>12</v>
      </c>
      <c r="DS31" s="75" t="s">
        <v>12</v>
      </c>
      <c r="DT31" s="752" t="s">
        <v>12</v>
      </c>
      <c r="DU31" s="753" t="s">
        <v>12</v>
      </c>
      <c r="DV31" s="754" t="s">
        <v>13</v>
      </c>
      <c r="DW31" s="755" t="s">
        <v>14</v>
      </c>
      <c r="DX31" s="756" t="s">
        <v>165</v>
      </c>
      <c r="DY31" s="864" t="s">
        <v>12</v>
      </c>
      <c r="DZ31" s="19" t="s">
        <v>13</v>
      </c>
      <c r="EA31" s="21" t="s">
        <v>14</v>
      </c>
      <c r="EB31" s="390" t="s">
        <v>148</v>
      </c>
      <c r="EC31" s="867" t="s">
        <v>13</v>
      </c>
      <c r="ED31" s="21" t="s">
        <v>14</v>
      </c>
      <c r="EE31" s="864" t="s">
        <v>13</v>
      </c>
      <c r="EF31" s="20" t="s">
        <v>14</v>
      </c>
      <c r="EG31" s="864" t="s">
        <v>12</v>
      </c>
      <c r="EH31" s="21" t="s">
        <v>13</v>
      </c>
      <c r="EI31" s="867" t="s">
        <v>12</v>
      </c>
      <c r="EJ31" s="21" t="s">
        <v>13</v>
      </c>
      <c r="EK31" s="722" t="s">
        <v>148</v>
      </c>
      <c r="EL31" s="41" t="s">
        <v>12</v>
      </c>
      <c r="EM31" s="862" t="s">
        <v>13</v>
      </c>
      <c r="EN31" s="723" t="s">
        <v>148</v>
      </c>
      <c r="EO31" s="862" t="s">
        <v>13</v>
      </c>
      <c r="EP31" s="707" t="s">
        <v>148</v>
      </c>
      <c r="EQ31" s="11"/>
      <c r="ER31" s="1385"/>
      <c r="ES31" s="18" t="s">
        <v>12</v>
      </c>
      <c r="ET31" s="865" t="s">
        <v>13</v>
      </c>
      <c r="EU31" s="841" t="s">
        <v>14</v>
      </c>
      <c r="EV31" s="873" t="s">
        <v>12</v>
      </c>
      <c r="EW31" s="871" t="s">
        <v>13</v>
      </c>
      <c r="EX31" s="874" t="s">
        <v>14</v>
      </c>
      <c r="EY31" s="41" t="s">
        <v>12</v>
      </c>
      <c r="EZ31" s="865" t="s">
        <v>13</v>
      </c>
      <c r="FA31" s="841" t="s">
        <v>14</v>
      </c>
      <c r="FB31" s="18" t="s">
        <v>12</v>
      </c>
      <c r="FC31" s="865" t="s">
        <v>13</v>
      </c>
      <c r="FD31" s="877" t="s">
        <v>14</v>
      </c>
      <c r="FE31" s="41" t="s">
        <v>12</v>
      </c>
      <c r="FF31" s="865" t="s">
        <v>13</v>
      </c>
      <c r="FG31" s="841" t="s">
        <v>14</v>
      </c>
      <c r="FH31" s="18" t="s">
        <v>12</v>
      </c>
      <c r="FI31" s="865" t="s">
        <v>13</v>
      </c>
      <c r="FJ31" s="877" t="s">
        <v>14</v>
      </c>
      <c r="FK31" s="1631"/>
      <c r="FL31" s="1683"/>
      <c r="FM31" s="1635"/>
      <c r="FN31" s="1633"/>
      <c r="FO31" s="1633"/>
      <c r="FP31" s="1635"/>
      <c r="FQ31" s="1688"/>
      <c r="FR31" s="185" t="s">
        <v>12</v>
      </c>
      <c r="FS31" s="866" t="s">
        <v>13</v>
      </c>
      <c r="FT31" s="866" t="s">
        <v>14</v>
      </c>
      <c r="FU31" s="41" t="s">
        <v>12</v>
      </c>
      <c r="FV31" s="865" t="s">
        <v>13</v>
      </c>
      <c r="FW31" s="877" t="s">
        <v>14</v>
      </c>
      <c r="FX31" s="18" t="s">
        <v>12</v>
      </c>
      <c r="FY31" s="865" t="s">
        <v>13</v>
      </c>
      <c r="FZ31" s="877" t="s">
        <v>14</v>
      </c>
      <c r="GA31" s="18" t="s">
        <v>12</v>
      </c>
      <c r="GB31" s="865" t="s">
        <v>13</v>
      </c>
      <c r="GC31" s="877" t="s">
        <v>14</v>
      </c>
      <c r="GD31" s="18" t="s">
        <v>12</v>
      </c>
      <c r="GE31" s="865" t="s">
        <v>13</v>
      </c>
      <c r="GF31" s="877" t="s">
        <v>14</v>
      </c>
      <c r="GG31" s="76" t="s">
        <v>125</v>
      </c>
      <c r="GH31" s="25"/>
      <c r="GI31" s="1385"/>
      <c r="GJ31" s="1486"/>
      <c r="GK31" s="1489"/>
      <c r="GL31" s="1640"/>
      <c r="GM31" s="1169"/>
      <c r="GN31" s="1169"/>
      <c r="GO31" s="1169"/>
      <c r="GP31" s="1641"/>
      <c r="GQ31" s="1640"/>
      <c r="GR31" s="1169"/>
      <c r="GS31" s="1169"/>
      <c r="GT31" s="1169"/>
      <c r="GU31" s="1641"/>
      <c r="GV31" s="1644"/>
      <c r="GW31" s="1647"/>
      <c r="GX31" s="1718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760"/>
      <c r="HK31" s="1760"/>
      <c r="HL31" s="1760"/>
      <c r="HM31" s="1760"/>
      <c r="HN31" s="1760"/>
      <c r="HO31" s="1760"/>
      <c r="HP31" s="1760"/>
      <c r="HQ31" s="877" t="s">
        <v>12</v>
      </c>
      <c r="HR31" s="1638"/>
      <c r="HS31" s="1663"/>
      <c r="HT31" s="1627"/>
      <c r="HU31" s="1629"/>
      <c r="HV31" s="1629"/>
      <c r="HW31" s="1629"/>
      <c r="HX31" s="1762"/>
      <c r="HY31" s="1622"/>
      <c r="HZ31" s="1622"/>
      <c r="IA31" s="1622"/>
      <c r="IB31" s="1622"/>
      <c r="IC31" s="1652"/>
      <c r="ID31" s="1653"/>
      <c r="IE31" s="1655"/>
      <c r="IF31" s="1622"/>
      <c r="IG31" s="17"/>
      <c r="IH31" s="42"/>
      <c r="II31" s="18" t="s">
        <v>12</v>
      </c>
      <c r="IJ31" s="865" t="s">
        <v>13</v>
      </c>
      <c r="IK31" s="841" t="s">
        <v>14</v>
      </c>
      <c r="IL31" s="18" t="s">
        <v>12</v>
      </c>
      <c r="IM31" s="865" t="s">
        <v>13</v>
      </c>
      <c r="IN31" s="877" t="s">
        <v>14</v>
      </c>
      <c r="IO31" s="41" t="s">
        <v>12</v>
      </c>
      <c r="IP31" s="865" t="s">
        <v>13</v>
      </c>
      <c r="IQ31" s="841" t="s">
        <v>14</v>
      </c>
      <c r="IR31" s="18" t="s">
        <v>12</v>
      </c>
      <c r="IS31" s="865" t="s">
        <v>13</v>
      </c>
      <c r="IT31" s="877" t="s">
        <v>14</v>
      </c>
      <c r="IU31" s="41" t="s">
        <v>12</v>
      </c>
      <c r="IV31" s="865" t="s">
        <v>13</v>
      </c>
      <c r="IW31" s="877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726"/>
      <c r="JE31" s="1727"/>
      <c r="JF31" s="1727"/>
      <c r="JG31" s="1621"/>
      <c r="JH31" s="1169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749"/>
      <c r="JQ31" s="1619"/>
      <c r="JR31" s="1619"/>
      <c r="JS31" s="1619"/>
      <c r="JT31" s="1765"/>
      <c r="JU31" s="1620"/>
      <c r="JV31" s="1620"/>
      <c r="JW31" s="1620"/>
      <c r="JX31" s="1620"/>
      <c r="JY31" s="1620"/>
      <c r="JZ31" s="1620"/>
      <c r="KA31" s="1620"/>
      <c r="KB31" s="1620"/>
      <c r="KC31" s="1620"/>
      <c r="KD31" s="1620"/>
      <c r="KE31" s="1614"/>
      <c r="KF31" s="1585"/>
      <c r="KG31" s="1588"/>
      <c r="KH31" s="1591"/>
      <c r="KI31" s="1583"/>
      <c r="KJ31" s="1601"/>
      <c r="KK31" s="298"/>
      <c r="KL31" s="42"/>
      <c r="KM31" s="1726"/>
      <c r="KN31" s="1727"/>
      <c r="KO31" s="1621"/>
      <c r="KP31" s="1726"/>
      <c r="KQ31" s="1727"/>
      <c r="KR31" s="1621"/>
      <c r="KS31" s="1726"/>
      <c r="KT31" s="1727"/>
      <c r="KU31" s="1621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963" t="s">
        <v>208</v>
      </c>
      <c r="LP31" s="785" t="s">
        <v>209</v>
      </c>
      <c r="LQ31" s="785" t="s">
        <v>205</v>
      </c>
      <c r="LR31" s="786" t="s">
        <v>210</v>
      </c>
      <c r="LS31" s="916" t="s">
        <v>228</v>
      </c>
      <c r="LT31" s="917" t="s">
        <v>228</v>
      </c>
      <c r="LU31" s="917" t="s">
        <v>228</v>
      </c>
      <c r="LV31" s="920" t="s">
        <v>228</v>
      </c>
    </row>
    <row r="32" spans="1:335" s="288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22</v>
      </c>
      <c r="E32" s="56">
        <f>E33+E34+E40+E45</f>
        <v>0</v>
      </c>
      <c r="F32" s="56">
        <f>F33+F34+F40+F45</f>
        <v>0</v>
      </c>
      <c r="G32" s="705">
        <f t="shared" ref="G32:G50" si="152">SUM(D32:F32)/C32*100</f>
        <v>4.1904761904761907</v>
      </c>
      <c r="H32" s="56">
        <f>H33+H34+H40+H45</f>
        <v>22</v>
      </c>
      <c r="I32" s="403">
        <f>I33+I34+I40+I45</f>
        <v>0</v>
      </c>
      <c r="J32" s="178">
        <f>J33+J34+J40+J45</f>
        <v>61</v>
      </c>
      <c r="K32" s="56">
        <f>K33+K34+K40+K45</f>
        <v>38</v>
      </c>
      <c r="L32" s="56">
        <f>L33+L34+L40+L45</f>
        <v>49</v>
      </c>
      <c r="M32" s="405">
        <f>L32/C32*100</f>
        <v>9.3333333333333339</v>
      </c>
      <c r="N32" s="178">
        <f>N33+N34+N40+N45</f>
        <v>59</v>
      </c>
      <c r="O32" s="56">
        <f>O33+O34+O40+O45</f>
        <v>38</v>
      </c>
      <c r="P32" s="56">
        <f>P33+P34+P40+P45</f>
        <v>49</v>
      </c>
      <c r="Q32" s="395">
        <f>P32/C32*100</f>
        <v>9.3333333333333339</v>
      </c>
      <c r="R32" s="178">
        <f t="shared" ref="R32:AF32" si="153">R33+R34+R40+R45</f>
        <v>0</v>
      </c>
      <c r="S32" s="56">
        <f t="shared" si="153"/>
        <v>0</v>
      </c>
      <c r="T32" s="56">
        <f t="shared" si="153"/>
        <v>0</v>
      </c>
      <c r="U32" s="56">
        <f t="shared" si="153"/>
        <v>0</v>
      </c>
      <c r="V32" s="56">
        <f t="shared" si="153"/>
        <v>0</v>
      </c>
      <c r="W32" s="393">
        <f t="shared" si="153"/>
        <v>0</v>
      </c>
      <c r="X32" s="56">
        <f t="shared" si="153"/>
        <v>59</v>
      </c>
      <c r="Y32" s="56">
        <f t="shared" si="153"/>
        <v>38</v>
      </c>
      <c r="Z32" s="56">
        <f t="shared" si="153"/>
        <v>59</v>
      </c>
      <c r="AA32" s="56">
        <f t="shared" si="153"/>
        <v>44</v>
      </c>
      <c r="AB32" s="56">
        <f t="shared" si="153"/>
        <v>99</v>
      </c>
      <c r="AC32" s="56">
        <f t="shared" si="153"/>
        <v>61</v>
      </c>
      <c r="AD32" s="56">
        <f t="shared" si="153"/>
        <v>0</v>
      </c>
      <c r="AE32" s="56">
        <f t="shared" si="153"/>
        <v>0</v>
      </c>
      <c r="AF32" s="393">
        <f t="shared" si="153"/>
        <v>0</v>
      </c>
      <c r="AG32" s="393"/>
      <c r="AH32" s="58"/>
      <c r="AI32" s="769" t="s">
        <v>131</v>
      </c>
      <c r="AJ32" s="844">
        <f>AJ34+AJ40+AJ45+AJ33</f>
        <v>579</v>
      </c>
      <c r="AK32" s="759">
        <f>AK33+AK34+AK40+AK45</f>
        <v>44</v>
      </c>
      <c r="AL32" s="845">
        <f>AK32/AJ32*100</f>
        <v>7.5993091537132988</v>
      </c>
      <c r="AM32" s="762">
        <f t="shared" ref="AM32:AU32" si="154">AM33+AM34+AM40+AM45</f>
        <v>43</v>
      </c>
      <c r="AN32" s="762">
        <f t="shared" si="154"/>
        <v>43</v>
      </c>
      <c r="AO32" s="762">
        <f t="shared" si="154"/>
        <v>23</v>
      </c>
      <c r="AP32" s="762">
        <f t="shared" si="154"/>
        <v>0</v>
      </c>
      <c r="AQ32" s="770">
        <f t="shared" si="154"/>
        <v>56</v>
      </c>
      <c r="AR32" s="762">
        <f t="shared" si="154"/>
        <v>0</v>
      </c>
      <c r="AS32" s="762">
        <f t="shared" si="154"/>
        <v>1</v>
      </c>
      <c r="AT32" s="846">
        <f t="shared" si="154"/>
        <v>40</v>
      </c>
      <c r="AU32" s="759">
        <f t="shared" si="154"/>
        <v>53</v>
      </c>
      <c r="AV32" s="845">
        <f>AU32/AJ32*100</f>
        <v>9.1537132987910184</v>
      </c>
      <c r="AW32" s="762">
        <f>AW33+AW34+AW40+AW45</f>
        <v>53</v>
      </c>
      <c r="AX32" s="847">
        <f>AX33+AX34+AX40+AX45</f>
        <v>53</v>
      </c>
      <c r="AY32" s="762">
        <f t="shared" ref="AY32:BA32" si="155">AY33+AY34+AY40+AY45</f>
        <v>0</v>
      </c>
      <c r="AZ32" s="762">
        <f t="shared" si="155"/>
        <v>1</v>
      </c>
      <c r="BA32" s="762">
        <f t="shared" si="155"/>
        <v>0</v>
      </c>
      <c r="BB32" s="845">
        <f t="shared" ref="BB32:BB50" si="156">BA32/AJ32*100</f>
        <v>0</v>
      </c>
      <c r="BC32" s="762">
        <f t="shared" ref="BC32:BE32" si="157">BC33+BC34+BC40+BC45</f>
        <v>0</v>
      </c>
      <c r="BD32" s="762">
        <f t="shared" si="157"/>
        <v>1</v>
      </c>
      <c r="BE32" s="762">
        <f t="shared" si="157"/>
        <v>0</v>
      </c>
      <c r="BF32" s="845">
        <f>BE32/AJ32*100</f>
        <v>0</v>
      </c>
      <c r="BG32" s="762">
        <f t="shared" ref="BG32:BM32" si="158">BG33+BG34+BG40+BG45</f>
        <v>0</v>
      </c>
      <c r="BH32" s="762">
        <f t="shared" si="158"/>
        <v>0</v>
      </c>
      <c r="BI32" s="762">
        <f t="shared" si="158"/>
        <v>0</v>
      </c>
      <c r="BJ32" s="762">
        <f t="shared" si="158"/>
        <v>0</v>
      </c>
      <c r="BK32" s="762">
        <f t="shared" si="158"/>
        <v>0</v>
      </c>
      <c r="BL32" s="762">
        <f t="shared" si="158"/>
        <v>0</v>
      </c>
      <c r="BM32" s="770">
        <f t="shared" si="158"/>
        <v>0</v>
      </c>
      <c r="BN32" s="58"/>
      <c r="BO32" s="769" t="s">
        <v>131</v>
      </c>
      <c r="BP32" s="844">
        <f>BP34+BP40+BP45+BP33</f>
        <v>614</v>
      </c>
      <c r="BQ32" s="759">
        <f t="shared" ref="BQ32:BX32" si="159">BQ33+BQ34+BQ40+BQ45</f>
        <v>0</v>
      </c>
      <c r="BR32" s="762">
        <f t="shared" si="159"/>
        <v>122</v>
      </c>
      <c r="BS32" s="762">
        <f t="shared" si="159"/>
        <v>0</v>
      </c>
      <c r="BT32" s="762">
        <f t="shared" si="159"/>
        <v>34</v>
      </c>
      <c r="BU32" s="762">
        <f t="shared" si="159"/>
        <v>0</v>
      </c>
      <c r="BV32" s="762">
        <f t="shared" si="159"/>
        <v>0</v>
      </c>
      <c r="BW32" s="762">
        <f t="shared" si="159"/>
        <v>0</v>
      </c>
      <c r="BX32" s="762">
        <f t="shared" si="159"/>
        <v>0</v>
      </c>
      <c r="BY32" s="845">
        <f t="shared" ref="BY32" si="160">BX32/BP32*100</f>
        <v>0</v>
      </c>
      <c r="BZ32" s="762">
        <f>BZ33+BZ34+BZ40+BZ45</f>
        <v>0</v>
      </c>
      <c r="CA32" s="762">
        <f>CA33+CA34+CA40+CA45</f>
        <v>0</v>
      </c>
      <c r="CB32" s="762">
        <f>CB33+CB34+CB40+CB45</f>
        <v>0</v>
      </c>
      <c r="CC32" s="845">
        <f>CB32/BP32*100</f>
        <v>0</v>
      </c>
      <c r="CD32" s="762">
        <f t="shared" ref="CD32:CK32" si="161">CD33+CD34+CD40+CD45</f>
        <v>0</v>
      </c>
      <c r="CE32" s="762">
        <f t="shared" si="161"/>
        <v>0</v>
      </c>
      <c r="CF32" s="762">
        <f t="shared" si="161"/>
        <v>0</v>
      </c>
      <c r="CG32" s="762">
        <f t="shared" si="161"/>
        <v>0</v>
      </c>
      <c r="CH32" s="762">
        <f t="shared" si="161"/>
        <v>0</v>
      </c>
      <c r="CI32" s="846">
        <f t="shared" si="161"/>
        <v>0</v>
      </c>
      <c r="CJ32" s="759">
        <f t="shared" si="161"/>
        <v>0</v>
      </c>
      <c r="CK32" s="762">
        <f t="shared" si="161"/>
        <v>4</v>
      </c>
      <c r="CL32" s="851">
        <f>CK32/BP32*100</f>
        <v>0.65146579804560267</v>
      </c>
      <c r="CM32" s="852">
        <f>CM33+CM34+CM40+CM45</f>
        <v>1</v>
      </c>
      <c r="CN32" s="853">
        <f>CN33+CN34+CN40+CN45</f>
        <v>1</v>
      </c>
      <c r="CO32" s="770">
        <f>CO33+CO34+CO40+CO45</f>
        <v>0</v>
      </c>
      <c r="CP32" s="58"/>
      <c r="CQ32" s="71" t="s">
        <v>131</v>
      </c>
      <c r="CR32" s="378">
        <f t="shared" ref="CR32:DM32" si="162">CR33+CR34+CR40+CR45</f>
        <v>71</v>
      </c>
      <c r="CS32" s="158">
        <f t="shared" si="162"/>
        <v>0</v>
      </c>
      <c r="CT32" s="72">
        <f t="shared" si="162"/>
        <v>35</v>
      </c>
      <c r="CU32" s="72">
        <f t="shared" si="162"/>
        <v>0</v>
      </c>
      <c r="CV32" s="72">
        <f t="shared" si="162"/>
        <v>6</v>
      </c>
      <c r="CW32" s="72">
        <f t="shared" si="162"/>
        <v>0</v>
      </c>
      <c r="CX32" s="72">
        <f t="shared" si="162"/>
        <v>0</v>
      </c>
      <c r="CY32" s="72">
        <f t="shared" si="162"/>
        <v>0</v>
      </c>
      <c r="CZ32" s="72">
        <f t="shared" si="162"/>
        <v>0</v>
      </c>
      <c r="DA32" s="72">
        <f t="shared" si="162"/>
        <v>0</v>
      </c>
      <c r="DB32" s="72">
        <f t="shared" si="162"/>
        <v>0</v>
      </c>
      <c r="DC32" s="72">
        <f t="shared" si="162"/>
        <v>0</v>
      </c>
      <c r="DD32" s="72">
        <f t="shared" si="162"/>
        <v>0</v>
      </c>
      <c r="DE32" s="72">
        <f t="shared" si="162"/>
        <v>0</v>
      </c>
      <c r="DF32" s="72">
        <f t="shared" si="162"/>
        <v>0</v>
      </c>
      <c r="DG32" s="72">
        <f t="shared" si="162"/>
        <v>0</v>
      </c>
      <c r="DH32" s="72">
        <f t="shared" si="162"/>
        <v>6</v>
      </c>
      <c r="DI32" s="171">
        <f t="shared" si="162"/>
        <v>0</v>
      </c>
      <c r="DJ32" s="158">
        <f t="shared" si="162"/>
        <v>0</v>
      </c>
      <c r="DK32" s="73">
        <f t="shared" si="162"/>
        <v>1</v>
      </c>
      <c r="DL32" s="354">
        <f t="shared" si="162"/>
        <v>0</v>
      </c>
      <c r="DM32" s="355">
        <f t="shared" si="162"/>
        <v>1</v>
      </c>
      <c r="DN32" s="58"/>
      <c r="DO32" s="71" t="s">
        <v>131</v>
      </c>
      <c r="DP32" s="378">
        <f>DP34+DP40+DP45+DP33</f>
        <v>740</v>
      </c>
      <c r="DQ32" s="747">
        <f t="shared" ref="DQ32:EO32" si="163">DQ33+DQ34+DQ40+DQ45</f>
        <v>0</v>
      </c>
      <c r="DR32" s="748">
        <f t="shared" si="163"/>
        <v>31</v>
      </c>
      <c r="DS32" s="748">
        <f t="shared" si="163"/>
        <v>25</v>
      </c>
      <c r="DT32" s="749">
        <f t="shared" si="163"/>
        <v>0</v>
      </c>
      <c r="DU32" s="747">
        <f t="shared" si="163"/>
        <v>0</v>
      </c>
      <c r="DV32" s="748">
        <f t="shared" si="163"/>
        <v>0</v>
      </c>
      <c r="DW32" s="750">
        <f t="shared" si="163"/>
        <v>0</v>
      </c>
      <c r="DX32" s="751">
        <f>DW32/DP32*100</f>
        <v>0</v>
      </c>
      <c r="DY32" s="389">
        <f t="shared" si="163"/>
        <v>0</v>
      </c>
      <c r="DZ32" s="242">
        <f t="shared" si="163"/>
        <v>0</v>
      </c>
      <c r="EA32" s="242">
        <f t="shared" si="163"/>
        <v>0</v>
      </c>
      <c r="EB32" s="715">
        <f>EA32/DP32*100</f>
        <v>0</v>
      </c>
      <c r="EC32" s="242">
        <f t="shared" si="163"/>
        <v>0</v>
      </c>
      <c r="ED32" s="242">
        <f t="shared" si="163"/>
        <v>0</v>
      </c>
      <c r="EE32" s="242">
        <f t="shared" si="163"/>
        <v>0</v>
      </c>
      <c r="EF32" s="352">
        <f t="shared" si="163"/>
        <v>0</v>
      </c>
      <c r="EG32" s="389">
        <f t="shared" si="163"/>
        <v>0</v>
      </c>
      <c r="EH32" s="362">
        <f t="shared" si="163"/>
        <v>0</v>
      </c>
      <c r="EI32" s="242">
        <f t="shared" si="163"/>
        <v>0</v>
      </c>
      <c r="EJ32" s="242">
        <f t="shared" si="163"/>
        <v>0</v>
      </c>
      <c r="EK32" s="715">
        <f>EJ32/DP32*100</f>
        <v>0</v>
      </c>
      <c r="EL32" s="242">
        <f t="shared" si="163"/>
        <v>0</v>
      </c>
      <c r="EM32" s="242">
        <f t="shared" si="163"/>
        <v>44</v>
      </c>
      <c r="EN32" s="710">
        <f>EM32/DP32*100</f>
        <v>5.9459459459459465</v>
      </c>
      <c r="EO32" s="242">
        <f t="shared" si="163"/>
        <v>43</v>
      </c>
      <c r="EP32" s="715">
        <f>EO32/DP32*100</f>
        <v>5.8108108108108114</v>
      </c>
      <c r="EQ32" s="58"/>
      <c r="ER32" s="758" t="s">
        <v>131</v>
      </c>
      <c r="ES32" s="759">
        <f t="shared" ref="ES32:FK32" si="164">ES33+ES34+ES40+ES45</f>
        <v>0</v>
      </c>
      <c r="ET32" s="759">
        <f t="shared" si="164"/>
        <v>0</v>
      </c>
      <c r="EU32" s="760">
        <f t="shared" si="164"/>
        <v>0</v>
      </c>
      <c r="EV32" s="759">
        <f t="shared" si="164"/>
        <v>29</v>
      </c>
      <c r="EW32" s="759">
        <f t="shared" si="164"/>
        <v>8</v>
      </c>
      <c r="EX32" s="761">
        <f t="shared" si="164"/>
        <v>2</v>
      </c>
      <c r="EY32" s="762">
        <f t="shared" si="164"/>
        <v>9</v>
      </c>
      <c r="EZ32" s="759">
        <f t="shared" si="164"/>
        <v>4</v>
      </c>
      <c r="FA32" s="760">
        <f t="shared" si="164"/>
        <v>7</v>
      </c>
      <c r="FB32" s="759">
        <f t="shared" si="164"/>
        <v>8</v>
      </c>
      <c r="FC32" s="759">
        <f t="shared" si="164"/>
        <v>6</v>
      </c>
      <c r="FD32" s="761">
        <f t="shared" si="164"/>
        <v>1</v>
      </c>
      <c r="FE32" s="762">
        <f t="shared" si="164"/>
        <v>4</v>
      </c>
      <c r="FF32" s="759">
        <f t="shared" si="164"/>
        <v>1</v>
      </c>
      <c r="FG32" s="760">
        <f t="shared" si="164"/>
        <v>1</v>
      </c>
      <c r="FH32" s="759">
        <f t="shared" si="164"/>
        <v>0</v>
      </c>
      <c r="FI32" s="759">
        <f t="shared" si="164"/>
        <v>1</v>
      </c>
      <c r="FJ32" s="761">
        <f t="shared" si="164"/>
        <v>0</v>
      </c>
      <c r="FK32" s="178">
        <f t="shared" si="164"/>
        <v>454</v>
      </c>
      <c r="FL32" s="764">
        <f t="shared" ref="FL32:FL50" si="165">SUM(FM32:FQ32)/FK32*100</f>
        <v>5.286343612334802</v>
      </c>
      <c r="FM32" s="759">
        <f t="shared" ref="FM32:GG32" si="166">FM33+FM34+FM40+FM45</f>
        <v>0</v>
      </c>
      <c r="FN32" s="759">
        <f t="shared" si="166"/>
        <v>1</v>
      </c>
      <c r="FO32" s="759">
        <f t="shared" si="166"/>
        <v>13</v>
      </c>
      <c r="FP32" s="765">
        <f t="shared" si="166"/>
        <v>10</v>
      </c>
      <c r="FQ32" s="761">
        <f t="shared" si="166"/>
        <v>0</v>
      </c>
      <c r="FR32" s="759">
        <f t="shared" si="166"/>
        <v>0</v>
      </c>
      <c r="FS32" s="759">
        <f t="shared" si="166"/>
        <v>0</v>
      </c>
      <c r="FT32" s="759">
        <f t="shared" si="166"/>
        <v>0</v>
      </c>
      <c r="FU32" s="759">
        <f t="shared" si="166"/>
        <v>15</v>
      </c>
      <c r="FV32" s="759">
        <f t="shared" si="166"/>
        <v>7</v>
      </c>
      <c r="FW32" s="759">
        <f t="shared" si="166"/>
        <v>1</v>
      </c>
      <c r="FX32" s="759">
        <f t="shared" si="166"/>
        <v>10</v>
      </c>
      <c r="FY32" s="759">
        <f t="shared" si="166"/>
        <v>1</v>
      </c>
      <c r="FZ32" s="759">
        <f t="shared" si="166"/>
        <v>2</v>
      </c>
      <c r="GA32" s="759">
        <f t="shared" si="166"/>
        <v>20</v>
      </c>
      <c r="GB32" s="759">
        <f t="shared" si="166"/>
        <v>7</v>
      </c>
      <c r="GC32" s="759">
        <f t="shared" si="166"/>
        <v>6</v>
      </c>
      <c r="GD32" s="759">
        <f t="shared" si="166"/>
        <v>6</v>
      </c>
      <c r="GE32" s="759">
        <f t="shared" si="166"/>
        <v>0</v>
      </c>
      <c r="GF32" s="759">
        <f t="shared" si="166"/>
        <v>1</v>
      </c>
      <c r="GG32" s="761">
        <f t="shared" si="166"/>
        <v>1</v>
      </c>
      <c r="GH32" s="59"/>
      <c r="GI32" s="71" t="s">
        <v>131</v>
      </c>
      <c r="GJ32" s="485">
        <f>GJ33+GJ34+GJ40+GJ45</f>
        <v>3710</v>
      </c>
      <c r="GK32" s="727">
        <f>(SUM(GL32:GU32)/GJ32)*100</f>
        <v>9.6765498652291093</v>
      </c>
      <c r="GL32" s="158">
        <f t="shared" ref="GL32:HG32" si="167">GL33+GL34+GL40+GL45</f>
        <v>0</v>
      </c>
      <c r="GM32" s="72">
        <f t="shared" si="167"/>
        <v>0</v>
      </c>
      <c r="GN32" s="72">
        <f t="shared" si="167"/>
        <v>1</v>
      </c>
      <c r="GO32" s="72">
        <f t="shared" si="167"/>
        <v>3</v>
      </c>
      <c r="GP32" s="73">
        <f t="shared" si="167"/>
        <v>1</v>
      </c>
      <c r="GQ32" s="158">
        <f t="shared" si="167"/>
        <v>42</v>
      </c>
      <c r="GR32" s="72">
        <f t="shared" si="167"/>
        <v>39</v>
      </c>
      <c r="GS32" s="72">
        <f t="shared" si="167"/>
        <v>56</v>
      </c>
      <c r="GT32" s="72">
        <f t="shared" si="167"/>
        <v>149</v>
      </c>
      <c r="GU32" s="73">
        <f t="shared" si="167"/>
        <v>68</v>
      </c>
      <c r="GV32" s="182">
        <f t="shared" si="167"/>
        <v>172</v>
      </c>
      <c r="GW32" s="182">
        <f t="shared" si="167"/>
        <v>4090</v>
      </c>
      <c r="GX32" s="730">
        <f>GV32/GW32*100</f>
        <v>4.2053789731051348</v>
      </c>
      <c r="GY32" s="158">
        <f t="shared" si="167"/>
        <v>8</v>
      </c>
      <c r="GZ32" s="72">
        <f t="shared" si="167"/>
        <v>0</v>
      </c>
      <c r="HA32" s="72">
        <f t="shared" si="167"/>
        <v>1</v>
      </c>
      <c r="HB32" s="72">
        <f t="shared" si="167"/>
        <v>0</v>
      </c>
      <c r="HC32" s="72">
        <f t="shared" si="167"/>
        <v>0</v>
      </c>
      <c r="HD32" s="72">
        <f t="shared" si="167"/>
        <v>0</v>
      </c>
      <c r="HE32" s="72">
        <f t="shared" si="167"/>
        <v>0</v>
      </c>
      <c r="HF32" s="72">
        <f t="shared" si="167"/>
        <v>0</v>
      </c>
      <c r="HG32" s="73">
        <f t="shared" si="167"/>
        <v>0</v>
      </c>
      <c r="HH32" s="60"/>
      <c r="HI32" s="196" t="s">
        <v>131</v>
      </c>
      <c r="HJ32" s="175">
        <f t="shared" ref="HJ32:IF32" si="168">HJ33+HJ34+HJ40+HJ45</f>
        <v>0</v>
      </c>
      <c r="HK32" s="175">
        <f t="shared" si="168"/>
        <v>0</v>
      </c>
      <c r="HL32" s="175">
        <f t="shared" si="168"/>
        <v>0</v>
      </c>
      <c r="HM32" s="175">
        <f t="shared" si="168"/>
        <v>0</v>
      </c>
      <c r="HN32" s="175">
        <f t="shared" si="168"/>
        <v>0</v>
      </c>
      <c r="HO32" s="175">
        <f t="shared" si="168"/>
        <v>0</v>
      </c>
      <c r="HP32" s="175">
        <f t="shared" si="168"/>
        <v>0</v>
      </c>
      <c r="HQ32" s="179">
        <f t="shared" si="168"/>
        <v>0</v>
      </c>
      <c r="HR32" s="736">
        <f t="shared" si="168"/>
        <v>355</v>
      </c>
      <c r="HS32" s="732">
        <f>SUM(HT32:HX32)/HR32*100</f>
        <v>0</v>
      </c>
      <c r="HT32" s="178">
        <f t="shared" si="168"/>
        <v>0</v>
      </c>
      <c r="HU32" s="175">
        <f t="shared" si="168"/>
        <v>0</v>
      </c>
      <c r="HV32" s="175">
        <f t="shared" si="168"/>
        <v>0</v>
      </c>
      <c r="HW32" s="175">
        <f t="shared" si="168"/>
        <v>0</v>
      </c>
      <c r="HX32" s="179">
        <f t="shared" si="168"/>
        <v>0</v>
      </c>
      <c r="HY32" s="56">
        <f t="shared" si="168"/>
        <v>0</v>
      </c>
      <c r="HZ32" s="56">
        <f t="shared" si="168"/>
        <v>0</v>
      </c>
      <c r="IA32" s="56">
        <f t="shared" si="168"/>
        <v>0</v>
      </c>
      <c r="IB32" s="56">
        <f t="shared" si="168"/>
        <v>0</v>
      </c>
      <c r="IC32" s="56">
        <f t="shared" si="168"/>
        <v>0</v>
      </c>
      <c r="ID32" s="56">
        <f t="shared" si="168"/>
        <v>0</v>
      </c>
      <c r="IE32" s="56">
        <f t="shared" si="168"/>
        <v>0</v>
      </c>
      <c r="IF32" s="393">
        <f t="shared" si="168"/>
        <v>0</v>
      </c>
      <c r="IG32" s="61"/>
      <c r="IH32" s="68" t="s">
        <v>131</v>
      </c>
      <c r="II32" s="158">
        <f t="shared" ref="II32:JH32" si="169">II33+II34+II40+II45</f>
        <v>0</v>
      </c>
      <c r="IJ32" s="158">
        <f t="shared" si="169"/>
        <v>0</v>
      </c>
      <c r="IK32" s="384">
        <f t="shared" si="169"/>
        <v>0</v>
      </c>
      <c r="IL32" s="158">
        <f t="shared" si="169"/>
        <v>5</v>
      </c>
      <c r="IM32" s="158">
        <f t="shared" si="169"/>
        <v>1</v>
      </c>
      <c r="IN32" s="244">
        <f t="shared" si="169"/>
        <v>0</v>
      </c>
      <c r="IO32" s="72">
        <f t="shared" si="169"/>
        <v>15</v>
      </c>
      <c r="IP32" s="158">
        <f t="shared" si="169"/>
        <v>6</v>
      </c>
      <c r="IQ32" s="384">
        <f t="shared" si="169"/>
        <v>4</v>
      </c>
      <c r="IR32" s="158">
        <f t="shared" si="169"/>
        <v>36</v>
      </c>
      <c r="IS32" s="158">
        <f t="shared" si="169"/>
        <v>8</v>
      </c>
      <c r="IT32" s="244">
        <f t="shared" si="169"/>
        <v>3</v>
      </c>
      <c r="IU32" s="72">
        <f t="shared" si="169"/>
        <v>7</v>
      </c>
      <c r="IV32" s="158">
        <f t="shared" si="169"/>
        <v>1</v>
      </c>
      <c r="IW32" s="244">
        <f t="shared" si="169"/>
        <v>2</v>
      </c>
      <c r="IX32" s="158">
        <f t="shared" si="169"/>
        <v>2</v>
      </c>
      <c r="IY32" s="158">
        <f t="shared" si="169"/>
        <v>0</v>
      </c>
      <c r="IZ32" s="244">
        <f t="shared" si="169"/>
        <v>0</v>
      </c>
      <c r="JA32" s="158">
        <f t="shared" si="169"/>
        <v>10</v>
      </c>
      <c r="JB32" s="158">
        <f t="shared" si="169"/>
        <v>1</v>
      </c>
      <c r="JC32" s="244">
        <f t="shared" si="169"/>
        <v>1</v>
      </c>
      <c r="JD32" s="158">
        <f t="shared" si="169"/>
        <v>0</v>
      </c>
      <c r="JE32" s="158">
        <f t="shared" si="169"/>
        <v>0</v>
      </c>
      <c r="JF32" s="158">
        <f t="shared" si="169"/>
        <v>0</v>
      </c>
      <c r="JG32" s="158">
        <f t="shared" si="169"/>
        <v>0</v>
      </c>
      <c r="JH32" s="244">
        <f t="shared" si="169"/>
        <v>0</v>
      </c>
      <c r="JI32" s="61"/>
      <c r="JJ32" s="769" t="s">
        <v>131</v>
      </c>
      <c r="JK32" s="759">
        <f t="shared" ref="JK32:KD32" si="170">JK33+JK34+JK40+JK45</f>
        <v>0</v>
      </c>
      <c r="JL32" s="762">
        <f t="shared" si="170"/>
        <v>1</v>
      </c>
      <c r="JM32" s="762">
        <f t="shared" si="170"/>
        <v>0</v>
      </c>
      <c r="JN32" s="762">
        <f t="shared" si="170"/>
        <v>0</v>
      </c>
      <c r="JO32" s="770">
        <f t="shared" si="170"/>
        <v>0</v>
      </c>
      <c r="JP32" s="759">
        <f t="shared" si="170"/>
        <v>0</v>
      </c>
      <c r="JQ32" s="762">
        <f t="shared" si="170"/>
        <v>0</v>
      </c>
      <c r="JR32" s="762">
        <f t="shared" si="170"/>
        <v>0</v>
      </c>
      <c r="JS32" s="762">
        <f t="shared" si="170"/>
        <v>0</v>
      </c>
      <c r="JT32" s="770">
        <f t="shared" si="170"/>
        <v>0</v>
      </c>
      <c r="JU32" s="759">
        <f t="shared" si="170"/>
        <v>0</v>
      </c>
      <c r="JV32" s="771">
        <f t="shared" si="170"/>
        <v>0</v>
      </c>
      <c r="JW32" s="771">
        <f t="shared" si="170"/>
        <v>0</v>
      </c>
      <c r="JX32" s="771">
        <f t="shared" si="170"/>
        <v>2</v>
      </c>
      <c r="JY32" s="772">
        <f t="shared" si="170"/>
        <v>0</v>
      </c>
      <c r="JZ32" s="759">
        <f t="shared" si="170"/>
        <v>0</v>
      </c>
      <c r="KA32" s="771">
        <f t="shared" si="170"/>
        <v>0</v>
      </c>
      <c r="KB32" s="771">
        <f t="shared" si="170"/>
        <v>3</v>
      </c>
      <c r="KC32" s="771">
        <f t="shared" si="170"/>
        <v>0</v>
      </c>
      <c r="KD32" s="772">
        <f t="shared" si="170"/>
        <v>0</v>
      </c>
      <c r="KE32" s="943">
        <f>KE34+KE40+KE45+KE33</f>
        <v>2678</v>
      </c>
      <c r="KF32" s="773">
        <f>KG32/KE32*100</f>
        <v>2.0911127707244215</v>
      </c>
      <c r="KG32" s="774">
        <f t="shared" ref="KG32:KJ32" si="171">KG34+KG40+KG45+KG33</f>
        <v>56</v>
      </c>
      <c r="KH32" s="771">
        <f t="shared" si="171"/>
        <v>2</v>
      </c>
      <c r="KI32" s="771">
        <f t="shared" si="171"/>
        <v>0</v>
      </c>
      <c r="KJ32" s="772">
        <f t="shared" si="171"/>
        <v>0</v>
      </c>
      <c r="KK32" s="299"/>
      <c r="KL32" s="769" t="s">
        <v>131</v>
      </c>
      <c r="KM32" s="759">
        <f t="shared" ref="KM32:LB32" si="172">KM33+KM34+KM40+KM45</f>
        <v>0</v>
      </c>
      <c r="KN32" s="771">
        <f t="shared" si="172"/>
        <v>0</v>
      </c>
      <c r="KO32" s="771">
        <f t="shared" si="172"/>
        <v>0</v>
      </c>
      <c r="KP32" s="771">
        <f t="shared" si="172"/>
        <v>6</v>
      </c>
      <c r="KQ32" s="771">
        <f t="shared" si="172"/>
        <v>0</v>
      </c>
      <c r="KR32" s="771">
        <f t="shared" si="172"/>
        <v>17</v>
      </c>
      <c r="KS32" s="771">
        <f t="shared" si="172"/>
        <v>5</v>
      </c>
      <c r="KT32" s="771">
        <f t="shared" si="172"/>
        <v>0</v>
      </c>
      <c r="KU32" s="772">
        <f t="shared" si="172"/>
        <v>7</v>
      </c>
      <c r="KV32" s="760">
        <f t="shared" si="172"/>
        <v>0</v>
      </c>
      <c r="KW32" s="772">
        <f t="shared" si="172"/>
        <v>0</v>
      </c>
      <c r="KX32" s="781">
        <f t="shared" si="172"/>
        <v>0</v>
      </c>
      <c r="KY32" s="759">
        <f t="shared" si="172"/>
        <v>0</v>
      </c>
      <c r="KZ32" s="771">
        <f t="shared" si="172"/>
        <v>0</v>
      </c>
      <c r="LA32" s="771">
        <f t="shared" si="172"/>
        <v>0</v>
      </c>
      <c r="LB32" s="772">
        <f t="shared" si="172"/>
        <v>0</v>
      </c>
      <c r="LD32" s="807" t="s">
        <v>131</v>
      </c>
      <c r="LE32" s="806">
        <f t="shared" ref="LE32:LV32" si="173">LE33+LE34+LE40+LE45</f>
        <v>0</v>
      </c>
      <c r="LF32" s="790">
        <f t="shared" si="173"/>
        <v>0</v>
      </c>
      <c r="LG32" s="790">
        <f t="shared" si="173"/>
        <v>0</v>
      </c>
      <c r="LH32" s="790">
        <f t="shared" si="173"/>
        <v>0</v>
      </c>
      <c r="LI32" s="790">
        <f t="shared" si="173"/>
        <v>0</v>
      </c>
      <c r="LJ32" s="793">
        <f t="shared" si="173"/>
        <v>0</v>
      </c>
      <c r="LK32" s="804">
        <f t="shared" si="173"/>
        <v>0</v>
      </c>
      <c r="LL32" s="791">
        <f t="shared" si="173"/>
        <v>0</v>
      </c>
      <c r="LM32" s="791">
        <f t="shared" si="173"/>
        <v>0</v>
      </c>
      <c r="LN32" s="792">
        <f t="shared" si="173"/>
        <v>0</v>
      </c>
      <c r="LO32" s="804">
        <f t="shared" si="173"/>
        <v>43</v>
      </c>
      <c r="LP32" s="791">
        <f t="shared" si="173"/>
        <v>11</v>
      </c>
      <c r="LQ32" s="791">
        <f t="shared" si="173"/>
        <v>0</v>
      </c>
      <c r="LR32" s="792">
        <f t="shared" si="173"/>
        <v>0</v>
      </c>
      <c r="LS32" s="804">
        <f t="shared" si="173"/>
        <v>116</v>
      </c>
      <c r="LT32" s="791">
        <f t="shared" si="173"/>
        <v>140</v>
      </c>
      <c r="LU32" s="791">
        <f t="shared" si="173"/>
        <v>47</v>
      </c>
      <c r="LV32" s="792">
        <f t="shared" si="173"/>
        <v>52</v>
      </c>
      <c r="LW32" s="961"/>
    </row>
    <row r="33" spans="1:335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13</v>
      </c>
      <c r="E33" s="563"/>
      <c r="F33" s="563"/>
      <c r="G33" s="705">
        <f t="shared" si="152"/>
        <v>10.743801652892563</v>
      </c>
      <c r="H33" s="563">
        <v>13</v>
      </c>
      <c r="I33" s="564"/>
      <c r="J33" s="562">
        <v>16</v>
      </c>
      <c r="K33" s="563">
        <v>10</v>
      </c>
      <c r="L33" s="563">
        <v>12</v>
      </c>
      <c r="M33" s="406">
        <f t="shared" ref="M33:M50" si="174">L33/C33*100</f>
        <v>9.9173553719008272</v>
      </c>
      <c r="N33" s="562">
        <v>14</v>
      </c>
      <c r="O33" s="563">
        <v>10</v>
      </c>
      <c r="P33" s="563">
        <v>12</v>
      </c>
      <c r="Q33" s="386">
        <f t="shared" ref="Q33:Q50" si="175">P33/C33*100</f>
        <v>9.9173553719008272</v>
      </c>
      <c r="R33" s="562"/>
      <c r="S33" s="563"/>
      <c r="T33" s="563"/>
      <c r="U33" s="563"/>
      <c r="V33" s="563"/>
      <c r="W33" s="565"/>
      <c r="X33" s="563">
        <v>14</v>
      </c>
      <c r="Y33" s="563">
        <v>10</v>
      </c>
      <c r="Z33" s="563">
        <v>14</v>
      </c>
      <c r="AA33" s="563">
        <v>16</v>
      </c>
      <c r="AB33" s="563">
        <v>27</v>
      </c>
      <c r="AC33" s="563">
        <v>4</v>
      </c>
      <c r="AD33" s="563"/>
      <c r="AE33" s="563"/>
      <c r="AF33" s="565"/>
      <c r="AG33" s="565"/>
      <c r="AH33" s="548"/>
      <c r="AI33" s="549" t="s">
        <v>132</v>
      </c>
      <c r="AJ33" s="518">
        <f>ENE!AJ33</f>
        <v>134</v>
      </c>
      <c r="AK33" s="565">
        <v>12</v>
      </c>
      <c r="AL33" s="843">
        <f t="shared" ref="AL33:AL45" si="176">AK33/AJ33*100</f>
        <v>8.9552238805970141</v>
      </c>
      <c r="AM33" s="563">
        <v>11</v>
      </c>
      <c r="AN33" s="563">
        <v>11</v>
      </c>
      <c r="AO33" s="563">
        <v>22</v>
      </c>
      <c r="AP33" s="563"/>
      <c r="AQ33" s="565"/>
      <c r="AR33" s="563"/>
      <c r="AS33" s="563"/>
      <c r="AT33" s="564">
        <v>8</v>
      </c>
      <c r="AU33" s="562">
        <v>10</v>
      </c>
      <c r="AV33" s="843">
        <f t="shared" ref="AV33:AV45" si="177">AU33/AJ33*100</f>
        <v>7.4626865671641784</v>
      </c>
      <c r="AW33" s="563">
        <v>11</v>
      </c>
      <c r="AX33" s="742">
        <v>11</v>
      </c>
      <c r="AY33" s="563"/>
      <c r="AZ33" s="563"/>
      <c r="BA33" s="563"/>
      <c r="BB33" s="843">
        <f t="shared" si="156"/>
        <v>0</v>
      </c>
      <c r="BC33" s="563"/>
      <c r="BD33" s="563"/>
      <c r="BE33" s="563"/>
      <c r="BF33" s="843">
        <f t="shared" ref="BF33:BF45" si="178">BE33/AJ33*100</f>
        <v>0</v>
      </c>
      <c r="BG33" s="563"/>
      <c r="BH33" s="563"/>
      <c r="BI33" s="563"/>
      <c r="BJ33" s="563"/>
      <c r="BK33" s="563"/>
      <c r="BL33" s="563"/>
      <c r="BM33" s="565"/>
      <c r="BN33" s="548"/>
      <c r="BO33" s="549" t="s">
        <v>132</v>
      </c>
      <c r="BP33" s="518">
        <v>144</v>
      </c>
      <c r="BQ33" s="562"/>
      <c r="BR33" s="563"/>
      <c r="BS33" s="563"/>
      <c r="BT33" s="563"/>
      <c r="BU33" s="563"/>
      <c r="BV33" s="563"/>
      <c r="BW33" s="563"/>
      <c r="BX33" s="563"/>
      <c r="BY33" s="843">
        <f>BX33/BP33*100</f>
        <v>0</v>
      </c>
      <c r="BZ33" s="563"/>
      <c r="CA33" s="563"/>
      <c r="CB33" s="563"/>
      <c r="CC33" s="843">
        <f t="shared" ref="CC33:CC50" si="179">CB33/BP33*100</f>
        <v>0</v>
      </c>
      <c r="CD33" s="563"/>
      <c r="CE33" s="563"/>
      <c r="CF33" s="563"/>
      <c r="CG33" s="563"/>
      <c r="CH33" s="563"/>
      <c r="CI33" s="564"/>
      <c r="CJ33" s="562"/>
      <c r="CK33" s="563"/>
      <c r="CL33" s="850">
        <f t="shared" ref="CL33:CL50" si="180">CK33/BP33*100</f>
        <v>0</v>
      </c>
      <c r="CM33" s="563"/>
      <c r="CN33" s="563"/>
      <c r="CO33" s="565"/>
      <c r="CP33" s="548"/>
      <c r="CQ33" s="566" t="s">
        <v>132</v>
      </c>
      <c r="CR33" s="519">
        <f>ENE!CR33</f>
        <v>8</v>
      </c>
      <c r="CS33" s="562"/>
      <c r="CT33" s="563"/>
      <c r="CU33" s="563"/>
      <c r="CV33" s="563"/>
      <c r="CW33" s="563"/>
      <c r="CX33" s="563"/>
      <c r="CY33" s="563"/>
      <c r="CZ33" s="563"/>
      <c r="DA33" s="563"/>
      <c r="DB33" s="563"/>
      <c r="DC33" s="563"/>
      <c r="DD33" s="563"/>
      <c r="DE33" s="563"/>
      <c r="DF33" s="563"/>
      <c r="DG33" s="563"/>
      <c r="DH33" s="563"/>
      <c r="DI33" s="564"/>
      <c r="DJ33" s="562"/>
      <c r="DK33" s="565"/>
      <c r="DL33" s="562"/>
      <c r="DM33" s="565"/>
      <c r="DN33" s="548"/>
      <c r="DO33" s="566" t="s">
        <v>132</v>
      </c>
      <c r="DP33" s="518">
        <f>ENE!DP33</f>
        <v>175</v>
      </c>
      <c r="DQ33" s="562"/>
      <c r="DR33" s="563">
        <v>4</v>
      </c>
      <c r="DS33" s="563"/>
      <c r="DT33" s="564"/>
      <c r="DU33" s="562"/>
      <c r="DV33" s="563"/>
      <c r="DW33" s="563"/>
      <c r="DX33" s="720">
        <f t="shared" ref="DX33:DX45" si="181">DW33/DP33*100</f>
        <v>0</v>
      </c>
      <c r="DY33" s="562"/>
      <c r="DZ33" s="563"/>
      <c r="EA33" s="563"/>
      <c r="EB33" s="716">
        <f t="shared" ref="EB33:EB45" si="182">EA33/DP33*100</f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f t="shared" ref="EK33:EK45" si="183">EJ33/DP33*100</f>
        <v>0</v>
      </c>
      <c r="EL33" s="563"/>
      <c r="EM33" s="563">
        <v>2</v>
      </c>
      <c r="EN33" s="708">
        <f t="shared" ref="EN33:EN45" si="184">EM33/DP33*100</f>
        <v>1.1428571428571428</v>
      </c>
      <c r="EO33" s="563">
        <v>1</v>
      </c>
      <c r="EP33" s="716">
        <f t="shared" ref="EP33:EP45" si="185">EO33/DP33*100</f>
        <v>0.5714285714285714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/>
      <c r="EZ33" s="563"/>
      <c r="FA33" s="564"/>
      <c r="FB33" s="562"/>
      <c r="FC33" s="563"/>
      <c r="FD33" s="565"/>
      <c r="FE33" s="563">
        <v>2</v>
      </c>
      <c r="FF33" s="563"/>
      <c r="FG33" s="564"/>
      <c r="FH33" s="562"/>
      <c r="FI33" s="563"/>
      <c r="FJ33" s="565"/>
      <c r="FK33" s="551">
        <v>92</v>
      </c>
      <c r="FL33" s="757">
        <f t="shared" si="165"/>
        <v>3.2608695652173911</v>
      </c>
      <c r="FM33" s="563"/>
      <c r="FN33" s="563"/>
      <c r="FO33" s="563">
        <v>2</v>
      </c>
      <c r="FP33" s="563">
        <v>1</v>
      </c>
      <c r="FQ33" s="565"/>
      <c r="FR33" s="562"/>
      <c r="FS33" s="563"/>
      <c r="FT33" s="563"/>
      <c r="FU33" s="563"/>
      <c r="FV33" s="563"/>
      <c r="FW33" s="563"/>
      <c r="FX33" s="563"/>
      <c r="FY33" s="563"/>
      <c r="FZ33" s="563"/>
      <c r="GA33" s="563">
        <v>2</v>
      </c>
      <c r="GB33" s="563"/>
      <c r="GC33" s="563"/>
      <c r="GD33" s="563">
        <v>2</v>
      </c>
      <c r="GE33" s="563"/>
      <c r="GF33" s="563">
        <v>1</v>
      </c>
      <c r="GG33" s="565"/>
      <c r="GH33" s="548"/>
      <c r="GI33" s="566" t="s">
        <v>188</v>
      </c>
      <c r="GJ33" s="567">
        <v>189</v>
      </c>
      <c r="GK33" s="728">
        <f>(SUM(GL33:GU33)/GJ33)*100</f>
        <v>1.0582010582010581</v>
      </c>
      <c r="GL33" s="562"/>
      <c r="GM33" s="563"/>
      <c r="GN33" s="563"/>
      <c r="GO33" s="563"/>
      <c r="GP33" s="565"/>
      <c r="GQ33" s="562"/>
      <c r="GR33" s="563"/>
      <c r="GS33" s="563"/>
      <c r="GT33" s="563"/>
      <c r="GU33" s="565">
        <v>2</v>
      </c>
      <c r="GV33" s="568">
        <v>5</v>
      </c>
      <c r="GW33" s="568">
        <v>34</v>
      </c>
      <c r="GX33" s="730">
        <f t="shared" ref="GX33:GX45" si="186">GV33/GW33*100</f>
        <v>14.705882352941178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f t="shared" ref="HS33:HS45" si="187">SUM(HT33:HX33)/HR33*100</f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/>
      <c r="IP33" s="563"/>
      <c r="IQ33" s="564"/>
      <c r="IR33" s="562">
        <v>3</v>
      </c>
      <c r="IS33" s="563"/>
      <c r="IT33" s="565"/>
      <c r="IU33" s="563">
        <v>3</v>
      </c>
      <c r="IV33" s="563"/>
      <c r="IW33" s="565"/>
      <c r="IX33" s="562"/>
      <c r="IY33" s="563"/>
      <c r="IZ33" s="565"/>
      <c r="JA33" s="562">
        <v>6</v>
      </c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>
        <v>1</v>
      </c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>
        <v>2</v>
      </c>
      <c r="JY33" s="565"/>
      <c r="JZ33" s="562"/>
      <c r="KA33" s="563"/>
      <c r="KB33" s="563"/>
      <c r="KC33" s="563"/>
      <c r="KD33" s="565"/>
      <c r="KE33" s="551">
        <v>649</v>
      </c>
      <c r="KF33" s="766">
        <f t="shared" ref="KF33:KF45" si="188">KG33/KE33*100</f>
        <v>0.77041602465331283</v>
      </c>
      <c r="KG33" s="563">
        <v>5</v>
      </c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87">
        <v>11</v>
      </c>
      <c r="LP33" s="788">
        <v>4</v>
      </c>
      <c r="LQ33" s="788"/>
      <c r="LR33" s="789"/>
      <c r="LS33" s="787"/>
      <c r="LT33" s="788"/>
      <c r="LU33" s="788"/>
      <c r="LV33" s="918"/>
      <c r="LW33" s="962"/>
    </row>
    <row r="34" spans="1:335" s="288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9</v>
      </c>
      <c r="E34" s="159">
        <f t="shared" ref="E34:F34" si="189">SUM(E35:E39)</f>
        <v>0</v>
      </c>
      <c r="F34" s="159">
        <f t="shared" si="189"/>
        <v>0</v>
      </c>
      <c r="G34" s="705">
        <f t="shared" si="152"/>
        <v>4.225352112676056</v>
      </c>
      <c r="H34" s="159">
        <f t="shared" ref="H34:L34" si="190">SUM(H35:H39)</f>
        <v>9</v>
      </c>
      <c r="I34" s="159">
        <f t="shared" si="190"/>
        <v>0</v>
      </c>
      <c r="J34" s="159">
        <f t="shared" si="190"/>
        <v>24</v>
      </c>
      <c r="K34" s="159">
        <f t="shared" si="190"/>
        <v>15</v>
      </c>
      <c r="L34" s="159">
        <f t="shared" si="190"/>
        <v>22</v>
      </c>
      <c r="M34" s="407">
        <f t="shared" si="174"/>
        <v>10.328638497652582</v>
      </c>
      <c r="N34" s="159">
        <f t="shared" ref="N34:P34" si="191">SUM(N35:N39)</f>
        <v>24</v>
      </c>
      <c r="O34" s="159">
        <f t="shared" si="191"/>
        <v>15</v>
      </c>
      <c r="P34" s="159">
        <f t="shared" si="191"/>
        <v>22</v>
      </c>
      <c r="Q34" s="387">
        <f t="shared" si="175"/>
        <v>10.328638497652582</v>
      </c>
      <c r="R34" s="159">
        <f t="shared" ref="R34:AF34" si="192">SUM(R35:R39)</f>
        <v>0</v>
      </c>
      <c r="S34" s="151">
        <f t="shared" si="192"/>
        <v>0</v>
      </c>
      <c r="T34" s="151">
        <f t="shared" si="192"/>
        <v>0</v>
      </c>
      <c r="U34" s="151">
        <f t="shared" si="192"/>
        <v>0</v>
      </c>
      <c r="V34" s="151">
        <f t="shared" si="192"/>
        <v>0</v>
      </c>
      <c r="W34" s="153">
        <f t="shared" si="192"/>
        <v>0</v>
      </c>
      <c r="X34" s="151">
        <f t="shared" si="192"/>
        <v>24</v>
      </c>
      <c r="Y34" s="151">
        <f t="shared" si="192"/>
        <v>15</v>
      </c>
      <c r="Z34" s="151">
        <f t="shared" si="192"/>
        <v>24</v>
      </c>
      <c r="AA34" s="151">
        <f t="shared" si="192"/>
        <v>15</v>
      </c>
      <c r="AB34" s="151">
        <f t="shared" si="192"/>
        <v>46</v>
      </c>
      <c r="AC34" s="151">
        <f t="shared" si="192"/>
        <v>25</v>
      </c>
      <c r="AD34" s="151">
        <f t="shared" si="192"/>
        <v>0</v>
      </c>
      <c r="AE34" s="151">
        <f t="shared" si="192"/>
        <v>0</v>
      </c>
      <c r="AF34" s="153">
        <f t="shared" si="192"/>
        <v>0</v>
      </c>
      <c r="AG34" s="153"/>
      <c r="AH34" s="154"/>
      <c r="AI34" s="275" t="s">
        <v>128</v>
      </c>
      <c r="AJ34" s="425">
        <f t="shared" ref="AJ34" si="193">SUM(AJ35:AJ39)</f>
        <v>209</v>
      </c>
      <c r="AK34" s="159">
        <f t="shared" ref="AK34" si="194">SUM(AK35:AK39)</f>
        <v>13</v>
      </c>
      <c r="AL34" s="708">
        <f t="shared" si="176"/>
        <v>6.2200956937799043</v>
      </c>
      <c r="AM34" s="151">
        <f t="shared" ref="AM34:BM34" si="195">SUM(AM35:AM39)</f>
        <v>13</v>
      </c>
      <c r="AN34" s="151">
        <f t="shared" si="195"/>
        <v>13</v>
      </c>
      <c r="AO34" s="151">
        <f t="shared" si="195"/>
        <v>1</v>
      </c>
      <c r="AP34" s="151">
        <f t="shared" si="195"/>
        <v>0</v>
      </c>
      <c r="AQ34" s="153">
        <f t="shared" si="195"/>
        <v>22</v>
      </c>
      <c r="AR34" s="151">
        <f t="shared" si="195"/>
        <v>0</v>
      </c>
      <c r="AS34" s="151">
        <f t="shared" si="195"/>
        <v>1</v>
      </c>
      <c r="AT34" s="172">
        <f t="shared" si="195"/>
        <v>14</v>
      </c>
      <c r="AU34" s="159">
        <f t="shared" si="195"/>
        <v>18</v>
      </c>
      <c r="AV34" s="708">
        <f t="shared" si="177"/>
        <v>8.6124401913875595</v>
      </c>
      <c r="AW34" s="155">
        <f t="shared" si="195"/>
        <v>18</v>
      </c>
      <c r="AX34" s="743">
        <f t="shared" si="195"/>
        <v>18</v>
      </c>
      <c r="AY34" s="151">
        <f t="shared" si="195"/>
        <v>0</v>
      </c>
      <c r="AZ34" s="155">
        <f t="shared" si="195"/>
        <v>1</v>
      </c>
      <c r="BA34" s="155">
        <f t="shared" si="195"/>
        <v>0</v>
      </c>
      <c r="BB34" s="708">
        <f t="shared" si="156"/>
        <v>0</v>
      </c>
      <c r="BC34" s="155">
        <f t="shared" si="195"/>
        <v>0</v>
      </c>
      <c r="BD34" s="155">
        <f t="shared" si="195"/>
        <v>1</v>
      </c>
      <c r="BE34" s="155">
        <f t="shared" si="195"/>
        <v>0</v>
      </c>
      <c r="BF34" s="708">
        <f t="shared" si="178"/>
        <v>0</v>
      </c>
      <c r="BG34" s="155">
        <f t="shared" si="195"/>
        <v>0</v>
      </c>
      <c r="BH34" s="151">
        <f t="shared" si="195"/>
        <v>0</v>
      </c>
      <c r="BI34" s="151">
        <f t="shared" si="195"/>
        <v>0</v>
      </c>
      <c r="BJ34" s="151">
        <f t="shared" si="195"/>
        <v>0</v>
      </c>
      <c r="BK34" s="151">
        <f t="shared" si="195"/>
        <v>0</v>
      </c>
      <c r="BL34" s="151">
        <f t="shared" si="195"/>
        <v>0</v>
      </c>
      <c r="BM34" s="153">
        <f t="shared" si="195"/>
        <v>0</v>
      </c>
      <c r="BN34" s="154"/>
      <c r="BO34" s="150" t="s">
        <v>128</v>
      </c>
      <c r="BP34" s="425">
        <f t="shared" ref="BP34" si="196">SUM(BP35:BP39)</f>
        <v>212</v>
      </c>
      <c r="BQ34" s="159">
        <f t="shared" ref="BQ34:CO34" si="197">SUM(BQ35:BQ39)</f>
        <v>0</v>
      </c>
      <c r="BR34" s="151">
        <f t="shared" si="197"/>
        <v>61</v>
      </c>
      <c r="BS34" s="151">
        <f t="shared" si="197"/>
        <v>0</v>
      </c>
      <c r="BT34" s="151">
        <f t="shared" si="197"/>
        <v>10</v>
      </c>
      <c r="BU34" s="151">
        <f t="shared" si="197"/>
        <v>0</v>
      </c>
      <c r="BV34" s="151">
        <f t="shared" si="197"/>
        <v>0</v>
      </c>
      <c r="BW34" s="151">
        <f t="shared" si="197"/>
        <v>0</v>
      </c>
      <c r="BX34" s="155">
        <f t="shared" si="197"/>
        <v>0</v>
      </c>
      <c r="BY34" s="708">
        <f t="shared" ref="BY34:BY50" si="198">BX34/BP34*100</f>
        <v>0</v>
      </c>
      <c r="BZ34" s="155">
        <f t="shared" si="197"/>
        <v>0</v>
      </c>
      <c r="CA34" s="155">
        <f t="shared" si="197"/>
        <v>0</v>
      </c>
      <c r="CB34" s="155">
        <f t="shared" si="197"/>
        <v>0</v>
      </c>
      <c r="CC34" s="708">
        <f t="shared" si="179"/>
        <v>0</v>
      </c>
      <c r="CD34" s="155">
        <f t="shared" si="197"/>
        <v>0</v>
      </c>
      <c r="CE34" s="155">
        <f t="shared" si="197"/>
        <v>0</v>
      </c>
      <c r="CF34" s="155">
        <f t="shared" si="197"/>
        <v>0</v>
      </c>
      <c r="CG34" s="155">
        <f t="shared" si="197"/>
        <v>0</v>
      </c>
      <c r="CH34" s="155">
        <f t="shared" si="197"/>
        <v>0</v>
      </c>
      <c r="CI34" s="353">
        <f t="shared" si="197"/>
        <v>0</v>
      </c>
      <c r="CJ34" s="159">
        <f t="shared" si="197"/>
        <v>0</v>
      </c>
      <c r="CK34" s="155">
        <f t="shared" si="197"/>
        <v>2</v>
      </c>
      <c r="CL34" s="716">
        <f t="shared" si="180"/>
        <v>0.94339622641509435</v>
      </c>
      <c r="CM34" s="151">
        <f t="shared" si="197"/>
        <v>1</v>
      </c>
      <c r="CN34" s="155">
        <f t="shared" si="197"/>
        <v>1</v>
      </c>
      <c r="CO34" s="153">
        <f t="shared" si="197"/>
        <v>0</v>
      </c>
      <c r="CP34" s="154"/>
      <c r="CQ34" s="368" t="s">
        <v>128</v>
      </c>
      <c r="CR34" s="369">
        <f t="shared" ref="CR34:DM34" si="199">SUM(CR35:CR39)</f>
        <v>35</v>
      </c>
      <c r="CS34" s="159">
        <f t="shared" si="199"/>
        <v>0</v>
      </c>
      <c r="CT34" s="159">
        <f t="shared" si="199"/>
        <v>17</v>
      </c>
      <c r="CU34" s="151">
        <f t="shared" si="199"/>
        <v>0</v>
      </c>
      <c r="CV34" s="151">
        <f t="shared" si="199"/>
        <v>1</v>
      </c>
      <c r="CW34" s="151">
        <f t="shared" si="199"/>
        <v>0</v>
      </c>
      <c r="CX34" s="151">
        <f t="shared" si="199"/>
        <v>0</v>
      </c>
      <c r="CY34" s="151">
        <f t="shared" si="199"/>
        <v>0</v>
      </c>
      <c r="CZ34" s="151">
        <f t="shared" si="199"/>
        <v>0</v>
      </c>
      <c r="DA34" s="151">
        <f t="shared" si="199"/>
        <v>0</v>
      </c>
      <c r="DB34" s="151">
        <f t="shared" si="199"/>
        <v>0</v>
      </c>
      <c r="DC34" s="151">
        <f t="shared" si="199"/>
        <v>0</v>
      </c>
      <c r="DD34" s="151">
        <f t="shared" si="199"/>
        <v>0</v>
      </c>
      <c r="DE34" s="151">
        <f t="shared" si="199"/>
        <v>0</v>
      </c>
      <c r="DF34" s="151">
        <f t="shared" si="199"/>
        <v>0</v>
      </c>
      <c r="DG34" s="151">
        <f t="shared" si="199"/>
        <v>0</v>
      </c>
      <c r="DH34" s="151">
        <f t="shared" si="199"/>
        <v>6</v>
      </c>
      <c r="DI34" s="172">
        <f t="shared" si="199"/>
        <v>0</v>
      </c>
      <c r="DJ34" s="159">
        <f t="shared" si="199"/>
        <v>0</v>
      </c>
      <c r="DK34" s="153">
        <f t="shared" si="199"/>
        <v>0</v>
      </c>
      <c r="DL34" s="159">
        <f t="shared" si="199"/>
        <v>0</v>
      </c>
      <c r="DM34" s="180">
        <f t="shared" si="199"/>
        <v>0</v>
      </c>
      <c r="DN34" s="154"/>
      <c r="DO34" s="150" t="s">
        <v>128</v>
      </c>
      <c r="DP34" s="425">
        <f t="shared" ref="DP34" si="200">SUM(DP35:DP39)</f>
        <v>319</v>
      </c>
      <c r="DQ34" s="159">
        <f t="shared" ref="DQ34:EO34" si="201">SUM(DQ35:DQ39)</f>
        <v>0</v>
      </c>
      <c r="DR34" s="151">
        <f t="shared" si="201"/>
        <v>14</v>
      </c>
      <c r="DS34" s="151">
        <f t="shared" si="201"/>
        <v>6</v>
      </c>
      <c r="DT34" s="172">
        <f t="shared" si="201"/>
        <v>0</v>
      </c>
      <c r="DU34" s="159">
        <f t="shared" si="201"/>
        <v>0</v>
      </c>
      <c r="DV34" s="151">
        <f t="shared" si="201"/>
        <v>0</v>
      </c>
      <c r="DW34" s="155">
        <f t="shared" si="201"/>
        <v>0</v>
      </c>
      <c r="DX34" s="720">
        <f t="shared" si="181"/>
        <v>0</v>
      </c>
      <c r="DY34" s="159">
        <f t="shared" si="201"/>
        <v>0</v>
      </c>
      <c r="DZ34" s="155">
        <f t="shared" si="201"/>
        <v>0</v>
      </c>
      <c r="EA34" s="155">
        <f t="shared" si="201"/>
        <v>0</v>
      </c>
      <c r="EB34" s="716">
        <f t="shared" si="182"/>
        <v>0</v>
      </c>
      <c r="EC34" s="151">
        <f t="shared" si="201"/>
        <v>0</v>
      </c>
      <c r="ED34" s="155">
        <f t="shared" si="201"/>
        <v>0</v>
      </c>
      <c r="EE34" s="155">
        <f t="shared" si="201"/>
        <v>0</v>
      </c>
      <c r="EF34" s="353">
        <f t="shared" si="201"/>
        <v>0</v>
      </c>
      <c r="EG34" s="159">
        <f t="shared" si="201"/>
        <v>0</v>
      </c>
      <c r="EH34" s="180">
        <f t="shared" si="201"/>
        <v>0</v>
      </c>
      <c r="EI34" s="151">
        <f t="shared" si="201"/>
        <v>0</v>
      </c>
      <c r="EJ34" s="155">
        <f t="shared" si="201"/>
        <v>0</v>
      </c>
      <c r="EK34" s="716">
        <f t="shared" si="183"/>
        <v>0</v>
      </c>
      <c r="EL34" s="151">
        <f t="shared" si="201"/>
        <v>0</v>
      </c>
      <c r="EM34" s="155">
        <f t="shared" si="201"/>
        <v>22</v>
      </c>
      <c r="EN34" s="708">
        <f t="shared" si="184"/>
        <v>6.8965517241379306</v>
      </c>
      <c r="EO34" s="155">
        <f t="shared" si="201"/>
        <v>22</v>
      </c>
      <c r="EP34" s="716">
        <f t="shared" si="185"/>
        <v>6.8965517241379306</v>
      </c>
      <c r="EQ34" s="154"/>
      <c r="ER34" s="150" t="s">
        <v>128</v>
      </c>
      <c r="ES34" s="159">
        <f t="shared" ref="ES34:GG34" si="202">SUM(ES35:ES39)</f>
        <v>0</v>
      </c>
      <c r="ET34" s="151">
        <f t="shared" si="202"/>
        <v>0</v>
      </c>
      <c r="EU34" s="172">
        <f t="shared" si="202"/>
        <v>0</v>
      </c>
      <c r="EV34" s="159">
        <f t="shared" si="202"/>
        <v>17</v>
      </c>
      <c r="EW34" s="155">
        <f t="shared" si="202"/>
        <v>5</v>
      </c>
      <c r="EX34" s="180">
        <f t="shared" si="202"/>
        <v>2</v>
      </c>
      <c r="EY34" s="151">
        <f t="shared" si="202"/>
        <v>4</v>
      </c>
      <c r="EZ34" s="151">
        <f t="shared" si="202"/>
        <v>4</v>
      </c>
      <c r="FA34" s="172">
        <f t="shared" si="202"/>
        <v>7</v>
      </c>
      <c r="FB34" s="159">
        <f t="shared" si="202"/>
        <v>4</v>
      </c>
      <c r="FC34" s="151">
        <f t="shared" si="202"/>
        <v>4</v>
      </c>
      <c r="FD34" s="153">
        <f t="shared" si="202"/>
        <v>1</v>
      </c>
      <c r="FE34" s="151">
        <f t="shared" si="202"/>
        <v>1</v>
      </c>
      <c r="FF34" s="151">
        <f t="shared" si="202"/>
        <v>1</v>
      </c>
      <c r="FG34" s="172">
        <f t="shared" si="202"/>
        <v>1</v>
      </c>
      <c r="FH34" s="159">
        <f t="shared" si="202"/>
        <v>0</v>
      </c>
      <c r="FI34" s="151">
        <f t="shared" si="202"/>
        <v>1</v>
      </c>
      <c r="FJ34" s="153">
        <f t="shared" si="202"/>
        <v>0</v>
      </c>
      <c r="FK34" s="427">
        <f t="shared" si="202"/>
        <v>203</v>
      </c>
      <c r="FL34" s="724">
        <f t="shared" si="165"/>
        <v>8.8669950738916263</v>
      </c>
      <c r="FM34" s="151">
        <f t="shared" si="202"/>
        <v>0</v>
      </c>
      <c r="FN34" s="151">
        <f t="shared" si="202"/>
        <v>1</v>
      </c>
      <c r="FO34" s="151">
        <f t="shared" si="202"/>
        <v>10</v>
      </c>
      <c r="FP34" s="151">
        <f t="shared" si="202"/>
        <v>7</v>
      </c>
      <c r="FQ34" s="153">
        <f t="shared" si="202"/>
        <v>0</v>
      </c>
      <c r="FR34" s="159">
        <f t="shared" si="202"/>
        <v>0</v>
      </c>
      <c r="FS34" s="155">
        <f t="shared" si="202"/>
        <v>0</v>
      </c>
      <c r="FT34" s="155">
        <f t="shared" si="202"/>
        <v>0</v>
      </c>
      <c r="FU34" s="151">
        <f t="shared" si="202"/>
        <v>9</v>
      </c>
      <c r="FV34" s="151">
        <f t="shared" si="202"/>
        <v>4</v>
      </c>
      <c r="FW34" s="151">
        <f t="shared" si="202"/>
        <v>0</v>
      </c>
      <c r="FX34" s="151">
        <f t="shared" si="202"/>
        <v>8</v>
      </c>
      <c r="FY34" s="151">
        <f t="shared" si="202"/>
        <v>0</v>
      </c>
      <c r="FZ34" s="151">
        <f t="shared" si="202"/>
        <v>2</v>
      </c>
      <c r="GA34" s="151">
        <f t="shared" si="202"/>
        <v>11</v>
      </c>
      <c r="GB34" s="151">
        <f t="shared" si="202"/>
        <v>6</v>
      </c>
      <c r="GC34" s="151">
        <f t="shared" si="202"/>
        <v>6</v>
      </c>
      <c r="GD34" s="151">
        <f t="shared" si="202"/>
        <v>1</v>
      </c>
      <c r="GE34" s="151">
        <f t="shared" si="202"/>
        <v>0</v>
      </c>
      <c r="GF34" s="151">
        <f t="shared" si="202"/>
        <v>0</v>
      </c>
      <c r="GG34" s="153">
        <f t="shared" si="202"/>
        <v>0</v>
      </c>
      <c r="GH34" s="154"/>
      <c r="GI34" s="150" t="s">
        <v>128</v>
      </c>
      <c r="GJ34" s="487">
        <v>1812</v>
      </c>
      <c r="GK34" s="727">
        <f t="shared" ref="GK34:GK45" si="203">(SUM(GL34:GU34)/GJ34)*100</f>
        <v>10.430463576158941</v>
      </c>
      <c r="GL34" s="159">
        <f t="shared" ref="GL34:GW34" si="204">SUM(GL35:GL39)</f>
        <v>0</v>
      </c>
      <c r="GM34" s="151">
        <f t="shared" si="204"/>
        <v>0</v>
      </c>
      <c r="GN34" s="151">
        <f t="shared" si="204"/>
        <v>0</v>
      </c>
      <c r="GO34" s="151">
        <f t="shared" si="204"/>
        <v>0</v>
      </c>
      <c r="GP34" s="153">
        <f t="shared" si="204"/>
        <v>0</v>
      </c>
      <c r="GQ34" s="159">
        <f t="shared" si="204"/>
        <v>11</v>
      </c>
      <c r="GR34" s="151">
        <f t="shared" si="204"/>
        <v>29</v>
      </c>
      <c r="GS34" s="151">
        <f t="shared" si="204"/>
        <v>29</v>
      </c>
      <c r="GT34" s="151">
        <f t="shared" si="204"/>
        <v>91</v>
      </c>
      <c r="GU34" s="153">
        <f t="shared" si="204"/>
        <v>29</v>
      </c>
      <c r="GV34" s="159">
        <f t="shared" si="204"/>
        <v>86</v>
      </c>
      <c r="GW34" s="159">
        <f t="shared" si="204"/>
        <v>2005</v>
      </c>
      <c r="GX34" s="730">
        <f t="shared" si="186"/>
        <v>4.2892768079800501</v>
      </c>
      <c r="GY34" s="159">
        <f t="shared" ref="GY34:HG34" si="205">SUM(GY35:GY39)</f>
        <v>8</v>
      </c>
      <c r="GZ34" s="151">
        <f t="shared" si="205"/>
        <v>0</v>
      </c>
      <c r="HA34" s="151">
        <f t="shared" si="205"/>
        <v>0</v>
      </c>
      <c r="HB34" s="151">
        <f t="shared" si="205"/>
        <v>0</v>
      </c>
      <c r="HC34" s="151">
        <f t="shared" si="205"/>
        <v>0</v>
      </c>
      <c r="HD34" s="151">
        <f t="shared" si="205"/>
        <v>0</v>
      </c>
      <c r="HE34" s="151">
        <f t="shared" si="205"/>
        <v>0</v>
      </c>
      <c r="HF34" s="151">
        <f t="shared" si="205"/>
        <v>0</v>
      </c>
      <c r="HG34" s="153">
        <f t="shared" si="205"/>
        <v>0</v>
      </c>
      <c r="HH34" s="154"/>
      <c r="HI34" s="368" t="s">
        <v>128</v>
      </c>
      <c r="HJ34" s="155">
        <f t="shared" ref="HJ34:IF34" si="206">SUM(HJ35:HJ39)</f>
        <v>0</v>
      </c>
      <c r="HK34" s="155">
        <f t="shared" si="206"/>
        <v>0</v>
      </c>
      <c r="HL34" s="155">
        <f t="shared" si="206"/>
        <v>0</v>
      </c>
      <c r="HM34" s="155">
        <f t="shared" si="206"/>
        <v>0</v>
      </c>
      <c r="HN34" s="155">
        <f t="shared" si="206"/>
        <v>0</v>
      </c>
      <c r="HO34" s="155">
        <f t="shared" si="206"/>
        <v>0</v>
      </c>
      <c r="HP34" s="155">
        <f t="shared" si="206"/>
        <v>0</v>
      </c>
      <c r="HQ34" s="180">
        <f t="shared" si="206"/>
        <v>0</v>
      </c>
      <c r="HR34" s="738">
        <f t="shared" si="206"/>
        <v>138</v>
      </c>
      <c r="HS34" s="732">
        <f t="shared" si="187"/>
        <v>0</v>
      </c>
      <c r="HT34" s="159">
        <f t="shared" si="206"/>
        <v>0</v>
      </c>
      <c r="HU34" s="155">
        <f t="shared" si="206"/>
        <v>0</v>
      </c>
      <c r="HV34" s="155">
        <f t="shared" si="206"/>
        <v>0</v>
      </c>
      <c r="HW34" s="155">
        <f t="shared" si="206"/>
        <v>0</v>
      </c>
      <c r="HX34" s="180">
        <f t="shared" si="206"/>
        <v>0</v>
      </c>
      <c r="HY34" s="151">
        <f t="shared" si="206"/>
        <v>0</v>
      </c>
      <c r="HZ34" s="151">
        <f t="shared" si="206"/>
        <v>0</v>
      </c>
      <c r="IA34" s="151">
        <f t="shared" si="206"/>
        <v>0</v>
      </c>
      <c r="IB34" s="151">
        <f t="shared" si="206"/>
        <v>0</v>
      </c>
      <c r="IC34" s="151">
        <f t="shared" si="206"/>
        <v>0</v>
      </c>
      <c r="ID34" s="151">
        <f t="shared" si="206"/>
        <v>0</v>
      </c>
      <c r="IE34" s="151">
        <f t="shared" si="206"/>
        <v>0</v>
      </c>
      <c r="IF34" s="153">
        <f t="shared" si="206"/>
        <v>0</v>
      </c>
      <c r="IG34" s="154"/>
      <c r="IH34" s="275" t="s">
        <v>128</v>
      </c>
      <c r="II34" s="159">
        <f t="shared" ref="II34:JH34" si="207">SUM(II35:II39)</f>
        <v>0</v>
      </c>
      <c r="IJ34" s="151">
        <f t="shared" si="207"/>
        <v>0</v>
      </c>
      <c r="IK34" s="172">
        <f t="shared" si="207"/>
        <v>0</v>
      </c>
      <c r="IL34" s="159">
        <f t="shared" si="207"/>
        <v>1</v>
      </c>
      <c r="IM34" s="151">
        <f t="shared" si="207"/>
        <v>0</v>
      </c>
      <c r="IN34" s="153">
        <f t="shared" si="207"/>
        <v>0</v>
      </c>
      <c r="IO34" s="151">
        <f t="shared" si="207"/>
        <v>6</v>
      </c>
      <c r="IP34" s="151">
        <f t="shared" si="207"/>
        <v>4</v>
      </c>
      <c r="IQ34" s="172">
        <f t="shared" si="207"/>
        <v>4</v>
      </c>
      <c r="IR34" s="159">
        <f t="shared" si="207"/>
        <v>26</v>
      </c>
      <c r="IS34" s="151">
        <f t="shared" si="207"/>
        <v>7</v>
      </c>
      <c r="IT34" s="153">
        <f t="shared" si="207"/>
        <v>2</v>
      </c>
      <c r="IU34" s="151">
        <f t="shared" si="207"/>
        <v>2</v>
      </c>
      <c r="IV34" s="151">
        <f t="shared" si="207"/>
        <v>1</v>
      </c>
      <c r="IW34" s="153">
        <f t="shared" si="207"/>
        <v>0</v>
      </c>
      <c r="IX34" s="159">
        <f t="shared" si="207"/>
        <v>0</v>
      </c>
      <c r="IY34" s="151">
        <f t="shared" si="207"/>
        <v>0</v>
      </c>
      <c r="IZ34" s="153">
        <f t="shared" si="207"/>
        <v>0</v>
      </c>
      <c r="JA34" s="159">
        <f t="shared" si="207"/>
        <v>2</v>
      </c>
      <c r="JB34" s="151">
        <f t="shared" si="207"/>
        <v>1</v>
      </c>
      <c r="JC34" s="153">
        <f t="shared" si="207"/>
        <v>1</v>
      </c>
      <c r="JD34" s="159">
        <f t="shared" si="207"/>
        <v>0</v>
      </c>
      <c r="JE34" s="151">
        <f t="shared" si="207"/>
        <v>0</v>
      </c>
      <c r="JF34" s="151">
        <f t="shared" si="207"/>
        <v>0</v>
      </c>
      <c r="JG34" s="172">
        <f t="shared" si="207"/>
        <v>0</v>
      </c>
      <c r="JH34" s="153">
        <f t="shared" si="207"/>
        <v>0</v>
      </c>
      <c r="JI34" s="154"/>
      <c r="JJ34" s="275" t="s">
        <v>128</v>
      </c>
      <c r="JK34" s="159">
        <f t="shared" ref="JK34:KJ34" si="208">SUM(JK35:JK39)</f>
        <v>0</v>
      </c>
      <c r="JL34" s="151">
        <f t="shared" si="208"/>
        <v>0</v>
      </c>
      <c r="JM34" s="151">
        <f t="shared" si="208"/>
        <v>0</v>
      </c>
      <c r="JN34" s="151">
        <f t="shared" si="208"/>
        <v>0</v>
      </c>
      <c r="JO34" s="153">
        <f t="shared" si="208"/>
        <v>0</v>
      </c>
      <c r="JP34" s="159">
        <f t="shared" si="208"/>
        <v>0</v>
      </c>
      <c r="JQ34" s="151">
        <f t="shared" si="208"/>
        <v>0</v>
      </c>
      <c r="JR34" s="151">
        <f t="shared" si="208"/>
        <v>0</v>
      </c>
      <c r="JS34" s="151">
        <f t="shared" si="208"/>
        <v>0</v>
      </c>
      <c r="JT34" s="153">
        <f t="shared" si="208"/>
        <v>0</v>
      </c>
      <c r="JU34" s="159">
        <f t="shared" si="208"/>
        <v>0</v>
      </c>
      <c r="JV34" s="155">
        <f t="shared" si="208"/>
        <v>0</v>
      </c>
      <c r="JW34" s="155">
        <f t="shared" si="208"/>
        <v>0</v>
      </c>
      <c r="JX34" s="155">
        <f t="shared" si="208"/>
        <v>0</v>
      </c>
      <c r="JY34" s="180">
        <f t="shared" si="208"/>
        <v>0</v>
      </c>
      <c r="JZ34" s="159">
        <f t="shared" si="208"/>
        <v>0</v>
      </c>
      <c r="KA34" s="155">
        <f t="shared" si="208"/>
        <v>0</v>
      </c>
      <c r="KB34" s="155">
        <f t="shared" si="208"/>
        <v>0</v>
      </c>
      <c r="KC34" s="155">
        <f t="shared" si="208"/>
        <v>0</v>
      </c>
      <c r="KD34" s="180">
        <f t="shared" si="208"/>
        <v>0</v>
      </c>
      <c r="KE34" s="159">
        <f t="shared" si="208"/>
        <v>1002</v>
      </c>
      <c r="KF34" s="734">
        <f t="shared" si="188"/>
        <v>3.293413173652695</v>
      </c>
      <c r="KG34" s="180">
        <f t="shared" si="208"/>
        <v>33</v>
      </c>
      <c r="KH34" s="155">
        <f t="shared" si="208"/>
        <v>0</v>
      </c>
      <c r="KI34" s="155">
        <f t="shared" si="208"/>
        <v>0</v>
      </c>
      <c r="KJ34" s="180">
        <f t="shared" si="208"/>
        <v>0</v>
      </c>
      <c r="KK34" s="301"/>
      <c r="KL34" s="275" t="s">
        <v>128</v>
      </c>
      <c r="KM34" s="159">
        <f t="shared" ref="KM34:LB34" si="209">SUM(KM35:KM39)</f>
        <v>0</v>
      </c>
      <c r="KN34" s="155">
        <f t="shared" si="209"/>
        <v>0</v>
      </c>
      <c r="KO34" s="155">
        <f t="shared" si="209"/>
        <v>0</v>
      </c>
      <c r="KP34" s="155">
        <f t="shared" si="209"/>
        <v>2</v>
      </c>
      <c r="KQ34" s="155">
        <f t="shared" si="209"/>
        <v>0</v>
      </c>
      <c r="KR34" s="155">
        <f t="shared" si="209"/>
        <v>11</v>
      </c>
      <c r="KS34" s="155">
        <f t="shared" si="209"/>
        <v>1</v>
      </c>
      <c r="KT34" s="155">
        <f t="shared" si="209"/>
        <v>0</v>
      </c>
      <c r="KU34" s="180">
        <f t="shared" si="209"/>
        <v>1</v>
      </c>
      <c r="KV34" s="331">
        <f t="shared" si="209"/>
        <v>0</v>
      </c>
      <c r="KW34" s="180">
        <f t="shared" si="209"/>
        <v>0</v>
      </c>
      <c r="KX34" s="288">
        <f t="shared" si="209"/>
        <v>0</v>
      </c>
      <c r="KY34" s="159">
        <f t="shared" si="209"/>
        <v>0</v>
      </c>
      <c r="KZ34" s="155">
        <f t="shared" si="209"/>
        <v>0</v>
      </c>
      <c r="LA34" s="155">
        <f t="shared" si="209"/>
        <v>0</v>
      </c>
      <c r="LB34" s="180">
        <f t="shared" si="209"/>
        <v>0</v>
      </c>
      <c r="LD34" s="275" t="s">
        <v>128</v>
      </c>
      <c r="LE34" s="417">
        <f t="shared" ref="LE34:LV34" si="210">SUM(LE35:LE39)</f>
        <v>0</v>
      </c>
      <c r="LF34" s="417">
        <f t="shared" si="210"/>
        <v>0</v>
      </c>
      <c r="LG34" s="417">
        <f t="shared" si="210"/>
        <v>0</v>
      </c>
      <c r="LH34" s="417">
        <f t="shared" si="210"/>
        <v>0</v>
      </c>
      <c r="LI34" s="417">
        <f t="shared" si="210"/>
        <v>0</v>
      </c>
      <c r="LJ34" s="795">
        <f t="shared" si="210"/>
        <v>0</v>
      </c>
      <c r="LK34" s="454">
        <f t="shared" si="210"/>
        <v>0</v>
      </c>
      <c r="LL34" s="460">
        <f t="shared" si="210"/>
        <v>0</v>
      </c>
      <c r="LM34" s="460">
        <f t="shared" si="210"/>
        <v>0</v>
      </c>
      <c r="LN34" s="462">
        <f t="shared" si="210"/>
        <v>0</v>
      </c>
      <c r="LO34" s="503">
        <f t="shared" si="210"/>
        <v>15</v>
      </c>
      <c r="LP34" s="504">
        <f t="shared" si="210"/>
        <v>7</v>
      </c>
      <c r="LQ34" s="504">
        <f t="shared" si="210"/>
        <v>0</v>
      </c>
      <c r="LR34" s="505">
        <f t="shared" si="210"/>
        <v>0</v>
      </c>
      <c r="LS34" s="454">
        <f t="shared" si="210"/>
        <v>26</v>
      </c>
      <c r="LT34" s="460">
        <f t="shared" si="210"/>
        <v>17</v>
      </c>
      <c r="LU34" s="460">
        <f t="shared" si="210"/>
        <v>33</v>
      </c>
      <c r="LV34" s="462">
        <f t="shared" si="210"/>
        <v>35</v>
      </c>
      <c r="LW34" s="961"/>
    </row>
    <row r="35" spans="1:335" s="288" customFormat="1" ht="18.75" x14ac:dyDescent="0.3">
      <c r="A35" s="235">
        <v>1444</v>
      </c>
      <c r="B35" s="201" t="s">
        <v>133</v>
      </c>
      <c r="C35" s="202">
        <v>110</v>
      </c>
      <c r="D35" s="380">
        <v>9</v>
      </c>
      <c r="E35" s="326">
        <v>0</v>
      </c>
      <c r="F35" s="326">
        <v>0</v>
      </c>
      <c r="G35" s="705">
        <f t="shared" si="152"/>
        <v>8.1818181818181817</v>
      </c>
      <c r="H35" s="326">
        <v>9</v>
      </c>
      <c r="I35" s="379">
        <v>0</v>
      </c>
      <c r="J35" s="380">
        <v>14</v>
      </c>
      <c r="K35" s="326">
        <v>9</v>
      </c>
      <c r="L35" s="326">
        <v>10</v>
      </c>
      <c r="M35" s="406">
        <f t="shared" si="174"/>
        <v>9.0909090909090917</v>
      </c>
      <c r="N35" s="380">
        <v>14</v>
      </c>
      <c r="O35" s="326">
        <v>9</v>
      </c>
      <c r="P35" s="326">
        <v>10</v>
      </c>
      <c r="Q35" s="386">
        <f t="shared" si="175"/>
        <v>9.0909090909090917</v>
      </c>
      <c r="R35" s="380">
        <v>0</v>
      </c>
      <c r="S35" s="326">
        <v>0</v>
      </c>
      <c r="T35" s="326">
        <v>0</v>
      </c>
      <c r="U35" s="326">
        <v>0</v>
      </c>
      <c r="V35" s="326">
        <v>0</v>
      </c>
      <c r="W35" s="327">
        <v>0</v>
      </c>
      <c r="X35" s="326">
        <v>14</v>
      </c>
      <c r="Y35" s="326">
        <v>9</v>
      </c>
      <c r="Z35" s="326">
        <v>14</v>
      </c>
      <c r="AA35" s="326">
        <v>9</v>
      </c>
      <c r="AB35" s="326">
        <v>23</v>
      </c>
      <c r="AC35" s="326">
        <v>9</v>
      </c>
      <c r="AD35" s="326">
        <v>0</v>
      </c>
      <c r="AE35" s="326">
        <v>0</v>
      </c>
      <c r="AF35" s="327">
        <v>0</v>
      </c>
      <c r="AG35" s="204"/>
      <c r="AH35" s="148"/>
      <c r="AI35" s="276" t="s">
        <v>133</v>
      </c>
      <c r="AJ35" s="202">
        <v>103</v>
      </c>
      <c r="AK35" s="327">
        <v>8</v>
      </c>
      <c r="AL35" s="708">
        <v>7.7669902912621351</v>
      </c>
      <c r="AM35" s="326">
        <v>8</v>
      </c>
      <c r="AN35" s="326">
        <v>8</v>
      </c>
      <c r="AO35" s="326">
        <v>0</v>
      </c>
      <c r="AP35" s="326">
        <v>0</v>
      </c>
      <c r="AQ35" s="327">
        <v>11</v>
      </c>
      <c r="AR35" s="326">
        <v>0</v>
      </c>
      <c r="AS35" s="326">
        <v>0</v>
      </c>
      <c r="AT35" s="379">
        <v>8</v>
      </c>
      <c r="AU35" s="380">
        <v>10</v>
      </c>
      <c r="AV35" s="708">
        <v>9.7087378640776691</v>
      </c>
      <c r="AW35" s="326">
        <v>10</v>
      </c>
      <c r="AX35" s="744">
        <v>10</v>
      </c>
      <c r="AY35" s="326">
        <v>0</v>
      </c>
      <c r="AZ35" s="326">
        <v>0</v>
      </c>
      <c r="BA35" s="326">
        <v>0</v>
      </c>
      <c r="BB35" s="708">
        <f t="shared" si="156"/>
        <v>0</v>
      </c>
      <c r="BC35" s="326">
        <v>0</v>
      </c>
      <c r="BD35" s="326">
        <v>0</v>
      </c>
      <c r="BE35" s="326">
        <v>0</v>
      </c>
      <c r="BF35" s="708">
        <v>0</v>
      </c>
      <c r="BG35" s="326">
        <v>0</v>
      </c>
      <c r="BH35" s="326">
        <v>0</v>
      </c>
      <c r="BI35" s="326">
        <v>0</v>
      </c>
      <c r="BJ35" s="326">
        <v>0</v>
      </c>
      <c r="BK35" s="326">
        <v>0</v>
      </c>
      <c r="BL35" s="326">
        <v>0</v>
      </c>
      <c r="BM35" s="327">
        <v>0</v>
      </c>
      <c r="BN35" s="148"/>
      <c r="BO35" s="201" t="s">
        <v>133</v>
      </c>
      <c r="BP35" s="202">
        <v>102</v>
      </c>
      <c r="BQ35" s="380">
        <v>0</v>
      </c>
      <c r="BR35" s="326">
        <v>26</v>
      </c>
      <c r="BS35" s="326">
        <v>0</v>
      </c>
      <c r="BT35" s="326">
        <v>1</v>
      </c>
      <c r="BU35" s="326">
        <v>0</v>
      </c>
      <c r="BV35" s="326">
        <v>0</v>
      </c>
      <c r="BW35" s="326">
        <v>0</v>
      </c>
      <c r="BX35" s="326">
        <v>0</v>
      </c>
      <c r="BY35" s="708">
        <f t="shared" si="198"/>
        <v>0</v>
      </c>
      <c r="BZ35" s="326">
        <v>0</v>
      </c>
      <c r="CA35" s="326">
        <v>0</v>
      </c>
      <c r="CB35" s="326">
        <v>0</v>
      </c>
      <c r="CC35" s="708">
        <f t="shared" si="179"/>
        <v>0</v>
      </c>
      <c r="CD35" s="326">
        <v>0</v>
      </c>
      <c r="CE35" s="326">
        <v>0</v>
      </c>
      <c r="CF35" s="326">
        <v>0</v>
      </c>
      <c r="CG35" s="326">
        <v>0</v>
      </c>
      <c r="CH35" s="326">
        <v>0</v>
      </c>
      <c r="CI35" s="379">
        <v>0</v>
      </c>
      <c r="CJ35" s="380">
        <v>0</v>
      </c>
      <c r="CK35" s="326">
        <v>0</v>
      </c>
      <c r="CL35" s="716">
        <f t="shared" si="180"/>
        <v>0</v>
      </c>
      <c r="CM35" s="326"/>
      <c r="CN35" s="326"/>
      <c r="CO35" s="327">
        <v>0</v>
      </c>
      <c r="CP35" s="148"/>
      <c r="CQ35" s="370" t="s">
        <v>133</v>
      </c>
      <c r="CR35" s="371">
        <v>23</v>
      </c>
      <c r="CS35" s="380"/>
      <c r="CT35" s="380">
        <v>8</v>
      </c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/>
      <c r="DL35" s="380"/>
      <c r="DM35" s="327"/>
      <c r="DN35" s="148"/>
      <c r="DO35" s="201" t="s">
        <v>133</v>
      </c>
      <c r="DP35" s="202">
        <v>182</v>
      </c>
      <c r="DQ35" s="380"/>
      <c r="DR35" s="326">
        <v>4</v>
      </c>
      <c r="DS35" s="326"/>
      <c r="DT35" s="379"/>
      <c r="DU35" s="380"/>
      <c r="DV35" s="326"/>
      <c r="DW35" s="326"/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>
        <v>0</v>
      </c>
      <c r="EH35" s="327">
        <v>0</v>
      </c>
      <c r="EI35" s="326"/>
      <c r="EJ35" s="326"/>
      <c r="EK35" s="716">
        <v>0</v>
      </c>
      <c r="EL35" s="326"/>
      <c r="EM35" s="326">
        <v>7</v>
      </c>
      <c r="EN35" s="708">
        <v>1.098901098901099</v>
      </c>
      <c r="EO35" s="326">
        <v>7</v>
      </c>
      <c r="EP35" s="716">
        <v>3.8461538461538463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0</v>
      </c>
      <c r="EW35" s="326">
        <v>0</v>
      </c>
      <c r="EX35" s="327">
        <v>0</v>
      </c>
      <c r="EY35" s="326">
        <v>3</v>
      </c>
      <c r="EZ35" s="326">
        <v>4</v>
      </c>
      <c r="FA35" s="379">
        <v>7</v>
      </c>
      <c r="FB35" s="380">
        <v>1</v>
      </c>
      <c r="FC35" s="326">
        <v>3</v>
      </c>
      <c r="FD35" s="327">
        <v>0</v>
      </c>
      <c r="FE35" s="326">
        <v>1</v>
      </c>
      <c r="FF35" s="326">
        <v>1</v>
      </c>
      <c r="FG35" s="379">
        <v>1</v>
      </c>
      <c r="FH35" s="380">
        <v>0</v>
      </c>
      <c r="FI35" s="326">
        <v>1</v>
      </c>
      <c r="FJ35" s="327">
        <v>0</v>
      </c>
      <c r="FK35" s="205">
        <v>66</v>
      </c>
      <c r="FL35" s="724">
        <f t="shared" si="165"/>
        <v>13.636363636363635</v>
      </c>
      <c r="FM35" s="326">
        <v>0</v>
      </c>
      <c r="FN35" s="326">
        <v>0</v>
      </c>
      <c r="FO35" s="326">
        <v>5</v>
      </c>
      <c r="FP35" s="326">
        <v>4</v>
      </c>
      <c r="FQ35" s="327">
        <v>0</v>
      </c>
      <c r="FR35" s="380">
        <v>0</v>
      </c>
      <c r="FS35" s="326">
        <v>0</v>
      </c>
      <c r="FT35" s="326">
        <v>0</v>
      </c>
      <c r="FU35" s="326">
        <v>0</v>
      </c>
      <c r="FV35" s="326">
        <v>0</v>
      </c>
      <c r="FW35" s="326">
        <v>0</v>
      </c>
      <c r="FX35" s="326">
        <v>7</v>
      </c>
      <c r="FY35" s="326">
        <v>0</v>
      </c>
      <c r="FZ35" s="326">
        <v>2</v>
      </c>
      <c r="GA35" s="326">
        <v>8</v>
      </c>
      <c r="GB35" s="326">
        <v>5</v>
      </c>
      <c r="GC35" s="326">
        <v>6</v>
      </c>
      <c r="GD35" s="326">
        <v>1</v>
      </c>
      <c r="GE35" s="326">
        <v>0</v>
      </c>
      <c r="GF35" s="326">
        <v>0</v>
      </c>
      <c r="GG35" s="327">
        <v>0</v>
      </c>
      <c r="GH35" s="148"/>
      <c r="GI35" s="201" t="s">
        <v>133</v>
      </c>
      <c r="GJ35" s="486">
        <v>958</v>
      </c>
      <c r="GK35" s="727">
        <v>14.40501043841336</v>
      </c>
      <c r="GL35" s="380">
        <v>0</v>
      </c>
      <c r="GM35" s="326">
        <v>0</v>
      </c>
      <c r="GN35" s="326">
        <v>0</v>
      </c>
      <c r="GO35" s="326">
        <v>0</v>
      </c>
      <c r="GP35" s="327">
        <v>0</v>
      </c>
      <c r="GQ35" s="380">
        <v>8</v>
      </c>
      <c r="GR35" s="326">
        <v>3</v>
      </c>
      <c r="GS35" s="326">
        <v>23</v>
      </c>
      <c r="GT35" s="326">
        <v>79</v>
      </c>
      <c r="GU35" s="327">
        <v>25</v>
      </c>
      <c r="GV35" s="205">
        <v>64</v>
      </c>
      <c r="GW35" s="205">
        <v>1184</v>
      </c>
      <c r="GX35" s="730">
        <v>5.4054054054054053</v>
      </c>
      <c r="GY35" s="380">
        <v>5</v>
      </c>
      <c r="GZ35" s="326">
        <v>0</v>
      </c>
      <c r="HA35" s="326">
        <v>0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0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0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1</v>
      </c>
      <c r="IM35" s="326">
        <v>0</v>
      </c>
      <c r="IN35" s="327">
        <v>0</v>
      </c>
      <c r="IO35" s="326">
        <v>6</v>
      </c>
      <c r="IP35" s="326">
        <v>2</v>
      </c>
      <c r="IQ35" s="379">
        <v>4</v>
      </c>
      <c r="IR35" s="380">
        <v>25</v>
      </c>
      <c r="IS35" s="326">
        <v>6</v>
      </c>
      <c r="IT35" s="327">
        <v>2</v>
      </c>
      <c r="IU35" s="326">
        <v>2</v>
      </c>
      <c r="IV35" s="326">
        <v>1</v>
      </c>
      <c r="IW35" s="327">
        <v>0</v>
      </c>
      <c r="IX35" s="380">
        <v>0</v>
      </c>
      <c r="IY35" s="326">
        <v>0</v>
      </c>
      <c r="IZ35" s="327">
        <v>0</v>
      </c>
      <c r="JA35" s="380">
        <v>1</v>
      </c>
      <c r="JB35" s="326">
        <v>1</v>
      </c>
      <c r="JC35" s="327">
        <v>1</v>
      </c>
      <c r="JD35" s="380">
        <v>0</v>
      </c>
      <c r="JE35" s="326">
        <v>0</v>
      </c>
      <c r="JF35" s="326">
        <v>0</v>
      </c>
      <c r="JG35" s="326">
        <v>0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/>
      <c r="JQ35" s="326"/>
      <c r="JR35" s="326"/>
      <c r="JS35" s="326"/>
      <c r="JT35" s="327"/>
      <c r="JU35" s="380">
        <v>0</v>
      </c>
      <c r="JV35" s="326">
        <v>0</v>
      </c>
      <c r="JW35" s="326">
        <v>0</v>
      </c>
      <c r="JX35" s="326">
        <v>0</v>
      </c>
      <c r="JY35" s="327">
        <v>0</v>
      </c>
      <c r="JZ35" s="380">
        <v>0</v>
      </c>
      <c r="KA35" s="326">
        <v>0</v>
      </c>
      <c r="KB35" s="326">
        <v>0</v>
      </c>
      <c r="KC35" s="326">
        <v>0</v>
      </c>
      <c r="KD35" s="327">
        <v>0</v>
      </c>
      <c r="KE35" s="205">
        <v>592</v>
      </c>
      <c r="KF35" s="734">
        <v>3.3783783783783785</v>
      </c>
      <c r="KG35" s="173">
        <v>20</v>
      </c>
      <c r="KH35" s="205">
        <v>0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1</v>
      </c>
      <c r="KQ35" s="203">
        <v>0</v>
      </c>
      <c r="KR35" s="203">
        <v>2</v>
      </c>
      <c r="KS35" s="203">
        <v>0</v>
      </c>
      <c r="KT35" s="203">
        <v>0</v>
      </c>
      <c r="KU35" s="173">
        <v>1</v>
      </c>
      <c r="KV35" s="332"/>
      <c r="KW35" s="173"/>
      <c r="KY35" s="205"/>
      <c r="KZ35" s="203"/>
      <c r="LA35" s="203"/>
      <c r="LB35" s="173"/>
      <c r="LD35" s="276" t="s">
        <v>133</v>
      </c>
      <c r="LE35" s="419"/>
      <c r="LF35" s="419"/>
      <c r="LG35" s="419"/>
      <c r="LH35" s="419"/>
      <c r="LI35" s="419"/>
      <c r="LJ35" s="545"/>
      <c r="LK35" s="480"/>
      <c r="LL35" s="452"/>
      <c r="LM35" s="452"/>
      <c r="LN35" s="453"/>
      <c r="LO35" s="480">
        <v>8</v>
      </c>
      <c r="LP35" s="452"/>
      <c r="LQ35" s="452"/>
      <c r="LR35" s="453"/>
      <c r="LS35" s="480">
        <v>2</v>
      </c>
      <c r="LT35" s="452">
        <v>3</v>
      </c>
      <c r="LU35" s="452">
        <v>3</v>
      </c>
      <c r="LV35" s="914">
        <v>2</v>
      </c>
      <c r="LW35" s="961"/>
    </row>
    <row r="36" spans="1:335" s="288" customFormat="1" ht="18.75" x14ac:dyDescent="0.3">
      <c r="A36" s="235">
        <v>1443</v>
      </c>
      <c r="B36" s="201" t="s">
        <v>134</v>
      </c>
      <c r="C36" s="202">
        <v>58</v>
      </c>
      <c r="D36" s="380">
        <v>0</v>
      </c>
      <c r="E36" s="326">
        <v>0</v>
      </c>
      <c r="F36" s="326">
        <v>0</v>
      </c>
      <c r="G36" s="705">
        <f t="shared" si="152"/>
        <v>0</v>
      </c>
      <c r="H36" s="326">
        <v>0</v>
      </c>
      <c r="I36" s="379">
        <v>0</v>
      </c>
      <c r="J36" s="380">
        <v>6</v>
      </c>
      <c r="K36" s="326">
        <v>4</v>
      </c>
      <c r="L36" s="326">
        <v>7</v>
      </c>
      <c r="M36" s="406">
        <f t="shared" si="174"/>
        <v>12.068965517241379</v>
      </c>
      <c r="N36" s="380">
        <v>6</v>
      </c>
      <c r="O36" s="326">
        <v>4</v>
      </c>
      <c r="P36" s="326">
        <v>7</v>
      </c>
      <c r="Q36" s="386">
        <f t="shared" si="175"/>
        <v>12.068965517241379</v>
      </c>
      <c r="R36" s="380">
        <v>0</v>
      </c>
      <c r="S36" s="326">
        <v>0</v>
      </c>
      <c r="T36" s="326">
        <v>0</v>
      </c>
      <c r="U36" s="326">
        <v>0</v>
      </c>
      <c r="V36" s="326">
        <v>0</v>
      </c>
      <c r="W36" s="327">
        <v>0</v>
      </c>
      <c r="X36" s="326">
        <v>6</v>
      </c>
      <c r="Y36" s="326">
        <v>4</v>
      </c>
      <c r="Z36" s="326">
        <v>6</v>
      </c>
      <c r="AA36" s="326">
        <v>4</v>
      </c>
      <c r="AB36" s="326">
        <v>11</v>
      </c>
      <c r="AC36" s="326">
        <v>9</v>
      </c>
      <c r="AD36" s="326">
        <v>0</v>
      </c>
      <c r="AE36" s="326">
        <v>0</v>
      </c>
      <c r="AF36" s="327">
        <v>0</v>
      </c>
      <c r="AG36" s="204"/>
      <c r="AH36" s="148"/>
      <c r="AI36" s="276" t="s">
        <v>134</v>
      </c>
      <c r="AJ36" s="202">
        <v>64</v>
      </c>
      <c r="AK36" s="327">
        <v>2</v>
      </c>
      <c r="AL36" s="708">
        <v>3.125</v>
      </c>
      <c r="AM36" s="326">
        <v>2</v>
      </c>
      <c r="AN36" s="326">
        <v>3</v>
      </c>
      <c r="AO36" s="326">
        <v>1</v>
      </c>
      <c r="AP36" s="326">
        <v>0</v>
      </c>
      <c r="AQ36" s="327">
        <v>9</v>
      </c>
      <c r="AR36" s="326">
        <v>0</v>
      </c>
      <c r="AS36" s="326">
        <v>1</v>
      </c>
      <c r="AT36" s="379">
        <v>4</v>
      </c>
      <c r="AU36" s="380">
        <v>4</v>
      </c>
      <c r="AV36" s="708">
        <v>6.25</v>
      </c>
      <c r="AW36" s="326">
        <v>4</v>
      </c>
      <c r="AX36" s="744">
        <v>4</v>
      </c>
      <c r="AY36" s="326">
        <v>0</v>
      </c>
      <c r="AZ36" s="326">
        <v>1</v>
      </c>
      <c r="BA36" s="326">
        <v>0</v>
      </c>
      <c r="BB36" s="708">
        <f t="shared" si="156"/>
        <v>0</v>
      </c>
      <c r="BC36" s="326">
        <v>0</v>
      </c>
      <c r="BD36" s="326">
        <v>1</v>
      </c>
      <c r="BE36" s="326">
        <v>0</v>
      </c>
      <c r="BF36" s="708">
        <v>0</v>
      </c>
      <c r="BG36" s="326">
        <v>0</v>
      </c>
      <c r="BH36" s="326">
        <v>0</v>
      </c>
      <c r="BI36" s="326">
        <v>0</v>
      </c>
      <c r="BJ36" s="326">
        <v>0</v>
      </c>
      <c r="BK36" s="326">
        <v>0</v>
      </c>
      <c r="BL36" s="326">
        <v>0</v>
      </c>
      <c r="BM36" s="327">
        <v>0</v>
      </c>
      <c r="BN36" s="148"/>
      <c r="BO36" s="201" t="s">
        <v>134</v>
      </c>
      <c r="BP36" s="202">
        <v>70</v>
      </c>
      <c r="BQ36" s="380">
        <v>0</v>
      </c>
      <c r="BR36" s="326">
        <v>24</v>
      </c>
      <c r="BS36" s="326">
        <v>0</v>
      </c>
      <c r="BT36" s="326">
        <v>4</v>
      </c>
      <c r="BU36" s="326">
        <v>0</v>
      </c>
      <c r="BV36" s="326">
        <v>0</v>
      </c>
      <c r="BW36" s="326">
        <v>0</v>
      </c>
      <c r="BX36" s="326">
        <v>0</v>
      </c>
      <c r="BY36" s="708">
        <f t="shared" si="198"/>
        <v>0</v>
      </c>
      <c r="BZ36" s="326">
        <v>0</v>
      </c>
      <c r="CA36" s="326">
        <v>0</v>
      </c>
      <c r="CB36" s="326">
        <v>0</v>
      </c>
      <c r="CC36" s="708">
        <f t="shared" si="179"/>
        <v>0</v>
      </c>
      <c r="CD36" s="326">
        <v>0</v>
      </c>
      <c r="CE36" s="326">
        <v>0</v>
      </c>
      <c r="CF36" s="326">
        <v>0</v>
      </c>
      <c r="CG36" s="326">
        <v>0</v>
      </c>
      <c r="CH36" s="326">
        <v>0</v>
      </c>
      <c r="CI36" s="379">
        <v>0</v>
      </c>
      <c r="CJ36" s="380">
        <v>0</v>
      </c>
      <c r="CK36" s="326">
        <v>1</v>
      </c>
      <c r="CL36" s="716">
        <f t="shared" si="180"/>
        <v>1.4285714285714286</v>
      </c>
      <c r="CM36" s="326"/>
      <c r="CN36" s="326"/>
      <c r="CO36" s="327">
        <v>0</v>
      </c>
      <c r="CP36" s="148"/>
      <c r="CQ36" s="370" t="s">
        <v>134</v>
      </c>
      <c r="CR36" s="371">
        <v>6</v>
      </c>
      <c r="CS36" s="380"/>
      <c r="CT36" s="380">
        <v>5</v>
      </c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80"/>
      <c r="DM36" s="327"/>
      <c r="DN36" s="148"/>
      <c r="DO36" s="201" t="s">
        <v>134</v>
      </c>
      <c r="DP36" s="202">
        <v>78</v>
      </c>
      <c r="DQ36" s="380"/>
      <c r="DR36" s="326">
        <v>7</v>
      </c>
      <c r="DS36" s="326">
        <v>3</v>
      </c>
      <c r="DT36" s="379"/>
      <c r="DU36" s="380"/>
      <c r="DV36" s="326"/>
      <c r="DW36" s="326"/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>
        <v>0</v>
      </c>
      <c r="EH36" s="327">
        <v>0</v>
      </c>
      <c r="EI36" s="326"/>
      <c r="EJ36" s="326"/>
      <c r="EK36" s="716">
        <v>0</v>
      </c>
      <c r="EL36" s="326"/>
      <c r="EM36" s="326">
        <v>10</v>
      </c>
      <c r="EN36" s="708">
        <v>0</v>
      </c>
      <c r="EO36" s="326">
        <v>10</v>
      </c>
      <c r="EP36" s="716">
        <v>12.820512820512819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0</v>
      </c>
      <c r="EW36" s="326">
        <v>0</v>
      </c>
      <c r="EX36" s="327">
        <v>0</v>
      </c>
      <c r="EY36" s="326">
        <v>1</v>
      </c>
      <c r="EZ36" s="326">
        <v>0</v>
      </c>
      <c r="FA36" s="379">
        <v>0</v>
      </c>
      <c r="FB36" s="380">
        <v>3</v>
      </c>
      <c r="FC36" s="326">
        <v>1</v>
      </c>
      <c r="FD36" s="327">
        <v>0</v>
      </c>
      <c r="FE36" s="326">
        <v>0</v>
      </c>
      <c r="FF36" s="326">
        <v>0</v>
      </c>
      <c r="FG36" s="379">
        <v>0</v>
      </c>
      <c r="FH36" s="380">
        <v>0</v>
      </c>
      <c r="FI36" s="326">
        <v>0</v>
      </c>
      <c r="FJ36" s="327">
        <v>0</v>
      </c>
      <c r="FK36" s="205">
        <v>0</v>
      </c>
      <c r="FL36" s="724" t="e">
        <f t="shared" si="165"/>
        <v>#DIV/0!</v>
      </c>
      <c r="FM36" s="326">
        <v>0</v>
      </c>
      <c r="FN36" s="326">
        <v>0</v>
      </c>
      <c r="FO36" s="326">
        <v>1</v>
      </c>
      <c r="FP36" s="326">
        <v>2</v>
      </c>
      <c r="FQ36" s="327">
        <v>0</v>
      </c>
      <c r="FR36" s="380">
        <v>0</v>
      </c>
      <c r="FS36" s="326">
        <v>0</v>
      </c>
      <c r="FT36" s="326">
        <v>0</v>
      </c>
      <c r="FU36" s="326">
        <v>0</v>
      </c>
      <c r="FV36" s="326">
        <v>0</v>
      </c>
      <c r="FW36" s="326">
        <v>0</v>
      </c>
      <c r="FX36" s="326">
        <v>0</v>
      </c>
      <c r="FY36" s="326">
        <v>0</v>
      </c>
      <c r="FZ36" s="326">
        <v>0</v>
      </c>
      <c r="GA36" s="326">
        <v>2</v>
      </c>
      <c r="GB36" s="326">
        <v>0</v>
      </c>
      <c r="GC36" s="326">
        <v>0</v>
      </c>
      <c r="GD36" s="326">
        <v>0</v>
      </c>
      <c r="GE36" s="326">
        <v>0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2.9535864978902953</v>
      </c>
      <c r="GL36" s="380">
        <v>0</v>
      </c>
      <c r="GM36" s="326">
        <v>0</v>
      </c>
      <c r="GN36" s="326">
        <v>0</v>
      </c>
      <c r="GO36" s="326">
        <v>0</v>
      </c>
      <c r="GP36" s="327">
        <v>0</v>
      </c>
      <c r="GQ36" s="380">
        <v>2</v>
      </c>
      <c r="GR36" s="326">
        <v>1</v>
      </c>
      <c r="GS36" s="326">
        <v>3</v>
      </c>
      <c r="GT36" s="326">
        <v>7</v>
      </c>
      <c r="GU36" s="327">
        <v>1</v>
      </c>
      <c r="GV36" s="205">
        <v>7</v>
      </c>
      <c r="GW36" s="205">
        <v>317</v>
      </c>
      <c r="GX36" s="730">
        <v>2.2082018927444795</v>
      </c>
      <c r="GY36" s="380">
        <v>3</v>
      </c>
      <c r="GZ36" s="326">
        <v>0</v>
      </c>
      <c r="HA36" s="326">
        <v>0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0</v>
      </c>
      <c r="IP36" s="326">
        <v>0</v>
      </c>
      <c r="IQ36" s="379">
        <v>0</v>
      </c>
      <c r="IR36" s="380">
        <v>0</v>
      </c>
      <c r="IS36" s="326">
        <v>0</v>
      </c>
      <c r="IT36" s="327">
        <v>0</v>
      </c>
      <c r="IU36" s="326">
        <v>0</v>
      </c>
      <c r="IV36" s="326">
        <v>0</v>
      </c>
      <c r="IW36" s="327">
        <v>0</v>
      </c>
      <c r="IX36" s="380">
        <v>0</v>
      </c>
      <c r="IY36" s="326">
        <v>0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/>
      <c r="JQ36" s="326"/>
      <c r="JR36" s="326"/>
      <c r="JS36" s="326"/>
      <c r="JT36" s="327"/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0</v>
      </c>
      <c r="KC36" s="326">
        <v>0</v>
      </c>
      <c r="KD36" s="327">
        <v>0</v>
      </c>
      <c r="KE36" s="205">
        <v>158</v>
      </c>
      <c r="KF36" s="734">
        <v>0.63291139240506333</v>
      </c>
      <c r="KG36" s="173">
        <v>1</v>
      </c>
      <c r="KH36" s="205">
        <v>0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0</v>
      </c>
      <c r="KQ36" s="203">
        <v>0</v>
      </c>
      <c r="KR36" s="203">
        <v>1</v>
      </c>
      <c r="KS36" s="203">
        <v>1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419"/>
      <c r="LF36" s="419"/>
      <c r="LG36" s="419"/>
      <c r="LH36" s="419"/>
      <c r="LI36" s="419"/>
      <c r="LJ36" s="545"/>
      <c r="LK36" s="480"/>
      <c r="LL36" s="452"/>
      <c r="LM36" s="452"/>
      <c r="LN36" s="453"/>
      <c r="LO36" s="480">
        <v>5</v>
      </c>
      <c r="LP36" s="452">
        <v>4</v>
      </c>
      <c r="LQ36" s="452"/>
      <c r="LR36" s="453"/>
      <c r="LS36" s="480">
        <v>2</v>
      </c>
      <c r="LT36" s="452">
        <v>2</v>
      </c>
      <c r="LU36" s="452">
        <v>6</v>
      </c>
      <c r="LV36" s="914">
        <v>9</v>
      </c>
      <c r="LW36" s="961"/>
    </row>
    <row r="37" spans="1:335" s="288" customFormat="1" ht="18.75" x14ac:dyDescent="0.3">
      <c r="A37" s="200">
        <v>12192</v>
      </c>
      <c r="B37" s="201" t="s">
        <v>145</v>
      </c>
      <c r="C37" s="202">
        <v>0</v>
      </c>
      <c r="D37" s="380"/>
      <c r="E37" s="326"/>
      <c r="F37" s="326"/>
      <c r="G37" s="705" t="e">
        <f t="shared" si="152"/>
        <v>#DIV/0!</v>
      </c>
      <c r="H37" s="326"/>
      <c r="I37" s="379"/>
      <c r="J37" s="380">
        <v>1</v>
      </c>
      <c r="K37" s="326">
        <v>1</v>
      </c>
      <c r="L37" s="326">
        <v>2</v>
      </c>
      <c r="M37" s="406" t="e">
        <f t="shared" si="174"/>
        <v>#DIV/0!</v>
      </c>
      <c r="N37" s="380">
        <v>1</v>
      </c>
      <c r="O37" s="326">
        <v>1</v>
      </c>
      <c r="P37" s="326">
        <v>2</v>
      </c>
      <c r="Q37" s="386" t="e">
        <f t="shared" si="175"/>
        <v>#DIV/0!</v>
      </c>
      <c r="R37" s="380"/>
      <c r="S37" s="326"/>
      <c r="T37" s="326"/>
      <c r="U37" s="326"/>
      <c r="V37" s="326"/>
      <c r="W37" s="327"/>
      <c r="X37" s="326">
        <v>1</v>
      </c>
      <c r="Y37" s="326">
        <v>1</v>
      </c>
      <c r="Z37" s="326">
        <v>1</v>
      </c>
      <c r="AA37" s="326">
        <v>1</v>
      </c>
      <c r="AB37" s="326">
        <v>2</v>
      </c>
      <c r="AC37" s="326">
        <v>0</v>
      </c>
      <c r="AD37" s="326"/>
      <c r="AE37" s="326"/>
      <c r="AF37" s="327"/>
      <c r="AG37" s="204"/>
      <c r="AH37" s="148"/>
      <c r="AI37" s="276" t="s">
        <v>145</v>
      </c>
      <c r="AJ37" s="202">
        <v>0</v>
      </c>
      <c r="AK37" s="327">
        <v>1</v>
      </c>
      <c r="AL37" s="708" t="e">
        <f t="shared" ref="AL37" si="211">AK37/AJ37*100</f>
        <v>#DIV/0!</v>
      </c>
      <c r="AM37" s="326">
        <v>1</v>
      </c>
      <c r="AN37" s="326"/>
      <c r="AO37" s="326"/>
      <c r="AP37" s="326"/>
      <c r="AQ37" s="327"/>
      <c r="AR37" s="326"/>
      <c r="AS37" s="326"/>
      <c r="AT37" s="379"/>
      <c r="AU37" s="380">
        <v>3</v>
      </c>
      <c r="AV37" s="708" t="e">
        <f t="shared" ref="AV37" si="212">AU37/AJ37*100</f>
        <v>#DIV/0!</v>
      </c>
      <c r="AW37" s="326">
        <v>3</v>
      </c>
      <c r="AX37" s="744">
        <v>3</v>
      </c>
      <c r="AY37" s="326"/>
      <c r="AZ37" s="326"/>
      <c r="BA37" s="326"/>
      <c r="BB37" s="708" t="e">
        <f t="shared" si="156"/>
        <v>#DIV/0!</v>
      </c>
      <c r="BC37" s="326"/>
      <c r="BD37" s="326"/>
      <c r="BE37" s="326"/>
      <c r="BF37" s="708" t="e">
        <f t="shared" ref="BF37" si="213">BE37/AJ37*100</f>
        <v>#DIV/0!</v>
      </c>
      <c r="BG37" s="326"/>
      <c r="BH37" s="326"/>
      <c r="BI37" s="326"/>
      <c r="BJ37" s="326"/>
      <c r="BK37" s="934"/>
      <c r="BL37" s="934"/>
      <c r="BM37" s="327"/>
      <c r="BN37" s="148"/>
      <c r="BO37" s="201" t="s">
        <v>145</v>
      </c>
      <c r="BP37" s="202">
        <v>0</v>
      </c>
      <c r="BQ37" s="380"/>
      <c r="BR37" s="326">
        <v>1</v>
      </c>
      <c r="BS37" s="326"/>
      <c r="BT37" s="326"/>
      <c r="BU37" s="326"/>
      <c r="BV37" s="326"/>
      <c r="BW37" s="326"/>
      <c r="BX37" s="326"/>
      <c r="BY37" s="708" t="e">
        <f t="shared" si="198"/>
        <v>#DIV/0!</v>
      </c>
      <c r="BZ37" s="326"/>
      <c r="CA37" s="326"/>
      <c r="CB37" s="326"/>
      <c r="CC37" s="708" t="e">
        <f t="shared" si="179"/>
        <v>#DIV/0!</v>
      </c>
      <c r="CD37" s="326"/>
      <c r="CE37" s="326"/>
      <c r="CF37" s="326"/>
      <c r="CG37" s="326"/>
      <c r="CH37" s="813"/>
      <c r="CI37" s="964"/>
      <c r="CJ37" s="380"/>
      <c r="CK37" s="326"/>
      <c r="CL37" s="716" t="e">
        <f t="shared" si="180"/>
        <v>#DIV/0!</v>
      </c>
      <c r="CM37" s="326">
        <v>1</v>
      </c>
      <c r="CN37" s="326">
        <v>1</v>
      </c>
      <c r="CO37" s="327"/>
      <c r="CP37" s="148"/>
      <c r="CQ37" s="370" t="s">
        <v>145</v>
      </c>
      <c r="CR37" s="371">
        <v>0</v>
      </c>
      <c r="CS37" s="380"/>
      <c r="CT37" s="326">
        <v>1</v>
      </c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80"/>
      <c r="DM37" s="327"/>
      <c r="DN37" s="148"/>
      <c r="DO37" s="201" t="s">
        <v>145</v>
      </c>
      <c r="DP37" s="202">
        <v>0</v>
      </c>
      <c r="DQ37" s="380"/>
      <c r="DR37" s="326">
        <v>1</v>
      </c>
      <c r="DS37" s="326"/>
      <c r="DT37" s="379"/>
      <c r="DU37" s="380"/>
      <c r="DV37" s="326"/>
      <c r="DW37" s="326"/>
      <c r="DX37" s="720" t="e">
        <f t="shared" ref="DX37" si="214">DW37/DP37*100</f>
        <v>#DIV/0!</v>
      </c>
      <c r="DY37" s="380"/>
      <c r="DZ37" s="326"/>
      <c r="EA37" s="326"/>
      <c r="EB37" s="716" t="e">
        <f t="shared" ref="EB37" si="215">EA37/DP37*100</f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ref="EK37" si="216">EJ37/DP37*100</f>
        <v>#DIV/0!</v>
      </c>
      <c r="EL37" s="326"/>
      <c r="EM37" s="326">
        <v>1</v>
      </c>
      <c r="EN37" s="708" t="e">
        <f t="shared" ref="EN37" si="217">EM37/DP37*100</f>
        <v>#DIV/0!</v>
      </c>
      <c r="EO37" s="326">
        <v>1</v>
      </c>
      <c r="EP37" s="716" t="e">
        <f t="shared" ref="EP37" si="218">EO37/DP37*100</f>
        <v>#DIV/0!</v>
      </c>
      <c r="EQ37" s="148"/>
      <c r="ER37" s="201" t="s">
        <v>145</v>
      </c>
      <c r="ES37" s="380"/>
      <c r="ET37" s="326"/>
      <c r="EU37" s="379"/>
      <c r="EV37" s="380"/>
      <c r="EW37" s="326"/>
      <c r="EX37" s="327"/>
      <c r="EY37" s="326"/>
      <c r="EZ37" s="326"/>
      <c r="FA37" s="379"/>
      <c r="FB37" s="380"/>
      <c r="FC37" s="326"/>
      <c r="FD37" s="327"/>
      <c r="FE37" s="326"/>
      <c r="FF37" s="326"/>
      <c r="FG37" s="379"/>
      <c r="FH37" s="380"/>
      <c r="FI37" s="326"/>
      <c r="FJ37" s="327"/>
      <c r="FK37" s="205">
        <v>0</v>
      </c>
      <c r="FL37" s="724" t="e">
        <f t="shared" si="165"/>
        <v>#DIV/0!</v>
      </c>
      <c r="FM37" s="326"/>
      <c r="FN37" s="326"/>
      <c r="FO37" s="326">
        <v>3</v>
      </c>
      <c r="FP37" s="326"/>
      <c r="FQ37" s="327"/>
      <c r="FR37" s="380"/>
      <c r="FS37" s="326"/>
      <c r="FT37" s="326"/>
      <c r="FU37" s="326"/>
      <c r="FV37" s="326"/>
      <c r="FW37" s="326"/>
      <c r="FX37" s="326"/>
      <c r="FY37" s="326"/>
      <c r="FZ37" s="326"/>
      <c r="GA37" s="326"/>
      <c r="GB37" s="326"/>
      <c r="GC37" s="326"/>
      <c r="GD37" s="326"/>
      <c r="GE37" s="326"/>
      <c r="GF37" s="326"/>
      <c r="GG37" s="327"/>
      <c r="GH37" s="148"/>
      <c r="GI37" s="201" t="s">
        <v>145</v>
      </c>
      <c r="GJ37" s="486">
        <v>0</v>
      </c>
      <c r="GK37" s="727" t="e">
        <f t="shared" ref="GK37" si="219">(SUM(GL37:GU37)/GJ37)*100</f>
        <v>#DIV/0!</v>
      </c>
      <c r="GL37" s="380"/>
      <c r="GM37" s="326"/>
      <c r="GN37" s="326"/>
      <c r="GO37" s="326"/>
      <c r="GP37" s="327"/>
      <c r="GQ37" s="380"/>
      <c r="GR37" s="326">
        <v>1</v>
      </c>
      <c r="GS37" s="326">
        <v>1</v>
      </c>
      <c r="GT37" s="326">
        <v>1</v>
      </c>
      <c r="GU37" s="327">
        <v>1</v>
      </c>
      <c r="GV37" s="205"/>
      <c r="GW37" s="205">
        <v>0</v>
      </c>
      <c r="GX37" s="730" t="e">
        <f t="shared" ref="GX37" si="220">GV37/GW37*100</f>
        <v>#DIV/0!</v>
      </c>
      <c r="GY37" s="380"/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f t="shared" ref="HS37" si="221">SUM(HT37:HX37)/HR37*100</f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/>
      <c r="IP37" s="326"/>
      <c r="IQ37" s="379"/>
      <c r="IR37" s="380"/>
      <c r="IS37" s="326"/>
      <c r="IT37" s="327"/>
      <c r="IU37" s="326"/>
      <c r="IV37" s="326"/>
      <c r="IW37" s="327"/>
      <c r="IX37" s="380"/>
      <c r="IY37" s="326"/>
      <c r="IZ37" s="327"/>
      <c r="JA37" s="380"/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f t="shared" ref="KF37" si="222">KG37/KE37*100</f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421" t="s">
        <v>145</v>
      </c>
      <c r="LE37" s="419"/>
      <c r="LF37" s="419"/>
      <c r="LG37" s="419"/>
      <c r="LH37" s="419"/>
      <c r="LI37" s="419"/>
      <c r="LJ37" s="545"/>
      <c r="LK37" s="480"/>
      <c r="LL37" s="452"/>
      <c r="LM37" s="452"/>
      <c r="LN37" s="453"/>
      <c r="LO37" s="480"/>
      <c r="LP37" s="452"/>
      <c r="LQ37" s="452"/>
      <c r="LR37" s="453"/>
      <c r="LS37" s="480">
        <v>0</v>
      </c>
      <c r="LT37" s="452"/>
      <c r="LU37" s="452"/>
      <c r="LV37" s="914"/>
      <c r="LW37" s="961"/>
    </row>
    <row r="38" spans="1:335" s="288" customFormat="1" ht="18.75" x14ac:dyDescent="0.3">
      <c r="A38" s="235">
        <v>1447</v>
      </c>
      <c r="B38" s="201" t="s">
        <v>138</v>
      </c>
      <c r="C38" s="202">
        <v>32</v>
      </c>
      <c r="D38" s="380">
        <v>0</v>
      </c>
      <c r="E38" s="326">
        <v>0</v>
      </c>
      <c r="F38" s="326">
        <v>0</v>
      </c>
      <c r="G38" s="705">
        <f t="shared" si="152"/>
        <v>0</v>
      </c>
      <c r="H38" s="326">
        <v>0</v>
      </c>
      <c r="I38" s="379">
        <v>0</v>
      </c>
      <c r="J38" s="380">
        <v>3</v>
      </c>
      <c r="K38" s="326">
        <v>0</v>
      </c>
      <c r="L38" s="326">
        <v>3</v>
      </c>
      <c r="M38" s="406">
        <f t="shared" si="174"/>
        <v>9.375</v>
      </c>
      <c r="N38" s="380">
        <v>3</v>
      </c>
      <c r="O38" s="326">
        <v>0</v>
      </c>
      <c r="P38" s="326">
        <v>3</v>
      </c>
      <c r="Q38" s="386">
        <f t="shared" si="175"/>
        <v>9.375</v>
      </c>
      <c r="R38" s="380">
        <v>0</v>
      </c>
      <c r="S38" s="326">
        <v>0</v>
      </c>
      <c r="T38" s="326">
        <v>0</v>
      </c>
      <c r="U38" s="326">
        <v>0</v>
      </c>
      <c r="V38" s="326">
        <v>0</v>
      </c>
      <c r="W38" s="327">
        <v>0</v>
      </c>
      <c r="X38" s="326">
        <v>3</v>
      </c>
      <c r="Y38" s="326">
        <v>0</v>
      </c>
      <c r="Z38" s="326">
        <v>3</v>
      </c>
      <c r="AA38" s="326">
        <v>0</v>
      </c>
      <c r="AB38" s="326">
        <v>8</v>
      </c>
      <c r="AC38" s="326">
        <v>7</v>
      </c>
      <c r="AD38" s="326">
        <v>0</v>
      </c>
      <c r="AE38" s="326">
        <v>0</v>
      </c>
      <c r="AF38" s="327">
        <v>0</v>
      </c>
      <c r="AG38" s="204"/>
      <c r="AH38" s="148"/>
      <c r="AI38" s="276" t="s">
        <v>138</v>
      </c>
      <c r="AJ38" s="202">
        <v>30</v>
      </c>
      <c r="AK38" s="327">
        <v>2</v>
      </c>
      <c r="AL38" s="708">
        <v>6.666666666666667</v>
      </c>
      <c r="AM38" s="326">
        <v>2</v>
      </c>
      <c r="AN38" s="326">
        <v>2</v>
      </c>
      <c r="AO38" s="326">
        <v>0</v>
      </c>
      <c r="AP38" s="326">
        <v>0</v>
      </c>
      <c r="AQ38" s="327">
        <v>2</v>
      </c>
      <c r="AR38" s="326">
        <v>0</v>
      </c>
      <c r="AS38" s="326">
        <v>0</v>
      </c>
      <c r="AT38" s="379">
        <v>2</v>
      </c>
      <c r="AU38" s="380">
        <v>1</v>
      </c>
      <c r="AV38" s="708">
        <v>3.3333333333333335</v>
      </c>
      <c r="AW38" s="326">
        <v>1</v>
      </c>
      <c r="AX38" s="744">
        <v>1</v>
      </c>
      <c r="AY38" s="326">
        <v>0</v>
      </c>
      <c r="AZ38" s="326">
        <v>0</v>
      </c>
      <c r="BA38" s="326">
        <v>0</v>
      </c>
      <c r="BB38" s="708">
        <f t="shared" si="156"/>
        <v>0</v>
      </c>
      <c r="BC38" s="326">
        <v>0</v>
      </c>
      <c r="BD38" s="326">
        <v>0</v>
      </c>
      <c r="BE38" s="326">
        <v>0</v>
      </c>
      <c r="BF38" s="708">
        <v>0</v>
      </c>
      <c r="BG38" s="326">
        <v>0</v>
      </c>
      <c r="BH38" s="326">
        <v>0</v>
      </c>
      <c r="BI38" s="326">
        <v>0</v>
      </c>
      <c r="BJ38" s="326">
        <v>0</v>
      </c>
      <c r="BK38" s="326">
        <v>0</v>
      </c>
      <c r="BL38" s="326">
        <v>0</v>
      </c>
      <c r="BM38" s="327">
        <v>0</v>
      </c>
      <c r="BN38" s="148"/>
      <c r="BO38" s="201" t="s">
        <v>138</v>
      </c>
      <c r="BP38" s="202">
        <v>29</v>
      </c>
      <c r="BQ38" s="380">
        <v>0</v>
      </c>
      <c r="BR38" s="326">
        <v>6</v>
      </c>
      <c r="BS38" s="326">
        <v>0</v>
      </c>
      <c r="BT38" s="326">
        <v>5</v>
      </c>
      <c r="BU38" s="326">
        <v>0</v>
      </c>
      <c r="BV38" s="326">
        <v>0</v>
      </c>
      <c r="BW38" s="326">
        <v>0</v>
      </c>
      <c r="BX38" s="326">
        <v>0</v>
      </c>
      <c r="BY38" s="708">
        <f t="shared" si="198"/>
        <v>0</v>
      </c>
      <c r="BZ38" s="326">
        <v>0</v>
      </c>
      <c r="CA38" s="326">
        <v>0</v>
      </c>
      <c r="CB38" s="326">
        <v>0</v>
      </c>
      <c r="CC38" s="708">
        <f t="shared" si="179"/>
        <v>0</v>
      </c>
      <c r="CD38" s="326">
        <v>0</v>
      </c>
      <c r="CE38" s="326">
        <v>0</v>
      </c>
      <c r="CF38" s="326">
        <v>0</v>
      </c>
      <c r="CG38" s="326">
        <v>0</v>
      </c>
      <c r="CH38" s="326">
        <v>0</v>
      </c>
      <c r="CI38" s="379">
        <v>0</v>
      </c>
      <c r="CJ38" s="380">
        <v>0</v>
      </c>
      <c r="CK38" s="326">
        <v>1</v>
      </c>
      <c r="CL38" s="716">
        <f t="shared" si="180"/>
        <v>3.4482758620689653</v>
      </c>
      <c r="CM38" s="326"/>
      <c r="CN38" s="326"/>
      <c r="CO38" s="327">
        <v>0</v>
      </c>
      <c r="CP38" s="148"/>
      <c r="CQ38" s="370" t="s">
        <v>138</v>
      </c>
      <c r="CR38" s="371">
        <v>5</v>
      </c>
      <c r="CS38" s="380"/>
      <c r="CT38" s="380">
        <v>3</v>
      </c>
      <c r="CU38" s="326"/>
      <c r="CV38" s="326">
        <v>1</v>
      </c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>
        <v>6</v>
      </c>
      <c r="DI38" s="379"/>
      <c r="DJ38" s="380"/>
      <c r="DK38" s="327"/>
      <c r="DL38" s="380"/>
      <c r="DM38" s="327"/>
      <c r="DN38" s="148"/>
      <c r="DO38" s="201" t="s">
        <v>138</v>
      </c>
      <c r="DP38" s="202">
        <v>45</v>
      </c>
      <c r="DQ38" s="380"/>
      <c r="DR38" s="326">
        <v>1</v>
      </c>
      <c r="DS38" s="326">
        <v>3</v>
      </c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/>
      <c r="EF38" s="379"/>
      <c r="EG38" s="380">
        <v>0</v>
      </c>
      <c r="EH38" s="327">
        <v>0</v>
      </c>
      <c r="EI38" s="326"/>
      <c r="EJ38" s="326"/>
      <c r="EK38" s="716">
        <v>0</v>
      </c>
      <c r="EL38" s="326"/>
      <c r="EM38" s="326">
        <v>3</v>
      </c>
      <c r="EN38" s="708">
        <v>2.2222222222222223</v>
      </c>
      <c r="EO38" s="326">
        <v>3</v>
      </c>
      <c r="EP38" s="716">
        <v>6.666666666666667</v>
      </c>
      <c r="EQ38" s="148"/>
      <c r="ER38" s="201" t="s">
        <v>138</v>
      </c>
      <c r="ES38" s="380">
        <v>0</v>
      </c>
      <c r="ET38" s="326">
        <v>0</v>
      </c>
      <c r="EU38" s="379">
        <v>0</v>
      </c>
      <c r="EV38" s="380">
        <v>5</v>
      </c>
      <c r="EW38" s="326">
        <v>3</v>
      </c>
      <c r="EX38" s="327">
        <v>0</v>
      </c>
      <c r="EY38" s="326">
        <v>0</v>
      </c>
      <c r="EZ38" s="326">
        <v>0</v>
      </c>
      <c r="FA38" s="379">
        <v>0</v>
      </c>
      <c r="FB38" s="380">
        <v>0</v>
      </c>
      <c r="FC38" s="326">
        <v>0</v>
      </c>
      <c r="FD38" s="327">
        <v>1</v>
      </c>
      <c r="FE38" s="326">
        <v>0</v>
      </c>
      <c r="FF38" s="326">
        <v>0</v>
      </c>
      <c r="FG38" s="379">
        <v>0</v>
      </c>
      <c r="FH38" s="380">
        <v>0</v>
      </c>
      <c r="FI38" s="326">
        <v>0</v>
      </c>
      <c r="FJ38" s="327">
        <v>0</v>
      </c>
      <c r="FK38" s="205">
        <v>12</v>
      </c>
      <c r="FL38" s="724">
        <f t="shared" si="165"/>
        <v>25</v>
      </c>
      <c r="FM38" s="326">
        <v>0</v>
      </c>
      <c r="FN38" s="326">
        <v>1</v>
      </c>
      <c r="FO38" s="326">
        <v>1</v>
      </c>
      <c r="FP38" s="326">
        <v>1</v>
      </c>
      <c r="FQ38" s="327">
        <v>0</v>
      </c>
      <c r="FR38" s="380">
        <v>0</v>
      </c>
      <c r="FS38" s="326">
        <v>0</v>
      </c>
      <c r="FT38" s="326">
        <v>0</v>
      </c>
      <c r="FU38" s="326">
        <v>1</v>
      </c>
      <c r="FV38" s="326">
        <v>0</v>
      </c>
      <c r="FW38" s="326">
        <v>0</v>
      </c>
      <c r="FX38" s="326">
        <v>0</v>
      </c>
      <c r="FY38" s="326">
        <v>0</v>
      </c>
      <c r="FZ38" s="326">
        <v>0</v>
      </c>
      <c r="GA38" s="326">
        <v>0</v>
      </c>
      <c r="GB38" s="326">
        <v>1</v>
      </c>
      <c r="GC38" s="326">
        <v>0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1.0948905109489051</v>
      </c>
      <c r="GL38" s="380">
        <v>0</v>
      </c>
      <c r="GM38" s="326">
        <v>0</v>
      </c>
      <c r="GN38" s="326">
        <v>0</v>
      </c>
      <c r="GO38" s="326">
        <v>0</v>
      </c>
      <c r="GP38" s="327">
        <v>0</v>
      </c>
      <c r="GQ38" s="380">
        <v>0</v>
      </c>
      <c r="GR38" s="326">
        <v>1</v>
      </c>
      <c r="GS38" s="326">
        <v>0</v>
      </c>
      <c r="GT38" s="326">
        <v>1</v>
      </c>
      <c r="GU38" s="327">
        <v>1</v>
      </c>
      <c r="GV38" s="205">
        <v>12</v>
      </c>
      <c r="GW38" s="205">
        <v>338</v>
      </c>
      <c r="GX38" s="730">
        <v>3.5502958579881656</v>
      </c>
      <c r="GY38" s="380">
        <v>0</v>
      </c>
      <c r="GZ38" s="326">
        <v>0</v>
      </c>
      <c r="HA38" s="326">
        <v>0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0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0</v>
      </c>
      <c r="IP38" s="326">
        <v>2</v>
      </c>
      <c r="IQ38" s="379">
        <v>0</v>
      </c>
      <c r="IR38" s="380">
        <v>1</v>
      </c>
      <c r="IS38" s="326">
        <v>1</v>
      </c>
      <c r="IT38" s="327">
        <v>0</v>
      </c>
      <c r="IU38" s="326">
        <v>0</v>
      </c>
      <c r="IV38" s="326">
        <v>0</v>
      </c>
      <c r="IW38" s="327">
        <v>0</v>
      </c>
      <c r="IX38" s="380">
        <v>0</v>
      </c>
      <c r="IY38" s="326">
        <v>0</v>
      </c>
      <c r="IZ38" s="327">
        <v>0</v>
      </c>
      <c r="JA38" s="380">
        <v>1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/>
      <c r="JQ38" s="326"/>
      <c r="JR38" s="326"/>
      <c r="JS38" s="326"/>
      <c r="JT38" s="327"/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0</v>
      </c>
      <c r="KD38" s="327">
        <v>0</v>
      </c>
      <c r="KE38" s="205">
        <v>169</v>
      </c>
      <c r="KF38" s="734">
        <v>6.5088757396449708</v>
      </c>
      <c r="KG38" s="173">
        <v>11</v>
      </c>
      <c r="KH38" s="205">
        <v>0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1</v>
      </c>
      <c r="KQ38" s="203">
        <v>0</v>
      </c>
      <c r="KR38" s="203">
        <v>8</v>
      </c>
      <c r="KS38" s="203">
        <v>0</v>
      </c>
      <c r="KT38" s="203">
        <v>0</v>
      </c>
      <c r="KU38" s="173">
        <v>0</v>
      </c>
      <c r="KV38" s="332"/>
      <c r="KW38" s="173"/>
      <c r="KY38" s="205"/>
      <c r="KZ38" s="203"/>
      <c r="LA38" s="203"/>
      <c r="LB38" s="173"/>
      <c r="LD38" s="276" t="s">
        <v>138</v>
      </c>
      <c r="LE38" s="419"/>
      <c r="LF38" s="419"/>
      <c r="LG38" s="419"/>
      <c r="LH38" s="419"/>
      <c r="LI38" s="419"/>
      <c r="LJ38" s="545"/>
      <c r="LK38" s="480"/>
      <c r="LL38" s="452"/>
      <c r="LM38" s="452"/>
      <c r="LN38" s="453"/>
      <c r="LO38" s="480">
        <v>2</v>
      </c>
      <c r="LP38" s="452">
        <v>2</v>
      </c>
      <c r="LQ38" s="452"/>
      <c r="LR38" s="453"/>
      <c r="LS38" s="480">
        <v>21</v>
      </c>
      <c r="LT38" s="452">
        <v>11</v>
      </c>
      <c r="LU38" s="452">
        <v>23</v>
      </c>
      <c r="LV38" s="914">
        <v>22</v>
      </c>
      <c r="LW38" s="961"/>
    </row>
    <row r="39" spans="1:335" s="288" customFormat="1" ht="18.75" x14ac:dyDescent="0.3">
      <c r="A39" s="235">
        <v>1448</v>
      </c>
      <c r="B39" s="201" t="s">
        <v>139</v>
      </c>
      <c r="C39" s="202">
        <v>13</v>
      </c>
      <c r="D39" s="380">
        <v>0</v>
      </c>
      <c r="E39" s="326">
        <v>0</v>
      </c>
      <c r="F39" s="326">
        <v>0</v>
      </c>
      <c r="G39" s="705">
        <f t="shared" si="152"/>
        <v>0</v>
      </c>
      <c r="H39" s="326">
        <v>0</v>
      </c>
      <c r="I39" s="379">
        <v>0</v>
      </c>
      <c r="J39" s="380">
        <v>0</v>
      </c>
      <c r="K39" s="326">
        <v>1</v>
      </c>
      <c r="L39" s="326">
        <v>0</v>
      </c>
      <c r="M39" s="406">
        <f t="shared" si="174"/>
        <v>0</v>
      </c>
      <c r="N39" s="380">
        <v>0</v>
      </c>
      <c r="O39" s="326">
        <v>1</v>
      </c>
      <c r="P39" s="326">
        <v>0</v>
      </c>
      <c r="Q39" s="386">
        <f t="shared" si="175"/>
        <v>0</v>
      </c>
      <c r="R39" s="380">
        <v>0</v>
      </c>
      <c r="S39" s="326">
        <v>0</v>
      </c>
      <c r="T39" s="326">
        <v>0</v>
      </c>
      <c r="U39" s="326">
        <v>0</v>
      </c>
      <c r="V39" s="326">
        <v>0</v>
      </c>
      <c r="W39" s="327">
        <v>0</v>
      </c>
      <c r="X39" s="326">
        <v>0</v>
      </c>
      <c r="Y39" s="326">
        <v>1</v>
      </c>
      <c r="Z39" s="326">
        <v>0</v>
      </c>
      <c r="AA39" s="326">
        <v>1</v>
      </c>
      <c r="AB39" s="326">
        <v>2</v>
      </c>
      <c r="AC39" s="326">
        <v>0</v>
      </c>
      <c r="AD39" s="326">
        <v>0</v>
      </c>
      <c r="AE39" s="326">
        <v>0</v>
      </c>
      <c r="AF39" s="327">
        <v>0</v>
      </c>
      <c r="AG39" s="204"/>
      <c r="AH39" s="148"/>
      <c r="AI39" s="276" t="s">
        <v>139</v>
      </c>
      <c r="AJ39" s="202">
        <v>12</v>
      </c>
      <c r="AK39" s="327">
        <v>0</v>
      </c>
      <c r="AL39" s="708">
        <v>0</v>
      </c>
      <c r="AM39" s="326">
        <v>0</v>
      </c>
      <c r="AN39" s="326">
        <v>0</v>
      </c>
      <c r="AO39" s="326">
        <v>0</v>
      </c>
      <c r="AP39" s="326">
        <v>0</v>
      </c>
      <c r="AQ39" s="327">
        <v>0</v>
      </c>
      <c r="AR39" s="326">
        <v>0</v>
      </c>
      <c r="AS39" s="326">
        <v>0</v>
      </c>
      <c r="AT39" s="379">
        <v>0</v>
      </c>
      <c r="AU39" s="380">
        <v>0</v>
      </c>
      <c r="AV39" s="708">
        <v>0</v>
      </c>
      <c r="AW39" s="326">
        <v>0</v>
      </c>
      <c r="AX39" s="744">
        <v>0</v>
      </c>
      <c r="AY39" s="326">
        <v>0</v>
      </c>
      <c r="AZ39" s="326">
        <v>0</v>
      </c>
      <c r="BA39" s="326">
        <v>0</v>
      </c>
      <c r="BB39" s="708">
        <f t="shared" si="156"/>
        <v>0</v>
      </c>
      <c r="BC39" s="326">
        <v>0</v>
      </c>
      <c r="BD39" s="326">
        <v>0</v>
      </c>
      <c r="BE39" s="326">
        <v>0</v>
      </c>
      <c r="BF39" s="708">
        <v>0</v>
      </c>
      <c r="BG39" s="326">
        <v>0</v>
      </c>
      <c r="BH39" s="326">
        <v>0</v>
      </c>
      <c r="BI39" s="326">
        <v>0</v>
      </c>
      <c r="BJ39" s="326">
        <v>0</v>
      </c>
      <c r="BK39" s="326">
        <v>0</v>
      </c>
      <c r="BL39" s="326">
        <v>0</v>
      </c>
      <c r="BM39" s="327">
        <v>0</v>
      </c>
      <c r="BN39" s="148"/>
      <c r="BO39" s="201" t="s">
        <v>139</v>
      </c>
      <c r="BP39" s="202">
        <v>11</v>
      </c>
      <c r="BQ39" s="380">
        <v>0</v>
      </c>
      <c r="BR39" s="326">
        <v>4</v>
      </c>
      <c r="BS39" s="326">
        <v>0</v>
      </c>
      <c r="BT39" s="326">
        <v>0</v>
      </c>
      <c r="BU39" s="326">
        <v>0</v>
      </c>
      <c r="BV39" s="326">
        <v>0</v>
      </c>
      <c r="BW39" s="326">
        <v>0</v>
      </c>
      <c r="BX39" s="326">
        <v>0</v>
      </c>
      <c r="BY39" s="708">
        <f t="shared" si="198"/>
        <v>0</v>
      </c>
      <c r="BZ39" s="326">
        <v>0</v>
      </c>
      <c r="CA39" s="326">
        <v>0</v>
      </c>
      <c r="CB39" s="326">
        <v>0</v>
      </c>
      <c r="CC39" s="708">
        <f t="shared" si="179"/>
        <v>0</v>
      </c>
      <c r="CD39" s="326">
        <v>0</v>
      </c>
      <c r="CE39" s="326">
        <v>0</v>
      </c>
      <c r="CF39" s="326">
        <v>0</v>
      </c>
      <c r="CG39" s="326">
        <v>0</v>
      </c>
      <c r="CH39" s="326">
        <v>0</v>
      </c>
      <c r="CI39" s="379">
        <v>0</v>
      </c>
      <c r="CJ39" s="380">
        <v>0</v>
      </c>
      <c r="CK39" s="326">
        <v>0</v>
      </c>
      <c r="CL39" s="716">
        <f t="shared" si="180"/>
        <v>0</v>
      </c>
      <c r="CM39" s="326"/>
      <c r="CN39" s="326"/>
      <c r="CO39" s="327">
        <v>0</v>
      </c>
      <c r="CP39" s="148"/>
      <c r="CQ39" s="370" t="s">
        <v>139</v>
      </c>
      <c r="CR39" s="371">
        <v>1</v>
      </c>
      <c r="CS39" s="380"/>
      <c r="CT39" s="380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/>
      <c r="DK39" s="327"/>
      <c r="DL39" s="380"/>
      <c r="DM39" s="327"/>
      <c r="DN39" s="148"/>
      <c r="DO39" s="201" t="s">
        <v>139</v>
      </c>
      <c r="DP39" s="202">
        <v>14</v>
      </c>
      <c r="DQ39" s="380"/>
      <c r="DR39" s="326">
        <v>1</v>
      </c>
      <c r="DS39" s="326"/>
      <c r="DT39" s="379"/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>
        <v>0</v>
      </c>
      <c r="EH39" s="327">
        <v>0</v>
      </c>
      <c r="EI39" s="326"/>
      <c r="EJ39" s="326"/>
      <c r="EK39" s="716">
        <v>0</v>
      </c>
      <c r="EL39" s="326"/>
      <c r="EM39" s="326">
        <v>1</v>
      </c>
      <c r="EN39" s="708">
        <v>7.1428571428571423</v>
      </c>
      <c r="EO39" s="326">
        <v>1</v>
      </c>
      <c r="EP39" s="716">
        <v>7.1428571428571423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12</v>
      </c>
      <c r="EW39" s="326">
        <v>2</v>
      </c>
      <c r="EX39" s="327">
        <v>2</v>
      </c>
      <c r="EY39" s="326">
        <v>0</v>
      </c>
      <c r="EZ39" s="326">
        <v>0</v>
      </c>
      <c r="FA39" s="379">
        <v>0</v>
      </c>
      <c r="FB39" s="380">
        <v>0</v>
      </c>
      <c r="FC39" s="326">
        <v>0</v>
      </c>
      <c r="FD39" s="327">
        <v>0</v>
      </c>
      <c r="FE39" s="326">
        <v>0</v>
      </c>
      <c r="FF39" s="326">
        <v>0</v>
      </c>
      <c r="FG39" s="379">
        <v>0</v>
      </c>
      <c r="FH39" s="380">
        <v>0</v>
      </c>
      <c r="FI39" s="326">
        <v>0</v>
      </c>
      <c r="FJ39" s="327">
        <v>0</v>
      </c>
      <c r="FK39" s="205">
        <v>125</v>
      </c>
      <c r="FL39" s="724">
        <f t="shared" si="165"/>
        <v>0</v>
      </c>
      <c r="FM39" s="326">
        <v>0</v>
      </c>
      <c r="FN39" s="326">
        <v>0</v>
      </c>
      <c r="FO39" s="326">
        <v>0</v>
      </c>
      <c r="FP39" s="326">
        <v>0</v>
      </c>
      <c r="FQ39" s="327">
        <v>0</v>
      </c>
      <c r="FR39" s="380">
        <v>0</v>
      </c>
      <c r="FS39" s="326">
        <v>0</v>
      </c>
      <c r="FT39" s="326">
        <v>0</v>
      </c>
      <c r="FU39" s="326">
        <v>8</v>
      </c>
      <c r="FV39" s="326">
        <v>4</v>
      </c>
      <c r="FW39" s="326">
        <v>0</v>
      </c>
      <c r="FX39" s="326">
        <v>1</v>
      </c>
      <c r="FY39" s="326">
        <v>0</v>
      </c>
      <c r="FZ39" s="326">
        <v>0</v>
      </c>
      <c r="GA39" s="326">
        <v>1</v>
      </c>
      <c r="GB39" s="326">
        <v>0</v>
      </c>
      <c r="GC39" s="326">
        <v>0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28.30188679245283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1</v>
      </c>
      <c r="GR39" s="326">
        <v>23</v>
      </c>
      <c r="GS39" s="326">
        <v>2</v>
      </c>
      <c r="GT39" s="326">
        <v>3</v>
      </c>
      <c r="GU39" s="327">
        <v>1</v>
      </c>
      <c r="GV39" s="205">
        <v>3</v>
      </c>
      <c r="GW39" s="205">
        <v>166</v>
      </c>
      <c r="GX39" s="730">
        <v>1.8072289156626504</v>
      </c>
      <c r="GY39" s="380">
        <v>0</v>
      </c>
      <c r="GZ39" s="326">
        <v>0</v>
      </c>
      <c r="HA39" s="326">
        <v>0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/>
      <c r="JQ39" s="326"/>
      <c r="JR39" s="326"/>
      <c r="JS39" s="326"/>
      <c r="JT39" s="327"/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1.2048192771084338</v>
      </c>
      <c r="KG39" s="173">
        <v>1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0</v>
      </c>
      <c r="KQ39" s="203">
        <v>0</v>
      </c>
      <c r="KR39" s="203">
        <v>0</v>
      </c>
      <c r="KS39" s="203">
        <v>0</v>
      </c>
      <c r="KT39" s="203">
        <v>0</v>
      </c>
      <c r="KU39" s="173">
        <v>0</v>
      </c>
      <c r="KV39" s="332"/>
      <c r="KW39" s="173"/>
      <c r="KY39" s="205"/>
      <c r="KZ39" s="203"/>
      <c r="LA39" s="203"/>
      <c r="LB39" s="173"/>
      <c r="LD39" s="276" t="s">
        <v>139</v>
      </c>
      <c r="LE39" s="419"/>
      <c r="LF39" s="419"/>
      <c r="LG39" s="419"/>
      <c r="LH39" s="419"/>
      <c r="LI39" s="419"/>
      <c r="LJ39" s="545"/>
      <c r="LK39" s="480"/>
      <c r="LL39" s="452"/>
      <c r="LM39" s="452"/>
      <c r="LN39" s="453"/>
      <c r="LO39" s="480"/>
      <c r="LP39" s="452">
        <v>1</v>
      </c>
      <c r="LQ39" s="452"/>
      <c r="LR39" s="453"/>
      <c r="LS39" s="480">
        <v>1</v>
      </c>
      <c r="LT39" s="452">
        <v>1</v>
      </c>
      <c r="LU39" s="452">
        <v>1</v>
      </c>
      <c r="LV39" s="914">
        <v>2</v>
      </c>
      <c r="LW39" s="961"/>
    </row>
    <row r="40" spans="1:335" s="288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0</v>
      </c>
      <c r="E40" s="151">
        <f t="shared" ref="E40:F40" si="223">SUM(E41:E44)</f>
        <v>0</v>
      </c>
      <c r="F40" s="151">
        <f t="shared" si="223"/>
        <v>0</v>
      </c>
      <c r="G40" s="705">
        <f t="shared" si="152"/>
        <v>0</v>
      </c>
      <c r="H40" s="151">
        <f t="shared" ref="H40:L40" si="224">SUM(H41:H44)</f>
        <v>0</v>
      </c>
      <c r="I40" s="172">
        <f t="shared" si="224"/>
        <v>0</v>
      </c>
      <c r="J40" s="159">
        <f t="shared" si="224"/>
        <v>13</v>
      </c>
      <c r="K40" s="151">
        <f t="shared" si="224"/>
        <v>6</v>
      </c>
      <c r="L40" s="151">
        <f t="shared" si="224"/>
        <v>8</v>
      </c>
      <c r="M40" s="407">
        <f t="shared" si="174"/>
        <v>6.1538461538461542</v>
      </c>
      <c r="N40" s="159">
        <f t="shared" ref="N40:P40" si="225">SUM(N41:N44)</f>
        <v>13</v>
      </c>
      <c r="O40" s="151">
        <f t="shared" si="225"/>
        <v>6</v>
      </c>
      <c r="P40" s="151">
        <f t="shared" si="225"/>
        <v>8</v>
      </c>
      <c r="Q40" s="387">
        <f t="shared" si="175"/>
        <v>6.1538461538461542</v>
      </c>
      <c r="R40" s="159">
        <f t="shared" ref="R40:AF40" si="226">SUM(R41:R44)</f>
        <v>0</v>
      </c>
      <c r="S40" s="151">
        <f t="shared" si="226"/>
        <v>0</v>
      </c>
      <c r="T40" s="151">
        <f t="shared" si="226"/>
        <v>0</v>
      </c>
      <c r="U40" s="151">
        <f t="shared" si="226"/>
        <v>0</v>
      </c>
      <c r="V40" s="151">
        <f t="shared" si="226"/>
        <v>0</v>
      </c>
      <c r="W40" s="153">
        <f t="shared" si="226"/>
        <v>0</v>
      </c>
      <c r="X40" s="151">
        <f t="shared" si="226"/>
        <v>13</v>
      </c>
      <c r="Y40" s="151">
        <f t="shared" si="226"/>
        <v>6</v>
      </c>
      <c r="Z40" s="151">
        <f t="shared" si="226"/>
        <v>13</v>
      </c>
      <c r="AA40" s="151">
        <f t="shared" si="226"/>
        <v>6</v>
      </c>
      <c r="AB40" s="151">
        <f t="shared" si="226"/>
        <v>16</v>
      </c>
      <c r="AC40" s="151">
        <f t="shared" si="226"/>
        <v>29</v>
      </c>
      <c r="AD40" s="151">
        <f t="shared" si="226"/>
        <v>0</v>
      </c>
      <c r="AE40" s="151">
        <f t="shared" si="226"/>
        <v>0</v>
      </c>
      <c r="AF40" s="153">
        <f t="shared" si="226"/>
        <v>0</v>
      </c>
      <c r="AG40" s="153"/>
      <c r="AH40" s="154"/>
      <c r="AI40" s="275" t="s">
        <v>129</v>
      </c>
      <c r="AJ40" s="425">
        <f t="shared" ref="AJ40" si="227">SUM(AJ41:AJ44)</f>
        <v>165</v>
      </c>
      <c r="AK40" s="159">
        <f t="shared" ref="AK40" si="228">SUM(AK41:AK44)</f>
        <v>15</v>
      </c>
      <c r="AL40" s="708">
        <f t="shared" si="176"/>
        <v>9.0909090909090917</v>
      </c>
      <c r="AM40" s="151">
        <f t="shared" ref="AM40:BM40" si="229">SUM(AM41:AM44)</f>
        <v>15</v>
      </c>
      <c r="AN40" s="151">
        <f t="shared" si="229"/>
        <v>15</v>
      </c>
      <c r="AO40" s="151">
        <f t="shared" si="229"/>
        <v>0</v>
      </c>
      <c r="AP40" s="151">
        <f t="shared" si="229"/>
        <v>0</v>
      </c>
      <c r="AQ40" s="153">
        <f t="shared" si="229"/>
        <v>23</v>
      </c>
      <c r="AR40" s="151">
        <f t="shared" si="229"/>
        <v>0</v>
      </c>
      <c r="AS40" s="151">
        <f t="shared" si="229"/>
        <v>0</v>
      </c>
      <c r="AT40" s="172">
        <f t="shared" si="229"/>
        <v>12</v>
      </c>
      <c r="AU40" s="159">
        <f t="shared" si="229"/>
        <v>10</v>
      </c>
      <c r="AV40" s="708">
        <f t="shared" si="177"/>
        <v>6.0606060606060606</v>
      </c>
      <c r="AW40" s="155">
        <f t="shared" si="229"/>
        <v>9</v>
      </c>
      <c r="AX40" s="743">
        <f t="shared" si="229"/>
        <v>9</v>
      </c>
      <c r="AY40" s="151">
        <f t="shared" si="229"/>
        <v>0</v>
      </c>
      <c r="AZ40" s="155">
        <f t="shared" si="229"/>
        <v>0</v>
      </c>
      <c r="BA40" s="155">
        <f t="shared" si="229"/>
        <v>0</v>
      </c>
      <c r="BB40" s="708">
        <f t="shared" si="156"/>
        <v>0</v>
      </c>
      <c r="BC40" s="155">
        <f t="shared" si="229"/>
        <v>0</v>
      </c>
      <c r="BD40" s="155">
        <f t="shared" si="229"/>
        <v>0</v>
      </c>
      <c r="BE40" s="155">
        <f t="shared" si="229"/>
        <v>0</v>
      </c>
      <c r="BF40" s="708">
        <f t="shared" si="178"/>
        <v>0</v>
      </c>
      <c r="BG40" s="155">
        <f t="shared" si="229"/>
        <v>0</v>
      </c>
      <c r="BH40" s="151">
        <f t="shared" si="229"/>
        <v>0</v>
      </c>
      <c r="BI40" s="151">
        <f t="shared" si="229"/>
        <v>0</v>
      </c>
      <c r="BJ40" s="151">
        <f t="shared" si="229"/>
        <v>0</v>
      </c>
      <c r="BK40" s="151">
        <f t="shared" si="229"/>
        <v>0</v>
      </c>
      <c r="BL40" s="151">
        <f t="shared" si="229"/>
        <v>0</v>
      </c>
      <c r="BM40" s="153">
        <f t="shared" si="229"/>
        <v>0</v>
      </c>
      <c r="BN40" s="154"/>
      <c r="BO40" s="150" t="s">
        <v>129</v>
      </c>
      <c r="BP40" s="425">
        <f t="shared" ref="BP40" si="230">SUM(BP41:BP44)</f>
        <v>177</v>
      </c>
      <c r="BQ40" s="159">
        <f t="shared" ref="BQ40:BX40" si="231">SUM(BQ41:BQ44)</f>
        <v>0</v>
      </c>
      <c r="BR40" s="151">
        <f t="shared" si="231"/>
        <v>27</v>
      </c>
      <c r="BS40" s="151">
        <f t="shared" si="231"/>
        <v>0</v>
      </c>
      <c r="BT40" s="151">
        <f t="shared" si="231"/>
        <v>20</v>
      </c>
      <c r="BU40" s="151">
        <f t="shared" si="231"/>
        <v>0</v>
      </c>
      <c r="BV40" s="151">
        <f t="shared" si="231"/>
        <v>0</v>
      </c>
      <c r="BW40" s="151">
        <f t="shared" si="231"/>
        <v>0</v>
      </c>
      <c r="BX40" s="155">
        <f t="shared" si="231"/>
        <v>0</v>
      </c>
      <c r="BY40" s="708">
        <f t="shared" si="198"/>
        <v>0</v>
      </c>
      <c r="BZ40" s="155">
        <f t="shared" ref="BZ40:CF40" si="232">SUM(BZ41:BZ44)</f>
        <v>0</v>
      </c>
      <c r="CA40" s="155">
        <f t="shared" si="232"/>
        <v>0</v>
      </c>
      <c r="CB40" s="155">
        <f t="shared" si="232"/>
        <v>0</v>
      </c>
      <c r="CC40" s="708">
        <f t="shared" si="179"/>
        <v>0</v>
      </c>
      <c r="CD40" s="155">
        <f t="shared" si="232"/>
        <v>0</v>
      </c>
      <c r="CE40" s="155">
        <f t="shared" si="232"/>
        <v>0</v>
      </c>
      <c r="CF40" s="155">
        <f t="shared" si="232"/>
        <v>0</v>
      </c>
      <c r="CG40" s="155">
        <f t="shared" ref="CG40:CK40" si="233">SUM(CG41:CG44)</f>
        <v>0</v>
      </c>
      <c r="CH40" s="155">
        <f t="shared" si="233"/>
        <v>0</v>
      </c>
      <c r="CI40" s="353">
        <f t="shared" si="233"/>
        <v>0</v>
      </c>
      <c r="CJ40" s="159">
        <f t="shared" si="233"/>
        <v>0</v>
      </c>
      <c r="CK40" s="155">
        <f t="shared" si="233"/>
        <v>2</v>
      </c>
      <c r="CL40" s="716">
        <f t="shared" si="180"/>
        <v>1.1299435028248588</v>
      </c>
      <c r="CM40" s="151">
        <f t="shared" ref="CM40:CO40" si="234">SUM(CM41:CM44)</f>
        <v>0</v>
      </c>
      <c r="CN40" s="155">
        <f t="shared" si="234"/>
        <v>0</v>
      </c>
      <c r="CO40" s="153">
        <f t="shared" si="234"/>
        <v>0</v>
      </c>
      <c r="CP40" s="154"/>
      <c r="CQ40" s="368" t="s">
        <v>129</v>
      </c>
      <c r="CR40" s="369">
        <f t="shared" ref="CR40:DM40" si="235">SUM(CR41:CR44)</f>
        <v>18</v>
      </c>
      <c r="CS40" s="159">
        <f t="shared" si="235"/>
        <v>0</v>
      </c>
      <c r="CT40" s="159">
        <f t="shared" si="235"/>
        <v>4</v>
      </c>
      <c r="CU40" s="151">
        <f t="shared" si="235"/>
        <v>0</v>
      </c>
      <c r="CV40" s="151">
        <f t="shared" si="235"/>
        <v>4</v>
      </c>
      <c r="CW40" s="151">
        <f t="shared" si="235"/>
        <v>0</v>
      </c>
      <c r="CX40" s="151">
        <f t="shared" si="235"/>
        <v>0</v>
      </c>
      <c r="CY40" s="151">
        <f t="shared" si="235"/>
        <v>0</v>
      </c>
      <c r="CZ40" s="151">
        <f t="shared" si="235"/>
        <v>0</v>
      </c>
      <c r="DA40" s="151">
        <f t="shared" si="235"/>
        <v>0</v>
      </c>
      <c r="DB40" s="151">
        <f t="shared" si="235"/>
        <v>0</v>
      </c>
      <c r="DC40" s="151">
        <f t="shared" si="235"/>
        <v>0</v>
      </c>
      <c r="DD40" s="151">
        <f t="shared" si="235"/>
        <v>0</v>
      </c>
      <c r="DE40" s="151">
        <f t="shared" si="235"/>
        <v>0</v>
      </c>
      <c r="DF40" s="151">
        <f t="shared" si="235"/>
        <v>0</v>
      </c>
      <c r="DG40" s="151">
        <f t="shared" si="235"/>
        <v>0</v>
      </c>
      <c r="DH40" s="151">
        <f t="shared" si="235"/>
        <v>0</v>
      </c>
      <c r="DI40" s="172">
        <f t="shared" si="235"/>
        <v>0</v>
      </c>
      <c r="DJ40" s="159">
        <f t="shared" si="235"/>
        <v>0</v>
      </c>
      <c r="DK40" s="153">
        <f t="shared" si="235"/>
        <v>1</v>
      </c>
      <c r="DL40" s="159">
        <f t="shared" si="235"/>
        <v>0</v>
      </c>
      <c r="DM40" s="180">
        <f t="shared" si="235"/>
        <v>1</v>
      </c>
      <c r="DN40" s="154"/>
      <c r="DO40" s="150" t="s">
        <v>129</v>
      </c>
      <c r="DP40" s="425">
        <f t="shared" ref="DP40:EO40" si="236">SUM(DP41:DP44)</f>
        <v>169</v>
      </c>
      <c r="DQ40" s="159">
        <f t="shared" si="236"/>
        <v>0</v>
      </c>
      <c r="DR40" s="151">
        <f t="shared" si="236"/>
        <v>7</v>
      </c>
      <c r="DS40" s="151">
        <f t="shared" si="236"/>
        <v>16</v>
      </c>
      <c r="DT40" s="172">
        <f t="shared" si="236"/>
        <v>0</v>
      </c>
      <c r="DU40" s="159">
        <f t="shared" si="236"/>
        <v>0</v>
      </c>
      <c r="DV40" s="151">
        <f t="shared" si="236"/>
        <v>0</v>
      </c>
      <c r="DW40" s="155">
        <f t="shared" si="236"/>
        <v>0</v>
      </c>
      <c r="DX40" s="720">
        <f t="shared" si="181"/>
        <v>0</v>
      </c>
      <c r="DY40" s="159">
        <f t="shared" si="236"/>
        <v>0</v>
      </c>
      <c r="DZ40" s="155">
        <f t="shared" si="236"/>
        <v>0</v>
      </c>
      <c r="EA40" s="155">
        <f t="shared" si="236"/>
        <v>0</v>
      </c>
      <c r="EB40" s="716">
        <f t="shared" si="182"/>
        <v>0</v>
      </c>
      <c r="EC40" s="151">
        <f t="shared" si="236"/>
        <v>0</v>
      </c>
      <c r="ED40" s="155">
        <f t="shared" si="236"/>
        <v>0</v>
      </c>
      <c r="EE40" s="155">
        <f t="shared" si="236"/>
        <v>0</v>
      </c>
      <c r="EF40" s="353">
        <f t="shared" si="236"/>
        <v>0</v>
      </c>
      <c r="EG40" s="159">
        <f t="shared" si="236"/>
        <v>0</v>
      </c>
      <c r="EH40" s="180">
        <f t="shared" si="236"/>
        <v>0</v>
      </c>
      <c r="EI40" s="151">
        <f t="shared" si="236"/>
        <v>0</v>
      </c>
      <c r="EJ40" s="155">
        <f t="shared" si="236"/>
        <v>0</v>
      </c>
      <c r="EK40" s="716">
        <f t="shared" si="183"/>
        <v>0</v>
      </c>
      <c r="EL40" s="151">
        <f t="shared" si="236"/>
        <v>0</v>
      </c>
      <c r="EM40" s="155">
        <f t="shared" si="236"/>
        <v>13</v>
      </c>
      <c r="EN40" s="708">
        <f t="shared" si="184"/>
        <v>7.6923076923076925</v>
      </c>
      <c r="EO40" s="155">
        <f t="shared" si="236"/>
        <v>13</v>
      </c>
      <c r="EP40" s="716">
        <f t="shared" si="185"/>
        <v>7.6923076923076925</v>
      </c>
      <c r="EQ40" s="154"/>
      <c r="ER40" s="150" t="s">
        <v>129</v>
      </c>
      <c r="ES40" s="159">
        <f t="shared" ref="ES40:GG40" si="237">SUM(ES41:ES44)</f>
        <v>0</v>
      </c>
      <c r="ET40" s="151">
        <f t="shared" si="237"/>
        <v>0</v>
      </c>
      <c r="EU40" s="172">
        <f t="shared" si="237"/>
        <v>0</v>
      </c>
      <c r="EV40" s="159">
        <f t="shared" si="237"/>
        <v>6</v>
      </c>
      <c r="EW40" s="155">
        <f t="shared" si="237"/>
        <v>1</v>
      </c>
      <c r="EX40" s="180">
        <f t="shared" si="237"/>
        <v>0</v>
      </c>
      <c r="EY40" s="151">
        <f t="shared" si="237"/>
        <v>3</v>
      </c>
      <c r="EZ40" s="151">
        <f t="shared" si="237"/>
        <v>0</v>
      </c>
      <c r="FA40" s="172">
        <f t="shared" si="237"/>
        <v>0</v>
      </c>
      <c r="FB40" s="159">
        <f t="shared" si="237"/>
        <v>1</v>
      </c>
      <c r="FC40" s="151">
        <f t="shared" si="237"/>
        <v>2</v>
      </c>
      <c r="FD40" s="153">
        <f t="shared" si="237"/>
        <v>0</v>
      </c>
      <c r="FE40" s="151">
        <f t="shared" si="237"/>
        <v>1</v>
      </c>
      <c r="FF40" s="151">
        <f t="shared" si="237"/>
        <v>0</v>
      </c>
      <c r="FG40" s="172">
        <f t="shared" si="237"/>
        <v>0</v>
      </c>
      <c r="FH40" s="159">
        <f t="shared" si="237"/>
        <v>0</v>
      </c>
      <c r="FI40" s="151">
        <f t="shared" si="237"/>
        <v>0</v>
      </c>
      <c r="FJ40" s="153">
        <f t="shared" si="237"/>
        <v>0</v>
      </c>
      <c r="FK40" s="427">
        <f t="shared" si="237"/>
        <v>151</v>
      </c>
      <c r="FL40" s="724">
        <f t="shared" si="165"/>
        <v>1.3245033112582782</v>
      </c>
      <c r="FM40" s="151">
        <f t="shared" si="237"/>
        <v>0</v>
      </c>
      <c r="FN40" s="151">
        <f t="shared" si="237"/>
        <v>0</v>
      </c>
      <c r="FO40" s="151">
        <f t="shared" si="237"/>
        <v>1</v>
      </c>
      <c r="FP40" s="151">
        <f t="shared" si="237"/>
        <v>1</v>
      </c>
      <c r="FQ40" s="153">
        <f t="shared" si="237"/>
        <v>0</v>
      </c>
      <c r="FR40" s="159">
        <f t="shared" si="237"/>
        <v>0</v>
      </c>
      <c r="FS40" s="155">
        <f t="shared" si="237"/>
        <v>0</v>
      </c>
      <c r="FT40" s="155">
        <f t="shared" si="237"/>
        <v>0</v>
      </c>
      <c r="FU40" s="151">
        <f t="shared" si="237"/>
        <v>3</v>
      </c>
      <c r="FV40" s="151">
        <f t="shared" si="237"/>
        <v>1</v>
      </c>
      <c r="FW40" s="151">
        <f t="shared" si="237"/>
        <v>1</v>
      </c>
      <c r="FX40" s="151">
        <f t="shared" si="237"/>
        <v>2</v>
      </c>
      <c r="FY40" s="151">
        <f t="shared" si="237"/>
        <v>0</v>
      </c>
      <c r="FZ40" s="151">
        <f t="shared" si="237"/>
        <v>0</v>
      </c>
      <c r="GA40" s="151">
        <f t="shared" si="237"/>
        <v>3</v>
      </c>
      <c r="GB40" s="151">
        <f t="shared" si="237"/>
        <v>1</v>
      </c>
      <c r="GC40" s="151">
        <f t="shared" si="237"/>
        <v>0</v>
      </c>
      <c r="GD40" s="151">
        <f t="shared" si="237"/>
        <v>2</v>
      </c>
      <c r="GE40" s="151">
        <f t="shared" si="237"/>
        <v>0</v>
      </c>
      <c r="GF40" s="151">
        <f t="shared" si="237"/>
        <v>0</v>
      </c>
      <c r="GG40" s="153">
        <f t="shared" si="237"/>
        <v>0</v>
      </c>
      <c r="GH40" s="154"/>
      <c r="GI40" s="150" t="s">
        <v>129</v>
      </c>
      <c r="GJ40" s="487">
        <v>1071</v>
      </c>
      <c r="GK40" s="727">
        <f t="shared" si="203"/>
        <v>6.2558356676003735</v>
      </c>
      <c r="GL40" s="159">
        <f t="shared" ref="GL40:HG40" si="238">SUM(GL41:GL44)</f>
        <v>0</v>
      </c>
      <c r="GM40" s="151">
        <f t="shared" si="238"/>
        <v>0</v>
      </c>
      <c r="GN40" s="151">
        <f t="shared" si="238"/>
        <v>0</v>
      </c>
      <c r="GO40" s="151">
        <f t="shared" si="238"/>
        <v>0</v>
      </c>
      <c r="GP40" s="153">
        <f t="shared" si="238"/>
        <v>0</v>
      </c>
      <c r="GQ40" s="159">
        <f t="shared" si="238"/>
        <v>9</v>
      </c>
      <c r="GR40" s="151">
        <f t="shared" si="238"/>
        <v>3</v>
      </c>
      <c r="GS40" s="151">
        <f t="shared" si="238"/>
        <v>14</v>
      </c>
      <c r="GT40" s="151">
        <f t="shared" si="238"/>
        <v>28</v>
      </c>
      <c r="GU40" s="153">
        <f t="shared" si="238"/>
        <v>13</v>
      </c>
      <c r="GV40" s="159">
        <f t="shared" si="238"/>
        <v>29</v>
      </c>
      <c r="GW40" s="159">
        <f t="shared" si="238"/>
        <v>1338</v>
      </c>
      <c r="GX40" s="730">
        <f t="shared" si="186"/>
        <v>2.1674140508221229</v>
      </c>
      <c r="GY40" s="159">
        <f t="shared" si="238"/>
        <v>0</v>
      </c>
      <c r="GZ40" s="151">
        <f t="shared" si="238"/>
        <v>0</v>
      </c>
      <c r="HA40" s="151">
        <f t="shared" si="238"/>
        <v>1</v>
      </c>
      <c r="HB40" s="151">
        <f t="shared" si="238"/>
        <v>0</v>
      </c>
      <c r="HC40" s="151">
        <f t="shared" si="238"/>
        <v>0</v>
      </c>
      <c r="HD40" s="151">
        <f t="shared" si="238"/>
        <v>0</v>
      </c>
      <c r="HE40" s="151">
        <f t="shared" si="238"/>
        <v>0</v>
      </c>
      <c r="HF40" s="151">
        <f t="shared" si="238"/>
        <v>0</v>
      </c>
      <c r="HG40" s="153">
        <f t="shared" si="238"/>
        <v>0</v>
      </c>
      <c r="HH40" s="154"/>
      <c r="HI40" s="368" t="s">
        <v>129</v>
      </c>
      <c r="HJ40" s="155">
        <f t="shared" ref="HJ40:IF40" si="239">SUM(HJ41:HJ44)</f>
        <v>0</v>
      </c>
      <c r="HK40" s="155">
        <f t="shared" si="239"/>
        <v>0</v>
      </c>
      <c r="HL40" s="155">
        <f t="shared" si="239"/>
        <v>0</v>
      </c>
      <c r="HM40" s="155">
        <f t="shared" si="239"/>
        <v>0</v>
      </c>
      <c r="HN40" s="155">
        <f t="shared" si="239"/>
        <v>0</v>
      </c>
      <c r="HO40" s="155">
        <f t="shared" si="239"/>
        <v>0</v>
      </c>
      <c r="HP40" s="155">
        <f t="shared" si="239"/>
        <v>0</v>
      </c>
      <c r="HQ40" s="180">
        <f t="shared" si="239"/>
        <v>0</v>
      </c>
      <c r="HR40" s="738">
        <f t="shared" si="239"/>
        <v>91</v>
      </c>
      <c r="HS40" s="732">
        <f t="shared" si="187"/>
        <v>0</v>
      </c>
      <c r="HT40" s="159">
        <f t="shared" si="239"/>
        <v>0</v>
      </c>
      <c r="HU40" s="155">
        <f t="shared" si="239"/>
        <v>0</v>
      </c>
      <c r="HV40" s="155">
        <f t="shared" si="239"/>
        <v>0</v>
      </c>
      <c r="HW40" s="155">
        <f t="shared" si="239"/>
        <v>0</v>
      </c>
      <c r="HX40" s="180">
        <f t="shared" si="239"/>
        <v>0</v>
      </c>
      <c r="HY40" s="151">
        <f t="shared" si="239"/>
        <v>0</v>
      </c>
      <c r="HZ40" s="151">
        <f t="shared" si="239"/>
        <v>0</v>
      </c>
      <c r="IA40" s="151">
        <f t="shared" si="239"/>
        <v>0</v>
      </c>
      <c r="IB40" s="151">
        <f t="shared" si="239"/>
        <v>0</v>
      </c>
      <c r="IC40" s="151">
        <f t="shared" si="239"/>
        <v>0</v>
      </c>
      <c r="ID40" s="151">
        <f t="shared" si="239"/>
        <v>0</v>
      </c>
      <c r="IE40" s="151">
        <f t="shared" si="239"/>
        <v>0</v>
      </c>
      <c r="IF40" s="153">
        <f t="shared" si="239"/>
        <v>0</v>
      </c>
      <c r="IG40" s="154"/>
      <c r="IH40" s="275" t="s">
        <v>129</v>
      </c>
      <c r="II40" s="159">
        <f t="shared" ref="II40:JH40" si="240">SUM(II41:II44)</f>
        <v>0</v>
      </c>
      <c r="IJ40" s="151">
        <f t="shared" si="240"/>
        <v>0</v>
      </c>
      <c r="IK40" s="172">
        <f t="shared" si="240"/>
        <v>0</v>
      </c>
      <c r="IL40" s="159">
        <f t="shared" si="240"/>
        <v>4</v>
      </c>
      <c r="IM40" s="151">
        <f t="shared" si="240"/>
        <v>1</v>
      </c>
      <c r="IN40" s="153">
        <f t="shared" si="240"/>
        <v>0</v>
      </c>
      <c r="IO40" s="151">
        <f t="shared" si="240"/>
        <v>7</v>
      </c>
      <c r="IP40" s="151">
        <f t="shared" si="240"/>
        <v>1</v>
      </c>
      <c r="IQ40" s="172">
        <f t="shared" si="240"/>
        <v>0</v>
      </c>
      <c r="IR40" s="159">
        <f t="shared" si="240"/>
        <v>4</v>
      </c>
      <c r="IS40" s="151">
        <f t="shared" si="240"/>
        <v>0</v>
      </c>
      <c r="IT40" s="153">
        <f t="shared" si="240"/>
        <v>0</v>
      </c>
      <c r="IU40" s="151">
        <f t="shared" si="240"/>
        <v>0</v>
      </c>
      <c r="IV40" s="151">
        <f t="shared" si="240"/>
        <v>0</v>
      </c>
      <c r="IW40" s="153">
        <f t="shared" si="240"/>
        <v>0</v>
      </c>
      <c r="IX40" s="159">
        <f t="shared" si="240"/>
        <v>2</v>
      </c>
      <c r="IY40" s="151">
        <f t="shared" si="240"/>
        <v>0</v>
      </c>
      <c r="IZ40" s="153">
        <f t="shared" si="240"/>
        <v>0</v>
      </c>
      <c r="JA40" s="159">
        <f t="shared" si="240"/>
        <v>2</v>
      </c>
      <c r="JB40" s="151">
        <f t="shared" si="240"/>
        <v>0</v>
      </c>
      <c r="JC40" s="153">
        <f t="shared" si="240"/>
        <v>0</v>
      </c>
      <c r="JD40" s="159">
        <f t="shared" si="240"/>
        <v>0</v>
      </c>
      <c r="JE40" s="151">
        <f t="shared" si="240"/>
        <v>0</v>
      </c>
      <c r="JF40" s="151">
        <f t="shared" si="240"/>
        <v>0</v>
      </c>
      <c r="JG40" s="172">
        <f t="shared" si="240"/>
        <v>0</v>
      </c>
      <c r="JH40" s="153">
        <f t="shared" si="240"/>
        <v>0</v>
      </c>
      <c r="JI40" s="154"/>
      <c r="JJ40" s="275" t="s">
        <v>129</v>
      </c>
      <c r="JK40" s="159">
        <f t="shared" ref="JK40:KJ40" si="241">SUM(JK41:JK44)</f>
        <v>0</v>
      </c>
      <c r="JL40" s="151">
        <f t="shared" si="241"/>
        <v>0</v>
      </c>
      <c r="JM40" s="151">
        <f t="shared" si="241"/>
        <v>0</v>
      </c>
      <c r="JN40" s="151">
        <f t="shared" si="241"/>
        <v>0</v>
      </c>
      <c r="JO40" s="153">
        <f t="shared" si="241"/>
        <v>0</v>
      </c>
      <c r="JP40" s="159">
        <f t="shared" si="241"/>
        <v>0</v>
      </c>
      <c r="JQ40" s="151">
        <f t="shared" si="241"/>
        <v>0</v>
      </c>
      <c r="JR40" s="151">
        <f t="shared" si="241"/>
        <v>0</v>
      </c>
      <c r="JS40" s="151">
        <f t="shared" si="241"/>
        <v>0</v>
      </c>
      <c r="JT40" s="153">
        <f t="shared" si="241"/>
        <v>0</v>
      </c>
      <c r="JU40" s="159">
        <f t="shared" si="241"/>
        <v>0</v>
      </c>
      <c r="JV40" s="155">
        <f t="shared" si="241"/>
        <v>0</v>
      </c>
      <c r="JW40" s="155">
        <f t="shared" si="241"/>
        <v>0</v>
      </c>
      <c r="JX40" s="155">
        <f t="shared" si="241"/>
        <v>0</v>
      </c>
      <c r="JY40" s="180">
        <f t="shared" si="241"/>
        <v>0</v>
      </c>
      <c r="JZ40" s="159">
        <f t="shared" si="241"/>
        <v>0</v>
      </c>
      <c r="KA40" s="155">
        <f t="shared" si="241"/>
        <v>0</v>
      </c>
      <c r="KB40" s="155">
        <f t="shared" si="241"/>
        <v>3</v>
      </c>
      <c r="KC40" s="155">
        <f t="shared" si="241"/>
        <v>0</v>
      </c>
      <c r="KD40" s="180">
        <f t="shared" si="241"/>
        <v>0</v>
      </c>
      <c r="KE40" s="159">
        <f t="shared" si="241"/>
        <v>670</v>
      </c>
      <c r="KF40" s="734">
        <f t="shared" si="188"/>
        <v>0.59701492537313439</v>
      </c>
      <c r="KG40" s="180">
        <f t="shared" si="241"/>
        <v>4</v>
      </c>
      <c r="KH40" s="155">
        <f t="shared" si="241"/>
        <v>2</v>
      </c>
      <c r="KI40" s="155">
        <f t="shared" si="241"/>
        <v>0</v>
      </c>
      <c r="KJ40" s="180">
        <f t="shared" si="241"/>
        <v>0</v>
      </c>
      <c r="KK40" s="301"/>
      <c r="KL40" s="275" t="s">
        <v>129</v>
      </c>
      <c r="KM40" s="159">
        <f t="shared" ref="KM40:LB40" si="242">SUM(KM41:KM44)</f>
        <v>0</v>
      </c>
      <c r="KN40" s="155">
        <f t="shared" si="242"/>
        <v>0</v>
      </c>
      <c r="KO40" s="155">
        <f t="shared" si="242"/>
        <v>0</v>
      </c>
      <c r="KP40" s="155">
        <f t="shared" si="242"/>
        <v>1</v>
      </c>
      <c r="KQ40" s="155">
        <f t="shared" si="242"/>
        <v>0</v>
      </c>
      <c r="KR40" s="155">
        <f t="shared" si="242"/>
        <v>3</v>
      </c>
      <c r="KS40" s="155">
        <f t="shared" si="242"/>
        <v>3</v>
      </c>
      <c r="KT40" s="155">
        <f t="shared" si="242"/>
        <v>0</v>
      </c>
      <c r="KU40" s="180">
        <f t="shared" si="242"/>
        <v>0</v>
      </c>
      <c r="KV40" s="331">
        <f t="shared" si="242"/>
        <v>0</v>
      </c>
      <c r="KW40" s="180">
        <f t="shared" si="242"/>
        <v>0</v>
      </c>
      <c r="KX40" s="288">
        <f t="shared" si="242"/>
        <v>0</v>
      </c>
      <c r="KY40" s="159">
        <f t="shared" si="242"/>
        <v>0</v>
      </c>
      <c r="KZ40" s="155">
        <f t="shared" si="242"/>
        <v>0</v>
      </c>
      <c r="LA40" s="155">
        <f t="shared" si="242"/>
        <v>0</v>
      </c>
      <c r="LB40" s="180">
        <f t="shared" si="242"/>
        <v>0</v>
      </c>
      <c r="LD40" s="275" t="s">
        <v>129</v>
      </c>
      <c r="LE40" s="417">
        <f t="shared" ref="LE40:LR40" si="243">SUM(LE41:LE44)</f>
        <v>0</v>
      </c>
      <c r="LF40" s="417">
        <f t="shared" si="243"/>
        <v>0</v>
      </c>
      <c r="LG40" s="417">
        <f t="shared" si="243"/>
        <v>0</v>
      </c>
      <c r="LH40" s="417">
        <f t="shared" si="243"/>
        <v>0</v>
      </c>
      <c r="LI40" s="417">
        <f t="shared" si="243"/>
        <v>0</v>
      </c>
      <c r="LJ40" s="795">
        <f t="shared" si="243"/>
        <v>0</v>
      </c>
      <c r="LK40" s="454">
        <f t="shared" si="243"/>
        <v>0</v>
      </c>
      <c r="LL40" s="460">
        <f t="shared" si="243"/>
        <v>0</v>
      </c>
      <c r="LM40" s="460">
        <f t="shared" si="243"/>
        <v>0</v>
      </c>
      <c r="LN40" s="462">
        <f t="shared" si="243"/>
        <v>0</v>
      </c>
      <c r="LO40" s="503">
        <f t="shared" si="243"/>
        <v>11</v>
      </c>
      <c r="LP40" s="504">
        <f t="shared" si="243"/>
        <v>0</v>
      </c>
      <c r="LQ40" s="504">
        <f t="shared" si="243"/>
        <v>0</v>
      </c>
      <c r="LR40" s="505">
        <f t="shared" si="243"/>
        <v>0</v>
      </c>
      <c r="LS40" s="454">
        <f t="shared" ref="LS40:LV40" si="244">SUM(LS41:LS44)</f>
        <v>11</v>
      </c>
      <c r="LT40" s="460">
        <f t="shared" si="244"/>
        <v>115</v>
      </c>
      <c r="LU40" s="460">
        <f t="shared" si="244"/>
        <v>11</v>
      </c>
      <c r="LV40" s="462">
        <f t="shared" si="244"/>
        <v>6</v>
      </c>
      <c r="LW40" s="961"/>
    </row>
    <row r="41" spans="1:335" s="288" customFormat="1" ht="18.75" x14ac:dyDescent="0.3">
      <c r="A41" s="235">
        <v>1446</v>
      </c>
      <c r="B41" s="201" t="s">
        <v>135</v>
      </c>
      <c r="C41" s="202">
        <v>57</v>
      </c>
      <c r="D41" s="380">
        <v>0</v>
      </c>
      <c r="E41" s="326">
        <v>0</v>
      </c>
      <c r="F41" s="326">
        <v>0</v>
      </c>
      <c r="G41" s="705">
        <f t="shared" si="152"/>
        <v>0</v>
      </c>
      <c r="H41" s="326">
        <v>0</v>
      </c>
      <c r="I41" s="379">
        <v>0</v>
      </c>
      <c r="J41" s="380">
        <v>6</v>
      </c>
      <c r="K41" s="326">
        <v>3</v>
      </c>
      <c r="L41" s="326">
        <v>3</v>
      </c>
      <c r="M41" s="406">
        <f t="shared" si="174"/>
        <v>5.2631578947368416</v>
      </c>
      <c r="N41" s="380">
        <v>6</v>
      </c>
      <c r="O41" s="326">
        <v>3</v>
      </c>
      <c r="P41" s="326">
        <v>3</v>
      </c>
      <c r="Q41" s="386">
        <f t="shared" si="175"/>
        <v>5.2631578947368416</v>
      </c>
      <c r="R41" s="380">
        <v>0</v>
      </c>
      <c r="S41" s="326">
        <v>0</v>
      </c>
      <c r="T41" s="326">
        <v>0</v>
      </c>
      <c r="U41" s="326">
        <v>0</v>
      </c>
      <c r="V41" s="326">
        <v>0</v>
      </c>
      <c r="W41" s="327">
        <v>0</v>
      </c>
      <c r="X41" s="326">
        <v>6</v>
      </c>
      <c r="Y41" s="326">
        <v>3</v>
      </c>
      <c r="Z41" s="326">
        <v>6</v>
      </c>
      <c r="AA41" s="326">
        <v>3</v>
      </c>
      <c r="AB41" s="326">
        <v>10</v>
      </c>
      <c r="AC41" s="326">
        <v>8</v>
      </c>
      <c r="AD41" s="326">
        <v>0</v>
      </c>
      <c r="AE41" s="326">
        <v>0</v>
      </c>
      <c r="AF41" s="327">
        <v>0</v>
      </c>
      <c r="AG41" s="204"/>
      <c r="AH41" s="148"/>
      <c r="AI41" s="276" t="s">
        <v>135</v>
      </c>
      <c r="AJ41" s="202">
        <v>69</v>
      </c>
      <c r="AK41" s="327">
        <v>6</v>
      </c>
      <c r="AL41" s="708">
        <v>8.695652173913043</v>
      </c>
      <c r="AM41" s="326">
        <v>6</v>
      </c>
      <c r="AN41" s="326">
        <v>6</v>
      </c>
      <c r="AO41" s="326">
        <v>0</v>
      </c>
      <c r="AP41" s="326">
        <v>0</v>
      </c>
      <c r="AQ41" s="327">
        <v>9</v>
      </c>
      <c r="AR41" s="326">
        <v>0</v>
      </c>
      <c r="AS41" s="326">
        <v>0</v>
      </c>
      <c r="AT41" s="379">
        <v>9</v>
      </c>
      <c r="AU41" s="380">
        <v>7</v>
      </c>
      <c r="AV41" s="708">
        <v>10.144927536231885</v>
      </c>
      <c r="AW41" s="326">
        <v>7</v>
      </c>
      <c r="AX41" s="744">
        <v>7</v>
      </c>
      <c r="AY41" s="326">
        <v>0</v>
      </c>
      <c r="AZ41" s="326">
        <v>0</v>
      </c>
      <c r="BA41" s="326">
        <v>0</v>
      </c>
      <c r="BB41" s="708">
        <f t="shared" si="156"/>
        <v>0</v>
      </c>
      <c r="BC41" s="326">
        <v>0</v>
      </c>
      <c r="BD41" s="326">
        <v>0</v>
      </c>
      <c r="BE41" s="326">
        <v>0</v>
      </c>
      <c r="BF41" s="708">
        <v>0</v>
      </c>
      <c r="BG41" s="326">
        <v>0</v>
      </c>
      <c r="BH41" s="326">
        <v>0</v>
      </c>
      <c r="BI41" s="326">
        <v>0</v>
      </c>
      <c r="BJ41" s="326">
        <v>0</v>
      </c>
      <c r="BK41" s="326">
        <v>0</v>
      </c>
      <c r="BL41" s="326">
        <v>0</v>
      </c>
      <c r="BM41" s="327">
        <v>0</v>
      </c>
      <c r="BN41" s="148"/>
      <c r="BO41" s="201" t="s">
        <v>135</v>
      </c>
      <c r="BP41" s="202">
        <v>76</v>
      </c>
      <c r="BQ41" s="380">
        <v>0</v>
      </c>
      <c r="BR41" s="326">
        <v>15</v>
      </c>
      <c r="BS41" s="326">
        <v>0</v>
      </c>
      <c r="BT41" s="326">
        <v>4</v>
      </c>
      <c r="BU41" s="326">
        <v>0</v>
      </c>
      <c r="BV41" s="326">
        <v>0</v>
      </c>
      <c r="BW41" s="326">
        <v>0</v>
      </c>
      <c r="BX41" s="326">
        <v>0</v>
      </c>
      <c r="BY41" s="708">
        <f t="shared" si="198"/>
        <v>0</v>
      </c>
      <c r="BZ41" s="326">
        <v>0</v>
      </c>
      <c r="CA41" s="326">
        <v>0</v>
      </c>
      <c r="CB41" s="326">
        <v>0</v>
      </c>
      <c r="CC41" s="708">
        <f t="shared" si="179"/>
        <v>0</v>
      </c>
      <c r="CD41" s="326">
        <v>0</v>
      </c>
      <c r="CE41" s="326">
        <v>0</v>
      </c>
      <c r="CF41" s="326">
        <v>0</v>
      </c>
      <c r="CG41" s="326">
        <v>0</v>
      </c>
      <c r="CH41" s="326">
        <v>0</v>
      </c>
      <c r="CI41" s="379">
        <v>0</v>
      </c>
      <c r="CJ41" s="380">
        <v>0</v>
      </c>
      <c r="CK41" s="326">
        <v>2</v>
      </c>
      <c r="CL41" s="716">
        <f t="shared" si="180"/>
        <v>2.6315789473684208</v>
      </c>
      <c r="CM41" s="326"/>
      <c r="CN41" s="326"/>
      <c r="CO41" s="327">
        <v>0</v>
      </c>
      <c r="CP41" s="148"/>
      <c r="CQ41" s="370" t="s">
        <v>135</v>
      </c>
      <c r="CR41" s="371">
        <v>9</v>
      </c>
      <c r="CS41" s="380"/>
      <c r="CT41" s="380"/>
      <c r="CU41" s="326"/>
      <c r="CV41" s="326">
        <v>2</v>
      </c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>
        <v>1</v>
      </c>
      <c r="DL41" s="380"/>
      <c r="DM41" s="327">
        <v>1</v>
      </c>
      <c r="DN41" s="148"/>
      <c r="DO41" s="201" t="s">
        <v>135</v>
      </c>
      <c r="DP41" s="202">
        <v>79</v>
      </c>
      <c r="DQ41" s="380"/>
      <c r="DR41" s="326">
        <v>6</v>
      </c>
      <c r="DS41" s="326">
        <v>2</v>
      </c>
      <c r="DT41" s="379"/>
      <c r="DU41" s="380"/>
      <c r="DV41" s="326"/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>
        <v>0</v>
      </c>
      <c r="EH41" s="327">
        <v>0</v>
      </c>
      <c r="EI41" s="326"/>
      <c r="EJ41" s="326"/>
      <c r="EK41" s="716">
        <v>0</v>
      </c>
      <c r="EL41" s="326"/>
      <c r="EM41" s="326">
        <v>7</v>
      </c>
      <c r="EN41" s="708">
        <v>2.5316455696202533</v>
      </c>
      <c r="EO41" s="326">
        <v>7</v>
      </c>
      <c r="EP41" s="716">
        <v>8.8607594936708853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0</v>
      </c>
      <c r="EW41" s="326">
        <v>0</v>
      </c>
      <c r="EX41" s="327">
        <v>0</v>
      </c>
      <c r="EY41" s="326">
        <v>2</v>
      </c>
      <c r="EZ41" s="326">
        <v>0</v>
      </c>
      <c r="FA41" s="379">
        <v>0</v>
      </c>
      <c r="FB41" s="380">
        <v>0</v>
      </c>
      <c r="FC41" s="326">
        <v>0</v>
      </c>
      <c r="FD41" s="327">
        <v>0</v>
      </c>
      <c r="FE41" s="326">
        <v>0</v>
      </c>
      <c r="FF41" s="326">
        <v>0</v>
      </c>
      <c r="FG41" s="379">
        <v>0</v>
      </c>
      <c r="FH41" s="380">
        <v>0</v>
      </c>
      <c r="FI41" s="326">
        <v>0</v>
      </c>
      <c r="FJ41" s="327">
        <v>0</v>
      </c>
      <c r="FK41" s="205">
        <v>37</v>
      </c>
      <c r="FL41" s="724">
        <f t="shared" si="165"/>
        <v>0</v>
      </c>
      <c r="FM41" s="326">
        <v>0</v>
      </c>
      <c r="FN41" s="326">
        <v>0</v>
      </c>
      <c r="FO41" s="326">
        <v>0</v>
      </c>
      <c r="FP41" s="326">
        <v>0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1</v>
      </c>
      <c r="GB41" s="326">
        <v>0</v>
      </c>
      <c r="GC41" s="326">
        <v>0</v>
      </c>
      <c r="GD41" s="326">
        <v>0</v>
      </c>
      <c r="GE41" s="326">
        <v>0</v>
      </c>
      <c r="GF41" s="326">
        <v>0</v>
      </c>
      <c r="GG41" s="327">
        <v>0</v>
      </c>
      <c r="GH41" s="148"/>
      <c r="GI41" s="201" t="s">
        <v>135</v>
      </c>
      <c r="GJ41" s="486">
        <v>421</v>
      </c>
      <c r="GK41" s="727">
        <v>7.6009501187648461</v>
      </c>
      <c r="GL41" s="380">
        <v>0</v>
      </c>
      <c r="GM41" s="326">
        <v>0</v>
      </c>
      <c r="GN41" s="326">
        <v>0</v>
      </c>
      <c r="GO41" s="326">
        <v>0</v>
      </c>
      <c r="GP41" s="327">
        <v>0</v>
      </c>
      <c r="GQ41" s="380">
        <v>3</v>
      </c>
      <c r="GR41" s="326">
        <v>1</v>
      </c>
      <c r="GS41" s="326">
        <v>10</v>
      </c>
      <c r="GT41" s="326">
        <v>11</v>
      </c>
      <c r="GU41" s="327">
        <v>7</v>
      </c>
      <c r="GV41" s="205">
        <v>11</v>
      </c>
      <c r="GW41" s="205">
        <v>702</v>
      </c>
      <c r="GX41" s="730">
        <v>1.566951566951567</v>
      </c>
      <c r="GY41" s="380">
        <v>0</v>
      </c>
      <c r="GZ41" s="326">
        <v>0</v>
      </c>
      <c r="HA41" s="326">
        <v>1</v>
      </c>
      <c r="HB41" s="326">
        <v>0</v>
      </c>
      <c r="HC41" s="326">
        <v>0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0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0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2</v>
      </c>
      <c r="IP41" s="326">
        <v>0</v>
      </c>
      <c r="IQ41" s="379">
        <v>0</v>
      </c>
      <c r="IR41" s="380">
        <v>0</v>
      </c>
      <c r="IS41" s="326">
        <v>0</v>
      </c>
      <c r="IT41" s="327">
        <v>0</v>
      </c>
      <c r="IU41" s="326">
        <v>0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/>
      <c r="JQ41" s="326"/>
      <c r="JR41" s="326"/>
      <c r="JS41" s="326"/>
      <c r="JT41" s="327"/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0.28490028490028491</v>
      </c>
      <c r="KG41" s="173">
        <v>1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1</v>
      </c>
      <c r="KQ41" s="203">
        <v>0</v>
      </c>
      <c r="KR41" s="203">
        <v>3</v>
      </c>
      <c r="KS41" s="203">
        <v>2</v>
      </c>
      <c r="KT41" s="203">
        <v>0</v>
      </c>
      <c r="KU41" s="173">
        <v>0</v>
      </c>
      <c r="KV41" s="332"/>
      <c r="KW41" s="173"/>
      <c r="KY41" s="205"/>
      <c r="KZ41" s="203"/>
      <c r="LA41" s="203"/>
      <c r="LB41" s="173"/>
      <c r="LD41" s="276" t="s">
        <v>135</v>
      </c>
      <c r="LE41" s="419"/>
      <c r="LF41" s="419"/>
      <c r="LG41" s="419"/>
      <c r="LH41" s="419"/>
      <c r="LI41" s="419"/>
      <c r="LJ41" s="545"/>
      <c r="LK41" s="480"/>
      <c r="LL41" s="452"/>
      <c r="LM41" s="452"/>
      <c r="LN41" s="453"/>
      <c r="LO41" s="480">
        <v>8</v>
      </c>
      <c r="LP41" s="452"/>
      <c r="LQ41" s="452"/>
      <c r="LR41" s="453"/>
      <c r="LS41" s="480">
        <v>3</v>
      </c>
      <c r="LT41" s="452">
        <v>112</v>
      </c>
      <c r="LU41" s="452">
        <v>7</v>
      </c>
      <c r="LV41" s="914">
        <v>6</v>
      </c>
      <c r="LW41" s="961"/>
    </row>
    <row r="42" spans="1:335" s="288" customFormat="1" ht="18.75" x14ac:dyDescent="0.3">
      <c r="A42" s="235">
        <v>1449</v>
      </c>
      <c r="B42" s="201" t="s">
        <v>136</v>
      </c>
      <c r="C42" s="202">
        <v>39</v>
      </c>
      <c r="D42" s="380">
        <v>0</v>
      </c>
      <c r="E42" s="326">
        <v>0</v>
      </c>
      <c r="F42" s="326">
        <v>0</v>
      </c>
      <c r="G42" s="705">
        <f t="shared" si="152"/>
        <v>0</v>
      </c>
      <c r="H42" s="326">
        <v>0</v>
      </c>
      <c r="I42" s="379">
        <v>0</v>
      </c>
      <c r="J42" s="380">
        <v>4</v>
      </c>
      <c r="K42" s="326">
        <v>2</v>
      </c>
      <c r="L42" s="326">
        <v>4</v>
      </c>
      <c r="M42" s="406">
        <f t="shared" si="174"/>
        <v>10.256410256410255</v>
      </c>
      <c r="N42" s="380">
        <v>4</v>
      </c>
      <c r="O42" s="326">
        <v>2</v>
      </c>
      <c r="P42" s="326">
        <v>4</v>
      </c>
      <c r="Q42" s="386">
        <f t="shared" si="175"/>
        <v>10.256410256410255</v>
      </c>
      <c r="R42" s="380">
        <v>0</v>
      </c>
      <c r="S42" s="326">
        <v>0</v>
      </c>
      <c r="T42" s="326">
        <v>0</v>
      </c>
      <c r="U42" s="326">
        <v>0</v>
      </c>
      <c r="V42" s="326">
        <v>0</v>
      </c>
      <c r="W42" s="327">
        <v>0</v>
      </c>
      <c r="X42" s="326">
        <v>4</v>
      </c>
      <c r="Y42" s="326">
        <v>2</v>
      </c>
      <c r="Z42" s="326">
        <v>4</v>
      </c>
      <c r="AA42" s="326">
        <v>2</v>
      </c>
      <c r="AB42" s="326">
        <v>3</v>
      </c>
      <c r="AC42" s="326">
        <v>9</v>
      </c>
      <c r="AD42" s="326">
        <v>0</v>
      </c>
      <c r="AE42" s="326">
        <v>0</v>
      </c>
      <c r="AF42" s="327">
        <v>0</v>
      </c>
      <c r="AG42" s="204"/>
      <c r="AH42" s="148"/>
      <c r="AI42" s="276" t="s">
        <v>136</v>
      </c>
      <c r="AJ42" s="202">
        <v>51</v>
      </c>
      <c r="AK42" s="327">
        <v>4</v>
      </c>
      <c r="AL42" s="708">
        <v>7.8431372549019605</v>
      </c>
      <c r="AM42" s="326">
        <v>4</v>
      </c>
      <c r="AN42" s="326">
        <v>4</v>
      </c>
      <c r="AO42" s="326">
        <v>0</v>
      </c>
      <c r="AP42" s="326">
        <v>0</v>
      </c>
      <c r="AQ42" s="327">
        <v>9</v>
      </c>
      <c r="AR42" s="326">
        <v>0</v>
      </c>
      <c r="AS42" s="326">
        <v>0</v>
      </c>
      <c r="AT42" s="379">
        <v>1</v>
      </c>
      <c r="AU42" s="380">
        <v>1</v>
      </c>
      <c r="AV42" s="708">
        <v>1.9607843137254901</v>
      </c>
      <c r="AW42" s="326">
        <v>1</v>
      </c>
      <c r="AX42" s="744">
        <v>1</v>
      </c>
      <c r="AY42" s="326">
        <v>0</v>
      </c>
      <c r="AZ42" s="326">
        <v>0</v>
      </c>
      <c r="BA42" s="326">
        <v>0</v>
      </c>
      <c r="BB42" s="708">
        <f t="shared" si="156"/>
        <v>0</v>
      </c>
      <c r="BC42" s="326">
        <v>0</v>
      </c>
      <c r="BD42" s="326">
        <v>0</v>
      </c>
      <c r="BE42" s="326">
        <v>0</v>
      </c>
      <c r="BF42" s="708">
        <v>0</v>
      </c>
      <c r="BG42" s="326">
        <v>0</v>
      </c>
      <c r="BH42" s="326">
        <v>0</v>
      </c>
      <c r="BI42" s="326">
        <v>0</v>
      </c>
      <c r="BJ42" s="326">
        <v>0</v>
      </c>
      <c r="BK42" s="326">
        <v>0</v>
      </c>
      <c r="BL42" s="326">
        <v>0</v>
      </c>
      <c r="BM42" s="327">
        <v>0</v>
      </c>
      <c r="BN42" s="148"/>
      <c r="BO42" s="201" t="s">
        <v>136</v>
      </c>
      <c r="BP42" s="202">
        <v>54</v>
      </c>
      <c r="BQ42" s="380">
        <v>0</v>
      </c>
      <c r="BR42" s="326">
        <v>8</v>
      </c>
      <c r="BS42" s="326">
        <v>0</v>
      </c>
      <c r="BT42" s="326">
        <v>10</v>
      </c>
      <c r="BU42" s="326">
        <v>0</v>
      </c>
      <c r="BV42" s="326">
        <v>0</v>
      </c>
      <c r="BW42" s="326">
        <v>0</v>
      </c>
      <c r="BX42" s="326">
        <v>0</v>
      </c>
      <c r="BY42" s="708">
        <f t="shared" si="198"/>
        <v>0</v>
      </c>
      <c r="BZ42" s="326">
        <v>0</v>
      </c>
      <c r="CA42" s="326">
        <v>0</v>
      </c>
      <c r="CB42" s="326">
        <v>0</v>
      </c>
      <c r="CC42" s="708">
        <f t="shared" si="179"/>
        <v>0</v>
      </c>
      <c r="CD42" s="326">
        <v>0</v>
      </c>
      <c r="CE42" s="326">
        <v>0</v>
      </c>
      <c r="CF42" s="326">
        <v>0</v>
      </c>
      <c r="CG42" s="326">
        <v>0</v>
      </c>
      <c r="CH42" s="326">
        <v>0</v>
      </c>
      <c r="CI42" s="379">
        <v>0</v>
      </c>
      <c r="CJ42" s="380">
        <v>0</v>
      </c>
      <c r="CK42" s="326">
        <v>0</v>
      </c>
      <c r="CL42" s="716">
        <f t="shared" si="180"/>
        <v>0</v>
      </c>
      <c r="CM42" s="326"/>
      <c r="CN42" s="326"/>
      <c r="CO42" s="327">
        <v>0</v>
      </c>
      <c r="CP42" s="148"/>
      <c r="CQ42" s="370" t="s">
        <v>136</v>
      </c>
      <c r="CR42" s="371">
        <v>5</v>
      </c>
      <c r="CS42" s="380"/>
      <c r="CT42" s="380">
        <v>1</v>
      </c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80"/>
      <c r="DM42" s="327"/>
      <c r="DN42" s="148"/>
      <c r="DO42" s="201" t="s">
        <v>136</v>
      </c>
      <c r="DP42" s="202">
        <v>48</v>
      </c>
      <c r="DQ42" s="380"/>
      <c r="DR42" s="326">
        <v>1</v>
      </c>
      <c r="DS42" s="326">
        <v>10</v>
      </c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>
        <v>0</v>
      </c>
      <c r="EH42" s="327">
        <v>0</v>
      </c>
      <c r="EI42" s="326"/>
      <c r="EJ42" s="326"/>
      <c r="EK42" s="716">
        <v>0</v>
      </c>
      <c r="EL42" s="326"/>
      <c r="EM42" s="326">
        <v>5</v>
      </c>
      <c r="EN42" s="708">
        <v>0</v>
      </c>
      <c r="EO42" s="326">
        <v>5</v>
      </c>
      <c r="EP42" s="716">
        <v>10.416666666666668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5</v>
      </c>
      <c r="EW42" s="326">
        <v>0</v>
      </c>
      <c r="EX42" s="327">
        <v>0</v>
      </c>
      <c r="EY42" s="326">
        <v>1</v>
      </c>
      <c r="EZ42" s="326">
        <v>0</v>
      </c>
      <c r="FA42" s="379">
        <v>0</v>
      </c>
      <c r="FB42" s="380">
        <v>0</v>
      </c>
      <c r="FC42" s="326">
        <v>1</v>
      </c>
      <c r="FD42" s="327">
        <v>0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10</v>
      </c>
      <c r="FL42" s="724">
        <f t="shared" si="165"/>
        <v>10</v>
      </c>
      <c r="FM42" s="326">
        <v>0</v>
      </c>
      <c r="FN42" s="326">
        <v>0</v>
      </c>
      <c r="FO42" s="326">
        <v>0</v>
      </c>
      <c r="FP42" s="326">
        <v>1</v>
      </c>
      <c r="FQ42" s="327">
        <v>0</v>
      </c>
      <c r="FR42" s="380">
        <v>0</v>
      </c>
      <c r="FS42" s="326">
        <v>0</v>
      </c>
      <c r="FT42" s="326">
        <v>0</v>
      </c>
      <c r="FU42" s="326">
        <v>3</v>
      </c>
      <c r="FV42" s="326">
        <v>1</v>
      </c>
      <c r="FW42" s="326">
        <v>0</v>
      </c>
      <c r="FX42" s="326">
        <v>2</v>
      </c>
      <c r="FY42" s="326">
        <v>0</v>
      </c>
      <c r="FZ42" s="326">
        <v>0</v>
      </c>
      <c r="GA42" s="326">
        <v>2</v>
      </c>
      <c r="GB42" s="326">
        <v>0</v>
      </c>
      <c r="GC42" s="326">
        <v>0</v>
      </c>
      <c r="GD42" s="326">
        <v>1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0.28985507246376813</v>
      </c>
      <c r="GL42" s="380">
        <v>0</v>
      </c>
      <c r="GM42" s="326">
        <v>0</v>
      </c>
      <c r="GN42" s="326">
        <v>0</v>
      </c>
      <c r="GO42" s="326">
        <v>0</v>
      </c>
      <c r="GP42" s="327">
        <v>0</v>
      </c>
      <c r="GQ42" s="380">
        <v>1</v>
      </c>
      <c r="GR42" s="326">
        <v>0</v>
      </c>
      <c r="GS42" s="326">
        <v>0</v>
      </c>
      <c r="GT42" s="326">
        <v>0</v>
      </c>
      <c r="GU42" s="327">
        <v>0</v>
      </c>
      <c r="GV42" s="205">
        <v>5</v>
      </c>
      <c r="GW42" s="205">
        <v>338</v>
      </c>
      <c r="GX42" s="730">
        <v>1.4792899408284024</v>
      </c>
      <c r="GY42" s="380">
        <v>0</v>
      </c>
      <c r="GZ42" s="326">
        <v>0</v>
      </c>
      <c r="HA42" s="326">
        <v>0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0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0</v>
      </c>
      <c r="IM42" s="326">
        <v>1</v>
      </c>
      <c r="IN42" s="327">
        <v>0</v>
      </c>
      <c r="IO42" s="326">
        <v>4</v>
      </c>
      <c r="IP42" s="326">
        <v>1</v>
      </c>
      <c r="IQ42" s="379">
        <v>0</v>
      </c>
      <c r="IR42" s="380">
        <v>0</v>
      </c>
      <c r="IS42" s="326">
        <v>0</v>
      </c>
      <c r="IT42" s="327">
        <v>0</v>
      </c>
      <c r="IU42" s="326">
        <v>0</v>
      </c>
      <c r="IV42" s="326">
        <v>0</v>
      </c>
      <c r="IW42" s="327">
        <v>0</v>
      </c>
      <c r="IX42" s="380">
        <v>2</v>
      </c>
      <c r="IY42" s="326">
        <v>0</v>
      </c>
      <c r="IZ42" s="327">
        <v>0</v>
      </c>
      <c r="JA42" s="380">
        <v>1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/>
      <c r="JQ42" s="326"/>
      <c r="JR42" s="326"/>
      <c r="JS42" s="326"/>
      <c r="JT42" s="327"/>
      <c r="JU42" s="380">
        <v>0</v>
      </c>
      <c r="JV42" s="326">
        <v>0</v>
      </c>
      <c r="JW42" s="326">
        <v>0</v>
      </c>
      <c r="JX42" s="326">
        <v>0</v>
      </c>
      <c r="JY42" s="327">
        <v>0</v>
      </c>
      <c r="JZ42" s="380">
        <v>0</v>
      </c>
      <c r="KA42" s="326">
        <v>0</v>
      </c>
      <c r="KB42" s="326">
        <v>3</v>
      </c>
      <c r="KC42" s="326">
        <v>0</v>
      </c>
      <c r="KD42" s="327">
        <v>0</v>
      </c>
      <c r="KE42" s="205">
        <v>169</v>
      </c>
      <c r="KF42" s="734">
        <v>1.7751479289940828</v>
      </c>
      <c r="KG42" s="173">
        <v>3</v>
      </c>
      <c r="KH42" s="205">
        <v>2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0</v>
      </c>
      <c r="KQ42" s="203">
        <v>0</v>
      </c>
      <c r="KR42" s="203">
        <v>0</v>
      </c>
      <c r="KS42" s="203">
        <v>1</v>
      </c>
      <c r="KT42" s="203">
        <v>0</v>
      </c>
      <c r="KU42" s="173">
        <v>0</v>
      </c>
      <c r="KV42" s="332"/>
      <c r="KW42" s="173"/>
      <c r="KY42" s="205"/>
      <c r="KZ42" s="203"/>
      <c r="LA42" s="203"/>
      <c r="LB42" s="173"/>
      <c r="LD42" s="276" t="s">
        <v>136</v>
      </c>
      <c r="LE42" s="419"/>
      <c r="LF42" s="419"/>
      <c r="LG42" s="419"/>
      <c r="LH42" s="419"/>
      <c r="LI42" s="419"/>
      <c r="LJ42" s="545"/>
      <c r="LK42" s="480"/>
      <c r="LL42" s="452"/>
      <c r="LM42" s="452"/>
      <c r="LN42" s="453"/>
      <c r="LO42" s="455">
        <v>1</v>
      </c>
      <c r="LP42" s="452"/>
      <c r="LQ42" s="452"/>
      <c r="LR42" s="453"/>
      <c r="LS42" s="480">
        <v>5</v>
      </c>
      <c r="LT42" s="452">
        <v>1</v>
      </c>
      <c r="LU42" s="452">
        <v>4</v>
      </c>
      <c r="LV42" s="914"/>
      <c r="LW42" s="961"/>
    </row>
    <row r="43" spans="1:335" s="288" customFormat="1" ht="18.75" x14ac:dyDescent="0.3">
      <c r="A43" s="235">
        <v>1450</v>
      </c>
      <c r="B43" s="201" t="s">
        <v>140</v>
      </c>
      <c r="C43" s="202">
        <v>11</v>
      </c>
      <c r="D43" s="380">
        <v>0</v>
      </c>
      <c r="E43" s="326">
        <v>0</v>
      </c>
      <c r="F43" s="326">
        <v>0</v>
      </c>
      <c r="G43" s="705">
        <f t="shared" si="152"/>
        <v>0</v>
      </c>
      <c r="H43" s="326">
        <v>0</v>
      </c>
      <c r="I43" s="379">
        <v>0</v>
      </c>
      <c r="J43" s="380">
        <v>0</v>
      </c>
      <c r="K43" s="326">
        <v>0</v>
      </c>
      <c r="L43" s="326">
        <v>0</v>
      </c>
      <c r="M43" s="406">
        <f t="shared" si="174"/>
        <v>0</v>
      </c>
      <c r="N43" s="380">
        <v>0</v>
      </c>
      <c r="O43" s="326">
        <v>0</v>
      </c>
      <c r="P43" s="326">
        <v>0</v>
      </c>
      <c r="Q43" s="386">
        <f t="shared" si="175"/>
        <v>0</v>
      </c>
      <c r="R43" s="380">
        <v>0</v>
      </c>
      <c r="S43" s="326">
        <v>0</v>
      </c>
      <c r="T43" s="326">
        <v>0</v>
      </c>
      <c r="U43" s="326">
        <v>0</v>
      </c>
      <c r="V43" s="326">
        <v>0</v>
      </c>
      <c r="W43" s="327">
        <v>0</v>
      </c>
      <c r="X43" s="326">
        <v>0</v>
      </c>
      <c r="Y43" s="326">
        <v>0</v>
      </c>
      <c r="Z43" s="326">
        <v>0</v>
      </c>
      <c r="AA43" s="326">
        <v>0</v>
      </c>
      <c r="AB43" s="326">
        <v>3</v>
      </c>
      <c r="AC43" s="326">
        <v>0</v>
      </c>
      <c r="AD43" s="326">
        <v>0</v>
      </c>
      <c r="AE43" s="326">
        <v>0</v>
      </c>
      <c r="AF43" s="327">
        <v>0</v>
      </c>
      <c r="AG43" s="204"/>
      <c r="AH43" s="148"/>
      <c r="AI43" s="276" t="s">
        <v>140</v>
      </c>
      <c r="AJ43" s="202">
        <v>14</v>
      </c>
      <c r="AK43" s="327">
        <v>4</v>
      </c>
      <c r="AL43" s="708">
        <v>28.571428571428569</v>
      </c>
      <c r="AM43" s="326">
        <v>4</v>
      </c>
      <c r="AN43" s="326">
        <v>4</v>
      </c>
      <c r="AO43" s="326">
        <v>0</v>
      </c>
      <c r="AP43" s="326">
        <v>0</v>
      </c>
      <c r="AQ43" s="327">
        <v>2</v>
      </c>
      <c r="AR43" s="326">
        <v>0</v>
      </c>
      <c r="AS43" s="326">
        <v>0</v>
      </c>
      <c r="AT43" s="379">
        <v>1</v>
      </c>
      <c r="AU43" s="380">
        <v>1</v>
      </c>
      <c r="AV43" s="708">
        <v>7.1428571428571423</v>
      </c>
      <c r="AW43" s="326">
        <v>1</v>
      </c>
      <c r="AX43" s="744">
        <v>1</v>
      </c>
      <c r="AY43" s="326">
        <v>0</v>
      </c>
      <c r="AZ43" s="326">
        <v>0</v>
      </c>
      <c r="BA43" s="326">
        <v>0</v>
      </c>
      <c r="BB43" s="708">
        <f t="shared" si="156"/>
        <v>0</v>
      </c>
      <c r="BC43" s="326">
        <v>0</v>
      </c>
      <c r="BD43" s="326">
        <v>0</v>
      </c>
      <c r="BE43" s="326">
        <v>0</v>
      </c>
      <c r="BF43" s="708">
        <v>0</v>
      </c>
      <c r="BG43" s="326">
        <v>0</v>
      </c>
      <c r="BH43" s="326">
        <v>0</v>
      </c>
      <c r="BI43" s="326">
        <v>0</v>
      </c>
      <c r="BJ43" s="326">
        <v>0</v>
      </c>
      <c r="BK43" s="326">
        <v>0</v>
      </c>
      <c r="BL43" s="326">
        <v>0</v>
      </c>
      <c r="BM43" s="327">
        <v>0</v>
      </c>
      <c r="BN43" s="148"/>
      <c r="BO43" s="201" t="s">
        <v>140</v>
      </c>
      <c r="BP43" s="202">
        <v>15</v>
      </c>
      <c r="BQ43" s="380">
        <v>0</v>
      </c>
      <c r="BR43" s="326">
        <v>1</v>
      </c>
      <c r="BS43" s="326">
        <v>0</v>
      </c>
      <c r="BT43" s="326">
        <v>0</v>
      </c>
      <c r="BU43" s="326">
        <v>0</v>
      </c>
      <c r="BV43" s="326">
        <v>0</v>
      </c>
      <c r="BW43" s="326">
        <v>0</v>
      </c>
      <c r="BX43" s="326">
        <v>0</v>
      </c>
      <c r="BY43" s="708">
        <f t="shared" si="198"/>
        <v>0</v>
      </c>
      <c r="BZ43" s="326">
        <v>0</v>
      </c>
      <c r="CA43" s="326">
        <v>0</v>
      </c>
      <c r="CB43" s="326">
        <v>0</v>
      </c>
      <c r="CC43" s="708">
        <f t="shared" si="179"/>
        <v>0</v>
      </c>
      <c r="CD43" s="326">
        <v>0</v>
      </c>
      <c r="CE43" s="326">
        <v>0</v>
      </c>
      <c r="CF43" s="326">
        <v>0</v>
      </c>
      <c r="CG43" s="326">
        <v>0</v>
      </c>
      <c r="CH43" s="326">
        <v>0</v>
      </c>
      <c r="CI43" s="379">
        <v>0</v>
      </c>
      <c r="CJ43" s="380">
        <v>0</v>
      </c>
      <c r="CK43" s="326">
        <v>0</v>
      </c>
      <c r="CL43" s="716">
        <f t="shared" si="180"/>
        <v>0</v>
      </c>
      <c r="CM43" s="326"/>
      <c r="CN43" s="326"/>
      <c r="CO43" s="327">
        <v>0</v>
      </c>
      <c r="CP43" s="148"/>
      <c r="CQ43" s="370" t="s">
        <v>140</v>
      </c>
      <c r="CR43" s="371">
        <v>1</v>
      </c>
      <c r="CS43" s="380"/>
      <c r="CT43" s="380">
        <v>1</v>
      </c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80"/>
      <c r="DM43" s="327"/>
      <c r="DN43" s="148"/>
      <c r="DO43" s="201" t="s">
        <v>140</v>
      </c>
      <c r="DP43" s="202">
        <v>13</v>
      </c>
      <c r="DQ43" s="380"/>
      <c r="DR43" s="326"/>
      <c r="DS43" s="326"/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>
        <v>0</v>
      </c>
      <c r="EH43" s="327">
        <v>0</v>
      </c>
      <c r="EI43" s="326"/>
      <c r="EJ43" s="326"/>
      <c r="EK43" s="716">
        <v>0</v>
      </c>
      <c r="EL43" s="326"/>
      <c r="EM43" s="326">
        <v>1</v>
      </c>
      <c r="EN43" s="708">
        <v>0</v>
      </c>
      <c r="EO43" s="326">
        <v>1</v>
      </c>
      <c r="EP43" s="716">
        <v>7.6923076923076925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1</v>
      </c>
      <c r="EW43" s="326">
        <v>1</v>
      </c>
      <c r="EX43" s="327">
        <v>0</v>
      </c>
      <c r="EY43" s="326">
        <v>0</v>
      </c>
      <c r="EZ43" s="326">
        <v>0</v>
      </c>
      <c r="FA43" s="379">
        <v>0</v>
      </c>
      <c r="FB43" s="380">
        <v>1</v>
      </c>
      <c r="FC43" s="326">
        <v>0</v>
      </c>
      <c r="FD43" s="327">
        <v>0</v>
      </c>
      <c r="FE43" s="326">
        <v>1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22</v>
      </c>
      <c r="FL43" s="724">
        <f t="shared" si="165"/>
        <v>0</v>
      </c>
      <c r="FM43" s="326">
        <v>0</v>
      </c>
      <c r="FN43" s="326">
        <v>0</v>
      </c>
      <c r="FO43" s="326">
        <v>0</v>
      </c>
      <c r="FP43" s="326">
        <v>0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1</v>
      </c>
      <c r="FX43" s="326">
        <v>0</v>
      </c>
      <c r="FY43" s="326">
        <v>0</v>
      </c>
      <c r="FZ43" s="326">
        <v>0</v>
      </c>
      <c r="GA43" s="326">
        <v>0</v>
      </c>
      <c r="GB43" s="326">
        <v>1</v>
      </c>
      <c r="GC43" s="326">
        <v>0</v>
      </c>
      <c r="GD43" s="326">
        <v>0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6.1855670103092786</v>
      </c>
      <c r="GL43" s="380">
        <v>0</v>
      </c>
      <c r="GM43" s="326">
        <v>0</v>
      </c>
      <c r="GN43" s="326">
        <v>0</v>
      </c>
      <c r="GO43" s="326">
        <v>0</v>
      </c>
      <c r="GP43" s="327">
        <v>0</v>
      </c>
      <c r="GQ43" s="380">
        <v>1</v>
      </c>
      <c r="GR43" s="326">
        <v>1</v>
      </c>
      <c r="GS43" s="326">
        <v>0</v>
      </c>
      <c r="GT43" s="326">
        <v>2</v>
      </c>
      <c r="GU43" s="327">
        <v>2</v>
      </c>
      <c r="GV43" s="205">
        <v>2</v>
      </c>
      <c r="GW43" s="205">
        <v>95</v>
      </c>
      <c r="GX43" s="730">
        <v>2.1052631578947367</v>
      </c>
      <c r="GY43" s="380">
        <v>0</v>
      </c>
      <c r="GZ43" s="326">
        <v>0</v>
      </c>
      <c r="HA43" s="326">
        <v>0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4</v>
      </c>
      <c r="IM43" s="326">
        <v>0</v>
      </c>
      <c r="IN43" s="327">
        <v>0</v>
      </c>
      <c r="IO43" s="326">
        <v>0</v>
      </c>
      <c r="IP43" s="326">
        <v>0</v>
      </c>
      <c r="IQ43" s="379">
        <v>0</v>
      </c>
      <c r="IR43" s="380">
        <v>4</v>
      </c>
      <c r="IS43" s="326">
        <v>0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0</v>
      </c>
      <c r="JB43" s="326">
        <v>0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/>
      <c r="JQ43" s="326"/>
      <c r="JR43" s="326"/>
      <c r="JS43" s="326"/>
      <c r="JT43" s="327"/>
      <c r="JU43" s="380">
        <v>0</v>
      </c>
      <c r="JV43" s="326">
        <v>0</v>
      </c>
      <c r="JW43" s="326">
        <v>0</v>
      </c>
      <c r="JX43" s="326">
        <v>0</v>
      </c>
      <c r="JY43" s="327">
        <v>0</v>
      </c>
      <c r="JZ43" s="380">
        <v>0</v>
      </c>
      <c r="KA43" s="326">
        <v>0</v>
      </c>
      <c r="KB43" s="326">
        <v>0</v>
      </c>
      <c r="KC43" s="326">
        <v>0</v>
      </c>
      <c r="KD43" s="327">
        <v>0</v>
      </c>
      <c r="KE43" s="205">
        <v>48</v>
      </c>
      <c r="KF43" s="734">
        <v>0</v>
      </c>
      <c r="KG43" s="173">
        <v>0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0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419"/>
      <c r="LF43" s="419"/>
      <c r="LG43" s="419"/>
      <c r="LH43" s="419"/>
      <c r="LI43" s="419"/>
      <c r="LJ43" s="545"/>
      <c r="LK43" s="480"/>
      <c r="LL43" s="452"/>
      <c r="LM43" s="452"/>
      <c r="LN43" s="453"/>
      <c r="LO43" s="480">
        <v>1</v>
      </c>
      <c r="LP43" s="452"/>
      <c r="LQ43" s="452"/>
      <c r="LR43" s="453"/>
      <c r="LS43" s="480">
        <v>0</v>
      </c>
      <c r="LT43" s="452">
        <v>2</v>
      </c>
      <c r="LU43" s="452"/>
      <c r="LV43" s="914"/>
      <c r="LW43" s="961"/>
    </row>
    <row r="44" spans="1:335" s="288" customFormat="1" ht="21" x14ac:dyDescent="0.35">
      <c r="A44" s="235">
        <v>1451</v>
      </c>
      <c r="B44" s="201" t="s">
        <v>141</v>
      </c>
      <c r="C44" s="202">
        <v>23</v>
      </c>
      <c r="D44" s="380">
        <v>0</v>
      </c>
      <c r="E44" s="326">
        <v>0</v>
      </c>
      <c r="F44" s="326">
        <v>0</v>
      </c>
      <c r="G44" s="705">
        <f t="shared" si="152"/>
        <v>0</v>
      </c>
      <c r="H44" s="326">
        <v>0</v>
      </c>
      <c r="I44" s="379">
        <v>0</v>
      </c>
      <c r="J44" s="380">
        <v>3</v>
      </c>
      <c r="K44" s="326">
        <v>1</v>
      </c>
      <c r="L44" s="326">
        <v>1</v>
      </c>
      <c r="M44" s="406">
        <f t="shared" si="174"/>
        <v>4.3478260869565215</v>
      </c>
      <c r="N44" s="380">
        <v>3</v>
      </c>
      <c r="O44" s="326">
        <v>1</v>
      </c>
      <c r="P44" s="326">
        <v>1</v>
      </c>
      <c r="Q44" s="386">
        <f t="shared" si="175"/>
        <v>4.3478260869565215</v>
      </c>
      <c r="R44" s="380">
        <v>0</v>
      </c>
      <c r="S44" s="326">
        <v>0</v>
      </c>
      <c r="T44" s="326">
        <v>0</v>
      </c>
      <c r="U44" s="326">
        <v>0</v>
      </c>
      <c r="V44" s="326">
        <v>0</v>
      </c>
      <c r="W44" s="327">
        <v>0</v>
      </c>
      <c r="X44" s="326">
        <v>3</v>
      </c>
      <c r="Y44" s="326">
        <v>1</v>
      </c>
      <c r="Z44" s="326">
        <v>3</v>
      </c>
      <c r="AA44" s="326">
        <v>1</v>
      </c>
      <c r="AB44" s="326">
        <v>0</v>
      </c>
      <c r="AC44" s="965">
        <v>12</v>
      </c>
      <c r="AD44" s="326">
        <v>0</v>
      </c>
      <c r="AE44" s="326">
        <v>0</v>
      </c>
      <c r="AF44" s="327">
        <v>0</v>
      </c>
      <c r="AG44" s="204"/>
      <c r="AH44" s="148"/>
      <c r="AI44" s="276" t="s">
        <v>141</v>
      </c>
      <c r="AJ44" s="202">
        <v>31</v>
      </c>
      <c r="AK44" s="327">
        <v>1</v>
      </c>
      <c r="AL44" s="708">
        <v>3.225806451612903</v>
      </c>
      <c r="AM44" s="326">
        <v>1</v>
      </c>
      <c r="AN44" s="326">
        <v>1</v>
      </c>
      <c r="AO44" s="326">
        <v>0</v>
      </c>
      <c r="AP44" s="326">
        <v>0</v>
      </c>
      <c r="AQ44" s="327">
        <v>3</v>
      </c>
      <c r="AR44" s="326">
        <v>0</v>
      </c>
      <c r="AS44" s="326">
        <v>0</v>
      </c>
      <c r="AT44" s="379">
        <v>1</v>
      </c>
      <c r="AU44" s="380">
        <v>1</v>
      </c>
      <c r="AV44" s="708">
        <v>3.225806451612903</v>
      </c>
      <c r="AW44" s="326">
        <v>0</v>
      </c>
      <c r="AX44" s="744">
        <v>0</v>
      </c>
      <c r="AY44" s="326">
        <v>0</v>
      </c>
      <c r="AZ44" s="326">
        <v>0</v>
      </c>
      <c r="BA44" s="326">
        <v>0</v>
      </c>
      <c r="BB44" s="708">
        <f t="shared" si="156"/>
        <v>0</v>
      </c>
      <c r="BC44" s="326">
        <v>0</v>
      </c>
      <c r="BD44" s="326">
        <v>0</v>
      </c>
      <c r="BE44" s="326">
        <v>0</v>
      </c>
      <c r="BF44" s="708">
        <v>0</v>
      </c>
      <c r="BG44" s="326">
        <v>0</v>
      </c>
      <c r="BH44" s="326">
        <v>0</v>
      </c>
      <c r="BI44" s="326">
        <v>0</v>
      </c>
      <c r="BJ44" s="326">
        <v>0</v>
      </c>
      <c r="BK44" s="326">
        <v>0</v>
      </c>
      <c r="BL44" s="326">
        <v>0</v>
      </c>
      <c r="BM44" s="327">
        <v>0</v>
      </c>
      <c r="BN44" s="148"/>
      <c r="BO44" s="201" t="s">
        <v>141</v>
      </c>
      <c r="BP44" s="202">
        <v>32</v>
      </c>
      <c r="BQ44" s="380">
        <v>0</v>
      </c>
      <c r="BR44" s="326">
        <v>3</v>
      </c>
      <c r="BS44" s="326">
        <v>0</v>
      </c>
      <c r="BT44" s="326">
        <v>6</v>
      </c>
      <c r="BU44" s="326">
        <v>0</v>
      </c>
      <c r="BV44" s="326">
        <v>0</v>
      </c>
      <c r="BW44" s="326">
        <v>0</v>
      </c>
      <c r="BX44" s="326">
        <v>0</v>
      </c>
      <c r="BY44" s="708">
        <f t="shared" si="198"/>
        <v>0</v>
      </c>
      <c r="BZ44" s="326">
        <v>0</v>
      </c>
      <c r="CA44" s="326">
        <v>0</v>
      </c>
      <c r="CB44" s="326">
        <v>0</v>
      </c>
      <c r="CC44" s="708">
        <f t="shared" si="179"/>
        <v>0</v>
      </c>
      <c r="CD44" s="326">
        <v>0</v>
      </c>
      <c r="CE44" s="326">
        <v>0</v>
      </c>
      <c r="CF44" s="326">
        <v>0</v>
      </c>
      <c r="CG44" s="326">
        <v>0</v>
      </c>
      <c r="CH44" s="326">
        <v>0</v>
      </c>
      <c r="CI44" s="379">
        <v>0</v>
      </c>
      <c r="CJ44" s="380">
        <v>0</v>
      </c>
      <c r="CK44" s="326">
        <v>0</v>
      </c>
      <c r="CL44" s="716">
        <f t="shared" si="180"/>
        <v>0</v>
      </c>
      <c r="CM44" s="326"/>
      <c r="CN44" s="326"/>
      <c r="CO44" s="327">
        <v>0</v>
      </c>
      <c r="CP44" s="148"/>
      <c r="CQ44" s="370" t="s">
        <v>141</v>
      </c>
      <c r="CR44" s="371">
        <v>3</v>
      </c>
      <c r="CS44" s="380"/>
      <c r="CT44" s="380">
        <v>2</v>
      </c>
      <c r="CU44" s="326"/>
      <c r="CV44" s="326">
        <v>2</v>
      </c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80"/>
      <c r="DM44" s="327"/>
      <c r="DN44" s="148"/>
      <c r="DO44" s="201" t="s">
        <v>141</v>
      </c>
      <c r="DP44" s="202">
        <v>29</v>
      </c>
      <c r="DQ44" s="380"/>
      <c r="DR44" s="326"/>
      <c r="DS44" s="326">
        <v>4</v>
      </c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>
        <v>0</v>
      </c>
      <c r="EH44" s="327">
        <v>0</v>
      </c>
      <c r="EI44" s="326"/>
      <c r="EJ44" s="326"/>
      <c r="EK44" s="716">
        <v>0</v>
      </c>
      <c r="EL44" s="326"/>
      <c r="EM44" s="326">
        <v>0</v>
      </c>
      <c r="EN44" s="708">
        <v>0</v>
      </c>
      <c r="EO44" s="326">
        <v>0</v>
      </c>
      <c r="EP44" s="716">
        <v>0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0</v>
      </c>
      <c r="FA44" s="379">
        <v>0</v>
      </c>
      <c r="FB44" s="380">
        <v>0</v>
      </c>
      <c r="FC44" s="326">
        <v>1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82</v>
      </c>
      <c r="FL44" s="724">
        <f t="shared" si="165"/>
        <v>1.2195121951219512</v>
      </c>
      <c r="FM44" s="326">
        <v>0</v>
      </c>
      <c r="FN44" s="326">
        <v>0</v>
      </c>
      <c r="FO44" s="326">
        <v>1</v>
      </c>
      <c r="FP44" s="326">
        <v>0</v>
      </c>
      <c r="FQ44" s="327">
        <v>0</v>
      </c>
      <c r="FR44" s="380">
        <v>0</v>
      </c>
      <c r="FS44" s="326">
        <v>0</v>
      </c>
      <c r="FT44" s="326">
        <v>0</v>
      </c>
      <c r="FU44" s="326">
        <v>0</v>
      </c>
      <c r="FV44" s="326">
        <v>0</v>
      </c>
      <c r="FW44" s="326">
        <v>0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1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13.461538461538462</v>
      </c>
      <c r="GL44" s="380">
        <v>0</v>
      </c>
      <c r="GM44" s="326">
        <v>0</v>
      </c>
      <c r="GN44" s="326">
        <v>0</v>
      </c>
      <c r="GO44" s="326">
        <v>0</v>
      </c>
      <c r="GP44" s="327">
        <v>0</v>
      </c>
      <c r="GQ44" s="380">
        <v>4</v>
      </c>
      <c r="GR44" s="326">
        <v>1</v>
      </c>
      <c r="GS44" s="326">
        <v>4</v>
      </c>
      <c r="GT44" s="326">
        <v>15</v>
      </c>
      <c r="GU44" s="327">
        <v>4</v>
      </c>
      <c r="GV44" s="205">
        <v>11</v>
      </c>
      <c r="GW44" s="205">
        <v>203</v>
      </c>
      <c r="GX44" s="730">
        <v>5.4187192118226601</v>
      </c>
      <c r="GY44" s="380">
        <v>0</v>
      </c>
      <c r="GZ44" s="326">
        <v>0</v>
      </c>
      <c r="HA44" s="326">
        <v>0</v>
      </c>
      <c r="HB44" s="326">
        <v>0</v>
      </c>
      <c r="HC44" s="326">
        <v>0</v>
      </c>
      <c r="HD44" s="326">
        <v>0</v>
      </c>
      <c r="HE44" s="326">
        <v>0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0</v>
      </c>
      <c r="IM44" s="326">
        <v>0</v>
      </c>
      <c r="IN44" s="327">
        <v>0</v>
      </c>
      <c r="IO44" s="326">
        <v>1</v>
      </c>
      <c r="IP44" s="326">
        <v>0</v>
      </c>
      <c r="IQ44" s="379">
        <v>0</v>
      </c>
      <c r="IR44" s="380">
        <v>0</v>
      </c>
      <c r="IS44" s="326">
        <v>0</v>
      </c>
      <c r="IT44" s="327">
        <v>0</v>
      </c>
      <c r="IU44" s="326">
        <v>0</v>
      </c>
      <c r="IV44" s="326">
        <v>0</v>
      </c>
      <c r="IW44" s="327">
        <v>0</v>
      </c>
      <c r="IX44" s="380">
        <v>0</v>
      </c>
      <c r="IY44" s="326">
        <v>0</v>
      </c>
      <c r="IZ44" s="327">
        <v>0</v>
      </c>
      <c r="JA44" s="380">
        <v>1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/>
      <c r="JQ44" s="326"/>
      <c r="JR44" s="326"/>
      <c r="JS44" s="326"/>
      <c r="JT44" s="327"/>
      <c r="JU44" s="380">
        <v>0</v>
      </c>
      <c r="JV44" s="326">
        <v>0</v>
      </c>
      <c r="JW44" s="326">
        <v>0</v>
      </c>
      <c r="JX44" s="326">
        <v>0</v>
      </c>
      <c r="JY44" s="327">
        <v>0</v>
      </c>
      <c r="JZ44" s="380">
        <v>0</v>
      </c>
      <c r="KA44" s="326">
        <v>0</v>
      </c>
      <c r="KB44" s="326">
        <v>0</v>
      </c>
      <c r="KC44" s="326">
        <v>0</v>
      </c>
      <c r="KD44" s="327">
        <v>0</v>
      </c>
      <c r="KE44" s="205">
        <v>102</v>
      </c>
      <c r="KF44" s="734">
        <v>0</v>
      </c>
      <c r="KG44" s="173">
        <v>0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0</v>
      </c>
      <c r="KQ44" s="203">
        <v>0</v>
      </c>
      <c r="KR44" s="203">
        <v>0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419"/>
      <c r="LF44" s="419"/>
      <c r="LG44" s="419"/>
      <c r="LH44" s="419"/>
      <c r="LI44" s="419"/>
      <c r="LJ44" s="545"/>
      <c r="LK44" s="480"/>
      <c r="LL44" s="452"/>
      <c r="LM44" s="452"/>
      <c r="LN44" s="453"/>
      <c r="LO44" s="480">
        <v>1</v>
      </c>
      <c r="LP44" s="452"/>
      <c r="LQ44" s="452"/>
      <c r="LR44" s="453"/>
      <c r="LS44" s="480">
        <v>3</v>
      </c>
      <c r="LT44" s="452"/>
      <c r="LU44" s="452"/>
      <c r="LV44" s="914"/>
      <c r="LW44" s="961"/>
    </row>
    <row r="45" spans="1:335" s="288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0</v>
      </c>
      <c r="E45" s="151">
        <f t="shared" ref="E45:F45" si="245">SUM(E46:E50)</f>
        <v>0</v>
      </c>
      <c r="F45" s="151">
        <f t="shared" si="245"/>
        <v>0</v>
      </c>
      <c r="G45" s="705">
        <f t="shared" si="152"/>
        <v>0</v>
      </c>
      <c r="H45" s="151">
        <f t="shared" ref="H45:L45" si="246">SUM(H46:H50)</f>
        <v>0</v>
      </c>
      <c r="I45" s="172">
        <f t="shared" si="246"/>
        <v>0</v>
      </c>
      <c r="J45" s="159">
        <f t="shared" si="246"/>
        <v>8</v>
      </c>
      <c r="K45" s="151">
        <f t="shared" si="246"/>
        <v>7</v>
      </c>
      <c r="L45" s="151">
        <f t="shared" si="246"/>
        <v>7</v>
      </c>
      <c r="M45" s="407">
        <f t="shared" si="174"/>
        <v>11.475409836065573</v>
      </c>
      <c r="N45" s="159">
        <f t="shared" ref="N45:P45" si="247">SUM(N46:N50)</f>
        <v>8</v>
      </c>
      <c r="O45" s="151">
        <f t="shared" si="247"/>
        <v>7</v>
      </c>
      <c r="P45" s="151">
        <f t="shared" si="247"/>
        <v>7</v>
      </c>
      <c r="Q45" s="387">
        <f t="shared" si="175"/>
        <v>11.475409836065573</v>
      </c>
      <c r="R45" s="159">
        <f t="shared" ref="R45:AF45" si="248">SUM(R46:R50)</f>
        <v>0</v>
      </c>
      <c r="S45" s="151">
        <f t="shared" si="248"/>
        <v>0</v>
      </c>
      <c r="T45" s="151">
        <f t="shared" si="248"/>
        <v>0</v>
      </c>
      <c r="U45" s="151">
        <f t="shared" si="248"/>
        <v>0</v>
      </c>
      <c r="V45" s="151">
        <f t="shared" si="248"/>
        <v>0</v>
      </c>
      <c r="W45" s="153">
        <f t="shared" si="248"/>
        <v>0</v>
      </c>
      <c r="X45" s="151">
        <f t="shared" si="248"/>
        <v>8</v>
      </c>
      <c r="Y45" s="151">
        <f t="shared" si="248"/>
        <v>7</v>
      </c>
      <c r="Z45" s="151">
        <f t="shared" si="248"/>
        <v>8</v>
      </c>
      <c r="AA45" s="151">
        <f t="shared" si="248"/>
        <v>7</v>
      </c>
      <c r="AB45" s="151">
        <f t="shared" si="248"/>
        <v>10</v>
      </c>
      <c r="AC45" s="151">
        <f t="shared" si="248"/>
        <v>3</v>
      </c>
      <c r="AD45" s="151">
        <f t="shared" si="248"/>
        <v>0</v>
      </c>
      <c r="AE45" s="151">
        <f t="shared" si="248"/>
        <v>0</v>
      </c>
      <c r="AF45" s="153">
        <f t="shared" si="248"/>
        <v>0</v>
      </c>
      <c r="AG45" s="153"/>
      <c r="AH45" s="154"/>
      <c r="AI45" s="275" t="s">
        <v>130</v>
      </c>
      <c r="AJ45" s="425">
        <f t="shared" ref="AJ45" si="249">SUM(AJ46:AJ50)</f>
        <v>71</v>
      </c>
      <c r="AK45" s="159">
        <f t="shared" ref="AK45" si="250">SUM(AK46:AK50)</f>
        <v>4</v>
      </c>
      <c r="AL45" s="708">
        <f t="shared" si="176"/>
        <v>5.6338028169014089</v>
      </c>
      <c r="AM45" s="151">
        <f t="shared" ref="AM45:BM45" si="251">SUM(AM46:AM50)</f>
        <v>4</v>
      </c>
      <c r="AN45" s="151">
        <f t="shared" si="251"/>
        <v>4</v>
      </c>
      <c r="AO45" s="151">
        <f t="shared" si="251"/>
        <v>0</v>
      </c>
      <c r="AP45" s="151">
        <f t="shared" si="251"/>
        <v>0</v>
      </c>
      <c r="AQ45" s="153">
        <f t="shared" si="251"/>
        <v>11</v>
      </c>
      <c r="AR45" s="151">
        <f t="shared" si="251"/>
        <v>0</v>
      </c>
      <c r="AS45" s="151">
        <f t="shared" si="251"/>
        <v>0</v>
      </c>
      <c r="AT45" s="172">
        <f t="shared" si="251"/>
        <v>6</v>
      </c>
      <c r="AU45" s="159">
        <f t="shared" si="251"/>
        <v>15</v>
      </c>
      <c r="AV45" s="708">
        <f t="shared" si="177"/>
        <v>21.12676056338028</v>
      </c>
      <c r="AW45" s="155">
        <f t="shared" si="251"/>
        <v>15</v>
      </c>
      <c r="AX45" s="743">
        <f t="shared" si="251"/>
        <v>15</v>
      </c>
      <c r="AY45" s="151">
        <f t="shared" si="251"/>
        <v>0</v>
      </c>
      <c r="AZ45" s="155">
        <f t="shared" si="251"/>
        <v>0</v>
      </c>
      <c r="BA45" s="155">
        <f t="shared" si="251"/>
        <v>0</v>
      </c>
      <c r="BB45" s="708">
        <f t="shared" si="156"/>
        <v>0</v>
      </c>
      <c r="BC45" s="155">
        <f t="shared" si="251"/>
        <v>0</v>
      </c>
      <c r="BD45" s="155">
        <f t="shared" si="251"/>
        <v>0</v>
      </c>
      <c r="BE45" s="155">
        <f t="shared" si="251"/>
        <v>0</v>
      </c>
      <c r="BF45" s="708">
        <f t="shared" si="178"/>
        <v>0</v>
      </c>
      <c r="BG45" s="155">
        <f t="shared" si="251"/>
        <v>0</v>
      </c>
      <c r="BH45" s="151">
        <f t="shared" si="251"/>
        <v>0</v>
      </c>
      <c r="BI45" s="151">
        <f t="shared" si="251"/>
        <v>0</v>
      </c>
      <c r="BJ45" s="151">
        <f t="shared" si="251"/>
        <v>0</v>
      </c>
      <c r="BK45" s="151">
        <f t="shared" si="251"/>
        <v>0</v>
      </c>
      <c r="BL45" s="151">
        <f t="shared" si="251"/>
        <v>0</v>
      </c>
      <c r="BM45" s="153">
        <f t="shared" si="251"/>
        <v>0</v>
      </c>
      <c r="BN45" s="154"/>
      <c r="BO45" s="150" t="s">
        <v>130</v>
      </c>
      <c r="BP45" s="425">
        <f t="shared" ref="BP45" si="252">SUM(BP46:BP50)</f>
        <v>81</v>
      </c>
      <c r="BQ45" s="159">
        <f t="shared" ref="BQ45:BX45" si="253">SUM(BQ46:BQ50)</f>
        <v>0</v>
      </c>
      <c r="BR45" s="151">
        <f t="shared" si="253"/>
        <v>34</v>
      </c>
      <c r="BS45" s="151">
        <f t="shared" si="253"/>
        <v>0</v>
      </c>
      <c r="BT45" s="151">
        <f t="shared" si="253"/>
        <v>4</v>
      </c>
      <c r="BU45" s="151">
        <f t="shared" si="253"/>
        <v>0</v>
      </c>
      <c r="BV45" s="151">
        <f t="shared" si="253"/>
        <v>0</v>
      </c>
      <c r="BW45" s="151">
        <f t="shared" si="253"/>
        <v>0</v>
      </c>
      <c r="BX45" s="155">
        <f t="shared" si="253"/>
        <v>0</v>
      </c>
      <c r="BY45" s="708">
        <f t="shared" si="198"/>
        <v>0</v>
      </c>
      <c r="BZ45" s="155">
        <f t="shared" ref="BZ45:CO45" si="254">SUM(BZ46:BZ50)</f>
        <v>0</v>
      </c>
      <c r="CA45" s="155">
        <f t="shared" si="254"/>
        <v>0</v>
      </c>
      <c r="CB45" s="155">
        <f t="shared" si="254"/>
        <v>0</v>
      </c>
      <c r="CC45" s="708">
        <f t="shared" si="179"/>
        <v>0</v>
      </c>
      <c r="CD45" s="155">
        <f t="shared" si="254"/>
        <v>0</v>
      </c>
      <c r="CE45" s="155">
        <f t="shared" si="254"/>
        <v>0</v>
      </c>
      <c r="CF45" s="155">
        <f t="shared" si="254"/>
        <v>0</v>
      </c>
      <c r="CG45" s="155">
        <f t="shared" si="254"/>
        <v>0</v>
      </c>
      <c r="CH45" s="155">
        <f t="shared" si="254"/>
        <v>0</v>
      </c>
      <c r="CI45" s="353">
        <f t="shared" si="254"/>
        <v>0</v>
      </c>
      <c r="CJ45" s="159">
        <f t="shared" si="254"/>
        <v>0</v>
      </c>
      <c r="CK45" s="155">
        <f t="shared" si="254"/>
        <v>0</v>
      </c>
      <c r="CL45" s="716">
        <f t="shared" si="180"/>
        <v>0</v>
      </c>
      <c r="CM45" s="291">
        <f t="shared" si="254"/>
        <v>0</v>
      </c>
      <c r="CN45" s="279">
        <f t="shared" si="254"/>
        <v>0</v>
      </c>
      <c r="CO45" s="153">
        <f t="shared" si="254"/>
        <v>0</v>
      </c>
      <c r="CP45" s="154"/>
      <c r="CQ45" s="368" t="s">
        <v>130</v>
      </c>
      <c r="CR45" s="369">
        <f t="shared" ref="CR45:DM45" si="255">SUM(CR46:CR50)</f>
        <v>10</v>
      </c>
      <c r="CS45" s="159">
        <f t="shared" si="255"/>
        <v>0</v>
      </c>
      <c r="CT45" s="159">
        <f t="shared" si="255"/>
        <v>14</v>
      </c>
      <c r="CU45" s="151">
        <f t="shared" si="255"/>
        <v>0</v>
      </c>
      <c r="CV45" s="151">
        <f t="shared" si="255"/>
        <v>1</v>
      </c>
      <c r="CW45" s="151">
        <f t="shared" si="255"/>
        <v>0</v>
      </c>
      <c r="CX45" s="151">
        <f t="shared" si="255"/>
        <v>0</v>
      </c>
      <c r="CY45" s="151">
        <f t="shared" si="255"/>
        <v>0</v>
      </c>
      <c r="CZ45" s="151">
        <f t="shared" si="255"/>
        <v>0</v>
      </c>
      <c r="DA45" s="151">
        <f t="shared" si="255"/>
        <v>0</v>
      </c>
      <c r="DB45" s="151">
        <f t="shared" si="255"/>
        <v>0</v>
      </c>
      <c r="DC45" s="151">
        <f t="shared" si="255"/>
        <v>0</v>
      </c>
      <c r="DD45" s="151">
        <f t="shared" si="255"/>
        <v>0</v>
      </c>
      <c r="DE45" s="151">
        <f t="shared" si="255"/>
        <v>0</v>
      </c>
      <c r="DF45" s="151">
        <f t="shared" si="255"/>
        <v>0</v>
      </c>
      <c r="DG45" s="151">
        <f t="shared" si="255"/>
        <v>0</v>
      </c>
      <c r="DH45" s="151">
        <f t="shared" si="255"/>
        <v>0</v>
      </c>
      <c r="DI45" s="172">
        <f t="shared" si="255"/>
        <v>0</v>
      </c>
      <c r="DJ45" s="159">
        <f t="shared" si="255"/>
        <v>0</v>
      </c>
      <c r="DK45" s="153">
        <f t="shared" si="255"/>
        <v>0</v>
      </c>
      <c r="DL45" s="156">
        <f t="shared" si="255"/>
        <v>0</v>
      </c>
      <c r="DM45" s="357">
        <f t="shared" si="255"/>
        <v>0</v>
      </c>
      <c r="DN45" s="154"/>
      <c r="DO45" s="150" t="s">
        <v>130</v>
      </c>
      <c r="DP45" s="425">
        <f t="shared" ref="DP45:DW45" si="256">SUM(DP46:DP50)</f>
        <v>77</v>
      </c>
      <c r="DQ45" s="159">
        <f t="shared" si="256"/>
        <v>0</v>
      </c>
      <c r="DR45" s="151">
        <f t="shared" si="256"/>
        <v>6</v>
      </c>
      <c r="DS45" s="151">
        <f t="shared" si="256"/>
        <v>3</v>
      </c>
      <c r="DT45" s="172">
        <f t="shared" si="256"/>
        <v>0</v>
      </c>
      <c r="DU45" s="159">
        <f t="shared" si="256"/>
        <v>0</v>
      </c>
      <c r="DV45" s="151">
        <f t="shared" si="256"/>
        <v>0</v>
      </c>
      <c r="DW45" s="155">
        <f t="shared" si="256"/>
        <v>0</v>
      </c>
      <c r="DX45" s="720">
        <f t="shared" si="181"/>
        <v>0</v>
      </c>
      <c r="DY45" s="159">
        <f t="shared" ref="DY45:EE45" si="257">SUM(DY46:DY50)</f>
        <v>0</v>
      </c>
      <c r="DZ45" s="155">
        <f t="shared" si="257"/>
        <v>0</v>
      </c>
      <c r="EA45" s="155">
        <f t="shared" si="257"/>
        <v>0</v>
      </c>
      <c r="EB45" s="716">
        <f t="shared" si="182"/>
        <v>0</v>
      </c>
      <c r="EC45" s="151">
        <f t="shared" si="257"/>
        <v>0</v>
      </c>
      <c r="ED45" s="155">
        <f t="shared" si="257"/>
        <v>0</v>
      </c>
      <c r="EE45" s="155">
        <f t="shared" si="257"/>
        <v>0</v>
      </c>
      <c r="EF45" s="353">
        <f t="shared" ref="EF45:EO45" si="258">SUM(EF46:EF50)</f>
        <v>0</v>
      </c>
      <c r="EG45" s="159">
        <f t="shared" si="258"/>
        <v>0</v>
      </c>
      <c r="EH45" s="180">
        <f t="shared" si="258"/>
        <v>0</v>
      </c>
      <c r="EI45" s="151">
        <f t="shared" si="258"/>
        <v>0</v>
      </c>
      <c r="EJ45" s="155">
        <f t="shared" si="258"/>
        <v>0</v>
      </c>
      <c r="EK45" s="716">
        <f t="shared" si="183"/>
        <v>0</v>
      </c>
      <c r="EL45" s="151">
        <f t="shared" si="258"/>
        <v>0</v>
      </c>
      <c r="EM45" s="155">
        <f t="shared" si="258"/>
        <v>7</v>
      </c>
      <c r="EN45" s="708">
        <f t="shared" si="184"/>
        <v>9.0909090909090917</v>
      </c>
      <c r="EO45" s="155">
        <f t="shared" si="258"/>
        <v>7</v>
      </c>
      <c r="EP45" s="716">
        <f t="shared" si="185"/>
        <v>9.0909090909090917</v>
      </c>
      <c r="EQ45" s="154"/>
      <c r="ER45" s="150" t="s">
        <v>130</v>
      </c>
      <c r="ES45" s="159">
        <f t="shared" ref="ES45:FK45" si="259">SUM(ES46:ES50)</f>
        <v>0</v>
      </c>
      <c r="ET45" s="151">
        <f t="shared" si="259"/>
        <v>0</v>
      </c>
      <c r="EU45" s="172">
        <f t="shared" si="259"/>
        <v>0</v>
      </c>
      <c r="EV45" s="159">
        <f t="shared" si="259"/>
        <v>6</v>
      </c>
      <c r="EW45" s="155">
        <f t="shared" si="259"/>
        <v>2</v>
      </c>
      <c r="EX45" s="180">
        <f t="shared" si="259"/>
        <v>0</v>
      </c>
      <c r="EY45" s="151">
        <f t="shared" si="259"/>
        <v>2</v>
      </c>
      <c r="EZ45" s="151">
        <f t="shared" si="259"/>
        <v>0</v>
      </c>
      <c r="FA45" s="172">
        <f t="shared" si="259"/>
        <v>0</v>
      </c>
      <c r="FB45" s="159">
        <f t="shared" si="259"/>
        <v>3</v>
      </c>
      <c r="FC45" s="151">
        <f t="shared" si="259"/>
        <v>0</v>
      </c>
      <c r="FD45" s="153">
        <f t="shared" si="259"/>
        <v>0</v>
      </c>
      <c r="FE45" s="151">
        <f t="shared" si="259"/>
        <v>0</v>
      </c>
      <c r="FF45" s="151">
        <f t="shared" si="259"/>
        <v>0</v>
      </c>
      <c r="FG45" s="172">
        <f t="shared" si="259"/>
        <v>0</v>
      </c>
      <c r="FH45" s="159">
        <f t="shared" si="259"/>
        <v>0</v>
      </c>
      <c r="FI45" s="151">
        <f t="shared" si="259"/>
        <v>0</v>
      </c>
      <c r="FJ45" s="153">
        <f t="shared" si="259"/>
        <v>0</v>
      </c>
      <c r="FK45" s="427">
        <f t="shared" si="259"/>
        <v>8</v>
      </c>
      <c r="FL45" s="724">
        <f t="shared" si="165"/>
        <v>12.5</v>
      </c>
      <c r="FM45" s="151">
        <f t="shared" ref="FM45:GG45" si="260">SUM(FM46:FM50)</f>
        <v>0</v>
      </c>
      <c r="FN45" s="151">
        <f t="shared" si="260"/>
        <v>0</v>
      </c>
      <c r="FO45" s="151">
        <f t="shared" si="260"/>
        <v>0</v>
      </c>
      <c r="FP45" s="151">
        <f t="shared" si="260"/>
        <v>1</v>
      </c>
      <c r="FQ45" s="153">
        <f t="shared" si="260"/>
        <v>0</v>
      </c>
      <c r="FR45" s="159">
        <f t="shared" si="260"/>
        <v>0</v>
      </c>
      <c r="FS45" s="155">
        <f t="shared" si="260"/>
        <v>0</v>
      </c>
      <c r="FT45" s="155">
        <f t="shared" si="260"/>
        <v>0</v>
      </c>
      <c r="FU45" s="151">
        <f t="shared" si="260"/>
        <v>3</v>
      </c>
      <c r="FV45" s="151">
        <f t="shared" si="260"/>
        <v>2</v>
      </c>
      <c r="FW45" s="151">
        <f t="shared" si="260"/>
        <v>0</v>
      </c>
      <c r="FX45" s="151">
        <f t="shared" si="260"/>
        <v>0</v>
      </c>
      <c r="FY45" s="151">
        <f t="shared" si="260"/>
        <v>1</v>
      </c>
      <c r="FZ45" s="151">
        <f t="shared" si="260"/>
        <v>0</v>
      </c>
      <c r="GA45" s="151">
        <f t="shared" si="260"/>
        <v>4</v>
      </c>
      <c r="GB45" s="151">
        <f t="shared" si="260"/>
        <v>0</v>
      </c>
      <c r="GC45" s="151">
        <f t="shared" si="260"/>
        <v>0</v>
      </c>
      <c r="GD45" s="151">
        <f t="shared" si="260"/>
        <v>1</v>
      </c>
      <c r="GE45" s="151">
        <f t="shared" si="260"/>
        <v>0</v>
      </c>
      <c r="GF45" s="151">
        <f t="shared" si="260"/>
        <v>0</v>
      </c>
      <c r="GG45" s="153">
        <f t="shared" si="260"/>
        <v>1</v>
      </c>
      <c r="GH45" s="154"/>
      <c r="GI45" s="150" t="s">
        <v>130</v>
      </c>
      <c r="GJ45" s="487">
        <v>638</v>
      </c>
      <c r="GK45" s="727">
        <f t="shared" si="203"/>
        <v>15.830721003134796</v>
      </c>
      <c r="GL45" s="159">
        <f t="shared" ref="GL45:HG45" si="261">SUM(GL46:GL50)</f>
        <v>0</v>
      </c>
      <c r="GM45" s="151">
        <f t="shared" si="261"/>
        <v>0</v>
      </c>
      <c r="GN45" s="151">
        <f t="shared" si="261"/>
        <v>1</v>
      </c>
      <c r="GO45" s="151">
        <f t="shared" si="261"/>
        <v>3</v>
      </c>
      <c r="GP45" s="153">
        <f t="shared" si="261"/>
        <v>1</v>
      </c>
      <c r="GQ45" s="159">
        <f t="shared" si="261"/>
        <v>22</v>
      </c>
      <c r="GR45" s="151">
        <f t="shared" si="261"/>
        <v>7</v>
      </c>
      <c r="GS45" s="151">
        <f t="shared" si="261"/>
        <v>13</v>
      </c>
      <c r="GT45" s="151">
        <f t="shared" si="261"/>
        <v>30</v>
      </c>
      <c r="GU45" s="153">
        <f t="shared" si="261"/>
        <v>24</v>
      </c>
      <c r="GV45" s="159">
        <f t="shared" si="261"/>
        <v>52</v>
      </c>
      <c r="GW45" s="159">
        <f t="shared" si="261"/>
        <v>713</v>
      </c>
      <c r="GX45" s="730">
        <f t="shared" si="186"/>
        <v>7.2931276297335206</v>
      </c>
      <c r="GY45" s="159">
        <f t="shared" si="261"/>
        <v>0</v>
      </c>
      <c r="GZ45" s="151">
        <f t="shared" si="261"/>
        <v>0</v>
      </c>
      <c r="HA45" s="151">
        <f t="shared" si="261"/>
        <v>0</v>
      </c>
      <c r="HB45" s="151">
        <f t="shared" si="261"/>
        <v>0</v>
      </c>
      <c r="HC45" s="151">
        <f t="shared" si="261"/>
        <v>0</v>
      </c>
      <c r="HD45" s="151">
        <f t="shared" si="261"/>
        <v>0</v>
      </c>
      <c r="HE45" s="151">
        <f t="shared" si="261"/>
        <v>0</v>
      </c>
      <c r="HF45" s="151">
        <f t="shared" si="261"/>
        <v>0</v>
      </c>
      <c r="HG45" s="153">
        <f t="shared" si="261"/>
        <v>0</v>
      </c>
      <c r="HH45" s="154"/>
      <c r="HI45" s="368" t="s">
        <v>130</v>
      </c>
      <c r="HJ45" s="155">
        <f t="shared" ref="HJ45:IF45" si="262">SUM(HJ46:HJ50)</f>
        <v>0</v>
      </c>
      <c r="HK45" s="155">
        <f t="shared" si="262"/>
        <v>0</v>
      </c>
      <c r="HL45" s="155">
        <f t="shared" si="262"/>
        <v>0</v>
      </c>
      <c r="HM45" s="155">
        <f t="shared" si="262"/>
        <v>0</v>
      </c>
      <c r="HN45" s="155">
        <f t="shared" si="262"/>
        <v>0</v>
      </c>
      <c r="HO45" s="155">
        <f t="shared" si="262"/>
        <v>0</v>
      </c>
      <c r="HP45" s="155">
        <f t="shared" si="262"/>
        <v>0</v>
      </c>
      <c r="HQ45" s="180">
        <f t="shared" si="262"/>
        <v>0</v>
      </c>
      <c r="HR45" s="738">
        <f t="shared" si="262"/>
        <v>46</v>
      </c>
      <c r="HS45" s="732">
        <f t="shared" si="187"/>
        <v>0</v>
      </c>
      <c r="HT45" s="159">
        <f t="shared" si="262"/>
        <v>0</v>
      </c>
      <c r="HU45" s="155">
        <f t="shared" si="262"/>
        <v>0</v>
      </c>
      <c r="HV45" s="155">
        <f t="shared" si="262"/>
        <v>0</v>
      </c>
      <c r="HW45" s="155">
        <f t="shared" si="262"/>
        <v>0</v>
      </c>
      <c r="HX45" s="180">
        <f t="shared" si="262"/>
        <v>0</v>
      </c>
      <c r="HY45" s="151">
        <f t="shared" si="262"/>
        <v>0</v>
      </c>
      <c r="HZ45" s="151">
        <f t="shared" si="262"/>
        <v>0</v>
      </c>
      <c r="IA45" s="151">
        <f t="shared" si="262"/>
        <v>0</v>
      </c>
      <c r="IB45" s="151">
        <f t="shared" si="262"/>
        <v>0</v>
      </c>
      <c r="IC45" s="151">
        <f t="shared" si="262"/>
        <v>0</v>
      </c>
      <c r="ID45" s="151">
        <f t="shared" si="262"/>
        <v>0</v>
      </c>
      <c r="IE45" s="151">
        <f t="shared" si="262"/>
        <v>0</v>
      </c>
      <c r="IF45" s="153">
        <f t="shared" si="262"/>
        <v>0</v>
      </c>
      <c r="IG45" s="154"/>
      <c r="IH45" s="275" t="s">
        <v>130</v>
      </c>
      <c r="II45" s="159">
        <f t="shared" ref="II45:JH45" si="263">SUM(II46:II50)</f>
        <v>0</v>
      </c>
      <c r="IJ45" s="151">
        <f t="shared" si="263"/>
        <v>0</v>
      </c>
      <c r="IK45" s="172">
        <f t="shared" si="263"/>
        <v>0</v>
      </c>
      <c r="IL45" s="159">
        <f t="shared" si="263"/>
        <v>0</v>
      </c>
      <c r="IM45" s="151">
        <f t="shared" si="263"/>
        <v>0</v>
      </c>
      <c r="IN45" s="153">
        <f t="shared" si="263"/>
        <v>0</v>
      </c>
      <c r="IO45" s="151">
        <f t="shared" si="263"/>
        <v>2</v>
      </c>
      <c r="IP45" s="151">
        <f t="shared" si="263"/>
        <v>1</v>
      </c>
      <c r="IQ45" s="172">
        <f t="shared" si="263"/>
        <v>0</v>
      </c>
      <c r="IR45" s="159">
        <f t="shared" si="263"/>
        <v>3</v>
      </c>
      <c r="IS45" s="151">
        <f t="shared" si="263"/>
        <v>1</v>
      </c>
      <c r="IT45" s="153">
        <f t="shared" si="263"/>
        <v>1</v>
      </c>
      <c r="IU45" s="151">
        <f t="shared" si="263"/>
        <v>2</v>
      </c>
      <c r="IV45" s="151">
        <f t="shared" si="263"/>
        <v>0</v>
      </c>
      <c r="IW45" s="153">
        <f t="shared" si="263"/>
        <v>2</v>
      </c>
      <c r="IX45" s="159">
        <f t="shared" si="263"/>
        <v>0</v>
      </c>
      <c r="IY45" s="151">
        <f t="shared" si="263"/>
        <v>0</v>
      </c>
      <c r="IZ45" s="153">
        <f t="shared" si="263"/>
        <v>0</v>
      </c>
      <c r="JA45" s="159">
        <f t="shared" si="263"/>
        <v>0</v>
      </c>
      <c r="JB45" s="151">
        <f t="shared" si="263"/>
        <v>0</v>
      </c>
      <c r="JC45" s="153">
        <f t="shared" si="263"/>
        <v>0</v>
      </c>
      <c r="JD45" s="159">
        <f t="shared" si="263"/>
        <v>0</v>
      </c>
      <c r="JE45" s="151">
        <f t="shared" si="263"/>
        <v>0</v>
      </c>
      <c r="JF45" s="151">
        <f t="shared" si="263"/>
        <v>0</v>
      </c>
      <c r="JG45" s="172">
        <f t="shared" si="263"/>
        <v>0</v>
      </c>
      <c r="JH45" s="153">
        <f t="shared" si="263"/>
        <v>0</v>
      </c>
      <c r="JI45" s="154"/>
      <c r="JJ45" s="275" t="s">
        <v>130</v>
      </c>
      <c r="JK45" s="159">
        <f t="shared" ref="JK45:KJ45" si="264">SUM(JK46:JK50)</f>
        <v>0</v>
      </c>
      <c r="JL45" s="151">
        <f t="shared" si="264"/>
        <v>0</v>
      </c>
      <c r="JM45" s="151">
        <f t="shared" si="264"/>
        <v>0</v>
      </c>
      <c r="JN45" s="151">
        <f t="shared" si="264"/>
        <v>0</v>
      </c>
      <c r="JO45" s="153">
        <f t="shared" si="264"/>
        <v>0</v>
      </c>
      <c r="JP45" s="159">
        <f t="shared" si="264"/>
        <v>0</v>
      </c>
      <c r="JQ45" s="151">
        <f t="shared" si="264"/>
        <v>0</v>
      </c>
      <c r="JR45" s="151">
        <f t="shared" si="264"/>
        <v>0</v>
      </c>
      <c r="JS45" s="151">
        <f t="shared" si="264"/>
        <v>0</v>
      </c>
      <c r="JT45" s="153">
        <f t="shared" si="264"/>
        <v>0</v>
      </c>
      <c r="JU45" s="159">
        <f t="shared" si="264"/>
        <v>0</v>
      </c>
      <c r="JV45" s="155">
        <f t="shared" si="264"/>
        <v>0</v>
      </c>
      <c r="JW45" s="155">
        <f t="shared" si="264"/>
        <v>0</v>
      </c>
      <c r="JX45" s="155">
        <f t="shared" si="264"/>
        <v>0</v>
      </c>
      <c r="JY45" s="180">
        <f t="shared" si="264"/>
        <v>0</v>
      </c>
      <c r="JZ45" s="159">
        <f t="shared" si="264"/>
        <v>0</v>
      </c>
      <c r="KA45" s="155">
        <f t="shared" si="264"/>
        <v>0</v>
      </c>
      <c r="KB45" s="155">
        <f t="shared" si="264"/>
        <v>0</v>
      </c>
      <c r="KC45" s="155">
        <f t="shared" si="264"/>
        <v>0</v>
      </c>
      <c r="KD45" s="180">
        <f t="shared" si="264"/>
        <v>0</v>
      </c>
      <c r="KE45" s="159">
        <f t="shared" si="264"/>
        <v>357</v>
      </c>
      <c r="KF45" s="734">
        <f t="shared" si="188"/>
        <v>3.9215686274509802</v>
      </c>
      <c r="KG45" s="180">
        <f t="shared" si="264"/>
        <v>14</v>
      </c>
      <c r="KH45" s="155">
        <f t="shared" si="264"/>
        <v>0</v>
      </c>
      <c r="KI45" s="155">
        <f t="shared" si="264"/>
        <v>0</v>
      </c>
      <c r="KJ45" s="180">
        <f t="shared" si="264"/>
        <v>0</v>
      </c>
      <c r="KK45" s="301"/>
      <c r="KL45" s="275" t="s">
        <v>130</v>
      </c>
      <c r="KM45" s="159">
        <f t="shared" ref="KM45:LB45" si="265">SUM(KM46:KM50)</f>
        <v>0</v>
      </c>
      <c r="KN45" s="155">
        <f t="shared" si="265"/>
        <v>0</v>
      </c>
      <c r="KO45" s="155">
        <f t="shared" si="265"/>
        <v>0</v>
      </c>
      <c r="KP45" s="155">
        <f t="shared" si="265"/>
        <v>3</v>
      </c>
      <c r="KQ45" s="155">
        <f t="shared" si="265"/>
        <v>0</v>
      </c>
      <c r="KR45" s="155">
        <f t="shared" si="265"/>
        <v>3</v>
      </c>
      <c r="KS45" s="155">
        <f t="shared" si="265"/>
        <v>1</v>
      </c>
      <c r="KT45" s="155">
        <f t="shared" si="265"/>
        <v>0</v>
      </c>
      <c r="KU45" s="180">
        <f t="shared" si="265"/>
        <v>6</v>
      </c>
      <c r="KV45" s="331">
        <f t="shared" si="265"/>
        <v>0</v>
      </c>
      <c r="KW45" s="180">
        <f t="shared" si="265"/>
        <v>0</v>
      </c>
      <c r="KX45" s="288">
        <f t="shared" si="265"/>
        <v>0</v>
      </c>
      <c r="KY45" s="159">
        <f t="shared" si="265"/>
        <v>0</v>
      </c>
      <c r="KZ45" s="155">
        <f t="shared" si="265"/>
        <v>0</v>
      </c>
      <c r="LA45" s="155">
        <f t="shared" si="265"/>
        <v>0</v>
      </c>
      <c r="LB45" s="180">
        <f t="shared" si="265"/>
        <v>0</v>
      </c>
      <c r="LD45" s="275" t="s">
        <v>130</v>
      </c>
      <c r="LE45" s="417">
        <f t="shared" ref="LE45:LR45" si="266">SUM(LE46:LE50)</f>
        <v>0</v>
      </c>
      <c r="LF45" s="417">
        <f t="shared" si="266"/>
        <v>0</v>
      </c>
      <c r="LG45" s="417">
        <f t="shared" si="266"/>
        <v>0</v>
      </c>
      <c r="LH45" s="417">
        <f t="shared" si="266"/>
        <v>0</v>
      </c>
      <c r="LI45" s="417">
        <f t="shared" si="266"/>
        <v>0</v>
      </c>
      <c r="LJ45" s="795">
        <f t="shared" si="266"/>
        <v>0</v>
      </c>
      <c r="LK45" s="454">
        <f t="shared" si="266"/>
        <v>0</v>
      </c>
      <c r="LL45" s="460">
        <f t="shared" si="266"/>
        <v>0</v>
      </c>
      <c r="LM45" s="460">
        <f t="shared" si="266"/>
        <v>0</v>
      </c>
      <c r="LN45" s="462">
        <f t="shared" si="266"/>
        <v>0</v>
      </c>
      <c r="LO45" s="503">
        <f t="shared" si="266"/>
        <v>6</v>
      </c>
      <c r="LP45" s="504">
        <f t="shared" si="266"/>
        <v>0</v>
      </c>
      <c r="LQ45" s="504">
        <f t="shared" si="266"/>
        <v>0</v>
      </c>
      <c r="LR45" s="505">
        <f t="shared" si="266"/>
        <v>0</v>
      </c>
      <c r="LS45" s="454">
        <f t="shared" ref="LS45:LV45" si="267">SUM(LS46:LS50)</f>
        <v>79</v>
      </c>
      <c r="LT45" s="460">
        <f t="shared" si="267"/>
        <v>8</v>
      </c>
      <c r="LU45" s="460">
        <f t="shared" si="267"/>
        <v>3</v>
      </c>
      <c r="LV45" s="462">
        <f t="shared" si="267"/>
        <v>11</v>
      </c>
      <c r="LW45" s="961"/>
    </row>
    <row r="46" spans="1:335" s="288" customFormat="1" ht="18.75" x14ac:dyDescent="0.3">
      <c r="A46" s="235">
        <v>1445</v>
      </c>
      <c r="B46" s="201" t="s">
        <v>137</v>
      </c>
      <c r="C46" s="202">
        <v>53</v>
      </c>
      <c r="D46" s="380">
        <v>0</v>
      </c>
      <c r="E46" s="326">
        <v>0</v>
      </c>
      <c r="F46" s="326">
        <v>0</v>
      </c>
      <c r="G46" s="705">
        <f t="shared" si="152"/>
        <v>0</v>
      </c>
      <c r="H46" s="326">
        <v>0</v>
      </c>
      <c r="I46" s="379">
        <v>0</v>
      </c>
      <c r="J46" s="380">
        <v>7</v>
      </c>
      <c r="K46" s="326">
        <v>7</v>
      </c>
      <c r="L46" s="326">
        <v>6</v>
      </c>
      <c r="M46" s="406">
        <f t="shared" si="174"/>
        <v>11.320754716981133</v>
      </c>
      <c r="N46" s="380">
        <v>7</v>
      </c>
      <c r="O46" s="326">
        <v>7</v>
      </c>
      <c r="P46" s="326">
        <v>6</v>
      </c>
      <c r="Q46" s="386">
        <f t="shared" si="175"/>
        <v>11.320754716981133</v>
      </c>
      <c r="R46" s="380">
        <v>0</v>
      </c>
      <c r="S46" s="326">
        <v>0</v>
      </c>
      <c r="T46" s="326">
        <v>0</v>
      </c>
      <c r="U46" s="326">
        <v>0</v>
      </c>
      <c r="V46" s="326">
        <v>0</v>
      </c>
      <c r="W46" s="327">
        <v>0</v>
      </c>
      <c r="X46" s="326">
        <v>7</v>
      </c>
      <c r="Y46" s="326">
        <v>7</v>
      </c>
      <c r="Z46" s="326">
        <v>7</v>
      </c>
      <c r="AA46" s="326">
        <v>7</v>
      </c>
      <c r="AB46" s="326">
        <v>10</v>
      </c>
      <c r="AC46" s="326">
        <v>2</v>
      </c>
      <c r="AD46" s="326">
        <v>0</v>
      </c>
      <c r="AE46" s="326">
        <v>0</v>
      </c>
      <c r="AF46" s="327">
        <v>0</v>
      </c>
      <c r="AG46" s="204"/>
      <c r="AH46" s="148"/>
      <c r="AI46" s="276" t="s">
        <v>137</v>
      </c>
      <c r="AJ46" s="202">
        <v>61</v>
      </c>
      <c r="AK46" s="327">
        <v>4</v>
      </c>
      <c r="AL46" s="708">
        <v>6.557377049180328</v>
      </c>
      <c r="AM46" s="326">
        <v>4</v>
      </c>
      <c r="AN46" s="326">
        <v>4</v>
      </c>
      <c r="AO46" s="326">
        <v>0</v>
      </c>
      <c r="AP46" s="326">
        <v>0</v>
      </c>
      <c r="AQ46" s="327">
        <v>8</v>
      </c>
      <c r="AR46" s="326">
        <v>0</v>
      </c>
      <c r="AS46" s="326">
        <v>0</v>
      </c>
      <c r="AT46" s="379">
        <v>6</v>
      </c>
      <c r="AU46" s="380">
        <v>11</v>
      </c>
      <c r="AV46" s="708">
        <v>18.032786885245901</v>
      </c>
      <c r="AW46" s="326">
        <v>11</v>
      </c>
      <c r="AX46" s="744">
        <v>11</v>
      </c>
      <c r="AY46" s="326">
        <v>0</v>
      </c>
      <c r="AZ46" s="326">
        <v>0</v>
      </c>
      <c r="BA46" s="326">
        <v>0</v>
      </c>
      <c r="BB46" s="708">
        <f t="shared" si="156"/>
        <v>0</v>
      </c>
      <c r="BC46" s="326">
        <v>0</v>
      </c>
      <c r="BD46" s="326">
        <v>0</v>
      </c>
      <c r="BE46" s="326">
        <v>0</v>
      </c>
      <c r="BF46" s="708">
        <v>0</v>
      </c>
      <c r="BG46" s="326">
        <v>0</v>
      </c>
      <c r="BH46" s="326">
        <v>0</v>
      </c>
      <c r="BI46" s="326">
        <v>0</v>
      </c>
      <c r="BJ46" s="326">
        <v>0</v>
      </c>
      <c r="BK46" s="326">
        <v>0</v>
      </c>
      <c r="BL46" s="326">
        <v>0</v>
      </c>
      <c r="BM46" s="327">
        <v>0</v>
      </c>
      <c r="BN46" s="148"/>
      <c r="BO46" s="201" t="s">
        <v>137</v>
      </c>
      <c r="BP46" s="202">
        <v>69</v>
      </c>
      <c r="BQ46" s="380">
        <v>0</v>
      </c>
      <c r="BR46" s="326">
        <v>27</v>
      </c>
      <c r="BS46" s="326">
        <v>0</v>
      </c>
      <c r="BT46" s="326">
        <v>2</v>
      </c>
      <c r="BU46" s="326">
        <v>0</v>
      </c>
      <c r="BV46" s="326">
        <v>0</v>
      </c>
      <c r="BW46" s="326">
        <v>0</v>
      </c>
      <c r="BX46" s="326">
        <v>0</v>
      </c>
      <c r="BY46" s="708">
        <f t="shared" si="198"/>
        <v>0</v>
      </c>
      <c r="BZ46" s="326">
        <v>0</v>
      </c>
      <c r="CA46" s="326">
        <v>0</v>
      </c>
      <c r="CB46" s="326">
        <v>0</v>
      </c>
      <c r="CC46" s="708">
        <f t="shared" si="179"/>
        <v>0</v>
      </c>
      <c r="CD46" s="326">
        <v>0</v>
      </c>
      <c r="CE46" s="326">
        <v>0</v>
      </c>
      <c r="CF46" s="326">
        <v>0</v>
      </c>
      <c r="CG46" s="326">
        <v>0</v>
      </c>
      <c r="CH46" s="326">
        <v>0</v>
      </c>
      <c r="CI46" s="379">
        <v>0</v>
      </c>
      <c r="CJ46" s="380">
        <v>0</v>
      </c>
      <c r="CK46" s="326">
        <v>0</v>
      </c>
      <c r="CL46" s="716">
        <f t="shared" si="180"/>
        <v>0</v>
      </c>
      <c r="CM46" s="326"/>
      <c r="CN46" s="326"/>
      <c r="CO46" s="327">
        <v>0</v>
      </c>
      <c r="CP46" s="148"/>
      <c r="CQ46" s="370" t="s">
        <v>137</v>
      </c>
      <c r="CR46" s="371">
        <v>9</v>
      </c>
      <c r="CS46" s="380"/>
      <c r="CT46" s="380">
        <v>12</v>
      </c>
      <c r="CU46" s="326"/>
      <c r="CV46" s="326">
        <v>1</v>
      </c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80"/>
      <c r="DM46" s="327"/>
      <c r="DN46" s="148"/>
      <c r="DO46" s="201" t="s">
        <v>137</v>
      </c>
      <c r="DP46" s="202">
        <v>67</v>
      </c>
      <c r="DQ46" s="380"/>
      <c r="DR46" s="326">
        <v>2</v>
      </c>
      <c r="DS46" s="326">
        <v>1</v>
      </c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>
        <v>0</v>
      </c>
      <c r="EH46" s="327">
        <v>0</v>
      </c>
      <c r="EI46" s="326"/>
      <c r="EJ46" s="326"/>
      <c r="EK46" s="716">
        <v>0</v>
      </c>
      <c r="EL46" s="326"/>
      <c r="EM46" s="326">
        <v>6</v>
      </c>
      <c r="EN46" s="708">
        <v>1.4925373134328357</v>
      </c>
      <c r="EO46" s="326">
        <v>6</v>
      </c>
      <c r="EP46" s="716">
        <v>8.9552238805970141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6</v>
      </c>
      <c r="EW46" s="326">
        <v>2</v>
      </c>
      <c r="EX46" s="327">
        <v>0</v>
      </c>
      <c r="EY46" s="326">
        <v>2</v>
      </c>
      <c r="EZ46" s="326">
        <v>0</v>
      </c>
      <c r="FA46" s="379">
        <v>0</v>
      </c>
      <c r="FB46" s="380">
        <v>3</v>
      </c>
      <c r="FC46" s="326">
        <v>0</v>
      </c>
      <c r="FD46" s="327">
        <v>0</v>
      </c>
      <c r="FE46" s="326">
        <v>0</v>
      </c>
      <c r="FF46" s="326">
        <v>0</v>
      </c>
      <c r="FG46" s="379">
        <v>0</v>
      </c>
      <c r="FH46" s="380">
        <v>0</v>
      </c>
      <c r="FI46" s="326">
        <v>0</v>
      </c>
      <c r="FJ46" s="327">
        <v>0</v>
      </c>
      <c r="FK46" s="205">
        <v>0</v>
      </c>
      <c r="FL46" s="724" t="e">
        <f t="shared" si="165"/>
        <v>#DIV/0!</v>
      </c>
      <c r="FM46" s="326">
        <v>0</v>
      </c>
      <c r="FN46" s="326">
        <v>0</v>
      </c>
      <c r="FO46" s="326">
        <v>0</v>
      </c>
      <c r="FP46" s="326">
        <v>1</v>
      </c>
      <c r="FQ46" s="327">
        <v>0</v>
      </c>
      <c r="FR46" s="380">
        <v>0</v>
      </c>
      <c r="FS46" s="326">
        <v>0</v>
      </c>
      <c r="FT46" s="326">
        <v>0</v>
      </c>
      <c r="FU46" s="326">
        <v>3</v>
      </c>
      <c r="FV46" s="326">
        <v>2</v>
      </c>
      <c r="FW46" s="326">
        <v>0</v>
      </c>
      <c r="FX46" s="326">
        <v>0</v>
      </c>
      <c r="FY46" s="326">
        <v>1</v>
      </c>
      <c r="FZ46" s="326">
        <v>0</v>
      </c>
      <c r="GA46" s="326">
        <v>3</v>
      </c>
      <c r="GB46" s="326">
        <v>0</v>
      </c>
      <c r="GC46" s="326">
        <v>0</v>
      </c>
      <c r="GD46" s="326">
        <v>1</v>
      </c>
      <c r="GE46" s="326">
        <v>0</v>
      </c>
      <c r="GF46" s="326">
        <v>0</v>
      </c>
      <c r="GG46" s="327">
        <v>1</v>
      </c>
      <c r="GH46" s="148"/>
      <c r="GI46" s="201" t="s">
        <v>137</v>
      </c>
      <c r="GJ46" s="486">
        <v>549</v>
      </c>
      <c r="GK46" s="727">
        <v>15.300546448087433</v>
      </c>
      <c r="GL46" s="380">
        <v>0</v>
      </c>
      <c r="GM46" s="326">
        <v>0</v>
      </c>
      <c r="GN46" s="326">
        <v>1</v>
      </c>
      <c r="GO46" s="326">
        <v>2</v>
      </c>
      <c r="GP46" s="327">
        <v>0</v>
      </c>
      <c r="GQ46" s="380">
        <v>14</v>
      </c>
      <c r="GR46" s="326">
        <v>7</v>
      </c>
      <c r="GS46" s="326">
        <v>11</v>
      </c>
      <c r="GT46" s="326">
        <v>29</v>
      </c>
      <c r="GU46" s="327">
        <v>20</v>
      </c>
      <c r="GV46" s="205">
        <v>44</v>
      </c>
      <c r="GW46" s="205">
        <v>614</v>
      </c>
      <c r="GX46" s="730">
        <v>7.1661237785016292</v>
      </c>
      <c r="GY46" s="380">
        <v>0</v>
      </c>
      <c r="GZ46" s="326">
        <v>0</v>
      </c>
      <c r="HA46" s="326">
        <v>0</v>
      </c>
      <c r="HB46" s="326">
        <v>0</v>
      </c>
      <c r="HC46" s="326">
        <v>0</v>
      </c>
      <c r="HD46" s="326">
        <v>0</v>
      </c>
      <c r="HE46" s="326">
        <v>0</v>
      </c>
      <c r="HF46" s="326">
        <v>0</v>
      </c>
      <c r="HG46" s="327">
        <v>0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2</v>
      </c>
      <c r="IP46" s="326">
        <v>1</v>
      </c>
      <c r="IQ46" s="379">
        <v>0</v>
      </c>
      <c r="IR46" s="380">
        <v>3</v>
      </c>
      <c r="IS46" s="326">
        <v>1</v>
      </c>
      <c r="IT46" s="327">
        <v>1</v>
      </c>
      <c r="IU46" s="326">
        <v>2</v>
      </c>
      <c r="IV46" s="326">
        <v>0</v>
      </c>
      <c r="IW46" s="327">
        <v>1</v>
      </c>
      <c r="IX46" s="380">
        <v>0</v>
      </c>
      <c r="IY46" s="326">
        <v>0</v>
      </c>
      <c r="IZ46" s="327">
        <v>0</v>
      </c>
      <c r="JA46" s="380">
        <v>0</v>
      </c>
      <c r="JB46" s="326">
        <v>0</v>
      </c>
      <c r="JC46" s="327">
        <v>0</v>
      </c>
      <c r="JD46" s="380">
        <v>0</v>
      </c>
      <c r="JE46" s="326">
        <v>0</v>
      </c>
      <c r="JF46" s="326">
        <v>0</v>
      </c>
      <c r="JG46" s="326">
        <v>0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/>
      <c r="JQ46" s="326"/>
      <c r="JR46" s="326"/>
      <c r="JS46" s="326"/>
      <c r="JT46" s="327"/>
      <c r="JU46" s="380">
        <v>0</v>
      </c>
      <c r="JV46" s="326">
        <v>0</v>
      </c>
      <c r="JW46" s="326">
        <v>0</v>
      </c>
      <c r="JX46" s="326">
        <v>0</v>
      </c>
      <c r="JY46" s="327">
        <v>0</v>
      </c>
      <c r="JZ46" s="380">
        <v>0</v>
      </c>
      <c r="KA46" s="326">
        <v>0</v>
      </c>
      <c r="KB46" s="326">
        <v>0</v>
      </c>
      <c r="KC46" s="326">
        <v>0</v>
      </c>
      <c r="KD46" s="327">
        <v>0</v>
      </c>
      <c r="KE46" s="205">
        <v>307</v>
      </c>
      <c r="KF46" s="734">
        <v>2.9315960912052117</v>
      </c>
      <c r="KG46" s="173">
        <v>9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2</v>
      </c>
      <c r="KQ46" s="203">
        <v>0</v>
      </c>
      <c r="KR46" s="203">
        <v>3</v>
      </c>
      <c r="KS46" s="203">
        <v>0</v>
      </c>
      <c r="KT46" s="203">
        <v>0</v>
      </c>
      <c r="KU46" s="173">
        <v>5</v>
      </c>
      <c r="KV46" s="332"/>
      <c r="KW46" s="173"/>
      <c r="KY46" s="205"/>
      <c r="KZ46" s="203"/>
      <c r="LA46" s="203"/>
      <c r="LB46" s="173"/>
      <c r="LD46" s="276" t="s">
        <v>137</v>
      </c>
      <c r="LE46" s="419"/>
      <c r="LF46" s="419"/>
      <c r="LG46" s="419"/>
      <c r="LH46" s="419"/>
      <c r="LI46" s="419"/>
      <c r="LJ46" s="545"/>
      <c r="LK46" s="480"/>
      <c r="LL46" s="452"/>
      <c r="LM46" s="452"/>
      <c r="LN46" s="453"/>
      <c r="LO46" s="480">
        <v>6</v>
      </c>
      <c r="LP46" s="452"/>
      <c r="LQ46" s="452"/>
      <c r="LR46" s="453"/>
      <c r="LS46" s="480">
        <v>75</v>
      </c>
      <c r="LT46" s="452">
        <v>7</v>
      </c>
      <c r="LU46" s="452">
        <v>2</v>
      </c>
      <c r="LV46" s="914">
        <v>10</v>
      </c>
      <c r="LW46" s="961"/>
    </row>
    <row r="47" spans="1:335" s="288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 t="e">
        <f t="shared" si="152"/>
        <v>#DIV/0!</v>
      </c>
      <c r="H47" s="326"/>
      <c r="I47" s="379"/>
      <c r="J47" s="380">
        <v>1</v>
      </c>
      <c r="K47" s="326"/>
      <c r="L47" s="326">
        <v>1</v>
      </c>
      <c r="M47" s="406" t="e">
        <f t="shared" si="174"/>
        <v>#DIV/0!</v>
      </c>
      <c r="N47" s="380">
        <v>1</v>
      </c>
      <c r="O47" s="326"/>
      <c r="P47" s="326">
        <v>1</v>
      </c>
      <c r="Q47" s="386" t="e">
        <f t="shared" si="175"/>
        <v>#DIV/0!</v>
      </c>
      <c r="R47" s="380"/>
      <c r="S47" s="326"/>
      <c r="T47" s="326"/>
      <c r="U47" s="326"/>
      <c r="V47" s="326"/>
      <c r="W47" s="327"/>
      <c r="X47" s="326">
        <v>1</v>
      </c>
      <c r="Y47" s="326"/>
      <c r="Z47" s="326">
        <v>1</v>
      </c>
      <c r="AA47" s="326"/>
      <c r="AB47" s="326"/>
      <c r="AC47" s="326">
        <v>1</v>
      </c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/>
      <c r="AL47" s="708" t="e">
        <f t="shared" ref="AL47" si="268">AK47/AJ47*100</f>
        <v>#DIV/0!</v>
      </c>
      <c r="AM47" s="326"/>
      <c r="AN47" s="326"/>
      <c r="AO47" s="326"/>
      <c r="AP47" s="326"/>
      <c r="AQ47" s="327"/>
      <c r="AR47" s="326"/>
      <c r="AS47" s="326"/>
      <c r="AT47" s="379"/>
      <c r="AU47" s="380">
        <v>2</v>
      </c>
      <c r="AV47" s="708" t="e">
        <f t="shared" ref="AV47" si="269">AU47/AJ47*100</f>
        <v>#DIV/0!</v>
      </c>
      <c r="AW47" s="326">
        <v>2</v>
      </c>
      <c r="AX47" s="744">
        <v>2</v>
      </c>
      <c r="AY47" s="326"/>
      <c r="AZ47" s="326"/>
      <c r="BA47" s="326"/>
      <c r="BB47" s="708" t="e">
        <f t="shared" si="156"/>
        <v>#DIV/0!</v>
      </c>
      <c r="BC47" s="326"/>
      <c r="BD47" s="326"/>
      <c r="BE47" s="326"/>
      <c r="BF47" s="708" t="e">
        <f t="shared" ref="BF47" si="270">BE47/AJ47*100</f>
        <v>#DIV/0!</v>
      </c>
      <c r="BG47" s="326"/>
      <c r="BH47" s="326"/>
      <c r="BI47" s="326"/>
      <c r="BJ47" s="326"/>
      <c r="BK47" s="934"/>
      <c r="BL47" s="934"/>
      <c r="BM47" s="327"/>
      <c r="BN47" s="148"/>
      <c r="BO47" s="201" t="s">
        <v>146</v>
      </c>
      <c r="BP47" s="202">
        <v>0</v>
      </c>
      <c r="BQ47" s="380"/>
      <c r="BR47" s="326"/>
      <c r="BS47" s="326"/>
      <c r="BT47" s="326"/>
      <c r="BU47" s="326"/>
      <c r="BV47" s="326"/>
      <c r="BW47" s="326"/>
      <c r="BX47" s="326"/>
      <c r="BY47" s="708" t="e">
        <f t="shared" si="198"/>
        <v>#DIV/0!</v>
      </c>
      <c r="BZ47" s="326"/>
      <c r="CA47" s="326"/>
      <c r="CB47" s="326"/>
      <c r="CC47" s="708" t="e">
        <f t="shared" si="179"/>
        <v>#DIV/0!</v>
      </c>
      <c r="CD47" s="326"/>
      <c r="CE47" s="326"/>
      <c r="CF47" s="326"/>
      <c r="CG47" s="326"/>
      <c r="CH47" s="813"/>
      <c r="CI47" s="964"/>
      <c r="CJ47" s="380"/>
      <c r="CK47" s="326"/>
      <c r="CL47" s="716" t="e">
        <f t="shared" si="180"/>
        <v>#DIV/0!</v>
      </c>
      <c r="CM47" s="326"/>
      <c r="CN47" s="326"/>
      <c r="CO47" s="327"/>
      <c r="CP47" s="148"/>
      <c r="CQ47" s="370" t="s">
        <v>146</v>
      </c>
      <c r="CR47" s="371">
        <v>0</v>
      </c>
      <c r="CS47" s="380"/>
      <c r="CT47" s="326"/>
      <c r="CU47" s="326"/>
      <c r="CV47" s="326"/>
      <c r="CW47" s="326"/>
      <c r="CX47" s="326"/>
      <c r="CY47" s="326"/>
      <c r="CZ47" s="326"/>
      <c r="DA47" s="326"/>
      <c r="DB47" s="326"/>
      <c r="DC47" s="326"/>
      <c r="DD47" s="326"/>
      <c r="DE47" s="326"/>
      <c r="DF47" s="326"/>
      <c r="DG47" s="326"/>
      <c r="DH47" s="326"/>
      <c r="DI47" s="379"/>
      <c r="DJ47" s="380"/>
      <c r="DK47" s="327"/>
      <c r="DL47" s="380"/>
      <c r="DM47" s="327"/>
      <c r="DN47" s="148"/>
      <c r="DO47" s="201" t="s">
        <v>146</v>
      </c>
      <c r="DP47" s="202">
        <v>0</v>
      </c>
      <c r="DQ47" s="380"/>
      <c r="DR47" s="326"/>
      <c r="DS47" s="326"/>
      <c r="DT47" s="379"/>
      <c r="DU47" s="380"/>
      <c r="DV47" s="326"/>
      <c r="DW47" s="326"/>
      <c r="DX47" s="720" t="e">
        <f t="shared" ref="DX47" si="271">DW47/DP47*100</f>
        <v>#DIV/0!</v>
      </c>
      <c r="DY47" s="380"/>
      <c r="DZ47" s="326"/>
      <c r="EA47" s="326"/>
      <c r="EB47" s="716" t="e">
        <f t="shared" ref="EB47" si="272">EA47/DP47*100</f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ref="EK47" si="273">EJ47/DP47*100</f>
        <v>#DIV/0!</v>
      </c>
      <c r="EL47" s="326"/>
      <c r="EM47" s="326"/>
      <c r="EN47" s="708" t="e">
        <f t="shared" ref="EN47" si="274">EM47/DP47*100</f>
        <v>#DIV/0!</v>
      </c>
      <c r="EO47" s="326"/>
      <c r="EP47" s="716" t="e">
        <f t="shared" ref="EP47" si="275">EO47/DP47*100</f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0</v>
      </c>
      <c r="FL47" s="724" t="e">
        <f t="shared" si="165"/>
        <v>#DIV/0!</v>
      </c>
      <c r="FM47" s="326"/>
      <c r="FN47" s="326"/>
      <c r="FO47" s="326"/>
      <c r="FP47" s="326"/>
      <c r="FQ47" s="327"/>
      <c r="FR47" s="380"/>
      <c r="FS47" s="326"/>
      <c r="FT47" s="326"/>
      <c r="FU47" s="326"/>
      <c r="FV47" s="326"/>
      <c r="FW47" s="326"/>
      <c r="FX47" s="326"/>
      <c r="FY47" s="326"/>
      <c r="FZ47" s="326"/>
      <c r="GA47" s="326">
        <v>1</v>
      </c>
      <c r="GB47" s="326"/>
      <c r="GC47" s="326"/>
      <c r="GD47" s="326"/>
      <c r="GE47" s="326"/>
      <c r="GF47" s="326"/>
      <c r="GG47" s="327"/>
      <c r="GH47" s="148"/>
      <c r="GI47" s="201" t="s">
        <v>146</v>
      </c>
      <c r="GJ47" s="486">
        <v>0</v>
      </c>
      <c r="GK47" s="727" t="e">
        <f t="shared" ref="GK47" si="276">(SUM(GL47:GU47)/GJ47)*100</f>
        <v>#DIV/0!</v>
      </c>
      <c r="GL47" s="380"/>
      <c r="GM47" s="326"/>
      <c r="GN47" s="326"/>
      <c r="GO47" s="326"/>
      <c r="GP47" s="327">
        <v>1</v>
      </c>
      <c r="GQ47" s="380"/>
      <c r="GR47" s="326"/>
      <c r="GS47" s="326"/>
      <c r="GT47" s="326"/>
      <c r="GU47" s="327"/>
      <c r="GV47" s="205"/>
      <c r="GW47" s="205">
        <v>0</v>
      </c>
      <c r="GX47" s="730" t="e">
        <f t="shared" ref="GX47" si="277">GV47/GW47*100</f>
        <v>#DIV/0!</v>
      </c>
      <c r="GY47" s="380"/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f t="shared" ref="HS47" si="278">SUM(HT47:HX47)/HR47*100</f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f t="shared" ref="KF47" si="279">KG47/KE47*100</f>
        <v>#DIV/0!</v>
      </c>
      <c r="KG47" s="174">
        <v>1</v>
      </c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421" t="s">
        <v>146</v>
      </c>
      <c r="LE47" s="419"/>
      <c r="LF47" s="419"/>
      <c r="LG47" s="419"/>
      <c r="LH47" s="419"/>
      <c r="LI47" s="419"/>
      <c r="LJ47" s="545"/>
      <c r="LK47" s="480"/>
      <c r="LL47" s="452"/>
      <c r="LM47" s="452"/>
      <c r="LN47" s="453"/>
      <c r="LO47" s="480"/>
      <c r="LP47" s="452"/>
      <c r="LQ47" s="452"/>
      <c r="LR47" s="453"/>
      <c r="LS47" s="480">
        <v>0</v>
      </c>
      <c r="LT47" s="452"/>
      <c r="LU47" s="452"/>
      <c r="LV47" s="914"/>
      <c r="LW47" s="961"/>
    </row>
    <row r="48" spans="1:335" s="288" customFormat="1" ht="18.75" x14ac:dyDescent="0.3">
      <c r="A48" s="235">
        <v>1452</v>
      </c>
      <c r="B48" s="201" t="s">
        <v>142</v>
      </c>
      <c r="C48" s="202">
        <v>4</v>
      </c>
      <c r="D48" s="380">
        <v>0</v>
      </c>
      <c r="E48" s="326">
        <v>0</v>
      </c>
      <c r="F48" s="326">
        <v>0</v>
      </c>
      <c r="G48" s="705">
        <f t="shared" si="152"/>
        <v>0</v>
      </c>
      <c r="H48" s="326">
        <v>0</v>
      </c>
      <c r="I48" s="379">
        <v>0</v>
      </c>
      <c r="J48" s="380">
        <v>0</v>
      </c>
      <c r="K48" s="326">
        <v>0</v>
      </c>
      <c r="L48" s="326">
        <v>0</v>
      </c>
      <c r="M48" s="406">
        <f t="shared" si="174"/>
        <v>0</v>
      </c>
      <c r="N48" s="380">
        <v>0</v>
      </c>
      <c r="O48" s="326">
        <v>0</v>
      </c>
      <c r="P48" s="326">
        <v>0</v>
      </c>
      <c r="Q48" s="386">
        <f t="shared" si="175"/>
        <v>0</v>
      </c>
      <c r="R48" s="380">
        <v>0</v>
      </c>
      <c r="S48" s="326">
        <v>0</v>
      </c>
      <c r="T48" s="326">
        <v>0</v>
      </c>
      <c r="U48" s="326">
        <v>0</v>
      </c>
      <c r="V48" s="326">
        <v>0</v>
      </c>
      <c r="W48" s="327">
        <v>0</v>
      </c>
      <c r="X48" s="326">
        <v>0</v>
      </c>
      <c r="Y48" s="326">
        <v>0</v>
      </c>
      <c r="Z48" s="326">
        <v>0</v>
      </c>
      <c r="AA48" s="326">
        <v>0</v>
      </c>
      <c r="AB48" s="326">
        <v>0</v>
      </c>
      <c r="AC48" s="326">
        <v>0</v>
      </c>
      <c r="AD48" s="326">
        <v>0</v>
      </c>
      <c r="AE48" s="326">
        <v>0</v>
      </c>
      <c r="AF48" s="327">
        <v>0</v>
      </c>
      <c r="AG48" s="204"/>
      <c r="AH48" s="148"/>
      <c r="AI48" s="276" t="s">
        <v>142</v>
      </c>
      <c r="AJ48" s="202">
        <v>5</v>
      </c>
      <c r="AK48" s="327">
        <v>0</v>
      </c>
      <c r="AL48" s="708">
        <v>0</v>
      </c>
      <c r="AM48" s="326">
        <v>0</v>
      </c>
      <c r="AN48" s="326">
        <v>0</v>
      </c>
      <c r="AO48" s="326">
        <v>0</v>
      </c>
      <c r="AP48" s="326">
        <v>0</v>
      </c>
      <c r="AQ48" s="327">
        <v>2</v>
      </c>
      <c r="AR48" s="326">
        <v>0</v>
      </c>
      <c r="AS48" s="326">
        <v>0</v>
      </c>
      <c r="AT48" s="379">
        <v>0</v>
      </c>
      <c r="AU48" s="380">
        <v>2</v>
      </c>
      <c r="AV48" s="708">
        <v>40</v>
      </c>
      <c r="AW48" s="326">
        <v>2</v>
      </c>
      <c r="AX48" s="744">
        <v>2</v>
      </c>
      <c r="AY48" s="326">
        <v>0</v>
      </c>
      <c r="AZ48" s="326">
        <v>0</v>
      </c>
      <c r="BA48" s="326">
        <v>0</v>
      </c>
      <c r="BB48" s="708">
        <f t="shared" si="156"/>
        <v>0</v>
      </c>
      <c r="BC48" s="326">
        <v>0</v>
      </c>
      <c r="BD48" s="326">
        <v>0</v>
      </c>
      <c r="BE48" s="326">
        <v>0</v>
      </c>
      <c r="BF48" s="708">
        <v>0</v>
      </c>
      <c r="BG48" s="326">
        <v>0</v>
      </c>
      <c r="BH48" s="326">
        <v>0</v>
      </c>
      <c r="BI48" s="326">
        <v>0</v>
      </c>
      <c r="BJ48" s="326">
        <v>0</v>
      </c>
      <c r="BK48" s="326">
        <v>0</v>
      </c>
      <c r="BL48" s="326">
        <v>0</v>
      </c>
      <c r="BM48" s="327">
        <v>0</v>
      </c>
      <c r="BN48" s="148"/>
      <c r="BO48" s="201" t="s">
        <v>142</v>
      </c>
      <c r="BP48" s="202">
        <v>6</v>
      </c>
      <c r="BQ48" s="380">
        <v>0</v>
      </c>
      <c r="BR48" s="326">
        <v>6</v>
      </c>
      <c r="BS48" s="326">
        <v>0</v>
      </c>
      <c r="BT48" s="326">
        <v>2</v>
      </c>
      <c r="BU48" s="326">
        <v>0</v>
      </c>
      <c r="BV48" s="326">
        <v>0</v>
      </c>
      <c r="BW48" s="326">
        <v>0</v>
      </c>
      <c r="BX48" s="326">
        <v>0</v>
      </c>
      <c r="BY48" s="708">
        <f t="shared" si="198"/>
        <v>0</v>
      </c>
      <c r="BZ48" s="326">
        <v>0</v>
      </c>
      <c r="CA48" s="326">
        <v>0</v>
      </c>
      <c r="CB48" s="326">
        <v>0</v>
      </c>
      <c r="CC48" s="708">
        <f t="shared" si="179"/>
        <v>0</v>
      </c>
      <c r="CD48" s="326">
        <v>0</v>
      </c>
      <c r="CE48" s="326">
        <v>0</v>
      </c>
      <c r="CF48" s="326">
        <v>0</v>
      </c>
      <c r="CG48" s="326">
        <v>0</v>
      </c>
      <c r="CH48" s="326">
        <v>0</v>
      </c>
      <c r="CI48" s="379">
        <v>0</v>
      </c>
      <c r="CJ48" s="380">
        <v>0</v>
      </c>
      <c r="CK48" s="326">
        <v>0</v>
      </c>
      <c r="CL48" s="716">
        <f t="shared" si="180"/>
        <v>0</v>
      </c>
      <c r="CM48" s="326"/>
      <c r="CN48" s="326"/>
      <c r="CO48" s="327">
        <v>0</v>
      </c>
      <c r="CP48" s="148"/>
      <c r="CQ48" s="370" t="s">
        <v>142</v>
      </c>
      <c r="CR48" s="371">
        <v>1</v>
      </c>
      <c r="CS48" s="380"/>
      <c r="CT48" s="380">
        <v>1</v>
      </c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80"/>
      <c r="DM48" s="327"/>
      <c r="DN48" s="148"/>
      <c r="DO48" s="201" t="s">
        <v>142</v>
      </c>
      <c r="DP48" s="202">
        <v>5</v>
      </c>
      <c r="DQ48" s="380"/>
      <c r="DR48" s="326">
        <v>4</v>
      </c>
      <c r="DS48" s="326">
        <v>2</v>
      </c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>
        <v>0</v>
      </c>
      <c r="EH48" s="327">
        <v>0</v>
      </c>
      <c r="EI48" s="326"/>
      <c r="EJ48" s="326"/>
      <c r="EK48" s="716">
        <v>0</v>
      </c>
      <c r="EL48" s="326"/>
      <c r="EM48" s="326">
        <v>1</v>
      </c>
      <c r="EN48" s="708">
        <v>20</v>
      </c>
      <c r="EO48" s="326">
        <v>1</v>
      </c>
      <c r="EP48" s="716">
        <v>20</v>
      </c>
      <c r="EQ48" s="148"/>
      <c r="ER48" s="201" t="s">
        <v>142</v>
      </c>
      <c r="ES48" s="380">
        <v>0</v>
      </c>
      <c r="ET48" s="326">
        <v>0</v>
      </c>
      <c r="EU48" s="379">
        <v>0</v>
      </c>
      <c r="EV48" s="380">
        <v>0</v>
      </c>
      <c r="EW48" s="326">
        <v>0</v>
      </c>
      <c r="EX48" s="327">
        <v>0</v>
      </c>
      <c r="EY48" s="326">
        <v>0</v>
      </c>
      <c r="EZ48" s="326">
        <v>0</v>
      </c>
      <c r="FA48" s="379">
        <v>0</v>
      </c>
      <c r="FB48" s="380">
        <v>0</v>
      </c>
      <c r="FC48" s="326">
        <v>0</v>
      </c>
      <c r="FD48" s="327">
        <v>0</v>
      </c>
      <c r="FE48" s="326">
        <v>0</v>
      </c>
      <c r="FF48" s="326">
        <v>0</v>
      </c>
      <c r="FG48" s="379">
        <v>0</v>
      </c>
      <c r="FH48" s="380">
        <v>0</v>
      </c>
      <c r="FI48" s="326">
        <v>0</v>
      </c>
      <c r="FJ48" s="327">
        <v>0</v>
      </c>
      <c r="FK48" s="205">
        <v>4</v>
      </c>
      <c r="FL48" s="724">
        <f t="shared" si="165"/>
        <v>0</v>
      </c>
      <c r="FM48" s="326">
        <v>0</v>
      </c>
      <c r="FN48" s="326">
        <v>0</v>
      </c>
      <c r="FO48" s="326">
        <v>0</v>
      </c>
      <c r="FP48" s="326">
        <v>0</v>
      </c>
      <c r="FQ48" s="327">
        <v>0</v>
      </c>
      <c r="FR48" s="380">
        <v>0</v>
      </c>
      <c r="FS48" s="326">
        <v>0</v>
      </c>
      <c r="FT48" s="326">
        <v>0</v>
      </c>
      <c r="FU48" s="326">
        <v>0</v>
      </c>
      <c r="FV48" s="326">
        <v>0</v>
      </c>
      <c r="FW48" s="326">
        <v>0</v>
      </c>
      <c r="FX48" s="326">
        <v>0</v>
      </c>
      <c r="FY48" s="326">
        <v>0</v>
      </c>
      <c r="FZ48" s="326">
        <v>0</v>
      </c>
      <c r="GA48" s="326">
        <v>0</v>
      </c>
      <c r="GB48" s="326">
        <v>0</v>
      </c>
      <c r="GC48" s="326">
        <v>0</v>
      </c>
      <c r="GD48" s="326">
        <v>0</v>
      </c>
      <c r="GE48" s="326">
        <v>0</v>
      </c>
      <c r="GF48" s="326">
        <v>0</v>
      </c>
      <c r="GG48" s="327">
        <v>0</v>
      </c>
      <c r="GH48" s="148"/>
      <c r="GI48" s="201" t="s">
        <v>142</v>
      </c>
      <c r="GJ48" s="486">
        <v>43</v>
      </c>
      <c r="GK48" s="727">
        <v>20.930232558139537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5</v>
      </c>
      <c r="GR48" s="326">
        <v>0</v>
      </c>
      <c r="GS48" s="326">
        <v>1</v>
      </c>
      <c r="GT48" s="326">
        <v>1</v>
      </c>
      <c r="GU48" s="327">
        <v>2</v>
      </c>
      <c r="GV48" s="205">
        <v>0</v>
      </c>
      <c r="GW48" s="205">
        <v>49</v>
      </c>
      <c r="GX48" s="730">
        <v>0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0</v>
      </c>
      <c r="IS48" s="326">
        <v>0</v>
      </c>
      <c r="IT48" s="327">
        <v>0</v>
      </c>
      <c r="IU48" s="326">
        <v>0</v>
      </c>
      <c r="IV48" s="326">
        <v>0</v>
      </c>
      <c r="IW48" s="327">
        <v>1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/>
      <c r="JQ48" s="326"/>
      <c r="JR48" s="326"/>
      <c r="JS48" s="326"/>
      <c r="JT48" s="327"/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0</v>
      </c>
      <c r="KE48" s="205">
        <v>25</v>
      </c>
      <c r="KF48" s="734">
        <v>4</v>
      </c>
      <c r="KG48" s="173">
        <v>1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419"/>
      <c r="LF48" s="419"/>
      <c r="LG48" s="419"/>
      <c r="LH48" s="419"/>
      <c r="LI48" s="419"/>
      <c r="LJ48" s="545"/>
      <c r="LK48" s="480"/>
      <c r="LL48" s="452"/>
      <c r="LM48" s="452"/>
      <c r="LN48" s="453"/>
      <c r="LO48" s="480"/>
      <c r="LP48" s="452"/>
      <c r="LQ48" s="452"/>
      <c r="LR48" s="453"/>
      <c r="LS48" s="480">
        <v>2</v>
      </c>
      <c r="LT48" s="452">
        <v>0</v>
      </c>
      <c r="LU48" s="452">
        <v>1</v>
      </c>
      <c r="LV48" s="914"/>
      <c r="LW48" s="961"/>
    </row>
    <row r="49" spans="1:335" s="288" customFormat="1" ht="18.75" x14ac:dyDescent="0.3">
      <c r="A49" s="235">
        <v>1453</v>
      </c>
      <c r="B49" s="237" t="s">
        <v>143</v>
      </c>
      <c r="C49" s="202">
        <v>1</v>
      </c>
      <c r="D49" s="380">
        <v>0</v>
      </c>
      <c r="E49" s="326">
        <v>0</v>
      </c>
      <c r="F49" s="326">
        <v>0</v>
      </c>
      <c r="G49" s="705">
        <f t="shared" si="152"/>
        <v>0</v>
      </c>
      <c r="H49" s="326">
        <v>0</v>
      </c>
      <c r="I49" s="379">
        <v>0</v>
      </c>
      <c r="J49" s="380">
        <v>0</v>
      </c>
      <c r="K49" s="326">
        <v>0</v>
      </c>
      <c r="L49" s="326">
        <v>0</v>
      </c>
      <c r="M49" s="406">
        <f t="shared" si="174"/>
        <v>0</v>
      </c>
      <c r="N49" s="380">
        <v>0</v>
      </c>
      <c r="O49" s="326">
        <v>0</v>
      </c>
      <c r="P49" s="326">
        <v>0</v>
      </c>
      <c r="Q49" s="386">
        <f t="shared" si="175"/>
        <v>0</v>
      </c>
      <c r="R49" s="380">
        <v>0</v>
      </c>
      <c r="S49" s="326">
        <v>0</v>
      </c>
      <c r="T49" s="326">
        <v>0</v>
      </c>
      <c r="U49" s="326">
        <v>0</v>
      </c>
      <c r="V49" s="326">
        <v>0</v>
      </c>
      <c r="W49" s="327">
        <v>0</v>
      </c>
      <c r="X49" s="326">
        <v>0</v>
      </c>
      <c r="Y49" s="326">
        <v>0</v>
      </c>
      <c r="Z49" s="326">
        <v>0</v>
      </c>
      <c r="AA49" s="326">
        <v>0</v>
      </c>
      <c r="AB49" s="326">
        <v>0</v>
      </c>
      <c r="AC49" s="326">
        <v>0</v>
      </c>
      <c r="AD49" s="326">
        <v>0</v>
      </c>
      <c r="AE49" s="326">
        <v>0</v>
      </c>
      <c r="AF49" s="327">
        <v>0</v>
      </c>
      <c r="AG49" s="204"/>
      <c r="AH49" s="148"/>
      <c r="AI49" s="277" t="s">
        <v>143</v>
      </c>
      <c r="AJ49" s="202">
        <v>2</v>
      </c>
      <c r="AK49" s="327">
        <v>0</v>
      </c>
      <c r="AL49" s="708">
        <v>0</v>
      </c>
      <c r="AM49" s="326">
        <v>0</v>
      </c>
      <c r="AN49" s="326">
        <v>0</v>
      </c>
      <c r="AO49" s="326">
        <v>0</v>
      </c>
      <c r="AP49" s="326">
        <v>0</v>
      </c>
      <c r="AQ49" s="327">
        <v>0</v>
      </c>
      <c r="AR49" s="326">
        <v>0</v>
      </c>
      <c r="AS49" s="326">
        <v>0</v>
      </c>
      <c r="AT49" s="379">
        <v>0</v>
      </c>
      <c r="AU49" s="380">
        <v>0</v>
      </c>
      <c r="AV49" s="708">
        <v>0</v>
      </c>
      <c r="AW49" s="326">
        <v>0</v>
      </c>
      <c r="AX49" s="744">
        <v>0</v>
      </c>
      <c r="AY49" s="326">
        <v>0</v>
      </c>
      <c r="AZ49" s="326">
        <v>0</v>
      </c>
      <c r="BA49" s="326">
        <v>0</v>
      </c>
      <c r="BB49" s="708">
        <f t="shared" si="156"/>
        <v>0</v>
      </c>
      <c r="BC49" s="326">
        <v>0</v>
      </c>
      <c r="BD49" s="326">
        <v>0</v>
      </c>
      <c r="BE49" s="326">
        <v>0</v>
      </c>
      <c r="BF49" s="708">
        <v>0</v>
      </c>
      <c r="BG49" s="326">
        <v>0</v>
      </c>
      <c r="BH49" s="326">
        <v>0</v>
      </c>
      <c r="BI49" s="326">
        <v>0</v>
      </c>
      <c r="BJ49" s="326">
        <v>0</v>
      </c>
      <c r="BK49" s="326">
        <v>0</v>
      </c>
      <c r="BL49" s="326">
        <v>0</v>
      </c>
      <c r="BM49" s="327">
        <v>0</v>
      </c>
      <c r="BN49" s="148"/>
      <c r="BO49" s="237" t="s">
        <v>143</v>
      </c>
      <c r="BP49" s="202">
        <v>2</v>
      </c>
      <c r="BQ49" s="380">
        <v>0</v>
      </c>
      <c r="BR49" s="326">
        <v>1</v>
      </c>
      <c r="BS49" s="326">
        <v>0</v>
      </c>
      <c r="BT49" s="326">
        <v>0</v>
      </c>
      <c r="BU49" s="326">
        <v>0</v>
      </c>
      <c r="BV49" s="326">
        <v>0</v>
      </c>
      <c r="BW49" s="326">
        <v>0</v>
      </c>
      <c r="BX49" s="326">
        <v>0</v>
      </c>
      <c r="BY49" s="708">
        <f t="shared" si="198"/>
        <v>0</v>
      </c>
      <c r="BZ49" s="326">
        <v>0</v>
      </c>
      <c r="CA49" s="326">
        <v>0</v>
      </c>
      <c r="CB49" s="326">
        <v>0</v>
      </c>
      <c r="CC49" s="708">
        <f t="shared" si="179"/>
        <v>0</v>
      </c>
      <c r="CD49" s="326">
        <v>0</v>
      </c>
      <c r="CE49" s="326">
        <v>0</v>
      </c>
      <c r="CF49" s="326">
        <v>0</v>
      </c>
      <c r="CG49" s="326">
        <v>0</v>
      </c>
      <c r="CH49" s="326">
        <v>0</v>
      </c>
      <c r="CI49" s="379">
        <v>0</v>
      </c>
      <c r="CJ49" s="380">
        <v>0</v>
      </c>
      <c r="CK49" s="326">
        <v>0</v>
      </c>
      <c r="CL49" s="716">
        <f t="shared" si="180"/>
        <v>0</v>
      </c>
      <c r="CM49" s="326"/>
      <c r="CN49" s="326"/>
      <c r="CO49" s="327">
        <v>0</v>
      </c>
      <c r="CP49" s="148"/>
      <c r="CQ49" s="372" t="s">
        <v>143</v>
      </c>
      <c r="CR49" s="373">
        <v>0</v>
      </c>
      <c r="CS49" s="380"/>
      <c r="CT49" s="380">
        <v>1</v>
      </c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80"/>
      <c r="DM49" s="327"/>
      <c r="DN49" s="148"/>
      <c r="DO49" s="237" t="s">
        <v>143</v>
      </c>
      <c r="DP49" s="202">
        <v>2</v>
      </c>
      <c r="DQ49" s="380"/>
      <c r="DR49" s="326"/>
      <c r="DS49" s="326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>
        <v>0</v>
      </c>
      <c r="EH49" s="327">
        <v>0</v>
      </c>
      <c r="EI49" s="326"/>
      <c r="EJ49" s="326"/>
      <c r="EK49" s="716">
        <v>0</v>
      </c>
      <c r="EL49" s="326"/>
      <c r="EM49" s="326">
        <v>0</v>
      </c>
      <c r="EN49" s="708">
        <v>0</v>
      </c>
      <c r="EO49" s="326">
        <v>0</v>
      </c>
      <c r="EP49" s="716">
        <v>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0</v>
      </c>
      <c r="EZ49" s="326">
        <v>0</v>
      </c>
      <c r="FA49" s="379">
        <v>0</v>
      </c>
      <c r="FB49" s="380">
        <v>0</v>
      </c>
      <c r="FC49" s="326">
        <v>0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2</v>
      </c>
      <c r="FL49" s="724">
        <f t="shared" si="165"/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0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0</v>
      </c>
      <c r="GB49" s="326">
        <v>0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11.76470588235294</v>
      </c>
      <c r="GL49" s="380">
        <v>0</v>
      </c>
      <c r="GM49" s="326">
        <v>0</v>
      </c>
      <c r="GN49" s="326">
        <v>0</v>
      </c>
      <c r="GO49" s="326">
        <v>1</v>
      </c>
      <c r="GP49" s="327">
        <v>0</v>
      </c>
      <c r="GQ49" s="380">
        <v>1</v>
      </c>
      <c r="GR49" s="326">
        <v>0</v>
      </c>
      <c r="GS49" s="326">
        <v>0</v>
      </c>
      <c r="GT49" s="326">
        <v>0</v>
      </c>
      <c r="GU49" s="327">
        <v>0</v>
      </c>
      <c r="GV49" s="205">
        <v>0</v>
      </c>
      <c r="GW49" s="205">
        <v>16</v>
      </c>
      <c r="GX49" s="730">
        <v>0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/>
      <c r="JQ49" s="326"/>
      <c r="JR49" s="326"/>
      <c r="JS49" s="326"/>
      <c r="JT49" s="327"/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0</v>
      </c>
      <c r="KG49" s="173">
        <v>0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419"/>
      <c r="LF49" s="419"/>
      <c r="LG49" s="419"/>
      <c r="LH49" s="419"/>
      <c r="LI49" s="419"/>
      <c r="LJ49" s="545"/>
      <c r="LK49" s="480"/>
      <c r="LL49" s="452"/>
      <c r="LM49" s="452"/>
      <c r="LN49" s="453"/>
      <c r="LO49" s="480"/>
      <c r="LP49" s="452"/>
      <c r="LQ49" s="452"/>
      <c r="LR49" s="453"/>
      <c r="LS49" s="480">
        <v>0</v>
      </c>
      <c r="LT49" s="452"/>
      <c r="LU49" s="452"/>
      <c r="LV49" s="914"/>
      <c r="LW49" s="961"/>
    </row>
    <row r="50" spans="1:335" s="288" customFormat="1" ht="19.5" thickBot="1" x14ac:dyDescent="0.35">
      <c r="A50" s="235">
        <v>1454</v>
      </c>
      <c r="B50" s="238" t="s">
        <v>144</v>
      </c>
      <c r="C50" s="502">
        <v>3</v>
      </c>
      <c r="D50" s="381">
        <v>0</v>
      </c>
      <c r="E50" s="382">
        <v>0</v>
      </c>
      <c r="F50" s="382">
        <v>0</v>
      </c>
      <c r="G50" s="706">
        <f t="shared" si="152"/>
        <v>0</v>
      </c>
      <c r="H50" s="382">
        <v>0</v>
      </c>
      <c r="I50" s="385">
        <v>0</v>
      </c>
      <c r="J50" s="381">
        <v>0</v>
      </c>
      <c r="K50" s="382">
        <v>0</v>
      </c>
      <c r="L50" s="382">
        <v>0</v>
      </c>
      <c r="M50" s="408">
        <f t="shared" si="174"/>
        <v>0</v>
      </c>
      <c r="N50" s="381">
        <v>0</v>
      </c>
      <c r="O50" s="382">
        <v>0</v>
      </c>
      <c r="P50" s="382">
        <v>0</v>
      </c>
      <c r="Q50" s="388">
        <f t="shared" si="175"/>
        <v>0</v>
      </c>
      <c r="R50" s="381">
        <v>0</v>
      </c>
      <c r="S50" s="382">
        <v>0</v>
      </c>
      <c r="T50" s="382">
        <v>0</v>
      </c>
      <c r="U50" s="382">
        <v>0</v>
      </c>
      <c r="V50" s="382">
        <v>0</v>
      </c>
      <c r="W50" s="383">
        <v>0</v>
      </c>
      <c r="X50" s="382">
        <v>0</v>
      </c>
      <c r="Y50" s="382">
        <v>0</v>
      </c>
      <c r="Z50" s="382">
        <v>0</v>
      </c>
      <c r="AA50" s="382">
        <v>0</v>
      </c>
      <c r="AB50" s="382">
        <v>0</v>
      </c>
      <c r="AC50" s="382">
        <v>0</v>
      </c>
      <c r="AD50" s="382">
        <v>0</v>
      </c>
      <c r="AE50" s="382">
        <v>0</v>
      </c>
      <c r="AF50" s="383">
        <v>0</v>
      </c>
      <c r="AG50" s="240"/>
      <c r="AH50" s="148"/>
      <c r="AI50" s="278" t="s">
        <v>144</v>
      </c>
      <c r="AJ50" s="502">
        <v>3</v>
      </c>
      <c r="AK50" s="383">
        <v>0</v>
      </c>
      <c r="AL50" s="709">
        <v>0</v>
      </c>
      <c r="AM50" s="382">
        <v>0</v>
      </c>
      <c r="AN50" s="382">
        <v>0</v>
      </c>
      <c r="AO50" s="382">
        <v>0</v>
      </c>
      <c r="AP50" s="382">
        <v>0</v>
      </c>
      <c r="AQ50" s="383">
        <v>1</v>
      </c>
      <c r="AR50" s="382">
        <v>0</v>
      </c>
      <c r="AS50" s="382">
        <v>0</v>
      </c>
      <c r="AT50" s="385">
        <v>0</v>
      </c>
      <c r="AU50" s="381">
        <v>0</v>
      </c>
      <c r="AV50" s="709">
        <v>0</v>
      </c>
      <c r="AW50" s="382">
        <v>0</v>
      </c>
      <c r="AX50" s="745">
        <v>0</v>
      </c>
      <c r="AY50" s="382">
        <v>0</v>
      </c>
      <c r="AZ50" s="382">
        <v>0</v>
      </c>
      <c r="BA50" s="382">
        <v>0</v>
      </c>
      <c r="BB50" s="709">
        <f t="shared" si="156"/>
        <v>0</v>
      </c>
      <c r="BC50" s="382">
        <v>0</v>
      </c>
      <c r="BD50" s="382">
        <v>0</v>
      </c>
      <c r="BE50" s="382">
        <v>0</v>
      </c>
      <c r="BF50" s="709">
        <v>0</v>
      </c>
      <c r="BG50" s="382">
        <v>0</v>
      </c>
      <c r="BH50" s="382">
        <v>0</v>
      </c>
      <c r="BI50" s="382">
        <v>0</v>
      </c>
      <c r="BJ50" s="382">
        <v>0</v>
      </c>
      <c r="BK50" s="382">
        <v>0</v>
      </c>
      <c r="BL50" s="382">
        <v>0</v>
      </c>
      <c r="BM50" s="383">
        <v>0</v>
      </c>
      <c r="BN50" s="148"/>
      <c r="BO50" s="238" t="s">
        <v>144</v>
      </c>
      <c r="BP50" s="502">
        <v>4</v>
      </c>
      <c r="BQ50" s="381">
        <v>0</v>
      </c>
      <c r="BR50" s="382">
        <v>0</v>
      </c>
      <c r="BS50" s="382">
        <v>0</v>
      </c>
      <c r="BT50" s="382">
        <v>0</v>
      </c>
      <c r="BU50" s="382">
        <v>0</v>
      </c>
      <c r="BV50" s="382">
        <v>0</v>
      </c>
      <c r="BW50" s="382">
        <v>0</v>
      </c>
      <c r="BX50" s="382">
        <v>0</v>
      </c>
      <c r="BY50" s="709">
        <f t="shared" si="198"/>
        <v>0</v>
      </c>
      <c r="BZ50" s="382">
        <v>0</v>
      </c>
      <c r="CA50" s="382">
        <v>0</v>
      </c>
      <c r="CB50" s="382">
        <v>0</v>
      </c>
      <c r="CC50" s="709">
        <f t="shared" si="179"/>
        <v>0</v>
      </c>
      <c r="CD50" s="382">
        <v>0</v>
      </c>
      <c r="CE50" s="382">
        <v>0</v>
      </c>
      <c r="CF50" s="382">
        <v>0</v>
      </c>
      <c r="CG50" s="382">
        <v>0</v>
      </c>
      <c r="CH50" s="382">
        <v>0</v>
      </c>
      <c r="CI50" s="385">
        <v>0</v>
      </c>
      <c r="CJ50" s="381">
        <v>0</v>
      </c>
      <c r="CK50" s="382">
        <v>0</v>
      </c>
      <c r="CL50" s="717">
        <f t="shared" si="180"/>
        <v>0</v>
      </c>
      <c r="CM50" s="382"/>
      <c r="CN50" s="382"/>
      <c r="CO50" s="383">
        <v>0</v>
      </c>
      <c r="CP50" s="148"/>
      <c r="CQ50" s="375" t="s">
        <v>144</v>
      </c>
      <c r="CR50" s="376">
        <v>0</v>
      </c>
      <c r="CS50" s="381"/>
      <c r="CT50" s="381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1"/>
      <c r="DM50" s="383"/>
      <c r="DN50" s="148"/>
      <c r="DO50" s="238" t="s">
        <v>144</v>
      </c>
      <c r="DP50" s="502">
        <v>3</v>
      </c>
      <c r="DQ50" s="381"/>
      <c r="DR50" s="382"/>
      <c r="DS50" s="382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>
        <v>0</v>
      </c>
      <c r="EH50" s="383">
        <v>0</v>
      </c>
      <c r="EI50" s="382"/>
      <c r="EJ50" s="382"/>
      <c r="EK50" s="717">
        <v>0</v>
      </c>
      <c r="EL50" s="382"/>
      <c r="EM50" s="382">
        <v>0</v>
      </c>
      <c r="EN50" s="709">
        <v>0</v>
      </c>
      <c r="EO50" s="382">
        <v>0</v>
      </c>
      <c r="EP50" s="717"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0</v>
      </c>
      <c r="EW50" s="382">
        <v>0</v>
      </c>
      <c r="EX50" s="383">
        <v>0</v>
      </c>
      <c r="EY50" s="382">
        <v>0</v>
      </c>
      <c r="EZ50" s="382">
        <v>0</v>
      </c>
      <c r="FA50" s="385">
        <v>0</v>
      </c>
      <c r="FB50" s="381">
        <v>0</v>
      </c>
      <c r="FC50" s="382">
        <v>0</v>
      </c>
      <c r="FD50" s="383">
        <v>0</v>
      </c>
      <c r="FE50" s="382">
        <v>0</v>
      </c>
      <c r="FF50" s="382">
        <v>0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f t="shared" si="165"/>
        <v>0</v>
      </c>
      <c r="FM50" s="382">
        <v>0</v>
      </c>
      <c r="FN50" s="382">
        <v>0</v>
      </c>
      <c r="FO50" s="382">
        <v>0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0</v>
      </c>
      <c r="FV50" s="382">
        <v>0</v>
      </c>
      <c r="FW50" s="382">
        <v>0</v>
      </c>
      <c r="FX50" s="382">
        <v>0</v>
      </c>
      <c r="FY50" s="382">
        <v>0</v>
      </c>
      <c r="FZ50" s="382">
        <v>0</v>
      </c>
      <c r="GA50" s="382">
        <v>0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17.241379310344829</v>
      </c>
      <c r="GL50" s="381">
        <v>0</v>
      </c>
      <c r="GM50" s="382">
        <v>0</v>
      </c>
      <c r="GN50" s="382">
        <v>0</v>
      </c>
      <c r="GO50" s="382">
        <v>0</v>
      </c>
      <c r="GP50" s="383">
        <v>0</v>
      </c>
      <c r="GQ50" s="381">
        <v>2</v>
      </c>
      <c r="GR50" s="382">
        <v>0</v>
      </c>
      <c r="GS50" s="382">
        <v>1</v>
      </c>
      <c r="GT50" s="382">
        <v>0</v>
      </c>
      <c r="GU50" s="383">
        <v>2</v>
      </c>
      <c r="GV50" s="223">
        <v>8</v>
      </c>
      <c r="GW50" s="223">
        <v>34</v>
      </c>
      <c r="GX50" s="731">
        <v>23.52941176470588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0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/>
      <c r="JQ50" s="382"/>
      <c r="JR50" s="382"/>
      <c r="JS50" s="382"/>
      <c r="JT50" s="383"/>
      <c r="JU50" s="381">
        <v>0</v>
      </c>
      <c r="JV50" s="382">
        <v>0</v>
      </c>
      <c r="JW50" s="382">
        <v>0</v>
      </c>
      <c r="JX50" s="382">
        <v>0</v>
      </c>
      <c r="JY50" s="383">
        <v>0</v>
      </c>
      <c r="JZ50" s="381">
        <v>0</v>
      </c>
      <c r="KA50" s="382">
        <v>0</v>
      </c>
      <c r="KB50" s="382">
        <v>0</v>
      </c>
      <c r="KC50" s="382">
        <v>0</v>
      </c>
      <c r="KD50" s="383">
        <v>0</v>
      </c>
      <c r="KE50" s="223">
        <v>17</v>
      </c>
      <c r="KF50" s="735">
        <v>17.647058823529413</v>
      </c>
      <c r="KG50" s="225">
        <v>3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1</v>
      </c>
      <c r="KQ50" s="224">
        <v>0</v>
      </c>
      <c r="KR50" s="224">
        <v>0</v>
      </c>
      <c r="KS50" s="224">
        <v>1</v>
      </c>
      <c r="KT50" s="224">
        <v>0</v>
      </c>
      <c r="KU50" s="225">
        <v>1</v>
      </c>
      <c r="KV50" s="333"/>
      <c r="KW50" s="225"/>
      <c r="KY50" s="223"/>
      <c r="KZ50" s="224"/>
      <c r="LA50" s="224"/>
      <c r="LB50" s="225"/>
      <c r="LD50" s="278" t="s">
        <v>144</v>
      </c>
      <c r="LE50" s="422"/>
      <c r="LF50" s="422"/>
      <c r="LG50" s="422"/>
      <c r="LH50" s="422"/>
      <c r="LI50" s="422"/>
      <c r="LJ50" s="796"/>
      <c r="LK50" s="481"/>
      <c r="LL50" s="456"/>
      <c r="LM50" s="456"/>
      <c r="LN50" s="457"/>
      <c r="LO50" s="481"/>
      <c r="LP50" s="456"/>
      <c r="LQ50" s="456"/>
      <c r="LR50" s="457"/>
      <c r="LS50" s="481">
        <v>2</v>
      </c>
      <c r="LT50" s="456">
        <v>1</v>
      </c>
      <c r="LU50" s="456">
        <v>0</v>
      </c>
      <c r="LV50" s="915">
        <v>1</v>
      </c>
      <c r="LW50" s="961"/>
    </row>
    <row r="51" spans="1:335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5" x14ac:dyDescent="0.2">
      <c r="LK52" s="445"/>
      <c r="LL52" s="445"/>
      <c r="LM52" s="445"/>
      <c r="LN52" s="445"/>
    </row>
    <row r="53" spans="1:335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5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5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5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5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5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5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21">
    <mergeCell ref="LS12:LV14"/>
    <mergeCell ref="LS27:LV29"/>
    <mergeCell ref="KU30:KU31"/>
    <mergeCell ref="KV30:KW30"/>
    <mergeCell ref="LH29:LJ30"/>
    <mergeCell ref="KQ30:KQ31"/>
    <mergeCell ref="KO30:KO31"/>
    <mergeCell ref="KP30:KP31"/>
    <mergeCell ref="KJ29:KJ31"/>
    <mergeCell ref="KM29:KO29"/>
    <mergeCell ref="KV14:KW14"/>
    <mergeCell ref="LE29:LG30"/>
    <mergeCell ref="LE28:LJ28"/>
    <mergeCell ref="JR30:JR31"/>
    <mergeCell ref="JS30:JS31"/>
    <mergeCell ref="JT30:JT31"/>
    <mergeCell ref="JU29:JY29"/>
    <mergeCell ref="KP29:KR29"/>
    <mergeCell ref="KM30:KM31"/>
    <mergeCell ref="KN30:KN31"/>
    <mergeCell ref="JQ30:JQ31"/>
    <mergeCell ref="KG29:KG31"/>
    <mergeCell ref="KH29:KH31"/>
    <mergeCell ref="KI29:KI31"/>
    <mergeCell ref="JY30:JY31"/>
    <mergeCell ref="JZ30:JZ31"/>
    <mergeCell ref="KA30:KA31"/>
    <mergeCell ref="KB30:KB31"/>
    <mergeCell ref="KC30:KC31"/>
    <mergeCell ref="KF29:KF31"/>
    <mergeCell ref="KD30:KD31"/>
    <mergeCell ref="JZ29:KD29"/>
    <mergeCell ref="JW30:JW31"/>
    <mergeCell ref="JP28:JT29"/>
    <mergeCell ref="JU28:KJ28"/>
    <mergeCell ref="KE29:KE31"/>
    <mergeCell ref="JX30:JX31"/>
    <mergeCell ref="JU30:JU31"/>
    <mergeCell ref="JV30:JV31"/>
    <mergeCell ref="JP30:JP31"/>
    <mergeCell ref="DL28:DM30"/>
    <mergeCell ref="CX30:CY30"/>
    <mergeCell ref="DH29:DI30"/>
    <mergeCell ref="LE12:LJ12"/>
    <mergeCell ref="LE13:LJ13"/>
    <mergeCell ref="KY30:LB30"/>
    <mergeCell ref="KR30:KR31"/>
    <mergeCell ref="KS30:KS31"/>
    <mergeCell ref="KT30:KT31"/>
    <mergeCell ref="KS29:KU29"/>
    <mergeCell ref="KM27:KU28"/>
    <mergeCell ref="LE27:LJ27"/>
    <mergeCell ref="LH14:LJ15"/>
    <mergeCell ref="KQ15:KQ16"/>
    <mergeCell ref="KR15:KR16"/>
    <mergeCell ref="KS15:KS16"/>
    <mergeCell ref="KT15:KT16"/>
    <mergeCell ref="KU15:KU16"/>
    <mergeCell ref="KV15:KV16"/>
    <mergeCell ref="KW15:KW16"/>
    <mergeCell ref="KY15:LB15"/>
    <mergeCell ref="FB29:FD29"/>
    <mergeCell ref="CX29:CZ29"/>
    <mergeCell ref="DA29:DC30"/>
    <mergeCell ref="DD29:DE30"/>
    <mergeCell ref="DF29:DG30"/>
    <mergeCell ref="AY29:BB29"/>
    <mergeCell ref="BC29:BF30"/>
    <mergeCell ref="BG29:BH30"/>
    <mergeCell ref="BQ28:BQ30"/>
    <mergeCell ref="BR28:BR30"/>
    <mergeCell ref="AY30:AZ30"/>
    <mergeCell ref="BA30:BB30"/>
    <mergeCell ref="BS28:BS30"/>
    <mergeCell ref="BT28:BT30"/>
    <mergeCell ref="CS28:CS30"/>
    <mergeCell ref="CU28:CU30"/>
    <mergeCell ref="CT28:CT30"/>
    <mergeCell ref="DQ28:DQ30"/>
    <mergeCell ref="DR28:DR30"/>
    <mergeCell ref="DS28:DS30"/>
    <mergeCell ref="BV30:BW30"/>
    <mergeCell ref="BX30:BY30"/>
    <mergeCell ref="CJ28:CL30"/>
    <mergeCell ref="CM28:CN30"/>
    <mergeCell ref="DO28:DO31"/>
    <mergeCell ref="DT28:DT30"/>
    <mergeCell ref="AK29:AL30"/>
    <mergeCell ref="AN29:AN30"/>
    <mergeCell ref="AO29:AQ29"/>
    <mergeCell ref="AR29:AS30"/>
    <mergeCell ref="AT29:AT30"/>
    <mergeCell ref="AU29:AV30"/>
    <mergeCell ref="HJ30:HJ31"/>
    <mergeCell ref="GV29:GV31"/>
    <mergeCell ref="GW29:GW31"/>
    <mergeCell ref="HC30:HC31"/>
    <mergeCell ref="GX29:GX31"/>
    <mergeCell ref="GY29:HG29"/>
    <mergeCell ref="GQ29:GU29"/>
    <mergeCell ref="HF30:HF31"/>
    <mergeCell ref="GS30:GS31"/>
    <mergeCell ref="GT30:GT31"/>
    <mergeCell ref="GQ30:GQ31"/>
    <mergeCell ref="CO28:CO29"/>
    <mergeCell ref="CQ28:CQ31"/>
    <mergeCell ref="CW28:CW30"/>
    <mergeCell ref="CX28:DI28"/>
    <mergeCell ref="DJ28:DK30"/>
    <mergeCell ref="AI28:AI31"/>
    <mergeCell ref="AK28:AQ28"/>
    <mergeCell ref="AR28:AS28"/>
    <mergeCell ref="AU28:AX28"/>
    <mergeCell ref="AY28:BL28"/>
    <mergeCell ref="BM28:BM29"/>
    <mergeCell ref="BO28:BO31"/>
    <mergeCell ref="BU28:BU30"/>
    <mergeCell ref="BV28:CI28"/>
    <mergeCell ref="BI29:BJ30"/>
    <mergeCell ref="BK29:BL30"/>
    <mergeCell ref="BV29:BY29"/>
    <mergeCell ref="BZ29:CC30"/>
    <mergeCell ref="CD29:CE30"/>
    <mergeCell ref="CF29:CG30"/>
    <mergeCell ref="CH29:CI30"/>
    <mergeCell ref="AO30:AP30"/>
    <mergeCell ref="AQ30:AQ31"/>
    <mergeCell ref="HI14:HQ14"/>
    <mergeCell ref="HS14:HS16"/>
    <mergeCell ref="HV15:HV16"/>
    <mergeCell ref="IE15:IE16"/>
    <mergeCell ref="FK29:FK31"/>
    <mergeCell ref="FL29:FL31"/>
    <mergeCell ref="FM29:FM31"/>
    <mergeCell ref="DY29:EB30"/>
    <mergeCell ref="EC29:ED30"/>
    <mergeCell ref="EE29:EF30"/>
    <mergeCell ref="EG29:EH30"/>
    <mergeCell ref="ES29:EU29"/>
    <mergeCell ref="EV29:EX29"/>
    <mergeCell ref="EY29:FA29"/>
    <mergeCell ref="ES30:EU30"/>
    <mergeCell ref="EV30:EX30"/>
    <mergeCell ref="EY30:FA30"/>
    <mergeCell ref="FB30:FD30"/>
    <mergeCell ref="FE30:FG30"/>
    <mergeCell ref="DU28:EH28"/>
    <mergeCell ref="DU30:DV30"/>
    <mergeCell ref="DW30:DX30"/>
    <mergeCell ref="FH30:FJ30"/>
    <mergeCell ref="ES28:FD28"/>
    <mergeCell ref="EI28:EK30"/>
    <mergeCell ref="EL28:EL29"/>
    <mergeCell ref="EM28:EN30"/>
    <mergeCell ref="EO28:EP30"/>
    <mergeCell ref="HI28:HQ28"/>
    <mergeCell ref="IB15:IB16"/>
    <mergeCell ref="IC15:IC16"/>
    <mergeCell ref="HK30:HK31"/>
    <mergeCell ref="HL30:HL31"/>
    <mergeCell ref="HM30:HM31"/>
    <mergeCell ref="HN30:HN31"/>
    <mergeCell ref="HO30:HO31"/>
    <mergeCell ref="HR28:IF28"/>
    <mergeCell ref="HP30:HP31"/>
    <mergeCell ref="IF30:IF31"/>
    <mergeCell ref="HR14:HR16"/>
    <mergeCell ref="HK15:HK16"/>
    <mergeCell ref="HL15:HL16"/>
    <mergeCell ref="HR29:HR31"/>
    <mergeCell ref="HT30:HT31"/>
    <mergeCell ref="HI29:HQ29"/>
    <mergeCell ref="HT15:HT16"/>
    <mergeCell ref="HU15:HU16"/>
    <mergeCell ref="GA15:GC15"/>
    <mergeCell ref="HI13:HQ13"/>
    <mergeCell ref="HP15:HP16"/>
    <mergeCell ref="GS15:GS16"/>
    <mergeCell ref="GT15:GT16"/>
    <mergeCell ref="HJ15:HJ16"/>
    <mergeCell ref="HN15:HN16"/>
    <mergeCell ref="HO15:HO16"/>
    <mergeCell ref="IA15:IA16"/>
    <mergeCell ref="DU29:DX29"/>
    <mergeCell ref="GN15:GN16"/>
    <mergeCell ref="GU15:GU16"/>
    <mergeCell ref="HG15:HG16"/>
    <mergeCell ref="GJ13:GJ16"/>
    <mergeCell ref="GV14:GV16"/>
    <mergeCell ref="GW14:GW16"/>
    <mergeCell ref="GL14:GP14"/>
    <mergeCell ref="GQ14:GU14"/>
    <mergeCell ref="HS29:HS31"/>
    <mergeCell ref="HT29:HX29"/>
    <mergeCell ref="IA30:IA31"/>
    <mergeCell ref="GA30:GC30"/>
    <mergeCell ref="FE29:FG29"/>
    <mergeCell ref="FH29:FJ29"/>
    <mergeCell ref="ER28:ER31"/>
    <mergeCell ref="AK27:BM27"/>
    <mergeCell ref="BQ27:CO27"/>
    <mergeCell ref="CS27:DK27"/>
    <mergeCell ref="DL27:DM27"/>
    <mergeCell ref="DQ27:EO27"/>
    <mergeCell ref="HY15:HY16"/>
    <mergeCell ref="HZ15:HZ16"/>
    <mergeCell ref="AO15:AP15"/>
    <mergeCell ref="AQ15:AQ16"/>
    <mergeCell ref="AY15:AZ15"/>
    <mergeCell ref="BA15:BB15"/>
    <mergeCell ref="BV15:BW15"/>
    <mergeCell ref="BX15:BY15"/>
    <mergeCell ref="CX15:CY15"/>
    <mergeCell ref="DU15:DV15"/>
    <mergeCell ref="DW15:DX15"/>
    <mergeCell ref="EV15:EX15"/>
    <mergeCell ref="EY15:FA15"/>
    <mergeCell ref="FB15:FD15"/>
    <mergeCell ref="FE15:FG15"/>
    <mergeCell ref="FH15:FJ15"/>
    <mergeCell ref="HM15:HM16"/>
    <mergeCell ref="HC15:HC16"/>
    <mergeCell ref="GI13:GI16"/>
    <mergeCell ref="HY14:IF14"/>
    <mergeCell ref="IH14:IH16"/>
    <mergeCell ref="II14:IK15"/>
    <mergeCell ref="IL14:IN15"/>
    <mergeCell ref="HR13:IF13"/>
    <mergeCell ref="JW15:JW16"/>
    <mergeCell ref="IO14:IQ15"/>
    <mergeCell ref="IR14:IT15"/>
    <mergeCell ref="IU14:IW15"/>
    <mergeCell ref="IX14:IZ14"/>
    <mergeCell ref="JE15:JE16"/>
    <mergeCell ref="II13:IW13"/>
    <mergeCell ref="JM14:JO14"/>
    <mergeCell ref="JU14:JY14"/>
    <mergeCell ref="JU15:JU16"/>
    <mergeCell ref="JA14:JC14"/>
    <mergeCell ref="IF15:IF16"/>
    <mergeCell ref="IX15:IZ15"/>
    <mergeCell ref="JA15:JC15"/>
    <mergeCell ref="JK13:JO13"/>
    <mergeCell ref="JJ14:JJ16"/>
    <mergeCell ref="JK14:JL14"/>
    <mergeCell ref="ID15:ID16"/>
    <mergeCell ref="HW15:HW16"/>
    <mergeCell ref="JM15:JO15"/>
    <mergeCell ref="JK15:JL15"/>
    <mergeCell ref="JF15:JF16"/>
    <mergeCell ref="LE14:LG15"/>
    <mergeCell ref="KS14:KU14"/>
    <mergeCell ref="LD14:LD16"/>
    <mergeCell ref="KN15:KN16"/>
    <mergeCell ref="JQ15:JQ16"/>
    <mergeCell ref="KO15:KO16"/>
    <mergeCell ref="KP15:KP16"/>
    <mergeCell ref="KC15:KC16"/>
    <mergeCell ref="KM15:KM16"/>
    <mergeCell ref="KI14:KI16"/>
    <mergeCell ref="KE14:KE16"/>
    <mergeCell ref="KF14:KF16"/>
    <mergeCell ref="KG14:KG16"/>
    <mergeCell ref="KH14:KH16"/>
    <mergeCell ref="JX15:JX16"/>
    <mergeCell ref="JY15:JY16"/>
    <mergeCell ref="KJ14:KJ16"/>
    <mergeCell ref="KL14:KL16"/>
    <mergeCell ref="KM14:KO14"/>
    <mergeCell ref="KP14:KR14"/>
    <mergeCell ref="JR15:JR16"/>
    <mergeCell ref="FH14:FJ14"/>
    <mergeCell ref="FK14:FK16"/>
    <mergeCell ref="HD15:HD16"/>
    <mergeCell ref="ER13:ER16"/>
    <mergeCell ref="FK13:FQ13"/>
    <mergeCell ref="FR13:GG13"/>
    <mergeCell ref="ES14:EU14"/>
    <mergeCell ref="EV14:EX14"/>
    <mergeCell ref="FR15:FT15"/>
    <mergeCell ref="FU15:FW15"/>
    <mergeCell ref="FX15:FZ15"/>
    <mergeCell ref="GK13:GK16"/>
    <mergeCell ref="GL13:HG13"/>
    <mergeCell ref="GL15:GL16"/>
    <mergeCell ref="GM15:GM16"/>
    <mergeCell ref="GX14:GX16"/>
    <mergeCell ref="GY14:HG14"/>
    <mergeCell ref="IX13:JC13"/>
    <mergeCell ref="JD13:JH14"/>
    <mergeCell ref="JH15:JH16"/>
    <mergeCell ref="ES13:FD13"/>
    <mergeCell ref="F15:F16"/>
    <mergeCell ref="G15:G16"/>
    <mergeCell ref="AI13:AI16"/>
    <mergeCell ref="AK13:AQ13"/>
    <mergeCell ref="AR13:AS13"/>
    <mergeCell ref="AU13:AX13"/>
    <mergeCell ref="AY13:BL13"/>
    <mergeCell ref="BM13:BM14"/>
    <mergeCell ref="BO13:BO16"/>
    <mergeCell ref="BI14:BJ15"/>
    <mergeCell ref="BK14:BL15"/>
    <mergeCell ref="AM14:AM15"/>
    <mergeCell ref="BC14:BF15"/>
    <mergeCell ref="BG14:BH15"/>
    <mergeCell ref="AN14:AN15"/>
    <mergeCell ref="AO14:AQ14"/>
    <mergeCell ref="AR14:AS15"/>
    <mergeCell ref="AT14:AT15"/>
    <mergeCell ref="AU14:AV15"/>
    <mergeCell ref="AY14:BB14"/>
    <mergeCell ref="H15:H16"/>
    <mergeCell ref="AK12:BM12"/>
    <mergeCell ref="BQ12:CO12"/>
    <mergeCell ref="BU13:BU15"/>
    <mergeCell ref="BV13:CI13"/>
    <mergeCell ref="BV14:BY14"/>
    <mergeCell ref="BZ14:CC15"/>
    <mergeCell ref="CD14:CE15"/>
    <mergeCell ref="CF14:CG15"/>
    <mergeCell ref="CH14:CI15"/>
    <mergeCell ref="BQ13:BQ15"/>
    <mergeCell ref="GI4:HG6"/>
    <mergeCell ref="CX14:CZ14"/>
    <mergeCell ref="DA14:DC15"/>
    <mergeCell ref="CJ13:CL15"/>
    <mergeCell ref="CM13:CN15"/>
    <mergeCell ref="CO13:CO14"/>
    <mergeCell ref="CQ13:CQ16"/>
    <mergeCell ref="CW13:CW15"/>
    <mergeCell ref="CX13:DI13"/>
    <mergeCell ref="DQ13:DQ15"/>
    <mergeCell ref="DR13:DR15"/>
    <mergeCell ref="CS12:DK12"/>
    <mergeCell ref="FQ14:FQ16"/>
    <mergeCell ref="FR14:GF14"/>
    <mergeCell ref="GG14:GG15"/>
    <mergeCell ref="GD15:GF15"/>
    <mergeCell ref="EY14:FA14"/>
    <mergeCell ref="FB14:FD14"/>
    <mergeCell ref="FE14:FG14"/>
    <mergeCell ref="ES15:EU15"/>
    <mergeCell ref="DL12:DM12"/>
    <mergeCell ref="DQ12:EO12"/>
    <mergeCell ref="DD14:DE15"/>
    <mergeCell ref="DF14:DG15"/>
    <mergeCell ref="N28:Q30"/>
    <mergeCell ref="JP15:JP16"/>
    <mergeCell ref="R28:W28"/>
    <mergeCell ref="X28:Y30"/>
    <mergeCell ref="Z28:AA30"/>
    <mergeCell ref="GP15:GP16"/>
    <mergeCell ref="GQ15:GQ16"/>
    <mergeCell ref="GR15:GR16"/>
    <mergeCell ref="CS13:CS15"/>
    <mergeCell ref="CT13:CT15"/>
    <mergeCell ref="AM29:AM30"/>
    <mergeCell ref="AB28:AC30"/>
    <mergeCell ref="AD28:AF30"/>
    <mergeCell ref="HE15:HE16"/>
    <mergeCell ref="HF15:HF16"/>
    <mergeCell ref="GO15:GO16"/>
    <mergeCell ref="CV28:CV30"/>
    <mergeCell ref="JD15:JD16"/>
    <mergeCell ref="FL14:FL16"/>
    <mergeCell ref="FM14:FM16"/>
    <mergeCell ref="FN14:FN16"/>
    <mergeCell ref="FO14:FO16"/>
    <mergeCell ref="FP14:FP16"/>
    <mergeCell ref="AK14:AL15"/>
    <mergeCell ref="J29:K30"/>
    <mergeCell ref="L29:L30"/>
    <mergeCell ref="R29:S30"/>
    <mergeCell ref="T29:U30"/>
    <mergeCell ref="V29:W30"/>
    <mergeCell ref="CU13:CU15"/>
    <mergeCell ref="CV13:CV15"/>
    <mergeCell ref="A28:A31"/>
    <mergeCell ref="B28:B31"/>
    <mergeCell ref="D28:G29"/>
    <mergeCell ref="H28:H29"/>
    <mergeCell ref="I28:I29"/>
    <mergeCell ref="J28:M28"/>
    <mergeCell ref="D30:D31"/>
    <mergeCell ref="E30:E31"/>
    <mergeCell ref="F30:F31"/>
    <mergeCell ref="G30:G31"/>
    <mergeCell ref="H30:H31"/>
    <mergeCell ref="I30:I31"/>
    <mergeCell ref="M30:M31"/>
    <mergeCell ref="D27:AF27"/>
    <mergeCell ref="BR13:BR15"/>
    <mergeCell ref="BS13:BS15"/>
    <mergeCell ref="BT13:BT15"/>
    <mergeCell ref="A4:B5"/>
    <mergeCell ref="I13:I14"/>
    <mergeCell ref="J13:L13"/>
    <mergeCell ref="N13:Q15"/>
    <mergeCell ref="R13:W13"/>
    <mergeCell ref="X13:Y15"/>
    <mergeCell ref="A9:A10"/>
    <mergeCell ref="D12:AF12"/>
    <mergeCell ref="A13:A16"/>
    <mergeCell ref="B13:B16"/>
    <mergeCell ref="D13:G14"/>
    <mergeCell ref="H13:H14"/>
    <mergeCell ref="J14:K15"/>
    <mergeCell ref="L14:L15"/>
    <mergeCell ref="M14:M15"/>
    <mergeCell ref="R14:S15"/>
    <mergeCell ref="T14:U15"/>
    <mergeCell ref="V14:W15"/>
    <mergeCell ref="I15:I16"/>
    <mergeCell ref="Z13:AA15"/>
    <mergeCell ref="AB13:AC15"/>
    <mergeCell ref="AD13:AF15"/>
    <mergeCell ref="D15:D16"/>
    <mergeCell ref="E15:E16"/>
    <mergeCell ref="DH14:DI15"/>
    <mergeCell ref="DU14:DX14"/>
    <mergeCell ref="DU13:EH13"/>
    <mergeCell ref="EI13:EK15"/>
    <mergeCell ref="EL13:EL14"/>
    <mergeCell ref="EM13:EN15"/>
    <mergeCell ref="EO13:EP15"/>
    <mergeCell ref="DY14:EB15"/>
    <mergeCell ref="EC14:ED15"/>
    <mergeCell ref="DJ13:DK15"/>
    <mergeCell ref="DL13:DM15"/>
    <mergeCell ref="DO13:DO16"/>
    <mergeCell ref="DT13:DT15"/>
    <mergeCell ref="EE14:EF15"/>
    <mergeCell ref="EG14:EH15"/>
    <mergeCell ref="DS13:DS15"/>
    <mergeCell ref="JS15:JS16"/>
    <mergeCell ref="JV15:JV16"/>
    <mergeCell ref="JP13:JT14"/>
    <mergeCell ref="KD15:KD16"/>
    <mergeCell ref="KM12:KU13"/>
    <mergeCell ref="JT15:JT16"/>
    <mergeCell ref="JZ15:JZ16"/>
    <mergeCell ref="KA15:KA16"/>
    <mergeCell ref="KB15:KB16"/>
    <mergeCell ref="JZ14:KD14"/>
    <mergeCell ref="JU13:KJ13"/>
    <mergeCell ref="HU30:HU31"/>
    <mergeCell ref="HV30:HV31"/>
    <mergeCell ref="HW30:HW31"/>
    <mergeCell ref="HX30:HX31"/>
    <mergeCell ref="IO29:IQ30"/>
    <mergeCell ref="IR29:IT30"/>
    <mergeCell ref="IU29:IW30"/>
    <mergeCell ref="IE30:IE31"/>
    <mergeCell ref="IB30:IB31"/>
    <mergeCell ref="IC30:IC31"/>
    <mergeCell ref="IX30:IZ30"/>
    <mergeCell ref="JA30:JC30"/>
    <mergeCell ref="JM29:JO29"/>
    <mergeCell ref="JD28:JH29"/>
    <mergeCell ref="JD30:JD31"/>
    <mergeCell ref="JE30:JE31"/>
    <mergeCell ref="JF30:JF31"/>
    <mergeCell ref="ID30:ID31"/>
    <mergeCell ref="IL29:IN30"/>
    <mergeCell ref="JG30:JG31"/>
    <mergeCell ref="HY29:IF29"/>
    <mergeCell ref="II29:IK30"/>
    <mergeCell ref="JK28:JO28"/>
    <mergeCell ref="HY30:HY31"/>
    <mergeCell ref="HZ30:HZ31"/>
    <mergeCell ref="II28:IW28"/>
    <mergeCell ref="IX28:JC28"/>
    <mergeCell ref="JA29:JC29"/>
    <mergeCell ref="JK30:JL30"/>
    <mergeCell ref="JM30:JO30"/>
    <mergeCell ref="JK29:JL29"/>
    <mergeCell ref="IX29:IZ29"/>
    <mergeCell ref="JH30:JH31"/>
    <mergeCell ref="FO29:FO31"/>
    <mergeCell ref="FP29:FP31"/>
    <mergeCell ref="GD30:GF30"/>
    <mergeCell ref="GL30:GL31"/>
    <mergeCell ref="GI28:GI31"/>
    <mergeCell ref="GJ28:GJ31"/>
    <mergeCell ref="FR28:GG28"/>
    <mergeCell ref="GL28:HG28"/>
    <mergeCell ref="GR30:GR31"/>
    <mergeCell ref="GL29:GP29"/>
    <mergeCell ref="GU30:GU31"/>
    <mergeCell ref="HG30:HG31"/>
    <mergeCell ref="HD30:HD31"/>
    <mergeCell ref="HE30:HE31"/>
    <mergeCell ref="FK28:FQ28"/>
    <mergeCell ref="FR30:FT30"/>
    <mergeCell ref="FU30:FW30"/>
    <mergeCell ref="FX30:FZ30"/>
    <mergeCell ref="KL6:LB8"/>
    <mergeCell ref="LK12:LN14"/>
    <mergeCell ref="LO12:LR14"/>
    <mergeCell ref="HT14:HW14"/>
    <mergeCell ref="LK27:LN29"/>
    <mergeCell ref="LO27:LR30"/>
    <mergeCell ref="C4:AF6"/>
    <mergeCell ref="AI4:BM6"/>
    <mergeCell ref="BO4:CO6"/>
    <mergeCell ref="DO4:EP7"/>
    <mergeCell ref="HI4:IF7"/>
    <mergeCell ref="CQ5:DM6"/>
    <mergeCell ref="ER5:GG6"/>
    <mergeCell ref="IH5:JH8"/>
    <mergeCell ref="JJ5:KJ7"/>
    <mergeCell ref="GM30:GM31"/>
    <mergeCell ref="GN30:GN31"/>
    <mergeCell ref="GO30:GO31"/>
    <mergeCell ref="GP30:GP31"/>
    <mergeCell ref="GK28:GK31"/>
    <mergeCell ref="FQ29:FQ31"/>
    <mergeCell ref="FR29:GF29"/>
    <mergeCell ref="GG29:GG30"/>
    <mergeCell ref="FN29:FN31"/>
  </mergeCells>
  <pageMargins left="0.19" right="0.12" top="0.12" bottom="0.12" header="0.16" footer="0.31496062992125984"/>
  <pageSetup paperSize="9" scale="41" orientation="landscape" r:id="rId1"/>
  <colBreaks count="3" manualBreakCount="3">
    <brk id="117" max="49" man="1"/>
    <brk id="146" max="49" man="1"/>
    <brk id="188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X59"/>
  <sheetViews>
    <sheetView showGridLines="0" topLeftCell="AG24" zoomScale="70" zoomScaleNormal="70" zoomScaleSheetLayoutView="40" workbookViewId="0">
      <selection activeCell="AX32" sqref="AX32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9.85546875" style="84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335" width="11.42578125" style="281"/>
    <col min="336" max="336" width="11.42578125" style="954"/>
    <col min="337" max="16384" width="11.42578125" style="281"/>
  </cols>
  <sheetData>
    <row r="1" spans="1:336" x14ac:dyDescent="0.2">
      <c r="LK1" s="445"/>
      <c r="LL1" s="445"/>
      <c r="LM1" s="445"/>
      <c r="LN1" s="445"/>
    </row>
    <row r="2" spans="1:336" x14ac:dyDescent="0.2">
      <c r="LK2" s="445"/>
      <c r="LL2" s="445"/>
      <c r="LM2" s="445"/>
      <c r="LN2" s="445"/>
    </row>
    <row r="3" spans="1:336" ht="12.75" customHeight="1" x14ac:dyDescent="0.2">
      <c r="LK3" s="445"/>
      <c r="LL3" s="445"/>
      <c r="LM3" s="445"/>
      <c r="LN3" s="445"/>
    </row>
    <row r="4" spans="1:336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6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6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6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842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>
        <f>M7</f>
        <v>0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>
        <f>M7</f>
        <v>0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>
        <f>M7</f>
        <v>0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>
        <f>M7</f>
        <v>0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>
        <f>M7</f>
        <v>0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  <c r="LX7" s="955"/>
    </row>
    <row r="8" spans="1:336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>
        <f>M7</f>
        <v>0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>
        <f>M7</f>
        <v>0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>
        <f>M7</f>
        <v>0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  <c r="LX8" s="956"/>
    </row>
    <row r="9" spans="1:336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>
        <f>M7</f>
        <v>0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>
        <f>M7</f>
        <v>0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  <c r="LX9" s="956"/>
    </row>
    <row r="10" spans="1:336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  <c r="LX10" s="957"/>
    </row>
    <row r="11" spans="1:336" ht="13.5" thickBot="1" x14ac:dyDescent="0.25">
      <c r="LK11" s="445"/>
      <c r="LL11" s="445"/>
      <c r="LM11" s="445"/>
      <c r="LN11" s="445"/>
    </row>
    <row r="12" spans="1:336" ht="15.75" customHeight="1" thickBot="1" x14ac:dyDescent="0.35">
      <c r="A12" s="4"/>
      <c r="B12" s="993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971"/>
      <c r="AI12" s="993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971"/>
      <c r="BO12" s="993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971"/>
      <c r="CQ12" s="994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971"/>
      <c r="DO12" s="993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994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994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769" t="s">
        <v>218</v>
      </c>
      <c r="LP12" s="1770"/>
      <c r="LQ12" s="1770"/>
      <c r="LR12" s="1771"/>
      <c r="LS12" s="1789" t="s">
        <v>235</v>
      </c>
      <c r="LT12" s="1790"/>
      <c r="LU12" s="1790"/>
      <c r="LV12" s="1790"/>
      <c r="LW12" s="1791"/>
    </row>
    <row r="13" spans="1:336" ht="33.75" customHeight="1" thickBot="1" x14ac:dyDescent="0.35">
      <c r="A13" s="1426" t="s">
        <v>163</v>
      </c>
      <c r="B13" s="1553" t="s">
        <v>169</v>
      </c>
      <c r="C13" s="66"/>
      <c r="D13" s="1220" t="s">
        <v>2</v>
      </c>
      <c r="E13" s="1221"/>
      <c r="F13" s="1221"/>
      <c r="G13" s="1268"/>
      <c r="H13" s="1667" t="s">
        <v>7</v>
      </c>
      <c r="I13" s="1667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4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967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966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6"/>
      <c r="BM13" s="1167" t="s">
        <v>36</v>
      </c>
      <c r="BN13" s="984"/>
      <c r="BO13" s="1553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6"/>
      <c r="CJ13" s="1343" t="s">
        <v>26</v>
      </c>
      <c r="CK13" s="1344"/>
      <c r="CL13" s="1345"/>
      <c r="CM13" s="1337"/>
      <c r="CN13" s="1338"/>
      <c r="CO13" s="1167" t="s">
        <v>36</v>
      </c>
      <c r="CP13" s="984"/>
      <c r="CQ13" s="1553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6"/>
      <c r="DJ13" s="1260" t="s">
        <v>26</v>
      </c>
      <c r="DK13" s="1261"/>
      <c r="DL13" s="1152" t="s">
        <v>11</v>
      </c>
      <c r="DM13" s="1153"/>
      <c r="DN13" s="984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6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984"/>
      <c r="ER13" s="1553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988"/>
      <c r="FF13" s="988"/>
      <c r="FG13" s="988"/>
      <c r="FH13" s="988"/>
      <c r="FI13" s="988"/>
      <c r="FJ13" s="988"/>
      <c r="FK13" s="1450" t="s">
        <v>172</v>
      </c>
      <c r="FL13" s="1451"/>
      <c r="FM13" s="1451"/>
      <c r="FN13" s="1451"/>
      <c r="FO13" s="1451"/>
      <c r="FP13" s="1451"/>
      <c r="FQ13" s="1452"/>
      <c r="FR13" s="1182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656" t="s">
        <v>169</v>
      </c>
      <c r="GJ13" s="1193" t="s">
        <v>171</v>
      </c>
      <c r="GK13" s="1659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356"/>
      <c r="GW13" s="1356"/>
      <c r="GX13" s="1356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30" t="s">
        <v>80</v>
      </c>
      <c r="HS13" s="1310"/>
      <c r="HT13" s="1310"/>
      <c r="HU13" s="1310"/>
      <c r="HV13" s="1310"/>
      <c r="HW13" s="1310"/>
      <c r="HX13" s="1310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699" t="s">
        <v>103</v>
      </c>
      <c r="JL13" s="1700"/>
      <c r="JM13" s="1700"/>
      <c r="JN13" s="1700"/>
      <c r="JO13" s="1701"/>
      <c r="JP13" s="1702" t="s">
        <v>121</v>
      </c>
      <c r="JQ13" s="1703"/>
      <c r="JR13" s="1703"/>
      <c r="JS13" s="1703"/>
      <c r="JT13" s="1703"/>
      <c r="JU13" s="1706" t="s">
        <v>178</v>
      </c>
      <c r="JV13" s="1707"/>
      <c r="JW13" s="1707"/>
      <c r="JX13" s="1707"/>
      <c r="JY13" s="1707"/>
      <c r="JZ13" s="1707"/>
      <c r="KA13" s="1707"/>
      <c r="KB13" s="1707"/>
      <c r="KC13" s="1707"/>
      <c r="KD13" s="1707"/>
      <c r="KE13" s="1707"/>
      <c r="KF13" s="1707"/>
      <c r="KG13" s="1707"/>
      <c r="KH13" s="1707"/>
      <c r="KI13" s="1707"/>
      <c r="KJ13" s="1708"/>
      <c r="KK13" s="976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772"/>
      <c r="LP13" s="1773"/>
      <c r="LQ13" s="1773"/>
      <c r="LR13" s="1774"/>
      <c r="LS13" s="1792"/>
      <c r="LT13" s="1793"/>
      <c r="LU13" s="1793"/>
      <c r="LV13" s="1793"/>
      <c r="LW13" s="1794"/>
    </row>
    <row r="14" spans="1:336" ht="81.75" customHeight="1" thickBot="1" x14ac:dyDescent="0.25">
      <c r="A14" s="1426"/>
      <c r="B14" s="1554"/>
      <c r="C14" s="67"/>
      <c r="D14" s="1222"/>
      <c r="E14" s="1223"/>
      <c r="F14" s="1223"/>
      <c r="G14" s="1269"/>
      <c r="H14" s="1668"/>
      <c r="I14" s="1668"/>
      <c r="J14" s="1270" t="s">
        <v>10</v>
      </c>
      <c r="K14" s="1670"/>
      <c r="L14" s="1548" t="s">
        <v>11</v>
      </c>
      <c r="M14" s="1566" t="s">
        <v>164</v>
      </c>
      <c r="N14" s="1417"/>
      <c r="O14" s="1669"/>
      <c r="P14" s="1669"/>
      <c r="Q14" s="1419"/>
      <c r="R14" s="1220" t="s">
        <v>19</v>
      </c>
      <c r="S14" s="1268"/>
      <c r="T14" s="1173" t="s">
        <v>7</v>
      </c>
      <c r="U14" s="1175"/>
      <c r="V14" s="1173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669"/>
      <c r="AF14" s="1419"/>
      <c r="AG14" s="439"/>
      <c r="AH14" s="967"/>
      <c r="AI14" s="1554"/>
      <c r="AJ14" s="472"/>
      <c r="AK14" s="1284" t="s">
        <v>25</v>
      </c>
      <c r="AL14" s="1163"/>
      <c r="AM14" s="1170" t="s">
        <v>26</v>
      </c>
      <c r="AN14" s="1170" t="s">
        <v>120</v>
      </c>
      <c r="AO14" s="1124" t="s">
        <v>27</v>
      </c>
      <c r="AP14" s="1125"/>
      <c r="AQ14" s="1126"/>
      <c r="AR14" s="1404" t="s">
        <v>122</v>
      </c>
      <c r="AS14" s="1405"/>
      <c r="AT14" s="1170" t="s">
        <v>32</v>
      </c>
      <c r="AU14" s="1393" t="s">
        <v>26</v>
      </c>
      <c r="AV14" s="1394"/>
      <c r="AW14" s="991" t="s">
        <v>33</v>
      </c>
      <c r="AX14" s="991" t="s">
        <v>33</v>
      </c>
      <c r="AY14" s="1266" t="s">
        <v>9</v>
      </c>
      <c r="AZ14" s="1267"/>
      <c r="BA14" s="1267"/>
      <c r="BB14" s="1558"/>
      <c r="BC14" s="1220" t="s">
        <v>15</v>
      </c>
      <c r="BD14" s="1221"/>
      <c r="BE14" s="1221"/>
      <c r="BF14" s="1268"/>
      <c r="BG14" s="1220" t="s">
        <v>19</v>
      </c>
      <c r="BH14" s="1268"/>
      <c r="BI14" s="1220" t="s">
        <v>7</v>
      </c>
      <c r="BJ14" s="1268"/>
      <c r="BK14" s="1220" t="s">
        <v>20</v>
      </c>
      <c r="BL14" s="1268"/>
      <c r="BM14" s="1169"/>
      <c r="BN14" s="984"/>
      <c r="BO14" s="1554"/>
      <c r="BP14" s="67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68"/>
      <c r="CJ14" s="1346"/>
      <c r="CK14" s="1694"/>
      <c r="CL14" s="1348"/>
      <c r="CM14" s="1339"/>
      <c r="CN14" s="1340"/>
      <c r="CO14" s="1169"/>
      <c r="CP14" s="984"/>
      <c r="CQ14" s="1554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558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709"/>
      <c r="DJ14" s="1262"/>
      <c r="DK14" s="1263"/>
      <c r="DL14" s="1154"/>
      <c r="DM14" s="1155"/>
      <c r="DN14" s="984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558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68"/>
      <c r="EI14" s="1326"/>
      <c r="EJ14" s="1675"/>
      <c r="EK14" s="1328"/>
      <c r="EL14" s="1169"/>
      <c r="EM14" s="1285"/>
      <c r="EN14" s="1164"/>
      <c r="EO14" s="1285"/>
      <c r="EP14" s="1164"/>
      <c r="EQ14" s="984"/>
      <c r="ER14" s="1554"/>
      <c r="ES14" s="1130" t="s">
        <v>45</v>
      </c>
      <c r="ET14" s="1310"/>
      <c r="EU14" s="1311"/>
      <c r="EV14" s="1695" t="s">
        <v>46</v>
      </c>
      <c r="EW14" s="1696"/>
      <c r="EX14" s="1697"/>
      <c r="EY14" s="1130" t="s">
        <v>47</v>
      </c>
      <c r="EZ14" s="1310"/>
      <c r="FA14" s="1311"/>
      <c r="FB14" s="1130" t="s">
        <v>48</v>
      </c>
      <c r="FC14" s="1310"/>
      <c r="FD14" s="1698"/>
      <c r="FE14" s="1711" t="s">
        <v>51</v>
      </c>
      <c r="FF14" s="1712"/>
      <c r="FG14" s="1713"/>
      <c r="FH14" s="1711" t="s">
        <v>52</v>
      </c>
      <c r="FI14" s="1712"/>
      <c r="FJ14" s="1714"/>
      <c r="FK14" s="1567" t="s">
        <v>171</v>
      </c>
      <c r="FL14" s="1367" t="s">
        <v>182</v>
      </c>
      <c r="FM14" s="1498" t="s">
        <v>173</v>
      </c>
      <c r="FN14" s="1497" t="s">
        <v>174</v>
      </c>
      <c r="FO14" s="1497" t="s">
        <v>175</v>
      </c>
      <c r="FP14" s="1498" t="s">
        <v>176</v>
      </c>
      <c r="FQ14" s="1495" t="s">
        <v>177</v>
      </c>
      <c r="FR14" s="1182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689" t="s">
        <v>60</v>
      </c>
      <c r="GH14" s="13"/>
      <c r="GI14" s="1657"/>
      <c r="GJ14" s="1194"/>
      <c r="GK14" s="1488"/>
      <c r="GL14" s="1130" t="s">
        <v>113</v>
      </c>
      <c r="GM14" s="1310"/>
      <c r="GN14" s="1310"/>
      <c r="GO14" s="1310"/>
      <c r="GP14" s="1311"/>
      <c r="GQ14" s="1130" t="s">
        <v>114</v>
      </c>
      <c r="GR14" s="1310"/>
      <c r="GS14" s="1310"/>
      <c r="GT14" s="1310"/>
      <c r="GU14" s="1311"/>
      <c r="GV14" s="1642" t="s">
        <v>115</v>
      </c>
      <c r="GW14" s="1645" t="s">
        <v>171</v>
      </c>
      <c r="GX14" s="1716" t="s">
        <v>182</v>
      </c>
      <c r="GY14" s="1182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1"/>
      <c r="HR14" s="1636" t="s">
        <v>171</v>
      </c>
      <c r="HS14" s="1661" t="s">
        <v>182</v>
      </c>
      <c r="HT14" s="1660" t="s">
        <v>81</v>
      </c>
      <c r="HU14" s="1455"/>
      <c r="HV14" s="1455"/>
      <c r="HW14" s="1456"/>
      <c r="HX14" s="989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751" t="s">
        <v>105</v>
      </c>
      <c r="JN14" s="1752"/>
      <c r="JO14" s="1753"/>
      <c r="JP14" s="1704"/>
      <c r="JQ14" s="1705"/>
      <c r="JR14" s="1705"/>
      <c r="JS14" s="1705"/>
      <c r="JT14" s="1705"/>
      <c r="JU14" s="1592" t="s">
        <v>192</v>
      </c>
      <c r="JV14" s="1593"/>
      <c r="JW14" s="1593"/>
      <c r="JX14" s="1593"/>
      <c r="JY14" s="1594"/>
      <c r="JZ14" s="1592" t="s">
        <v>193</v>
      </c>
      <c r="KA14" s="1593"/>
      <c r="KB14" s="1593"/>
      <c r="KC14" s="1593"/>
      <c r="KD14" s="1594"/>
      <c r="KE14" s="1531" t="s">
        <v>171</v>
      </c>
      <c r="KF14" s="1293" t="s">
        <v>182</v>
      </c>
      <c r="KG14" s="1586" t="s">
        <v>179</v>
      </c>
      <c r="KH14" s="1589" t="s">
        <v>202</v>
      </c>
      <c r="KI14" s="1581" t="s">
        <v>180</v>
      </c>
      <c r="KJ14" s="1599" t="s">
        <v>181</v>
      </c>
      <c r="KK14" s="296"/>
      <c r="KL14" s="1457" t="s">
        <v>169</v>
      </c>
      <c r="KM14" s="1602" t="s">
        <v>185</v>
      </c>
      <c r="KN14" s="1596"/>
      <c r="KO14" s="1597"/>
      <c r="KP14" s="1595" t="s">
        <v>186</v>
      </c>
      <c r="KQ14" s="1596"/>
      <c r="KR14" s="1597"/>
      <c r="KS14" s="1595" t="s">
        <v>187</v>
      </c>
      <c r="KT14" s="1596"/>
      <c r="KU14" s="1597"/>
      <c r="KV14" s="1731" t="s">
        <v>206</v>
      </c>
      <c r="KW14" s="1732"/>
      <c r="LD14" s="1457" t="s">
        <v>169</v>
      </c>
      <c r="LE14" s="1733" t="s">
        <v>93</v>
      </c>
      <c r="LF14" s="1734"/>
      <c r="LG14" s="1735"/>
      <c r="LH14" s="1739" t="s">
        <v>94</v>
      </c>
      <c r="LI14" s="1734"/>
      <c r="LJ14" s="1740"/>
      <c r="LK14" s="1101"/>
      <c r="LL14" s="1102"/>
      <c r="LM14" s="1102"/>
      <c r="LN14" s="1103"/>
      <c r="LO14" s="1775"/>
      <c r="LP14" s="1776"/>
      <c r="LQ14" s="1776"/>
      <c r="LR14" s="1777"/>
      <c r="LS14" s="1792"/>
      <c r="LT14" s="1793"/>
      <c r="LU14" s="1793"/>
      <c r="LV14" s="1793"/>
      <c r="LW14" s="1794"/>
    </row>
    <row r="15" spans="1:336" ht="71.25" customHeight="1" thickBot="1" x14ac:dyDescent="0.35">
      <c r="A15" s="1426"/>
      <c r="B15" s="1554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667" t="s">
        <v>8</v>
      </c>
      <c r="I15" s="1667" t="s">
        <v>3</v>
      </c>
      <c r="J15" s="1249"/>
      <c r="K15" s="1250"/>
      <c r="L15" s="1384"/>
      <c r="M15" s="1136"/>
      <c r="N15" s="1176"/>
      <c r="O15" s="1177"/>
      <c r="P15" s="1177"/>
      <c r="Q15" s="1178"/>
      <c r="R15" s="1222"/>
      <c r="S15" s="1269"/>
      <c r="T15" s="1176"/>
      <c r="U15" s="1178"/>
      <c r="V15" s="1176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967"/>
      <c r="AI15" s="1554"/>
      <c r="AJ15" s="472"/>
      <c r="AK15" s="1332"/>
      <c r="AL15" s="1333"/>
      <c r="AM15" s="1172"/>
      <c r="AN15" s="1172"/>
      <c r="AO15" s="1549" t="s">
        <v>28</v>
      </c>
      <c r="AP15" s="1550"/>
      <c r="AQ15" s="1170" t="s">
        <v>123</v>
      </c>
      <c r="AR15" s="1406"/>
      <c r="AS15" s="1407"/>
      <c r="AT15" s="1172"/>
      <c r="AU15" s="1395"/>
      <c r="AV15" s="1396"/>
      <c r="AW15" s="992" t="s">
        <v>34</v>
      </c>
      <c r="AX15" s="992" t="s">
        <v>11</v>
      </c>
      <c r="AY15" s="1386" t="s">
        <v>10</v>
      </c>
      <c r="AZ15" s="1388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968" t="s">
        <v>2</v>
      </c>
      <c r="BN15" s="984"/>
      <c r="BO15" s="1554"/>
      <c r="BP15" s="67"/>
      <c r="BQ15" s="1172"/>
      <c r="BR15" s="1169"/>
      <c r="BS15" s="1172"/>
      <c r="BT15" s="1172"/>
      <c r="BU15" s="1172"/>
      <c r="BV15" s="1386" t="s">
        <v>10</v>
      </c>
      <c r="BW15" s="1388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69"/>
      <c r="CJ15" s="1349"/>
      <c r="CK15" s="1350"/>
      <c r="CL15" s="1351"/>
      <c r="CM15" s="1341"/>
      <c r="CN15" s="1342"/>
      <c r="CO15" s="317" t="s">
        <v>2</v>
      </c>
      <c r="CP15" s="984"/>
      <c r="CQ15" s="1554"/>
      <c r="CR15" s="67"/>
      <c r="CS15" s="1172"/>
      <c r="CT15" s="1169"/>
      <c r="CU15" s="1172"/>
      <c r="CV15" s="1172"/>
      <c r="CW15" s="1172"/>
      <c r="CX15" s="1386" t="s">
        <v>10</v>
      </c>
      <c r="CY15" s="1682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710"/>
      <c r="DJ15" s="1264"/>
      <c r="DK15" s="1265"/>
      <c r="DL15" s="1556"/>
      <c r="DM15" s="1557"/>
      <c r="DN15" s="984"/>
      <c r="DO15" s="1554"/>
      <c r="DP15" s="472"/>
      <c r="DQ15" s="1172"/>
      <c r="DR15" s="1169"/>
      <c r="DS15" s="1172"/>
      <c r="DT15" s="1172"/>
      <c r="DU15" s="1386" t="s">
        <v>10</v>
      </c>
      <c r="DV15" s="1388"/>
      <c r="DW15" s="1224" t="s">
        <v>11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69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984"/>
      <c r="ER15" s="1554"/>
      <c r="ES15" s="1182" t="s">
        <v>49</v>
      </c>
      <c r="ET15" s="1180"/>
      <c r="EU15" s="1180"/>
      <c r="EV15" s="1180" t="s">
        <v>49</v>
      </c>
      <c r="EW15" s="1180"/>
      <c r="EX15" s="1181"/>
      <c r="EY15" s="1182" t="s">
        <v>49</v>
      </c>
      <c r="EZ15" s="1180"/>
      <c r="FA15" s="1181"/>
      <c r="FB15" s="1182" t="s">
        <v>49</v>
      </c>
      <c r="FC15" s="1180"/>
      <c r="FD15" s="1744"/>
      <c r="FE15" s="1745" t="s">
        <v>49</v>
      </c>
      <c r="FF15" s="1746"/>
      <c r="FG15" s="1747"/>
      <c r="FH15" s="1745" t="s">
        <v>49</v>
      </c>
      <c r="FI15" s="1746"/>
      <c r="FJ15" s="1748"/>
      <c r="FK15" s="1630"/>
      <c r="FL15" s="1368"/>
      <c r="FM15" s="1634"/>
      <c r="FN15" s="1632"/>
      <c r="FO15" s="1632"/>
      <c r="FP15" s="1634"/>
      <c r="FQ15" s="1687"/>
      <c r="FR15" s="1305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690"/>
      <c r="GH15" s="13"/>
      <c r="GI15" s="1657"/>
      <c r="GJ15" s="1194"/>
      <c r="GK15" s="1488"/>
      <c r="GL15" s="1199" t="s">
        <v>62</v>
      </c>
      <c r="GM15" s="1167" t="s">
        <v>63</v>
      </c>
      <c r="GN15" s="1167" t="s">
        <v>64</v>
      </c>
      <c r="GO15" s="1167" t="s">
        <v>65</v>
      </c>
      <c r="GP15" s="1475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475" t="s">
        <v>112</v>
      </c>
      <c r="GV15" s="1643"/>
      <c r="GW15" s="1646"/>
      <c r="GX15" s="1717"/>
      <c r="GY15" s="176" t="s">
        <v>50</v>
      </c>
      <c r="GZ15" s="15" t="s">
        <v>67</v>
      </c>
      <c r="HA15" s="16" t="s">
        <v>68</v>
      </c>
      <c r="HB15" s="16" t="s">
        <v>69</v>
      </c>
      <c r="HC15" s="1639" t="s">
        <v>70</v>
      </c>
      <c r="HD15" s="1639" t="s">
        <v>71</v>
      </c>
      <c r="HE15" s="1639" t="s">
        <v>72</v>
      </c>
      <c r="HF15" s="1639" t="s">
        <v>73</v>
      </c>
      <c r="HG15" s="1720" t="s">
        <v>74</v>
      </c>
      <c r="HH15" s="13"/>
      <c r="HI15" s="77" t="s">
        <v>169</v>
      </c>
      <c r="HJ15" s="1664" t="s">
        <v>75</v>
      </c>
      <c r="HK15" s="1664" t="s">
        <v>124</v>
      </c>
      <c r="HL15" s="1664" t="s">
        <v>76</v>
      </c>
      <c r="HM15" s="1664" t="s">
        <v>77</v>
      </c>
      <c r="HN15" s="1664" t="s">
        <v>78</v>
      </c>
      <c r="HO15" s="1664" t="s">
        <v>116</v>
      </c>
      <c r="HP15" s="1664" t="s">
        <v>117</v>
      </c>
      <c r="HQ15" s="38" t="s">
        <v>79</v>
      </c>
      <c r="HR15" s="1637"/>
      <c r="HS15" s="1662"/>
      <c r="HT15" s="1542" t="s">
        <v>62</v>
      </c>
      <c r="HU15" s="1542" t="s">
        <v>63</v>
      </c>
      <c r="HV15" s="1542" t="s">
        <v>64</v>
      </c>
      <c r="HW15" s="1542" t="s">
        <v>65</v>
      </c>
      <c r="HX15" s="208"/>
      <c r="HY15" s="1650" t="s">
        <v>68</v>
      </c>
      <c r="HZ15" s="1127" t="s">
        <v>83</v>
      </c>
      <c r="IA15" s="1127" t="s">
        <v>84</v>
      </c>
      <c r="IB15" s="1127" t="s">
        <v>85</v>
      </c>
      <c r="IC15" s="1137" t="s">
        <v>86</v>
      </c>
      <c r="ID15" s="1315" t="s">
        <v>87</v>
      </c>
      <c r="IE15" s="1654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464"/>
      <c r="IZ15" s="1615"/>
      <c r="JA15" s="1215" t="s">
        <v>97</v>
      </c>
      <c r="JB15" s="1464"/>
      <c r="JC15" s="1615"/>
      <c r="JD15" s="1725" t="s">
        <v>99</v>
      </c>
      <c r="JE15" s="1213" t="s">
        <v>100</v>
      </c>
      <c r="JF15" s="1213" t="s">
        <v>101</v>
      </c>
      <c r="JG15" s="983"/>
      <c r="JH15" s="1163" t="s">
        <v>102</v>
      </c>
      <c r="JI15" s="17"/>
      <c r="JJ15" s="1458"/>
      <c r="JK15" s="1507" t="s">
        <v>106</v>
      </c>
      <c r="JL15" s="1508"/>
      <c r="JM15" s="1750" t="s">
        <v>107</v>
      </c>
      <c r="JN15" s="1375"/>
      <c r="JO15" s="1377"/>
      <c r="JP15" s="1569" t="s">
        <v>99</v>
      </c>
      <c r="JQ15" s="1571" t="s">
        <v>100</v>
      </c>
      <c r="JR15" s="1571" t="s">
        <v>101</v>
      </c>
      <c r="JS15" s="1571" t="s">
        <v>102</v>
      </c>
      <c r="JT15" s="1728" t="s">
        <v>68</v>
      </c>
      <c r="JU15" s="1245" t="s">
        <v>194</v>
      </c>
      <c r="JV15" s="1578" t="s">
        <v>195</v>
      </c>
      <c r="JW15" s="1578" t="s">
        <v>191</v>
      </c>
      <c r="JX15" s="1578" t="s">
        <v>196</v>
      </c>
      <c r="JY15" s="1603" t="s">
        <v>197</v>
      </c>
      <c r="JZ15" s="1245" t="s">
        <v>194</v>
      </c>
      <c r="KA15" s="1578" t="s">
        <v>195</v>
      </c>
      <c r="KB15" s="1578" t="s">
        <v>191</v>
      </c>
      <c r="KC15" s="1578" t="s">
        <v>196</v>
      </c>
      <c r="KD15" s="1603" t="s">
        <v>197</v>
      </c>
      <c r="KE15" s="1532"/>
      <c r="KF15" s="1294"/>
      <c r="KG15" s="1587"/>
      <c r="KH15" s="1590"/>
      <c r="KI15" s="1582"/>
      <c r="KJ15" s="1600"/>
      <c r="KK15" s="296"/>
      <c r="KL15" s="1458"/>
      <c r="KM15" s="1503" t="s">
        <v>12</v>
      </c>
      <c r="KN15" s="1461" t="s">
        <v>13</v>
      </c>
      <c r="KO15" s="1461" t="s">
        <v>14</v>
      </c>
      <c r="KP15" s="1461" t="s">
        <v>12</v>
      </c>
      <c r="KQ15" s="1461" t="s">
        <v>13</v>
      </c>
      <c r="KR15" s="1461" t="s">
        <v>14</v>
      </c>
      <c r="KS15" s="1461" t="s">
        <v>12</v>
      </c>
      <c r="KT15" s="1461" t="s">
        <v>13</v>
      </c>
      <c r="KU15" s="1504" t="s">
        <v>14</v>
      </c>
      <c r="KV15" s="1503" t="s">
        <v>12</v>
      </c>
      <c r="KW15" s="1461" t="s">
        <v>13</v>
      </c>
      <c r="KY15" s="1230" t="s">
        <v>207</v>
      </c>
      <c r="KZ15" s="1231"/>
      <c r="LA15" s="1231"/>
      <c r="LB15" s="1232"/>
      <c r="LD15" s="1458"/>
      <c r="LE15" s="1736"/>
      <c r="LF15" s="1737"/>
      <c r="LG15" s="1738"/>
      <c r="LH15" s="1741"/>
      <c r="LI15" s="1737"/>
      <c r="LJ15" s="1742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952" t="s">
        <v>210</v>
      </c>
      <c r="LS15" s="913" t="s">
        <v>230</v>
      </c>
      <c r="LT15" s="912" t="s">
        <v>231</v>
      </c>
      <c r="LU15" s="912" t="s">
        <v>232</v>
      </c>
      <c r="LV15" s="912" t="s">
        <v>233</v>
      </c>
      <c r="LW15" s="919" t="s">
        <v>234</v>
      </c>
    </row>
    <row r="16" spans="1:336" ht="34.5" customHeight="1" thickBot="1" x14ac:dyDescent="0.35">
      <c r="A16" s="1671"/>
      <c r="B16" s="1672"/>
      <c r="C16" s="67" t="s">
        <v>147</v>
      </c>
      <c r="D16" s="1673"/>
      <c r="E16" s="1674"/>
      <c r="F16" s="1621"/>
      <c r="G16" s="1136"/>
      <c r="H16" s="1668"/>
      <c r="I16" s="1668"/>
      <c r="J16" s="18" t="s">
        <v>12</v>
      </c>
      <c r="K16" s="974" t="s">
        <v>13</v>
      </c>
      <c r="L16" s="982" t="s">
        <v>14</v>
      </c>
      <c r="M16" s="87"/>
      <c r="N16" s="973" t="s">
        <v>12</v>
      </c>
      <c r="O16" s="19" t="s">
        <v>13</v>
      </c>
      <c r="P16" s="21" t="s">
        <v>14</v>
      </c>
      <c r="Q16" s="394" t="s">
        <v>148</v>
      </c>
      <c r="R16" s="978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982" t="s">
        <v>14</v>
      </c>
      <c r="X16" s="18" t="s">
        <v>12</v>
      </c>
      <c r="Y16" s="982" t="s">
        <v>13</v>
      </c>
      <c r="Z16" s="973" t="s">
        <v>12</v>
      </c>
      <c r="AA16" s="20" t="s">
        <v>13</v>
      </c>
      <c r="AB16" s="973" t="s">
        <v>12</v>
      </c>
      <c r="AC16" s="21" t="s">
        <v>13</v>
      </c>
      <c r="AD16" s="973" t="s">
        <v>12</v>
      </c>
      <c r="AE16" s="20" t="s">
        <v>13</v>
      </c>
      <c r="AF16" s="75" t="s">
        <v>14</v>
      </c>
      <c r="AG16" s="21" t="s">
        <v>14</v>
      </c>
      <c r="AH16" s="11"/>
      <c r="AI16" s="1693"/>
      <c r="AJ16" s="472" t="s">
        <v>147</v>
      </c>
      <c r="AK16" s="991" t="s">
        <v>14</v>
      </c>
      <c r="AL16" s="89" t="s">
        <v>148</v>
      </c>
      <c r="AM16" s="991" t="s">
        <v>12</v>
      </c>
      <c r="AN16" s="969" t="s">
        <v>12</v>
      </c>
      <c r="AO16" s="973" t="s">
        <v>12</v>
      </c>
      <c r="AP16" s="21" t="s">
        <v>13</v>
      </c>
      <c r="AQ16" s="1743"/>
      <c r="AR16" s="978" t="s">
        <v>12</v>
      </c>
      <c r="AS16" s="21" t="s">
        <v>13</v>
      </c>
      <c r="AT16" s="969" t="s">
        <v>12</v>
      </c>
      <c r="AU16" s="991" t="s">
        <v>13</v>
      </c>
      <c r="AV16" s="89" t="s">
        <v>148</v>
      </c>
      <c r="AW16" s="991" t="s">
        <v>12</v>
      </c>
      <c r="AX16" s="991" t="s">
        <v>12</v>
      </c>
      <c r="AY16" s="18" t="s">
        <v>12</v>
      </c>
      <c r="AZ16" s="974" t="s">
        <v>13</v>
      </c>
      <c r="BA16" s="972" t="s">
        <v>14</v>
      </c>
      <c r="BB16" s="90" t="s">
        <v>148</v>
      </c>
      <c r="BC16" s="978" t="s">
        <v>12</v>
      </c>
      <c r="BD16" s="19" t="s">
        <v>13</v>
      </c>
      <c r="BE16" s="21" t="s">
        <v>14</v>
      </c>
      <c r="BF16" s="88" t="s">
        <v>148</v>
      </c>
      <c r="BG16" s="973" t="s">
        <v>13</v>
      </c>
      <c r="BH16" s="21" t="s">
        <v>14</v>
      </c>
      <c r="BI16" s="973" t="s">
        <v>13</v>
      </c>
      <c r="BJ16" s="21" t="s">
        <v>14</v>
      </c>
      <c r="BK16" s="973" t="s">
        <v>13</v>
      </c>
      <c r="BL16" s="21" t="s">
        <v>14</v>
      </c>
      <c r="BM16" s="79" t="s">
        <v>12</v>
      </c>
      <c r="BN16" s="11"/>
      <c r="BO16" s="1693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970" t="s">
        <v>12</v>
      </c>
      <c r="BV16" s="973" t="s">
        <v>12</v>
      </c>
      <c r="BW16" s="19" t="s">
        <v>13</v>
      </c>
      <c r="BX16" s="39" t="s">
        <v>14</v>
      </c>
      <c r="BY16" s="93" t="s">
        <v>165</v>
      </c>
      <c r="BZ16" s="973" t="s">
        <v>12</v>
      </c>
      <c r="CA16" s="19" t="s">
        <v>13</v>
      </c>
      <c r="CB16" s="21" t="s">
        <v>14</v>
      </c>
      <c r="CC16" s="467" t="s">
        <v>166</v>
      </c>
      <c r="CD16" s="978" t="s">
        <v>13</v>
      </c>
      <c r="CE16" s="21" t="s">
        <v>14</v>
      </c>
      <c r="CF16" s="973" t="s">
        <v>13</v>
      </c>
      <c r="CG16" s="21" t="s">
        <v>14</v>
      </c>
      <c r="CH16" s="973" t="s">
        <v>13</v>
      </c>
      <c r="CI16" s="21" t="s">
        <v>14</v>
      </c>
      <c r="CJ16" s="973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693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973" t="s">
        <v>12</v>
      </c>
      <c r="CY16" s="19" t="s">
        <v>13</v>
      </c>
      <c r="CZ16" s="21" t="s">
        <v>14</v>
      </c>
      <c r="DA16" s="973" t="s">
        <v>12</v>
      </c>
      <c r="DB16" s="19" t="s">
        <v>13</v>
      </c>
      <c r="DC16" s="21" t="s">
        <v>14</v>
      </c>
      <c r="DD16" s="973" t="s">
        <v>13</v>
      </c>
      <c r="DE16" s="21" t="s">
        <v>14</v>
      </c>
      <c r="DF16" s="973" t="s">
        <v>13</v>
      </c>
      <c r="DG16" s="21" t="s">
        <v>14</v>
      </c>
      <c r="DH16" s="973" t="s">
        <v>13</v>
      </c>
      <c r="DI16" s="21" t="s">
        <v>14</v>
      </c>
      <c r="DJ16" s="973" t="s">
        <v>12</v>
      </c>
      <c r="DK16" s="21" t="s">
        <v>13</v>
      </c>
      <c r="DL16" s="348" t="s">
        <v>200</v>
      </c>
      <c r="DM16" s="349" t="s">
        <v>201</v>
      </c>
      <c r="DN16" s="11"/>
      <c r="DO16" s="1693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973" t="s">
        <v>12</v>
      </c>
      <c r="DV16" s="19" t="s">
        <v>13</v>
      </c>
      <c r="DW16" s="39" t="s">
        <v>14</v>
      </c>
      <c r="DX16" s="92" t="s">
        <v>165</v>
      </c>
      <c r="DY16" s="973" t="s">
        <v>12</v>
      </c>
      <c r="DZ16" s="19" t="s">
        <v>13</v>
      </c>
      <c r="EA16" s="21" t="s">
        <v>14</v>
      </c>
      <c r="EB16" s="95" t="s">
        <v>148</v>
      </c>
      <c r="EC16" s="973" t="s">
        <v>13</v>
      </c>
      <c r="ED16" s="21" t="s">
        <v>14</v>
      </c>
      <c r="EE16" s="973" t="s">
        <v>13</v>
      </c>
      <c r="EF16" s="21" t="s">
        <v>14</v>
      </c>
      <c r="EG16" s="973" t="s">
        <v>12</v>
      </c>
      <c r="EH16" s="21" t="s">
        <v>13</v>
      </c>
      <c r="EI16" s="973" t="s">
        <v>12</v>
      </c>
      <c r="EJ16" s="21" t="s">
        <v>13</v>
      </c>
      <c r="EK16" s="96" t="s">
        <v>148</v>
      </c>
      <c r="EL16" s="18" t="s">
        <v>12</v>
      </c>
      <c r="EM16" s="969" t="s">
        <v>13</v>
      </c>
      <c r="EN16" s="97" t="s">
        <v>148</v>
      </c>
      <c r="EO16" s="969" t="s">
        <v>13</v>
      </c>
      <c r="EP16" s="97" t="s">
        <v>148</v>
      </c>
      <c r="EQ16" s="11"/>
      <c r="ER16" s="1693"/>
      <c r="ES16" s="18" t="s">
        <v>12</v>
      </c>
      <c r="ET16" s="974" t="s">
        <v>13</v>
      </c>
      <c r="EU16" s="982" t="s">
        <v>14</v>
      </c>
      <c r="EV16" s="41" t="s">
        <v>12</v>
      </c>
      <c r="EW16" s="974" t="s">
        <v>13</v>
      </c>
      <c r="EX16" s="982" t="s">
        <v>14</v>
      </c>
      <c r="EY16" s="18" t="s">
        <v>12</v>
      </c>
      <c r="EZ16" s="974" t="s">
        <v>13</v>
      </c>
      <c r="FA16" s="982" t="s">
        <v>14</v>
      </c>
      <c r="FB16" s="18" t="s">
        <v>12</v>
      </c>
      <c r="FC16" s="974" t="s">
        <v>13</v>
      </c>
      <c r="FD16" s="982" t="s">
        <v>14</v>
      </c>
      <c r="FE16" s="18" t="s">
        <v>12</v>
      </c>
      <c r="FF16" s="974" t="s">
        <v>13</v>
      </c>
      <c r="FG16" s="982" t="s">
        <v>14</v>
      </c>
      <c r="FH16" s="18" t="s">
        <v>12</v>
      </c>
      <c r="FI16" s="974" t="s">
        <v>13</v>
      </c>
      <c r="FJ16" s="841" t="s">
        <v>14</v>
      </c>
      <c r="FK16" s="1722"/>
      <c r="FL16" s="1369"/>
      <c r="FM16" s="1691"/>
      <c r="FN16" s="1723"/>
      <c r="FO16" s="1723"/>
      <c r="FP16" s="1691"/>
      <c r="FQ16" s="1715"/>
      <c r="FR16" s="41" t="s">
        <v>12</v>
      </c>
      <c r="FS16" s="974" t="s">
        <v>13</v>
      </c>
      <c r="FT16" s="982" t="s">
        <v>14</v>
      </c>
      <c r="FU16" s="18" t="s">
        <v>12</v>
      </c>
      <c r="FV16" s="974" t="s">
        <v>13</v>
      </c>
      <c r="FW16" s="982" t="s">
        <v>14</v>
      </c>
      <c r="FX16" s="18" t="s">
        <v>12</v>
      </c>
      <c r="FY16" s="974" t="s">
        <v>13</v>
      </c>
      <c r="FZ16" s="982" t="s">
        <v>14</v>
      </c>
      <c r="GA16" s="18" t="s">
        <v>12</v>
      </c>
      <c r="GB16" s="974" t="s">
        <v>13</v>
      </c>
      <c r="GC16" s="982" t="s">
        <v>14</v>
      </c>
      <c r="GD16" s="18" t="s">
        <v>12</v>
      </c>
      <c r="GE16" s="974" t="s">
        <v>13</v>
      </c>
      <c r="GF16" s="982" t="s">
        <v>14</v>
      </c>
      <c r="GG16" s="76" t="s">
        <v>125</v>
      </c>
      <c r="GH16" s="25"/>
      <c r="GI16" s="1658"/>
      <c r="GJ16" s="1195"/>
      <c r="GK16" s="1489"/>
      <c r="GL16" s="1692"/>
      <c r="GM16" s="1648"/>
      <c r="GN16" s="1648"/>
      <c r="GO16" s="1648"/>
      <c r="GP16" s="1719"/>
      <c r="GQ16" s="1692"/>
      <c r="GR16" s="1648"/>
      <c r="GS16" s="1648"/>
      <c r="GT16" s="1648"/>
      <c r="GU16" s="1719"/>
      <c r="GV16" s="1644"/>
      <c r="GW16" s="1647"/>
      <c r="GX16" s="1718"/>
      <c r="GY16" s="41" t="s">
        <v>12</v>
      </c>
      <c r="GZ16" s="974" t="s">
        <v>12</v>
      </c>
      <c r="HA16" s="974" t="s">
        <v>12</v>
      </c>
      <c r="HB16" s="974" t="s">
        <v>12</v>
      </c>
      <c r="HC16" s="1666"/>
      <c r="HD16" s="1666"/>
      <c r="HE16" s="1666"/>
      <c r="HF16" s="1666"/>
      <c r="HG16" s="1721"/>
      <c r="HH16" s="13"/>
      <c r="HI16" s="78"/>
      <c r="HJ16" s="1665"/>
      <c r="HK16" s="1665"/>
      <c r="HL16" s="1665"/>
      <c r="HM16" s="1665"/>
      <c r="HN16" s="1665"/>
      <c r="HO16" s="1665"/>
      <c r="HP16" s="1665"/>
      <c r="HQ16" s="841" t="s">
        <v>12</v>
      </c>
      <c r="HR16" s="1638"/>
      <c r="HS16" s="1663"/>
      <c r="HT16" s="1649"/>
      <c r="HU16" s="1649"/>
      <c r="HV16" s="1649"/>
      <c r="HW16" s="1649"/>
      <c r="HX16" s="209"/>
      <c r="HY16" s="1651"/>
      <c r="HZ16" s="1622"/>
      <c r="IA16" s="1622"/>
      <c r="IB16" s="1622"/>
      <c r="IC16" s="1652"/>
      <c r="ID16" s="1653"/>
      <c r="IE16" s="1655"/>
      <c r="IF16" s="1622"/>
      <c r="IG16" s="17"/>
      <c r="IH16" s="1459"/>
      <c r="II16" s="18" t="s">
        <v>12</v>
      </c>
      <c r="IJ16" s="974" t="s">
        <v>13</v>
      </c>
      <c r="IK16" s="841" t="s">
        <v>14</v>
      </c>
      <c r="IL16" s="18" t="s">
        <v>12</v>
      </c>
      <c r="IM16" s="974" t="s">
        <v>13</v>
      </c>
      <c r="IN16" s="841" t="s">
        <v>14</v>
      </c>
      <c r="IO16" s="18" t="s">
        <v>12</v>
      </c>
      <c r="IP16" s="974" t="s">
        <v>13</v>
      </c>
      <c r="IQ16" s="841" t="s">
        <v>14</v>
      </c>
      <c r="IR16" s="18" t="s">
        <v>12</v>
      </c>
      <c r="IS16" s="974" t="s">
        <v>13</v>
      </c>
      <c r="IT16" s="841" t="s">
        <v>14</v>
      </c>
      <c r="IU16" s="18" t="s">
        <v>12</v>
      </c>
      <c r="IV16" s="974" t="s">
        <v>13</v>
      </c>
      <c r="IW16" s="982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726"/>
      <c r="JE16" s="1727"/>
      <c r="JF16" s="1727"/>
      <c r="JG16" s="984"/>
      <c r="JH16" s="1333"/>
      <c r="JI16" s="17"/>
      <c r="JJ16" s="1459"/>
      <c r="JK16" s="31" t="s">
        <v>108</v>
      </c>
      <c r="JL16" s="979" t="s">
        <v>109</v>
      </c>
      <c r="JM16" s="32" t="s">
        <v>108</v>
      </c>
      <c r="JN16" s="32" t="s">
        <v>109</v>
      </c>
      <c r="JO16" s="33" t="s">
        <v>110</v>
      </c>
      <c r="JP16" s="1730"/>
      <c r="JQ16" s="1724"/>
      <c r="JR16" s="1724"/>
      <c r="JS16" s="1724"/>
      <c r="JT16" s="1729"/>
      <c r="JU16" s="1244"/>
      <c r="JV16" s="1579"/>
      <c r="JW16" s="1579"/>
      <c r="JX16" s="1579"/>
      <c r="JY16" s="1604"/>
      <c r="JZ16" s="1244"/>
      <c r="KA16" s="1579"/>
      <c r="KB16" s="1579"/>
      <c r="KC16" s="1579"/>
      <c r="KD16" s="1604"/>
      <c r="KE16" s="1584"/>
      <c r="KF16" s="1585"/>
      <c r="KG16" s="1588"/>
      <c r="KH16" s="1591"/>
      <c r="KI16" s="1583"/>
      <c r="KJ16" s="1601"/>
      <c r="KK16" s="296"/>
      <c r="KL16" s="1459"/>
      <c r="KM16" s="1580"/>
      <c r="KN16" s="1577"/>
      <c r="KO16" s="1577"/>
      <c r="KP16" s="1577"/>
      <c r="KQ16" s="1577"/>
      <c r="KR16" s="1577"/>
      <c r="KS16" s="1577"/>
      <c r="KT16" s="1577"/>
      <c r="KU16" s="1598"/>
      <c r="KV16" s="1580"/>
      <c r="KW16" s="1577"/>
      <c r="KY16" s="337" t="s">
        <v>208</v>
      </c>
      <c r="KZ16" s="336" t="s">
        <v>209</v>
      </c>
      <c r="LA16" s="336" t="s">
        <v>205</v>
      </c>
      <c r="LB16" s="338" t="s">
        <v>210</v>
      </c>
      <c r="LD16" s="1459"/>
      <c r="LE16" s="185" t="s">
        <v>12</v>
      </c>
      <c r="LF16" s="975" t="s">
        <v>13</v>
      </c>
      <c r="LG16" s="541" t="s">
        <v>14</v>
      </c>
      <c r="LH16" s="185" t="s">
        <v>12</v>
      </c>
      <c r="LI16" s="975" t="s">
        <v>13</v>
      </c>
      <c r="LJ16" s="972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953" t="s">
        <v>14</v>
      </c>
      <c r="LS16" s="916" t="s">
        <v>228</v>
      </c>
      <c r="LT16" s="917" t="s">
        <v>228</v>
      </c>
      <c r="LU16" s="917" t="s">
        <v>228</v>
      </c>
      <c r="LV16" s="917" t="s">
        <v>228</v>
      </c>
      <c r="LW16" s="920" t="s">
        <v>228</v>
      </c>
    </row>
    <row r="17" spans="1:336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31</v>
      </c>
      <c r="E17" s="102">
        <f t="shared" si="0"/>
        <v>1</v>
      </c>
      <c r="F17" s="102">
        <f t="shared" si="0"/>
        <v>0</v>
      </c>
      <c r="G17" s="493">
        <f>SUM(D17:F17)/C17*100</f>
        <v>6.0952380952380949</v>
      </c>
      <c r="H17" s="114">
        <f t="shared" si="0"/>
        <v>30</v>
      </c>
      <c r="I17" s="115">
        <f t="shared" si="0"/>
        <v>0</v>
      </c>
      <c r="J17" s="116">
        <f t="shared" si="0"/>
        <v>41</v>
      </c>
      <c r="K17" s="102">
        <f>SUM(K18:K23)</f>
        <v>50</v>
      </c>
      <c r="L17" s="104">
        <f t="shared" si="0"/>
        <v>45</v>
      </c>
      <c r="M17" s="496">
        <f t="shared" ref="M17:M23" si="1">L17/C17*100</f>
        <v>8.5714285714285712</v>
      </c>
      <c r="N17" s="116">
        <f t="shared" si="0"/>
        <v>41</v>
      </c>
      <c r="O17" s="102">
        <f t="shared" si="0"/>
        <v>52</v>
      </c>
      <c r="P17" s="102">
        <f t="shared" si="0"/>
        <v>46</v>
      </c>
      <c r="Q17" s="494">
        <f>P17/C17*100</f>
        <v>8.7619047619047628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41</v>
      </c>
      <c r="Y17" s="102">
        <f t="shared" si="0"/>
        <v>52</v>
      </c>
      <c r="Z17" s="102">
        <f t="shared" si="0"/>
        <v>41</v>
      </c>
      <c r="AA17" s="102">
        <f t="shared" si="0"/>
        <v>52</v>
      </c>
      <c r="AB17" s="102">
        <f t="shared" si="0"/>
        <v>62</v>
      </c>
      <c r="AC17" s="102">
        <f t="shared" si="0"/>
        <v>66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50</v>
      </c>
      <c r="AL17" s="82">
        <f>AK17/AJ17*100</f>
        <v>8.6355785837651116</v>
      </c>
      <c r="AM17" s="108">
        <f t="shared" si="0"/>
        <v>49</v>
      </c>
      <c r="AN17" s="110">
        <f t="shared" si="0"/>
        <v>51</v>
      </c>
      <c r="AO17" s="170">
        <f t="shared" si="0"/>
        <v>7</v>
      </c>
      <c r="AP17" s="108">
        <f t="shared" si="0"/>
        <v>0</v>
      </c>
      <c r="AQ17" s="109">
        <f t="shared" si="0"/>
        <v>56</v>
      </c>
      <c r="AR17" s="112">
        <f t="shared" si="0"/>
        <v>0</v>
      </c>
      <c r="AS17" s="108">
        <f t="shared" si="0"/>
        <v>0</v>
      </c>
      <c r="AT17" s="108">
        <f t="shared" si="0"/>
        <v>53</v>
      </c>
      <c r="AU17" s="108">
        <f t="shared" si="0"/>
        <v>45</v>
      </c>
      <c r="AV17" s="82">
        <f>AU17/AJ17*100</f>
        <v>7.7720207253886011</v>
      </c>
      <c r="AW17" s="108">
        <f t="shared" si="0"/>
        <v>46</v>
      </c>
      <c r="AX17" s="108">
        <f t="shared" si="0"/>
        <v>45</v>
      </c>
      <c r="AY17" s="108">
        <f t="shared" si="0"/>
        <v>0</v>
      </c>
      <c r="AZ17" s="108">
        <f t="shared" si="0"/>
        <v>0</v>
      </c>
      <c r="BA17" s="108">
        <f>SUM(BA18:BA23)</f>
        <v>0</v>
      </c>
      <c r="BB17" s="81">
        <f>BA17/AJ17*100</f>
        <v>0</v>
      </c>
      <c r="BC17" s="108">
        <f t="shared" si="0"/>
        <v>0</v>
      </c>
      <c r="BD17" s="108">
        <f t="shared" si="0"/>
        <v>0</v>
      </c>
      <c r="BE17" s="108">
        <f>SUM(BE18:BE23)</f>
        <v>1</v>
      </c>
      <c r="BF17" s="82">
        <f>BE17/AJ17*100</f>
        <v>0.17271157167530224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15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82</v>
      </c>
      <c r="BS17" s="108">
        <f t="shared" si="0"/>
        <v>0</v>
      </c>
      <c r="BT17" s="108">
        <f t="shared" si="0"/>
        <v>2</v>
      </c>
      <c r="BU17" s="110">
        <f t="shared" si="0"/>
        <v>2</v>
      </c>
      <c r="BV17" s="170">
        <f t="shared" si="0"/>
        <v>0</v>
      </c>
      <c r="BW17" s="108">
        <f t="shared" si="0"/>
        <v>0</v>
      </c>
      <c r="BX17" s="108">
        <f t="shared" si="0"/>
        <v>1</v>
      </c>
      <c r="BY17" s="395">
        <f>BX17/BP17</f>
        <v>1.6286644951140066E-3</v>
      </c>
      <c r="BZ17" s="170">
        <f t="shared" si="0"/>
        <v>0</v>
      </c>
      <c r="CA17" s="108">
        <f t="shared" si="0"/>
        <v>0</v>
      </c>
      <c r="CB17" s="108">
        <f>SUM(CB18:CB23)</f>
        <v>0</v>
      </c>
      <c r="CC17" s="468">
        <f>CB17/BP17*100</f>
        <v>0</v>
      </c>
      <c r="CD17" s="112">
        <f t="shared" si="0"/>
        <v>0</v>
      </c>
      <c r="CE17" s="108">
        <f t="shared" ref="CE17:CO17" si="3">SUM(CE18:CE23)</f>
        <v>2</v>
      </c>
      <c r="CF17" s="108">
        <f t="shared" si="3"/>
        <v>0</v>
      </c>
      <c r="CG17" s="108">
        <f t="shared" si="3"/>
        <v>0</v>
      </c>
      <c r="CH17" s="108">
        <f t="shared" si="3"/>
        <v>1</v>
      </c>
      <c r="CI17" s="108">
        <f t="shared" si="3"/>
        <v>18</v>
      </c>
      <c r="CJ17" s="108">
        <f t="shared" si="3"/>
        <v>0</v>
      </c>
      <c r="CK17" s="108">
        <f>SUM(CK18:CK23)</f>
        <v>2</v>
      </c>
      <c r="CL17" s="314">
        <f>CK17/BP17*100</f>
        <v>0.32573289902280134</v>
      </c>
      <c r="CM17" s="322">
        <f t="shared" ref="CM17:CN17" si="4">SUM(CM18:CM23)</f>
        <v>0</v>
      </c>
      <c r="CN17" s="323">
        <f t="shared" si="4"/>
        <v>0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0</v>
      </c>
      <c r="CT17" s="108">
        <f t="shared" si="5"/>
        <v>38</v>
      </c>
      <c r="CU17" s="108">
        <f t="shared" si="5"/>
        <v>0</v>
      </c>
      <c r="CV17" s="108">
        <f t="shared" si="5"/>
        <v>1</v>
      </c>
      <c r="CW17" s="108">
        <f t="shared" si="5"/>
        <v>0</v>
      </c>
      <c r="CX17" s="108">
        <f t="shared" si="5"/>
        <v>0</v>
      </c>
      <c r="CY17" s="108">
        <f t="shared" si="5"/>
        <v>1</v>
      </c>
      <c r="CZ17" s="108">
        <f t="shared" si="5"/>
        <v>0</v>
      </c>
      <c r="DA17" s="108">
        <f t="shared" si="5"/>
        <v>0</v>
      </c>
      <c r="DB17" s="108">
        <f t="shared" si="5"/>
        <v>1</v>
      </c>
      <c r="DC17" s="108">
        <f t="shared" si="5"/>
        <v>0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1</v>
      </c>
      <c r="DI17" s="108">
        <f t="shared" si="5"/>
        <v>0</v>
      </c>
      <c r="DJ17" s="108">
        <f t="shared" si="5"/>
        <v>0</v>
      </c>
      <c r="DK17" s="108">
        <f t="shared" si="5"/>
        <v>1</v>
      </c>
      <c r="DL17" s="108">
        <f t="shared" si="5"/>
        <v>0</v>
      </c>
      <c r="DM17" s="108">
        <f t="shared" si="5"/>
        <v>1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0</v>
      </c>
      <c r="DR17" s="108">
        <f t="shared" si="6"/>
        <v>27</v>
      </c>
      <c r="DS17" s="108">
        <f t="shared" si="6"/>
        <v>7</v>
      </c>
      <c r="DT17" s="108">
        <f t="shared" si="6"/>
        <v>0</v>
      </c>
      <c r="DU17" s="108">
        <f t="shared" si="6"/>
        <v>1</v>
      </c>
      <c r="DV17" s="108">
        <f t="shared" si="6"/>
        <v>0</v>
      </c>
      <c r="DW17" s="108">
        <f>SUM(DW18:DW23)</f>
        <v>1</v>
      </c>
      <c r="DX17" s="82">
        <f t="shared" ref="DX17:DX23" si="7">DW17/DP17*100</f>
        <v>0.13513513513513514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1</v>
      </c>
      <c r="EF17" s="108">
        <f t="shared" si="6"/>
        <v>0</v>
      </c>
      <c r="EG17" s="108">
        <f t="shared" si="6"/>
        <v>0</v>
      </c>
      <c r="EH17" s="108">
        <f t="shared" si="6"/>
        <v>1</v>
      </c>
      <c r="EI17" s="108">
        <f t="shared" si="6"/>
        <v>1</v>
      </c>
      <c r="EJ17" s="108">
        <f>SUM(EJ18:EJ23)</f>
        <v>0</v>
      </c>
      <c r="EK17" s="82">
        <f t="shared" ref="EK17:EK23" si="9">EJ17/DP17*100</f>
        <v>0</v>
      </c>
      <c r="EL17" s="108">
        <f t="shared" si="6"/>
        <v>0</v>
      </c>
      <c r="EM17" s="108">
        <f>SUM(EM18:EM23)</f>
        <v>39</v>
      </c>
      <c r="EN17" s="82">
        <f t="shared" ref="EN17:EN23" si="10">EM17/DP17</f>
        <v>5.2702702702702706E-2</v>
      </c>
      <c r="EO17" s="108">
        <f>SUM(EO18:EO23)</f>
        <v>40</v>
      </c>
      <c r="EP17" s="82">
        <f t="shared" ref="EP17:EP23" si="11">EO17/DP17</f>
        <v>5.4054054054054057E-2</v>
      </c>
      <c r="EQ17" s="111"/>
      <c r="ER17" s="106" t="s">
        <v>150</v>
      </c>
      <c r="ES17" s="108">
        <f t="shared" si="6"/>
        <v>0</v>
      </c>
      <c r="ET17" s="108">
        <f t="shared" si="6"/>
        <v>0</v>
      </c>
      <c r="EU17" s="108">
        <f t="shared" si="6"/>
        <v>0</v>
      </c>
      <c r="EV17" s="112">
        <f t="shared" si="6"/>
        <v>37</v>
      </c>
      <c r="EW17" s="108">
        <f t="shared" si="6"/>
        <v>65</v>
      </c>
      <c r="EX17" s="108">
        <f t="shared" si="6"/>
        <v>14</v>
      </c>
      <c r="EY17" s="108">
        <f t="shared" si="6"/>
        <v>3</v>
      </c>
      <c r="EZ17" s="108">
        <f t="shared" si="6"/>
        <v>3</v>
      </c>
      <c r="FA17" s="108">
        <f t="shared" si="6"/>
        <v>3</v>
      </c>
      <c r="FB17" s="108">
        <f t="shared" si="6"/>
        <v>11</v>
      </c>
      <c r="FC17" s="108">
        <f t="shared" si="6"/>
        <v>7</v>
      </c>
      <c r="FD17" s="108">
        <f t="shared" si="6"/>
        <v>0</v>
      </c>
      <c r="FE17" s="108">
        <f t="shared" si="6"/>
        <v>2</v>
      </c>
      <c r="FF17" s="108">
        <f t="shared" si="6"/>
        <v>0</v>
      </c>
      <c r="FG17" s="108">
        <f t="shared" si="6"/>
        <v>0</v>
      </c>
      <c r="FH17" s="108">
        <f t="shared" si="6"/>
        <v>0</v>
      </c>
      <c r="FI17" s="108">
        <f t="shared" si="6"/>
        <v>0</v>
      </c>
      <c r="FJ17" s="110">
        <f t="shared" si="6"/>
        <v>1</v>
      </c>
      <c r="FK17" s="107">
        <f>SUM(FK18:FK23)</f>
        <v>454</v>
      </c>
      <c r="FL17" s="190">
        <f t="shared" ref="FL17:FL23" si="12">SUM(FM17:FQ17)/FK17*100</f>
        <v>4.6255506607929515</v>
      </c>
      <c r="FM17" s="108">
        <f t="shared" si="6"/>
        <v>0</v>
      </c>
      <c r="FN17" s="108">
        <f t="shared" si="6"/>
        <v>0</v>
      </c>
      <c r="FO17" s="108">
        <f t="shared" si="6"/>
        <v>6</v>
      </c>
      <c r="FP17" s="108">
        <f t="shared" si="6"/>
        <v>15</v>
      </c>
      <c r="FQ17" s="109">
        <f t="shared" si="6"/>
        <v>0</v>
      </c>
      <c r="FR17" s="112">
        <f t="shared" si="6"/>
        <v>0</v>
      </c>
      <c r="FS17" s="108">
        <f t="shared" si="6"/>
        <v>0</v>
      </c>
      <c r="FT17" s="108">
        <f t="shared" si="6"/>
        <v>0</v>
      </c>
      <c r="FU17" s="108">
        <f t="shared" si="6"/>
        <v>39</v>
      </c>
      <c r="FV17" s="108">
        <f t="shared" si="6"/>
        <v>45</v>
      </c>
      <c r="FW17" s="108">
        <f t="shared" si="6"/>
        <v>5</v>
      </c>
      <c r="FX17" s="108">
        <f t="shared" si="6"/>
        <v>4</v>
      </c>
      <c r="FY17" s="108">
        <f t="shared" si="6"/>
        <v>1</v>
      </c>
      <c r="FZ17" s="108">
        <f t="shared" si="6"/>
        <v>1</v>
      </c>
      <c r="GA17" s="108">
        <f t="shared" si="6"/>
        <v>10</v>
      </c>
      <c r="GB17" s="108">
        <f t="shared" si="6"/>
        <v>4</v>
      </c>
      <c r="GC17" s="108">
        <f t="shared" ref="GC17:HT17" si="13">SUM(GC18:GC23)</f>
        <v>2</v>
      </c>
      <c r="GD17" s="108">
        <f t="shared" si="13"/>
        <v>1</v>
      </c>
      <c r="GE17" s="108">
        <f t="shared" si="13"/>
        <v>1</v>
      </c>
      <c r="GF17" s="108">
        <f t="shared" si="13"/>
        <v>0</v>
      </c>
      <c r="GG17" s="109">
        <f t="shared" si="13"/>
        <v>1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6.1455525606469008</v>
      </c>
      <c r="GL17" s="108">
        <f t="shared" si="13"/>
        <v>1</v>
      </c>
      <c r="GM17" s="108">
        <f t="shared" si="13"/>
        <v>0</v>
      </c>
      <c r="GN17" s="108">
        <f t="shared" si="13"/>
        <v>0</v>
      </c>
      <c r="GO17" s="108">
        <f t="shared" si="13"/>
        <v>3</v>
      </c>
      <c r="GP17" s="108">
        <f t="shared" si="13"/>
        <v>4</v>
      </c>
      <c r="GQ17" s="108">
        <f t="shared" si="13"/>
        <v>38</v>
      </c>
      <c r="GR17" s="108">
        <f t="shared" si="13"/>
        <v>10</v>
      </c>
      <c r="GS17" s="108">
        <f t="shared" si="13"/>
        <v>45</v>
      </c>
      <c r="GT17" s="108">
        <f t="shared" si="13"/>
        <v>84</v>
      </c>
      <c r="GU17" s="110">
        <f t="shared" si="13"/>
        <v>43</v>
      </c>
      <c r="GV17" s="170">
        <f t="shared" ref="GV17" si="15">SUM(GV18:GV23)</f>
        <v>247</v>
      </c>
      <c r="GW17" s="108">
        <f>SUM(GW18:GW23)</f>
        <v>4090</v>
      </c>
      <c r="GX17" s="303">
        <f t="shared" ref="GX17:GX23" si="16">GV17/GW17*100</f>
        <v>6.0391198044009782</v>
      </c>
      <c r="GY17" s="112">
        <f t="shared" si="13"/>
        <v>11</v>
      </c>
      <c r="GZ17" s="108">
        <f t="shared" si="13"/>
        <v>0</v>
      </c>
      <c r="HA17" s="108">
        <f t="shared" si="13"/>
        <v>10</v>
      </c>
      <c r="HB17" s="108">
        <f t="shared" si="13"/>
        <v>0</v>
      </c>
      <c r="HC17" s="108">
        <f t="shared" si="13"/>
        <v>0</v>
      </c>
      <c r="HD17" s="108">
        <f t="shared" si="13"/>
        <v>0</v>
      </c>
      <c r="HE17" s="108">
        <f t="shared" si="13"/>
        <v>0</v>
      </c>
      <c r="HF17" s="108">
        <f t="shared" si="13"/>
        <v>0</v>
      </c>
      <c r="HG17" s="109">
        <f t="shared" si="13"/>
        <v>0</v>
      </c>
      <c r="HH17" s="105"/>
      <c r="HI17" s="106" t="s">
        <v>150</v>
      </c>
      <c r="HJ17" s="108">
        <f t="shared" si="13"/>
        <v>0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5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2</v>
      </c>
      <c r="IM17" s="108">
        <f t="shared" si="17"/>
        <v>0</v>
      </c>
      <c r="IN17" s="108">
        <f t="shared" si="17"/>
        <v>0</v>
      </c>
      <c r="IO17" s="108">
        <f t="shared" si="17"/>
        <v>6</v>
      </c>
      <c r="IP17" s="108">
        <f t="shared" si="17"/>
        <v>5</v>
      </c>
      <c r="IQ17" s="108">
        <f t="shared" si="17"/>
        <v>0</v>
      </c>
      <c r="IR17" s="108">
        <f t="shared" si="17"/>
        <v>15</v>
      </c>
      <c r="IS17" s="108">
        <f t="shared" si="17"/>
        <v>8</v>
      </c>
      <c r="IT17" s="108">
        <f t="shared" si="17"/>
        <v>0</v>
      </c>
      <c r="IU17" s="108">
        <f t="shared" si="17"/>
        <v>11</v>
      </c>
      <c r="IV17" s="108">
        <f t="shared" si="17"/>
        <v>1</v>
      </c>
      <c r="IW17" s="109">
        <f t="shared" si="17"/>
        <v>0</v>
      </c>
      <c r="IX17" s="114">
        <f t="shared" si="17"/>
        <v>1</v>
      </c>
      <c r="IY17" s="102">
        <f t="shared" si="17"/>
        <v>0</v>
      </c>
      <c r="IZ17" s="115">
        <f t="shared" si="17"/>
        <v>0</v>
      </c>
      <c r="JA17" s="116">
        <f t="shared" si="17"/>
        <v>7</v>
      </c>
      <c r="JB17" s="102">
        <f t="shared" si="17"/>
        <v>0</v>
      </c>
      <c r="JC17" s="104">
        <f t="shared" si="17"/>
        <v>0</v>
      </c>
      <c r="JD17" s="114">
        <f t="shared" si="17"/>
        <v>0</v>
      </c>
      <c r="JE17" s="102">
        <f t="shared" si="17"/>
        <v>0</v>
      </c>
      <c r="JF17" s="102">
        <f t="shared" si="17"/>
        <v>1</v>
      </c>
      <c r="JG17" s="102">
        <f>SUM(JG18:JG23)</f>
        <v>0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1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0</v>
      </c>
      <c r="JX17" s="108">
        <f t="shared" si="18"/>
        <v>2</v>
      </c>
      <c r="JY17" s="109">
        <f t="shared" si="18"/>
        <v>1</v>
      </c>
      <c r="JZ17" s="170">
        <f t="shared" si="18"/>
        <v>0</v>
      </c>
      <c r="KA17" s="108">
        <f t="shared" si="18"/>
        <v>0</v>
      </c>
      <c r="KB17" s="108">
        <f t="shared" si="18"/>
        <v>1</v>
      </c>
      <c r="KC17" s="108">
        <f t="shared" si="18"/>
        <v>2</v>
      </c>
      <c r="KD17" s="109">
        <f t="shared" si="18"/>
        <v>3</v>
      </c>
      <c r="KE17" s="116">
        <f>SUM(KE18:KE23)</f>
        <v>2678</v>
      </c>
      <c r="KF17" s="363">
        <f t="shared" ref="KF17:KF23" si="19">KG17/KE17*100</f>
        <v>2.4271844660194173</v>
      </c>
      <c r="KG17" s="104">
        <f t="shared" si="17"/>
        <v>65</v>
      </c>
      <c r="KH17" s="116">
        <f t="shared" si="17"/>
        <v>4</v>
      </c>
      <c r="KI17" s="114">
        <f t="shared" si="17"/>
        <v>1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9</v>
      </c>
      <c r="KQ17" s="108">
        <f t="shared" si="20"/>
        <v>0</v>
      </c>
      <c r="KR17" s="108">
        <f t="shared" si="20"/>
        <v>12</v>
      </c>
      <c r="KS17" s="108">
        <f t="shared" si="20"/>
        <v>6</v>
      </c>
      <c r="KT17" s="108">
        <f t="shared" si="20"/>
        <v>0</v>
      </c>
      <c r="KU17" s="109">
        <f t="shared" si="20"/>
        <v>4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W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0</v>
      </c>
      <c r="LI17" s="108">
        <f t="shared" si="23"/>
        <v>0</v>
      </c>
      <c r="LJ17" s="109">
        <f t="shared" si="23"/>
        <v>0</v>
      </c>
      <c r="LK17" s="170">
        <f t="shared" si="23"/>
        <v>0</v>
      </c>
      <c r="LL17" s="108">
        <f t="shared" si="23"/>
        <v>0</v>
      </c>
      <c r="LM17" s="108">
        <f t="shared" si="23"/>
        <v>0</v>
      </c>
      <c r="LN17" s="109">
        <f t="shared" si="23"/>
        <v>0</v>
      </c>
      <c r="LO17" s="104">
        <f t="shared" si="23"/>
        <v>55</v>
      </c>
      <c r="LP17" s="104">
        <f t="shared" si="23"/>
        <v>2</v>
      </c>
      <c r="LQ17" s="104">
        <f t="shared" si="23"/>
        <v>0</v>
      </c>
      <c r="LR17" s="115">
        <f t="shared" si="23"/>
        <v>0</v>
      </c>
      <c r="LS17" s="170">
        <f t="shared" si="23"/>
        <v>370</v>
      </c>
      <c r="LT17" s="108">
        <f t="shared" si="23"/>
        <v>82</v>
      </c>
      <c r="LU17" s="108">
        <f t="shared" si="23"/>
        <v>71</v>
      </c>
      <c r="LV17" s="108">
        <f t="shared" si="23"/>
        <v>62</v>
      </c>
      <c r="LW17" s="109">
        <f t="shared" si="23"/>
        <v>132</v>
      </c>
      <c r="LX17" s="958"/>
    </row>
    <row r="18" spans="1:336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31</v>
      </c>
      <c r="E18" s="120">
        <f>E33+E35+E38</f>
        <v>1</v>
      </c>
      <c r="F18" s="120">
        <f>F33+F35+F38</f>
        <v>0</v>
      </c>
      <c r="G18" s="410">
        <f t="shared" ref="G18:G23" si="24">SUM(D18:F18)/C18*100</f>
        <v>12.167300380228136</v>
      </c>
      <c r="H18" s="130">
        <f>H33+H35+H38</f>
        <v>30</v>
      </c>
      <c r="I18" s="129">
        <f>I33+I35+I38</f>
        <v>0</v>
      </c>
      <c r="J18" s="131">
        <f>J33+J35+J38</f>
        <v>21</v>
      </c>
      <c r="K18" s="120">
        <f>K33+K35+K38</f>
        <v>18</v>
      </c>
      <c r="L18" s="124">
        <f>L33+L35+L38</f>
        <v>17</v>
      </c>
      <c r="M18" s="497">
        <f t="shared" si="1"/>
        <v>6.4638783269961975</v>
      </c>
      <c r="N18" s="131">
        <f>N33+N35+N38</f>
        <v>21</v>
      </c>
      <c r="O18" s="120">
        <f>O33+O35+O38</f>
        <v>20</v>
      </c>
      <c r="P18" s="120">
        <f>P33+P35+P38</f>
        <v>18</v>
      </c>
      <c r="Q18" s="386">
        <f t="shared" ref="Q18:Q23" si="25">P18/C18*100</f>
        <v>6.8441064638783269</v>
      </c>
      <c r="R18" s="130">
        <f t="shared" ref="R18:AG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21</v>
      </c>
      <c r="Y18" s="120">
        <f t="shared" si="26"/>
        <v>20</v>
      </c>
      <c r="Z18" s="120">
        <f t="shared" si="26"/>
        <v>21</v>
      </c>
      <c r="AA18" s="120">
        <f t="shared" si="26"/>
        <v>20</v>
      </c>
      <c r="AB18" s="120">
        <f t="shared" si="26"/>
        <v>25</v>
      </c>
      <c r="AC18" s="120">
        <f t="shared" si="26"/>
        <v>27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>
        <f t="shared" si="26"/>
        <v>0</v>
      </c>
      <c r="AH18" s="125"/>
      <c r="AI18" s="307" t="s">
        <v>152</v>
      </c>
      <c r="AJ18" s="474">
        <f>AJ33+AJ35+AJ38</f>
        <v>267</v>
      </c>
      <c r="AK18" s="120">
        <f>AK33+AK35+AK38</f>
        <v>26</v>
      </c>
      <c r="AL18" s="127">
        <f t="shared" ref="AL18:AL23" si="27">AK18/AJ18*100</f>
        <v>9.7378277153558059</v>
      </c>
      <c r="AM18" s="120">
        <f t="shared" ref="AM18:AU18" si="28">AM33+AM35+AM38</f>
        <v>25</v>
      </c>
      <c r="AN18" s="129">
        <f t="shared" si="28"/>
        <v>27</v>
      </c>
      <c r="AO18" s="131">
        <f t="shared" si="28"/>
        <v>7</v>
      </c>
      <c r="AP18" s="120">
        <f t="shared" si="28"/>
        <v>0</v>
      </c>
      <c r="AQ18" s="124">
        <f t="shared" si="28"/>
        <v>17</v>
      </c>
      <c r="AR18" s="130">
        <f t="shared" si="28"/>
        <v>0</v>
      </c>
      <c r="AS18" s="120">
        <f t="shared" si="28"/>
        <v>0</v>
      </c>
      <c r="AT18" s="120">
        <f t="shared" si="28"/>
        <v>18</v>
      </c>
      <c r="AU18" s="120">
        <f t="shared" si="28"/>
        <v>17</v>
      </c>
      <c r="AV18" s="127">
        <f t="shared" ref="AV18:AV23" si="29">AU18/AJ18*100</f>
        <v>6.3670411985018731</v>
      </c>
      <c r="AW18" s="120">
        <f>AW33+AW35+AW38</f>
        <v>17</v>
      </c>
      <c r="AX18" s="120">
        <f>AX33+AX35+AX38</f>
        <v>17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30">BA18/AJ18*100</f>
        <v>0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1">BE18/AJ18*100</f>
        <v>0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8</v>
      </c>
      <c r="BM18" s="120">
        <f t="shared" si="32"/>
        <v>0</v>
      </c>
      <c r="BN18" s="125"/>
      <c r="BO18" s="126" t="s">
        <v>152</v>
      </c>
      <c r="BP18" s="119">
        <f t="shared" ref="BP18:BX18" si="33">BP33+BP35+BP38</f>
        <v>275</v>
      </c>
      <c r="BQ18" s="120">
        <f t="shared" si="33"/>
        <v>0</v>
      </c>
      <c r="BR18" s="120">
        <f t="shared" si="33"/>
        <v>39</v>
      </c>
      <c r="BS18" s="120">
        <f t="shared" si="33"/>
        <v>0</v>
      </c>
      <c r="BT18" s="120">
        <f t="shared" si="33"/>
        <v>0</v>
      </c>
      <c r="BU18" s="129">
        <f t="shared" si="33"/>
        <v>2</v>
      </c>
      <c r="BV18" s="131">
        <f t="shared" si="33"/>
        <v>0</v>
      </c>
      <c r="BW18" s="120">
        <f t="shared" si="33"/>
        <v>0</v>
      </c>
      <c r="BX18" s="120">
        <f t="shared" si="33"/>
        <v>0</v>
      </c>
      <c r="BY18" s="477">
        <f t="shared" ref="BY18:BY23" si="34">BX18/BP18</f>
        <v>0</v>
      </c>
      <c r="BZ18" s="131">
        <f>BZ33+BZ35+BZ38</f>
        <v>0</v>
      </c>
      <c r="CA18" s="120">
        <f>CA33+CA35+CA38</f>
        <v>0</v>
      </c>
      <c r="CB18" s="120">
        <f>CB33+CB35+CB38</f>
        <v>0</v>
      </c>
      <c r="CC18" s="469">
        <f t="shared" ref="CC18:CC23" si="35">CB18/BP18*100</f>
        <v>0</v>
      </c>
      <c r="CD18" s="130">
        <f t="shared" ref="CD18:CK18" si="36">CD33+CD35+CD38</f>
        <v>0</v>
      </c>
      <c r="CE18" s="120">
        <f t="shared" si="36"/>
        <v>1</v>
      </c>
      <c r="CF18" s="120">
        <f t="shared" si="36"/>
        <v>0</v>
      </c>
      <c r="CG18" s="120">
        <f t="shared" si="36"/>
        <v>0</v>
      </c>
      <c r="CH18" s="120">
        <f t="shared" si="36"/>
        <v>1</v>
      </c>
      <c r="CI18" s="120">
        <f t="shared" si="36"/>
        <v>9</v>
      </c>
      <c r="CJ18" s="120">
        <f t="shared" si="36"/>
        <v>0</v>
      </c>
      <c r="CK18" s="120">
        <f t="shared" si="36"/>
        <v>1</v>
      </c>
      <c r="CL18" s="315">
        <f t="shared" ref="CL18:CL23" si="37">CK18/BP18*100</f>
        <v>0.36363636363636365</v>
      </c>
      <c r="CM18" s="117">
        <f>CM33+CM35+CM38</f>
        <v>0</v>
      </c>
      <c r="CN18" s="324">
        <f>CN33+CN35+CN38</f>
        <v>0</v>
      </c>
      <c r="CO18" s="130">
        <f>CO33+CO35+CO38</f>
        <v>0</v>
      </c>
      <c r="CP18" s="125"/>
      <c r="CQ18" s="118" t="s">
        <v>152</v>
      </c>
      <c r="CR18" s="367">
        <f t="shared" ref="CR18:DM18" si="38">CR33+CR35+CR38</f>
        <v>36</v>
      </c>
      <c r="CS18" s="131">
        <f t="shared" si="38"/>
        <v>0</v>
      </c>
      <c r="CT18" s="120">
        <f t="shared" si="38"/>
        <v>11</v>
      </c>
      <c r="CU18" s="120">
        <f t="shared" si="38"/>
        <v>0</v>
      </c>
      <c r="CV18" s="120">
        <f t="shared" si="38"/>
        <v>1</v>
      </c>
      <c r="CW18" s="120">
        <f t="shared" si="38"/>
        <v>0</v>
      </c>
      <c r="CX18" s="120">
        <f t="shared" si="38"/>
        <v>0</v>
      </c>
      <c r="CY18" s="120">
        <f t="shared" si="38"/>
        <v>0</v>
      </c>
      <c r="CZ18" s="120">
        <f t="shared" si="38"/>
        <v>0</v>
      </c>
      <c r="DA18" s="120">
        <f t="shared" si="38"/>
        <v>0</v>
      </c>
      <c r="DB18" s="120">
        <f t="shared" si="38"/>
        <v>0</v>
      </c>
      <c r="DC18" s="120">
        <f t="shared" si="38"/>
        <v>0</v>
      </c>
      <c r="DD18" s="120">
        <f t="shared" si="38"/>
        <v>0</v>
      </c>
      <c r="DE18" s="120">
        <f t="shared" si="38"/>
        <v>0</v>
      </c>
      <c r="DF18" s="120">
        <f t="shared" si="38"/>
        <v>0</v>
      </c>
      <c r="DG18" s="120">
        <f t="shared" si="38"/>
        <v>0</v>
      </c>
      <c r="DH18" s="120">
        <f t="shared" si="38"/>
        <v>1</v>
      </c>
      <c r="DI18" s="120">
        <f t="shared" si="38"/>
        <v>0</v>
      </c>
      <c r="DJ18" s="120">
        <f t="shared" si="38"/>
        <v>0</v>
      </c>
      <c r="DK18" s="120">
        <f t="shared" si="38"/>
        <v>0</v>
      </c>
      <c r="DL18" s="120">
        <f t="shared" si="38"/>
        <v>0</v>
      </c>
      <c r="DM18" s="120">
        <f t="shared" si="38"/>
        <v>0</v>
      </c>
      <c r="DN18" s="125"/>
      <c r="DO18" s="307" t="s">
        <v>152</v>
      </c>
      <c r="DP18" s="474">
        <f t="shared" ref="DP18:DW18" si="39">DP33+DP35+DP38</f>
        <v>402</v>
      </c>
      <c r="DQ18" s="120">
        <f t="shared" si="39"/>
        <v>0</v>
      </c>
      <c r="DR18" s="120">
        <f t="shared" si="39"/>
        <v>12</v>
      </c>
      <c r="DS18" s="120">
        <f t="shared" si="39"/>
        <v>4</v>
      </c>
      <c r="DT18" s="120">
        <f t="shared" si="39"/>
        <v>0</v>
      </c>
      <c r="DU18" s="120">
        <f t="shared" si="39"/>
        <v>0</v>
      </c>
      <c r="DV18" s="120">
        <f t="shared" si="39"/>
        <v>0</v>
      </c>
      <c r="DW18" s="120">
        <f t="shared" si="39"/>
        <v>0</v>
      </c>
      <c r="DX18" s="127">
        <f t="shared" si="7"/>
        <v>0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0">EC33+EC35+EC38</f>
        <v>0</v>
      </c>
      <c r="ED18" s="120">
        <f t="shared" si="40"/>
        <v>0</v>
      </c>
      <c r="EE18" s="120">
        <f t="shared" si="40"/>
        <v>1</v>
      </c>
      <c r="EF18" s="120">
        <f t="shared" si="40"/>
        <v>0</v>
      </c>
      <c r="EG18" s="120">
        <f t="shared" si="40"/>
        <v>0</v>
      </c>
      <c r="EH18" s="120">
        <f t="shared" si="40"/>
        <v>0</v>
      </c>
      <c r="EI18" s="120">
        <f t="shared" si="40"/>
        <v>0</v>
      </c>
      <c r="EJ18" s="120">
        <f t="shared" si="40"/>
        <v>0</v>
      </c>
      <c r="EK18" s="127">
        <f t="shared" si="9"/>
        <v>0</v>
      </c>
      <c r="EL18" s="120">
        <f>EL33+EL35+EL38</f>
        <v>0</v>
      </c>
      <c r="EM18" s="120">
        <f>EM33+EM35+EM38</f>
        <v>18</v>
      </c>
      <c r="EN18" s="127">
        <f t="shared" si="10"/>
        <v>4.4776119402985072E-2</v>
      </c>
      <c r="EO18" s="120">
        <f>EO33+EO35+EO38</f>
        <v>19</v>
      </c>
      <c r="EP18" s="127">
        <f t="shared" si="11"/>
        <v>4.7263681592039801E-2</v>
      </c>
      <c r="EQ18" s="125"/>
      <c r="ER18" s="126" t="s">
        <v>152</v>
      </c>
      <c r="ES18" s="120">
        <f t="shared" ref="ES18:FK18" si="41">ES33+ES35+ES38</f>
        <v>0</v>
      </c>
      <c r="ET18" s="120">
        <f t="shared" si="41"/>
        <v>0</v>
      </c>
      <c r="EU18" s="120">
        <f t="shared" si="41"/>
        <v>0</v>
      </c>
      <c r="EV18" s="120">
        <f t="shared" si="41"/>
        <v>0</v>
      </c>
      <c r="EW18" s="120">
        <f t="shared" si="41"/>
        <v>2</v>
      </c>
      <c r="EX18" s="120">
        <f t="shared" si="41"/>
        <v>0</v>
      </c>
      <c r="EY18" s="120">
        <f t="shared" si="41"/>
        <v>2</v>
      </c>
      <c r="EZ18" s="120">
        <f t="shared" si="41"/>
        <v>1</v>
      </c>
      <c r="FA18" s="120">
        <f t="shared" si="41"/>
        <v>0</v>
      </c>
      <c r="FB18" s="120">
        <f t="shared" si="41"/>
        <v>7</v>
      </c>
      <c r="FC18" s="120">
        <f t="shared" si="41"/>
        <v>4</v>
      </c>
      <c r="FD18" s="120">
        <f t="shared" si="41"/>
        <v>0</v>
      </c>
      <c r="FE18" s="120">
        <f t="shared" si="41"/>
        <v>2</v>
      </c>
      <c r="FF18" s="120">
        <f t="shared" si="41"/>
        <v>0</v>
      </c>
      <c r="FG18" s="120">
        <f t="shared" si="41"/>
        <v>0</v>
      </c>
      <c r="FH18" s="120">
        <f t="shared" si="41"/>
        <v>0</v>
      </c>
      <c r="FI18" s="120">
        <f t="shared" si="41"/>
        <v>0</v>
      </c>
      <c r="FJ18" s="120">
        <f t="shared" si="41"/>
        <v>1</v>
      </c>
      <c r="FK18" s="119">
        <f t="shared" si="41"/>
        <v>170</v>
      </c>
      <c r="FL18" s="188">
        <f t="shared" si="12"/>
        <v>3.5294117647058822</v>
      </c>
      <c r="FM18" s="120">
        <f t="shared" ref="FM18:GG18" si="42">FM33+FM35+FM38</f>
        <v>0</v>
      </c>
      <c r="FN18" s="120">
        <f t="shared" si="42"/>
        <v>0</v>
      </c>
      <c r="FO18" s="120">
        <f t="shared" si="42"/>
        <v>0</v>
      </c>
      <c r="FP18" s="120">
        <f t="shared" si="42"/>
        <v>6</v>
      </c>
      <c r="FQ18" s="120">
        <f t="shared" si="42"/>
        <v>0</v>
      </c>
      <c r="FR18" s="120">
        <f t="shared" si="42"/>
        <v>0</v>
      </c>
      <c r="FS18" s="120">
        <f t="shared" si="42"/>
        <v>0</v>
      </c>
      <c r="FT18" s="120">
        <f t="shared" si="42"/>
        <v>0</v>
      </c>
      <c r="FU18" s="120">
        <f t="shared" si="42"/>
        <v>0</v>
      </c>
      <c r="FV18" s="120">
        <f t="shared" si="42"/>
        <v>1</v>
      </c>
      <c r="FW18" s="120">
        <f t="shared" si="42"/>
        <v>0</v>
      </c>
      <c r="FX18" s="120">
        <f t="shared" si="42"/>
        <v>2</v>
      </c>
      <c r="FY18" s="120">
        <f t="shared" si="42"/>
        <v>1</v>
      </c>
      <c r="FZ18" s="120">
        <f t="shared" si="42"/>
        <v>1</v>
      </c>
      <c r="GA18" s="120">
        <f t="shared" si="42"/>
        <v>5</v>
      </c>
      <c r="GB18" s="120">
        <f t="shared" si="42"/>
        <v>3</v>
      </c>
      <c r="GC18" s="120">
        <f t="shared" si="42"/>
        <v>1</v>
      </c>
      <c r="GD18" s="120">
        <f t="shared" si="42"/>
        <v>1</v>
      </c>
      <c r="GE18" s="120">
        <f t="shared" si="42"/>
        <v>0</v>
      </c>
      <c r="GF18" s="120">
        <f t="shared" si="42"/>
        <v>0</v>
      </c>
      <c r="GG18" s="120">
        <f t="shared" si="42"/>
        <v>1</v>
      </c>
      <c r="GH18" s="125"/>
      <c r="GI18" s="126" t="s">
        <v>152</v>
      </c>
      <c r="GJ18" s="119">
        <f>GJ33+GJ35+GJ38</f>
        <v>1421</v>
      </c>
      <c r="GK18" s="192">
        <f t="shared" si="14"/>
        <v>7.1076706544686843</v>
      </c>
      <c r="GL18" s="120">
        <f t="shared" ref="GL18:GW18" si="43">GL33+GL35+GL38</f>
        <v>0</v>
      </c>
      <c r="GM18" s="120">
        <f t="shared" si="43"/>
        <v>0</v>
      </c>
      <c r="GN18" s="120">
        <f t="shared" si="43"/>
        <v>0</v>
      </c>
      <c r="GO18" s="120">
        <f t="shared" si="43"/>
        <v>3</v>
      </c>
      <c r="GP18" s="120">
        <f t="shared" si="43"/>
        <v>0</v>
      </c>
      <c r="GQ18" s="120">
        <f t="shared" si="43"/>
        <v>17</v>
      </c>
      <c r="GR18" s="120">
        <f t="shared" si="43"/>
        <v>5</v>
      </c>
      <c r="GS18" s="120">
        <f t="shared" si="43"/>
        <v>19</v>
      </c>
      <c r="GT18" s="120">
        <f t="shared" si="43"/>
        <v>40</v>
      </c>
      <c r="GU18" s="129">
        <f t="shared" si="43"/>
        <v>17</v>
      </c>
      <c r="GV18" s="131">
        <f t="shared" si="43"/>
        <v>108</v>
      </c>
      <c r="GW18" s="120">
        <f t="shared" si="43"/>
        <v>1556</v>
      </c>
      <c r="GX18" s="304">
        <f t="shared" si="16"/>
        <v>6.9408740359897179</v>
      </c>
      <c r="GY18" s="130">
        <f t="shared" ref="GY18:HG18" si="44">GY33+GY35+GY38</f>
        <v>2</v>
      </c>
      <c r="GZ18" s="120">
        <f t="shared" si="44"/>
        <v>0</v>
      </c>
      <c r="HA18" s="120">
        <f t="shared" si="44"/>
        <v>4</v>
      </c>
      <c r="HB18" s="120">
        <f t="shared" si="44"/>
        <v>0</v>
      </c>
      <c r="HC18" s="120">
        <f t="shared" si="44"/>
        <v>0</v>
      </c>
      <c r="HD18" s="120">
        <f t="shared" si="44"/>
        <v>0</v>
      </c>
      <c r="HE18" s="120">
        <f t="shared" si="44"/>
        <v>0</v>
      </c>
      <c r="HF18" s="120">
        <f t="shared" si="44"/>
        <v>0</v>
      </c>
      <c r="HG18" s="124">
        <f t="shared" si="44"/>
        <v>0</v>
      </c>
      <c r="HH18" s="125"/>
      <c r="HI18" s="126" t="s">
        <v>152</v>
      </c>
      <c r="HJ18" s="120">
        <f t="shared" ref="HJ18:HR18" si="45">HJ33+HJ35+HJ38</f>
        <v>0</v>
      </c>
      <c r="HK18" s="120">
        <f t="shared" si="45"/>
        <v>0</v>
      </c>
      <c r="HL18" s="120">
        <f t="shared" si="45"/>
        <v>0</v>
      </c>
      <c r="HM18" s="120">
        <f t="shared" si="45"/>
        <v>0</v>
      </c>
      <c r="HN18" s="120">
        <f t="shared" si="45"/>
        <v>0</v>
      </c>
      <c r="HO18" s="120">
        <f t="shared" si="45"/>
        <v>0</v>
      </c>
      <c r="HP18" s="120">
        <f t="shared" si="45"/>
        <v>0</v>
      </c>
      <c r="HQ18" s="129">
        <f t="shared" si="45"/>
        <v>3</v>
      </c>
      <c r="HR18" s="131">
        <f t="shared" si="45"/>
        <v>174</v>
      </c>
      <c r="HS18" s="198">
        <f t="shared" ref="HS18:HS23" si="46">SUM(HT18:HW18)/HR18*100</f>
        <v>0</v>
      </c>
      <c r="HT18" s="130">
        <f>HT33+HT35+HT38</f>
        <v>0</v>
      </c>
      <c r="HU18" s="120">
        <f>HU33+HU35+HU38</f>
        <v>0</v>
      </c>
      <c r="HV18" s="120">
        <f>HV33+HV35+HV38</f>
        <v>0</v>
      </c>
      <c r="HW18" s="124">
        <f>HW33+HW35+HW38</f>
        <v>0</v>
      </c>
      <c r="HX18" s="211"/>
      <c r="HY18" s="130">
        <f t="shared" ref="HY18:IF18" si="47">HY33+HY35+HY38</f>
        <v>0</v>
      </c>
      <c r="HZ18" s="120">
        <f t="shared" si="47"/>
        <v>0</v>
      </c>
      <c r="IA18" s="120">
        <f t="shared" si="47"/>
        <v>0</v>
      </c>
      <c r="IB18" s="120">
        <f t="shared" si="47"/>
        <v>0</v>
      </c>
      <c r="IC18" s="120">
        <f t="shared" si="47"/>
        <v>0</v>
      </c>
      <c r="ID18" s="120">
        <f t="shared" si="47"/>
        <v>0</v>
      </c>
      <c r="IE18" s="120">
        <f t="shared" si="47"/>
        <v>0</v>
      </c>
      <c r="IF18" s="124">
        <f t="shared" si="47"/>
        <v>0</v>
      </c>
      <c r="IG18" s="125"/>
      <c r="IH18" s="126" t="s">
        <v>152</v>
      </c>
      <c r="II18" s="120">
        <f t="shared" ref="II18:JH18" si="48">II33+II35+II38</f>
        <v>0</v>
      </c>
      <c r="IJ18" s="120">
        <f t="shared" si="48"/>
        <v>0</v>
      </c>
      <c r="IK18" s="120">
        <f t="shared" si="48"/>
        <v>0</v>
      </c>
      <c r="IL18" s="120">
        <f t="shared" si="48"/>
        <v>1</v>
      </c>
      <c r="IM18" s="120">
        <f t="shared" si="48"/>
        <v>0</v>
      </c>
      <c r="IN18" s="120">
        <f t="shared" si="48"/>
        <v>0</v>
      </c>
      <c r="IO18" s="120">
        <f t="shared" si="48"/>
        <v>2</v>
      </c>
      <c r="IP18" s="120">
        <f t="shared" si="48"/>
        <v>3</v>
      </c>
      <c r="IQ18" s="120">
        <f t="shared" si="48"/>
        <v>0</v>
      </c>
      <c r="IR18" s="120">
        <f t="shared" si="48"/>
        <v>10</v>
      </c>
      <c r="IS18" s="120">
        <f t="shared" si="48"/>
        <v>4</v>
      </c>
      <c r="IT18" s="120">
        <f t="shared" si="48"/>
        <v>0</v>
      </c>
      <c r="IU18" s="120">
        <f t="shared" si="48"/>
        <v>11</v>
      </c>
      <c r="IV18" s="120">
        <f t="shared" si="48"/>
        <v>0</v>
      </c>
      <c r="IW18" s="124">
        <f t="shared" si="48"/>
        <v>0</v>
      </c>
      <c r="IX18" s="130">
        <f t="shared" si="48"/>
        <v>0</v>
      </c>
      <c r="IY18" s="120">
        <f t="shared" si="48"/>
        <v>0</v>
      </c>
      <c r="IZ18" s="129">
        <f t="shared" si="48"/>
        <v>0</v>
      </c>
      <c r="JA18" s="131">
        <f t="shared" si="48"/>
        <v>6</v>
      </c>
      <c r="JB18" s="120">
        <f t="shared" si="48"/>
        <v>0</v>
      </c>
      <c r="JC18" s="124">
        <f t="shared" si="48"/>
        <v>0</v>
      </c>
      <c r="JD18" s="130">
        <f t="shared" si="48"/>
        <v>0</v>
      </c>
      <c r="JE18" s="120">
        <f t="shared" si="48"/>
        <v>0</v>
      </c>
      <c r="JF18" s="120">
        <f t="shared" si="48"/>
        <v>0</v>
      </c>
      <c r="JG18" s="120">
        <f t="shared" si="48"/>
        <v>0</v>
      </c>
      <c r="JH18" s="120">
        <f t="shared" si="48"/>
        <v>0</v>
      </c>
      <c r="JI18" s="125"/>
      <c r="JJ18" s="126" t="s">
        <v>152</v>
      </c>
      <c r="JK18" s="120">
        <f t="shared" ref="JK18:KE18" si="49">JK33+JK35+JK38</f>
        <v>0</v>
      </c>
      <c r="JL18" s="120">
        <f t="shared" si="49"/>
        <v>1</v>
      </c>
      <c r="JM18" s="120">
        <f t="shared" si="49"/>
        <v>0</v>
      </c>
      <c r="JN18" s="120">
        <f t="shared" si="49"/>
        <v>0</v>
      </c>
      <c r="JO18" s="120">
        <f t="shared" si="49"/>
        <v>0</v>
      </c>
      <c r="JP18" s="120">
        <f t="shared" si="49"/>
        <v>0</v>
      </c>
      <c r="JQ18" s="120">
        <f t="shared" si="49"/>
        <v>0</v>
      </c>
      <c r="JR18" s="120">
        <f t="shared" si="49"/>
        <v>0</v>
      </c>
      <c r="JS18" s="120">
        <f t="shared" si="49"/>
        <v>0</v>
      </c>
      <c r="JT18" s="129">
        <f t="shared" si="49"/>
        <v>0</v>
      </c>
      <c r="JU18" s="340">
        <f t="shared" si="49"/>
        <v>0</v>
      </c>
      <c r="JV18" s="341">
        <f t="shared" si="49"/>
        <v>0</v>
      </c>
      <c r="JW18" s="341">
        <f t="shared" si="49"/>
        <v>0</v>
      </c>
      <c r="JX18" s="341">
        <f t="shared" si="49"/>
        <v>2</v>
      </c>
      <c r="JY18" s="342">
        <f t="shared" si="49"/>
        <v>0</v>
      </c>
      <c r="JZ18" s="340">
        <f t="shared" si="49"/>
        <v>0</v>
      </c>
      <c r="KA18" s="341">
        <f t="shared" si="49"/>
        <v>0</v>
      </c>
      <c r="KB18" s="341">
        <f t="shared" si="49"/>
        <v>0</v>
      </c>
      <c r="KC18" s="341">
        <f t="shared" si="49"/>
        <v>2</v>
      </c>
      <c r="KD18" s="342">
        <f t="shared" si="49"/>
        <v>0</v>
      </c>
      <c r="KE18" s="340">
        <f t="shared" si="49"/>
        <v>1410</v>
      </c>
      <c r="KF18" s="343">
        <f t="shared" si="19"/>
        <v>1.4893617021276597</v>
      </c>
      <c r="KG18" s="342">
        <f>KG33+KG35+KG38</f>
        <v>21</v>
      </c>
      <c r="KH18" s="131">
        <f>KH33+KH35+KH38</f>
        <v>4</v>
      </c>
      <c r="KI18" s="130">
        <f>KI33+KI35+KI38</f>
        <v>0</v>
      </c>
      <c r="KJ18" s="124">
        <f>KJ33+KJ35+KJ38</f>
        <v>0</v>
      </c>
      <c r="KK18" s="125"/>
      <c r="KL18" s="307" t="s">
        <v>152</v>
      </c>
      <c r="KM18" s="131">
        <f t="shared" ref="KM18:KW18" si="50">KM33+KM35+KM38</f>
        <v>0</v>
      </c>
      <c r="KN18" s="120">
        <f t="shared" si="50"/>
        <v>0</v>
      </c>
      <c r="KO18" s="120">
        <f t="shared" si="50"/>
        <v>0</v>
      </c>
      <c r="KP18" s="120">
        <f t="shared" si="50"/>
        <v>1</v>
      </c>
      <c r="KQ18" s="120">
        <f t="shared" si="50"/>
        <v>0</v>
      </c>
      <c r="KR18" s="120">
        <f t="shared" si="50"/>
        <v>1</v>
      </c>
      <c r="KS18" s="120">
        <f t="shared" si="50"/>
        <v>0</v>
      </c>
      <c r="KT18" s="120">
        <f t="shared" si="50"/>
        <v>0</v>
      </c>
      <c r="KU18" s="124">
        <f t="shared" si="50"/>
        <v>0</v>
      </c>
      <c r="KV18" s="120">
        <f t="shared" si="50"/>
        <v>0</v>
      </c>
      <c r="KW18" s="120">
        <f t="shared" si="50"/>
        <v>0</v>
      </c>
      <c r="KY18" s="120">
        <f>KY33+KY35+KY38</f>
        <v>0</v>
      </c>
      <c r="KZ18" s="120">
        <f>KZ33+KZ35+KZ38</f>
        <v>0</v>
      </c>
      <c r="LA18" s="120">
        <f>LA33+LA35+LA38</f>
        <v>0</v>
      </c>
      <c r="LB18" s="120">
        <f>LB33+LB35+LB38</f>
        <v>0</v>
      </c>
      <c r="LD18" s="543" t="s">
        <v>152</v>
      </c>
      <c r="LE18" s="131">
        <f t="shared" ref="LE18:LW18" si="51">LE33+LE35+LE38</f>
        <v>0</v>
      </c>
      <c r="LF18" s="120">
        <f t="shared" si="51"/>
        <v>0</v>
      </c>
      <c r="LG18" s="120">
        <f t="shared" si="51"/>
        <v>0</v>
      </c>
      <c r="LH18" s="120">
        <f t="shared" si="51"/>
        <v>0</v>
      </c>
      <c r="LI18" s="120">
        <f t="shared" si="51"/>
        <v>0</v>
      </c>
      <c r="LJ18" s="124">
        <f t="shared" si="51"/>
        <v>0</v>
      </c>
      <c r="LK18" s="131">
        <f t="shared" si="51"/>
        <v>0</v>
      </c>
      <c r="LL18" s="120">
        <f t="shared" si="51"/>
        <v>0</v>
      </c>
      <c r="LM18" s="120">
        <f t="shared" si="51"/>
        <v>0</v>
      </c>
      <c r="LN18" s="124">
        <f t="shared" si="51"/>
        <v>0</v>
      </c>
      <c r="LO18" s="124">
        <f t="shared" si="51"/>
        <v>23</v>
      </c>
      <c r="LP18" s="124">
        <f t="shared" si="51"/>
        <v>2</v>
      </c>
      <c r="LQ18" s="124">
        <f t="shared" si="51"/>
        <v>0</v>
      </c>
      <c r="LR18" s="129">
        <f t="shared" si="51"/>
        <v>0</v>
      </c>
      <c r="LS18" s="131">
        <f t="shared" si="51"/>
        <v>142</v>
      </c>
      <c r="LT18" s="120">
        <f t="shared" si="51"/>
        <v>29</v>
      </c>
      <c r="LU18" s="120">
        <f t="shared" si="51"/>
        <v>33</v>
      </c>
      <c r="LV18" s="120">
        <f t="shared" si="51"/>
        <v>26</v>
      </c>
      <c r="LW18" s="124">
        <f t="shared" si="51"/>
        <v>78</v>
      </c>
      <c r="LX18" s="959"/>
    </row>
    <row r="19" spans="1:336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0</v>
      </c>
      <c r="E19" s="120">
        <f>E45</f>
        <v>0</v>
      </c>
      <c r="F19" s="120">
        <f>F45</f>
        <v>0</v>
      </c>
      <c r="G19" s="410">
        <f t="shared" si="24"/>
        <v>0</v>
      </c>
      <c r="H19" s="130">
        <f>H45</f>
        <v>0</v>
      </c>
      <c r="I19" s="129">
        <f>I45</f>
        <v>0</v>
      </c>
      <c r="J19" s="131">
        <f>J45</f>
        <v>5</v>
      </c>
      <c r="K19" s="120">
        <f>K45</f>
        <v>7</v>
      </c>
      <c r="L19" s="124">
        <f>L45</f>
        <v>11</v>
      </c>
      <c r="M19" s="497">
        <f t="shared" si="1"/>
        <v>18.032786885245901</v>
      </c>
      <c r="N19" s="131">
        <f>N45</f>
        <v>5</v>
      </c>
      <c r="O19" s="120">
        <f>O45</f>
        <v>7</v>
      </c>
      <c r="P19" s="120">
        <f>P45</f>
        <v>11</v>
      </c>
      <c r="Q19" s="386">
        <f t="shared" si="25"/>
        <v>18.032786885245901</v>
      </c>
      <c r="R19" s="130">
        <f t="shared" ref="R19:AG19" si="52">R45</f>
        <v>0</v>
      </c>
      <c r="S19" s="120">
        <f t="shared" si="52"/>
        <v>0</v>
      </c>
      <c r="T19" s="120">
        <f t="shared" si="52"/>
        <v>0</v>
      </c>
      <c r="U19" s="120">
        <f t="shared" si="52"/>
        <v>0</v>
      </c>
      <c r="V19" s="120">
        <f t="shared" si="52"/>
        <v>0</v>
      </c>
      <c r="W19" s="120">
        <f t="shared" si="52"/>
        <v>0</v>
      </c>
      <c r="X19" s="120">
        <f t="shared" si="52"/>
        <v>5</v>
      </c>
      <c r="Y19" s="120">
        <f t="shared" si="52"/>
        <v>7</v>
      </c>
      <c r="Z19" s="120">
        <f t="shared" si="52"/>
        <v>5</v>
      </c>
      <c r="AA19" s="120">
        <f t="shared" si="52"/>
        <v>7</v>
      </c>
      <c r="AB19" s="120">
        <f t="shared" si="52"/>
        <v>16</v>
      </c>
      <c r="AC19" s="120">
        <f t="shared" si="52"/>
        <v>9</v>
      </c>
      <c r="AD19" s="120">
        <f t="shared" si="52"/>
        <v>0</v>
      </c>
      <c r="AE19" s="120">
        <f t="shared" si="52"/>
        <v>0</v>
      </c>
      <c r="AF19" s="120">
        <f t="shared" si="52"/>
        <v>0</v>
      </c>
      <c r="AG19" s="120">
        <f t="shared" si="52"/>
        <v>0</v>
      </c>
      <c r="AH19" s="125"/>
      <c r="AI19" s="308" t="s">
        <v>154</v>
      </c>
      <c r="AJ19" s="474">
        <f>AJ45</f>
        <v>71</v>
      </c>
      <c r="AK19" s="120">
        <f>AK45</f>
        <v>6</v>
      </c>
      <c r="AL19" s="127">
        <f t="shared" si="27"/>
        <v>8.4507042253521121</v>
      </c>
      <c r="AM19" s="120">
        <f t="shared" ref="AM19:AU19" si="53">AM45</f>
        <v>6</v>
      </c>
      <c r="AN19" s="129">
        <f t="shared" si="53"/>
        <v>6</v>
      </c>
      <c r="AO19" s="131">
        <f t="shared" si="53"/>
        <v>0</v>
      </c>
      <c r="AP19" s="120">
        <f t="shared" si="53"/>
        <v>0</v>
      </c>
      <c r="AQ19" s="124">
        <f t="shared" si="53"/>
        <v>8</v>
      </c>
      <c r="AR19" s="130">
        <f t="shared" si="53"/>
        <v>0</v>
      </c>
      <c r="AS19" s="120">
        <f t="shared" si="53"/>
        <v>0</v>
      </c>
      <c r="AT19" s="120">
        <f t="shared" si="53"/>
        <v>11</v>
      </c>
      <c r="AU19" s="120">
        <f t="shared" si="53"/>
        <v>14</v>
      </c>
      <c r="AV19" s="127">
        <f t="shared" si="29"/>
        <v>19.718309859154928</v>
      </c>
      <c r="AW19" s="120">
        <f>AW45</f>
        <v>14</v>
      </c>
      <c r="AX19" s="120">
        <f>AX45</f>
        <v>14</v>
      </c>
      <c r="AY19" s="120">
        <f>AY45</f>
        <v>0</v>
      </c>
      <c r="AZ19" s="120">
        <f>AZ45</f>
        <v>0</v>
      </c>
      <c r="BA19" s="120">
        <f>BA45</f>
        <v>0</v>
      </c>
      <c r="BB19" s="123">
        <f t="shared" si="30"/>
        <v>0</v>
      </c>
      <c r="BC19" s="120">
        <f>BC45</f>
        <v>0</v>
      </c>
      <c r="BD19" s="120">
        <f>BD45</f>
        <v>0</v>
      </c>
      <c r="BE19" s="120">
        <f>BE45</f>
        <v>1</v>
      </c>
      <c r="BF19" s="127">
        <f t="shared" si="31"/>
        <v>1.4084507042253522</v>
      </c>
      <c r="BG19" s="120">
        <f t="shared" ref="BG19:BM19" si="54">BG45</f>
        <v>0</v>
      </c>
      <c r="BH19" s="120">
        <f t="shared" si="54"/>
        <v>0</v>
      </c>
      <c r="BI19" s="120">
        <f t="shared" si="54"/>
        <v>0</v>
      </c>
      <c r="BJ19" s="120">
        <f t="shared" si="54"/>
        <v>0</v>
      </c>
      <c r="BK19" s="120">
        <f t="shared" si="54"/>
        <v>0</v>
      </c>
      <c r="BL19" s="120">
        <f t="shared" si="54"/>
        <v>3</v>
      </c>
      <c r="BM19" s="120">
        <f t="shared" si="54"/>
        <v>0</v>
      </c>
      <c r="BN19" s="125"/>
      <c r="BO19" s="133" t="s">
        <v>154</v>
      </c>
      <c r="BP19" s="119">
        <f>BP45</f>
        <v>81</v>
      </c>
      <c r="BQ19" s="120">
        <f t="shared" ref="BQ19:BX19" si="55">BQ45</f>
        <v>0</v>
      </c>
      <c r="BR19" s="120">
        <f t="shared" si="55"/>
        <v>10</v>
      </c>
      <c r="BS19" s="120">
        <f t="shared" si="55"/>
        <v>0</v>
      </c>
      <c r="BT19" s="120">
        <f t="shared" si="55"/>
        <v>2</v>
      </c>
      <c r="BU19" s="129">
        <f t="shared" si="55"/>
        <v>0</v>
      </c>
      <c r="BV19" s="131">
        <f t="shared" si="55"/>
        <v>0</v>
      </c>
      <c r="BW19" s="120">
        <f t="shared" si="55"/>
        <v>0</v>
      </c>
      <c r="BX19" s="120">
        <f t="shared" si="55"/>
        <v>0</v>
      </c>
      <c r="BY19" s="477">
        <f t="shared" si="34"/>
        <v>0</v>
      </c>
      <c r="BZ19" s="131">
        <f>BZ45</f>
        <v>0</v>
      </c>
      <c r="CA19" s="120">
        <f>CA45</f>
        <v>0</v>
      </c>
      <c r="CB19" s="120">
        <f>CB45</f>
        <v>0</v>
      </c>
      <c r="CC19" s="469">
        <f t="shared" si="35"/>
        <v>0</v>
      </c>
      <c r="CD19" s="130">
        <f t="shared" ref="CD19:CK19" si="56">CD45</f>
        <v>0</v>
      </c>
      <c r="CE19" s="120">
        <f t="shared" si="56"/>
        <v>0</v>
      </c>
      <c r="CF19" s="120">
        <f t="shared" si="56"/>
        <v>0</v>
      </c>
      <c r="CG19" s="120">
        <f t="shared" si="56"/>
        <v>0</v>
      </c>
      <c r="CH19" s="120">
        <f t="shared" si="56"/>
        <v>0</v>
      </c>
      <c r="CI19" s="120">
        <f t="shared" si="56"/>
        <v>7</v>
      </c>
      <c r="CJ19" s="120">
        <f t="shared" si="56"/>
        <v>0</v>
      </c>
      <c r="CK19" s="120">
        <f t="shared" si="56"/>
        <v>0</v>
      </c>
      <c r="CL19" s="315">
        <f t="shared" si="37"/>
        <v>0</v>
      </c>
      <c r="CM19" s="117">
        <f t="shared" ref="CM19:CN19" si="57">CM45</f>
        <v>0</v>
      </c>
      <c r="CN19" s="324">
        <f t="shared" si="57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58">CS45</f>
        <v>0</v>
      </c>
      <c r="CT19" s="120">
        <f t="shared" si="58"/>
        <v>7</v>
      </c>
      <c r="CU19" s="120">
        <f t="shared" si="58"/>
        <v>0</v>
      </c>
      <c r="CV19" s="120">
        <f t="shared" si="58"/>
        <v>0</v>
      </c>
      <c r="CW19" s="120">
        <f t="shared" si="58"/>
        <v>0</v>
      </c>
      <c r="CX19" s="120">
        <f t="shared" si="58"/>
        <v>0</v>
      </c>
      <c r="CY19" s="120">
        <f t="shared" si="58"/>
        <v>1</v>
      </c>
      <c r="CZ19" s="120">
        <f t="shared" si="58"/>
        <v>0</v>
      </c>
      <c r="DA19" s="120">
        <f t="shared" si="58"/>
        <v>0</v>
      </c>
      <c r="DB19" s="120">
        <f t="shared" si="58"/>
        <v>1</v>
      </c>
      <c r="DC19" s="120">
        <f t="shared" si="58"/>
        <v>0</v>
      </c>
      <c r="DD19" s="120">
        <f t="shared" si="58"/>
        <v>0</v>
      </c>
      <c r="DE19" s="120">
        <f t="shared" si="58"/>
        <v>0</v>
      </c>
      <c r="DF19" s="120">
        <f t="shared" si="58"/>
        <v>0</v>
      </c>
      <c r="DG19" s="120">
        <f t="shared" si="58"/>
        <v>0</v>
      </c>
      <c r="DH19" s="120">
        <f t="shared" si="58"/>
        <v>0</v>
      </c>
      <c r="DI19" s="120">
        <f t="shared" si="58"/>
        <v>0</v>
      </c>
      <c r="DJ19" s="120">
        <f t="shared" si="58"/>
        <v>0</v>
      </c>
      <c r="DK19" s="120">
        <f t="shared" si="58"/>
        <v>0</v>
      </c>
      <c r="DL19" s="120">
        <f t="shared" si="58"/>
        <v>0</v>
      </c>
      <c r="DM19" s="120">
        <f t="shared" si="58"/>
        <v>0</v>
      </c>
      <c r="DN19" s="125"/>
      <c r="DO19" s="308" t="s">
        <v>154</v>
      </c>
      <c r="DP19" s="474">
        <f>DP45</f>
        <v>77</v>
      </c>
      <c r="DQ19" s="120">
        <f t="shared" ref="DQ19:DW19" si="59">DQ45</f>
        <v>0</v>
      </c>
      <c r="DR19" s="120">
        <f t="shared" si="59"/>
        <v>3</v>
      </c>
      <c r="DS19" s="120">
        <f t="shared" si="59"/>
        <v>0</v>
      </c>
      <c r="DT19" s="120">
        <f t="shared" si="59"/>
        <v>0</v>
      </c>
      <c r="DU19" s="120">
        <f t="shared" si="59"/>
        <v>0</v>
      </c>
      <c r="DV19" s="120">
        <f t="shared" si="59"/>
        <v>0</v>
      </c>
      <c r="DW19" s="120">
        <f t="shared" si="59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0">EC45</f>
        <v>0</v>
      </c>
      <c r="ED19" s="120">
        <f t="shared" si="60"/>
        <v>0</v>
      </c>
      <c r="EE19" s="120">
        <f t="shared" si="60"/>
        <v>0</v>
      </c>
      <c r="EF19" s="120">
        <f t="shared" si="60"/>
        <v>0</v>
      </c>
      <c r="EG19" s="120">
        <f t="shared" si="60"/>
        <v>0</v>
      </c>
      <c r="EH19" s="120">
        <f t="shared" si="60"/>
        <v>0</v>
      </c>
      <c r="EI19" s="120">
        <f t="shared" si="60"/>
        <v>0</v>
      </c>
      <c r="EJ19" s="120">
        <f t="shared" si="60"/>
        <v>0</v>
      </c>
      <c r="EK19" s="127">
        <f t="shared" si="9"/>
        <v>0</v>
      </c>
      <c r="EL19" s="120">
        <f>EL45</f>
        <v>0</v>
      </c>
      <c r="EM19" s="120">
        <f>EM45</f>
        <v>4</v>
      </c>
      <c r="EN19" s="127">
        <f t="shared" si="10"/>
        <v>5.1948051948051951E-2</v>
      </c>
      <c r="EO19" s="120">
        <f>EO45</f>
        <v>4</v>
      </c>
      <c r="EP19" s="127">
        <f t="shared" si="11"/>
        <v>5.1948051948051951E-2</v>
      </c>
      <c r="EQ19" s="125"/>
      <c r="ER19" s="133" t="s">
        <v>154</v>
      </c>
      <c r="ES19" s="120">
        <f>ES45</f>
        <v>0</v>
      </c>
      <c r="ET19" s="120">
        <f t="shared" ref="ET19:FK19" si="61">ET45</f>
        <v>0</v>
      </c>
      <c r="EU19" s="120">
        <f t="shared" si="61"/>
        <v>0</v>
      </c>
      <c r="EV19" s="120">
        <f t="shared" si="61"/>
        <v>12</v>
      </c>
      <c r="EW19" s="120">
        <f t="shared" si="61"/>
        <v>7</v>
      </c>
      <c r="EX19" s="120">
        <f t="shared" si="61"/>
        <v>0</v>
      </c>
      <c r="EY19" s="120">
        <f t="shared" si="61"/>
        <v>0</v>
      </c>
      <c r="EZ19" s="120">
        <f t="shared" si="61"/>
        <v>2</v>
      </c>
      <c r="FA19" s="120">
        <f t="shared" si="61"/>
        <v>0</v>
      </c>
      <c r="FB19" s="120">
        <f t="shared" si="61"/>
        <v>0</v>
      </c>
      <c r="FC19" s="120">
        <f t="shared" si="61"/>
        <v>0</v>
      </c>
      <c r="FD19" s="120">
        <f t="shared" si="61"/>
        <v>0</v>
      </c>
      <c r="FE19" s="120">
        <f t="shared" si="61"/>
        <v>0</v>
      </c>
      <c r="FF19" s="120">
        <f t="shared" si="61"/>
        <v>0</v>
      </c>
      <c r="FG19" s="120">
        <f t="shared" si="61"/>
        <v>0</v>
      </c>
      <c r="FH19" s="120">
        <f t="shared" si="61"/>
        <v>0</v>
      </c>
      <c r="FI19" s="120">
        <f t="shared" si="61"/>
        <v>0</v>
      </c>
      <c r="FJ19" s="120">
        <f t="shared" si="61"/>
        <v>0</v>
      </c>
      <c r="FK19" s="119">
        <f t="shared" si="61"/>
        <v>8</v>
      </c>
      <c r="FL19" s="188">
        <f t="shared" si="12"/>
        <v>37.5</v>
      </c>
      <c r="FM19" s="120">
        <f t="shared" ref="FM19:GG19" si="62">FM45</f>
        <v>0</v>
      </c>
      <c r="FN19" s="120">
        <f t="shared" si="62"/>
        <v>0</v>
      </c>
      <c r="FO19" s="120">
        <f t="shared" si="62"/>
        <v>2</v>
      </c>
      <c r="FP19" s="120">
        <f t="shared" si="62"/>
        <v>1</v>
      </c>
      <c r="FQ19" s="120">
        <f t="shared" si="62"/>
        <v>0</v>
      </c>
      <c r="FR19" s="120">
        <f t="shared" si="62"/>
        <v>0</v>
      </c>
      <c r="FS19" s="120">
        <f t="shared" si="62"/>
        <v>0</v>
      </c>
      <c r="FT19" s="120">
        <f t="shared" si="62"/>
        <v>0</v>
      </c>
      <c r="FU19" s="120">
        <f t="shared" si="62"/>
        <v>5</v>
      </c>
      <c r="FV19" s="120">
        <f t="shared" si="62"/>
        <v>1</v>
      </c>
      <c r="FW19" s="120">
        <f t="shared" si="62"/>
        <v>0</v>
      </c>
      <c r="FX19" s="120">
        <f t="shared" si="62"/>
        <v>0</v>
      </c>
      <c r="FY19" s="120">
        <f t="shared" si="62"/>
        <v>0</v>
      </c>
      <c r="FZ19" s="120">
        <f t="shared" si="62"/>
        <v>0</v>
      </c>
      <c r="GA19" s="120">
        <f t="shared" si="62"/>
        <v>2</v>
      </c>
      <c r="GB19" s="120">
        <f t="shared" si="62"/>
        <v>0</v>
      </c>
      <c r="GC19" s="120">
        <f t="shared" si="62"/>
        <v>0</v>
      </c>
      <c r="GD19" s="120">
        <f t="shared" si="62"/>
        <v>0</v>
      </c>
      <c r="GE19" s="120">
        <f t="shared" si="62"/>
        <v>0</v>
      </c>
      <c r="GF19" s="120">
        <f t="shared" si="62"/>
        <v>0</v>
      </c>
      <c r="GG19" s="120">
        <f t="shared" si="62"/>
        <v>0</v>
      </c>
      <c r="GH19" s="125"/>
      <c r="GI19" s="133" t="s">
        <v>154</v>
      </c>
      <c r="GJ19" s="119">
        <f>GJ45</f>
        <v>638</v>
      </c>
      <c r="GK19" s="192">
        <f t="shared" si="14"/>
        <v>5.7993730407523509</v>
      </c>
      <c r="GL19" s="120">
        <f>GL45</f>
        <v>0</v>
      </c>
      <c r="GM19" s="120">
        <f t="shared" ref="GM19:GW19" si="63">GM45</f>
        <v>0</v>
      </c>
      <c r="GN19" s="120">
        <f t="shared" si="63"/>
        <v>0</v>
      </c>
      <c r="GO19" s="120">
        <f t="shared" si="63"/>
        <v>0</v>
      </c>
      <c r="GP19" s="120">
        <f t="shared" si="63"/>
        <v>2</v>
      </c>
      <c r="GQ19" s="120">
        <f t="shared" si="63"/>
        <v>9</v>
      </c>
      <c r="GR19" s="120">
        <f t="shared" si="63"/>
        <v>4</v>
      </c>
      <c r="GS19" s="120">
        <f t="shared" si="63"/>
        <v>4</v>
      </c>
      <c r="GT19" s="120">
        <f t="shared" si="63"/>
        <v>9</v>
      </c>
      <c r="GU19" s="129">
        <f t="shared" si="63"/>
        <v>9</v>
      </c>
      <c r="GV19" s="131">
        <f t="shared" si="63"/>
        <v>28</v>
      </c>
      <c r="GW19" s="120">
        <f t="shared" si="63"/>
        <v>713</v>
      </c>
      <c r="GX19" s="304">
        <f t="shared" si="16"/>
        <v>3.9270687237026647</v>
      </c>
      <c r="GY19" s="130">
        <f t="shared" ref="GY19:HG19" si="64">GY45</f>
        <v>0</v>
      </c>
      <c r="GZ19" s="120">
        <f t="shared" si="64"/>
        <v>0</v>
      </c>
      <c r="HA19" s="120">
        <f t="shared" si="64"/>
        <v>0</v>
      </c>
      <c r="HB19" s="120">
        <f t="shared" si="64"/>
        <v>0</v>
      </c>
      <c r="HC19" s="120">
        <f t="shared" si="64"/>
        <v>0</v>
      </c>
      <c r="HD19" s="120">
        <f t="shared" si="64"/>
        <v>0</v>
      </c>
      <c r="HE19" s="120">
        <f t="shared" si="64"/>
        <v>0</v>
      </c>
      <c r="HF19" s="120">
        <f t="shared" si="64"/>
        <v>0</v>
      </c>
      <c r="HG19" s="124">
        <f t="shared" si="64"/>
        <v>0</v>
      </c>
      <c r="HH19" s="125"/>
      <c r="HI19" s="133" t="s">
        <v>154</v>
      </c>
      <c r="HJ19" s="120">
        <f t="shared" ref="HJ19:HR19" si="65">HJ45</f>
        <v>0</v>
      </c>
      <c r="HK19" s="120">
        <f t="shared" si="65"/>
        <v>0</v>
      </c>
      <c r="HL19" s="120">
        <f t="shared" si="65"/>
        <v>0</v>
      </c>
      <c r="HM19" s="120">
        <f t="shared" si="65"/>
        <v>0</v>
      </c>
      <c r="HN19" s="120">
        <f t="shared" si="65"/>
        <v>0</v>
      </c>
      <c r="HO19" s="120">
        <f t="shared" si="65"/>
        <v>0</v>
      </c>
      <c r="HP19" s="120">
        <f t="shared" si="65"/>
        <v>0</v>
      </c>
      <c r="HQ19" s="129">
        <f t="shared" si="65"/>
        <v>0</v>
      </c>
      <c r="HR19" s="131">
        <f t="shared" si="65"/>
        <v>46</v>
      </c>
      <c r="HS19" s="198">
        <f t="shared" si="46"/>
        <v>0</v>
      </c>
      <c r="HT19" s="130">
        <f t="shared" ref="HT19:IF19" si="66">HT45</f>
        <v>0</v>
      </c>
      <c r="HU19" s="120">
        <f t="shared" si="66"/>
        <v>0</v>
      </c>
      <c r="HV19" s="120">
        <f t="shared" si="66"/>
        <v>0</v>
      </c>
      <c r="HW19" s="124">
        <f t="shared" si="66"/>
        <v>0</v>
      </c>
      <c r="HX19" s="211"/>
      <c r="HY19" s="130">
        <f t="shared" si="66"/>
        <v>0</v>
      </c>
      <c r="HZ19" s="120">
        <f t="shared" si="66"/>
        <v>0</v>
      </c>
      <c r="IA19" s="120">
        <f t="shared" si="66"/>
        <v>0</v>
      </c>
      <c r="IB19" s="120">
        <f t="shared" si="66"/>
        <v>0</v>
      </c>
      <c r="IC19" s="120">
        <f t="shared" si="66"/>
        <v>0</v>
      </c>
      <c r="ID19" s="120">
        <f t="shared" si="66"/>
        <v>0</v>
      </c>
      <c r="IE19" s="120">
        <f t="shared" si="66"/>
        <v>0</v>
      </c>
      <c r="IF19" s="124">
        <f t="shared" si="66"/>
        <v>0</v>
      </c>
      <c r="IG19" s="125"/>
      <c r="IH19" s="133" t="s">
        <v>154</v>
      </c>
      <c r="II19" s="120">
        <f t="shared" ref="II19:JH19" si="67">II45</f>
        <v>0</v>
      </c>
      <c r="IJ19" s="120">
        <f t="shared" si="67"/>
        <v>0</v>
      </c>
      <c r="IK19" s="120">
        <f t="shared" si="67"/>
        <v>0</v>
      </c>
      <c r="IL19" s="120">
        <f t="shared" si="67"/>
        <v>0</v>
      </c>
      <c r="IM19" s="120">
        <f t="shared" si="67"/>
        <v>0</v>
      </c>
      <c r="IN19" s="120">
        <f t="shared" si="67"/>
        <v>0</v>
      </c>
      <c r="IO19" s="120">
        <f t="shared" si="67"/>
        <v>1</v>
      </c>
      <c r="IP19" s="120">
        <f t="shared" si="67"/>
        <v>0</v>
      </c>
      <c r="IQ19" s="120">
        <f t="shared" si="67"/>
        <v>0</v>
      </c>
      <c r="IR19" s="120">
        <f t="shared" si="67"/>
        <v>2</v>
      </c>
      <c r="IS19" s="120">
        <f t="shared" si="67"/>
        <v>0</v>
      </c>
      <c r="IT19" s="120">
        <f t="shared" si="67"/>
        <v>0</v>
      </c>
      <c r="IU19" s="120">
        <f t="shared" si="67"/>
        <v>0</v>
      </c>
      <c r="IV19" s="120">
        <f t="shared" si="67"/>
        <v>0</v>
      </c>
      <c r="IW19" s="124">
        <f t="shared" si="67"/>
        <v>0</v>
      </c>
      <c r="IX19" s="130">
        <f t="shared" si="67"/>
        <v>0</v>
      </c>
      <c r="IY19" s="120">
        <f t="shared" si="67"/>
        <v>0</v>
      </c>
      <c r="IZ19" s="129">
        <f t="shared" si="67"/>
        <v>0</v>
      </c>
      <c r="JA19" s="131">
        <f t="shared" si="67"/>
        <v>0</v>
      </c>
      <c r="JB19" s="120">
        <f t="shared" si="67"/>
        <v>0</v>
      </c>
      <c r="JC19" s="124">
        <f t="shared" si="67"/>
        <v>0</v>
      </c>
      <c r="JD19" s="130">
        <f t="shared" si="67"/>
        <v>0</v>
      </c>
      <c r="JE19" s="120">
        <f t="shared" si="67"/>
        <v>0</v>
      </c>
      <c r="JF19" s="120">
        <f t="shared" si="67"/>
        <v>1</v>
      </c>
      <c r="JG19" s="120">
        <f t="shared" si="67"/>
        <v>0</v>
      </c>
      <c r="JH19" s="120">
        <f t="shared" si="67"/>
        <v>0</v>
      </c>
      <c r="JI19" s="125"/>
      <c r="JJ19" s="133" t="s">
        <v>154</v>
      </c>
      <c r="JK19" s="120">
        <f t="shared" ref="JK19:KE19" si="68">JK45</f>
        <v>0</v>
      </c>
      <c r="JL19" s="120">
        <f t="shared" si="68"/>
        <v>0</v>
      </c>
      <c r="JM19" s="120">
        <f t="shared" si="68"/>
        <v>0</v>
      </c>
      <c r="JN19" s="120">
        <f t="shared" si="68"/>
        <v>0</v>
      </c>
      <c r="JO19" s="120">
        <f t="shared" si="68"/>
        <v>0</v>
      </c>
      <c r="JP19" s="120">
        <f t="shared" si="68"/>
        <v>0</v>
      </c>
      <c r="JQ19" s="120">
        <f t="shared" si="68"/>
        <v>0</v>
      </c>
      <c r="JR19" s="120">
        <f t="shared" si="68"/>
        <v>0</v>
      </c>
      <c r="JS19" s="120">
        <f t="shared" si="68"/>
        <v>0</v>
      </c>
      <c r="JT19" s="129">
        <f t="shared" si="68"/>
        <v>0</v>
      </c>
      <c r="JU19" s="340">
        <f t="shared" si="68"/>
        <v>0</v>
      </c>
      <c r="JV19" s="341">
        <f t="shared" si="68"/>
        <v>0</v>
      </c>
      <c r="JW19" s="341">
        <f t="shared" si="68"/>
        <v>0</v>
      </c>
      <c r="JX19" s="341">
        <f t="shared" si="68"/>
        <v>0</v>
      </c>
      <c r="JY19" s="342">
        <f t="shared" si="68"/>
        <v>0</v>
      </c>
      <c r="JZ19" s="340">
        <f t="shared" si="68"/>
        <v>0</v>
      </c>
      <c r="KA19" s="341">
        <f t="shared" si="68"/>
        <v>0</v>
      </c>
      <c r="KB19" s="341">
        <f t="shared" si="68"/>
        <v>0</v>
      </c>
      <c r="KC19" s="341">
        <f t="shared" si="68"/>
        <v>0</v>
      </c>
      <c r="KD19" s="342">
        <f t="shared" si="68"/>
        <v>2</v>
      </c>
      <c r="KE19" s="340">
        <f t="shared" si="68"/>
        <v>357</v>
      </c>
      <c r="KF19" s="343">
        <f t="shared" si="19"/>
        <v>3.081232492997199</v>
      </c>
      <c r="KG19" s="342">
        <f>KG45</f>
        <v>11</v>
      </c>
      <c r="KH19" s="131">
        <f t="shared" ref="KH19:KW19" si="69">KH45</f>
        <v>0</v>
      </c>
      <c r="KI19" s="130">
        <f t="shared" si="69"/>
        <v>0</v>
      </c>
      <c r="KJ19" s="124">
        <f t="shared" si="69"/>
        <v>0</v>
      </c>
      <c r="KK19" s="125"/>
      <c r="KL19" s="308" t="s">
        <v>154</v>
      </c>
      <c r="KM19" s="131">
        <f t="shared" si="69"/>
        <v>0</v>
      </c>
      <c r="KN19" s="120">
        <f t="shared" si="69"/>
        <v>0</v>
      </c>
      <c r="KO19" s="120">
        <f t="shared" si="69"/>
        <v>0</v>
      </c>
      <c r="KP19" s="120">
        <f t="shared" si="69"/>
        <v>4</v>
      </c>
      <c r="KQ19" s="120">
        <f t="shared" si="69"/>
        <v>0</v>
      </c>
      <c r="KR19" s="120">
        <f t="shared" si="69"/>
        <v>6</v>
      </c>
      <c r="KS19" s="120">
        <f t="shared" si="69"/>
        <v>1</v>
      </c>
      <c r="KT19" s="120">
        <f t="shared" si="69"/>
        <v>0</v>
      </c>
      <c r="KU19" s="124">
        <f t="shared" si="69"/>
        <v>0</v>
      </c>
      <c r="KV19" s="120">
        <f t="shared" si="69"/>
        <v>0</v>
      </c>
      <c r="KW19" s="120">
        <f t="shared" si="69"/>
        <v>0</v>
      </c>
      <c r="KY19" s="120">
        <f t="shared" ref="KY19:LB19" si="70">KY45</f>
        <v>0</v>
      </c>
      <c r="KZ19" s="120">
        <f t="shared" si="70"/>
        <v>0</v>
      </c>
      <c r="LA19" s="120">
        <f t="shared" si="70"/>
        <v>0</v>
      </c>
      <c r="LB19" s="120">
        <f t="shared" si="70"/>
        <v>0</v>
      </c>
      <c r="LD19" s="544" t="s">
        <v>154</v>
      </c>
      <c r="LE19" s="131">
        <f t="shared" ref="LE19:LW19" si="71">LE45</f>
        <v>0</v>
      </c>
      <c r="LF19" s="120">
        <f t="shared" si="71"/>
        <v>0</v>
      </c>
      <c r="LG19" s="120">
        <f t="shared" si="71"/>
        <v>0</v>
      </c>
      <c r="LH19" s="120">
        <f t="shared" si="71"/>
        <v>0</v>
      </c>
      <c r="LI19" s="120">
        <f t="shared" si="71"/>
        <v>0</v>
      </c>
      <c r="LJ19" s="124">
        <f t="shared" si="71"/>
        <v>0</v>
      </c>
      <c r="LK19" s="131">
        <f t="shared" si="71"/>
        <v>0</v>
      </c>
      <c r="LL19" s="120">
        <f t="shared" si="71"/>
        <v>0</v>
      </c>
      <c r="LM19" s="120">
        <f t="shared" si="71"/>
        <v>0</v>
      </c>
      <c r="LN19" s="124">
        <f t="shared" si="71"/>
        <v>0</v>
      </c>
      <c r="LO19" s="124">
        <f t="shared" si="71"/>
        <v>9</v>
      </c>
      <c r="LP19" s="124">
        <f t="shared" si="71"/>
        <v>0</v>
      </c>
      <c r="LQ19" s="124">
        <f t="shared" si="71"/>
        <v>0</v>
      </c>
      <c r="LR19" s="129">
        <f t="shared" si="71"/>
        <v>0</v>
      </c>
      <c r="LS19" s="131">
        <f t="shared" si="71"/>
        <v>121</v>
      </c>
      <c r="LT19" s="120">
        <f t="shared" si="71"/>
        <v>10</v>
      </c>
      <c r="LU19" s="120">
        <f t="shared" si="71"/>
        <v>0</v>
      </c>
      <c r="LV19" s="120">
        <f t="shared" si="71"/>
        <v>0</v>
      </c>
      <c r="LW19" s="124">
        <f t="shared" si="71"/>
        <v>2</v>
      </c>
      <c r="LX19" s="959"/>
    </row>
    <row r="20" spans="1:336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4"/>
        <v>0</v>
      </c>
      <c r="H20" s="130">
        <f>H42+H43+H44</f>
        <v>0</v>
      </c>
      <c r="I20" s="129">
        <f>I42+I43+I44</f>
        <v>0</v>
      </c>
      <c r="J20" s="131">
        <f>J42+J43+J44</f>
        <v>5</v>
      </c>
      <c r="K20" s="120">
        <f>K42+K43+K44</f>
        <v>6</v>
      </c>
      <c r="L20" s="124">
        <f>L42+L43+L44</f>
        <v>8</v>
      </c>
      <c r="M20" s="497">
        <f t="shared" si="1"/>
        <v>10.95890410958904</v>
      </c>
      <c r="N20" s="131">
        <f>N42+N43+N44</f>
        <v>5</v>
      </c>
      <c r="O20" s="120">
        <f>O42+O43+O44</f>
        <v>6</v>
      </c>
      <c r="P20" s="120">
        <f>P42+P43+P44</f>
        <v>8</v>
      </c>
      <c r="Q20" s="386">
        <f t="shared" si="25"/>
        <v>10.95890410958904</v>
      </c>
      <c r="R20" s="130">
        <f t="shared" ref="R20:AG20" si="72">R42+R43+R44</f>
        <v>0</v>
      </c>
      <c r="S20" s="120">
        <f t="shared" si="72"/>
        <v>0</v>
      </c>
      <c r="T20" s="120">
        <f t="shared" si="72"/>
        <v>0</v>
      </c>
      <c r="U20" s="120">
        <f t="shared" si="72"/>
        <v>0</v>
      </c>
      <c r="V20" s="120">
        <f t="shared" si="72"/>
        <v>0</v>
      </c>
      <c r="W20" s="120">
        <f t="shared" si="72"/>
        <v>0</v>
      </c>
      <c r="X20" s="120">
        <f t="shared" si="72"/>
        <v>5</v>
      </c>
      <c r="Y20" s="120">
        <f t="shared" si="72"/>
        <v>6</v>
      </c>
      <c r="Z20" s="120">
        <f t="shared" si="72"/>
        <v>5</v>
      </c>
      <c r="AA20" s="120">
        <f t="shared" si="72"/>
        <v>6</v>
      </c>
      <c r="AB20" s="120">
        <f t="shared" si="72"/>
        <v>8</v>
      </c>
      <c r="AC20" s="120">
        <f t="shared" si="72"/>
        <v>11</v>
      </c>
      <c r="AD20" s="120">
        <f t="shared" si="72"/>
        <v>0</v>
      </c>
      <c r="AE20" s="120">
        <f t="shared" si="72"/>
        <v>0</v>
      </c>
      <c r="AF20" s="120">
        <f t="shared" si="72"/>
        <v>0</v>
      </c>
      <c r="AG20" s="120">
        <f t="shared" si="72"/>
        <v>0</v>
      </c>
      <c r="AH20" s="125"/>
      <c r="AI20" s="307" t="s">
        <v>156</v>
      </c>
      <c r="AJ20" s="474">
        <f>AJ42+AJ43+AJ44</f>
        <v>96</v>
      </c>
      <c r="AK20" s="120">
        <f>AK42+AK43+AK44</f>
        <v>13</v>
      </c>
      <c r="AL20" s="127">
        <f t="shared" si="27"/>
        <v>13.541666666666666</v>
      </c>
      <c r="AM20" s="120">
        <f t="shared" ref="AM20:AU20" si="73">AM42+AM43+AM44</f>
        <v>13</v>
      </c>
      <c r="AN20" s="129">
        <f t="shared" si="73"/>
        <v>13</v>
      </c>
      <c r="AO20" s="131">
        <f t="shared" si="73"/>
        <v>0</v>
      </c>
      <c r="AP20" s="120">
        <f t="shared" si="73"/>
        <v>0</v>
      </c>
      <c r="AQ20" s="124">
        <f t="shared" si="73"/>
        <v>16</v>
      </c>
      <c r="AR20" s="130">
        <f t="shared" si="73"/>
        <v>0</v>
      </c>
      <c r="AS20" s="120">
        <f t="shared" si="73"/>
        <v>0</v>
      </c>
      <c r="AT20" s="120">
        <f t="shared" si="73"/>
        <v>8</v>
      </c>
      <c r="AU20" s="120">
        <f t="shared" si="73"/>
        <v>4</v>
      </c>
      <c r="AV20" s="127">
        <f t="shared" si="29"/>
        <v>4.1666666666666661</v>
      </c>
      <c r="AW20" s="120">
        <f>AW42+AW43+AW44</f>
        <v>5</v>
      </c>
      <c r="AX20" s="120">
        <f>AX42+AX43+AX44</f>
        <v>4</v>
      </c>
      <c r="AY20" s="120">
        <f>AY42+AY43+AY44</f>
        <v>0</v>
      </c>
      <c r="AZ20" s="120">
        <f>AZ42+AZ43+AZ44</f>
        <v>0</v>
      </c>
      <c r="BA20" s="120">
        <f>BA42+BA43+BA44</f>
        <v>0</v>
      </c>
      <c r="BB20" s="123">
        <f t="shared" si="30"/>
        <v>0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1"/>
        <v>0</v>
      </c>
      <c r="BG20" s="120">
        <f t="shared" ref="BG20:BM20" si="74">BG42+BG43+BG44</f>
        <v>0</v>
      </c>
      <c r="BH20" s="120">
        <f t="shared" si="74"/>
        <v>0</v>
      </c>
      <c r="BI20" s="120">
        <f t="shared" si="74"/>
        <v>0</v>
      </c>
      <c r="BJ20" s="120">
        <f t="shared" si="74"/>
        <v>0</v>
      </c>
      <c r="BK20" s="120">
        <f t="shared" si="74"/>
        <v>0</v>
      </c>
      <c r="BL20" s="120">
        <f t="shared" si="74"/>
        <v>0</v>
      </c>
      <c r="BM20" s="120">
        <f t="shared" si="7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5">BQ42+BQ43+BQ44</f>
        <v>0</v>
      </c>
      <c r="BR20" s="120">
        <f t="shared" si="75"/>
        <v>11</v>
      </c>
      <c r="BS20" s="120">
        <f t="shared" si="75"/>
        <v>0</v>
      </c>
      <c r="BT20" s="120">
        <f t="shared" si="75"/>
        <v>0</v>
      </c>
      <c r="BU20" s="129">
        <f t="shared" si="75"/>
        <v>0</v>
      </c>
      <c r="BV20" s="131">
        <f t="shared" si="75"/>
        <v>0</v>
      </c>
      <c r="BW20" s="120">
        <f t="shared" si="75"/>
        <v>0</v>
      </c>
      <c r="BX20" s="120">
        <f t="shared" si="75"/>
        <v>0</v>
      </c>
      <c r="BY20" s="477">
        <f t="shared" si="34"/>
        <v>0</v>
      </c>
      <c r="BZ20" s="131">
        <f>BZ42+BZ43+BZ44</f>
        <v>0</v>
      </c>
      <c r="CA20" s="120">
        <f>CA42+CA43+CA44</f>
        <v>0</v>
      </c>
      <c r="CB20" s="120">
        <f>CB42+CB43+CB44</f>
        <v>0</v>
      </c>
      <c r="CC20" s="469">
        <f t="shared" si="35"/>
        <v>0</v>
      </c>
      <c r="CD20" s="130">
        <f t="shared" ref="CD20:CK20" si="76">CD42+CD43+CD44</f>
        <v>0</v>
      </c>
      <c r="CE20" s="120">
        <f t="shared" si="76"/>
        <v>0</v>
      </c>
      <c r="CF20" s="120">
        <f t="shared" si="76"/>
        <v>0</v>
      </c>
      <c r="CG20" s="120">
        <f t="shared" si="76"/>
        <v>0</v>
      </c>
      <c r="CH20" s="120">
        <f t="shared" si="76"/>
        <v>0</v>
      </c>
      <c r="CI20" s="120">
        <f t="shared" si="76"/>
        <v>0</v>
      </c>
      <c r="CJ20" s="120">
        <f t="shared" si="76"/>
        <v>0</v>
      </c>
      <c r="CK20" s="120">
        <f t="shared" si="76"/>
        <v>0</v>
      </c>
      <c r="CL20" s="315">
        <f t="shared" si="37"/>
        <v>0</v>
      </c>
      <c r="CM20" s="117">
        <f t="shared" ref="CM20:CN20" si="77">CM42+CM43+CM44</f>
        <v>0</v>
      </c>
      <c r="CN20" s="324">
        <f t="shared" si="7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78">CS42+CS43+CS44</f>
        <v>0</v>
      </c>
      <c r="CT20" s="120">
        <f t="shared" si="78"/>
        <v>14</v>
      </c>
      <c r="CU20" s="120">
        <f t="shared" si="78"/>
        <v>0</v>
      </c>
      <c r="CV20" s="120">
        <f t="shared" si="78"/>
        <v>0</v>
      </c>
      <c r="CW20" s="120">
        <f t="shared" si="78"/>
        <v>0</v>
      </c>
      <c r="CX20" s="120">
        <f t="shared" si="78"/>
        <v>0</v>
      </c>
      <c r="CY20" s="120">
        <f t="shared" si="78"/>
        <v>0</v>
      </c>
      <c r="CZ20" s="120">
        <f t="shared" si="78"/>
        <v>0</v>
      </c>
      <c r="DA20" s="120">
        <f t="shared" si="78"/>
        <v>0</v>
      </c>
      <c r="DB20" s="120">
        <f t="shared" si="78"/>
        <v>0</v>
      </c>
      <c r="DC20" s="120">
        <f t="shared" si="78"/>
        <v>0</v>
      </c>
      <c r="DD20" s="120">
        <f t="shared" si="78"/>
        <v>0</v>
      </c>
      <c r="DE20" s="120">
        <f t="shared" si="78"/>
        <v>0</v>
      </c>
      <c r="DF20" s="120">
        <f t="shared" si="78"/>
        <v>0</v>
      </c>
      <c r="DG20" s="120">
        <f t="shared" si="78"/>
        <v>0</v>
      </c>
      <c r="DH20" s="120">
        <f t="shared" si="78"/>
        <v>0</v>
      </c>
      <c r="DI20" s="120">
        <f t="shared" si="78"/>
        <v>0</v>
      </c>
      <c r="DJ20" s="120">
        <f t="shared" si="78"/>
        <v>0</v>
      </c>
      <c r="DK20" s="120">
        <f t="shared" si="78"/>
        <v>0</v>
      </c>
      <c r="DL20" s="120">
        <f t="shared" si="78"/>
        <v>0</v>
      </c>
      <c r="DM20" s="120">
        <f t="shared" si="78"/>
        <v>0</v>
      </c>
      <c r="DN20" s="125"/>
      <c r="DO20" s="307" t="s">
        <v>156</v>
      </c>
      <c r="DP20" s="474">
        <f>DP42+DP43+DP44</f>
        <v>90</v>
      </c>
      <c r="DQ20" s="120">
        <f t="shared" ref="DQ20:DW20" si="79">DQ42+DQ43+DQ44</f>
        <v>0</v>
      </c>
      <c r="DR20" s="120">
        <f t="shared" si="79"/>
        <v>4</v>
      </c>
      <c r="DS20" s="120">
        <f t="shared" si="79"/>
        <v>1</v>
      </c>
      <c r="DT20" s="120">
        <f t="shared" si="79"/>
        <v>0</v>
      </c>
      <c r="DU20" s="120">
        <f t="shared" si="79"/>
        <v>0</v>
      </c>
      <c r="DV20" s="120">
        <f t="shared" si="79"/>
        <v>0</v>
      </c>
      <c r="DW20" s="120">
        <f t="shared" si="79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0">EC42+EC43+EC44</f>
        <v>0</v>
      </c>
      <c r="ED20" s="120">
        <f t="shared" si="80"/>
        <v>0</v>
      </c>
      <c r="EE20" s="120">
        <f t="shared" si="80"/>
        <v>0</v>
      </c>
      <c r="EF20" s="120">
        <f t="shared" si="80"/>
        <v>0</v>
      </c>
      <c r="EG20" s="120">
        <f t="shared" si="80"/>
        <v>0</v>
      </c>
      <c r="EH20" s="120">
        <f t="shared" si="80"/>
        <v>0</v>
      </c>
      <c r="EI20" s="120">
        <f t="shared" si="80"/>
        <v>0</v>
      </c>
      <c r="EJ20" s="120">
        <f t="shared" si="80"/>
        <v>0</v>
      </c>
      <c r="EK20" s="127">
        <f t="shared" si="9"/>
        <v>0</v>
      </c>
      <c r="EL20" s="120">
        <f>EL42+EL43+EL44</f>
        <v>0</v>
      </c>
      <c r="EM20" s="120">
        <f>EM42+EM43+EM44</f>
        <v>9</v>
      </c>
      <c r="EN20" s="127">
        <f t="shared" si="10"/>
        <v>0.1</v>
      </c>
      <c r="EO20" s="120">
        <f>EO42+EO43+EO44</f>
        <v>9</v>
      </c>
      <c r="EP20" s="127">
        <f t="shared" si="11"/>
        <v>0.1</v>
      </c>
      <c r="EQ20" s="125"/>
      <c r="ER20" s="126" t="s">
        <v>156</v>
      </c>
      <c r="ES20" s="120">
        <f>ES42+ES43+ES44</f>
        <v>0</v>
      </c>
      <c r="ET20" s="120">
        <f t="shared" ref="ET20:FK20" si="81">ET42+ET43+ET44</f>
        <v>0</v>
      </c>
      <c r="EU20" s="120">
        <f t="shared" si="81"/>
        <v>0</v>
      </c>
      <c r="EV20" s="120">
        <f t="shared" si="81"/>
        <v>0</v>
      </c>
      <c r="EW20" s="120">
        <f t="shared" si="81"/>
        <v>0</v>
      </c>
      <c r="EX20" s="120">
        <f t="shared" si="81"/>
        <v>0</v>
      </c>
      <c r="EY20" s="120">
        <f t="shared" si="81"/>
        <v>0</v>
      </c>
      <c r="EZ20" s="120">
        <f t="shared" si="81"/>
        <v>0</v>
      </c>
      <c r="FA20" s="120">
        <f t="shared" si="81"/>
        <v>1</v>
      </c>
      <c r="FB20" s="120">
        <f t="shared" si="81"/>
        <v>4</v>
      </c>
      <c r="FC20" s="120">
        <f t="shared" si="81"/>
        <v>2</v>
      </c>
      <c r="FD20" s="120">
        <f t="shared" si="81"/>
        <v>0</v>
      </c>
      <c r="FE20" s="120">
        <f t="shared" si="81"/>
        <v>0</v>
      </c>
      <c r="FF20" s="120">
        <f t="shared" si="81"/>
        <v>0</v>
      </c>
      <c r="FG20" s="120">
        <f t="shared" si="81"/>
        <v>0</v>
      </c>
      <c r="FH20" s="120">
        <f t="shared" si="81"/>
        <v>0</v>
      </c>
      <c r="FI20" s="120">
        <f t="shared" si="81"/>
        <v>0</v>
      </c>
      <c r="FJ20" s="120">
        <f t="shared" si="81"/>
        <v>0</v>
      </c>
      <c r="FK20" s="119">
        <f t="shared" si="81"/>
        <v>114</v>
      </c>
      <c r="FL20" s="188">
        <f t="shared" si="12"/>
        <v>0</v>
      </c>
      <c r="FM20" s="120">
        <f t="shared" ref="FM20:GG20" si="82">FM42+FM43+FM44</f>
        <v>0</v>
      </c>
      <c r="FN20" s="120">
        <f t="shared" si="82"/>
        <v>0</v>
      </c>
      <c r="FO20" s="120">
        <f t="shared" si="82"/>
        <v>0</v>
      </c>
      <c r="FP20" s="120">
        <f t="shared" si="82"/>
        <v>0</v>
      </c>
      <c r="FQ20" s="120">
        <f t="shared" si="82"/>
        <v>0</v>
      </c>
      <c r="FR20" s="120">
        <f t="shared" si="82"/>
        <v>0</v>
      </c>
      <c r="FS20" s="120">
        <f t="shared" si="82"/>
        <v>0</v>
      </c>
      <c r="FT20" s="120">
        <f t="shared" si="82"/>
        <v>0</v>
      </c>
      <c r="FU20" s="120">
        <f t="shared" si="82"/>
        <v>1</v>
      </c>
      <c r="FV20" s="120">
        <f t="shared" si="82"/>
        <v>0</v>
      </c>
      <c r="FW20" s="120">
        <f t="shared" si="82"/>
        <v>0</v>
      </c>
      <c r="FX20" s="120">
        <f t="shared" si="82"/>
        <v>0</v>
      </c>
      <c r="FY20" s="120">
        <f t="shared" si="82"/>
        <v>0</v>
      </c>
      <c r="FZ20" s="120">
        <f t="shared" si="82"/>
        <v>0</v>
      </c>
      <c r="GA20" s="120">
        <f t="shared" si="82"/>
        <v>2</v>
      </c>
      <c r="GB20" s="120">
        <f t="shared" si="82"/>
        <v>0</v>
      </c>
      <c r="GC20" s="120">
        <f t="shared" si="82"/>
        <v>0</v>
      </c>
      <c r="GD20" s="120">
        <f t="shared" si="82"/>
        <v>0</v>
      </c>
      <c r="GE20" s="120">
        <f t="shared" si="82"/>
        <v>0</v>
      </c>
      <c r="GF20" s="120">
        <f t="shared" si="82"/>
        <v>0</v>
      </c>
      <c r="GG20" s="120">
        <f t="shared" si="82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4.1538461538461542</v>
      </c>
      <c r="GL20" s="120">
        <f>GL42+GL43+GL44</f>
        <v>0</v>
      </c>
      <c r="GM20" s="120">
        <f t="shared" ref="GM20:GW20" si="83">GM42+GM43+GM44</f>
        <v>0</v>
      </c>
      <c r="GN20" s="120">
        <f t="shared" si="83"/>
        <v>0</v>
      </c>
      <c r="GO20" s="120">
        <f t="shared" si="83"/>
        <v>0</v>
      </c>
      <c r="GP20" s="120">
        <f t="shared" si="83"/>
        <v>1</v>
      </c>
      <c r="GQ20" s="120">
        <f t="shared" si="83"/>
        <v>5</v>
      </c>
      <c r="GR20" s="120">
        <f t="shared" si="83"/>
        <v>1</v>
      </c>
      <c r="GS20" s="120">
        <f t="shared" si="83"/>
        <v>6</v>
      </c>
      <c r="GT20" s="120">
        <f t="shared" si="83"/>
        <v>7</v>
      </c>
      <c r="GU20" s="129">
        <f t="shared" si="83"/>
        <v>7</v>
      </c>
      <c r="GV20" s="131">
        <f t="shared" si="83"/>
        <v>65</v>
      </c>
      <c r="GW20" s="120">
        <f t="shared" si="83"/>
        <v>636</v>
      </c>
      <c r="GX20" s="304">
        <f t="shared" si="16"/>
        <v>10.220125786163523</v>
      </c>
      <c r="GY20" s="130">
        <f t="shared" ref="GY20:HG20" si="84">GY42+GY43+GY44</f>
        <v>0</v>
      </c>
      <c r="GZ20" s="120">
        <f t="shared" si="84"/>
        <v>0</v>
      </c>
      <c r="HA20" s="120">
        <f t="shared" si="84"/>
        <v>0</v>
      </c>
      <c r="HB20" s="120">
        <f t="shared" si="84"/>
        <v>0</v>
      </c>
      <c r="HC20" s="120">
        <f t="shared" si="84"/>
        <v>0</v>
      </c>
      <c r="HD20" s="120">
        <f t="shared" si="84"/>
        <v>0</v>
      </c>
      <c r="HE20" s="120">
        <f t="shared" si="84"/>
        <v>0</v>
      </c>
      <c r="HF20" s="120">
        <f t="shared" si="84"/>
        <v>0</v>
      </c>
      <c r="HG20" s="124">
        <f t="shared" si="84"/>
        <v>0</v>
      </c>
      <c r="HH20" s="125"/>
      <c r="HI20" s="126" t="s">
        <v>156</v>
      </c>
      <c r="HJ20" s="120">
        <f t="shared" ref="HJ20:HR20" si="85">HJ42+HJ43+HJ44</f>
        <v>0</v>
      </c>
      <c r="HK20" s="120">
        <f t="shared" si="85"/>
        <v>0</v>
      </c>
      <c r="HL20" s="120">
        <f t="shared" si="85"/>
        <v>0</v>
      </c>
      <c r="HM20" s="120">
        <f t="shared" si="85"/>
        <v>0</v>
      </c>
      <c r="HN20" s="120">
        <f t="shared" si="85"/>
        <v>0</v>
      </c>
      <c r="HO20" s="120">
        <f t="shared" si="85"/>
        <v>0</v>
      </c>
      <c r="HP20" s="120">
        <f t="shared" si="85"/>
        <v>0</v>
      </c>
      <c r="HQ20" s="129">
        <f t="shared" si="85"/>
        <v>2</v>
      </c>
      <c r="HR20" s="131">
        <f t="shared" si="85"/>
        <v>49</v>
      </c>
      <c r="HS20" s="198">
        <f t="shared" si="46"/>
        <v>0</v>
      </c>
      <c r="HT20" s="130">
        <f t="shared" ref="HT20:IF20" si="86">HT42+HT43+HT44</f>
        <v>0</v>
      </c>
      <c r="HU20" s="120">
        <f t="shared" si="86"/>
        <v>0</v>
      </c>
      <c r="HV20" s="120">
        <f t="shared" si="86"/>
        <v>0</v>
      </c>
      <c r="HW20" s="124">
        <f t="shared" si="86"/>
        <v>0</v>
      </c>
      <c r="HX20" s="211"/>
      <c r="HY20" s="130">
        <f t="shared" si="86"/>
        <v>0</v>
      </c>
      <c r="HZ20" s="120">
        <f t="shared" si="86"/>
        <v>0</v>
      </c>
      <c r="IA20" s="120">
        <f t="shared" si="86"/>
        <v>0</v>
      </c>
      <c r="IB20" s="120">
        <f t="shared" si="86"/>
        <v>0</v>
      </c>
      <c r="IC20" s="120">
        <f t="shared" si="86"/>
        <v>0</v>
      </c>
      <c r="ID20" s="120">
        <f t="shared" si="86"/>
        <v>0</v>
      </c>
      <c r="IE20" s="120">
        <f t="shared" si="86"/>
        <v>0</v>
      </c>
      <c r="IF20" s="124">
        <f t="shared" si="86"/>
        <v>0</v>
      </c>
      <c r="IG20" s="125"/>
      <c r="IH20" s="126" t="s">
        <v>156</v>
      </c>
      <c r="II20" s="120">
        <f t="shared" ref="II20:JH20" si="87">II42+II43+II44</f>
        <v>0</v>
      </c>
      <c r="IJ20" s="120">
        <f t="shared" si="87"/>
        <v>0</v>
      </c>
      <c r="IK20" s="120">
        <f t="shared" si="87"/>
        <v>0</v>
      </c>
      <c r="IL20" s="120">
        <f t="shared" si="87"/>
        <v>1</v>
      </c>
      <c r="IM20" s="120">
        <f t="shared" si="87"/>
        <v>0</v>
      </c>
      <c r="IN20" s="120">
        <f t="shared" si="87"/>
        <v>0</v>
      </c>
      <c r="IO20" s="120">
        <f t="shared" si="87"/>
        <v>2</v>
      </c>
      <c r="IP20" s="120">
        <f t="shared" si="87"/>
        <v>0</v>
      </c>
      <c r="IQ20" s="120">
        <f t="shared" si="87"/>
        <v>0</v>
      </c>
      <c r="IR20" s="120">
        <f t="shared" si="87"/>
        <v>2</v>
      </c>
      <c r="IS20" s="120">
        <f t="shared" si="87"/>
        <v>2</v>
      </c>
      <c r="IT20" s="120">
        <f t="shared" si="87"/>
        <v>0</v>
      </c>
      <c r="IU20" s="120">
        <f t="shared" si="87"/>
        <v>0</v>
      </c>
      <c r="IV20" s="120">
        <f t="shared" si="87"/>
        <v>0</v>
      </c>
      <c r="IW20" s="124">
        <f t="shared" si="87"/>
        <v>0</v>
      </c>
      <c r="IX20" s="130">
        <f t="shared" si="87"/>
        <v>0</v>
      </c>
      <c r="IY20" s="120">
        <f t="shared" si="87"/>
        <v>0</v>
      </c>
      <c r="IZ20" s="129">
        <f t="shared" si="87"/>
        <v>0</v>
      </c>
      <c r="JA20" s="131">
        <f t="shared" si="87"/>
        <v>1</v>
      </c>
      <c r="JB20" s="120">
        <f t="shared" si="87"/>
        <v>0</v>
      </c>
      <c r="JC20" s="124">
        <f t="shared" si="87"/>
        <v>0</v>
      </c>
      <c r="JD20" s="130">
        <f t="shared" si="87"/>
        <v>0</v>
      </c>
      <c r="JE20" s="120">
        <f t="shared" si="87"/>
        <v>0</v>
      </c>
      <c r="JF20" s="120">
        <f t="shared" si="87"/>
        <v>0</v>
      </c>
      <c r="JG20" s="120">
        <f t="shared" si="87"/>
        <v>0</v>
      </c>
      <c r="JH20" s="120">
        <f t="shared" si="87"/>
        <v>0</v>
      </c>
      <c r="JI20" s="125"/>
      <c r="JJ20" s="126" t="s">
        <v>156</v>
      </c>
      <c r="JK20" s="120">
        <f t="shared" ref="JK20:KE20" si="88">JK42+JK43+JK44</f>
        <v>0</v>
      </c>
      <c r="JL20" s="120">
        <f t="shared" si="88"/>
        <v>0</v>
      </c>
      <c r="JM20" s="120">
        <f t="shared" si="88"/>
        <v>0</v>
      </c>
      <c r="JN20" s="120">
        <f t="shared" si="88"/>
        <v>0</v>
      </c>
      <c r="JO20" s="120">
        <f t="shared" si="88"/>
        <v>0</v>
      </c>
      <c r="JP20" s="120">
        <f t="shared" si="88"/>
        <v>0</v>
      </c>
      <c r="JQ20" s="120">
        <f t="shared" si="88"/>
        <v>0</v>
      </c>
      <c r="JR20" s="120">
        <f t="shared" si="88"/>
        <v>0</v>
      </c>
      <c r="JS20" s="120">
        <f t="shared" si="88"/>
        <v>0</v>
      </c>
      <c r="JT20" s="129">
        <f t="shared" si="88"/>
        <v>0</v>
      </c>
      <c r="JU20" s="340">
        <f t="shared" si="88"/>
        <v>0</v>
      </c>
      <c r="JV20" s="341">
        <f t="shared" si="88"/>
        <v>0</v>
      </c>
      <c r="JW20" s="341">
        <f t="shared" si="88"/>
        <v>0</v>
      </c>
      <c r="JX20" s="341">
        <f t="shared" si="88"/>
        <v>0</v>
      </c>
      <c r="JY20" s="342">
        <f t="shared" si="88"/>
        <v>1</v>
      </c>
      <c r="JZ20" s="340">
        <f t="shared" si="88"/>
        <v>0</v>
      </c>
      <c r="KA20" s="341">
        <f t="shared" si="88"/>
        <v>0</v>
      </c>
      <c r="KB20" s="341">
        <f t="shared" si="88"/>
        <v>1</v>
      </c>
      <c r="KC20" s="341">
        <f t="shared" si="88"/>
        <v>0</v>
      </c>
      <c r="KD20" s="342">
        <f t="shared" si="88"/>
        <v>1</v>
      </c>
      <c r="KE20" s="340">
        <f t="shared" si="88"/>
        <v>319</v>
      </c>
      <c r="KF20" s="343">
        <f t="shared" si="19"/>
        <v>4.7021943573667713</v>
      </c>
      <c r="KG20" s="342">
        <f>KG42+KG43+KG44</f>
        <v>15</v>
      </c>
      <c r="KH20" s="131">
        <f t="shared" ref="KH20:KW20" si="89">KH42+KH43+KH44</f>
        <v>0</v>
      </c>
      <c r="KI20" s="130">
        <f t="shared" si="89"/>
        <v>1</v>
      </c>
      <c r="KJ20" s="124">
        <f t="shared" si="89"/>
        <v>0</v>
      </c>
      <c r="KK20" s="125"/>
      <c r="KL20" s="307" t="s">
        <v>156</v>
      </c>
      <c r="KM20" s="131">
        <f t="shared" si="89"/>
        <v>0</v>
      </c>
      <c r="KN20" s="120">
        <f t="shared" si="89"/>
        <v>0</v>
      </c>
      <c r="KO20" s="120">
        <f t="shared" si="89"/>
        <v>0</v>
      </c>
      <c r="KP20" s="120">
        <f t="shared" si="89"/>
        <v>2</v>
      </c>
      <c r="KQ20" s="120">
        <f t="shared" si="89"/>
        <v>0</v>
      </c>
      <c r="KR20" s="120">
        <f t="shared" si="89"/>
        <v>2</v>
      </c>
      <c r="KS20" s="120">
        <f t="shared" si="89"/>
        <v>1</v>
      </c>
      <c r="KT20" s="120">
        <f t="shared" si="89"/>
        <v>0</v>
      </c>
      <c r="KU20" s="124">
        <f t="shared" si="89"/>
        <v>1</v>
      </c>
      <c r="KV20" s="120">
        <f t="shared" si="89"/>
        <v>0</v>
      </c>
      <c r="KW20" s="120">
        <f t="shared" si="89"/>
        <v>0</v>
      </c>
      <c r="KY20" s="120">
        <f t="shared" ref="KY20:LB20" si="90">KY42+KY43+KY44</f>
        <v>0</v>
      </c>
      <c r="KZ20" s="120">
        <f t="shared" si="90"/>
        <v>0</v>
      </c>
      <c r="LA20" s="120">
        <f t="shared" si="90"/>
        <v>0</v>
      </c>
      <c r="LB20" s="120">
        <f t="shared" si="90"/>
        <v>0</v>
      </c>
      <c r="LD20" s="307" t="s">
        <v>156</v>
      </c>
      <c r="LE20" s="120">
        <f t="shared" ref="LE20:LW20" si="91">LE42+LE43+LE44</f>
        <v>0</v>
      </c>
      <c r="LF20" s="120">
        <f t="shared" si="91"/>
        <v>0</v>
      </c>
      <c r="LG20" s="120">
        <f t="shared" si="91"/>
        <v>0</v>
      </c>
      <c r="LH20" s="120">
        <f t="shared" si="91"/>
        <v>0</v>
      </c>
      <c r="LI20" s="120">
        <f t="shared" si="91"/>
        <v>0</v>
      </c>
      <c r="LJ20" s="124">
        <f t="shared" si="91"/>
        <v>0</v>
      </c>
      <c r="LK20" s="131">
        <f t="shared" si="91"/>
        <v>0</v>
      </c>
      <c r="LL20" s="120">
        <f t="shared" si="91"/>
        <v>0</v>
      </c>
      <c r="LM20" s="120">
        <f t="shared" si="91"/>
        <v>0</v>
      </c>
      <c r="LN20" s="124">
        <f t="shared" si="91"/>
        <v>0</v>
      </c>
      <c r="LO20" s="124">
        <f t="shared" si="91"/>
        <v>8</v>
      </c>
      <c r="LP20" s="124">
        <f t="shared" si="91"/>
        <v>0</v>
      </c>
      <c r="LQ20" s="124">
        <f t="shared" si="91"/>
        <v>0</v>
      </c>
      <c r="LR20" s="129">
        <f t="shared" si="91"/>
        <v>0</v>
      </c>
      <c r="LS20" s="131">
        <f t="shared" si="91"/>
        <v>55</v>
      </c>
      <c r="LT20" s="120">
        <f t="shared" si="91"/>
        <v>11</v>
      </c>
      <c r="LU20" s="120">
        <f t="shared" si="91"/>
        <v>3</v>
      </c>
      <c r="LV20" s="120">
        <f t="shared" si="91"/>
        <v>5</v>
      </c>
      <c r="LW20" s="124">
        <f t="shared" si="91"/>
        <v>5</v>
      </c>
      <c r="LX20" s="959"/>
    </row>
    <row r="21" spans="1:336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0</v>
      </c>
      <c r="E21" s="120">
        <f>E37+E36</f>
        <v>0</v>
      </c>
      <c r="F21" s="120">
        <f>F37+F36</f>
        <v>0</v>
      </c>
      <c r="G21" s="410">
        <f t="shared" si="24"/>
        <v>0</v>
      </c>
      <c r="H21" s="130">
        <f>H37+H36</f>
        <v>0</v>
      </c>
      <c r="I21" s="129">
        <f>I37+I36</f>
        <v>0</v>
      </c>
      <c r="J21" s="131">
        <f>J37+J36</f>
        <v>5</v>
      </c>
      <c r="K21" s="120">
        <f>K37+K36</f>
        <v>8</v>
      </c>
      <c r="L21" s="124">
        <f>L37+L36</f>
        <v>5</v>
      </c>
      <c r="M21" s="497">
        <f t="shared" si="1"/>
        <v>8.6206896551724146</v>
      </c>
      <c r="N21" s="131">
        <f>N37+N36</f>
        <v>5</v>
      </c>
      <c r="O21" s="120">
        <f>O37+O36</f>
        <v>8</v>
      </c>
      <c r="P21" s="120">
        <f>P37+P36</f>
        <v>5</v>
      </c>
      <c r="Q21" s="386">
        <f t="shared" si="25"/>
        <v>8.6206896551724146</v>
      </c>
      <c r="R21" s="130">
        <f t="shared" ref="R21:AG21" si="92">R37+R36</f>
        <v>0</v>
      </c>
      <c r="S21" s="120">
        <f t="shared" si="92"/>
        <v>0</v>
      </c>
      <c r="T21" s="120">
        <f t="shared" si="92"/>
        <v>0</v>
      </c>
      <c r="U21" s="120">
        <f t="shared" si="92"/>
        <v>0</v>
      </c>
      <c r="V21" s="120">
        <f t="shared" si="92"/>
        <v>0</v>
      </c>
      <c r="W21" s="120">
        <f t="shared" si="92"/>
        <v>0</v>
      </c>
      <c r="X21" s="120">
        <f t="shared" si="92"/>
        <v>5</v>
      </c>
      <c r="Y21" s="120">
        <f t="shared" si="92"/>
        <v>8</v>
      </c>
      <c r="Z21" s="120">
        <f t="shared" si="92"/>
        <v>5</v>
      </c>
      <c r="AA21" s="120">
        <f t="shared" si="92"/>
        <v>8</v>
      </c>
      <c r="AB21" s="120">
        <f t="shared" si="92"/>
        <v>6</v>
      </c>
      <c r="AC21" s="120">
        <f t="shared" si="92"/>
        <v>10</v>
      </c>
      <c r="AD21" s="120">
        <f t="shared" si="92"/>
        <v>0</v>
      </c>
      <c r="AE21" s="120">
        <f t="shared" si="92"/>
        <v>0</v>
      </c>
      <c r="AF21" s="120">
        <f t="shared" si="92"/>
        <v>0</v>
      </c>
      <c r="AG21" s="120">
        <f t="shared" si="92"/>
        <v>0</v>
      </c>
      <c r="AH21" s="125"/>
      <c r="AI21" s="308" t="s">
        <v>158</v>
      </c>
      <c r="AJ21" s="474">
        <f>AJ37+AJ36</f>
        <v>64</v>
      </c>
      <c r="AK21" s="120">
        <f>AK37+AK36</f>
        <v>3</v>
      </c>
      <c r="AL21" s="127">
        <f t="shared" si="27"/>
        <v>4.6875</v>
      </c>
      <c r="AM21" s="120">
        <f t="shared" ref="AM21:AU21" si="93">AM37+AM36</f>
        <v>3</v>
      </c>
      <c r="AN21" s="129">
        <f t="shared" si="93"/>
        <v>3</v>
      </c>
      <c r="AO21" s="131">
        <f t="shared" si="93"/>
        <v>0</v>
      </c>
      <c r="AP21" s="120">
        <f t="shared" si="93"/>
        <v>0</v>
      </c>
      <c r="AQ21" s="124">
        <f t="shared" si="93"/>
        <v>7</v>
      </c>
      <c r="AR21" s="130">
        <f t="shared" si="93"/>
        <v>0</v>
      </c>
      <c r="AS21" s="120">
        <f t="shared" si="93"/>
        <v>0</v>
      </c>
      <c r="AT21" s="120">
        <f t="shared" si="93"/>
        <v>8</v>
      </c>
      <c r="AU21" s="120">
        <f t="shared" si="93"/>
        <v>5</v>
      </c>
      <c r="AV21" s="127">
        <f t="shared" si="29"/>
        <v>7.8125</v>
      </c>
      <c r="AW21" s="120">
        <f>AW37+AW36</f>
        <v>5</v>
      </c>
      <c r="AX21" s="120">
        <f>AX37+AX36</f>
        <v>5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1"/>
        <v>0</v>
      </c>
      <c r="BG21" s="120">
        <f t="shared" ref="BG21:BM21" si="94">BG37+BG36</f>
        <v>0</v>
      </c>
      <c r="BH21" s="120">
        <f t="shared" si="94"/>
        <v>0</v>
      </c>
      <c r="BI21" s="120">
        <f t="shared" si="94"/>
        <v>0</v>
      </c>
      <c r="BJ21" s="120">
        <f t="shared" si="94"/>
        <v>0</v>
      </c>
      <c r="BK21" s="120">
        <f t="shared" si="94"/>
        <v>0</v>
      </c>
      <c r="BL21" s="120">
        <f t="shared" si="94"/>
        <v>0</v>
      </c>
      <c r="BM21" s="120">
        <f t="shared" si="94"/>
        <v>0</v>
      </c>
      <c r="BN21" s="125"/>
      <c r="BO21" s="133" t="s">
        <v>158</v>
      </c>
      <c r="BP21" s="119">
        <f>BP37+BP36</f>
        <v>70</v>
      </c>
      <c r="BQ21" s="120">
        <f t="shared" ref="BQ21:BX21" si="95">BQ37+BQ36</f>
        <v>0</v>
      </c>
      <c r="BR21" s="120">
        <f t="shared" si="95"/>
        <v>11</v>
      </c>
      <c r="BS21" s="120">
        <f t="shared" si="95"/>
        <v>0</v>
      </c>
      <c r="BT21" s="120">
        <f t="shared" si="95"/>
        <v>0</v>
      </c>
      <c r="BU21" s="129">
        <f t="shared" si="95"/>
        <v>0</v>
      </c>
      <c r="BV21" s="131">
        <f t="shared" si="95"/>
        <v>0</v>
      </c>
      <c r="BW21" s="120">
        <f t="shared" si="95"/>
        <v>0</v>
      </c>
      <c r="BX21" s="120">
        <f t="shared" si="95"/>
        <v>1</v>
      </c>
      <c r="BY21" s="477">
        <f t="shared" si="34"/>
        <v>1.4285714285714285E-2</v>
      </c>
      <c r="BZ21" s="131">
        <f>BZ37+BZ36</f>
        <v>0</v>
      </c>
      <c r="CA21" s="120">
        <f>CA37+CA36</f>
        <v>0</v>
      </c>
      <c r="CB21" s="120">
        <f>CB37+CB36</f>
        <v>0</v>
      </c>
      <c r="CC21" s="469">
        <f t="shared" si="35"/>
        <v>0</v>
      </c>
      <c r="CD21" s="130">
        <f t="shared" ref="CD21:CK21" si="96">CD37+CD36</f>
        <v>0</v>
      </c>
      <c r="CE21" s="120">
        <f t="shared" si="96"/>
        <v>1</v>
      </c>
      <c r="CF21" s="120">
        <f t="shared" si="96"/>
        <v>0</v>
      </c>
      <c r="CG21" s="120">
        <f t="shared" si="96"/>
        <v>0</v>
      </c>
      <c r="CH21" s="120">
        <f t="shared" si="96"/>
        <v>0</v>
      </c>
      <c r="CI21" s="120">
        <f t="shared" si="96"/>
        <v>0</v>
      </c>
      <c r="CJ21" s="120">
        <f t="shared" si="96"/>
        <v>0</v>
      </c>
      <c r="CK21" s="120">
        <f t="shared" si="96"/>
        <v>1</v>
      </c>
      <c r="CL21" s="315">
        <f t="shared" si="37"/>
        <v>1.4285714285714286</v>
      </c>
      <c r="CM21" s="117">
        <f t="shared" ref="CM21:CN21" si="97">CM37+CM36</f>
        <v>0</v>
      </c>
      <c r="CN21" s="324">
        <f t="shared" si="97"/>
        <v>0</v>
      </c>
      <c r="CO21" s="130">
        <f>CO37+CO36</f>
        <v>0</v>
      </c>
      <c r="CP21" s="125"/>
      <c r="CQ21" s="132" t="s">
        <v>158</v>
      </c>
      <c r="CR21" s="367">
        <f t="shared" ref="CR21:DM21" si="98">CR37+CR36</f>
        <v>6</v>
      </c>
      <c r="CS21" s="131">
        <f t="shared" si="98"/>
        <v>0</v>
      </c>
      <c r="CT21" s="120">
        <f t="shared" si="98"/>
        <v>2</v>
      </c>
      <c r="CU21" s="120">
        <f t="shared" si="98"/>
        <v>0</v>
      </c>
      <c r="CV21" s="120">
        <f t="shared" si="98"/>
        <v>0</v>
      </c>
      <c r="CW21" s="120">
        <f t="shared" si="98"/>
        <v>0</v>
      </c>
      <c r="CX21" s="120">
        <f t="shared" si="98"/>
        <v>0</v>
      </c>
      <c r="CY21" s="120">
        <f t="shared" si="98"/>
        <v>0</v>
      </c>
      <c r="CZ21" s="120">
        <f t="shared" si="98"/>
        <v>0</v>
      </c>
      <c r="DA21" s="120">
        <f t="shared" si="98"/>
        <v>0</v>
      </c>
      <c r="DB21" s="120">
        <f t="shared" si="98"/>
        <v>0</v>
      </c>
      <c r="DC21" s="120">
        <f t="shared" si="98"/>
        <v>0</v>
      </c>
      <c r="DD21" s="120">
        <f t="shared" si="98"/>
        <v>0</v>
      </c>
      <c r="DE21" s="120">
        <f t="shared" si="98"/>
        <v>0</v>
      </c>
      <c r="DF21" s="120">
        <f t="shared" si="98"/>
        <v>0</v>
      </c>
      <c r="DG21" s="120">
        <f t="shared" si="98"/>
        <v>0</v>
      </c>
      <c r="DH21" s="120">
        <f t="shared" si="98"/>
        <v>0</v>
      </c>
      <c r="DI21" s="120">
        <f t="shared" si="98"/>
        <v>0</v>
      </c>
      <c r="DJ21" s="120">
        <f t="shared" si="98"/>
        <v>0</v>
      </c>
      <c r="DK21" s="120">
        <f t="shared" si="98"/>
        <v>0</v>
      </c>
      <c r="DL21" s="120">
        <f t="shared" si="98"/>
        <v>0</v>
      </c>
      <c r="DM21" s="120">
        <f t="shared" si="98"/>
        <v>0</v>
      </c>
      <c r="DN21" s="125"/>
      <c r="DO21" s="308" t="s">
        <v>158</v>
      </c>
      <c r="DP21" s="474">
        <f>DP37+DP36</f>
        <v>78</v>
      </c>
      <c r="DQ21" s="120">
        <f t="shared" ref="DQ21:DW21" si="99">DQ37+DQ36</f>
        <v>0</v>
      </c>
      <c r="DR21" s="120">
        <f t="shared" si="99"/>
        <v>7</v>
      </c>
      <c r="DS21" s="120">
        <f t="shared" si="99"/>
        <v>1</v>
      </c>
      <c r="DT21" s="120">
        <f t="shared" si="99"/>
        <v>0</v>
      </c>
      <c r="DU21" s="120">
        <f t="shared" si="99"/>
        <v>1</v>
      </c>
      <c r="DV21" s="120">
        <f t="shared" si="99"/>
        <v>0</v>
      </c>
      <c r="DW21" s="120">
        <f t="shared" si="99"/>
        <v>1</v>
      </c>
      <c r="DX21" s="127">
        <f t="shared" si="7"/>
        <v>1.2820512820512819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0">EC37+EC36</f>
        <v>0</v>
      </c>
      <c r="ED21" s="120">
        <f t="shared" si="100"/>
        <v>0</v>
      </c>
      <c r="EE21" s="120">
        <f t="shared" si="100"/>
        <v>0</v>
      </c>
      <c r="EF21" s="120">
        <f t="shared" si="100"/>
        <v>0</v>
      </c>
      <c r="EG21" s="120">
        <f t="shared" si="100"/>
        <v>0</v>
      </c>
      <c r="EH21" s="120">
        <f t="shared" si="100"/>
        <v>1</v>
      </c>
      <c r="EI21" s="120">
        <f t="shared" si="100"/>
        <v>1</v>
      </c>
      <c r="EJ21" s="120">
        <f t="shared" si="100"/>
        <v>0</v>
      </c>
      <c r="EK21" s="127">
        <f t="shared" si="9"/>
        <v>0</v>
      </c>
      <c r="EL21" s="120">
        <f>EL37+EL36</f>
        <v>0</v>
      </c>
      <c r="EM21" s="120">
        <f>EM37+EM36</f>
        <v>5</v>
      </c>
      <c r="EN21" s="127">
        <f t="shared" si="10"/>
        <v>6.4102564102564097E-2</v>
      </c>
      <c r="EO21" s="120">
        <f>EO37+EO36</f>
        <v>5</v>
      </c>
      <c r="EP21" s="127">
        <f t="shared" si="11"/>
        <v>6.4102564102564097E-2</v>
      </c>
      <c r="EQ21" s="125"/>
      <c r="ER21" s="133" t="s">
        <v>158</v>
      </c>
      <c r="ES21" s="120">
        <f>ES37+ES36</f>
        <v>0</v>
      </c>
      <c r="ET21" s="120">
        <f t="shared" ref="ET21:FK21" si="101">ET37+ET36</f>
        <v>0</v>
      </c>
      <c r="EU21" s="120">
        <f t="shared" si="101"/>
        <v>0</v>
      </c>
      <c r="EV21" s="120">
        <f t="shared" si="101"/>
        <v>25</v>
      </c>
      <c r="EW21" s="120">
        <f t="shared" si="101"/>
        <v>56</v>
      </c>
      <c r="EX21" s="120">
        <f t="shared" si="101"/>
        <v>14</v>
      </c>
      <c r="EY21" s="120">
        <f t="shared" si="101"/>
        <v>1</v>
      </c>
      <c r="EZ21" s="120">
        <f t="shared" si="101"/>
        <v>0</v>
      </c>
      <c r="FA21" s="120">
        <f t="shared" si="101"/>
        <v>2</v>
      </c>
      <c r="FB21" s="120">
        <f t="shared" si="101"/>
        <v>0</v>
      </c>
      <c r="FC21" s="120">
        <f t="shared" si="101"/>
        <v>0</v>
      </c>
      <c r="FD21" s="120">
        <f t="shared" si="101"/>
        <v>0</v>
      </c>
      <c r="FE21" s="120">
        <f t="shared" si="101"/>
        <v>0</v>
      </c>
      <c r="FF21" s="120">
        <f t="shared" si="101"/>
        <v>0</v>
      </c>
      <c r="FG21" s="120">
        <f t="shared" si="101"/>
        <v>0</v>
      </c>
      <c r="FH21" s="120">
        <f t="shared" si="101"/>
        <v>0</v>
      </c>
      <c r="FI21" s="120">
        <f t="shared" si="101"/>
        <v>0</v>
      </c>
      <c r="FJ21" s="120">
        <f t="shared" si="101"/>
        <v>0</v>
      </c>
      <c r="FK21" s="119">
        <f t="shared" si="101"/>
        <v>0</v>
      </c>
      <c r="FL21" s="188" t="e">
        <f t="shared" si="12"/>
        <v>#DIV/0!</v>
      </c>
      <c r="FM21" s="120">
        <f t="shared" ref="FM21:GG21" si="102">FM37+FM36</f>
        <v>0</v>
      </c>
      <c r="FN21" s="120">
        <f t="shared" si="102"/>
        <v>0</v>
      </c>
      <c r="FO21" s="120">
        <f t="shared" si="102"/>
        <v>3</v>
      </c>
      <c r="FP21" s="120">
        <f t="shared" si="102"/>
        <v>3</v>
      </c>
      <c r="FQ21" s="120">
        <f t="shared" si="102"/>
        <v>0</v>
      </c>
      <c r="FR21" s="120">
        <f t="shared" si="102"/>
        <v>0</v>
      </c>
      <c r="FS21" s="120">
        <f t="shared" si="102"/>
        <v>0</v>
      </c>
      <c r="FT21" s="120">
        <f t="shared" si="102"/>
        <v>0</v>
      </c>
      <c r="FU21" s="120">
        <f t="shared" si="102"/>
        <v>33</v>
      </c>
      <c r="FV21" s="120">
        <f t="shared" si="102"/>
        <v>43</v>
      </c>
      <c r="FW21" s="120">
        <f t="shared" si="102"/>
        <v>5</v>
      </c>
      <c r="FX21" s="120">
        <f t="shared" si="102"/>
        <v>2</v>
      </c>
      <c r="FY21" s="120">
        <f t="shared" si="102"/>
        <v>0</v>
      </c>
      <c r="FZ21" s="120">
        <f t="shared" si="102"/>
        <v>0</v>
      </c>
      <c r="GA21" s="120">
        <f t="shared" si="102"/>
        <v>1</v>
      </c>
      <c r="GB21" s="120">
        <f t="shared" si="102"/>
        <v>1</v>
      </c>
      <c r="GC21" s="120">
        <f t="shared" si="102"/>
        <v>1</v>
      </c>
      <c r="GD21" s="120">
        <f t="shared" si="102"/>
        <v>0</v>
      </c>
      <c r="GE21" s="120">
        <f t="shared" si="102"/>
        <v>1</v>
      </c>
      <c r="GF21" s="120">
        <f t="shared" si="102"/>
        <v>0</v>
      </c>
      <c r="GG21" s="120">
        <f t="shared" si="102"/>
        <v>0</v>
      </c>
      <c r="GH21" s="125"/>
      <c r="GI21" s="133" t="s">
        <v>158</v>
      </c>
      <c r="GJ21" s="119">
        <f>GJ37+GJ36</f>
        <v>474</v>
      </c>
      <c r="GK21" s="192">
        <f t="shared" si="14"/>
        <v>7.8059071729957807</v>
      </c>
      <c r="GL21" s="120">
        <f>GL37+GL36</f>
        <v>1</v>
      </c>
      <c r="GM21" s="120">
        <f t="shared" ref="GM21:GW21" si="103">GM37+GM36</f>
        <v>0</v>
      </c>
      <c r="GN21" s="120">
        <f t="shared" si="103"/>
        <v>0</v>
      </c>
      <c r="GO21" s="120">
        <f t="shared" si="103"/>
        <v>0</v>
      </c>
      <c r="GP21" s="120">
        <f t="shared" si="103"/>
        <v>1</v>
      </c>
      <c r="GQ21" s="120">
        <f t="shared" si="103"/>
        <v>2</v>
      </c>
      <c r="GR21" s="120">
        <f t="shared" si="103"/>
        <v>0</v>
      </c>
      <c r="GS21" s="120">
        <f t="shared" si="103"/>
        <v>12</v>
      </c>
      <c r="GT21" s="120">
        <f t="shared" si="103"/>
        <v>14</v>
      </c>
      <c r="GU21" s="129">
        <f t="shared" si="103"/>
        <v>7</v>
      </c>
      <c r="GV21" s="131">
        <f t="shared" si="103"/>
        <v>31</v>
      </c>
      <c r="GW21" s="120">
        <f t="shared" si="103"/>
        <v>317</v>
      </c>
      <c r="GX21" s="304">
        <f t="shared" si="16"/>
        <v>9.7791798107255516</v>
      </c>
      <c r="GY21" s="130">
        <f t="shared" ref="GY21:HG21" si="104">GY37+GY36</f>
        <v>6</v>
      </c>
      <c r="GZ21" s="120">
        <f t="shared" si="104"/>
        <v>0</v>
      </c>
      <c r="HA21" s="120">
        <f t="shared" si="104"/>
        <v>4</v>
      </c>
      <c r="HB21" s="120">
        <f t="shared" si="104"/>
        <v>0</v>
      </c>
      <c r="HC21" s="120">
        <f t="shared" si="104"/>
        <v>0</v>
      </c>
      <c r="HD21" s="120">
        <f t="shared" si="104"/>
        <v>0</v>
      </c>
      <c r="HE21" s="120">
        <f t="shared" si="104"/>
        <v>0</v>
      </c>
      <c r="HF21" s="120">
        <f t="shared" si="104"/>
        <v>0</v>
      </c>
      <c r="HG21" s="124">
        <f t="shared" si="104"/>
        <v>0</v>
      </c>
      <c r="HH21" s="125"/>
      <c r="HI21" s="133" t="s">
        <v>158</v>
      </c>
      <c r="HJ21" s="120">
        <f t="shared" ref="HJ21:HR21" si="105">HJ37+HJ36</f>
        <v>0</v>
      </c>
      <c r="HK21" s="120">
        <f t="shared" si="105"/>
        <v>0</v>
      </c>
      <c r="HL21" s="120">
        <f t="shared" si="105"/>
        <v>0</v>
      </c>
      <c r="HM21" s="120">
        <f t="shared" si="105"/>
        <v>0</v>
      </c>
      <c r="HN21" s="120">
        <f t="shared" si="105"/>
        <v>0</v>
      </c>
      <c r="HO21" s="120">
        <f t="shared" si="105"/>
        <v>0</v>
      </c>
      <c r="HP21" s="120">
        <f t="shared" si="105"/>
        <v>0</v>
      </c>
      <c r="HQ21" s="129">
        <f t="shared" si="105"/>
        <v>0</v>
      </c>
      <c r="HR21" s="131">
        <f t="shared" si="105"/>
        <v>37</v>
      </c>
      <c r="HS21" s="198">
        <f t="shared" si="46"/>
        <v>0</v>
      </c>
      <c r="HT21" s="130">
        <f t="shared" ref="HT21:IF21" si="106">HT37+HT36</f>
        <v>0</v>
      </c>
      <c r="HU21" s="120">
        <f t="shared" si="106"/>
        <v>0</v>
      </c>
      <c r="HV21" s="120">
        <f t="shared" si="106"/>
        <v>0</v>
      </c>
      <c r="HW21" s="124">
        <f t="shared" si="106"/>
        <v>0</v>
      </c>
      <c r="HX21" s="211"/>
      <c r="HY21" s="130">
        <f t="shared" si="106"/>
        <v>0</v>
      </c>
      <c r="HZ21" s="120">
        <f t="shared" si="106"/>
        <v>0</v>
      </c>
      <c r="IA21" s="120">
        <f t="shared" si="106"/>
        <v>0</v>
      </c>
      <c r="IB21" s="120">
        <f t="shared" si="106"/>
        <v>0</v>
      </c>
      <c r="IC21" s="120">
        <f t="shared" si="106"/>
        <v>0</v>
      </c>
      <c r="ID21" s="120">
        <f t="shared" si="106"/>
        <v>0</v>
      </c>
      <c r="IE21" s="120">
        <f t="shared" si="106"/>
        <v>0</v>
      </c>
      <c r="IF21" s="124">
        <f t="shared" si="106"/>
        <v>0</v>
      </c>
      <c r="IG21" s="125"/>
      <c r="IH21" s="133" t="s">
        <v>158</v>
      </c>
      <c r="II21" s="120">
        <f t="shared" ref="II21:JH21" si="107">II37+II36</f>
        <v>0</v>
      </c>
      <c r="IJ21" s="120">
        <f t="shared" si="107"/>
        <v>0</v>
      </c>
      <c r="IK21" s="120">
        <f t="shared" si="107"/>
        <v>0</v>
      </c>
      <c r="IL21" s="120">
        <f t="shared" si="107"/>
        <v>0</v>
      </c>
      <c r="IM21" s="120">
        <f t="shared" si="107"/>
        <v>0</v>
      </c>
      <c r="IN21" s="120">
        <f t="shared" si="107"/>
        <v>0</v>
      </c>
      <c r="IO21" s="120">
        <f t="shared" si="107"/>
        <v>1</v>
      </c>
      <c r="IP21" s="120">
        <f t="shared" si="107"/>
        <v>1</v>
      </c>
      <c r="IQ21" s="120">
        <f t="shared" si="107"/>
        <v>0</v>
      </c>
      <c r="IR21" s="120">
        <f t="shared" si="107"/>
        <v>1</v>
      </c>
      <c r="IS21" s="120">
        <f t="shared" si="107"/>
        <v>2</v>
      </c>
      <c r="IT21" s="120">
        <f t="shared" si="107"/>
        <v>0</v>
      </c>
      <c r="IU21" s="120">
        <f t="shared" si="107"/>
        <v>0</v>
      </c>
      <c r="IV21" s="120">
        <f t="shared" si="107"/>
        <v>1</v>
      </c>
      <c r="IW21" s="124">
        <f t="shared" si="107"/>
        <v>0</v>
      </c>
      <c r="IX21" s="130">
        <f t="shared" si="107"/>
        <v>1</v>
      </c>
      <c r="IY21" s="120">
        <f t="shared" si="107"/>
        <v>0</v>
      </c>
      <c r="IZ21" s="129">
        <f t="shared" si="107"/>
        <v>0</v>
      </c>
      <c r="JA21" s="131">
        <f t="shared" si="107"/>
        <v>0</v>
      </c>
      <c r="JB21" s="120">
        <f t="shared" si="107"/>
        <v>0</v>
      </c>
      <c r="JC21" s="124">
        <f t="shared" si="107"/>
        <v>0</v>
      </c>
      <c r="JD21" s="130">
        <f t="shared" si="107"/>
        <v>0</v>
      </c>
      <c r="JE21" s="120">
        <f t="shared" si="107"/>
        <v>0</v>
      </c>
      <c r="JF21" s="120">
        <f t="shared" si="107"/>
        <v>0</v>
      </c>
      <c r="JG21" s="120">
        <f t="shared" si="107"/>
        <v>0</v>
      </c>
      <c r="JH21" s="120">
        <f t="shared" si="107"/>
        <v>0</v>
      </c>
      <c r="JI21" s="125"/>
      <c r="JJ21" s="133" t="s">
        <v>158</v>
      </c>
      <c r="JK21" s="120">
        <f t="shared" ref="JK21:KE21" si="108">JK37+JK36</f>
        <v>0</v>
      </c>
      <c r="JL21" s="120">
        <f t="shared" si="108"/>
        <v>0</v>
      </c>
      <c r="JM21" s="120">
        <f t="shared" si="108"/>
        <v>0</v>
      </c>
      <c r="JN21" s="120">
        <f t="shared" si="108"/>
        <v>0</v>
      </c>
      <c r="JO21" s="120">
        <f t="shared" si="108"/>
        <v>0</v>
      </c>
      <c r="JP21" s="120">
        <f t="shared" si="108"/>
        <v>0</v>
      </c>
      <c r="JQ21" s="120">
        <f t="shared" si="108"/>
        <v>0</v>
      </c>
      <c r="JR21" s="120">
        <f t="shared" si="108"/>
        <v>0</v>
      </c>
      <c r="JS21" s="120">
        <f t="shared" si="108"/>
        <v>0</v>
      </c>
      <c r="JT21" s="129">
        <f t="shared" si="108"/>
        <v>0</v>
      </c>
      <c r="JU21" s="340">
        <f t="shared" si="108"/>
        <v>0</v>
      </c>
      <c r="JV21" s="341">
        <f t="shared" si="108"/>
        <v>0</v>
      </c>
      <c r="JW21" s="341">
        <f t="shared" si="108"/>
        <v>0</v>
      </c>
      <c r="JX21" s="341">
        <f t="shared" si="108"/>
        <v>0</v>
      </c>
      <c r="JY21" s="342">
        <f t="shared" si="108"/>
        <v>0</v>
      </c>
      <c r="JZ21" s="340">
        <f t="shared" si="108"/>
        <v>0</v>
      </c>
      <c r="KA21" s="341">
        <f t="shared" si="108"/>
        <v>0</v>
      </c>
      <c r="KB21" s="341">
        <f t="shared" si="108"/>
        <v>0</v>
      </c>
      <c r="KC21" s="341">
        <f t="shared" si="108"/>
        <v>0</v>
      </c>
      <c r="KD21" s="342">
        <f t="shared" si="108"/>
        <v>0</v>
      </c>
      <c r="KE21" s="340">
        <f t="shared" si="108"/>
        <v>158</v>
      </c>
      <c r="KF21" s="343">
        <f t="shared" si="19"/>
        <v>7.59493670886076</v>
      </c>
      <c r="KG21" s="342">
        <f>KG37+KG36</f>
        <v>12</v>
      </c>
      <c r="KH21" s="131">
        <f t="shared" ref="KH21:KW21" si="109">KH37+KH36</f>
        <v>0</v>
      </c>
      <c r="KI21" s="130">
        <f t="shared" si="109"/>
        <v>0</v>
      </c>
      <c r="KJ21" s="124">
        <f t="shared" si="109"/>
        <v>0</v>
      </c>
      <c r="KK21" s="125"/>
      <c r="KL21" s="308" t="s">
        <v>158</v>
      </c>
      <c r="KM21" s="131">
        <f t="shared" si="109"/>
        <v>0</v>
      </c>
      <c r="KN21" s="120">
        <f t="shared" si="109"/>
        <v>0</v>
      </c>
      <c r="KO21" s="120">
        <f t="shared" si="109"/>
        <v>0</v>
      </c>
      <c r="KP21" s="120">
        <f t="shared" si="109"/>
        <v>0</v>
      </c>
      <c r="KQ21" s="120">
        <f t="shared" si="109"/>
        <v>0</v>
      </c>
      <c r="KR21" s="120">
        <f t="shared" si="109"/>
        <v>1</v>
      </c>
      <c r="KS21" s="120">
        <f t="shared" si="109"/>
        <v>0</v>
      </c>
      <c r="KT21" s="120">
        <f t="shared" si="109"/>
        <v>0</v>
      </c>
      <c r="KU21" s="124">
        <f t="shared" si="109"/>
        <v>0</v>
      </c>
      <c r="KV21" s="120">
        <f t="shared" si="109"/>
        <v>0</v>
      </c>
      <c r="KW21" s="120">
        <f t="shared" si="109"/>
        <v>0</v>
      </c>
      <c r="KY21" s="120">
        <f t="shared" ref="KY21:LB21" si="110">KY37+KY36</f>
        <v>0</v>
      </c>
      <c r="KZ21" s="120">
        <f t="shared" si="110"/>
        <v>0</v>
      </c>
      <c r="LA21" s="120">
        <f t="shared" si="110"/>
        <v>0</v>
      </c>
      <c r="LB21" s="120">
        <f t="shared" si="110"/>
        <v>0</v>
      </c>
      <c r="LD21" s="308" t="s">
        <v>158</v>
      </c>
      <c r="LE21" s="120">
        <f t="shared" ref="LE21:LW21" si="111">LE37+LE36</f>
        <v>0</v>
      </c>
      <c r="LF21" s="120">
        <f t="shared" si="111"/>
        <v>0</v>
      </c>
      <c r="LG21" s="120">
        <f t="shared" si="111"/>
        <v>0</v>
      </c>
      <c r="LH21" s="120">
        <f t="shared" si="111"/>
        <v>0</v>
      </c>
      <c r="LI21" s="120">
        <f t="shared" si="111"/>
        <v>0</v>
      </c>
      <c r="LJ21" s="124">
        <f t="shared" si="111"/>
        <v>0</v>
      </c>
      <c r="LK21" s="131">
        <f t="shared" si="111"/>
        <v>0</v>
      </c>
      <c r="LL21" s="120">
        <f t="shared" si="111"/>
        <v>0</v>
      </c>
      <c r="LM21" s="120">
        <f t="shared" si="111"/>
        <v>0</v>
      </c>
      <c r="LN21" s="124">
        <f t="shared" si="111"/>
        <v>0</v>
      </c>
      <c r="LO21" s="124">
        <f t="shared" si="111"/>
        <v>7</v>
      </c>
      <c r="LP21" s="124">
        <f t="shared" si="111"/>
        <v>0</v>
      </c>
      <c r="LQ21" s="124">
        <f t="shared" si="111"/>
        <v>0</v>
      </c>
      <c r="LR21" s="129">
        <f t="shared" si="111"/>
        <v>0</v>
      </c>
      <c r="LS21" s="131">
        <f t="shared" si="111"/>
        <v>33</v>
      </c>
      <c r="LT21" s="120">
        <f t="shared" si="111"/>
        <v>5</v>
      </c>
      <c r="LU21" s="120">
        <f t="shared" si="111"/>
        <v>18</v>
      </c>
      <c r="LV21" s="120">
        <f t="shared" si="111"/>
        <v>24</v>
      </c>
      <c r="LW21" s="124">
        <f t="shared" si="111"/>
        <v>42</v>
      </c>
      <c r="LX21" s="959"/>
    </row>
    <row r="22" spans="1:336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4"/>
        <v>0</v>
      </c>
      <c r="H22" s="130">
        <f>H39</f>
        <v>0</v>
      </c>
      <c r="I22" s="129">
        <f>I39</f>
        <v>0</v>
      </c>
      <c r="J22" s="131">
        <f>J39</f>
        <v>0</v>
      </c>
      <c r="K22" s="120">
        <f>K39</f>
        <v>1</v>
      </c>
      <c r="L22" s="124">
        <f>L39</f>
        <v>0</v>
      </c>
      <c r="M22" s="497">
        <f t="shared" si="1"/>
        <v>0</v>
      </c>
      <c r="N22" s="131">
        <f>N39</f>
        <v>0</v>
      </c>
      <c r="O22" s="120">
        <f>O39</f>
        <v>1</v>
      </c>
      <c r="P22" s="120">
        <f>P39</f>
        <v>0</v>
      </c>
      <c r="Q22" s="386">
        <f t="shared" si="25"/>
        <v>0</v>
      </c>
      <c r="R22" s="130">
        <f t="shared" ref="R22:AG22" si="112">R39</f>
        <v>0</v>
      </c>
      <c r="S22" s="120">
        <f t="shared" si="112"/>
        <v>0</v>
      </c>
      <c r="T22" s="120">
        <f t="shared" si="112"/>
        <v>0</v>
      </c>
      <c r="U22" s="120">
        <f t="shared" si="112"/>
        <v>0</v>
      </c>
      <c r="V22" s="120">
        <f t="shared" si="112"/>
        <v>0</v>
      </c>
      <c r="W22" s="120">
        <f t="shared" si="112"/>
        <v>0</v>
      </c>
      <c r="X22" s="120">
        <f t="shared" si="112"/>
        <v>0</v>
      </c>
      <c r="Y22" s="120">
        <f t="shared" si="112"/>
        <v>1</v>
      </c>
      <c r="Z22" s="120">
        <f t="shared" si="112"/>
        <v>0</v>
      </c>
      <c r="AA22" s="120">
        <f t="shared" si="112"/>
        <v>1</v>
      </c>
      <c r="AB22" s="120">
        <f t="shared" si="112"/>
        <v>1</v>
      </c>
      <c r="AC22" s="120">
        <f t="shared" si="112"/>
        <v>2</v>
      </c>
      <c r="AD22" s="120">
        <f t="shared" si="112"/>
        <v>0</v>
      </c>
      <c r="AE22" s="120">
        <f t="shared" si="112"/>
        <v>0</v>
      </c>
      <c r="AF22" s="120">
        <f t="shared" si="112"/>
        <v>0</v>
      </c>
      <c r="AG22" s="120">
        <f t="shared" si="112"/>
        <v>0</v>
      </c>
      <c r="AH22" s="125"/>
      <c r="AI22" s="308" t="s">
        <v>160</v>
      </c>
      <c r="AJ22" s="474">
        <f>AJ39</f>
        <v>12</v>
      </c>
      <c r="AK22" s="120">
        <f>AK39</f>
        <v>0</v>
      </c>
      <c r="AL22" s="127">
        <f t="shared" si="27"/>
        <v>0</v>
      </c>
      <c r="AM22" s="120">
        <f t="shared" ref="AM22:AU22" si="113">AM39</f>
        <v>0</v>
      </c>
      <c r="AN22" s="129">
        <f t="shared" si="113"/>
        <v>0</v>
      </c>
      <c r="AO22" s="131">
        <f t="shared" si="113"/>
        <v>0</v>
      </c>
      <c r="AP22" s="120">
        <f t="shared" si="113"/>
        <v>0</v>
      </c>
      <c r="AQ22" s="124">
        <f t="shared" si="113"/>
        <v>2</v>
      </c>
      <c r="AR22" s="130">
        <f t="shared" si="113"/>
        <v>0</v>
      </c>
      <c r="AS22" s="120">
        <f t="shared" si="113"/>
        <v>0</v>
      </c>
      <c r="AT22" s="120">
        <f t="shared" si="113"/>
        <v>2</v>
      </c>
      <c r="AU22" s="120">
        <f t="shared" si="113"/>
        <v>0</v>
      </c>
      <c r="AV22" s="127">
        <f t="shared" si="29"/>
        <v>0</v>
      </c>
      <c r="AW22" s="120">
        <f>AW39</f>
        <v>0</v>
      </c>
      <c r="AX22" s="120">
        <f>AX39</f>
        <v>0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14">BG39</f>
        <v>0</v>
      </c>
      <c r="BH22" s="120">
        <f t="shared" si="114"/>
        <v>0</v>
      </c>
      <c r="BI22" s="120">
        <f t="shared" si="114"/>
        <v>0</v>
      </c>
      <c r="BJ22" s="120">
        <f t="shared" si="114"/>
        <v>0</v>
      </c>
      <c r="BK22" s="120">
        <f t="shared" si="114"/>
        <v>0</v>
      </c>
      <c r="BL22" s="120">
        <f t="shared" si="114"/>
        <v>0</v>
      </c>
      <c r="BM22" s="120">
        <f t="shared" si="114"/>
        <v>0</v>
      </c>
      <c r="BN22" s="125"/>
      <c r="BO22" s="133" t="s">
        <v>160</v>
      </c>
      <c r="BP22" s="119">
        <f>BP39</f>
        <v>11</v>
      </c>
      <c r="BQ22" s="120">
        <f t="shared" ref="BQ22:BX22" si="115">BQ39</f>
        <v>0</v>
      </c>
      <c r="BR22" s="120">
        <f t="shared" si="115"/>
        <v>0</v>
      </c>
      <c r="BS22" s="120">
        <f t="shared" si="115"/>
        <v>0</v>
      </c>
      <c r="BT22" s="120">
        <f t="shared" si="115"/>
        <v>0</v>
      </c>
      <c r="BU22" s="129">
        <f t="shared" si="115"/>
        <v>0</v>
      </c>
      <c r="BV22" s="131">
        <f t="shared" si="115"/>
        <v>0</v>
      </c>
      <c r="BW22" s="120">
        <f t="shared" si="115"/>
        <v>0</v>
      </c>
      <c r="BX22" s="120">
        <f t="shared" si="115"/>
        <v>0</v>
      </c>
      <c r="BY22" s="477">
        <f t="shared" si="34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5"/>
        <v>0</v>
      </c>
      <c r="CD22" s="130">
        <f t="shared" ref="CD22:CK22" si="116">CD39</f>
        <v>0</v>
      </c>
      <c r="CE22" s="120">
        <f t="shared" si="116"/>
        <v>0</v>
      </c>
      <c r="CF22" s="120">
        <f t="shared" si="116"/>
        <v>0</v>
      </c>
      <c r="CG22" s="120">
        <f t="shared" si="116"/>
        <v>0</v>
      </c>
      <c r="CH22" s="120">
        <f t="shared" si="116"/>
        <v>0</v>
      </c>
      <c r="CI22" s="120">
        <f t="shared" si="116"/>
        <v>0</v>
      </c>
      <c r="CJ22" s="120">
        <f t="shared" si="116"/>
        <v>0</v>
      </c>
      <c r="CK22" s="120">
        <f t="shared" si="116"/>
        <v>0</v>
      </c>
      <c r="CL22" s="315">
        <f t="shared" si="37"/>
        <v>0</v>
      </c>
      <c r="CM22" s="117">
        <f t="shared" ref="CM22:CN22" si="117">CM39</f>
        <v>0</v>
      </c>
      <c r="CN22" s="324">
        <f t="shared" si="117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18">CS39</f>
        <v>0</v>
      </c>
      <c r="CT22" s="120">
        <f t="shared" si="118"/>
        <v>0</v>
      </c>
      <c r="CU22" s="120">
        <f t="shared" si="118"/>
        <v>0</v>
      </c>
      <c r="CV22" s="120">
        <f t="shared" si="118"/>
        <v>0</v>
      </c>
      <c r="CW22" s="120">
        <f t="shared" si="118"/>
        <v>0</v>
      </c>
      <c r="CX22" s="120">
        <f t="shared" si="118"/>
        <v>0</v>
      </c>
      <c r="CY22" s="120">
        <f t="shared" si="118"/>
        <v>0</v>
      </c>
      <c r="CZ22" s="120">
        <f t="shared" si="118"/>
        <v>0</v>
      </c>
      <c r="DA22" s="120">
        <f t="shared" si="118"/>
        <v>0</v>
      </c>
      <c r="DB22" s="120">
        <f t="shared" si="118"/>
        <v>0</v>
      </c>
      <c r="DC22" s="120">
        <f t="shared" si="118"/>
        <v>0</v>
      </c>
      <c r="DD22" s="120">
        <f t="shared" si="118"/>
        <v>0</v>
      </c>
      <c r="DE22" s="120">
        <f t="shared" si="118"/>
        <v>0</v>
      </c>
      <c r="DF22" s="120">
        <f t="shared" si="118"/>
        <v>0</v>
      </c>
      <c r="DG22" s="120">
        <f t="shared" si="118"/>
        <v>0</v>
      </c>
      <c r="DH22" s="120">
        <f t="shared" si="118"/>
        <v>0</v>
      </c>
      <c r="DI22" s="120">
        <f t="shared" si="118"/>
        <v>0</v>
      </c>
      <c r="DJ22" s="120">
        <f t="shared" si="118"/>
        <v>0</v>
      </c>
      <c r="DK22" s="120">
        <f t="shared" si="118"/>
        <v>0</v>
      </c>
      <c r="DL22" s="120">
        <f t="shared" si="118"/>
        <v>0</v>
      </c>
      <c r="DM22" s="120">
        <f t="shared" si="118"/>
        <v>0</v>
      </c>
      <c r="DN22" s="125"/>
      <c r="DO22" s="308" t="s">
        <v>160</v>
      </c>
      <c r="DP22" s="474">
        <f>DP39</f>
        <v>14</v>
      </c>
      <c r="DQ22" s="120">
        <f t="shared" ref="DQ22:DW22" si="119">DQ39</f>
        <v>0</v>
      </c>
      <c r="DR22" s="120">
        <f t="shared" si="119"/>
        <v>0</v>
      </c>
      <c r="DS22" s="120">
        <f t="shared" si="119"/>
        <v>0</v>
      </c>
      <c r="DT22" s="120">
        <f t="shared" si="119"/>
        <v>0</v>
      </c>
      <c r="DU22" s="120">
        <f t="shared" si="119"/>
        <v>0</v>
      </c>
      <c r="DV22" s="120">
        <f t="shared" si="119"/>
        <v>0</v>
      </c>
      <c r="DW22" s="120">
        <f t="shared" si="119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0">EC39</f>
        <v>0</v>
      </c>
      <c r="ED22" s="120">
        <f t="shared" si="120"/>
        <v>0</v>
      </c>
      <c r="EE22" s="120">
        <f t="shared" si="120"/>
        <v>0</v>
      </c>
      <c r="EF22" s="120">
        <f t="shared" si="120"/>
        <v>0</v>
      </c>
      <c r="EG22" s="120">
        <f t="shared" si="120"/>
        <v>0</v>
      </c>
      <c r="EH22" s="120">
        <f t="shared" si="120"/>
        <v>0</v>
      </c>
      <c r="EI22" s="120">
        <f t="shared" si="120"/>
        <v>0</v>
      </c>
      <c r="EJ22" s="120">
        <f t="shared" si="120"/>
        <v>0</v>
      </c>
      <c r="EK22" s="127">
        <f t="shared" si="9"/>
        <v>0</v>
      </c>
      <c r="EL22" s="120">
        <f>EL39</f>
        <v>0</v>
      </c>
      <c r="EM22" s="120">
        <f>EM39</f>
        <v>0</v>
      </c>
      <c r="EN22" s="127">
        <f t="shared" si="10"/>
        <v>0</v>
      </c>
      <c r="EO22" s="120">
        <f>EO39</f>
        <v>0</v>
      </c>
      <c r="EP22" s="127">
        <f t="shared" si="11"/>
        <v>0</v>
      </c>
      <c r="EQ22" s="125"/>
      <c r="ER22" s="133" t="s">
        <v>160</v>
      </c>
      <c r="ES22" s="120">
        <f>ES39</f>
        <v>0</v>
      </c>
      <c r="ET22" s="120">
        <f t="shared" ref="ET22:FK22" si="121">ET39</f>
        <v>0</v>
      </c>
      <c r="EU22" s="120">
        <f t="shared" si="121"/>
        <v>0</v>
      </c>
      <c r="EV22" s="120">
        <f t="shared" si="121"/>
        <v>0</v>
      </c>
      <c r="EW22" s="120">
        <f t="shared" si="121"/>
        <v>0</v>
      </c>
      <c r="EX22" s="120">
        <f t="shared" si="121"/>
        <v>0</v>
      </c>
      <c r="EY22" s="120">
        <f t="shared" si="121"/>
        <v>0</v>
      </c>
      <c r="EZ22" s="120">
        <f t="shared" si="121"/>
        <v>0</v>
      </c>
      <c r="FA22" s="120">
        <f t="shared" si="121"/>
        <v>0</v>
      </c>
      <c r="FB22" s="120">
        <f t="shared" si="121"/>
        <v>0</v>
      </c>
      <c r="FC22" s="120">
        <f t="shared" si="121"/>
        <v>1</v>
      </c>
      <c r="FD22" s="120">
        <f t="shared" si="121"/>
        <v>0</v>
      </c>
      <c r="FE22" s="120">
        <f t="shared" si="121"/>
        <v>0</v>
      </c>
      <c r="FF22" s="120">
        <f t="shared" si="121"/>
        <v>0</v>
      </c>
      <c r="FG22" s="120">
        <f t="shared" si="121"/>
        <v>0</v>
      </c>
      <c r="FH22" s="120">
        <f t="shared" si="121"/>
        <v>0</v>
      </c>
      <c r="FI22" s="120">
        <f t="shared" si="121"/>
        <v>0</v>
      </c>
      <c r="FJ22" s="120">
        <f t="shared" si="121"/>
        <v>0</v>
      </c>
      <c r="FK22" s="119">
        <f t="shared" si="121"/>
        <v>125</v>
      </c>
      <c r="FL22" s="188">
        <f t="shared" si="12"/>
        <v>0</v>
      </c>
      <c r="FM22" s="120">
        <f t="shared" ref="FM22:GG22" si="122">FM39</f>
        <v>0</v>
      </c>
      <c r="FN22" s="120">
        <f t="shared" si="122"/>
        <v>0</v>
      </c>
      <c r="FO22" s="120">
        <f t="shared" si="122"/>
        <v>0</v>
      </c>
      <c r="FP22" s="120">
        <f t="shared" si="122"/>
        <v>0</v>
      </c>
      <c r="FQ22" s="120">
        <f t="shared" si="122"/>
        <v>0</v>
      </c>
      <c r="FR22" s="120">
        <f t="shared" si="122"/>
        <v>0</v>
      </c>
      <c r="FS22" s="120">
        <f t="shared" si="122"/>
        <v>0</v>
      </c>
      <c r="FT22" s="120">
        <f t="shared" si="122"/>
        <v>0</v>
      </c>
      <c r="FU22" s="120">
        <f t="shared" si="122"/>
        <v>0</v>
      </c>
      <c r="FV22" s="120">
        <f t="shared" si="122"/>
        <v>0</v>
      </c>
      <c r="FW22" s="120">
        <f t="shared" si="122"/>
        <v>0</v>
      </c>
      <c r="FX22" s="120">
        <f t="shared" si="122"/>
        <v>0</v>
      </c>
      <c r="FY22" s="120">
        <f t="shared" si="122"/>
        <v>0</v>
      </c>
      <c r="FZ22" s="120">
        <f t="shared" si="122"/>
        <v>0</v>
      </c>
      <c r="GA22" s="120">
        <f t="shared" si="122"/>
        <v>0</v>
      </c>
      <c r="GB22" s="120">
        <f t="shared" si="122"/>
        <v>0</v>
      </c>
      <c r="GC22" s="120">
        <f t="shared" si="122"/>
        <v>0</v>
      </c>
      <c r="GD22" s="120">
        <f t="shared" si="122"/>
        <v>0</v>
      </c>
      <c r="GE22" s="120">
        <f t="shared" si="122"/>
        <v>0</v>
      </c>
      <c r="GF22" s="120">
        <f t="shared" si="122"/>
        <v>0</v>
      </c>
      <c r="GG22" s="120">
        <f t="shared" si="122"/>
        <v>0</v>
      </c>
      <c r="GH22" s="125"/>
      <c r="GI22" s="133" t="s">
        <v>160</v>
      </c>
      <c r="GJ22" s="119">
        <f>GJ39</f>
        <v>106</v>
      </c>
      <c r="GK22" s="192">
        <f t="shared" si="14"/>
        <v>6.6037735849056602</v>
      </c>
      <c r="GL22" s="120">
        <f>GL39</f>
        <v>0</v>
      </c>
      <c r="GM22" s="120">
        <f t="shared" ref="GM22:GW22" si="123">GM39</f>
        <v>0</v>
      </c>
      <c r="GN22" s="120">
        <f t="shared" si="123"/>
        <v>0</v>
      </c>
      <c r="GO22" s="120">
        <f t="shared" si="123"/>
        <v>0</v>
      </c>
      <c r="GP22" s="120">
        <f t="shared" si="123"/>
        <v>0</v>
      </c>
      <c r="GQ22" s="120">
        <f t="shared" si="123"/>
        <v>1</v>
      </c>
      <c r="GR22" s="120">
        <f t="shared" si="123"/>
        <v>0</v>
      </c>
      <c r="GS22" s="120">
        <f t="shared" si="123"/>
        <v>2</v>
      </c>
      <c r="GT22" s="120">
        <f t="shared" si="123"/>
        <v>4</v>
      </c>
      <c r="GU22" s="129">
        <f t="shared" si="123"/>
        <v>0</v>
      </c>
      <c r="GV22" s="131">
        <f t="shared" si="123"/>
        <v>0</v>
      </c>
      <c r="GW22" s="120">
        <f t="shared" si="123"/>
        <v>166</v>
      </c>
      <c r="GX22" s="304">
        <f t="shared" si="16"/>
        <v>0</v>
      </c>
      <c r="GY22" s="130">
        <f t="shared" ref="GY22:HG22" si="124">GY39</f>
        <v>0</v>
      </c>
      <c r="GZ22" s="120">
        <f t="shared" si="124"/>
        <v>0</v>
      </c>
      <c r="HA22" s="120">
        <f t="shared" si="124"/>
        <v>2</v>
      </c>
      <c r="HB22" s="120">
        <f t="shared" si="124"/>
        <v>0</v>
      </c>
      <c r="HC22" s="120">
        <f t="shared" si="124"/>
        <v>0</v>
      </c>
      <c r="HD22" s="120">
        <f t="shared" si="124"/>
        <v>0</v>
      </c>
      <c r="HE22" s="120">
        <f t="shared" si="124"/>
        <v>0</v>
      </c>
      <c r="HF22" s="120">
        <f t="shared" si="124"/>
        <v>0</v>
      </c>
      <c r="HG22" s="124">
        <f t="shared" si="124"/>
        <v>0</v>
      </c>
      <c r="HH22" s="125"/>
      <c r="HI22" s="133" t="s">
        <v>160</v>
      </c>
      <c r="HJ22" s="120">
        <f t="shared" ref="HJ22:HR22" si="125">HJ39</f>
        <v>0</v>
      </c>
      <c r="HK22" s="120">
        <f t="shared" si="125"/>
        <v>0</v>
      </c>
      <c r="HL22" s="120">
        <f t="shared" si="125"/>
        <v>0</v>
      </c>
      <c r="HM22" s="120">
        <f t="shared" si="125"/>
        <v>0</v>
      </c>
      <c r="HN22" s="120">
        <f t="shared" si="125"/>
        <v>0</v>
      </c>
      <c r="HO22" s="120">
        <f t="shared" si="125"/>
        <v>0</v>
      </c>
      <c r="HP22" s="120">
        <f t="shared" si="125"/>
        <v>0</v>
      </c>
      <c r="HQ22" s="129">
        <f t="shared" si="125"/>
        <v>0</v>
      </c>
      <c r="HR22" s="131">
        <f t="shared" si="125"/>
        <v>7</v>
      </c>
      <c r="HS22" s="198">
        <f t="shared" si="46"/>
        <v>0</v>
      </c>
      <c r="HT22" s="130">
        <f t="shared" ref="HT22:IF22" si="126">HT39</f>
        <v>0</v>
      </c>
      <c r="HU22" s="120">
        <f t="shared" si="126"/>
        <v>0</v>
      </c>
      <c r="HV22" s="120">
        <f t="shared" si="126"/>
        <v>0</v>
      </c>
      <c r="HW22" s="124">
        <f t="shared" si="126"/>
        <v>0</v>
      </c>
      <c r="HX22" s="211"/>
      <c r="HY22" s="130">
        <f t="shared" si="126"/>
        <v>0</v>
      </c>
      <c r="HZ22" s="120">
        <f t="shared" si="126"/>
        <v>0</v>
      </c>
      <c r="IA22" s="120">
        <f t="shared" si="126"/>
        <v>0</v>
      </c>
      <c r="IB22" s="120">
        <f t="shared" si="126"/>
        <v>0</v>
      </c>
      <c r="IC22" s="120">
        <f t="shared" si="126"/>
        <v>0</v>
      </c>
      <c r="ID22" s="120">
        <f t="shared" si="126"/>
        <v>0</v>
      </c>
      <c r="IE22" s="120">
        <f t="shared" si="126"/>
        <v>0</v>
      </c>
      <c r="IF22" s="124">
        <f t="shared" si="126"/>
        <v>0</v>
      </c>
      <c r="IG22" s="125"/>
      <c r="IH22" s="133" t="s">
        <v>160</v>
      </c>
      <c r="II22" s="120">
        <f t="shared" ref="II22:JH22" si="127">II39</f>
        <v>0</v>
      </c>
      <c r="IJ22" s="120">
        <f t="shared" si="127"/>
        <v>0</v>
      </c>
      <c r="IK22" s="120">
        <f t="shared" si="127"/>
        <v>0</v>
      </c>
      <c r="IL22" s="120">
        <f t="shared" si="127"/>
        <v>0</v>
      </c>
      <c r="IM22" s="120">
        <f t="shared" si="127"/>
        <v>0</v>
      </c>
      <c r="IN22" s="120">
        <f t="shared" si="127"/>
        <v>0</v>
      </c>
      <c r="IO22" s="120">
        <f t="shared" si="127"/>
        <v>0</v>
      </c>
      <c r="IP22" s="120">
        <f t="shared" si="127"/>
        <v>0</v>
      </c>
      <c r="IQ22" s="120">
        <f t="shared" si="127"/>
        <v>0</v>
      </c>
      <c r="IR22" s="120">
        <f t="shared" si="127"/>
        <v>0</v>
      </c>
      <c r="IS22" s="120">
        <f t="shared" si="127"/>
        <v>0</v>
      </c>
      <c r="IT22" s="120">
        <f t="shared" si="127"/>
        <v>0</v>
      </c>
      <c r="IU22" s="120">
        <f t="shared" si="127"/>
        <v>0</v>
      </c>
      <c r="IV22" s="120">
        <f t="shared" si="127"/>
        <v>0</v>
      </c>
      <c r="IW22" s="124">
        <f t="shared" si="127"/>
        <v>0</v>
      </c>
      <c r="IX22" s="130">
        <f t="shared" si="127"/>
        <v>0</v>
      </c>
      <c r="IY22" s="120">
        <f t="shared" si="127"/>
        <v>0</v>
      </c>
      <c r="IZ22" s="129">
        <f t="shared" si="127"/>
        <v>0</v>
      </c>
      <c r="JA22" s="131">
        <f t="shared" si="127"/>
        <v>0</v>
      </c>
      <c r="JB22" s="120">
        <f t="shared" si="127"/>
        <v>0</v>
      </c>
      <c r="JC22" s="124">
        <f t="shared" si="127"/>
        <v>0</v>
      </c>
      <c r="JD22" s="130">
        <f t="shared" si="127"/>
        <v>0</v>
      </c>
      <c r="JE22" s="120">
        <f t="shared" si="127"/>
        <v>0</v>
      </c>
      <c r="JF22" s="120">
        <f t="shared" si="127"/>
        <v>0</v>
      </c>
      <c r="JG22" s="120">
        <f t="shared" si="127"/>
        <v>0</v>
      </c>
      <c r="JH22" s="120">
        <f t="shared" si="127"/>
        <v>0</v>
      </c>
      <c r="JI22" s="125"/>
      <c r="JJ22" s="133" t="s">
        <v>160</v>
      </c>
      <c r="JK22" s="120">
        <f t="shared" ref="JK22:KE22" si="128">JK39</f>
        <v>0</v>
      </c>
      <c r="JL22" s="120">
        <f t="shared" si="128"/>
        <v>0</v>
      </c>
      <c r="JM22" s="120">
        <f t="shared" si="128"/>
        <v>0</v>
      </c>
      <c r="JN22" s="120">
        <f t="shared" si="128"/>
        <v>0</v>
      </c>
      <c r="JO22" s="120">
        <f t="shared" si="128"/>
        <v>0</v>
      </c>
      <c r="JP22" s="120">
        <f t="shared" si="128"/>
        <v>0</v>
      </c>
      <c r="JQ22" s="120">
        <f t="shared" si="128"/>
        <v>0</v>
      </c>
      <c r="JR22" s="120">
        <f t="shared" si="128"/>
        <v>0</v>
      </c>
      <c r="JS22" s="120">
        <f t="shared" si="128"/>
        <v>0</v>
      </c>
      <c r="JT22" s="129">
        <f t="shared" si="128"/>
        <v>0</v>
      </c>
      <c r="JU22" s="340">
        <f t="shared" si="128"/>
        <v>0</v>
      </c>
      <c r="JV22" s="341">
        <f t="shared" si="128"/>
        <v>0</v>
      </c>
      <c r="JW22" s="341">
        <f t="shared" si="128"/>
        <v>0</v>
      </c>
      <c r="JX22" s="341">
        <f t="shared" si="128"/>
        <v>0</v>
      </c>
      <c r="JY22" s="342">
        <f t="shared" si="128"/>
        <v>0</v>
      </c>
      <c r="JZ22" s="340">
        <f t="shared" si="128"/>
        <v>0</v>
      </c>
      <c r="KA22" s="341">
        <f t="shared" si="128"/>
        <v>0</v>
      </c>
      <c r="KB22" s="341">
        <f t="shared" si="128"/>
        <v>0</v>
      </c>
      <c r="KC22" s="341">
        <f t="shared" si="128"/>
        <v>0</v>
      </c>
      <c r="KD22" s="342">
        <f t="shared" si="128"/>
        <v>0</v>
      </c>
      <c r="KE22" s="340">
        <f t="shared" si="128"/>
        <v>83</v>
      </c>
      <c r="KF22" s="343">
        <f t="shared" si="19"/>
        <v>1.2048192771084338</v>
      </c>
      <c r="KG22" s="342">
        <f>KG39</f>
        <v>1</v>
      </c>
      <c r="KH22" s="131">
        <f t="shared" ref="KH22:KW22" si="129">KH39</f>
        <v>0</v>
      </c>
      <c r="KI22" s="130">
        <f t="shared" si="129"/>
        <v>0</v>
      </c>
      <c r="KJ22" s="124">
        <f t="shared" si="129"/>
        <v>0</v>
      </c>
      <c r="KK22" s="125"/>
      <c r="KL22" s="308" t="s">
        <v>160</v>
      </c>
      <c r="KM22" s="131">
        <f t="shared" si="129"/>
        <v>0</v>
      </c>
      <c r="KN22" s="120">
        <f t="shared" si="129"/>
        <v>0</v>
      </c>
      <c r="KO22" s="120">
        <f t="shared" si="129"/>
        <v>0</v>
      </c>
      <c r="KP22" s="120">
        <f t="shared" si="129"/>
        <v>1</v>
      </c>
      <c r="KQ22" s="120">
        <f t="shared" si="129"/>
        <v>0</v>
      </c>
      <c r="KR22" s="120">
        <f t="shared" si="129"/>
        <v>2</v>
      </c>
      <c r="KS22" s="120">
        <f t="shared" si="129"/>
        <v>4</v>
      </c>
      <c r="KT22" s="120">
        <f t="shared" si="129"/>
        <v>0</v>
      </c>
      <c r="KU22" s="124">
        <f t="shared" si="129"/>
        <v>2</v>
      </c>
      <c r="KV22" s="120">
        <f t="shared" si="129"/>
        <v>0</v>
      </c>
      <c r="KW22" s="120">
        <f t="shared" si="129"/>
        <v>0</v>
      </c>
      <c r="KY22" s="120">
        <f t="shared" ref="KY22:LB22" si="130">KY39</f>
        <v>0</v>
      </c>
      <c r="KZ22" s="120">
        <f t="shared" si="130"/>
        <v>0</v>
      </c>
      <c r="LA22" s="120">
        <f t="shared" si="130"/>
        <v>0</v>
      </c>
      <c r="LB22" s="120">
        <f t="shared" si="130"/>
        <v>0</v>
      </c>
      <c r="LD22" s="308" t="s">
        <v>160</v>
      </c>
      <c r="LE22" s="120">
        <f t="shared" ref="LE22:LW22" si="131">LE39</f>
        <v>0</v>
      </c>
      <c r="LF22" s="120">
        <f t="shared" si="131"/>
        <v>0</v>
      </c>
      <c r="LG22" s="120">
        <f t="shared" si="131"/>
        <v>0</v>
      </c>
      <c r="LH22" s="120">
        <f t="shared" si="131"/>
        <v>0</v>
      </c>
      <c r="LI22" s="120">
        <f t="shared" si="131"/>
        <v>0</v>
      </c>
      <c r="LJ22" s="124">
        <f t="shared" si="131"/>
        <v>0</v>
      </c>
      <c r="LK22" s="131">
        <f t="shared" si="131"/>
        <v>0</v>
      </c>
      <c r="LL22" s="120">
        <f t="shared" si="131"/>
        <v>0</v>
      </c>
      <c r="LM22" s="120">
        <f t="shared" si="131"/>
        <v>0</v>
      </c>
      <c r="LN22" s="124">
        <f t="shared" si="131"/>
        <v>0</v>
      </c>
      <c r="LO22" s="124">
        <f t="shared" si="131"/>
        <v>2</v>
      </c>
      <c r="LP22" s="124">
        <f t="shared" si="131"/>
        <v>0</v>
      </c>
      <c r="LQ22" s="124">
        <f t="shared" si="131"/>
        <v>0</v>
      </c>
      <c r="LR22" s="129">
        <f t="shared" si="131"/>
        <v>0</v>
      </c>
      <c r="LS22" s="131">
        <f t="shared" si="131"/>
        <v>16</v>
      </c>
      <c r="LT22" s="120">
        <f t="shared" si="131"/>
        <v>26</v>
      </c>
      <c r="LU22" s="120">
        <f t="shared" si="131"/>
        <v>14</v>
      </c>
      <c r="LV22" s="120">
        <f t="shared" si="131"/>
        <v>5</v>
      </c>
      <c r="LW22" s="124">
        <f t="shared" si="131"/>
        <v>3</v>
      </c>
      <c r="LX22" s="959"/>
    </row>
    <row r="23" spans="1:336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0</v>
      </c>
      <c r="E23" s="137">
        <f>E41</f>
        <v>0</v>
      </c>
      <c r="F23" s="137">
        <f>F41</f>
        <v>0</v>
      </c>
      <c r="G23" s="412">
        <f t="shared" si="24"/>
        <v>0</v>
      </c>
      <c r="H23" s="146">
        <f>H41</f>
        <v>0</v>
      </c>
      <c r="I23" s="145">
        <f>I41</f>
        <v>0</v>
      </c>
      <c r="J23" s="147">
        <f>J41</f>
        <v>5</v>
      </c>
      <c r="K23" s="137">
        <f>K41</f>
        <v>10</v>
      </c>
      <c r="L23" s="141">
        <f>L41</f>
        <v>4</v>
      </c>
      <c r="M23" s="498">
        <f t="shared" si="1"/>
        <v>7.0175438596491224</v>
      </c>
      <c r="N23" s="147">
        <f>N41</f>
        <v>5</v>
      </c>
      <c r="O23" s="137">
        <f>O41</f>
        <v>10</v>
      </c>
      <c r="P23" s="137">
        <f>P41</f>
        <v>4</v>
      </c>
      <c r="Q23" s="388">
        <f t="shared" si="25"/>
        <v>7.0175438596491224</v>
      </c>
      <c r="R23" s="146">
        <f t="shared" ref="R23:AG23" si="132">R41</f>
        <v>0</v>
      </c>
      <c r="S23" s="137">
        <f t="shared" si="132"/>
        <v>0</v>
      </c>
      <c r="T23" s="137">
        <f t="shared" si="132"/>
        <v>0</v>
      </c>
      <c r="U23" s="137">
        <f t="shared" si="132"/>
        <v>0</v>
      </c>
      <c r="V23" s="137">
        <f t="shared" si="132"/>
        <v>0</v>
      </c>
      <c r="W23" s="137">
        <f t="shared" si="132"/>
        <v>0</v>
      </c>
      <c r="X23" s="137">
        <f t="shared" si="132"/>
        <v>5</v>
      </c>
      <c r="Y23" s="137">
        <f t="shared" si="132"/>
        <v>10</v>
      </c>
      <c r="Z23" s="137">
        <f t="shared" si="132"/>
        <v>5</v>
      </c>
      <c r="AA23" s="137">
        <f t="shared" si="132"/>
        <v>10</v>
      </c>
      <c r="AB23" s="137">
        <f t="shared" si="132"/>
        <v>6</v>
      </c>
      <c r="AC23" s="137">
        <f t="shared" si="132"/>
        <v>7</v>
      </c>
      <c r="AD23" s="137">
        <f t="shared" si="132"/>
        <v>0</v>
      </c>
      <c r="AE23" s="137">
        <f t="shared" si="132"/>
        <v>0</v>
      </c>
      <c r="AF23" s="137">
        <f t="shared" si="132"/>
        <v>0</v>
      </c>
      <c r="AG23" s="137">
        <f t="shared" si="132"/>
        <v>0</v>
      </c>
      <c r="AH23" s="125"/>
      <c r="AI23" s="309" t="s">
        <v>162</v>
      </c>
      <c r="AJ23" s="475">
        <f>AJ41</f>
        <v>69</v>
      </c>
      <c r="AK23" s="137">
        <f>AK41</f>
        <v>2</v>
      </c>
      <c r="AL23" s="143">
        <f t="shared" si="27"/>
        <v>2.8985507246376812</v>
      </c>
      <c r="AM23" s="137">
        <f t="shared" ref="AM23:AU23" si="133">AM41</f>
        <v>2</v>
      </c>
      <c r="AN23" s="145">
        <f t="shared" si="133"/>
        <v>2</v>
      </c>
      <c r="AO23" s="147">
        <f t="shared" si="133"/>
        <v>0</v>
      </c>
      <c r="AP23" s="137">
        <f t="shared" si="133"/>
        <v>0</v>
      </c>
      <c r="AQ23" s="141">
        <f t="shared" si="133"/>
        <v>6</v>
      </c>
      <c r="AR23" s="146">
        <f t="shared" si="133"/>
        <v>0</v>
      </c>
      <c r="AS23" s="137">
        <f t="shared" si="133"/>
        <v>0</v>
      </c>
      <c r="AT23" s="137">
        <f t="shared" si="133"/>
        <v>6</v>
      </c>
      <c r="AU23" s="137">
        <f t="shared" si="133"/>
        <v>5</v>
      </c>
      <c r="AV23" s="143">
        <f t="shared" si="29"/>
        <v>7.2463768115942031</v>
      </c>
      <c r="AW23" s="137">
        <f>AW41</f>
        <v>5</v>
      </c>
      <c r="AX23" s="137">
        <f>AX41</f>
        <v>5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30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1"/>
        <v>0</v>
      </c>
      <c r="BG23" s="137">
        <f t="shared" ref="BG23:BM23" si="134">BG41</f>
        <v>0</v>
      </c>
      <c r="BH23" s="137">
        <f t="shared" si="134"/>
        <v>0</v>
      </c>
      <c r="BI23" s="137">
        <f t="shared" si="134"/>
        <v>0</v>
      </c>
      <c r="BJ23" s="137">
        <f t="shared" si="134"/>
        <v>0</v>
      </c>
      <c r="BK23" s="137">
        <f t="shared" si="134"/>
        <v>0</v>
      </c>
      <c r="BL23" s="137">
        <f t="shared" si="134"/>
        <v>4</v>
      </c>
      <c r="BM23" s="137">
        <f t="shared" si="134"/>
        <v>0</v>
      </c>
      <c r="BN23" s="125"/>
      <c r="BO23" s="142" t="s">
        <v>162</v>
      </c>
      <c r="BP23" s="136">
        <f>BP41</f>
        <v>76</v>
      </c>
      <c r="BQ23" s="137">
        <f t="shared" ref="BQ23:BX23" si="135">BQ41</f>
        <v>0</v>
      </c>
      <c r="BR23" s="137">
        <f t="shared" si="135"/>
        <v>11</v>
      </c>
      <c r="BS23" s="137">
        <f t="shared" si="135"/>
        <v>0</v>
      </c>
      <c r="BT23" s="137">
        <f t="shared" si="135"/>
        <v>0</v>
      </c>
      <c r="BU23" s="145">
        <f t="shared" si="135"/>
        <v>0</v>
      </c>
      <c r="BV23" s="147">
        <f t="shared" si="135"/>
        <v>0</v>
      </c>
      <c r="BW23" s="137">
        <f t="shared" si="135"/>
        <v>0</v>
      </c>
      <c r="BX23" s="137">
        <f t="shared" si="135"/>
        <v>0</v>
      </c>
      <c r="BY23" s="478">
        <f t="shared" si="34"/>
        <v>0</v>
      </c>
      <c r="BZ23" s="147">
        <f>BZ41</f>
        <v>0</v>
      </c>
      <c r="CA23" s="137">
        <f>CA41</f>
        <v>0</v>
      </c>
      <c r="CB23" s="137">
        <f>CB41</f>
        <v>0</v>
      </c>
      <c r="CC23" s="470">
        <f t="shared" si="35"/>
        <v>0</v>
      </c>
      <c r="CD23" s="146">
        <f t="shared" ref="CD23:CK23" si="136">CD41</f>
        <v>0</v>
      </c>
      <c r="CE23" s="137">
        <f t="shared" si="136"/>
        <v>0</v>
      </c>
      <c r="CF23" s="137">
        <f t="shared" si="136"/>
        <v>0</v>
      </c>
      <c r="CG23" s="137">
        <f t="shared" si="136"/>
        <v>0</v>
      </c>
      <c r="CH23" s="137">
        <f t="shared" si="136"/>
        <v>0</v>
      </c>
      <c r="CI23" s="137">
        <f t="shared" si="136"/>
        <v>2</v>
      </c>
      <c r="CJ23" s="137">
        <f t="shared" si="136"/>
        <v>0</v>
      </c>
      <c r="CK23" s="137">
        <f t="shared" si="136"/>
        <v>0</v>
      </c>
      <c r="CL23" s="316">
        <f t="shared" si="37"/>
        <v>0</v>
      </c>
      <c r="CM23" s="134">
        <f t="shared" ref="CM23:CN23" si="137">CM41</f>
        <v>0</v>
      </c>
      <c r="CN23" s="325">
        <f t="shared" si="137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38">CS41</f>
        <v>0</v>
      </c>
      <c r="CT23" s="137">
        <f t="shared" si="138"/>
        <v>4</v>
      </c>
      <c r="CU23" s="137">
        <f t="shared" si="138"/>
        <v>0</v>
      </c>
      <c r="CV23" s="137">
        <f t="shared" si="138"/>
        <v>0</v>
      </c>
      <c r="CW23" s="137">
        <f t="shared" si="138"/>
        <v>0</v>
      </c>
      <c r="CX23" s="137">
        <f t="shared" si="138"/>
        <v>0</v>
      </c>
      <c r="CY23" s="137">
        <f t="shared" si="138"/>
        <v>0</v>
      </c>
      <c r="CZ23" s="137">
        <f t="shared" si="138"/>
        <v>0</v>
      </c>
      <c r="DA23" s="137">
        <f t="shared" si="138"/>
        <v>0</v>
      </c>
      <c r="DB23" s="137">
        <f t="shared" si="138"/>
        <v>0</v>
      </c>
      <c r="DC23" s="137">
        <f t="shared" si="138"/>
        <v>0</v>
      </c>
      <c r="DD23" s="137">
        <f t="shared" si="138"/>
        <v>0</v>
      </c>
      <c r="DE23" s="137">
        <f t="shared" si="138"/>
        <v>0</v>
      </c>
      <c r="DF23" s="137">
        <f t="shared" si="138"/>
        <v>0</v>
      </c>
      <c r="DG23" s="137">
        <f t="shared" si="138"/>
        <v>0</v>
      </c>
      <c r="DH23" s="137">
        <f t="shared" si="138"/>
        <v>0</v>
      </c>
      <c r="DI23" s="137">
        <f t="shared" si="138"/>
        <v>0</v>
      </c>
      <c r="DJ23" s="137">
        <f t="shared" si="138"/>
        <v>0</v>
      </c>
      <c r="DK23" s="137">
        <f t="shared" si="138"/>
        <v>1</v>
      </c>
      <c r="DL23" s="137">
        <f t="shared" si="138"/>
        <v>0</v>
      </c>
      <c r="DM23" s="137">
        <f t="shared" si="138"/>
        <v>1</v>
      </c>
      <c r="DN23" s="125"/>
      <c r="DO23" s="309" t="s">
        <v>162</v>
      </c>
      <c r="DP23" s="475">
        <f>DP41</f>
        <v>79</v>
      </c>
      <c r="DQ23" s="137">
        <f t="shared" ref="DQ23:DW23" si="139">DQ41</f>
        <v>0</v>
      </c>
      <c r="DR23" s="137">
        <f t="shared" si="139"/>
        <v>1</v>
      </c>
      <c r="DS23" s="137">
        <f t="shared" si="139"/>
        <v>1</v>
      </c>
      <c r="DT23" s="137">
        <f t="shared" si="139"/>
        <v>0</v>
      </c>
      <c r="DU23" s="137">
        <f t="shared" si="139"/>
        <v>0</v>
      </c>
      <c r="DV23" s="137">
        <f t="shared" si="139"/>
        <v>0</v>
      </c>
      <c r="DW23" s="137">
        <f t="shared" si="139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0">EC41</f>
        <v>0</v>
      </c>
      <c r="ED23" s="137">
        <f t="shared" si="140"/>
        <v>0</v>
      </c>
      <c r="EE23" s="137">
        <f t="shared" si="140"/>
        <v>0</v>
      </c>
      <c r="EF23" s="137">
        <f t="shared" si="140"/>
        <v>0</v>
      </c>
      <c r="EG23" s="137">
        <f t="shared" si="140"/>
        <v>0</v>
      </c>
      <c r="EH23" s="137">
        <f t="shared" si="140"/>
        <v>0</v>
      </c>
      <c r="EI23" s="137">
        <f t="shared" si="140"/>
        <v>0</v>
      </c>
      <c r="EJ23" s="137">
        <f t="shared" si="140"/>
        <v>0</v>
      </c>
      <c r="EK23" s="143">
        <f t="shared" si="9"/>
        <v>0</v>
      </c>
      <c r="EL23" s="137">
        <f>EL41</f>
        <v>0</v>
      </c>
      <c r="EM23" s="137">
        <f>EM41</f>
        <v>3</v>
      </c>
      <c r="EN23" s="143">
        <f t="shared" si="10"/>
        <v>3.7974683544303799E-2</v>
      </c>
      <c r="EO23" s="137">
        <f>EO41</f>
        <v>3</v>
      </c>
      <c r="EP23" s="143">
        <f t="shared" si="11"/>
        <v>3.7974683544303799E-2</v>
      </c>
      <c r="EQ23" s="125"/>
      <c r="ER23" s="142" t="s">
        <v>162</v>
      </c>
      <c r="ES23" s="137">
        <f>ES41</f>
        <v>0</v>
      </c>
      <c r="ET23" s="137">
        <f t="shared" ref="ET23:FK23" si="141">ET41</f>
        <v>0</v>
      </c>
      <c r="EU23" s="137">
        <f t="shared" si="141"/>
        <v>0</v>
      </c>
      <c r="EV23" s="137">
        <f t="shared" si="141"/>
        <v>0</v>
      </c>
      <c r="EW23" s="137">
        <f t="shared" si="141"/>
        <v>0</v>
      </c>
      <c r="EX23" s="137">
        <f t="shared" si="141"/>
        <v>0</v>
      </c>
      <c r="EY23" s="137">
        <f t="shared" si="141"/>
        <v>0</v>
      </c>
      <c r="EZ23" s="137">
        <f t="shared" si="141"/>
        <v>0</v>
      </c>
      <c r="FA23" s="137">
        <f t="shared" si="141"/>
        <v>0</v>
      </c>
      <c r="FB23" s="137">
        <f t="shared" si="141"/>
        <v>0</v>
      </c>
      <c r="FC23" s="137">
        <f t="shared" si="141"/>
        <v>0</v>
      </c>
      <c r="FD23" s="137">
        <f t="shared" si="141"/>
        <v>0</v>
      </c>
      <c r="FE23" s="137">
        <f t="shared" si="141"/>
        <v>0</v>
      </c>
      <c r="FF23" s="137">
        <f t="shared" si="141"/>
        <v>0</v>
      </c>
      <c r="FG23" s="137">
        <f t="shared" si="141"/>
        <v>0</v>
      </c>
      <c r="FH23" s="137">
        <f t="shared" si="141"/>
        <v>0</v>
      </c>
      <c r="FI23" s="137">
        <f t="shared" si="141"/>
        <v>0</v>
      </c>
      <c r="FJ23" s="137">
        <f t="shared" si="141"/>
        <v>0</v>
      </c>
      <c r="FK23" s="136">
        <f t="shared" si="141"/>
        <v>37</v>
      </c>
      <c r="FL23" s="189">
        <f t="shared" si="12"/>
        <v>16.216216216216218</v>
      </c>
      <c r="FM23" s="137">
        <f t="shared" ref="FM23:GG23" si="142">FM41</f>
        <v>0</v>
      </c>
      <c r="FN23" s="137">
        <f t="shared" si="142"/>
        <v>0</v>
      </c>
      <c r="FO23" s="137">
        <f t="shared" si="142"/>
        <v>1</v>
      </c>
      <c r="FP23" s="137">
        <f t="shared" si="142"/>
        <v>5</v>
      </c>
      <c r="FQ23" s="137">
        <f t="shared" si="142"/>
        <v>0</v>
      </c>
      <c r="FR23" s="137">
        <f t="shared" si="142"/>
        <v>0</v>
      </c>
      <c r="FS23" s="137">
        <f t="shared" si="142"/>
        <v>0</v>
      </c>
      <c r="FT23" s="137">
        <f t="shared" si="142"/>
        <v>0</v>
      </c>
      <c r="FU23" s="137">
        <f t="shared" si="142"/>
        <v>0</v>
      </c>
      <c r="FV23" s="137">
        <f t="shared" si="142"/>
        <v>0</v>
      </c>
      <c r="FW23" s="137">
        <f t="shared" si="142"/>
        <v>0</v>
      </c>
      <c r="FX23" s="137">
        <f t="shared" si="142"/>
        <v>0</v>
      </c>
      <c r="FY23" s="137">
        <f t="shared" si="142"/>
        <v>0</v>
      </c>
      <c r="FZ23" s="137">
        <f t="shared" si="142"/>
        <v>0</v>
      </c>
      <c r="GA23" s="137">
        <f t="shared" si="142"/>
        <v>0</v>
      </c>
      <c r="GB23" s="137">
        <f t="shared" si="142"/>
        <v>0</v>
      </c>
      <c r="GC23" s="137">
        <f t="shared" si="142"/>
        <v>0</v>
      </c>
      <c r="GD23" s="137">
        <f t="shared" si="142"/>
        <v>0</v>
      </c>
      <c r="GE23" s="137">
        <f t="shared" si="142"/>
        <v>0</v>
      </c>
      <c r="GF23" s="137">
        <f t="shared" si="142"/>
        <v>0</v>
      </c>
      <c r="GG23" s="137">
        <f t="shared" si="142"/>
        <v>0</v>
      </c>
      <c r="GH23" s="125"/>
      <c r="GI23" s="142" t="s">
        <v>162</v>
      </c>
      <c r="GJ23" s="136">
        <f>GJ41</f>
        <v>421</v>
      </c>
      <c r="GK23" s="193">
        <f t="shared" si="14"/>
        <v>4.513064133016627</v>
      </c>
      <c r="GL23" s="137">
        <f>GL41</f>
        <v>0</v>
      </c>
      <c r="GM23" s="137">
        <f t="shared" ref="GM23:GW23" si="143">GM41</f>
        <v>0</v>
      </c>
      <c r="GN23" s="137">
        <f t="shared" si="143"/>
        <v>0</v>
      </c>
      <c r="GO23" s="137">
        <f t="shared" si="143"/>
        <v>0</v>
      </c>
      <c r="GP23" s="137">
        <f t="shared" si="143"/>
        <v>0</v>
      </c>
      <c r="GQ23" s="137">
        <f t="shared" si="143"/>
        <v>4</v>
      </c>
      <c r="GR23" s="137">
        <f t="shared" si="143"/>
        <v>0</v>
      </c>
      <c r="GS23" s="137">
        <f t="shared" si="143"/>
        <v>2</v>
      </c>
      <c r="GT23" s="137">
        <f t="shared" si="143"/>
        <v>10</v>
      </c>
      <c r="GU23" s="145">
        <f t="shared" si="143"/>
        <v>3</v>
      </c>
      <c r="GV23" s="147">
        <f t="shared" si="143"/>
        <v>15</v>
      </c>
      <c r="GW23" s="137">
        <f t="shared" si="143"/>
        <v>702</v>
      </c>
      <c r="GX23" s="305">
        <f t="shared" si="16"/>
        <v>2.1367521367521367</v>
      </c>
      <c r="GY23" s="146">
        <f t="shared" ref="GY23:HG23" si="144">GY41</f>
        <v>3</v>
      </c>
      <c r="GZ23" s="137">
        <f t="shared" si="144"/>
        <v>0</v>
      </c>
      <c r="HA23" s="137">
        <f t="shared" si="144"/>
        <v>0</v>
      </c>
      <c r="HB23" s="137">
        <f t="shared" si="144"/>
        <v>0</v>
      </c>
      <c r="HC23" s="137">
        <f t="shared" si="144"/>
        <v>0</v>
      </c>
      <c r="HD23" s="137">
        <f t="shared" si="144"/>
        <v>0</v>
      </c>
      <c r="HE23" s="137">
        <f t="shared" si="144"/>
        <v>0</v>
      </c>
      <c r="HF23" s="137">
        <f t="shared" si="144"/>
        <v>0</v>
      </c>
      <c r="HG23" s="141">
        <f t="shared" si="144"/>
        <v>0</v>
      </c>
      <c r="HH23" s="125"/>
      <c r="HI23" s="142" t="s">
        <v>162</v>
      </c>
      <c r="HJ23" s="137">
        <f t="shared" ref="HJ23:HR23" si="145">HJ41</f>
        <v>0</v>
      </c>
      <c r="HK23" s="137">
        <f t="shared" si="145"/>
        <v>0</v>
      </c>
      <c r="HL23" s="137">
        <f t="shared" si="145"/>
        <v>0</v>
      </c>
      <c r="HM23" s="137">
        <f t="shared" si="145"/>
        <v>0</v>
      </c>
      <c r="HN23" s="137">
        <f t="shared" si="145"/>
        <v>0</v>
      </c>
      <c r="HO23" s="137">
        <f t="shared" si="145"/>
        <v>0</v>
      </c>
      <c r="HP23" s="137">
        <f t="shared" si="145"/>
        <v>0</v>
      </c>
      <c r="HQ23" s="145">
        <f t="shared" si="145"/>
        <v>0</v>
      </c>
      <c r="HR23" s="147">
        <f t="shared" si="145"/>
        <v>42</v>
      </c>
      <c r="HS23" s="199">
        <f t="shared" si="46"/>
        <v>0</v>
      </c>
      <c r="HT23" s="146">
        <f t="shared" ref="HT23:IF23" si="146">HT41</f>
        <v>0</v>
      </c>
      <c r="HU23" s="137">
        <f t="shared" si="146"/>
        <v>0</v>
      </c>
      <c r="HV23" s="137">
        <f t="shared" si="146"/>
        <v>0</v>
      </c>
      <c r="HW23" s="141">
        <f t="shared" si="146"/>
        <v>0</v>
      </c>
      <c r="HX23" s="212"/>
      <c r="HY23" s="146">
        <f t="shared" si="146"/>
        <v>0</v>
      </c>
      <c r="HZ23" s="137">
        <f t="shared" si="146"/>
        <v>0</v>
      </c>
      <c r="IA23" s="137">
        <f t="shared" si="146"/>
        <v>0</v>
      </c>
      <c r="IB23" s="137">
        <f t="shared" si="146"/>
        <v>0</v>
      </c>
      <c r="IC23" s="137">
        <f t="shared" si="146"/>
        <v>0</v>
      </c>
      <c r="ID23" s="137">
        <f t="shared" si="146"/>
        <v>0</v>
      </c>
      <c r="IE23" s="137">
        <f t="shared" si="146"/>
        <v>0</v>
      </c>
      <c r="IF23" s="141">
        <f t="shared" si="146"/>
        <v>0</v>
      </c>
      <c r="IG23" s="125"/>
      <c r="IH23" s="142" t="s">
        <v>162</v>
      </c>
      <c r="II23" s="137">
        <f t="shared" ref="II23:JH23" si="147">II41</f>
        <v>0</v>
      </c>
      <c r="IJ23" s="137">
        <f t="shared" si="147"/>
        <v>0</v>
      </c>
      <c r="IK23" s="137">
        <f t="shared" si="147"/>
        <v>0</v>
      </c>
      <c r="IL23" s="137">
        <f t="shared" si="147"/>
        <v>0</v>
      </c>
      <c r="IM23" s="137">
        <f t="shared" si="147"/>
        <v>0</v>
      </c>
      <c r="IN23" s="137">
        <f t="shared" si="147"/>
        <v>0</v>
      </c>
      <c r="IO23" s="137">
        <f t="shared" si="147"/>
        <v>0</v>
      </c>
      <c r="IP23" s="137">
        <f t="shared" si="147"/>
        <v>1</v>
      </c>
      <c r="IQ23" s="137">
        <f t="shared" si="147"/>
        <v>0</v>
      </c>
      <c r="IR23" s="137">
        <f t="shared" si="147"/>
        <v>0</v>
      </c>
      <c r="IS23" s="137">
        <f t="shared" si="147"/>
        <v>0</v>
      </c>
      <c r="IT23" s="137">
        <f t="shared" si="147"/>
        <v>0</v>
      </c>
      <c r="IU23" s="137">
        <f t="shared" si="147"/>
        <v>0</v>
      </c>
      <c r="IV23" s="137">
        <f t="shared" si="147"/>
        <v>0</v>
      </c>
      <c r="IW23" s="141">
        <f t="shared" si="147"/>
        <v>0</v>
      </c>
      <c r="IX23" s="146">
        <f t="shared" si="147"/>
        <v>0</v>
      </c>
      <c r="IY23" s="137">
        <f t="shared" si="147"/>
        <v>0</v>
      </c>
      <c r="IZ23" s="145">
        <f t="shared" si="147"/>
        <v>0</v>
      </c>
      <c r="JA23" s="147">
        <f t="shared" si="147"/>
        <v>0</v>
      </c>
      <c r="JB23" s="137">
        <f t="shared" si="147"/>
        <v>0</v>
      </c>
      <c r="JC23" s="141">
        <f t="shared" si="147"/>
        <v>0</v>
      </c>
      <c r="JD23" s="146">
        <f t="shared" si="147"/>
        <v>0</v>
      </c>
      <c r="JE23" s="137">
        <f t="shared" si="147"/>
        <v>0</v>
      </c>
      <c r="JF23" s="137">
        <f t="shared" si="147"/>
        <v>0</v>
      </c>
      <c r="JG23" s="137">
        <f t="shared" si="147"/>
        <v>0</v>
      </c>
      <c r="JH23" s="137">
        <f t="shared" si="147"/>
        <v>0</v>
      </c>
      <c r="JI23" s="125"/>
      <c r="JJ23" s="142" t="s">
        <v>162</v>
      </c>
      <c r="JK23" s="137">
        <f t="shared" ref="JK23:KE23" si="148">JK41</f>
        <v>0</v>
      </c>
      <c r="JL23" s="137">
        <f t="shared" si="148"/>
        <v>0</v>
      </c>
      <c r="JM23" s="137">
        <f t="shared" si="148"/>
        <v>0</v>
      </c>
      <c r="JN23" s="137">
        <f t="shared" si="148"/>
        <v>0</v>
      </c>
      <c r="JO23" s="137">
        <f t="shared" si="148"/>
        <v>0</v>
      </c>
      <c r="JP23" s="137">
        <f t="shared" si="148"/>
        <v>0</v>
      </c>
      <c r="JQ23" s="137">
        <f t="shared" si="148"/>
        <v>0</v>
      </c>
      <c r="JR23" s="137">
        <f t="shared" si="148"/>
        <v>0</v>
      </c>
      <c r="JS23" s="137">
        <f t="shared" si="148"/>
        <v>0</v>
      </c>
      <c r="JT23" s="145">
        <f t="shared" si="148"/>
        <v>0</v>
      </c>
      <c r="JU23" s="344">
        <f t="shared" si="148"/>
        <v>0</v>
      </c>
      <c r="JV23" s="345">
        <f t="shared" si="148"/>
        <v>0</v>
      </c>
      <c r="JW23" s="345">
        <f t="shared" si="148"/>
        <v>0</v>
      </c>
      <c r="JX23" s="345">
        <f t="shared" si="148"/>
        <v>0</v>
      </c>
      <c r="JY23" s="346">
        <f t="shared" si="148"/>
        <v>0</v>
      </c>
      <c r="JZ23" s="344">
        <f t="shared" si="148"/>
        <v>0</v>
      </c>
      <c r="KA23" s="345">
        <f t="shared" si="148"/>
        <v>0</v>
      </c>
      <c r="KB23" s="345">
        <f t="shared" si="148"/>
        <v>0</v>
      </c>
      <c r="KC23" s="345">
        <f t="shared" si="148"/>
        <v>0</v>
      </c>
      <c r="KD23" s="346">
        <f t="shared" si="148"/>
        <v>0</v>
      </c>
      <c r="KE23" s="344">
        <f t="shared" si="148"/>
        <v>351</v>
      </c>
      <c r="KF23" s="347">
        <f t="shared" si="19"/>
        <v>1.4245014245014245</v>
      </c>
      <c r="KG23" s="346">
        <f>KG41</f>
        <v>5</v>
      </c>
      <c r="KH23" s="147">
        <f t="shared" ref="KH23:KW23" si="149">KH41</f>
        <v>0</v>
      </c>
      <c r="KI23" s="146">
        <f t="shared" si="149"/>
        <v>0</v>
      </c>
      <c r="KJ23" s="141">
        <f t="shared" si="149"/>
        <v>0</v>
      </c>
      <c r="KK23" s="125"/>
      <c r="KL23" s="309" t="s">
        <v>162</v>
      </c>
      <c r="KM23" s="147">
        <f t="shared" si="149"/>
        <v>0</v>
      </c>
      <c r="KN23" s="137">
        <f t="shared" si="149"/>
        <v>0</v>
      </c>
      <c r="KO23" s="137">
        <f t="shared" si="149"/>
        <v>0</v>
      </c>
      <c r="KP23" s="137">
        <f t="shared" si="149"/>
        <v>1</v>
      </c>
      <c r="KQ23" s="137">
        <f t="shared" si="149"/>
        <v>0</v>
      </c>
      <c r="KR23" s="137">
        <f t="shared" si="149"/>
        <v>0</v>
      </c>
      <c r="KS23" s="137">
        <f t="shared" si="149"/>
        <v>0</v>
      </c>
      <c r="KT23" s="137">
        <f t="shared" si="149"/>
        <v>0</v>
      </c>
      <c r="KU23" s="141">
        <f t="shared" si="149"/>
        <v>1</v>
      </c>
      <c r="KV23" s="137">
        <f t="shared" si="149"/>
        <v>0</v>
      </c>
      <c r="KW23" s="137">
        <f t="shared" si="149"/>
        <v>0</v>
      </c>
      <c r="KY23" s="137">
        <f t="shared" ref="KY23:LB23" si="150">KY41</f>
        <v>0</v>
      </c>
      <c r="KZ23" s="137">
        <f t="shared" si="150"/>
        <v>0</v>
      </c>
      <c r="LA23" s="137">
        <f t="shared" si="150"/>
        <v>0</v>
      </c>
      <c r="LB23" s="137">
        <f t="shared" si="150"/>
        <v>0</v>
      </c>
      <c r="LD23" s="309" t="s">
        <v>162</v>
      </c>
      <c r="LE23" s="137">
        <f t="shared" ref="LE23:LW23" si="151">LE41</f>
        <v>0</v>
      </c>
      <c r="LF23" s="137">
        <f t="shared" si="151"/>
        <v>0</v>
      </c>
      <c r="LG23" s="137">
        <f t="shared" si="151"/>
        <v>0</v>
      </c>
      <c r="LH23" s="137">
        <f t="shared" si="151"/>
        <v>0</v>
      </c>
      <c r="LI23" s="137">
        <f t="shared" si="151"/>
        <v>0</v>
      </c>
      <c r="LJ23" s="141">
        <f t="shared" si="151"/>
        <v>0</v>
      </c>
      <c r="LK23" s="147">
        <f t="shared" si="151"/>
        <v>0</v>
      </c>
      <c r="LL23" s="137">
        <f t="shared" si="151"/>
        <v>0</v>
      </c>
      <c r="LM23" s="137">
        <f t="shared" si="151"/>
        <v>0</v>
      </c>
      <c r="LN23" s="141">
        <f t="shared" si="151"/>
        <v>0</v>
      </c>
      <c r="LO23" s="141">
        <f t="shared" si="151"/>
        <v>6</v>
      </c>
      <c r="LP23" s="141">
        <f t="shared" si="151"/>
        <v>0</v>
      </c>
      <c r="LQ23" s="141">
        <f t="shared" si="151"/>
        <v>0</v>
      </c>
      <c r="LR23" s="145">
        <f t="shared" si="151"/>
        <v>0</v>
      </c>
      <c r="LS23" s="147">
        <f t="shared" si="151"/>
        <v>3</v>
      </c>
      <c r="LT23" s="137">
        <f t="shared" si="151"/>
        <v>1</v>
      </c>
      <c r="LU23" s="137">
        <f t="shared" si="151"/>
        <v>3</v>
      </c>
      <c r="LV23" s="137">
        <f t="shared" si="151"/>
        <v>2</v>
      </c>
      <c r="LW23" s="141">
        <f t="shared" si="151"/>
        <v>2</v>
      </c>
      <c r="LX23" s="959"/>
    </row>
    <row r="24" spans="1:336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  <c r="LX24" s="960"/>
    </row>
    <row r="25" spans="1:336" x14ac:dyDescent="0.2">
      <c r="LK25" s="445"/>
      <c r="LL25" s="445"/>
      <c r="LM25" s="445"/>
      <c r="LN25" s="445"/>
    </row>
    <row r="26" spans="1:336" ht="13.5" thickBot="1" x14ac:dyDescent="0.25">
      <c r="LK26" s="445"/>
      <c r="LL26" s="445"/>
      <c r="LM26" s="445"/>
      <c r="LN26" s="445"/>
    </row>
    <row r="27" spans="1:336" ht="15.75" customHeight="1" thickBot="1" x14ac:dyDescent="0.35">
      <c r="A27" s="4" t="s">
        <v>0</v>
      </c>
      <c r="B27" s="46" t="s">
        <v>1</v>
      </c>
      <c r="C27" s="69"/>
      <c r="D27" s="1209" t="s">
        <v>6</v>
      </c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1151"/>
      <c r="AE27" s="1151"/>
      <c r="AF27" s="1422"/>
      <c r="AG27" s="438"/>
      <c r="AH27" s="971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971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971"/>
      <c r="CQ27" s="993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422"/>
      <c r="DL27" s="1151"/>
      <c r="DM27" s="1422"/>
      <c r="DN27" s="971"/>
      <c r="DO27" s="993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994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237</v>
      </c>
      <c r="LP27" s="1116"/>
      <c r="LQ27" s="1116"/>
      <c r="LR27" s="1117"/>
      <c r="LS27" s="1789" t="s">
        <v>235</v>
      </c>
      <c r="LT27" s="1790"/>
      <c r="LU27" s="1790"/>
      <c r="LV27" s="1790"/>
      <c r="LW27" s="1791"/>
    </row>
    <row r="28" spans="1:336" ht="70.5" customHeight="1" thickBot="1" x14ac:dyDescent="0.35">
      <c r="A28" s="1559" t="s">
        <v>170</v>
      </c>
      <c r="B28" s="1321" t="s">
        <v>111</v>
      </c>
      <c r="C28" s="62"/>
      <c r="D28" s="1220" t="s">
        <v>2</v>
      </c>
      <c r="E28" s="1221"/>
      <c r="F28" s="1221"/>
      <c r="G28" s="1268"/>
      <c r="H28" s="1667" t="s">
        <v>7</v>
      </c>
      <c r="I28" s="1667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967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981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6"/>
      <c r="BM28" s="1167" t="s">
        <v>36</v>
      </c>
      <c r="BN28" s="984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6"/>
      <c r="CJ28" s="1343" t="s">
        <v>26</v>
      </c>
      <c r="CK28" s="1344"/>
      <c r="CL28" s="1345"/>
      <c r="CM28" s="1337"/>
      <c r="CN28" s="1338"/>
      <c r="CO28" s="1167" t="s">
        <v>36</v>
      </c>
      <c r="CP28" s="984"/>
      <c r="CQ28" s="1321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6"/>
      <c r="DJ28" s="1260" t="s">
        <v>26</v>
      </c>
      <c r="DK28" s="1261"/>
      <c r="DL28" s="1805"/>
      <c r="DM28" s="1153"/>
      <c r="DN28" s="984"/>
      <c r="DO28" s="1321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5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984"/>
      <c r="ER28" s="1321" t="s">
        <v>111</v>
      </c>
      <c r="ES28" s="1182" t="s">
        <v>44</v>
      </c>
      <c r="ET28" s="1180"/>
      <c r="EU28" s="1180"/>
      <c r="EV28" s="1180"/>
      <c r="EW28" s="1180"/>
      <c r="EX28" s="1180"/>
      <c r="EY28" s="1180"/>
      <c r="EZ28" s="1180"/>
      <c r="FA28" s="1180"/>
      <c r="FB28" s="1180"/>
      <c r="FC28" s="1180"/>
      <c r="FD28" s="1180"/>
      <c r="FE28" s="988"/>
      <c r="FF28" s="988"/>
      <c r="FG28" s="988"/>
      <c r="FH28" s="988"/>
      <c r="FI28" s="988"/>
      <c r="FJ28" s="977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321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30" t="s">
        <v>80</v>
      </c>
      <c r="HS28" s="1310"/>
      <c r="HT28" s="1310"/>
      <c r="HU28" s="1310"/>
      <c r="HV28" s="1310"/>
      <c r="HW28" s="1310"/>
      <c r="HX28" s="1310"/>
      <c r="HY28" s="1310"/>
      <c r="HZ28" s="1310"/>
      <c r="IA28" s="1310"/>
      <c r="IB28" s="1310"/>
      <c r="IC28" s="1310"/>
      <c r="ID28" s="1310"/>
      <c r="IE28" s="1310"/>
      <c r="IF28" s="1311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1"/>
      <c r="JD28" s="1140" t="s">
        <v>98</v>
      </c>
      <c r="JE28" s="1317"/>
      <c r="JF28" s="1317"/>
      <c r="JG28" s="1317"/>
      <c r="JH28" s="1318"/>
      <c r="JI28" s="7"/>
      <c r="JJ28" s="7"/>
      <c r="JK28" s="1623" t="s">
        <v>103</v>
      </c>
      <c r="JL28" s="1624"/>
      <c r="JM28" s="1624"/>
      <c r="JN28" s="1624"/>
      <c r="JO28" s="1625"/>
      <c r="JP28" s="1605" t="s">
        <v>121</v>
      </c>
      <c r="JQ28" s="1606"/>
      <c r="JR28" s="1606"/>
      <c r="JS28" s="1606"/>
      <c r="JT28" s="1607"/>
      <c r="JU28" s="1611" t="s">
        <v>198</v>
      </c>
      <c r="JV28" s="1612"/>
      <c r="JW28" s="1612"/>
      <c r="JX28" s="1612"/>
      <c r="JY28" s="1612"/>
      <c r="JZ28" s="1612"/>
      <c r="KA28" s="1612"/>
      <c r="KB28" s="1612"/>
      <c r="KC28" s="1612"/>
      <c r="KD28" s="1612"/>
      <c r="KE28" s="1612"/>
      <c r="KF28" s="1612"/>
      <c r="KG28" s="1612"/>
      <c r="KH28" s="1612"/>
      <c r="KI28" s="1612"/>
      <c r="KJ28" s="1613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099"/>
      <c r="LM28" s="1099"/>
      <c r="LN28" s="1113"/>
      <c r="LO28" s="1118"/>
      <c r="LP28" s="1119"/>
      <c r="LQ28" s="1119"/>
      <c r="LR28" s="1120"/>
      <c r="LS28" s="1792"/>
      <c r="LT28" s="1793"/>
      <c r="LU28" s="1793"/>
      <c r="LV28" s="1793"/>
      <c r="LW28" s="1794"/>
    </row>
    <row r="29" spans="1:336" ht="46.5" customHeight="1" thickBot="1" x14ac:dyDescent="0.25">
      <c r="A29" s="1426"/>
      <c r="B29" s="1322"/>
      <c r="C29" s="63"/>
      <c r="D29" s="1222"/>
      <c r="E29" s="1223"/>
      <c r="F29" s="1223"/>
      <c r="G29" s="1269"/>
      <c r="H29" s="1668"/>
      <c r="I29" s="1668"/>
      <c r="J29" s="1270" t="s">
        <v>10</v>
      </c>
      <c r="K29" s="1670"/>
      <c r="L29" s="1681" t="s">
        <v>10</v>
      </c>
      <c r="M29" s="404"/>
      <c r="N29" s="1417"/>
      <c r="O29" s="1669"/>
      <c r="P29" s="1669"/>
      <c r="Q29" s="1419"/>
      <c r="R29" s="1220" t="s">
        <v>19</v>
      </c>
      <c r="S29" s="1268"/>
      <c r="T29" s="1173" t="s">
        <v>7</v>
      </c>
      <c r="U29" s="1175"/>
      <c r="V29" s="1173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669"/>
      <c r="AF29" s="1419"/>
      <c r="AG29" s="439"/>
      <c r="AH29" s="967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24" t="s">
        <v>27</v>
      </c>
      <c r="AP29" s="1125"/>
      <c r="AQ29" s="1126"/>
      <c r="AR29" s="1404" t="s">
        <v>122</v>
      </c>
      <c r="AS29" s="1405"/>
      <c r="AT29" s="1170" t="s">
        <v>32</v>
      </c>
      <c r="AU29" s="1393" t="s">
        <v>26</v>
      </c>
      <c r="AV29" s="1394"/>
      <c r="AW29" s="991" t="s">
        <v>33</v>
      </c>
      <c r="AX29" s="595"/>
      <c r="AY29" s="1266" t="s">
        <v>9</v>
      </c>
      <c r="AZ29" s="1267"/>
      <c r="BA29" s="1267"/>
      <c r="BB29" s="1558"/>
      <c r="BC29" s="1220" t="s">
        <v>15</v>
      </c>
      <c r="BD29" s="1221"/>
      <c r="BE29" s="1221"/>
      <c r="BF29" s="1268"/>
      <c r="BG29" s="1220" t="s">
        <v>19</v>
      </c>
      <c r="BH29" s="1268"/>
      <c r="BI29" s="1220" t="s">
        <v>7</v>
      </c>
      <c r="BJ29" s="1268"/>
      <c r="BK29" s="1220" t="s">
        <v>20</v>
      </c>
      <c r="BL29" s="1268"/>
      <c r="BM29" s="1169"/>
      <c r="BN29" s="984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558"/>
      <c r="BZ29" s="1173" t="s">
        <v>15</v>
      </c>
      <c r="CA29" s="1174"/>
      <c r="CB29" s="1174"/>
      <c r="CC29" s="1175"/>
      <c r="CD29" s="1220" t="s">
        <v>34</v>
      </c>
      <c r="CE29" s="1268"/>
      <c r="CF29" s="1220" t="s">
        <v>7</v>
      </c>
      <c r="CG29" s="1268"/>
      <c r="CH29" s="1220" t="s">
        <v>20</v>
      </c>
      <c r="CI29" s="1268"/>
      <c r="CJ29" s="1346"/>
      <c r="CK29" s="1694"/>
      <c r="CL29" s="1348"/>
      <c r="CM29" s="1339"/>
      <c r="CN29" s="1340"/>
      <c r="CO29" s="1169"/>
      <c r="CP29" s="984"/>
      <c r="CQ29" s="1322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558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709"/>
      <c r="DJ29" s="1262"/>
      <c r="DK29" s="1263"/>
      <c r="DL29" s="1806"/>
      <c r="DM29" s="1155"/>
      <c r="DN29" s="984"/>
      <c r="DO29" s="1322"/>
      <c r="DP29" s="63"/>
      <c r="DQ29" s="1171"/>
      <c r="DR29" s="1168"/>
      <c r="DS29" s="1171"/>
      <c r="DT29" s="1171"/>
      <c r="DU29" s="1266" t="s">
        <v>9</v>
      </c>
      <c r="DV29" s="1267"/>
      <c r="DW29" s="1267"/>
      <c r="DX29" s="1558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20</v>
      </c>
      <c r="EF29" s="1268"/>
      <c r="EG29" s="1220" t="s">
        <v>203</v>
      </c>
      <c r="EH29" s="1221"/>
      <c r="EI29" s="1326"/>
      <c r="EJ29" s="1675"/>
      <c r="EK29" s="1328"/>
      <c r="EL29" s="1169"/>
      <c r="EM29" s="1285"/>
      <c r="EN29" s="1164"/>
      <c r="EO29" s="1285"/>
      <c r="EP29" s="1164"/>
      <c r="EQ29" s="984"/>
      <c r="ER29" s="1322"/>
      <c r="ES29" s="1130" t="s">
        <v>45</v>
      </c>
      <c r="ET29" s="1310"/>
      <c r="EU29" s="1311"/>
      <c r="EV29" s="1684" t="s">
        <v>46</v>
      </c>
      <c r="EW29" s="1685"/>
      <c r="EX29" s="1686"/>
      <c r="EY29" s="1130" t="s">
        <v>47</v>
      </c>
      <c r="EZ29" s="1310"/>
      <c r="FA29" s="1311"/>
      <c r="FB29" s="1130" t="s">
        <v>48</v>
      </c>
      <c r="FC29" s="1310"/>
      <c r="FD29" s="1311"/>
      <c r="FE29" s="1363" t="s">
        <v>51</v>
      </c>
      <c r="FF29" s="1364"/>
      <c r="FG29" s="1365"/>
      <c r="FH29" s="1363" t="s">
        <v>52</v>
      </c>
      <c r="FI29" s="1364"/>
      <c r="FJ29" s="1365"/>
      <c r="FK29" s="1567" t="s">
        <v>171</v>
      </c>
      <c r="FL29" s="1367" t="s">
        <v>182</v>
      </c>
      <c r="FM29" s="1498" t="s">
        <v>173</v>
      </c>
      <c r="FN29" s="1497" t="s">
        <v>174</v>
      </c>
      <c r="FO29" s="1497" t="s">
        <v>175</v>
      </c>
      <c r="FP29" s="1498" t="s">
        <v>176</v>
      </c>
      <c r="FQ29" s="1495" t="s">
        <v>177</v>
      </c>
      <c r="FR29" s="1182" t="s">
        <v>54</v>
      </c>
      <c r="FS29" s="1180"/>
      <c r="FT29" s="1180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689" t="s">
        <v>60</v>
      </c>
      <c r="GH29" s="13"/>
      <c r="GI29" s="1322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642" t="s">
        <v>115</v>
      </c>
      <c r="GW29" s="1645" t="s">
        <v>171</v>
      </c>
      <c r="GX29" s="1716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447"/>
      <c r="HR29" s="1636" t="s">
        <v>171</v>
      </c>
      <c r="HS29" s="1661" t="s">
        <v>182</v>
      </c>
      <c r="HT29" s="1757" t="s">
        <v>81</v>
      </c>
      <c r="HU29" s="1758"/>
      <c r="HV29" s="1758"/>
      <c r="HW29" s="1758"/>
      <c r="HX29" s="1759"/>
      <c r="HY29" s="1182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990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990"/>
      <c r="JK29" s="1275" t="s">
        <v>104</v>
      </c>
      <c r="JL29" s="1276"/>
      <c r="JM29" s="1778" t="s">
        <v>105</v>
      </c>
      <c r="JN29" s="1779"/>
      <c r="JO29" s="1780"/>
      <c r="JP29" s="1608"/>
      <c r="JQ29" s="1609"/>
      <c r="JR29" s="1609"/>
      <c r="JS29" s="1609"/>
      <c r="JT29" s="1610"/>
      <c r="JU29" s="1781" t="s">
        <v>192</v>
      </c>
      <c r="JV29" s="1782"/>
      <c r="JW29" s="1782"/>
      <c r="JX29" s="1782"/>
      <c r="JY29" s="1783"/>
      <c r="JZ29" s="1781" t="s">
        <v>193</v>
      </c>
      <c r="KA29" s="1782"/>
      <c r="KB29" s="1782"/>
      <c r="KC29" s="1782"/>
      <c r="KD29" s="1783"/>
      <c r="KE29" s="1251" t="s">
        <v>199</v>
      </c>
      <c r="KF29" s="1293" t="s">
        <v>182</v>
      </c>
      <c r="KG29" s="1586" t="s">
        <v>179</v>
      </c>
      <c r="KH29" s="1589" t="s">
        <v>202</v>
      </c>
      <c r="KI29" s="1581" t="s">
        <v>180</v>
      </c>
      <c r="KJ29" s="1599" t="s">
        <v>181</v>
      </c>
      <c r="KK29" s="298"/>
      <c r="KL29" s="990"/>
      <c r="KM29" s="1602" t="s">
        <v>185</v>
      </c>
      <c r="KN29" s="1596"/>
      <c r="KO29" s="1597"/>
      <c r="KP29" s="1595" t="s">
        <v>186</v>
      </c>
      <c r="KQ29" s="1596"/>
      <c r="KR29" s="1597"/>
      <c r="KS29" s="1595" t="s">
        <v>187</v>
      </c>
      <c r="KT29" s="1596"/>
      <c r="KU29" s="1784"/>
      <c r="LD29" s="990"/>
      <c r="LE29" s="1733" t="s">
        <v>93</v>
      </c>
      <c r="LF29" s="1734"/>
      <c r="LG29" s="1740"/>
      <c r="LH29" s="1733" t="s">
        <v>94</v>
      </c>
      <c r="LI29" s="1734"/>
      <c r="LJ29" s="1740"/>
      <c r="LK29" s="1101"/>
      <c r="LL29" s="1102"/>
      <c r="LM29" s="1102"/>
      <c r="LN29" s="1114"/>
      <c r="LO29" s="1118"/>
      <c r="LP29" s="1119"/>
      <c r="LQ29" s="1119"/>
      <c r="LR29" s="1120"/>
      <c r="LS29" s="1792"/>
      <c r="LT29" s="1793"/>
      <c r="LU29" s="1793"/>
      <c r="LV29" s="1793"/>
      <c r="LW29" s="1794"/>
    </row>
    <row r="30" spans="1:336" ht="77.25" customHeight="1" thickBot="1" x14ac:dyDescent="0.35">
      <c r="A30" s="1426"/>
      <c r="B30" s="1322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667" t="s">
        <v>8</v>
      </c>
      <c r="I30" s="1667" t="s">
        <v>3</v>
      </c>
      <c r="J30" s="1249"/>
      <c r="K30" s="1250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6"/>
      <c r="U30" s="1178"/>
      <c r="V30" s="1176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967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992" t="s">
        <v>34</v>
      </c>
      <c r="AX30" s="596" t="s">
        <v>10</v>
      </c>
      <c r="AY30" s="1386" t="s">
        <v>10</v>
      </c>
      <c r="AZ30" s="1388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968" t="s">
        <v>2</v>
      </c>
      <c r="BN30" s="984"/>
      <c r="BO30" s="1322"/>
      <c r="BP30" s="63"/>
      <c r="BQ30" s="1172"/>
      <c r="BR30" s="1169"/>
      <c r="BS30" s="1172"/>
      <c r="BT30" s="1172"/>
      <c r="BU30" s="1172"/>
      <c r="BV30" s="1386" t="s">
        <v>10</v>
      </c>
      <c r="BW30" s="1388"/>
      <c r="BX30" s="1224" t="s">
        <v>10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69"/>
      <c r="CJ30" s="1349"/>
      <c r="CK30" s="1350"/>
      <c r="CL30" s="1351"/>
      <c r="CM30" s="1341"/>
      <c r="CN30" s="1342"/>
      <c r="CO30" s="14" t="s">
        <v>2</v>
      </c>
      <c r="CP30" s="984"/>
      <c r="CQ30" s="1322"/>
      <c r="CR30" s="63"/>
      <c r="CS30" s="1172"/>
      <c r="CT30" s="1169"/>
      <c r="CU30" s="1172"/>
      <c r="CV30" s="1172"/>
      <c r="CW30" s="1172"/>
      <c r="CX30" s="1386" t="s">
        <v>10</v>
      </c>
      <c r="CY30" s="1682"/>
      <c r="CZ30" s="364" t="s">
        <v>10</v>
      </c>
      <c r="DA30" s="1176"/>
      <c r="DB30" s="1177"/>
      <c r="DC30" s="1178"/>
      <c r="DD30" s="1222"/>
      <c r="DE30" s="1269"/>
      <c r="DF30" s="1222"/>
      <c r="DG30" s="1269"/>
      <c r="DH30" s="1249"/>
      <c r="DI30" s="1710"/>
      <c r="DJ30" s="1264"/>
      <c r="DK30" s="1265"/>
      <c r="DL30" s="1807"/>
      <c r="DM30" s="1157"/>
      <c r="DN30" s="984"/>
      <c r="DO30" s="1322"/>
      <c r="DP30" s="63"/>
      <c r="DQ30" s="1172"/>
      <c r="DR30" s="1169"/>
      <c r="DS30" s="1172"/>
      <c r="DT30" s="1172"/>
      <c r="DU30" s="1386" t="s">
        <v>10</v>
      </c>
      <c r="DV30" s="1388"/>
      <c r="DW30" s="1224" t="s">
        <v>10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23"/>
      <c r="EI30" s="1329"/>
      <c r="EJ30" s="1330"/>
      <c r="EK30" s="1331"/>
      <c r="EL30" s="317" t="s">
        <v>2</v>
      </c>
      <c r="EM30" s="1332"/>
      <c r="EN30" s="1333"/>
      <c r="EO30" s="1332"/>
      <c r="EP30" s="1333"/>
      <c r="EQ30" s="984"/>
      <c r="ER30" s="1322"/>
      <c r="ES30" s="1182" t="s">
        <v>49</v>
      </c>
      <c r="ET30" s="1180"/>
      <c r="EU30" s="1181"/>
      <c r="EV30" s="1766" t="s">
        <v>49</v>
      </c>
      <c r="EW30" s="1767"/>
      <c r="EX30" s="1768"/>
      <c r="EY30" s="1182" t="s">
        <v>49</v>
      </c>
      <c r="EZ30" s="1180"/>
      <c r="FA30" s="1181"/>
      <c r="FB30" s="1182" t="s">
        <v>49</v>
      </c>
      <c r="FC30" s="1180"/>
      <c r="FD30" s="1181"/>
      <c r="FE30" s="1754" t="s">
        <v>49</v>
      </c>
      <c r="FF30" s="1755"/>
      <c r="FG30" s="1756"/>
      <c r="FH30" s="1754" t="s">
        <v>49</v>
      </c>
      <c r="FI30" s="1755"/>
      <c r="FJ30" s="1756"/>
      <c r="FK30" s="1630"/>
      <c r="FL30" s="1368"/>
      <c r="FM30" s="1634"/>
      <c r="FN30" s="1632"/>
      <c r="FO30" s="1632"/>
      <c r="FP30" s="1634"/>
      <c r="FQ30" s="1687"/>
      <c r="FR30" s="1305" t="s">
        <v>55</v>
      </c>
      <c r="FS30" s="1306"/>
      <c r="FT30" s="1307"/>
      <c r="FU30" s="1305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690"/>
      <c r="GH30" s="13"/>
      <c r="GI30" s="1322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643"/>
      <c r="GW30" s="1646"/>
      <c r="GX30" s="1717"/>
      <c r="GY30" s="489" t="s">
        <v>50</v>
      </c>
      <c r="GZ30" s="15" t="s">
        <v>67</v>
      </c>
      <c r="HA30" s="16" t="s">
        <v>68</v>
      </c>
      <c r="HB30" s="16" t="s">
        <v>69</v>
      </c>
      <c r="HC30" s="1639" t="s">
        <v>70</v>
      </c>
      <c r="HD30" s="1639" t="s">
        <v>71</v>
      </c>
      <c r="HE30" s="1639" t="s">
        <v>72</v>
      </c>
      <c r="HF30" s="1639" t="s">
        <v>73</v>
      </c>
      <c r="HG30" s="1720" t="s">
        <v>74</v>
      </c>
      <c r="HH30" s="13"/>
      <c r="HI30" s="194" t="s">
        <v>167</v>
      </c>
      <c r="HJ30" s="1763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637"/>
      <c r="HS30" s="1662"/>
      <c r="HT30" s="1626" t="s">
        <v>62</v>
      </c>
      <c r="HU30" s="1628" t="s">
        <v>63</v>
      </c>
      <c r="HV30" s="1628" t="s">
        <v>64</v>
      </c>
      <c r="HW30" s="1628" t="s">
        <v>65</v>
      </c>
      <c r="HX30" s="1761" t="s">
        <v>190</v>
      </c>
      <c r="HY30" s="1127" t="s">
        <v>68</v>
      </c>
      <c r="HZ30" s="1127" t="s">
        <v>83</v>
      </c>
      <c r="IA30" s="1127" t="s">
        <v>84</v>
      </c>
      <c r="IB30" s="1127" t="s">
        <v>85</v>
      </c>
      <c r="IC30" s="1137" t="s">
        <v>86</v>
      </c>
      <c r="ID30" s="1315" t="s">
        <v>87</v>
      </c>
      <c r="IE30" s="1654" t="s">
        <v>88</v>
      </c>
      <c r="IF30" s="1127" t="s">
        <v>79</v>
      </c>
      <c r="IG30" s="17"/>
      <c r="IH30" s="980" t="s">
        <v>167</v>
      </c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464"/>
      <c r="IZ30" s="1615"/>
      <c r="JA30" s="1215" t="s">
        <v>97</v>
      </c>
      <c r="JB30" s="1464"/>
      <c r="JC30" s="1615"/>
      <c r="JD30" s="1725" t="s">
        <v>99</v>
      </c>
      <c r="JE30" s="1213" t="s">
        <v>100</v>
      </c>
      <c r="JF30" s="1213" t="s">
        <v>101</v>
      </c>
      <c r="JG30" s="1412" t="s">
        <v>102</v>
      </c>
      <c r="JH30" s="1167" t="s">
        <v>189</v>
      </c>
      <c r="JI30" s="17"/>
      <c r="JJ30" s="980" t="s">
        <v>167</v>
      </c>
      <c r="JK30" s="1275" t="s">
        <v>106</v>
      </c>
      <c r="JL30" s="1276"/>
      <c r="JM30" s="1616" t="s">
        <v>107</v>
      </c>
      <c r="JN30" s="1617"/>
      <c r="JO30" s="1618"/>
      <c r="JP30" s="1279" t="s">
        <v>99</v>
      </c>
      <c r="JQ30" s="1281" t="s">
        <v>100</v>
      </c>
      <c r="JR30" s="1281" t="s">
        <v>101</v>
      </c>
      <c r="JS30" s="1281" t="s">
        <v>102</v>
      </c>
      <c r="JT30" s="1478" t="s">
        <v>68</v>
      </c>
      <c r="JU30" s="1290" t="s">
        <v>194</v>
      </c>
      <c r="JV30" s="1290" t="s">
        <v>195</v>
      </c>
      <c r="JW30" s="1290" t="s">
        <v>191</v>
      </c>
      <c r="JX30" s="1290" t="s">
        <v>196</v>
      </c>
      <c r="JY30" s="1290" t="s">
        <v>197</v>
      </c>
      <c r="JZ30" s="1290" t="s">
        <v>194</v>
      </c>
      <c r="KA30" s="1290" t="s">
        <v>195</v>
      </c>
      <c r="KB30" s="1290" t="s">
        <v>191</v>
      </c>
      <c r="KC30" s="1290" t="s">
        <v>196</v>
      </c>
      <c r="KD30" s="1290" t="s">
        <v>197</v>
      </c>
      <c r="KE30" s="1252"/>
      <c r="KF30" s="1294"/>
      <c r="KG30" s="1587"/>
      <c r="KH30" s="1590"/>
      <c r="KI30" s="1582"/>
      <c r="KJ30" s="1600"/>
      <c r="KK30" s="298"/>
      <c r="KL30" s="980" t="s">
        <v>167</v>
      </c>
      <c r="KM30" s="1466" t="s">
        <v>215</v>
      </c>
      <c r="KN30" s="1467" t="s">
        <v>216</v>
      </c>
      <c r="KO30" s="1764" t="s">
        <v>217</v>
      </c>
      <c r="KP30" s="1466" t="s">
        <v>215</v>
      </c>
      <c r="KQ30" s="1467" t="s">
        <v>216</v>
      </c>
      <c r="KR30" s="1764" t="s">
        <v>217</v>
      </c>
      <c r="KS30" s="1466" t="s">
        <v>215</v>
      </c>
      <c r="KT30" s="1467" t="s">
        <v>216</v>
      </c>
      <c r="KU30" s="1764" t="s">
        <v>217</v>
      </c>
      <c r="KV30" s="1230" t="s">
        <v>206</v>
      </c>
      <c r="KW30" s="1232"/>
      <c r="KY30" s="1230" t="s">
        <v>207</v>
      </c>
      <c r="KZ30" s="1231"/>
      <c r="LA30" s="1231"/>
      <c r="LB30" s="1232"/>
      <c r="LD30" s="980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  <c r="LS30" s="913" t="s">
        <v>230</v>
      </c>
      <c r="LT30" s="912" t="s">
        <v>231</v>
      </c>
      <c r="LU30" s="912" t="s">
        <v>232</v>
      </c>
      <c r="LV30" s="912" t="s">
        <v>233</v>
      </c>
      <c r="LW30" s="919" t="s">
        <v>234</v>
      </c>
    </row>
    <row r="31" spans="1:336" ht="53.25" customHeight="1" thickBot="1" x14ac:dyDescent="0.35">
      <c r="A31" s="1676"/>
      <c r="B31" s="1677"/>
      <c r="C31" s="63" t="s">
        <v>171</v>
      </c>
      <c r="D31" s="1678"/>
      <c r="E31" s="1577"/>
      <c r="F31" s="1679"/>
      <c r="G31" s="1562"/>
      <c r="H31" s="1680"/>
      <c r="I31" s="1680"/>
      <c r="J31" s="18" t="s">
        <v>12</v>
      </c>
      <c r="K31" s="974" t="s">
        <v>13</v>
      </c>
      <c r="L31" s="465" t="s">
        <v>14</v>
      </c>
      <c r="M31" s="1136"/>
      <c r="N31" s="973" t="s">
        <v>12</v>
      </c>
      <c r="O31" s="19" t="s">
        <v>13</v>
      </c>
      <c r="P31" s="21" t="s">
        <v>14</v>
      </c>
      <c r="Q31" s="394" t="s">
        <v>148</v>
      </c>
      <c r="R31" s="973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982" t="s">
        <v>14</v>
      </c>
      <c r="X31" s="41" t="s">
        <v>12</v>
      </c>
      <c r="Y31" s="982" t="s">
        <v>13</v>
      </c>
      <c r="Z31" s="973" t="s">
        <v>12</v>
      </c>
      <c r="AA31" s="20" t="s">
        <v>13</v>
      </c>
      <c r="AB31" s="973" t="s">
        <v>12</v>
      </c>
      <c r="AC31" s="21" t="s">
        <v>13</v>
      </c>
      <c r="AD31" s="973" t="s">
        <v>12</v>
      </c>
      <c r="AE31" s="19" t="s">
        <v>13</v>
      </c>
      <c r="AF31" s="21" t="s">
        <v>14</v>
      </c>
      <c r="AG31" s="21"/>
      <c r="AH31" s="11"/>
      <c r="AI31" s="1322"/>
      <c r="AJ31" s="63" t="s">
        <v>171</v>
      </c>
      <c r="AK31" s="991" t="s">
        <v>14</v>
      </c>
      <c r="AL31" s="707" t="s">
        <v>148</v>
      </c>
      <c r="AM31" s="991" t="s">
        <v>12</v>
      </c>
      <c r="AN31" s="991" t="s">
        <v>12</v>
      </c>
      <c r="AO31" s="973" t="s">
        <v>12</v>
      </c>
      <c r="AP31" s="21" t="s">
        <v>13</v>
      </c>
      <c r="AQ31" s="1171"/>
      <c r="AR31" s="978" t="s">
        <v>12</v>
      </c>
      <c r="AS31" s="21" t="s">
        <v>13</v>
      </c>
      <c r="AT31" s="969" t="s">
        <v>12</v>
      </c>
      <c r="AU31" s="991" t="s">
        <v>13</v>
      </c>
      <c r="AV31" s="707" t="s">
        <v>148</v>
      </c>
      <c r="AW31" s="991" t="s">
        <v>12</v>
      </c>
      <c r="AX31" s="595" t="s">
        <v>221</v>
      </c>
      <c r="AY31" s="41" t="s">
        <v>12</v>
      </c>
      <c r="AZ31" s="974" t="s">
        <v>13</v>
      </c>
      <c r="BA31" s="972" t="s">
        <v>14</v>
      </c>
      <c r="BB31" s="711" t="s">
        <v>148</v>
      </c>
      <c r="BC31" s="978" t="s">
        <v>12</v>
      </c>
      <c r="BD31" s="19" t="s">
        <v>13</v>
      </c>
      <c r="BE31" s="21" t="s">
        <v>14</v>
      </c>
      <c r="BF31" s="746" t="s">
        <v>148</v>
      </c>
      <c r="BG31" s="973" t="s">
        <v>13</v>
      </c>
      <c r="BH31" s="21" t="s">
        <v>14</v>
      </c>
      <c r="BI31" s="973" t="s">
        <v>13</v>
      </c>
      <c r="BJ31" s="21" t="s">
        <v>14</v>
      </c>
      <c r="BK31" s="973" t="s">
        <v>12</v>
      </c>
      <c r="BL31" s="21" t="s">
        <v>221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973" t="s">
        <v>12</v>
      </c>
      <c r="BW31" s="19" t="s">
        <v>13</v>
      </c>
      <c r="BX31" s="1026" t="s">
        <v>221</v>
      </c>
      <c r="BY31" s="713" t="s">
        <v>165</v>
      </c>
      <c r="BZ31" s="973" t="s">
        <v>12</v>
      </c>
      <c r="CA31" s="19" t="s">
        <v>13</v>
      </c>
      <c r="CB31" s="21" t="s">
        <v>14</v>
      </c>
      <c r="CC31" s="714" t="s">
        <v>166</v>
      </c>
      <c r="CD31" s="973" t="s">
        <v>13</v>
      </c>
      <c r="CE31" s="1027" t="s">
        <v>221</v>
      </c>
      <c r="CF31" s="973" t="s">
        <v>13</v>
      </c>
      <c r="CG31" s="21" t="s">
        <v>14</v>
      </c>
      <c r="CH31" s="929" t="s">
        <v>12</v>
      </c>
      <c r="CI31" s="930" t="s">
        <v>221</v>
      </c>
      <c r="CJ31" s="973" t="s">
        <v>12</v>
      </c>
      <c r="CK31" s="21" t="s">
        <v>13</v>
      </c>
      <c r="CL31" s="479" t="s">
        <v>165</v>
      </c>
      <c r="CM31" s="848" t="s">
        <v>200</v>
      </c>
      <c r="CN31" s="849" t="s">
        <v>201</v>
      </c>
      <c r="CO31" s="79" t="s">
        <v>12</v>
      </c>
      <c r="CP31" s="11"/>
      <c r="CQ31" s="1385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973" t="s">
        <v>12</v>
      </c>
      <c r="CY31" s="19" t="s">
        <v>13</v>
      </c>
      <c r="CZ31" s="21" t="s">
        <v>221</v>
      </c>
      <c r="DA31" s="973" t="s">
        <v>12</v>
      </c>
      <c r="DB31" s="19" t="s">
        <v>13</v>
      </c>
      <c r="DC31" s="21" t="s">
        <v>14</v>
      </c>
      <c r="DD31" s="973" t="s">
        <v>13</v>
      </c>
      <c r="DE31" s="21" t="s">
        <v>14</v>
      </c>
      <c r="DF31" s="973" t="s">
        <v>13</v>
      </c>
      <c r="DG31" s="21" t="s">
        <v>14</v>
      </c>
      <c r="DH31" s="973" t="s">
        <v>108</v>
      </c>
      <c r="DI31" s="20" t="s">
        <v>14</v>
      </c>
      <c r="DJ31" s="973" t="s">
        <v>12</v>
      </c>
      <c r="DK31" s="21" t="s">
        <v>13</v>
      </c>
      <c r="DL31" s="1014" t="s">
        <v>200</v>
      </c>
      <c r="DM31" s="361" t="s">
        <v>201</v>
      </c>
      <c r="DN31" s="11"/>
      <c r="DO31" s="1385"/>
      <c r="DP31" s="63" t="s">
        <v>171</v>
      </c>
      <c r="DQ31" s="75" t="s">
        <v>12</v>
      </c>
      <c r="DR31" s="429" t="s">
        <v>12</v>
      </c>
      <c r="DS31" s="75" t="s">
        <v>12</v>
      </c>
      <c r="DT31" s="752" t="s">
        <v>12</v>
      </c>
      <c r="DU31" s="753" t="s">
        <v>12</v>
      </c>
      <c r="DV31" s="754" t="s">
        <v>13</v>
      </c>
      <c r="DW31" s="755" t="s">
        <v>221</v>
      </c>
      <c r="DX31" s="756" t="s">
        <v>165</v>
      </c>
      <c r="DY31" s="973" t="s">
        <v>12</v>
      </c>
      <c r="DZ31" s="19" t="s">
        <v>13</v>
      </c>
      <c r="EA31" s="21" t="s">
        <v>14</v>
      </c>
      <c r="EB31" s="390" t="s">
        <v>148</v>
      </c>
      <c r="EC31" s="978" t="s">
        <v>13</v>
      </c>
      <c r="ED31" s="21" t="s">
        <v>14</v>
      </c>
      <c r="EE31" s="973" t="s">
        <v>108</v>
      </c>
      <c r="EF31" s="20" t="s">
        <v>14</v>
      </c>
      <c r="EG31" s="973" t="s">
        <v>12</v>
      </c>
      <c r="EH31" s="20" t="s">
        <v>14</v>
      </c>
      <c r="EI31" s="753" t="s">
        <v>12</v>
      </c>
      <c r="EJ31" s="755" t="s">
        <v>13</v>
      </c>
      <c r="EK31" s="1070" t="s">
        <v>148</v>
      </c>
      <c r="EL31" s="41" t="s">
        <v>12</v>
      </c>
      <c r="EM31" s="969" t="s">
        <v>13</v>
      </c>
      <c r="EN31" s="723" t="s">
        <v>148</v>
      </c>
      <c r="EO31" s="969" t="s">
        <v>13</v>
      </c>
      <c r="EP31" s="707" t="s">
        <v>148</v>
      </c>
      <c r="EQ31" s="11"/>
      <c r="ER31" s="1385"/>
      <c r="ES31" s="18" t="s">
        <v>12</v>
      </c>
      <c r="ET31" s="974" t="s">
        <v>13</v>
      </c>
      <c r="EU31" s="841" t="s">
        <v>14</v>
      </c>
      <c r="EV31" s="985" t="s">
        <v>12</v>
      </c>
      <c r="EW31" s="986" t="s">
        <v>13</v>
      </c>
      <c r="EX31" s="987" t="s">
        <v>14</v>
      </c>
      <c r="EY31" s="41" t="s">
        <v>12</v>
      </c>
      <c r="EZ31" s="974" t="s">
        <v>13</v>
      </c>
      <c r="FA31" s="841" t="s">
        <v>14</v>
      </c>
      <c r="FB31" s="18" t="s">
        <v>12</v>
      </c>
      <c r="FC31" s="974" t="s">
        <v>13</v>
      </c>
      <c r="FD31" s="982" t="s">
        <v>14</v>
      </c>
      <c r="FE31" s="41" t="s">
        <v>12</v>
      </c>
      <c r="FF31" s="974" t="s">
        <v>13</v>
      </c>
      <c r="FG31" s="841" t="s">
        <v>14</v>
      </c>
      <c r="FH31" s="18" t="s">
        <v>12</v>
      </c>
      <c r="FI31" s="974" t="s">
        <v>13</v>
      </c>
      <c r="FJ31" s="982" t="s">
        <v>14</v>
      </c>
      <c r="FK31" s="1631"/>
      <c r="FL31" s="1683"/>
      <c r="FM31" s="1635"/>
      <c r="FN31" s="1633"/>
      <c r="FO31" s="1633"/>
      <c r="FP31" s="1635"/>
      <c r="FQ31" s="1688"/>
      <c r="FR31" s="185" t="s">
        <v>12</v>
      </c>
      <c r="FS31" s="975" t="s">
        <v>13</v>
      </c>
      <c r="FT31" s="975" t="s">
        <v>14</v>
      </c>
      <c r="FU31" s="41" t="s">
        <v>12</v>
      </c>
      <c r="FV31" s="974" t="s">
        <v>13</v>
      </c>
      <c r="FW31" s="982" t="s">
        <v>14</v>
      </c>
      <c r="FX31" s="18" t="s">
        <v>12</v>
      </c>
      <c r="FY31" s="974" t="s">
        <v>13</v>
      </c>
      <c r="FZ31" s="982" t="s">
        <v>14</v>
      </c>
      <c r="GA31" s="18" t="s">
        <v>12</v>
      </c>
      <c r="GB31" s="974" t="s">
        <v>13</v>
      </c>
      <c r="GC31" s="982" t="s">
        <v>14</v>
      </c>
      <c r="GD31" s="18" t="s">
        <v>12</v>
      </c>
      <c r="GE31" s="974" t="s">
        <v>13</v>
      </c>
      <c r="GF31" s="982" t="s">
        <v>14</v>
      </c>
      <c r="GG31" s="76" t="s">
        <v>125</v>
      </c>
      <c r="GH31" s="25"/>
      <c r="GI31" s="1385"/>
      <c r="GJ31" s="1486"/>
      <c r="GK31" s="1489"/>
      <c r="GL31" s="1640"/>
      <c r="GM31" s="1169"/>
      <c r="GN31" s="1169"/>
      <c r="GO31" s="1169"/>
      <c r="GP31" s="1641"/>
      <c r="GQ31" s="1640"/>
      <c r="GR31" s="1169"/>
      <c r="GS31" s="1169"/>
      <c r="GT31" s="1169"/>
      <c r="GU31" s="1641"/>
      <c r="GV31" s="1644"/>
      <c r="GW31" s="1647"/>
      <c r="GX31" s="1718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760"/>
      <c r="HK31" s="1760"/>
      <c r="HL31" s="1760"/>
      <c r="HM31" s="1760"/>
      <c r="HN31" s="1760"/>
      <c r="HO31" s="1760"/>
      <c r="HP31" s="1760"/>
      <c r="HQ31" s="982" t="s">
        <v>12</v>
      </c>
      <c r="HR31" s="1638"/>
      <c r="HS31" s="1663"/>
      <c r="HT31" s="1627"/>
      <c r="HU31" s="1629"/>
      <c r="HV31" s="1629"/>
      <c r="HW31" s="1629"/>
      <c r="HX31" s="1762"/>
      <c r="HY31" s="1622"/>
      <c r="HZ31" s="1622"/>
      <c r="IA31" s="1622"/>
      <c r="IB31" s="1622"/>
      <c r="IC31" s="1652"/>
      <c r="ID31" s="1653"/>
      <c r="IE31" s="1655"/>
      <c r="IF31" s="1622"/>
      <c r="IG31" s="17"/>
      <c r="IH31" s="42"/>
      <c r="II31" s="18" t="s">
        <v>12</v>
      </c>
      <c r="IJ31" s="974" t="s">
        <v>13</v>
      </c>
      <c r="IK31" s="841" t="s">
        <v>14</v>
      </c>
      <c r="IL31" s="18" t="s">
        <v>12</v>
      </c>
      <c r="IM31" s="974" t="s">
        <v>13</v>
      </c>
      <c r="IN31" s="982" t="s">
        <v>14</v>
      </c>
      <c r="IO31" s="41" t="s">
        <v>12</v>
      </c>
      <c r="IP31" s="974" t="s">
        <v>13</v>
      </c>
      <c r="IQ31" s="841" t="s">
        <v>14</v>
      </c>
      <c r="IR31" s="18" t="s">
        <v>12</v>
      </c>
      <c r="IS31" s="974" t="s">
        <v>13</v>
      </c>
      <c r="IT31" s="982" t="s">
        <v>14</v>
      </c>
      <c r="IU31" s="41" t="s">
        <v>12</v>
      </c>
      <c r="IV31" s="974" t="s">
        <v>13</v>
      </c>
      <c r="IW31" s="982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726"/>
      <c r="JE31" s="1727"/>
      <c r="JF31" s="1727"/>
      <c r="JG31" s="1621"/>
      <c r="JH31" s="1169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749"/>
      <c r="JQ31" s="1619"/>
      <c r="JR31" s="1619"/>
      <c r="JS31" s="1619"/>
      <c r="JT31" s="1765"/>
      <c r="JU31" s="1620"/>
      <c r="JV31" s="1620"/>
      <c r="JW31" s="1620"/>
      <c r="JX31" s="1620"/>
      <c r="JY31" s="1620"/>
      <c r="JZ31" s="1620"/>
      <c r="KA31" s="1620"/>
      <c r="KB31" s="1620"/>
      <c r="KC31" s="1620"/>
      <c r="KD31" s="1620"/>
      <c r="KE31" s="1614"/>
      <c r="KF31" s="1585"/>
      <c r="KG31" s="1588"/>
      <c r="KH31" s="1591"/>
      <c r="KI31" s="1583"/>
      <c r="KJ31" s="1601"/>
      <c r="KK31" s="298"/>
      <c r="KL31" s="42"/>
      <c r="KM31" s="1726"/>
      <c r="KN31" s="1727"/>
      <c r="KO31" s="1621"/>
      <c r="KP31" s="1726"/>
      <c r="KQ31" s="1727"/>
      <c r="KR31" s="1621"/>
      <c r="KS31" s="1726"/>
      <c r="KT31" s="1727"/>
      <c r="KU31" s="1621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963" t="s">
        <v>208</v>
      </c>
      <c r="LP31" s="785" t="s">
        <v>209</v>
      </c>
      <c r="LQ31" s="785" t="s">
        <v>205</v>
      </c>
      <c r="LR31" s="786" t="s">
        <v>210</v>
      </c>
      <c r="LS31" s="916" t="s">
        <v>228</v>
      </c>
      <c r="LT31" s="917" t="s">
        <v>228</v>
      </c>
      <c r="LU31" s="917" t="s">
        <v>228</v>
      </c>
      <c r="LV31" s="917" t="s">
        <v>228</v>
      </c>
      <c r="LW31" s="920" t="s">
        <v>228</v>
      </c>
    </row>
    <row r="32" spans="1:336" s="414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31</v>
      </c>
      <c r="E32" s="56">
        <f>E33+E34+E40+E45</f>
        <v>1</v>
      </c>
      <c r="F32" s="56">
        <f>F33+F34+F40+F45</f>
        <v>0</v>
      </c>
      <c r="G32" s="705">
        <f t="shared" ref="G32:G50" si="152">SUM(D32:F32)/C32*100</f>
        <v>6.0952380952380949</v>
      </c>
      <c r="H32" s="56">
        <f>H33+H34+H40+H45</f>
        <v>30</v>
      </c>
      <c r="I32" s="403">
        <f>I33+I34+I40+I45</f>
        <v>0</v>
      </c>
      <c r="J32" s="178">
        <f>J33+J34+J40+J45</f>
        <v>41</v>
      </c>
      <c r="K32" s="56">
        <f>K33+K34+K40+K45</f>
        <v>50</v>
      </c>
      <c r="L32" s="56">
        <f>L33+L34+L40+L45</f>
        <v>45</v>
      </c>
      <c r="M32" s="405">
        <f>L32/C32*100</f>
        <v>8.5714285714285712</v>
      </c>
      <c r="N32" s="178">
        <f>N33+N34+N40+N45</f>
        <v>41</v>
      </c>
      <c r="O32" s="56">
        <f>O33+O34+O40+O45</f>
        <v>52</v>
      </c>
      <c r="P32" s="56">
        <f>P33+P34+P40+P45</f>
        <v>46</v>
      </c>
      <c r="Q32" s="395">
        <f>P32/C32*100</f>
        <v>8.7619047619047628</v>
      </c>
      <c r="R32" s="178">
        <f t="shared" ref="R32:AF32" si="153">R33+R34+R40+R45</f>
        <v>0</v>
      </c>
      <c r="S32" s="56">
        <f t="shared" si="153"/>
        <v>0</v>
      </c>
      <c r="T32" s="56">
        <f t="shared" si="153"/>
        <v>0</v>
      </c>
      <c r="U32" s="56">
        <f t="shared" si="153"/>
        <v>0</v>
      </c>
      <c r="V32" s="56">
        <f t="shared" si="153"/>
        <v>0</v>
      </c>
      <c r="W32" s="393">
        <f t="shared" si="153"/>
        <v>0</v>
      </c>
      <c r="X32" s="56">
        <f t="shared" si="153"/>
        <v>41</v>
      </c>
      <c r="Y32" s="56">
        <f t="shared" si="153"/>
        <v>52</v>
      </c>
      <c r="Z32" s="56">
        <f t="shared" si="153"/>
        <v>41</v>
      </c>
      <c r="AA32" s="56">
        <f t="shared" si="153"/>
        <v>52</v>
      </c>
      <c r="AB32" s="56">
        <f t="shared" si="153"/>
        <v>62</v>
      </c>
      <c r="AC32" s="56">
        <f t="shared" si="153"/>
        <v>66</v>
      </c>
      <c r="AD32" s="56">
        <f t="shared" si="153"/>
        <v>0</v>
      </c>
      <c r="AE32" s="56">
        <f t="shared" si="153"/>
        <v>0</v>
      </c>
      <c r="AF32" s="393">
        <f t="shared" si="153"/>
        <v>0</v>
      </c>
      <c r="AG32" s="393"/>
      <c r="AH32" s="58"/>
      <c r="AI32" s="769" t="s">
        <v>131</v>
      </c>
      <c r="AJ32" s="844">
        <f>AJ34+AJ40+AJ45+AJ33</f>
        <v>579</v>
      </c>
      <c r="AK32" s="759">
        <f>AK33+AK34+AK40+AK45</f>
        <v>50</v>
      </c>
      <c r="AL32" s="845">
        <f>AK32/AJ32*100</f>
        <v>8.6355785837651116</v>
      </c>
      <c r="AM32" s="762">
        <f t="shared" ref="AM32:AU32" si="154">AM33+AM34+AM40+AM45</f>
        <v>49</v>
      </c>
      <c r="AN32" s="762">
        <f t="shared" si="154"/>
        <v>51</v>
      </c>
      <c r="AO32" s="762">
        <f t="shared" si="154"/>
        <v>7</v>
      </c>
      <c r="AP32" s="762">
        <f t="shared" si="154"/>
        <v>0</v>
      </c>
      <c r="AQ32" s="770">
        <f t="shared" si="154"/>
        <v>56</v>
      </c>
      <c r="AR32" s="762">
        <f t="shared" si="154"/>
        <v>0</v>
      </c>
      <c r="AS32" s="762">
        <f t="shared" si="154"/>
        <v>0</v>
      </c>
      <c r="AT32" s="846">
        <f t="shared" si="154"/>
        <v>53</v>
      </c>
      <c r="AU32" s="759">
        <f t="shared" si="154"/>
        <v>45</v>
      </c>
      <c r="AV32" s="845">
        <f>AU32/AJ32*100</f>
        <v>7.7720207253886011</v>
      </c>
      <c r="AW32" s="762">
        <f>AW33+AW34+AW40+AW45</f>
        <v>46</v>
      </c>
      <c r="AX32" s="847">
        <f>AX33+AX34+AX40+AX45</f>
        <v>45</v>
      </c>
      <c r="AY32" s="762">
        <f t="shared" ref="AY32:BA32" si="155">AY33+AY34+AY40+AY45</f>
        <v>0</v>
      </c>
      <c r="AZ32" s="762">
        <f t="shared" si="155"/>
        <v>0</v>
      </c>
      <c r="BA32" s="762">
        <f t="shared" si="155"/>
        <v>0</v>
      </c>
      <c r="BB32" s="845">
        <f t="shared" ref="BB32:BB50" si="156">BA32/AJ32*100</f>
        <v>0</v>
      </c>
      <c r="BC32" s="762">
        <f t="shared" ref="BC32:BE32" si="157">BC33+BC34+BC40+BC45</f>
        <v>0</v>
      </c>
      <c r="BD32" s="762">
        <f t="shared" si="157"/>
        <v>0</v>
      </c>
      <c r="BE32" s="762">
        <f t="shared" si="157"/>
        <v>1</v>
      </c>
      <c r="BF32" s="845">
        <f>BE32/AJ32*100</f>
        <v>0.17271157167530224</v>
      </c>
      <c r="BG32" s="762">
        <f t="shared" ref="BG32:BM32" si="158">BG33+BG34+BG40+BG45</f>
        <v>0</v>
      </c>
      <c r="BH32" s="762">
        <f t="shared" si="158"/>
        <v>0</v>
      </c>
      <c r="BI32" s="762">
        <f t="shared" si="158"/>
        <v>0</v>
      </c>
      <c r="BJ32" s="762">
        <f t="shared" si="158"/>
        <v>0</v>
      </c>
      <c r="BK32" s="762">
        <f t="shared" si="158"/>
        <v>0</v>
      </c>
      <c r="BL32" s="762">
        <f t="shared" si="158"/>
        <v>15</v>
      </c>
      <c r="BM32" s="770">
        <f t="shared" si="158"/>
        <v>0</v>
      </c>
      <c r="BN32" s="58"/>
      <c r="BO32" s="769" t="s">
        <v>131</v>
      </c>
      <c r="BP32" s="844">
        <f>BP34+BP40+BP45+BP33</f>
        <v>614</v>
      </c>
      <c r="BQ32" s="759">
        <f t="shared" ref="BQ32:BX32" si="159">BQ33+BQ34+BQ40+BQ45</f>
        <v>0</v>
      </c>
      <c r="BR32" s="762">
        <f t="shared" si="159"/>
        <v>82</v>
      </c>
      <c r="BS32" s="762">
        <f t="shared" si="159"/>
        <v>0</v>
      </c>
      <c r="BT32" s="762">
        <f t="shared" si="159"/>
        <v>2</v>
      </c>
      <c r="BU32" s="762">
        <f t="shared" si="159"/>
        <v>2</v>
      </c>
      <c r="BV32" s="762">
        <f t="shared" si="159"/>
        <v>0</v>
      </c>
      <c r="BW32" s="762">
        <f t="shared" si="159"/>
        <v>0</v>
      </c>
      <c r="BX32" s="762">
        <f t="shared" si="159"/>
        <v>1</v>
      </c>
      <c r="BY32" s="845">
        <f t="shared" ref="BY32" si="160">BX32/BP32*100</f>
        <v>0.16286644951140067</v>
      </c>
      <c r="BZ32" s="762">
        <f>BZ33+BZ34+BZ40+BZ45</f>
        <v>0</v>
      </c>
      <c r="CA32" s="762">
        <f>CA33+CA34+CA40+CA45</f>
        <v>0</v>
      </c>
      <c r="CB32" s="762">
        <f>CB33+CB34+CB40+CB45</f>
        <v>0</v>
      </c>
      <c r="CC32" s="845">
        <f>CB32/BP32*100</f>
        <v>0</v>
      </c>
      <c r="CD32" s="762">
        <f t="shared" ref="CD32:CK32" si="161">CD33+CD34+CD40+CD45</f>
        <v>0</v>
      </c>
      <c r="CE32" s="762">
        <f t="shared" si="161"/>
        <v>2</v>
      </c>
      <c r="CF32" s="762">
        <f t="shared" si="161"/>
        <v>0</v>
      </c>
      <c r="CG32" s="762">
        <f t="shared" si="161"/>
        <v>0</v>
      </c>
      <c r="CH32" s="762">
        <f t="shared" si="161"/>
        <v>1</v>
      </c>
      <c r="CI32" s="846">
        <f t="shared" si="161"/>
        <v>18</v>
      </c>
      <c r="CJ32" s="759">
        <f t="shared" si="161"/>
        <v>0</v>
      </c>
      <c r="CK32" s="762">
        <f t="shared" si="161"/>
        <v>2</v>
      </c>
      <c r="CL32" s="851">
        <f>CK32/BP32*100</f>
        <v>0.32573289902280134</v>
      </c>
      <c r="CM32" s="852">
        <f>CM33+CM34+CM40+CM45</f>
        <v>0</v>
      </c>
      <c r="CN32" s="853">
        <f>CN33+CN34+CN40+CN45</f>
        <v>0</v>
      </c>
      <c r="CO32" s="770">
        <f>CO33+CO34+CO40+CO45</f>
        <v>0</v>
      </c>
      <c r="CP32" s="58"/>
      <c r="CQ32" s="71" t="s">
        <v>131</v>
      </c>
      <c r="CR32" s="1008">
        <f t="shared" ref="CR32:DM32" si="162">CR33+CR34+CR40+CR45</f>
        <v>71</v>
      </c>
      <c r="CS32" s="175">
        <f t="shared" si="162"/>
        <v>0</v>
      </c>
      <c r="CT32" s="175">
        <f t="shared" si="162"/>
        <v>38</v>
      </c>
      <c r="CU32" s="72">
        <f t="shared" si="162"/>
        <v>0</v>
      </c>
      <c r="CV32" s="72">
        <f t="shared" si="162"/>
        <v>1</v>
      </c>
      <c r="CW32" s="72">
        <f t="shared" si="162"/>
        <v>0</v>
      </c>
      <c r="CX32" s="72">
        <f t="shared" si="162"/>
        <v>0</v>
      </c>
      <c r="CY32" s="72">
        <f t="shared" si="162"/>
        <v>1</v>
      </c>
      <c r="CZ32" s="72">
        <f t="shared" si="162"/>
        <v>0</v>
      </c>
      <c r="DA32" s="72">
        <f t="shared" si="162"/>
        <v>0</v>
      </c>
      <c r="DB32" s="72">
        <f t="shared" si="162"/>
        <v>1</v>
      </c>
      <c r="DC32" s="72">
        <f t="shared" si="162"/>
        <v>0</v>
      </c>
      <c r="DD32" s="72">
        <f t="shared" si="162"/>
        <v>0</v>
      </c>
      <c r="DE32" s="72">
        <f t="shared" si="162"/>
        <v>0</v>
      </c>
      <c r="DF32" s="72">
        <f t="shared" si="162"/>
        <v>0</v>
      </c>
      <c r="DG32" s="72">
        <f t="shared" si="162"/>
        <v>0</v>
      </c>
      <c r="DH32" s="72">
        <f t="shared" si="162"/>
        <v>1</v>
      </c>
      <c r="DI32" s="171">
        <f t="shared" si="162"/>
        <v>0</v>
      </c>
      <c r="DJ32" s="158">
        <f t="shared" si="162"/>
        <v>0</v>
      </c>
      <c r="DK32" s="73">
        <f t="shared" si="162"/>
        <v>1</v>
      </c>
      <c r="DL32" s="292">
        <f t="shared" si="162"/>
        <v>0</v>
      </c>
      <c r="DM32" s="355">
        <f t="shared" si="162"/>
        <v>1</v>
      </c>
      <c r="DN32" s="58"/>
      <c r="DO32" s="71" t="s">
        <v>131</v>
      </c>
      <c r="DP32" s="378">
        <f>DP34+DP40+DP45+DP33</f>
        <v>740</v>
      </c>
      <c r="DQ32" s="747">
        <f t="shared" ref="DQ32:EO32" si="163">DQ33+DQ34+DQ40+DQ45</f>
        <v>0</v>
      </c>
      <c r="DR32" s="748">
        <f t="shared" si="163"/>
        <v>27</v>
      </c>
      <c r="DS32" s="748">
        <f t="shared" si="163"/>
        <v>7</v>
      </c>
      <c r="DT32" s="749">
        <f t="shared" si="163"/>
        <v>0</v>
      </c>
      <c r="DU32" s="747">
        <f t="shared" si="163"/>
        <v>1</v>
      </c>
      <c r="DV32" s="748">
        <f t="shared" si="163"/>
        <v>0</v>
      </c>
      <c r="DW32" s="750">
        <f t="shared" si="163"/>
        <v>1</v>
      </c>
      <c r="DX32" s="751">
        <f>DW32/DP32*100</f>
        <v>0.13513513513513514</v>
      </c>
      <c r="DY32" s="389">
        <f t="shared" si="163"/>
        <v>0</v>
      </c>
      <c r="DZ32" s="242">
        <f t="shared" si="163"/>
        <v>0</v>
      </c>
      <c r="EA32" s="242">
        <f t="shared" si="163"/>
        <v>0</v>
      </c>
      <c r="EB32" s="715">
        <f>EA32/DP32*100</f>
        <v>0</v>
      </c>
      <c r="EC32" s="242">
        <f t="shared" si="163"/>
        <v>0</v>
      </c>
      <c r="ED32" s="242">
        <f t="shared" si="163"/>
        <v>0</v>
      </c>
      <c r="EE32" s="242">
        <f t="shared" si="163"/>
        <v>1</v>
      </c>
      <c r="EF32" s="352">
        <f t="shared" si="163"/>
        <v>0</v>
      </c>
      <c r="EG32" s="389">
        <f t="shared" si="163"/>
        <v>0</v>
      </c>
      <c r="EH32" s="362">
        <f t="shared" si="163"/>
        <v>1</v>
      </c>
      <c r="EI32" s="242">
        <f t="shared" si="163"/>
        <v>1</v>
      </c>
      <c r="EJ32" s="242">
        <f t="shared" si="163"/>
        <v>0</v>
      </c>
      <c r="EK32" s="715">
        <f>EJ32/DP32*100</f>
        <v>0</v>
      </c>
      <c r="EL32" s="242">
        <f t="shared" si="163"/>
        <v>0</v>
      </c>
      <c r="EM32" s="242">
        <f t="shared" si="163"/>
        <v>39</v>
      </c>
      <c r="EN32" s="710">
        <f>EM32/DP32*100</f>
        <v>5.2702702702702702</v>
      </c>
      <c r="EO32" s="242">
        <f t="shared" si="163"/>
        <v>40</v>
      </c>
      <c r="EP32" s="715">
        <f>EO32/DP32*100</f>
        <v>5.4054054054054053</v>
      </c>
      <c r="EQ32" s="58"/>
      <c r="ER32" s="758" t="s">
        <v>131</v>
      </c>
      <c r="ES32" s="759">
        <f t="shared" ref="ES32:FK32" si="164">ES33+ES34+ES40+ES45</f>
        <v>0</v>
      </c>
      <c r="ET32" s="759">
        <f t="shared" si="164"/>
        <v>0</v>
      </c>
      <c r="EU32" s="760">
        <f t="shared" si="164"/>
        <v>0</v>
      </c>
      <c r="EV32" s="759">
        <f t="shared" si="164"/>
        <v>37</v>
      </c>
      <c r="EW32" s="759">
        <f t="shared" si="164"/>
        <v>65</v>
      </c>
      <c r="EX32" s="761">
        <f t="shared" si="164"/>
        <v>14</v>
      </c>
      <c r="EY32" s="762">
        <f t="shared" si="164"/>
        <v>3</v>
      </c>
      <c r="EZ32" s="759">
        <f t="shared" si="164"/>
        <v>3</v>
      </c>
      <c r="FA32" s="760">
        <f t="shared" si="164"/>
        <v>3</v>
      </c>
      <c r="FB32" s="759">
        <f t="shared" si="164"/>
        <v>11</v>
      </c>
      <c r="FC32" s="759">
        <f t="shared" si="164"/>
        <v>7</v>
      </c>
      <c r="FD32" s="761">
        <f t="shared" si="164"/>
        <v>0</v>
      </c>
      <c r="FE32" s="762">
        <f t="shared" si="164"/>
        <v>2</v>
      </c>
      <c r="FF32" s="759">
        <f t="shared" si="164"/>
        <v>0</v>
      </c>
      <c r="FG32" s="760">
        <f t="shared" si="164"/>
        <v>0</v>
      </c>
      <c r="FH32" s="759">
        <f t="shared" si="164"/>
        <v>0</v>
      </c>
      <c r="FI32" s="759">
        <f t="shared" si="164"/>
        <v>0</v>
      </c>
      <c r="FJ32" s="761">
        <f t="shared" si="164"/>
        <v>1</v>
      </c>
      <c r="FK32" s="178">
        <f t="shared" si="164"/>
        <v>454</v>
      </c>
      <c r="FL32" s="764">
        <f t="shared" ref="FL32:FL47" si="165">SUM(FM32:FQ32)/FK32*100</f>
        <v>4.6255506607929515</v>
      </c>
      <c r="FM32" s="759">
        <f t="shared" ref="FM32:GG32" si="166">FM33+FM34+FM40+FM45</f>
        <v>0</v>
      </c>
      <c r="FN32" s="759">
        <f t="shared" si="166"/>
        <v>0</v>
      </c>
      <c r="FO32" s="759">
        <f t="shared" si="166"/>
        <v>6</v>
      </c>
      <c r="FP32" s="765">
        <f t="shared" si="166"/>
        <v>15</v>
      </c>
      <c r="FQ32" s="761">
        <f t="shared" si="166"/>
        <v>0</v>
      </c>
      <c r="FR32" s="759">
        <f t="shared" si="166"/>
        <v>0</v>
      </c>
      <c r="FS32" s="759">
        <f t="shared" si="166"/>
        <v>0</v>
      </c>
      <c r="FT32" s="759">
        <f t="shared" si="166"/>
        <v>0</v>
      </c>
      <c r="FU32" s="759">
        <f t="shared" si="166"/>
        <v>39</v>
      </c>
      <c r="FV32" s="759">
        <f t="shared" si="166"/>
        <v>45</v>
      </c>
      <c r="FW32" s="759">
        <f t="shared" si="166"/>
        <v>5</v>
      </c>
      <c r="FX32" s="759">
        <f t="shared" si="166"/>
        <v>4</v>
      </c>
      <c r="FY32" s="759">
        <f t="shared" si="166"/>
        <v>1</v>
      </c>
      <c r="FZ32" s="759">
        <f t="shared" si="166"/>
        <v>1</v>
      </c>
      <c r="GA32" s="759">
        <f t="shared" si="166"/>
        <v>10</v>
      </c>
      <c r="GB32" s="759">
        <f t="shared" si="166"/>
        <v>4</v>
      </c>
      <c r="GC32" s="759">
        <f t="shared" si="166"/>
        <v>2</v>
      </c>
      <c r="GD32" s="759">
        <f t="shared" si="166"/>
        <v>1</v>
      </c>
      <c r="GE32" s="759">
        <f t="shared" si="166"/>
        <v>1</v>
      </c>
      <c r="GF32" s="759">
        <f t="shared" si="166"/>
        <v>0</v>
      </c>
      <c r="GG32" s="761">
        <f t="shared" si="166"/>
        <v>1</v>
      </c>
      <c r="GH32" s="59"/>
      <c r="GI32" s="71" t="s">
        <v>131</v>
      </c>
      <c r="GJ32" s="485">
        <f>GJ33+GJ34+GJ40+GJ45</f>
        <v>3710</v>
      </c>
      <c r="GK32" s="727">
        <f>(SUM(GL32:GU32)/GJ32)*100</f>
        <v>6.1455525606469008</v>
      </c>
      <c r="GL32" s="158">
        <f t="shared" ref="GL32:HG32" si="167">GL33+GL34+GL40+GL45</f>
        <v>1</v>
      </c>
      <c r="GM32" s="72">
        <f t="shared" si="167"/>
        <v>0</v>
      </c>
      <c r="GN32" s="72">
        <f t="shared" si="167"/>
        <v>0</v>
      </c>
      <c r="GO32" s="72">
        <f t="shared" si="167"/>
        <v>3</v>
      </c>
      <c r="GP32" s="73">
        <f t="shared" si="167"/>
        <v>4</v>
      </c>
      <c r="GQ32" s="158">
        <f t="shared" si="167"/>
        <v>38</v>
      </c>
      <c r="GR32" s="72">
        <f t="shared" si="167"/>
        <v>10</v>
      </c>
      <c r="GS32" s="72">
        <f t="shared" si="167"/>
        <v>45</v>
      </c>
      <c r="GT32" s="72">
        <f t="shared" si="167"/>
        <v>84</v>
      </c>
      <c r="GU32" s="73">
        <f t="shared" si="167"/>
        <v>43</v>
      </c>
      <c r="GV32" s="182">
        <f t="shared" si="167"/>
        <v>247</v>
      </c>
      <c r="GW32" s="182">
        <f t="shared" si="167"/>
        <v>4090</v>
      </c>
      <c r="GX32" s="730">
        <f>GV32/GW32*100</f>
        <v>6.0391198044009782</v>
      </c>
      <c r="GY32" s="158">
        <f t="shared" si="167"/>
        <v>11</v>
      </c>
      <c r="GZ32" s="72">
        <f t="shared" si="167"/>
        <v>0</v>
      </c>
      <c r="HA32" s="72">
        <f t="shared" si="167"/>
        <v>10</v>
      </c>
      <c r="HB32" s="72">
        <f t="shared" si="167"/>
        <v>0</v>
      </c>
      <c r="HC32" s="72">
        <f t="shared" si="167"/>
        <v>0</v>
      </c>
      <c r="HD32" s="72">
        <f t="shared" si="167"/>
        <v>0</v>
      </c>
      <c r="HE32" s="72">
        <f t="shared" si="167"/>
        <v>0</v>
      </c>
      <c r="HF32" s="72">
        <f t="shared" si="167"/>
        <v>0</v>
      </c>
      <c r="HG32" s="73">
        <f t="shared" si="167"/>
        <v>0</v>
      </c>
      <c r="HH32" s="60"/>
      <c r="HI32" s="196" t="s">
        <v>131</v>
      </c>
      <c r="HJ32" s="175">
        <f t="shared" ref="HJ32:IF32" si="168">HJ33+HJ34+HJ40+HJ45</f>
        <v>0</v>
      </c>
      <c r="HK32" s="175">
        <f t="shared" si="168"/>
        <v>0</v>
      </c>
      <c r="HL32" s="175">
        <f t="shared" si="168"/>
        <v>0</v>
      </c>
      <c r="HM32" s="175">
        <f t="shared" si="168"/>
        <v>0</v>
      </c>
      <c r="HN32" s="175">
        <f t="shared" si="168"/>
        <v>0</v>
      </c>
      <c r="HO32" s="175">
        <f t="shared" si="168"/>
        <v>0</v>
      </c>
      <c r="HP32" s="175">
        <f t="shared" si="168"/>
        <v>0</v>
      </c>
      <c r="HQ32" s="179">
        <f t="shared" si="168"/>
        <v>5</v>
      </c>
      <c r="HR32" s="736">
        <f t="shared" si="168"/>
        <v>355</v>
      </c>
      <c r="HS32" s="732">
        <f>SUM(HT32:HX32)/HR32*100</f>
        <v>0</v>
      </c>
      <c r="HT32" s="178">
        <f t="shared" si="168"/>
        <v>0</v>
      </c>
      <c r="HU32" s="175">
        <f t="shared" si="168"/>
        <v>0</v>
      </c>
      <c r="HV32" s="175">
        <f t="shared" si="168"/>
        <v>0</v>
      </c>
      <c r="HW32" s="175">
        <f t="shared" si="168"/>
        <v>0</v>
      </c>
      <c r="HX32" s="179">
        <f t="shared" si="168"/>
        <v>0</v>
      </c>
      <c r="HY32" s="56">
        <f t="shared" si="168"/>
        <v>0</v>
      </c>
      <c r="HZ32" s="56">
        <f t="shared" si="168"/>
        <v>0</v>
      </c>
      <c r="IA32" s="56">
        <f t="shared" si="168"/>
        <v>0</v>
      </c>
      <c r="IB32" s="56">
        <f t="shared" si="168"/>
        <v>0</v>
      </c>
      <c r="IC32" s="56">
        <f t="shared" si="168"/>
        <v>0</v>
      </c>
      <c r="ID32" s="56">
        <f t="shared" si="168"/>
        <v>0</v>
      </c>
      <c r="IE32" s="56">
        <f t="shared" si="168"/>
        <v>0</v>
      </c>
      <c r="IF32" s="393">
        <f t="shared" si="168"/>
        <v>0</v>
      </c>
      <c r="IG32" s="61"/>
      <c r="IH32" s="68" t="s">
        <v>131</v>
      </c>
      <c r="II32" s="158">
        <f t="shared" ref="II32:JH32" si="169">II33+II34+II40+II45</f>
        <v>0</v>
      </c>
      <c r="IJ32" s="158">
        <f t="shared" si="169"/>
        <v>0</v>
      </c>
      <c r="IK32" s="384">
        <f t="shared" si="169"/>
        <v>0</v>
      </c>
      <c r="IL32" s="158">
        <f t="shared" si="169"/>
        <v>2</v>
      </c>
      <c r="IM32" s="158">
        <f t="shared" si="169"/>
        <v>0</v>
      </c>
      <c r="IN32" s="244">
        <f t="shared" si="169"/>
        <v>0</v>
      </c>
      <c r="IO32" s="72">
        <f t="shared" si="169"/>
        <v>6</v>
      </c>
      <c r="IP32" s="158">
        <f t="shared" si="169"/>
        <v>5</v>
      </c>
      <c r="IQ32" s="384">
        <f t="shared" si="169"/>
        <v>0</v>
      </c>
      <c r="IR32" s="158">
        <f t="shared" si="169"/>
        <v>15</v>
      </c>
      <c r="IS32" s="158">
        <f t="shared" si="169"/>
        <v>8</v>
      </c>
      <c r="IT32" s="244">
        <f t="shared" si="169"/>
        <v>0</v>
      </c>
      <c r="IU32" s="72">
        <f t="shared" si="169"/>
        <v>11</v>
      </c>
      <c r="IV32" s="158">
        <f t="shared" si="169"/>
        <v>1</v>
      </c>
      <c r="IW32" s="244">
        <f t="shared" si="169"/>
        <v>0</v>
      </c>
      <c r="IX32" s="158">
        <f t="shared" si="169"/>
        <v>1</v>
      </c>
      <c r="IY32" s="158">
        <f t="shared" si="169"/>
        <v>0</v>
      </c>
      <c r="IZ32" s="244">
        <f t="shared" si="169"/>
        <v>0</v>
      </c>
      <c r="JA32" s="158">
        <f t="shared" si="169"/>
        <v>7</v>
      </c>
      <c r="JB32" s="158">
        <f t="shared" si="169"/>
        <v>0</v>
      </c>
      <c r="JC32" s="244">
        <f t="shared" si="169"/>
        <v>0</v>
      </c>
      <c r="JD32" s="158">
        <f t="shared" si="169"/>
        <v>0</v>
      </c>
      <c r="JE32" s="158">
        <f t="shared" si="169"/>
        <v>0</v>
      </c>
      <c r="JF32" s="158">
        <f t="shared" si="169"/>
        <v>1</v>
      </c>
      <c r="JG32" s="158">
        <f t="shared" si="169"/>
        <v>0</v>
      </c>
      <c r="JH32" s="244">
        <f t="shared" si="169"/>
        <v>0</v>
      </c>
      <c r="JI32" s="61"/>
      <c r="JJ32" s="769" t="s">
        <v>131</v>
      </c>
      <c r="JK32" s="759">
        <f t="shared" ref="JK32:KD32" si="170">JK33+JK34+JK40+JK45</f>
        <v>0</v>
      </c>
      <c r="JL32" s="762">
        <f t="shared" si="170"/>
        <v>1</v>
      </c>
      <c r="JM32" s="762">
        <f t="shared" si="170"/>
        <v>0</v>
      </c>
      <c r="JN32" s="762">
        <f t="shared" si="170"/>
        <v>0</v>
      </c>
      <c r="JO32" s="770">
        <f t="shared" si="170"/>
        <v>0</v>
      </c>
      <c r="JP32" s="759">
        <f t="shared" si="170"/>
        <v>0</v>
      </c>
      <c r="JQ32" s="762">
        <f t="shared" si="170"/>
        <v>0</v>
      </c>
      <c r="JR32" s="762">
        <f t="shared" si="170"/>
        <v>0</v>
      </c>
      <c r="JS32" s="762">
        <f t="shared" si="170"/>
        <v>0</v>
      </c>
      <c r="JT32" s="770">
        <f t="shared" si="170"/>
        <v>0</v>
      </c>
      <c r="JU32" s="759">
        <f t="shared" si="170"/>
        <v>0</v>
      </c>
      <c r="JV32" s="771">
        <f t="shared" si="170"/>
        <v>0</v>
      </c>
      <c r="JW32" s="771">
        <f t="shared" si="170"/>
        <v>0</v>
      </c>
      <c r="JX32" s="771">
        <f t="shared" si="170"/>
        <v>2</v>
      </c>
      <c r="JY32" s="772">
        <f t="shared" si="170"/>
        <v>1</v>
      </c>
      <c r="JZ32" s="759">
        <f t="shared" si="170"/>
        <v>0</v>
      </c>
      <c r="KA32" s="771">
        <f t="shared" si="170"/>
        <v>0</v>
      </c>
      <c r="KB32" s="771">
        <f t="shared" si="170"/>
        <v>1</v>
      </c>
      <c r="KC32" s="771">
        <f t="shared" si="170"/>
        <v>2</v>
      </c>
      <c r="KD32" s="772">
        <f t="shared" si="170"/>
        <v>3</v>
      </c>
      <c r="KE32" s="943">
        <f>KE34+KE40+KE45+KE33</f>
        <v>2678</v>
      </c>
      <c r="KF32" s="773">
        <f>KG32/KE32*100</f>
        <v>2.4271844660194173</v>
      </c>
      <c r="KG32" s="774">
        <f t="shared" ref="KG32:KJ32" si="171">KG34+KG40+KG45+KG33</f>
        <v>65</v>
      </c>
      <c r="KH32" s="771">
        <f t="shared" si="171"/>
        <v>4</v>
      </c>
      <c r="KI32" s="771">
        <f t="shared" si="171"/>
        <v>1</v>
      </c>
      <c r="KJ32" s="772">
        <f t="shared" si="171"/>
        <v>0</v>
      </c>
      <c r="KK32" s="299"/>
      <c r="KL32" s="769" t="s">
        <v>131</v>
      </c>
      <c r="KM32" s="759">
        <f t="shared" ref="KM32:LB32" si="172">KM33+KM34+KM40+KM45</f>
        <v>0</v>
      </c>
      <c r="KN32" s="771">
        <f t="shared" si="172"/>
        <v>0</v>
      </c>
      <c r="KO32" s="771">
        <f t="shared" si="172"/>
        <v>0</v>
      </c>
      <c r="KP32" s="771">
        <f t="shared" si="172"/>
        <v>9</v>
      </c>
      <c r="KQ32" s="771">
        <f t="shared" si="172"/>
        <v>0</v>
      </c>
      <c r="KR32" s="771">
        <f t="shared" si="172"/>
        <v>12</v>
      </c>
      <c r="KS32" s="771">
        <f t="shared" si="172"/>
        <v>6</v>
      </c>
      <c r="KT32" s="771">
        <f t="shared" si="172"/>
        <v>0</v>
      </c>
      <c r="KU32" s="772">
        <f t="shared" si="172"/>
        <v>4</v>
      </c>
      <c r="KV32" s="760">
        <f t="shared" si="172"/>
        <v>0</v>
      </c>
      <c r="KW32" s="772">
        <f t="shared" si="172"/>
        <v>0</v>
      </c>
      <c r="KX32" s="1059">
        <f t="shared" si="172"/>
        <v>0</v>
      </c>
      <c r="KY32" s="759">
        <f t="shared" si="172"/>
        <v>0</v>
      </c>
      <c r="KZ32" s="771">
        <f t="shared" si="172"/>
        <v>0</v>
      </c>
      <c r="LA32" s="771">
        <f t="shared" si="172"/>
        <v>0</v>
      </c>
      <c r="LB32" s="772">
        <f t="shared" si="172"/>
        <v>0</v>
      </c>
      <c r="LD32" s="807" t="s">
        <v>131</v>
      </c>
      <c r="LE32" s="1060">
        <f t="shared" ref="LE32:LW32" si="173">LE33+LE34+LE40+LE45</f>
        <v>0</v>
      </c>
      <c r="LF32" s="1061">
        <f t="shared" si="173"/>
        <v>0</v>
      </c>
      <c r="LG32" s="1061">
        <f t="shared" si="173"/>
        <v>0</v>
      </c>
      <c r="LH32" s="1061">
        <f t="shared" si="173"/>
        <v>0</v>
      </c>
      <c r="LI32" s="1061">
        <f t="shared" si="173"/>
        <v>0</v>
      </c>
      <c r="LJ32" s="1062">
        <f t="shared" si="173"/>
        <v>0</v>
      </c>
      <c r="LK32" s="804">
        <f t="shared" si="173"/>
        <v>0</v>
      </c>
      <c r="LL32" s="791">
        <f t="shared" si="173"/>
        <v>0</v>
      </c>
      <c r="LM32" s="791">
        <f t="shared" si="173"/>
        <v>0</v>
      </c>
      <c r="LN32" s="792">
        <f t="shared" si="173"/>
        <v>0</v>
      </c>
      <c r="LO32" s="804">
        <f t="shared" si="173"/>
        <v>55</v>
      </c>
      <c r="LP32" s="791">
        <f t="shared" si="173"/>
        <v>2</v>
      </c>
      <c r="LQ32" s="791">
        <f t="shared" si="173"/>
        <v>0</v>
      </c>
      <c r="LR32" s="792">
        <f t="shared" si="173"/>
        <v>0</v>
      </c>
      <c r="LS32" s="804">
        <f t="shared" si="173"/>
        <v>370</v>
      </c>
      <c r="LT32" s="791">
        <f t="shared" si="173"/>
        <v>82</v>
      </c>
      <c r="LU32" s="791">
        <f t="shared" si="173"/>
        <v>71</v>
      </c>
      <c r="LV32" s="791">
        <f t="shared" si="173"/>
        <v>62</v>
      </c>
      <c r="LW32" s="792">
        <f t="shared" si="173"/>
        <v>132</v>
      </c>
      <c r="LX32" s="1063"/>
    </row>
    <row r="33" spans="1:336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15</v>
      </c>
      <c r="E33" s="563"/>
      <c r="F33" s="563"/>
      <c r="G33" s="705">
        <f t="shared" si="152"/>
        <v>12.396694214876034</v>
      </c>
      <c r="H33" s="563">
        <v>14</v>
      </c>
      <c r="I33" s="564"/>
      <c r="J33" s="562">
        <v>12</v>
      </c>
      <c r="K33" s="563">
        <v>9</v>
      </c>
      <c r="L33" s="563">
        <v>9</v>
      </c>
      <c r="M33" s="406">
        <f t="shared" ref="M33" si="174">L33/C33*100</f>
        <v>7.4380165289256199</v>
      </c>
      <c r="N33" s="562">
        <v>12</v>
      </c>
      <c r="O33" s="563">
        <v>11</v>
      </c>
      <c r="P33" s="563">
        <v>10</v>
      </c>
      <c r="Q33" s="386">
        <f t="shared" ref="Q33" si="175">P33/C33*100</f>
        <v>8.2644628099173563</v>
      </c>
      <c r="R33" s="562"/>
      <c r="S33" s="563"/>
      <c r="T33" s="563"/>
      <c r="U33" s="563"/>
      <c r="V33" s="563"/>
      <c r="W33" s="565"/>
      <c r="X33" s="563">
        <v>12</v>
      </c>
      <c r="Y33" s="563">
        <v>11</v>
      </c>
      <c r="Z33" s="563">
        <v>12</v>
      </c>
      <c r="AA33" s="563">
        <v>11</v>
      </c>
      <c r="AB33" s="563">
        <v>16</v>
      </c>
      <c r="AC33" s="563">
        <v>8</v>
      </c>
      <c r="AD33" s="563"/>
      <c r="AE33" s="563"/>
      <c r="AF33" s="565"/>
      <c r="AG33" s="565"/>
      <c r="AH33" s="548"/>
      <c r="AI33" s="549" t="s">
        <v>132</v>
      </c>
      <c r="AJ33" s="518">
        <f>ENE!AJ33</f>
        <v>134</v>
      </c>
      <c r="AK33" s="565">
        <v>9</v>
      </c>
      <c r="AL33" s="843">
        <f t="shared" ref="AL33" si="176">AK33/AJ33*100</f>
        <v>6.7164179104477615</v>
      </c>
      <c r="AM33" s="563">
        <v>8</v>
      </c>
      <c r="AN33" s="563">
        <v>10</v>
      </c>
      <c r="AO33" s="563">
        <v>7</v>
      </c>
      <c r="AP33" s="563"/>
      <c r="AQ33" s="565"/>
      <c r="AR33" s="563"/>
      <c r="AS33" s="563"/>
      <c r="AT33" s="564">
        <v>6</v>
      </c>
      <c r="AU33" s="562">
        <v>8</v>
      </c>
      <c r="AV33" s="843"/>
      <c r="AW33" s="563">
        <v>8</v>
      </c>
      <c r="AX33" s="742">
        <v>8</v>
      </c>
      <c r="AY33" s="563"/>
      <c r="AZ33" s="563"/>
      <c r="BA33" s="563"/>
      <c r="BB33" s="843">
        <f t="shared" si="156"/>
        <v>0</v>
      </c>
      <c r="BC33" s="563"/>
      <c r="BD33" s="563"/>
      <c r="BE33" s="563"/>
      <c r="BF33" s="843">
        <f t="shared" ref="BF33" si="177">BE33/AJ33*100</f>
        <v>0</v>
      </c>
      <c r="BG33" s="563"/>
      <c r="BH33" s="563"/>
      <c r="BI33" s="563"/>
      <c r="BJ33" s="563"/>
      <c r="BK33" s="563"/>
      <c r="BL33" s="563"/>
      <c r="BM33" s="565"/>
      <c r="BN33" s="548"/>
      <c r="BO33" s="549" t="s">
        <v>132</v>
      </c>
      <c r="BP33" s="518">
        <v>144</v>
      </c>
      <c r="BQ33" s="562"/>
      <c r="BR33" s="563">
        <v>22</v>
      </c>
      <c r="BS33" s="563"/>
      <c r="BT33" s="563"/>
      <c r="BU33" s="563"/>
      <c r="BV33" s="563"/>
      <c r="BW33" s="563"/>
      <c r="BX33" s="563"/>
      <c r="BY33" s="843">
        <f>BX33/BP33*100</f>
        <v>0</v>
      </c>
      <c r="BZ33" s="563"/>
      <c r="CA33" s="563"/>
      <c r="CB33" s="563"/>
      <c r="CC33" s="843">
        <f t="shared" ref="CC33" si="178">CB33/BP33*100</f>
        <v>0</v>
      </c>
      <c r="CD33" s="563"/>
      <c r="CE33" s="563"/>
      <c r="CF33" s="563"/>
      <c r="CG33" s="563"/>
      <c r="CH33" s="563"/>
      <c r="CI33" s="564"/>
      <c r="CJ33" s="562"/>
      <c r="CK33" s="563"/>
      <c r="CL33" s="850">
        <f t="shared" ref="CL33" si="179">CK33/BP33*100</f>
        <v>0</v>
      </c>
      <c r="CM33" s="563"/>
      <c r="CN33" s="563"/>
      <c r="CO33" s="565"/>
      <c r="CP33" s="548"/>
      <c r="CQ33" s="566" t="s">
        <v>132</v>
      </c>
      <c r="CR33" s="1009">
        <f>ENE!CR33</f>
        <v>8</v>
      </c>
      <c r="CS33" s="569"/>
      <c r="CT33" s="569">
        <v>3</v>
      </c>
      <c r="CU33" s="563"/>
      <c r="CV33" s="563"/>
      <c r="CW33" s="563"/>
      <c r="CX33" s="563"/>
      <c r="CY33" s="563"/>
      <c r="CZ33" s="563"/>
      <c r="DA33" s="563"/>
      <c r="DB33" s="563"/>
      <c r="DC33" s="563"/>
      <c r="DD33" s="563"/>
      <c r="DE33" s="563"/>
      <c r="DF33" s="563"/>
      <c r="DG33" s="563"/>
      <c r="DH33" s="563"/>
      <c r="DI33" s="564"/>
      <c r="DJ33" s="562"/>
      <c r="DK33" s="565"/>
      <c r="DL33" s="563"/>
      <c r="DM33" s="565"/>
      <c r="DN33" s="548"/>
      <c r="DO33" s="566" t="s">
        <v>132</v>
      </c>
      <c r="DP33" s="518">
        <f>ENE!DP33</f>
        <v>175</v>
      </c>
      <c r="DQ33" s="562"/>
      <c r="DR33" s="563">
        <v>1</v>
      </c>
      <c r="DS33" s="563"/>
      <c r="DT33" s="564"/>
      <c r="DU33" s="562"/>
      <c r="DV33" s="563"/>
      <c r="DW33" s="563"/>
      <c r="DX33" s="720">
        <f t="shared" ref="DX33" si="180">DW33/DP33*100</f>
        <v>0</v>
      </c>
      <c r="DY33" s="562"/>
      <c r="DZ33" s="563"/>
      <c r="EA33" s="563"/>
      <c r="EB33" s="716">
        <f t="shared" ref="EB33" si="181">EA33/DP33*100</f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f t="shared" ref="EK33" si="182">EJ33/DP33*100</f>
        <v>0</v>
      </c>
      <c r="EL33" s="563"/>
      <c r="EM33" s="563">
        <v>3</v>
      </c>
      <c r="EN33" s="708">
        <f t="shared" ref="EN33" si="183">EM33/DP33*100</f>
        <v>1.7142857142857144</v>
      </c>
      <c r="EO33" s="563">
        <v>3</v>
      </c>
      <c r="EP33" s="716">
        <f t="shared" ref="EP33" si="184">EO33/DP33*100</f>
        <v>1.7142857142857144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>
        <v>1</v>
      </c>
      <c r="EZ33" s="563"/>
      <c r="FA33" s="564"/>
      <c r="FB33" s="562">
        <v>2</v>
      </c>
      <c r="FC33" s="563"/>
      <c r="FD33" s="565"/>
      <c r="FE33" s="563">
        <v>2</v>
      </c>
      <c r="FF33" s="563"/>
      <c r="FG33" s="564"/>
      <c r="FH33" s="562"/>
      <c r="FI33" s="563"/>
      <c r="FJ33" s="565"/>
      <c r="FK33" s="551">
        <v>92</v>
      </c>
      <c r="FL33" s="757">
        <f t="shared" si="165"/>
        <v>3.2608695652173911</v>
      </c>
      <c r="FM33" s="563"/>
      <c r="FN33" s="563"/>
      <c r="FO33" s="563"/>
      <c r="FP33" s="563">
        <v>3</v>
      </c>
      <c r="FQ33" s="565"/>
      <c r="FR33" s="562"/>
      <c r="FS33" s="563"/>
      <c r="FT33" s="563"/>
      <c r="FU33" s="563"/>
      <c r="FV33" s="563"/>
      <c r="FW33" s="563"/>
      <c r="FX33" s="563">
        <v>1</v>
      </c>
      <c r="FY33" s="563"/>
      <c r="FZ33" s="563"/>
      <c r="GA33" s="563">
        <v>4</v>
      </c>
      <c r="GB33" s="563"/>
      <c r="GC33" s="563"/>
      <c r="GD33" s="563"/>
      <c r="GE33" s="563"/>
      <c r="GF33" s="563"/>
      <c r="GG33" s="565"/>
      <c r="GH33" s="548"/>
      <c r="GI33" s="566" t="s">
        <v>188</v>
      </c>
      <c r="GJ33" s="567">
        <v>189</v>
      </c>
      <c r="GK33" s="728">
        <f>(SUM(GL33:GU33)/GJ33)*100</f>
        <v>5.2910052910052912</v>
      </c>
      <c r="GL33" s="562"/>
      <c r="GM33" s="563"/>
      <c r="GN33" s="563"/>
      <c r="GO33" s="563"/>
      <c r="GP33" s="565"/>
      <c r="GQ33" s="562">
        <v>1</v>
      </c>
      <c r="GR33" s="563"/>
      <c r="GS33" s="563">
        <v>4</v>
      </c>
      <c r="GT33" s="563">
        <v>3</v>
      </c>
      <c r="GU33" s="565">
        <v>2</v>
      </c>
      <c r="GV33" s="568">
        <v>31</v>
      </c>
      <c r="GW33" s="568">
        <v>34</v>
      </c>
      <c r="GX33" s="730">
        <f t="shared" ref="GX33" si="185">GV33/GW33*100</f>
        <v>91.17647058823529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f t="shared" ref="HS33" si="186">SUM(HT33:HX33)/HR33*100</f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>
        <v>1</v>
      </c>
      <c r="IP33" s="563"/>
      <c r="IQ33" s="564"/>
      <c r="IR33" s="562">
        <v>3</v>
      </c>
      <c r="IS33" s="563"/>
      <c r="IT33" s="565"/>
      <c r="IU33" s="563">
        <v>4</v>
      </c>
      <c r="IV33" s="563"/>
      <c r="IW33" s="565"/>
      <c r="IX33" s="562"/>
      <c r="IY33" s="563"/>
      <c r="IZ33" s="565"/>
      <c r="JA33" s="562">
        <v>6</v>
      </c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>
        <v>1</v>
      </c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>
        <v>2</v>
      </c>
      <c r="JY33" s="565"/>
      <c r="JZ33" s="562"/>
      <c r="KA33" s="563"/>
      <c r="KB33" s="563"/>
      <c r="KC33" s="563"/>
      <c r="KD33" s="565"/>
      <c r="KE33" s="551">
        <v>649</v>
      </c>
      <c r="KF33" s="766">
        <f t="shared" ref="KF33" si="187">KG33/KE33*100</f>
        <v>0.77041602465331283</v>
      </c>
      <c r="KG33" s="563">
        <v>5</v>
      </c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87">
        <v>12</v>
      </c>
      <c r="LP33" s="788"/>
      <c r="LQ33" s="788"/>
      <c r="LR33" s="789"/>
      <c r="LS33" s="787"/>
      <c r="LT33" s="788"/>
      <c r="LU33" s="788"/>
      <c r="LV33" s="788"/>
      <c r="LW33" s="789"/>
      <c r="LX33" s="962"/>
    </row>
    <row r="34" spans="1:336" s="414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16</v>
      </c>
      <c r="E34" s="159">
        <f t="shared" ref="E34:F34" si="188">SUM(E35:E39)</f>
        <v>1</v>
      </c>
      <c r="F34" s="159">
        <f t="shared" si="188"/>
        <v>0</v>
      </c>
      <c r="G34" s="705">
        <f t="shared" si="152"/>
        <v>7.981220657276995</v>
      </c>
      <c r="H34" s="159">
        <f t="shared" ref="H34:L34" si="189">SUM(H35:H39)</f>
        <v>16</v>
      </c>
      <c r="I34" s="159">
        <f t="shared" si="189"/>
        <v>0</v>
      </c>
      <c r="J34" s="159">
        <f t="shared" si="189"/>
        <v>14</v>
      </c>
      <c r="K34" s="159">
        <f t="shared" si="189"/>
        <v>18</v>
      </c>
      <c r="L34" s="159">
        <f t="shared" si="189"/>
        <v>13</v>
      </c>
      <c r="M34" s="407">
        <f t="shared" ref="M34:M50" si="190">L34/C34*100</f>
        <v>6.103286384976526</v>
      </c>
      <c r="N34" s="159">
        <f t="shared" ref="N34:P34" si="191">SUM(N35:N39)</f>
        <v>14</v>
      </c>
      <c r="O34" s="159">
        <f t="shared" si="191"/>
        <v>18</v>
      </c>
      <c r="P34" s="159">
        <f t="shared" si="191"/>
        <v>13</v>
      </c>
      <c r="Q34" s="387">
        <f t="shared" ref="Q34:Q50" si="192">P34/C34*100</f>
        <v>6.103286384976526</v>
      </c>
      <c r="R34" s="159">
        <f t="shared" ref="R34:AF34" si="193">SUM(R35:R39)</f>
        <v>0</v>
      </c>
      <c r="S34" s="151">
        <f t="shared" si="193"/>
        <v>0</v>
      </c>
      <c r="T34" s="151">
        <f t="shared" si="193"/>
        <v>0</v>
      </c>
      <c r="U34" s="151">
        <f t="shared" si="193"/>
        <v>0</v>
      </c>
      <c r="V34" s="151">
        <f t="shared" si="193"/>
        <v>0</v>
      </c>
      <c r="W34" s="153">
        <f t="shared" si="193"/>
        <v>0</v>
      </c>
      <c r="X34" s="151">
        <f t="shared" si="193"/>
        <v>14</v>
      </c>
      <c r="Y34" s="151">
        <f t="shared" si="193"/>
        <v>18</v>
      </c>
      <c r="Z34" s="151">
        <f t="shared" si="193"/>
        <v>14</v>
      </c>
      <c r="AA34" s="151">
        <f t="shared" si="193"/>
        <v>18</v>
      </c>
      <c r="AB34" s="151">
        <f t="shared" si="193"/>
        <v>16</v>
      </c>
      <c r="AC34" s="151">
        <f t="shared" si="193"/>
        <v>31</v>
      </c>
      <c r="AD34" s="151">
        <f t="shared" si="193"/>
        <v>0</v>
      </c>
      <c r="AE34" s="151">
        <f t="shared" si="193"/>
        <v>0</v>
      </c>
      <c r="AF34" s="153">
        <f t="shared" si="193"/>
        <v>0</v>
      </c>
      <c r="AG34" s="153"/>
      <c r="AH34" s="154"/>
      <c r="AI34" s="275" t="s">
        <v>128</v>
      </c>
      <c r="AJ34" s="425">
        <f t="shared" ref="AJ34:AK34" si="194">SUM(AJ35:AJ39)</f>
        <v>209</v>
      </c>
      <c r="AK34" s="159">
        <f t="shared" si="194"/>
        <v>20</v>
      </c>
      <c r="AL34" s="708">
        <f t="shared" ref="AL34:AL45" si="195">AK34/AJ34*100</f>
        <v>9.5693779904306222</v>
      </c>
      <c r="AM34" s="151">
        <f t="shared" ref="AM34:BM34" si="196">SUM(AM35:AM39)</f>
        <v>20</v>
      </c>
      <c r="AN34" s="151">
        <f t="shared" si="196"/>
        <v>20</v>
      </c>
      <c r="AO34" s="151">
        <f t="shared" si="196"/>
        <v>0</v>
      </c>
      <c r="AP34" s="151">
        <f t="shared" si="196"/>
        <v>0</v>
      </c>
      <c r="AQ34" s="153">
        <f t="shared" si="196"/>
        <v>26</v>
      </c>
      <c r="AR34" s="151">
        <f t="shared" si="196"/>
        <v>0</v>
      </c>
      <c r="AS34" s="151">
        <f t="shared" si="196"/>
        <v>0</v>
      </c>
      <c r="AT34" s="172">
        <f t="shared" si="196"/>
        <v>22</v>
      </c>
      <c r="AU34" s="159">
        <f t="shared" si="196"/>
        <v>14</v>
      </c>
      <c r="AV34" s="708">
        <f t="shared" ref="AV34:AV45" si="197">AU34/AJ34*100</f>
        <v>6.6985645933014357</v>
      </c>
      <c r="AW34" s="155">
        <f t="shared" si="196"/>
        <v>14</v>
      </c>
      <c r="AX34" s="743">
        <f t="shared" si="196"/>
        <v>14</v>
      </c>
      <c r="AY34" s="151">
        <f t="shared" si="196"/>
        <v>0</v>
      </c>
      <c r="AZ34" s="155">
        <f t="shared" si="196"/>
        <v>0</v>
      </c>
      <c r="BA34" s="155">
        <f t="shared" si="196"/>
        <v>0</v>
      </c>
      <c r="BB34" s="708">
        <f t="shared" si="156"/>
        <v>0</v>
      </c>
      <c r="BC34" s="155">
        <f t="shared" si="196"/>
        <v>0</v>
      </c>
      <c r="BD34" s="155">
        <f t="shared" si="196"/>
        <v>0</v>
      </c>
      <c r="BE34" s="155">
        <f t="shared" si="196"/>
        <v>0</v>
      </c>
      <c r="BF34" s="708">
        <f t="shared" ref="BF34:BF45" si="198">BE34/AJ34*100</f>
        <v>0</v>
      </c>
      <c r="BG34" s="155">
        <f t="shared" si="196"/>
        <v>0</v>
      </c>
      <c r="BH34" s="151">
        <f t="shared" si="196"/>
        <v>0</v>
      </c>
      <c r="BI34" s="151">
        <f t="shared" si="196"/>
        <v>0</v>
      </c>
      <c r="BJ34" s="151">
        <f t="shared" si="196"/>
        <v>0</v>
      </c>
      <c r="BK34" s="151">
        <f t="shared" si="196"/>
        <v>0</v>
      </c>
      <c r="BL34" s="151">
        <f t="shared" si="196"/>
        <v>8</v>
      </c>
      <c r="BM34" s="153">
        <f t="shared" si="196"/>
        <v>0</v>
      </c>
      <c r="BN34" s="154"/>
      <c r="BO34" s="150" t="s">
        <v>128</v>
      </c>
      <c r="BP34" s="425">
        <f t="shared" ref="BP34:CO34" si="199">SUM(BP35:BP39)</f>
        <v>212</v>
      </c>
      <c r="BQ34" s="159">
        <f t="shared" si="199"/>
        <v>0</v>
      </c>
      <c r="BR34" s="151">
        <f t="shared" si="199"/>
        <v>28</v>
      </c>
      <c r="BS34" s="151">
        <f t="shared" si="199"/>
        <v>0</v>
      </c>
      <c r="BT34" s="151">
        <f t="shared" si="199"/>
        <v>0</v>
      </c>
      <c r="BU34" s="151">
        <f t="shared" si="199"/>
        <v>2</v>
      </c>
      <c r="BV34" s="151">
        <f t="shared" si="199"/>
        <v>0</v>
      </c>
      <c r="BW34" s="151">
        <f t="shared" si="199"/>
        <v>0</v>
      </c>
      <c r="BX34" s="155">
        <f t="shared" si="199"/>
        <v>1</v>
      </c>
      <c r="BY34" s="708">
        <f t="shared" ref="BY34:BY50" si="200">BX34/BP34*100</f>
        <v>0.47169811320754718</v>
      </c>
      <c r="BZ34" s="155">
        <f t="shared" si="199"/>
        <v>0</v>
      </c>
      <c r="CA34" s="155">
        <f t="shared" si="199"/>
        <v>0</v>
      </c>
      <c r="CB34" s="155">
        <f t="shared" si="199"/>
        <v>0</v>
      </c>
      <c r="CC34" s="708">
        <f t="shared" ref="CC34:CC50" si="201">CB34/BP34*100</f>
        <v>0</v>
      </c>
      <c r="CD34" s="155">
        <f t="shared" si="199"/>
        <v>0</v>
      </c>
      <c r="CE34" s="155">
        <f t="shared" si="199"/>
        <v>2</v>
      </c>
      <c r="CF34" s="155">
        <f t="shared" si="199"/>
        <v>0</v>
      </c>
      <c r="CG34" s="155">
        <f t="shared" si="199"/>
        <v>0</v>
      </c>
      <c r="CH34" s="155">
        <f t="shared" si="199"/>
        <v>1</v>
      </c>
      <c r="CI34" s="353">
        <f t="shared" si="199"/>
        <v>9</v>
      </c>
      <c r="CJ34" s="159">
        <f t="shared" si="199"/>
        <v>0</v>
      </c>
      <c r="CK34" s="155">
        <f t="shared" si="199"/>
        <v>2</v>
      </c>
      <c r="CL34" s="716">
        <f t="shared" ref="CL34:CL50" si="202">CK34/BP34*100</f>
        <v>0.94339622641509435</v>
      </c>
      <c r="CM34" s="151">
        <f t="shared" si="199"/>
        <v>0</v>
      </c>
      <c r="CN34" s="155">
        <f t="shared" si="199"/>
        <v>0</v>
      </c>
      <c r="CO34" s="153">
        <f t="shared" si="199"/>
        <v>0</v>
      </c>
      <c r="CP34" s="154"/>
      <c r="CQ34" s="368" t="s">
        <v>128</v>
      </c>
      <c r="CR34" s="1010">
        <f t="shared" ref="CR34:DM34" si="203">SUM(CR35:CR39)</f>
        <v>35</v>
      </c>
      <c r="CS34" s="155">
        <f t="shared" si="203"/>
        <v>0</v>
      </c>
      <c r="CT34" s="155">
        <f t="shared" si="203"/>
        <v>10</v>
      </c>
      <c r="CU34" s="151">
        <f t="shared" si="203"/>
        <v>0</v>
      </c>
      <c r="CV34" s="151">
        <f t="shared" si="203"/>
        <v>1</v>
      </c>
      <c r="CW34" s="151">
        <f t="shared" si="203"/>
        <v>0</v>
      </c>
      <c r="CX34" s="151">
        <f t="shared" si="203"/>
        <v>0</v>
      </c>
      <c r="CY34" s="151">
        <f t="shared" si="203"/>
        <v>0</v>
      </c>
      <c r="CZ34" s="151">
        <f t="shared" si="203"/>
        <v>0</v>
      </c>
      <c r="DA34" s="151">
        <f t="shared" si="203"/>
        <v>0</v>
      </c>
      <c r="DB34" s="151">
        <f t="shared" si="203"/>
        <v>0</v>
      </c>
      <c r="DC34" s="151">
        <f t="shared" si="203"/>
        <v>0</v>
      </c>
      <c r="DD34" s="151">
        <f t="shared" si="203"/>
        <v>0</v>
      </c>
      <c r="DE34" s="151">
        <f t="shared" si="203"/>
        <v>0</v>
      </c>
      <c r="DF34" s="151">
        <f t="shared" si="203"/>
        <v>0</v>
      </c>
      <c r="DG34" s="151">
        <f t="shared" si="203"/>
        <v>0</v>
      </c>
      <c r="DH34" s="151">
        <f t="shared" si="203"/>
        <v>1</v>
      </c>
      <c r="DI34" s="172">
        <f t="shared" si="203"/>
        <v>0</v>
      </c>
      <c r="DJ34" s="159">
        <f t="shared" si="203"/>
        <v>0</v>
      </c>
      <c r="DK34" s="153">
        <f t="shared" si="203"/>
        <v>0</v>
      </c>
      <c r="DL34" s="151">
        <f t="shared" si="203"/>
        <v>0</v>
      </c>
      <c r="DM34" s="180">
        <f t="shared" si="203"/>
        <v>0</v>
      </c>
      <c r="DN34" s="154"/>
      <c r="DO34" s="150" t="s">
        <v>128</v>
      </c>
      <c r="DP34" s="425">
        <f t="shared" ref="DP34:EO34" si="204">SUM(DP35:DP39)</f>
        <v>319</v>
      </c>
      <c r="DQ34" s="159">
        <f t="shared" si="204"/>
        <v>0</v>
      </c>
      <c r="DR34" s="151">
        <f t="shared" si="204"/>
        <v>18</v>
      </c>
      <c r="DS34" s="151">
        <f t="shared" si="204"/>
        <v>5</v>
      </c>
      <c r="DT34" s="172">
        <f t="shared" si="204"/>
        <v>0</v>
      </c>
      <c r="DU34" s="159">
        <f t="shared" si="204"/>
        <v>1</v>
      </c>
      <c r="DV34" s="151">
        <f t="shared" si="204"/>
        <v>0</v>
      </c>
      <c r="DW34" s="155">
        <f t="shared" si="204"/>
        <v>1</v>
      </c>
      <c r="DX34" s="720">
        <f t="shared" ref="DX34:DX45" si="205">DW34/DP34*100</f>
        <v>0.31347962382445138</v>
      </c>
      <c r="DY34" s="159">
        <f t="shared" si="204"/>
        <v>0</v>
      </c>
      <c r="DZ34" s="155">
        <f t="shared" si="204"/>
        <v>0</v>
      </c>
      <c r="EA34" s="155">
        <f t="shared" si="204"/>
        <v>0</v>
      </c>
      <c r="EB34" s="716">
        <f t="shared" ref="EB34:EB45" si="206">EA34/DP34*100</f>
        <v>0</v>
      </c>
      <c r="EC34" s="151">
        <f t="shared" si="204"/>
        <v>0</v>
      </c>
      <c r="ED34" s="155">
        <f t="shared" si="204"/>
        <v>0</v>
      </c>
      <c r="EE34" s="155">
        <f t="shared" si="204"/>
        <v>1</v>
      </c>
      <c r="EF34" s="353">
        <f t="shared" si="204"/>
        <v>0</v>
      </c>
      <c r="EG34" s="159">
        <f t="shared" si="204"/>
        <v>0</v>
      </c>
      <c r="EH34" s="180">
        <f t="shared" si="204"/>
        <v>1</v>
      </c>
      <c r="EI34" s="151">
        <f t="shared" si="204"/>
        <v>1</v>
      </c>
      <c r="EJ34" s="155">
        <f t="shared" si="204"/>
        <v>0</v>
      </c>
      <c r="EK34" s="716">
        <f t="shared" ref="EK34:EK45" si="207">EJ34/DP34*100</f>
        <v>0</v>
      </c>
      <c r="EL34" s="151">
        <f t="shared" si="204"/>
        <v>0</v>
      </c>
      <c r="EM34" s="155">
        <f t="shared" si="204"/>
        <v>20</v>
      </c>
      <c r="EN34" s="708">
        <f t="shared" ref="EN34:EN45" si="208">EM34/DP34*100</f>
        <v>6.2695924764890272</v>
      </c>
      <c r="EO34" s="155">
        <f t="shared" si="204"/>
        <v>21</v>
      </c>
      <c r="EP34" s="716">
        <f t="shared" ref="EP34:EP45" si="209">EO34/DP34*100</f>
        <v>6.5830721003134789</v>
      </c>
      <c r="EQ34" s="154"/>
      <c r="ER34" s="150" t="s">
        <v>128</v>
      </c>
      <c r="ES34" s="159">
        <f t="shared" ref="ES34:GG34" si="210">SUM(ES35:ES39)</f>
        <v>0</v>
      </c>
      <c r="ET34" s="151">
        <f t="shared" si="210"/>
        <v>0</v>
      </c>
      <c r="EU34" s="172">
        <f t="shared" si="210"/>
        <v>0</v>
      </c>
      <c r="EV34" s="159">
        <f t="shared" si="210"/>
        <v>25</v>
      </c>
      <c r="EW34" s="155">
        <f t="shared" si="210"/>
        <v>58</v>
      </c>
      <c r="EX34" s="180">
        <f t="shared" si="210"/>
        <v>14</v>
      </c>
      <c r="EY34" s="151">
        <f t="shared" si="210"/>
        <v>2</v>
      </c>
      <c r="EZ34" s="151">
        <f t="shared" si="210"/>
        <v>1</v>
      </c>
      <c r="FA34" s="172">
        <f t="shared" si="210"/>
        <v>2</v>
      </c>
      <c r="FB34" s="159">
        <f t="shared" si="210"/>
        <v>5</v>
      </c>
      <c r="FC34" s="151">
        <f t="shared" si="210"/>
        <v>5</v>
      </c>
      <c r="FD34" s="153">
        <f t="shared" si="210"/>
        <v>0</v>
      </c>
      <c r="FE34" s="151">
        <f t="shared" si="210"/>
        <v>0</v>
      </c>
      <c r="FF34" s="151">
        <f t="shared" si="210"/>
        <v>0</v>
      </c>
      <c r="FG34" s="172">
        <f t="shared" si="210"/>
        <v>0</v>
      </c>
      <c r="FH34" s="159">
        <f t="shared" si="210"/>
        <v>0</v>
      </c>
      <c r="FI34" s="151">
        <f t="shared" si="210"/>
        <v>0</v>
      </c>
      <c r="FJ34" s="153">
        <f t="shared" si="210"/>
        <v>1</v>
      </c>
      <c r="FK34" s="427">
        <f t="shared" si="210"/>
        <v>203</v>
      </c>
      <c r="FL34" s="724">
        <f t="shared" si="165"/>
        <v>4.4334975369458132</v>
      </c>
      <c r="FM34" s="151">
        <f t="shared" si="210"/>
        <v>0</v>
      </c>
      <c r="FN34" s="151">
        <f t="shared" si="210"/>
        <v>0</v>
      </c>
      <c r="FO34" s="151">
        <f t="shared" si="210"/>
        <v>3</v>
      </c>
      <c r="FP34" s="151">
        <f t="shared" si="210"/>
        <v>6</v>
      </c>
      <c r="FQ34" s="153">
        <f t="shared" si="210"/>
        <v>0</v>
      </c>
      <c r="FR34" s="159">
        <f t="shared" si="210"/>
        <v>0</v>
      </c>
      <c r="FS34" s="155">
        <f t="shared" si="210"/>
        <v>0</v>
      </c>
      <c r="FT34" s="155">
        <f t="shared" si="210"/>
        <v>0</v>
      </c>
      <c r="FU34" s="151">
        <f t="shared" si="210"/>
        <v>33</v>
      </c>
      <c r="FV34" s="151">
        <f t="shared" si="210"/>
        <v>44</v>
      </c>
      <c r="FW34" s="151">
        <f t="shared" si="210"/>
        <v>5</v>
      </c>
      <c r="FX34" s="151">
        <f t="shared" si="210"/>
        <v>3</v>
      </c>
      <c r="FY34" s="151">
        <f t="shared" si="210"/>
        <v>1</v>
      </c>
      <c r="FZ34" s="151">
        <f t="shared" si="210"/>
        <v>1</v>
      </c>
      <c r="GA34" s="151">
        <f t="shared" si="210"/>
        <v>2</v>
      </c>
      <c r="GB34" s="151">
        <f t="shared" si="210"/>
        <v>4</v>
      </c>
      <c r="GC34" s="151">
        <f t="shared" si="210"/>
        <v>2</v>
      </c>
      <c r="GD34" s="151">
        <f t="shared" si="210"/>
        <v>1</v>
      </c>
      <c r="GE34" s="151">
        <f t="shared" si="210"/>
        <v>1</v>
      </c>
      <c r="GF34" s="151">
        <f t="shared" si="210"/>
        <v>0</v>
      </c>
      <c r="GG34" s="153">
        <f t="shared" si="210"/>
        <v>1</v>
      </c>
      <c r="GH34" s="154"/>
      <c r="GI34" s="150" t="s">
        <v>128</v>
      </c>
      <c r="GJ34" s="487">
        <v>1812</v>
      </c>
      <c r="GK34" s="727">
        <f t="shared" ref="GK34:GK45" si="211">(SUM(GL34:GU34)/GJ34)*100</f>
        <v>7.4503311258278151</v>
      </c>
      <c r="GL34" s="159">
        <f t="shared" ref="GL34:GW34" si="212">SUM(GL35:GL39)</f>
        <v>1</v>
      </c>
      <c r="GM34" s="151">
        <f t="shared" si="212"/>
        <v>0</v>
      </c>
      <c r="GN34" s="151">
        <f t="shared" si="212"/>
        <v>0</v>
      </c>
      <c r="GO34" s="151">
        <f t="shared" si="212"/>
        <v>3</v>
      </c>
      <c r="GP34" s="153">
        <f t="shared" si="212"/>
        <v>1</v>
      </c>
      <c r="GQ34" s="159">
        <f t="shared" si="212"/>
        <v>19</v>
      </c>
      <c r="GR34" s="151">
        <f t="shared" si="212"/>
        <v>5</v>
      </c>
      <c r="GS34" s="151">
        <f t="shared" si="212"/>
        <v>29</v>
      </c>
      <c r="GT34" s="151">
        <f t="shared" si="212"/>
        <v>55</v>
      </c>
      <c r="GU34" s="153">
        <f t="shared" si="212"/>
        <v>22</v>
      </c>
      <c r="GV34" s="159">
        <f t="shared" si="212"/>
        <v>108</v>
      </c>
      <c r="GW34" s="159">
        <f t="shared" si="212"/>
        <v>2005</v>
      </c>
      <c r="GX34" s="730">
        <f t="shared" ref="GX34:GX45" si="213">GV34/GW34*100</f>
        <v>5.3865336658354117</v>
      </c>
      <c r="GY34" s="159">
        <f t="shared" ref="GY34:HG34" si="214">SUM(GY35:GY39)</f>
        <v>8</v>
      </c>
      <c r="GZ34" s="151">
        <f t="shared" si="214"/>
        <v>0</v>
      </c>
      <c r="HA34" s="151">
        <f t="shared" si="214"/>
        <v>10</v>
      </c>
      <c r="HB34" s="151">
        <f t="shared" si="214"/>
        <v>0</v>
      </c>
      <c r="HC34" s="151">
        <f t="shared" si="214"/>
        <v>0</v>
      </c>
      <c r="HD34" s="151">
        <f t="shared" si="214"/>
        <v>0</v>
      </c>
      <c r="HE34" s="151">
        <f t="shared" si="214"/>
        <v>0</v>
      </c>
      <c r="HF34" s="151">
        <f t="shared" si="214"/>
        <v>0</v>
      </c>
      <c r="HG34" s="153">
        <f t="shared" si="214"/>
        <v>0</v>
      </c>
      <c r="HH34" s="154"/>
      <c r="HI34" s="368" t="s">
        <v>128</v>
      </c>
      <c r="HJ34" s="155">
        <f t="shared" ref="HJ34:IF34" si="215">SUM(HJ35:HJ39)</f>
        <v>0</v>
      </c>
      <c r="HK34" s="155">
        <f t="shared" si="215"/>
        <v>0</v>
      </c>
      <c r="HL34" s="155">
        <f t="shared" si="215"/>
        <v>0</v>
      </c>
      <c r="HM34" s="155">
        <f t="shared" si="215"/>
        <v>0</v>
      </c>
      <c r="HN34" s="155">
        <f t="shared" si="215"/>
        <v>0</v>
      </c>
      <c r="HO34" s="155">
        <f t="shared" si="215"/>
        <v>0</v>
      </c>
      <c r="HP34" s="155">
        <f t="shared" si="215"/>
        <v>0</v>
      </c>
      <c r="HQ34" s="180">
        <f t="shared" si="215"/>
        <v>3</v>
      </c>
      <c r="HR34" s="738">
        <f t="shared" si="215"/>
        <v>138</v>
      </c>
      <c r="HS34" s="732">
        <f t="shared" ref="HS34:HS45" si="216">SUM(HT34:HX34)/HR34*100</f>
        <v>0</v>
      </c>
      <c r="HT34" s="159">
        <f t="shared" si="215"/>
        <v>0</v>
      </c>
      <c r="HU34" s="155">
        <f t="shared" si="215"/>
        <v>0</v>
      </c>
      <c r="HV34" s="155">
        <f t="shared" si="215"/>
        <v>0</v>
      </c>
      <c r="HW34" s="155">
        <f t="shared" si="215"/>
        <v>0</v>
      </c>
      <c r="HX34" s="180">
        <f t="shared" si="215"/>
        <v>0</v>
      </c>
      <c r="HY34" s="151">
        <f t="shared" si="215"/>
        <v>0</v>
      </c>
      <c r="HZ34" s="151">
        <f t="shared" si="215"/>
        <v>0</v>
      </c>
      <c r="IA34" s="151">
        <f t="shared" si="215"/>
        <v>0</v>
      </c>
      <c r="IB34" s="151">
        <f t="shared" si="215"/>
        <v>0</v>
      </c>
      <c r="IC34" s="151">
        <f t="shared" si="215"/>
        <v>0</v>
      </c>
      <c r="ID34" s="151">
        <f t="shared" si="215"/>
        <v>0</v>
      </c>
      <c r="IE34" s="151">
        <f t="shared" si="215"/>
        <v>0</v>
      </c>
      <c r="IF34" s="153">
        <f t="shared" si="215"/>
        <v>0</v>
      </c>
      <c r="IG34" s="154"/>
      <c r="IH34" s="275" t="s">
        <v>128</v>
      </c>
      <c r="II34" s="159">
        <f t="shared" ref="II34:JH34" si="217">SUM(II35:II39)</f>
        <v>0</v>
      </c>
      <c r="IJ34" s="151">
        <f t="shared" si="217"/>
        <v>0</v>
      </c>
      <c r="IK34" s="172">
        <f t="shared" si="217"/>
        <v>0</v>
      </c>
      <c r="IL34" s="159">
        <f t="shared" si="217"/>
        <v>1</v>
      </c>
      <c r="IM34" s="151">
        <f t="shared" si="217"/>
        <v>0</v>
      </c>
      <c r="IN34" s="153">
        <f t="shared" si="217"/>
        <v>0</v>
      </c>
      <c r="IO34" s="151">
        <f t="shared" si="217"/>
        <v>2</v>
      </c>
      <c r="IP34" s="151">
        <f t="shared" si="217"/>
        <v>4</v>
      </c>
      <c r="IQ34" s="172">
        <f t="shared" si="217"/>
        <v>0</v>
      </c>
      <c r="IR34" s="159">
        <f t="shared" si="217"/>
        <v>8</v>
      </c>
      <c r="IS34" s="151">
        <f t="shared" si="217"/>
        <v>6</v>
      </c>
      <c r="IT34" s="153">
        <f t="shared" si="217"/>
        <v>0</v>
      </c>
      <c r="IU34" s="151">
        <f t="shared" si="217"/>
        <v>7</v>
      </c>
      <c r="IV34" s="151">
        <f t="shared" si="217"/>
        <v>1</v>
      </c>
      <c r="IW34" s="153">
        <f t="shared" si="217"/>
        <v>0</v>
      </c>
      <c r="IX34" s="159">
        <f t="shared" si="217"/>
        <v>1</v>
      </c>
      <c r="IY34" s="151">
        <f t="shared" si="217"/>
        <v>0</v>
      </c>
      <c r="IZ34" s="153">
        <f t="shared" si="217"/>
        <v>0</v>
      </c>
      <c r="JA34" s="159">
        <f t="shared" si="217"/>
        <v>0</v>
      </c>
      <c r="JB34" s="151">
        <f t="shared" si="217"/>
        <v>0</v>
      </c>
      <c r="JC34" s="153">
        <f t="shared" si="217"/>
        <v>0</v>
      </c>
      <c r="JD34" s="159">
        <f t="shared" si="217"/>
        <v>0</v>
      </c>
      <c r="JE34" s="151">
        <f t="shared" si="217"/>
        <v>0</v>
      </c>
      <c r="JF34" s="151">
        <f t="shared" si="217"/>
        <v>0</v>
      </c>
      <c r="JG34" s="172">
        <f t="shared" si="217"/>
        <v>0</v>
      </c>
      <c r="JH34" s="153">
        <f t="shared" si="217"/>
        <v>0</v>
      </c>
      <c r="JI34" s="154"/>
      <c r="JJ34" s="275" t="s">
        <v>128</v>
      </c>
      <c r="JK34" s="159">
        <f t="shared" ref="JK34:KJ34" si="218">SUM(JK35:JK39)</f>
        <v>0</v>
      </c>
      <c r="JL34" s="151">
        <f t="shared" si="218"/>
        <v>0</v>
      </c>
      <c r="JM34" s="151">
        <f t="shared" si="218"/>
        <v>0</v>
      </c>
      <c r="JN34" s="151">
        <f t="shared" si="218"/>
        <v>0</v>
      </c>
      <c r="JO34" s="153">
        <f t="shared" si="218"/>
        <v>0</v>
      </c>
      <c r="JP34" s="159">
        <f t="shared" si="218"/>
        <v>0</v>
      </c>
      <c r="JQ34" s="151">
        <f t="shared" si="218"/>
        <v>0</v>
      </c>
      <c r="JR34" s="151">
        <f t="shared" si="218"/>
        <v>0</v>
      </c>
      <c r="JS34" s="151">
        <f t="shared" si="218"/>
        <v>0</v>
      </c>
      <c r="JT34" s="153">
        <f t="shared" si="218"/>
        <v>0</v>
      </c>
      <c r="JU34" s="159">
        <f t="shared" si="218"/>
        <v>0</v>
      </c>
      <c r="JV34" s="155">
        <f t="shared" si="218"/>
        <v>0</v>
      </c>
      <c r="JW34" s="155">
        <f t="shared" si="218"/>
        <v>0</v>
      </c>
      <c r="JX34" s="155">
        <f t="shared" si="218"/>
        <v>0</v>
      </c>
      <c r="JY34" s="180">
        <f t="shared" si="218"/>
        <v>0</v>
      </c>
      <c r="JZ34" s="159">
        <f t="shared" si="218"/>
        <v>0</v>
      </c>
      <c r="KA34" s="155">
        <f t="shared" si="218"/>
        <v>0</v>
      </c>
      <c r="KB34" s="155">
        <f t="shared" si="218"/>
        <v>0</v>
      </c>
      <c r="KC34" s="155">
        <f t="shared" si="218"/>
        <v>2</v>
      </c>
      <c r="KD34" s="180">
        <f t="shared" si="218"/>
        <v>0</v>
      </c>
      <c r="KE34" s="159">
        <f t="shared" si="218"/>
        <v>1002</v>
      </c>
      <c r="KF34" s="734">
        <f t="shared" ref="KF34:KF45" si="219">KG34/KE34*100</f>
        <v>2.8942115768463075</v>
      </c>
      <c r="KG34" s="180">
        <f t="shared" si="218"/>
        <v>29</v>
      </c>
      <c r="KH34" s="155">
        <f t="shared" si="218"/>
        <v>4</v>
      </c>
      <c r="KI34" s="155">
        <f t="shared" si="218"/>
        <v>0</v>
      </c>
      <c r="KJ34" s="180">
        <f t="shared" si="218"/>
        <v>0</v>
      </c>
      <c r="KK34" s="301"/>
      <c r="KL34" s="275" t="s">
        <v>128</v>
      </c>
      <c r="KM34" s="159">
        <f t="shared" ref="KM34:LB34" si="220">SUM(KM35:KM39)</f>
        <v>0</v>
      </c>
      <c r="KN34" s="155">
        <f t="shared" si="220"/>
        <v>0</v>
      </c>
      <c r="KO34" s="155">
        <f t="shared" si="220"/>
        <v>0</v>
      </c>
      <c r="KP34" s="155">
        <f t="shared" si="220"/>
        <v>2</v>
      </c>
      <c r="KQ34" s="155">
        <f t="shared" si="220"/>
        <v>0</v>
      </c>
      <c r="KR34" s="155">
        <f t="shared" si="220"/>
        <v>4</v>
      </c>
      <c r="KS34" s="155">
        <f t="shared" si="220"/>
        <v>4</v>
      </c>
      <c r="KT34" s="155">
        <f t="shared" si="220"/>
        <v>0</v>
      </c>
      <c r="KU34" s="180">
        <f t="shared" si="220"/>
        <v>2</v>
      </c>
      <c r="KV34" s="331">
        <f t="shared" si="220"/>
        <v>0</v>
      </c>
      <c r="KW34" s="180">
        <f t="shared" si="220"/>
        <v>0</v>
      </c>
      <c r="KX34" s="414">
        <f t="shared" si="220"/>
        <v>0</v>
      </c>
      <c r="KY34" s="159">
        <f t="shared" si="220"/>
        <v>0</v>
      </c>
      <c r="KZ34" s="155">
        <f t="shared" si="220"/>
        <v>0</v>
      </c>
      <c r="LA34" s="155">
        <f t="shared" si="220"/>
        <v>0</v>
      </c>
      <c r="LB34" s="180">
        <f t="shared" si="220"/>
        <v>0</v>
      </c>
      <c r="LD34" s="275" t="s">
        <v>128</v>
      </c>
      <c r="LE34" s="151">
        <f t="shared" ref="LE34:LW34" si="221">SUM(LE35:LE39)</f>
        <v>0</v>
      </c>
      <c r="LF34" s="151">
        <f t="shared" si="221"/>
        <v>0</v>
      </c>
      <c r="LG34" s="151">
        <f t="shared" si="221"/>
        <v>0</v>
      </c>
      <c r="LH34" s="151">
        <f t="shared" si="221"/>
        <v>0</v>
      </c>
      <c r="LI34" s="151">
        <f t="shared" si="221"/>
        <v>0</v>
      </c>
      <c r="LJ34" s="172">
        <f t="shared" si="221"/>
        <v>0</v>
      </c>
      <c r="LK34" s="454">
        <f t="shared" si="221"/>
        <v>0</v>
      </c>
      <c r="LL34" s="460">
        <f t="shared" si="221"/>
        <v>0</v>
      </c>
      <c r="LM34" s="460">
        <f t="shared" si="221"/>
        <v>0</v>
      </c>
      <c r="LN34" s="462">
        <f t="shared" si="221"/>
        <v>0</v>
      </c>
      <c r="LO34" s="503">
        <f t="shared" si="221"/>
        <v>20</v>
      </c>
      <c r="LP34" s="504">
        <f t="shared" si="221"/>
        <v>2</v>
      </c>
      <c r="LQ34" s="504">
        <f t="shared" si="221"/>
        <v>0</v>
      </c>
      <c r="LR34" s="505">
        <f t="shared" si="221"/>
        <v>0</v>
      </c>
      <c r="LS34" s="454">
        <f t="shared" si="221"/>
        <v>191</v>
      </c>
      <c r="LT34" s="460">
        <f t="shared" si="221"/>
        <v>60</v>
      </c>
      <c r="LU34" s="460">
        <f t="shared" si="221"/>
        <v>65</v>
      </c>
      <c r="LV34" s="460">
        <f t="shared" si="221"/>
        <v>55</v>
      </c>
      <c r="LW34" s="462">
        <f t="shared" si="221"/>
        <v>123</v>
      </c>
      <c r="LX34" s="1063"/>
    </row>
    <row r="35" spans="1:336" s="414" customFormat="1" ht="18.75" x14ac:dyDescent="0.3">
      <c r="A35" s="235">
        <v>1444</v>
      </c>
      <c r="B35" s="201" t="s">
        <v>133</v>
      </c>
      <c r="C35" s="202">
        <v>110</v>
      </c>
      <c r="D35" s="380">
        <v>16</v>
      </c>
      <c r="E35" s="326">
        <v>1</v>
      </c>
      <c r="F35" s="326"/>
      <c r="G35" s="705">
        <f t="shared" si="152"/>
        <v>15.454545454545453</v>
      </c>
      <c r="H35" s="326">
        <v>16</v>
      </c>
      <c r="I35" s="379"/>
      <c r="J35" s="380">
        <v>8</v>
      </c>
      <c r="K35" s="326">
        <v>7</v>
      </c>
      <c r="L35" s="326">
        <v>7</v>
      </c>
      <c r="M35" s="406">
        <f t="shared" si="190"/>
        <v>6.3636363636363633</v>
      </c>
      <c r="N35" s="380">
        <v>8</v>
      </c>
      <c r="O35" s="326">
        <v>7</v>
      </c>
      <c r="P35" s="326">
        <v>7</v>
      </c>
      <c r="Q35" s="386">
        <f t="shared" si="192"/>
        <v>6.3636363636363633</v>
      </c>
      <c r="R35" s="380"/>
      <c r="S35" s="326"/>
      <c r="T35" s="326"/>
      <c r="U35" s="326"/>
      <c r="V35" s="326"/>
      <c r="W35" s="327"/>
      <c r="X35" s="326">
        <v>8</v>
      </c>
      <c r="Y35" s="326">
        <v>7</v>
      </c>
      <c r="Z35" s="326">
        <v>8</v>
      </c>
      <c r="AA35" s="326">
        <v>7</v>
      </c>
      <c r="AB35" s="326">
        <v>8</v>
      </c>
      <c r="AC35" s="326">
        <v>14</v>
      </c>
      <c r="AD35" s="326"/>
      <c r="AE35" s="326"/>
      <c r="AF35" s="327"/>
      <c r="AG35" s="204"/>
      <c r="AH35" s="148"/>
      <c r="AI35" s="276" t="s">
        <v>133</v>
      </c>
      <c r="AJ35" s="202">
        <v>103</v>
      </c>
      <c r="AK35" s="327">
        <v>15</v>
      </c>
      <c r="AL35" s="708">
        <v>7.7669902912621351</v>
      </c>
      <c r="AM35" s="326">
        <v>15</v>
      </c>
      <c r="AN35" s="326">
        <v>15</v>
      </c>
      <c r="AO35" s="326"/>
      <c r="AP35" s="326"/>
      <c r="AQ35" s="327">
        <v>14</v>
      </c>
      <c r="AR35" s="326"/>
      <c r="AS35" s="326"/>
      <c r="AT35" s="379">
        <v>11</v>
      </c>
      <c r="AU35" s="380">
        <v>7</v>
      </c>
      <c r="AV35" s="708">
        <v>9.7087378640776691</v>
      </c>
      <c r="AW35" s="326">
        <v>7</v>
      </c>
      <c r="AX35" s="744">
        <v>7</v>
      </c>
      <c r="AY35" s="326"/>
      <c r="AZ35" s="326"/>
      <c r="BA35" s="326"/>
      <c r="BB35" s="708">
        <f t="shared" si="156"/>
        <v>0</v>
      </c>
      <c r="BC35" s="326"/>
      <c r="BD35" s="326"/>
      <c r="BE35" s="326"/>
      <c r="BF35" s="708">
        <v>0</v>
      </c>
      <c r="BG35" s="326"/>
      <c r="BH35" s="326"/>
      <c r="BI35" s="813"/>
      <c r="BJ35" s="813"/>
      <c r="BK35" s="813"/>
      <c r="BL35" s="813">
        <v>8</v>
      </c>
      <c r="BM35" s="814"/>
      <c r="BN35" s="148"/>
      <c r="BO35" s="201" t="s">
        <v>133</v>
      </c>
      <c r="BP35" s="202">
        <v>102</v>
      </c>
      <c r="BQ35" s="380"/>
      <c r="BR35" s="326">
        <v>12</v>
      </c>
      <c r="BS35" s="326"/>
      <c r="BT35" s="326"/>
      <c r="BU35" s="326">
        <v>2</v>
      </c>
      <c r="BV35" s="326"/>
      <c r="BW35" s="326"/>
      <c r="BX35" s="326"/>
      <c r="BY35" s="708">
        <f t="shared" si="200"/>
        <v>0</v>
      </c>
      <c r="BZ35" s="326"/>
      <c r="CA35" s="326"/>
      <c r="CB35" s="326"/>
      <c r="CC35" s="708">
        <f t="shared" si="201"/>
        <v>0</v>
      </c>
      <c r="CD35" s="326"/>
      <c r="CE35" s="326">
        <v>1</v>
      </c>
      <c r="CF35" s="326"/>
      <c r="CG35" s="326"/>
      <c r="CH35" s="326">
        <v>1</v>
      </c>
      <c r="CI35" s="379">
        <v>6</v>
      </c>
      <c r="CJ35" s="380"/>
      <c r="CK35" s="326">
        <v>1</v>
      </c>
      <c r="CL35" s="716">
        <f t="shared" si="202"/>
        <v>0.98039215686274506</v>
      </c>
      <c r="CM35" s="326"/>
      <c r="CN35" s="326"/>
      <c r="CO35" s="327"/>
      <c r="CP35" s="148"/>
      <c r="CQ35" s="370" t="s">
        <v>133</v>
      </c>
      <c r="CR35" s="1011">
        <v>23</v>
      </c>
      <c r="CS35" s="203"/>
      <c r="CT35" s="203">
        <v>4</v>
      </c>
      <c r="CU35" s="326"/>
      <c r="CV35" s="326">
        <v>1</v>
      </c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/>
      <c r="DL35" s="326"/>
      <c r="DM35" s="327"/>
      <c r="DN35" s="148"/>
      <c r="DO35" s="201" t="s">
        <v>133</v>
      </c>
      <c r="DP35" s="202">
        <v>182</v>
      </c>
      <c r="DQ35" s="380"/>
      <c r="DR35" s="326">
        <v>7</v>
      </c>
      <c r="DS35" s="326">
        <v>4</v>
      </c>
      <c r="DT35" s="379"/>
      <c r="DU35" s="380"/>
      <c r="DV35" s="326"/>
      <c r="DW35" s="326"/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/>
      <c r="EH35" s="327"/>
      <c r="EI35" s="326"/>
      <c r="EJ35" s="326"/>
      <c r="EK35" s="716">
        <v>0</v>
      </c>
      <c r="EL35" s="326"/>
      <c r="EM35" s="326">
        <v>7</v>
      </c>
      <c r="EN35" s="708">
        <v>1.098901098901099</v>
      </c>
      <c r="EO35" s="326">
        <v>8</v>
      </c>
      <c r="EP35" s="716">
        <v>3.8461538461538463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0</v>
      </c>
      <c r="EW35" s="326">
        <v>1</v>
      </c>
      <c r="EX35" s="327">
        <v>0</v>
      </c>
      <c r="EY35" s="326">
        <v>1</v>
      </c>
      <c r="EZ35" s="326">
        <v>1</v>
      </c>
      <c r="FA35" s="379">
        <v>0</v>
      </c>
      <c r="FB35" s="380">
        <v>5</v>
      </c>
      <c r="FC35" s="326">
        <v>3</v>
      </c>
      <c r="FD35" s="327">
        <v>0</v>
      </c>
      <c r="FE35" s="326">
        <v>0</v>
      </c>
      <c r="FF35" s="326">
        <v>0</v>
      </c>
      <c r="FG35" s="379">
        <v>0</v>
      </c>
      <c r="FH35" s="380">
        <v>0</v>
      </c>
      <c r="FI35" s="326">
        <v>0</v>
      </c>
      <c r="FJ35" s="327">
        <v>1</v>
      </c>
      <c r="FK35" s="205">
        <v>66</v>
      </c>
      <c r="FL35" s="724">
        <v>4.5454545454545459</v>
      </c>
      <c r="FM35" s="326">
        <v>0</v>
      </c>
      <c r="FN35" s="326">
        <v>0</v>
      </c>
      <c r="FO35" s="326">
        <v>0</v>
      </c>
      <c r="FP35" s="326">
        <v>3</v>
      </c>
      <c r="FQ35" s="327">
        <v>0</v>
      </c>
      <c r="FR35" s="380">
        <v>0</v>
      </c>
      <c r="FS35" s="326">
        <v>0</v>
      </c>
      <c r="FT35" s="326">
        <v>0</v>
      </c>
      <c r="FU35" s="326">
        <v>0</v>
      </c>
      <c r="FV35" s="326">
        <v>0</v>
      </c>
      <c r="FW35" s="326">
        <v>0</v>
      </c>
      <c r="FX35" s="326">
        <v>1</v>
      </c>
      <c r="FY35" s="326">
        <v>0</v>
      </c>
      <c r="FZ35" s="326">
        <v>1</v>
      </c>
      <c r="GA35" s="326">
        <v>1</v>
      </c>
      <c r="GB35" s="326">
        <v>3</v>
      </c>
      <c r="GC35" s="326">
        <v>1</v>
      </c>
      <c r="GD35" s="326">
        <v>1</v>
      </c>
      <c r="GE35" s="326">
        <v>0</v>
      </c>
      <c r="GF35" s="326">
        <v>0</v>
      </c>
      <c r="GG35" s="327">
        <v>1</v>
      </c>
      <c r="GH35" s="148"/>
      <c r="GI35" s="201" t="s">
        <v>133</v>
      </c>
      <c r="GJ35" s="486">
        <v>958</v>
      </c>
      <c r="GK35" s="727">
        <v>8.2463465553235906</v>
      </c>
      <c r="GL35" s="380">
        <v>0</v>
      </c>
      <c r="GM35" s="326">
        <v>0</v>
      </c>
      <c r="GN35" s="326">
        <v>0</v>
      </c>
      <c r="GO35" s="326">
        <v>0</v>
      </c>
      <c r="GP35" s="327">
        <v>0</v>
      </c>
      <c r="GQ35" s="380">
        <v>15</v>
      </c>
      <c r="GR35" s="326">
        <v>4</v>
      </c>
      <c r="GS35" s="326">
        <v>13</v>
      </c>
      <c r="GT35" s="326">
        <v>32</v>
      </c>
      <c r="GU35" s="327">
        <v>15</v>
      </c>
      <c r="GV35" s="205">
        <v>45</v>
      </c>
      <c r="GW35" s="205">
        <v>1184</v>
      </c>
      <c r="GX35" s="730">
        <v>3.8006756756756759</v>
      </c>
      <c r="GY35" s="380">
        <v>2</v>
      </c>
      <c r="GZ35" s="326">
        <v>0</v>
      </c>
      <c r="HA35" s="326">
        <v>0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0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0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1</v>
      </c>
      <c r="IM35" s="326">
        <v>0</v>
      </c>
      <c r="IN35" s="327">
        <v>0</v>
      </c>
      <c r="IO35" s="326">
        <v>0</v>
      </c>
      <c r="IP35" s="326">
        <v>3</v>
      </c>
      <c r="IQ35" s="379">
        <v>0</v>
      </c>
      <c r="IR35" s="380">
        <v>7</v>
      </c>
      <c r="IS35" s="326">
        <v>4</v>
      </c>
      <c r="IT35" s="327">
        <v>0</v>
      </c>
      <c r="IU35" s="326">
        <v>7</v>
      </c>
      <c r="IV35" s="326">
        <v>0</v>
      </c>
      <c r="IW35" s="327">
        <v>0</v>
      </c>
      <c r="IX35" s="380">
        <v>0</v>
      </c>
      <c r="IY35" s="326">
        <v>0</v>
      </c>
      <c r="IZ35" s="327">
        <v>0</v>
      </c>
      <c r="JA35" s="380">
        <v>0</v>
      </c>
      <c r="JB35" s="326">
        <v>0</v>
      </c>
      <c r="JC35" s="327">
        <v>0</v>
      </c>
      <c r="JD35" s="380">
        <v>0</v>
      </c>
      <c r="JE35" s="326">
        <v>0</v>
      </c>
      <c r="JF35" s="326">
        <v>0</v>
      </c>
      <c r="JG35" s="326">
        <v>0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>
        <v>0</v>
      </c>
      <c r="JQ35" s="326">
        <v>0</v>
      </c>
      <c r="JR35" s="326">
        <v>0</v>
      </c>
      <c r="JS35" s="326">
        <v>0</v>
      </c>
      <c r="JT35" s="327">
        <v>0</v>
      </c>
      <c r="JU35" s="380">
        <v>0</v>
      </c>
      <c r="JV35" s="326">
        <v>0</v>
      </c>
      <c r="JW35" s="326">
        <v>0</v>
      </c>
      <c r="JX35" s="326">
        <v>0</v>
      </c>
      <c r="JY35" s="327">
        <v>0</v>
      </c>
      <c r="JZ35" s="380">
        <v>0</v>
      </c>
      <c r="KA35" s="326">
        <v>0</v>
      </c>
      <c r="KB35" s="326">
        <v>0</v>
      </c>
      <c r="KC35" s="326">
        <v>0</v>
      </c>
      <c r="KD35" s="327">
        <v>0</v>
      </c>
      <c r="KE35" s="205">
        <v>592</v>
      </c>
      <c r="KF35" s="734">
        <v>1.5202702702702704</v>
      </c>
      <c r="KG35" s="173">
        <v>9</v>
      </c>
      <c r="KH35" s="205">
        <v>0</v>
      </c>
      <c r="KI35" s="203">
        <v>0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1</v>
      </c>
      <c r="KQ35" s="203">
        <v>0</v>
      </c>
      <c r="KR35" s="203">
        <v>1</v>
      </c>
      <c r="KS35" s="203">
        <v>0</v>
      </c>
      <c r="KT35" s="203">
        <v>0</v>
      </c>
      <c r="KU35" s="173">
        <v>0</v>
      </c>
      <c r="KV35" s="332"/>
      <c r="KW35" s="173"/>
      <c r="KY35" s="205"/>
      <c r="KZ35" s="203"/>
      <c r="LA35" s="203"/>
      <c r="LB35" s="173"/>
      <c r="LD35" s="276" t="s">
        <v>133</v>
      </c>
      <c r="LE35" s="186"/>
      <c r="LF35" s="186"/>
      <c r="LG35" s="186"/>
      <c r="LH35" s="186"/>
      <c r="LI35" s="186"/>
      <c r="LJ35" s="206"/>
      <c r="LK35" s="455"/>
      <c r="LL35" s="1064"/>
      <c r="LM35" s="1064"/>
      <c r="LN35" s="1065"/>
      <c r="LO35" s="455">
        <v>10</v>
      </c>
      <c r="LP35" s="1064"/>
      <c r="LQ35" s="1064"/>
      <c r="LR35" s="1065"/>
      <c r="LS35" s="455">
        <v>139</v>
      </c>
      <c r="LT35" s="1064">
        <v>27</v>
      </c>
      <c r="LU35" s="1064">
        <v>32</v>
      </c>
      <c r="LV35" s="1064">
        <v>21</v>
      </c>
      <c r="LW35" s="1065">
        <v>69</v>
      </c>
      <c r="LX35" s="1063"/>
    </row>
    <row r="36" spans="1:336" s="414" customFormat="1" ht="18.75" x14ac:dyDescent="0.3">
      <c r="A36" s="235">
        <v>1443</v>
      </c>
      <c r="B36" s="201" t="s">
        <v>134</v>
      </c>
      <c r="C36" s="202">
        <v>58</v>
      </c>
      <c r="D36" s="380"/>
      <c r="E36" s="326"/>
      <c r="F36" s="326"/>
      <c r="G36" s="705">
        <f t="shared" si="152"/>
        <v>0</v>
      </c>
      <c r="H36" s="326"/>
      <c r="I36" s="379"/>
      <c r="J36" s="380">
        <v>4</v>
      </c>
      <c r="K36" s="326">
        <v>8</v>
      </c>
      <c r="L36" s="326">
        <v>4</v>
      </c>
      <c r="M36" s="406">
        <f t="shared" si="190"/>
        <v>6.8965517241379306</v>
      </c>
      <c r="N36" s="380">
        <v>4</v>
      </c>
      <c r="O36" s="326">
        <v>8</v>
      </c>
      <c r="P36" s="326">
        <v>4</v>
      </c>
      <c r="Q36" s="386">
        <f t="shared" si="192"/>
        <v>6.8965517241379306</v>
      </c>
      <c r="R36" s="380"/>
      <c r="S36" s="326"/>
      <c r="T36" s="326"/>
      <c r="U36" s="326"/>
      <c r="V36" s="326"/>
      <c r="W36" s="327"/>
      <c r="X36" s="326">
        <v>4</v>
      </c>
      <c r="Y36" s="326">
        <v>8</v>
      </c>
      <c r="Z36" s="326">
        <v>4</v>
      </c>
      <c r="AA36" s="326">
        <v>8</v>
      </c>
      <c r="AB36" s="326">
        <v>5</v>
      </c>
      <c r="AC36" s="326">
        <v>10</v>
      </c>
      <c r="AD36" s="326"/>
      <c r="AE36" s="326"/>
      <c r="AF36" s="327"/>
      <c r="AG36" s="204"/>
      <c r="AH36" s="148"/>
      <c r="AI36" s="276" t="s">
        <v>134</v>
      </c>
      <c r="AJ36" s="202">
        <v>64</v>
      </c>
      <c r="AK36" s="327">
        <v>2</v>
      </c>
      <c r="AL36" s="708">
        <v>3.125</v>
      </c>
      <c r="AM36" s="326">
        <v>2</v>
      </c>
      <c r="AN36" s="326">
        <v>2</v>
      </c>
      <c r="AO36" s="326"/>
      <c r="AP36" s="326"/>
      <c r="AQ36" s="327">
        <v>7</v>
      </c>
      <c r="AR36" s="326"/>
      <c r="AS36" s="326"/>
      <c r="AT36" s="379">
        <v>8</v>
      </c>
      <c r="AU36" s="380">
        <v>5</v>
      </c>
      <c r="AV36" s="708">
        <v>6.25</v>
      </c>
      <c r="AW36" s="326">
        <v>5</v>
      </c>
      <c r="AX36" s="744">
        <v>5</v>
      </c>
      <c r="AY36" s="326"/>
      <c r="AZ36" s="326"/>
      <c r="BA36" s="326"/>
      <c r="BB36" s="708">
        <f t="shared" si="156"/>
        <v>0</v>
      </c>
      <c r="BC36" s="326"/>
      <c r="BD36" s="326"/>
      <c r="BE36" s="326"/>
      <c r="BF36" s="708">
        <v>0</v>
      </c>
      <c r="BG36" s="326"/>
      <c r="BH36" s="326"/>
      <c r="BI36" s="813"/>
      <c r="BJ36" s="813"/>
      <c r="BK36" s="813"/>
      <c r="BL36" s="813"/>
      <c r="BM36" s="814"/>
      <c r="BN36" s="148"/>
      <c r="BO36" s="201" t="s">
        <v>134</v>
      </c>
      <c r="BP36" s="202">
        <v>70</v>
      </c>
      <c r="BQ36" s="380"/>
      <c r="BR36" s="326">
        <v>11</v>
      </c>
      <c r="BS36" s="326"/>
      <c r="BT36" s="326"/>
      <c r="BU36" s="326"/>
      <c r="BV36" s="326"/>
      <c r="BW36" s="326"/>
      <c r="BX36" s="326">
        <v>1</v>
      </c>
      <c r="BY36" s="708">
        <f t="shared" si="200"/>
        <v>1.4285714285714286</v>
      </c>
      <c r="BZ36" s="326"/>
      <c r="CA36" s="326"/>
      <c r="CB36" s="326"/>
      <c r="CC36" s="708">
        <f t="shared" si="201"/>
        <v>0</v>
      </c>
      <c r="CD36" s="326"/>
      <c r="CE36" s="326">
        <v>1</v>
      </c>
      <c r="CF36" s="326"/>
      <c r="CG36" s="326"/>
      <c r="CH36" s="326"/>
      <c r="CI36" s="379"/>
      <c r="CJ36" s="380"/>
      <c r="CK36" s="326">
        <v>1</v>
      </c>
      <c r="CL36" s="716">
        <f t="shared" si="202"/>
        <v>1.4285714285714286</v>
      </c>
      <c r="CM36" s="326"/>
      <c r="CN36" s="326"/>
      <c r="CO36" s="327"/>
      <c r="CP36" s="148"/>
      <c r="CQ36" s="370" t="s">
        <v>134</v>
      </c>
      <c r="CR36" s="1011">
        <v>6</v>
      </c>
      <c r="CS36" s="203"/>
      <c r="CT36" s="203"/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26"/>
      <c r="DM36" s="327"/>
      <c r="DN36" s="148"/>
      <c r="DO36" s="201" t="s">
        <v>134</v>
      </c>
      <c r="DP36" s="202">
        <v>78</v>
      </c>
      <c r="DQ36" s="380"/>
      <c r="DR36" s="326">
        <v>7</v>
      </c>
      <c r="DS36" s="326">
        <v>1</v>
      </c>
      <c r="DT36" s="379"/>
      <c r="DU36" s="380">
        <v>1</v>
      </c>
      <c r="DV36" s="326"/>
      <c r="DW36" s="326">
        <v>1</v>
      </c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/>
      <c r="EH36" s="327">
        <v>1</v>
      </c>
      <c r="EI36" s="326">
        <v>1</v>
      </c>
      <c r="EJ36" s="326"/>
      <c r="EK36" s="716">
        <v>0</v>
      </c>
      <c r="EL36" s="326"/>
      <c r="EM36" s="326">
        <v>5</v>
      </c>
      <c r="EN36" s="708">
        <v>0</v>
      </c>
      <c r="EO36" s="326">
        <v>5</v>
      </c>
      <c r="EP36" s="716">
        <v>12.820512820512819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25</v>
      </c>
      <c r="EW36" s="326">
        <v>56</v>
      </c>
      <c r="EX36" s="327">
        <v>14</v>
      </c>
      <c r="EY36" s="326">
        <v>1</v>
      </c>
      <c r="EZ36" s="326">
        <v>0</v>
      </c>
      <c r="FA36" s="379">
        <v>2</v>
      </c>
      <c r="FB36" s="380">
        <v>0</v>
      </c>
      <c r="FC36" s="326">
        <v>0</v>
      </c>
      <c r="FD36" s="327">
        <v>0</v>
      </c>
      <c r="FE36" s="326">
        <v>0</v>
      </c>
      <c r="FF36" s="326">
        <v>0</v>
      </c>
      <c r="FG36" s="379">
        <v>0</v>
      </c>
      <c r="FH36" s="380">
        <v>0</v>
      </c>
      <c r="FI36" s="326">
        <v>0</v>
      </c>
      <c r="FJ36" s="327">
        <v>0</v>
      </c>
      <c r="FK36" s="205">
        <v>0</v>
      </c>
      <c r="FL36" s="724" t="e">
        <v>#DIV/0!</v>
      </c>
      <c r="FM36" s="326">
        <v>0</v>
      </c>
      <c r="FN36" s="326">
        <v>0</v>
      </c>
      <c r="FO36" s="326">
        <v>3</v>
      </c>
      <c r="FP36" s="326">
        <v>3</v>
      </c>
      <c r="FQ36" s="327">
        <v>0</v>
      </c>
      <c r="FR36" s="380">
        <v>0</v>
      </c>
      <c r="FS36" s="326">
        <v>0</v>
      </c>
      <c r="FT36" s="326">
        <v>0</v>
      </c>
      <c r="FU36" s="326">
        <v>33</v>
      </c>
      <c r="FV36" s="326">
        <v>43</v>
      </c>
      <c r="FW36" s="326">
        <v>5</v>
      </c>
      <c r="FX36" s="326">
        <v>2</v>
      </c>
      <c r="FY36" s="326">
        <v>0</v>
      </c>
      <c r="FZ36" s="326">
        <v>0</v>
      </c>
      <c r="GA36" s="326">
        <v>1</v>
      </c>
      <c r="GB36" s="326">
        <v>1</v>
      </c>
      <c r="GC36" s="326">
        <v>1</v>
      </c>
      <c r="GD36" s="326">
        <v>0</v>
      </c>
      <c r="GE36" s="326">
        <v>1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7.3839662447257384</v>
      </c>
      <c r="GL36" s="380">
        <v>0</v>
      </c>
      <c r="GM36" s="326">
        <v>0</v>
      </c>
      <c r="GN36" s="326">
        <v>0</v>
      </c>
      <c r="GO36" s="326">
        <v>0</v>
      </c>
      <c r="GP36" s="327">
        <v>0</v>
      </c>
      <c r="GQ36" s="380">
        <v>2</v>
      </c>
      <c r="GR36" s="326">
        <v>0</v>
      </c>
      <c r="GS36" s="326">
        <v>12</v>
      </c>
      <c r="GT36" s="326">
        <v>14</v>
      </c>
      <c r="GU36" s="327">
        <v>7</v>
      </c>
      <c r="GV36" s="205">
        <v>30</v>
      </c>
      <c r="GW36" s="205">
        <v>317</v>
      </c>
      <c r="GX36" s="730">
        <v>9.4637223974763405</v>
      </c>
      <c r="GY36" s="380">
        <v>6</v>
      </c>
      <c r="GZ36" s="326">
        <v>0</v>
      </c>
      <c r="HA36" s="326">
        <v>4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1</v>
      </c>
      <c r="IP36" s="326">
        <v>1</v>
      </c>
      <c r="IQ36" s="379">
        <v>0</v>
      </c>
      <c r="IR36" s="380">
        <v>1</v>
      </c>
      <c r="IS36" s="326">
        <v>2</v>
      </c>
      <c r="IT36" s="327">
        <v>0</v>
      </c>
      <c r="IU36" s="326">
        <v>0</v>
      </c>
      <c r="IV36" s="326">
        <v>1</v>
      </c>
      <c r="IW36" s="327">
        <v>0</v>
      </c>
      <c r="IX36" s="380">
        <v>1</v>
      </c>
      <c r="IY36" s="326">
        <v>0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>
        <v>0</v>
      </c>
      <c r="JQ36" s="326">
        <v>0</v>
      </c>
      <c r="JR36" s="326">
        <v>0</v>
      </c>
      <c r="JS36" s="326">
        <v>0</v>
      </c>
      <c r="JT36" s="327">
        <v>0</v>
      </c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0</v>
      </c>
      <c r="KC36" s="326">
        <v>0</v>
      </c>
      <c r="KD36" s="327">
        <v>0</v>
      </c>
      <c r="KE36" s="205">
        <v>158</v>
      </c>
      <c r="KF36" s="734">
        <v>7.59493670886076</v>
      </c>
      <c r="KG36" s="173">
        <v>12</v>
      </c>
      <c r="KH36" s="205">
        <v>0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0</v>
      </c>
      <c r="KQ36" s="203">
        <v>0</v>
      </c>
      <c r="KR36" s="203">
        <v>1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186"/>
      <c r="LF36" s="186"/>
      <c r="LG36" s="186"/>
      <c r="LH36" s="186"/>
      <c r="LI36" s="186"/>
      <c r="LJ36" s="206"/>
      <c r="LK36" s="455"/>
      <c r="LL36" s="1064"/>
      <c r="LM36" s="1064"/>
      <c r="LN36" s="1065"/>
      <c r="LO36" s="455">
        <v>7</v>
      </c>
      <c r="LP36" s="1064"/>
      <c r="LQ36" s="1064"/>
      <c r="LR36" s="1065"/>
      <c r="LS36" s="455">
        <v>33</v>
      </c>
      <c r="LT36" s="1064">
        <v>5</v>
      </c>
      <c r="LU36" s="1064">
        <v>18</v>
      </c>
      <c r="LV36" s="1064">
        <v>24</v>
      </c>
      <c r="LW36" s="1065">
        <v>42</v>
      </c>
      <c r="LX36" s="1063"/>
    </row>
    <row r="37" spans="1:336" s="414" customFormat="1" ht="18.75" x14ac:dyDescent="0.3">
      <c r="A37" s="200">
        <v>12192</v>
      </c>
      <c r="B37" s="201" t="s">
        <v>145</v>
      </c>
      <c r="C37" s="202">
        <v>0</v>
      </c>
      <c r="D37" s="380"/>
      <c r="E37" s="326"/>
      <c r="F37" s="326"/>
      <c r="G37" s="705" t="e">
        <f t="shared" si="152"/>
        <v>#DIV/0!</v>
      </c>
      <c r="H37" s="326"/>
      <c r="I37" s="379"/>
      <c r="J37" s="380">
        <v>1</v>
      </c>
      <c r="K37" s="326">
        <v>0</v>
      </c>
      <c r="L37" s="326">
        <v>1</v>
      </c>
      <c r="M37" s="406" t="e">
        <f t="shared" si="190"/>
        <v>#DIV/0!</v>
      </c>
      <c r="N37" s="380">
        <v>1</v>
      </c>
      <c r="O37" s="326">
        <v>0</v>
      </c>
      <c r="P37" s="326">
        <v>1</v>
      </c>
      <c r="Q37" s="386" t="e">
        <f t="shared" si="192"/>
        <v>#DIV/0!</v>
      </c>
      <c r="R37" s="380"/>
      <c r="S37" s="326"/>
      <c r="T37" s="326"/>
      <c r="U37" s="326"/>
      <c r="V37" s="326"/>
      <c r="W37" s="327"/>
      <c r="X37" s="326">
        <v>1</v>
      </c>
      <c r="Y37" s="326">
        <v>0</v>
      </c>
      <c r="Z37" s="326">
        <v>1</v>
      </c>
      <c r="AA37" s="326">
        <v>0</v>
      </c>
      <c r="AB37" s="326">
        <v>1</v>
      </c>
      <c r="AC37" s="326">
        <v>0</v>
      </c>
      <c r="AD37" s="326"/>
      <c r="AE37" s="326"/>
      <c r="AF37" s="327"/>
      <c r="AG37" s="204"/>
      <c r="AH37" s="148"/>
      <c r="AI37" s="276" t="s">
        <v>145</v>
      </c>
      <c r="AJ37" s="202">
        <v>0</v>
      </c>
      <c r="AK37" s="327">
        <v>1</v>
      </c>
      <c r="AL37" s="708" t="e">
        <f t="shared" ref="AL37" si="222">AK37/AJ37*100</f>
        <v>#DIV/0!</v>
      </c>
      <c r="AM37" s="326">
        <v>1</v>
      </c>
      <c r="AN37" s="326">
        <v>1</v>
      </c>
      <c r="AO37" s="326"/>
      <c r="AP37" s="326"/>
      <c r="AQ37" s="327"/>
      <c r="AR37" s="326"/>
      <c r="AS37" s="326"/>
      <c r="AT37" s="379"/>
      <c r="AU37" s="380"/>
      <c r="AV37" s="708" t="e">
        <f t="shared" ref="AV37" si="223">AU37/AJ37*100</f>
        <v>#DIV/0!</v>
      </c>
      <c r="AW37" s="326"/>
      <c r="AX37" s="744"/>
      <c r="AY37" s="326"/>
      <c r="AZ37" s="326"/>
      <c r="BA37" s="326"/>
      <c r="BB37" s="708" t="e">
        <f t="shared" si="156"/>
        <v>#DIV/0!</v>
      </c>
      <c r="BC37" s="326"/>
      <c r="BD37" s="326"/>
      <c r="BE37" s="326"/>
      <c r="BF37" s="708" t="e">
        <f t="shared" ref="BF37" si="224">BE37/AJ37*100</f>
        <v>#DIV/0!</v>
      </c>
      <c r="BG37" s="326"/>
      <c r="BH37" s="326"/>
      <c r="BI37" s="813"/>
      <c r="BJ37" s="813"/>
      <c r="BK37" s="813"/>
      <c r="BL37" s="813"/>
      <c r="BM37" s="814"/>
      <c r="BN37" s="148"/>
      <c r="BO37" s="201" t="s">
        <v>145</v>
      </c>
      <c r="BP37" s="202">
        <v>0</v>
      </c>
      <c r="BQ37" s="380"/>
      <c r="BR37" s="326"/>
      <c r="BS37" s="326"/>
      <c r="BT37" s="326"/>
      <c r="BU37" s="326"/>
      <c r="BV37" s="326"/>
      <c r="BW37" s="326"/>
      <c r="BX37" s="326"/>
      <c r="BY37" s="708" t="e">
        <f t="shared" si="200"/>
        <v>#DIV/0!</v>
      </c>
      <c r="BZ37" s="326"/>
      <c r="CA37" s="326"/>
      <c r="CB37" s="326"/>
      <c r="CC37" s="708" t="e">
        <f t="shared" si="201"/>
        <v>#DIV/0!</v>
      </c>
      <c r="CD37" s="326"/>
      <c r="CE37" s="326"/>
      <c r="CF37" s="326"/>
      <c r="CG37" s="326"/>
      <c r="CH37" s="813"/>
      <c r="CI37" s="964"/>
      <c r="CJ37" s="380"/>
      <c r="CK37" s="326"/>
      <c r="CL37" s="716" t="e">
        <f t="shared" si="202"/>
        <v>#DIV/0!</v>
      </c>
      <c r="CM37" s="326"/>
      <c r="CN37" s="326"/>
      <c r="CO37" s="327"/>
      <c r="CP37" s="148"/>
      <c r="CQ37" s="370" t="s">
        <v>145</v>
      </c>
      <c r="CR37" s="1011">
        <v>0</v>
      </c>
      <c r="CS37" s="203"/>
      <c r="CT37" s="203">
        <v>2</v>
      </c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26"/>
      <c r="DM37" s="327"/>
      <c r="DN37" s="148"/>
      <c r="DO37" s="201" t="s">
        <v>145</v>
      </c>
      <c r="DP37" s="202">
        <v>0</v>
      </c>
      <c r="DQ37" s="380"/>
      <c r="DR37" s="326"/>
      <c r="DS37" s="326"/>
      <c r="DT37" s="379"/>
      <c r="DU37" s="380"/>
      <c r="DV37" s="326"/>
      <c r="DW37" s="326"/>
      <c r="DX37" s="720" t="e">
        <f t="shared" ref="DX37" si="225">DW37/DP37*100</f>
        <v>#DIV/0!</v>
      </c>
      <c r="DY37" s="380"/>
      <c r="DZ37" s="326"/>
      <c r="EA37" s="326"/>
      <c r="EB37" s="716" t="e">
        <f t="shared" ref="EB37" si="226">EA37/DP37*100</f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ref="EK37" si="227">EJ37/DP37*100</f>
        <v>#DIV/0!</v>
      </c>
      <c r="EL37" s="326"/>
      <c r="EM37" s="326"/>
      <c r="EN37" s="708" t="e">
        <f t="shared" ref="EN37" si="228">EM37/DP37*100</f>
        <v>#DIV/0!</v>
      </c>
      <c r="EO37" s="326"/>
      <c r="EP37" s="716" t="e">
        <f t="shared" ref="EP37" si="229">EO37/DP37*100</f>
        <v>#DIV/0!</v>
      </c>
      <c r="EQ37" s="148"/>
      <c r="ER37" s="201" t="s">
        <v>145</v>
      </c>
      <c r="ES37" s="380"/>
      <c r="ET37" s="326"/>
      <c r="EU37" s="379"/>
      <c r="EV37" s="380"/>
      <c r="EW37" s="326"/>
      <c r="EX37" s="327"/>
      <c r="EY37" s="326"/>
      <c r="EZ37" s="326"/>
      <c r="FA37" s="379"/>
      <c r="FB37" s="380"/>
      <c r="FC37" s="326"/>
      <c r="FD37" s="327"/>
      <c r="FE37" s="326"/>
      <c r="FF37" s="326"/>
      <c r="FG37" s="379"/>
      <c r="FH37" s="380"/>
      <c r="FI37" s="326"/>
      <c r="FJ37" s="327"/>
      <c r="FK37" s="205">
        <v>0</v>
      </c>
      <c r="FL37" s="724" t="e">
        <f t="shared" si="165"/>
        <v>#DIV/0!</v>
      </c>
      <c r="FM37" s="326"/>
      <c r="FN37" s="326"/>
      <c r="FO37" s="326"/>
      <c r="FP37" s="326"/>
      <c r="FQ37" s="327"/>
      <c r="FR37" s="380"/>
      <c r="FS37" s="326"/>
      <c r="FT37" s="326"/>
      <c r="FU37" s="326"/>
      <c r="FV37" s="326"/>
      <c r="FW37" s="326"/>
      <c r="FX37" s="326"/>
      <c r="FY37" s="326"/>
      <c r="FZ37" s="326"/>
      <c r="GA37" s="326"/>
      <c r="GB37" s="326"/>
      <c r="GC37" s="326"/>
      <c r="GD37" s="326"/>
      <c r="GE37" s="326"/>
      <c r="GF37" s="326"/>
      <c r="GG37" s="327"/>
      <c r="GH37" s="148"/>
      <c r="GI37" s="201" t="s">
        <v>145</v>
      </c>
      <c r="GJ37" s="486">
        <v>0</v>
      </c>
      <c r="GK37" s="727" t="e">
        <f t="shared" ref="GK37" si="230">(SUM(GL37:GU37)/GJ37)*100</f>
        <v>#DIV/0!</v>
      </c>
      <c r="GL37" s="380">
        <v>1</v>
      </c>
      <c r="GM37" s="326">
        <v>0</v>
      </c>
      <c r="GN37" s="326">
        <v>0</v>
      </c>
      <c r="GO37" s="326">
        <v>0</v>
      </c>
      <c r="GP37" s="327">
        <v>1</v>
      </c>
      <c r="GQ37" s="380">
        <v>0</v>
      </c>
      <c r="GR37" s="326">
        <v>0</v>
      </c>
      <c r="GS37" s="326">
        <v>0</v>
      </c>
      <c r="GT37" s="326">
        <v>0</v>
      </c>
      <c r="GU37" s="327">
        <v>0</v>
      </c>
      <c r="GV37" s="205">
        <v>1</v>
      </c>
      <c r="GW37" s="205">
        <v>0</v>
      </c>
      <c r="GX37" s="730" t="e">
        <f t="shared" ref="GX37" si="231">GV37/GW37*100</f>
        <v>#DIV/0!</v>
      </c>
      <c r="GY37" s="380"/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f t="shared" ref="HS37" si="232">SUM(HT37:HX37)/HR37*100</f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/>
      <c r="IP37" s="326"/>
      <c r="IQ37" s="379"/>
      <c r="IR37" s="380"/>
      <c r="IS37" s="326"/>
      <c r="IT37" s="327"/>
      <c r="IU37" s="326"/>
      <c r="IV37" s="326"/>
      <c r="IW37" s="327"/>
      <c r="IX37" s="380"/>
      <c r="IY37" s="326"/>
      <c r="IZ37" s="327"/>
      <c r="JA37" s="380"/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f t="shared" ref="KF37" si="233">KG37/KE37*100</f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276" t="s">
        <v>145</v>
      </c>
      <c r="LE37" s="186"/>
      <c r="LF37" s="186"/>
      <c r="LG37" s="186"/>
      <c r="LH37" s="186"/>
      <c r="LI37" s="186"/>
      <c r="LJ37" s="206"/>
      <c r="LK37" s="455"/>
      <c r="LL37" s="1064"/>
      <c r="LM37" s="1064"/>
      <c r="LN37" s="1065"/>
      <c r="LO37" s="455"/>
      <c r="LP37" s="1064"/>
      <c r="LQ37" s="1064"/>
      <c r="LR37" s="1065"/>
      <c r="LS37" s="455"/>
      <c r="LT37" s="1064"/>
      <c r="LU37" s="1064"/>
      <c r="LV37" s="1064"/>
      <c r="LW37" s="1065"/>
      <c r="LX37" s="1063"/>
    </row>
    <row r="38" spans="1:336" s="414" customFormat="1" ht="18.75" x14ac:dyDescent="0.3">
      <c r="A38" s="235">
        <v>1447</v>
      </c>
      <c r="B38" s="201" t="s">
        <v>138</v>
      </c>
      <c r="C38" s="202">
        <v>32</v>
      </c>
      <c r="D38" s="380"/>
      <c r="E38" s="326"/>
      <c r="F38" s="326"/>
      <c r="G38" s="705">
        <f t="shared" si="152"/>
        <v>0</v>
      </c>
      <c r="H38" s="326"/>
      <c r="I38" s="379"/>
      <c r="J38" s="380">
        <v>1</v>
      </c>
      <c r="K38" s="326">
        <v>2</v>
      </c>
      <c r="L38" s="326">
        <v>1</v>
      </c>
      <c r="M38" s="406">
        <f t="shared" si="190"/>
        <v>3.125</v>
      </c>
      <c r="N38" s="380">
        <v>1</v>
      </c>
      <c r="O38" s="326">
        <v>2</v>
      </c>
      <c r="P38" s="326">
        <v>1</v>
      </c>
      <c r="Q38" s="386">
        <f t="shared" si="192"/>
        <v>3.125</v>
      </c>
      <c r="R38" s="380"/>
      <c r="S38" s="326"/>
      <c r="T38" s="326"/>
      <c r="U38" s="326"/>
      <c r="V38" s="326"/>
      <c r="W38" s="327"/>
      <c r="X38" s="326">
        <v>1</v>
      </c>
      <c r="Y38" s="326">
        <v>2</v>
      </c>
      <c r="Z38" s="326">
        <v>1</v>
      </c>
      <c r="AA38" s="326">
        <v>2</v>
      </c>
      <c r="AB38" s="326">
        <v>1</v>
      </c>
      <c r="AC38" s="326">
        <v>5</v>
      </c>
      <c r="AD38" s="326"/>
      <c r="AE38" s="326"/>
      <c r="AF38" s="327"/>
      <c r="AG38" s="204"/>
      <c r="AH38" s="148"/>
      <c r="AI38" s="276" t="s">
        <v>138</v>
      </c>
      <c r="AJ38" s="202">
        <v>30</v>
      </c>
      <c r="AK38" s="327">
        <v>2</v>
      </c>
      <c r="AL38" s="708">
        <v>6.666666666666667</v>
      </c>
      <c r="AM38" s="326">
        <v>2</v>
      </c>
      <c r="AN38" s="326">
        <v>2</v>
      </c>
      <c r="AO38" s="326"/>
      <c r="AP38" s="326"/>
      <c r="AQ38" s="327">
        <v>3</v>
      </c>
      <c r="AR38" s="326"/>
      <c r="AS38" s="326"/>
      <c r="AT38" s="379">
        <v>1</v>
      </c>
      <c r="AU38" s="380">
        <v>2</v>
      </c>
      <c r="AV38" s="708">
        <v>3.3333333333333335</v>
      </c>
      <c r="AW38" s="326">
        <v>2</v>
      </c>
      <c r="AX38" s="744">
        <v>2</v>
      </c>
      <c r="AY38" s="326"/>
      <c r="AZ38" s="326"/>
      <c r="BA38" s="326"/>
      <c r="BB38" s="708">
        <f t="shared" si="156"/>
        <v>0</v>
      </c>
      <c r="BC38" s="326"/>
      <c r="BD38" s="326"/>
      <c r="BE38" s="326"/>
      <c r="BF38" s="708">
        <v>0</v>
      </c>
      <c r="BG38" s="326"/>
      <c r="BH38" s="326"/>
      <c r="BI38" s="813"/>
      <c r="BJ38" s="813"/>
      <c r="BK38" s="813"/>
      <c r="BL38" s="813"/>
      <c r="BM38" s="814"/>
      <c r="BN38" s="148"/>
      <c r="BO38" s="201" t="s">
        <v>138</v>
      </c>
      <c r="BP38" s="202">
        <v>29</v>
      </c>
      <c r="BQ38" s="380"/>
      <c r="BR38" s="326">
        <v>5</v>
      </c>
      <c r="BS38" s="326"/>
      <c r="BT38" s="326"/>
      <c r="BU38" s="326"/>
      <c r="BV38" s="326"/>
      <c r="BW38" s="326"/>
      <c r="BX38" s="326"/>
      <c r="BY38" s="708">
        <f t="shared" si="200"/>
        <v>0</v>
      </c>
      <c r="BZ38" s="326"/>
      <c r="CA38" s="326"/>
      <c r="CB38" s="326"/>
      <c r="CC38" s="708">
        <f t="shared" si="201"/>
        <v>0</v>
      </c>
      <c r="CD38" s="326"/>
      <c r="CE38" s="326"/>
      <c r="CF38" s="326"/>
      <c r="CG38" s="326"/>
      <c r="CH38" s="326"/>
      <c r="CI38" s="379">
        <v>3</v>
      </c>
      <c r="CJ38" s="380"/>
      <c r="CK38" s="326"/>
      <c r="CL38" s="716">
        <f t="shared" si="202"/>
        <v>0</v>
      </c>
      <c r="CM38" s="326"/>
      <c r="CN38" s="326"/>
      <c r="CO38" s="327"/>
      <c r="CP38" s="148"/>
      <c r="CQ38" s="370" t="s">
        <v>138</v>
      </c>
      <c r="CR38" s="1011">
        <v>5</v>
      </c>
      <c r="CS38" s="203"/>
      <c r="CT38" s="203">
        <v>4</v>
      </c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>
        <v>1</v>
      </c>
      <c r="DI38" s="379"/>
      <c r="DJ38" s="380"/>
      <c r="DK38" s="327"/>
      <c r="DL38" s="326"/>
      <c r="DM38" s="327"/>
      <c r="DN38" s="148"/>
      <c r="DO38" s="201" t="s">
        <v>138</v>
      </c>
      <c r="DP38" s="202">
        <v>45</v>
      </c>
      <c r="DQ38" s="380"/>
      <c r="DR38" s="326">
        <v>4</v>
      </c>
      <c r="DS38" s="326"/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>
        <v>1</v>
      </c>
      <c r="EF38" s="379"/>
      <c r="EG38" s="380"/>
      <c r="EH38" s="327"/>
      <c r="EI38" s="326"/>
      <c r="EJ38" s="326"/>
      <c r="EK38" s="716">
        <v>0</v>
      </c>
      <c r="EL38" s="326"/>
      <c r="EM38" s="326">
        <v>8</v>
      </c>
      <c r="EN38" s="708">
        <v>2.2222222222222223</v>
      </c>
      <c r="EO38" s="326">
        <v>8</v>
      </c>
      <c r="EP38" s="716">
        <v>6.666666666666667</v>
      </c>
      <c r="EQ38" s="148"/>
      <c r="ER38" s="201" t="s">
        <v>138</v>
      </c>
      <c r="ES38" s="380">
        <v>0</v>
      </c>
      <c r="ET38" s="326">
        <v>0</v>
      </c>
      <c r="EU38" s="379">
        <v>0</v>
      </c>
      <c r="EV38" s="380">
        <v>0</v>
      </c>
      <c r="EW38" s="326">
        <v>1</v>
      </c>
      <c r="EX38" s="327">
        <v>0</v>
      </c>
      <c r="EY38" s="326">
        <v>0</v>
      </c>
      <c r="EZ38" s="326">
        <v>0</v>
      </c>
      <c r="FA38" s="379">
        <v>0</v>
      </c>
      <c r="FB38" s="380">
        <v>0</v>
      </c>
      <c r="FC38" s="326">
        <v>1</v>
      </c>
      <c r="FD38" s="327">
        <v>0</v>
      </c>
      <c r="FE38" s="326">
        <v>0</v>
      </c>
      <c r="FF38" s="326">
        <v>0</v>
      </c>
      <c r="FG38" s="379">
        <v>0</v>
      </c>
      <c r="FH38" s="380">
        <v>0</v>
      </c>
      <c r="FI38" s="326">
        <v>0</v>
      </c>
      <c r="FJ38" s="327">
        <v>0</v>
      </c>
      <c r="FK38" s="205">
        <v>12</v>
      </c>
      <c r="FL38" s="724">
        <v>0</v>
      </c>
      <c r="FM38" s="326">
        <v>0</v>
      </c>
      <c r="FN38" s="326">
        <v>0</v>
      </c>
      <c r="FO38" s="326">
        <v>0</v>
      </c>
      <c r="FP38" s="326">
        <v>0</v>
      </c>
      <c r="FQ38" s="327">
        <v>0</v>
      </c>
      <c r="FR38" s="380">
        <v>0</v>
      </c>
      <c r="FS38" s="326">
        <v>0</v>
      </c>
      <c r="FT38" s="326">
        <v>0</v>
      </c>
      <c r="FU38" s="326">
        <v>0</v>
      </c>
      <c r="FV38" s="326">
        <v>1</v>
      </c>
      <c r="FW38" s="326">
        <v>0</v>
      </c>
      <c r="FX38" s="326">
        <v>0</v>
      </c>
      <c r="FY38" s="326">
        <v>1</v>
      </c>
      <c r="FZ38" s="326">
        <v>0</v>
      </c>
      <c r="GA38" s="326">
        <v>0</v>
      </c>
      <c r="GB38" s="326">
        <v>0</v>
      </c>
      <c r="GC38" s="326">
        <v>0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4.3795620437956204</v>
      </c>
      <c r="GL38" s="380">
        <v>0</v>
      </c>
      <c r="GM38" s="326">
        <v>0</v>
      </c>
      <c r="GN38" s="326">
        <v>0</v>
      </c>
      <c r="GO38" s="326">
        <v>3</v>
      </c>
      <c r="GP38" s="327">
        <v>0</v>
      </c>
      <c r="GQ38" s="380">
        <v>1</v>
      </c>
      <c r="GR38" s="326">
        <v>1</v>
      </c>
      <c r="GS38" s="326">
        <v>2</v>
      </c>
      <c r="GT38" s="326">
        <v>5</v>
      </c>
      <c r="GU38" s="327">
        <v>0</v>
      </c>
      <c r="GV38" s="205">
        <v>32</v>
      </c>
      <c r="GW38" s="205">
        <v>338</v>
      </c>
      <c r="GX38" s="730">
        <v>9.4674556213017755</v>
      </c>
      <c r="GY38" s="380">
        <v>0</v>
      </c>
      <c r="GZ38" s="326">
        <v>0</v>
      </c>
      <c r="HA38" s="326">
        <v>4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3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1</v>
      </c>
      <c r="IP38" s="326">
        <v>0</v>
      </c>
      <c r="IQ38" s="379">
        <v>0</v>
      </c>
      <c r="IR38" s="380">
        <v>0</v>
      </c>
      <c r="IS38" s="326">
        <v>0</v>
      </c>
      <c r="IT38" s="327">
        <v>0</v>
      </c>
      <c r="IU38" s="326">
        <v>0</v>
      </c>
      <c r="IV38" s="326">
        <v>0</v>
      </c>
      <c r="IW38" s="327">
        <v>0</v>
      </c>
      <c r="IX38" s="380">
        <v>0</v>
      </c>
      <c r="IY38" s="326">
        <v>0</v>
      </c>
      <c r="IZ38" s="327">
        <v>0</v>
      </c>
      <c r="JA38" s="380">
        <v>0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>
        <v>0</v>
      </c>
      <c r="JQ38" s="326">
        <v>0</v>
      </c>
      <c r="JR38" s="326">
        <v>0</v>
      </c>
      <c r="JS38" s="326">
        <v>0</v>
      </c>
      <c r="JT38" s="327">
        <v>0</v>
      </c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2</v>
      </c>
      <c r="KD38" s="327">
        <v>0</v>
      </c>
      <c r="KE38" s="205">
        <v>169</v>
      </c>
      <c r="KF38" s="734">
        <v>4.1420118343195274</v>
      </c>
      <c r="KG38" s="173">
        <v>7</v>
      </c>
      <c r="KH38" s="205">
        <v>4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0</v>
      </c>
      <c r="KQ38" s="203">
        <v>0</v>
      </c>
      <c r="KR38" s="203">
        <v>0</v>
      </c>
      <c r="KS38" s="203">
        <v>0</v>
      </c>
      <c r="KT38" s="203">
        <v>0</v>
      </c>
      <c r="KU38" s="173">
        <v>0</v>
      </c>
      <c r="KV38" s="332"/>
      <c r="KW38" s="173"/>
      <c r="KY38" s="205"/>
      <c r="KZ38" s="203"/>
      <c r="LA38" s="203"/>
      <c r="LB38" s="173"/>
      <c r="LD38" s="276" t="s">
        <v>138</v>
      </c>
      <c r="LE38" s="186"/>
      <c r="LF38" s="186"/>
      <c r="LG38" s="186"/>
      <c r="LH38" s="186"/>
      <c r="LI38" s="186"/>
      <c r="LJ38" s="206"/>
      <c r="LK38" s="455"/>
      <c r="LL38" s="1064"/>
      <c r="LM38" s="1064"/>
      <c r="LN38" s="1065"/>
      <c r="LO38" s="455">
        <v>1</v>
      </c>
      <c r="LP38" s="1064">
        <v>2</v>
      </c>
      <c r="LQ38" s="1064"/>
      <c r="LR38" s="1065"/>
      <c r="LS38" s="455">
        <v>3</v>
      </c>
      <c r="LT38" s="1064">
        <v>2</v>
      </c>
      <c r="LU38" s="1064">
        <v>1</v>
      </c>
      <c r="LV38" s="1064">
        <v>5</v>
      </c>
      <c r="LW38" s="1065">
        <v>9</v>
      </c>
      <c r="LX38" s="1063"/>
    </row>
    <row r="39" spans="1:336" s="414" customFormat="1" ht="18.75" x14ac:dyDescent="0.3">
      <c r="A39" s="235">
        <v>1448</v>
      </c>
      <c r="B39" s="201" t="s">
        <v>139</v>
      </c>
      <c r="C39" s="202">
        <v>13</v>
      </c>
      <c r="D39" s="380"/>
      <c r="E39" s="326"/>
      <c r="F39" s="326"/>
      <c r="G39" s="705">
        <f t="shared" si="152"/>
        <v>0</v>
      </c>
      <c r="H39" s="326"/>
      <c r="I39" s="379"/>
      <c r="J39" s="380"/>
      <c r="K39" s="326">
        <v>1</v>
      </c>
      <c r="L39" s="326"/>
      <c r="M39" s="406">
        <f t="shared" si="190"/>
        <v>0</v>
      </c>
      <c r="N39" s="380"/>
      <c r="O39" s="326">
        <v>1</v>
      </c>
      <c r="P39" s="326"/>
      <c r="Q39" s="386">
        <f t="shared" si="192"/>
        <v>0</v>
      </c>
      <c r="R39" s="380"/>
      <c r="S39" s="326"/>
      <c r="T39" s="326"/>
      <c r="U39" s="326"/>
      <c r="V39" s="326"/>
      <c r="W39" s="327"/>
      <c r="X39" s="326"/>
      <c r="Y39" s="326">
        <v>1</v>
      </c>
      <c r="Z39" s="326"/>
      <c r="AA39" s="326">
        <v>1</v>
      </c>
      <c r="AB39" s="326">
        <v>1</v>
      </c>
      <c r="AC39" s="326">
        <v>2</v>
      </c>
      <c r="AD39" s="326"/>
      <c r="AE39" s="326"/>
      <c r="AF39" s="327"/>
      <c r="AG39" s="204"/>
      <c r="AH39" s="148"/>
      <c r="AI39" s="276" t="s">
        <v>139</v>
      </c>
      <c r="AJ39" s="202">
        <v>12</v>
      </c>
      <c r="AK39" s="327"/>
      <c r="AL39" s="708">
        <v>0</v>
      </c>
      <c r="AM39" s="326"/>
      <c r="AN39" s="326"/>
      <c r="AO39" s="326"/>
      <c r="AP39" s="326"/>
      <c r="AQ39" s="327">
        <v>2</v>
      </c>
      <c r="AR39" s="326"/>
      <c r="AS39" s="326"/>
      <c r="AT39" s="379">
        <v>2</v>
      </c>
      <c r="AU39" s="380"/>
      <c r="AV39" s="708">
        <v>0</v>
      </c>
      <c r="AW39" s="326"/>
      <c r="AX39" s="744"/>
      <c r="AY39" s="326"/>
      <c r="AZ39" s="326"/>
      <c r="BA39" s="326"/>
      <c r="BB39" s="708">
        <f t="shared" si="156"/>
        <v>0</v>
      </c>
      <c r="BC39" s="326"/>
      <c r="BD39" s="326"/>
      <c r="BE39" s="326"/>
      <c r="BF39" s="708">
        <v>0</v>
      </c>
      <c r="BG39" s="326"/>
      <c r="BH39" s="326"/>
      <c r="BI39" s="326"/>
      <c r="BJ39" s="326"/>
      <c r="BK39" s="326"/>
      <c r="BL39" s="326"/>
      <c r="BM39" s="327"/>
      <c r="BN39" s="148"/>
      <c r="BO39" s="201" t="s">
        <v>139</v>
      </c>
      <c r="BP39" s="202">
        <v>11</v>
      </c>
      <c r="BQ39" s="380"/>
      <c r="BR39" s="326"/>
      <c r="BS39" s="326"/>
      <c r="BT39" s="326"/>
      <c r="BU39" s="326"/>
      <c r="BV39" s="326"/>
      <c r="BW39" s="326"/>
      <c r="BX39" s="326"/>
      <c r="BY39" s="708">
        <f t="shared" si="200"/>
        <v>0</v>
      </c>
      <c r="BZ39" s="326"/>
      <c r="CA39" s="326"/>
      <c r="CB39" s="326"/>
      <c r="CC39" s="708">
        <f t="shared" si="201"/>
        <v>0</v>
      </c>
      <c r="CD39" s="326"/>
      <c r="CE39" s="326"/>
      <c r="CF39" s="326"/>
      <c r="CG39" s="326"/>
      <c r="CH39" s="326"/>
      <c r="CI39" s="379"/>
      <c r="CJ39" s="380"/>
      <c r="CK39" s="326"/>
      <c r="CL39" s="716">
        <f t="shared" si="202"/>
        <v>0</v>
      </c>
      <c r="CM39" s="326"/>
      <c r="CN39" s="326"/>
      <c r="CO39" s="327"/>
      <c r="CP39" s="148"/>
      <c r="CQ39" s="370" t="s">
        <v>139</v>
      </c>
      <c r="CR39" s="1011">
        <v>1</v>
      </c>
      <c r="CS39" s="203"/>
      <c r="CT39" s="203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/>
      <c r="DK39" s="327"/>
      <c r="DL39" s="326"/>
      <c r="DM39" s="327"/>
      <c r="DN39" s="148"/>
      <c r="DO39" s="201" t="s">
        <v>139</v>
      </c>
      <c r="DP39" s="202">
        <v>14</v>
      </c>
      <c r="DQ39" s="380"/>
      <c r="DR39" s="326"/>
      <c r="DS39" s="326"/>
      <c r="DT39" s="379"/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/>
      <c r="EH39" s="327"/>
      <c r="EI39" s="326"/>
      <c r="EJ39" s="326"/>
      <c r="EK39" s="716">
        <v>0</v>
      </c>
      <c r="EL39" s="326"/>
      <c r="EM39" s="326"/>
      <c r="EN39" s="708">
        <v>7.1428571428571423</v>
      </c>
      <c r="EO39" s="326"/>
      <c r="EP39" s="716">
        <v>7.1428571428571423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0</v>
      </c>
      <c r="EW39" s="326">
        <v>0</v>
      </c>
      <c r="EX39" s="327">
        <v>0</v>
      </c>
      <c r="EY39" s="326">
        <v>0</v>
      </c>
      <c r="EZ39" s="326">
        <v>0</v>
      </c>
      <c r="FA39" s="379">
        <v>0</v>
      </c>
      <c r="FB39" s="380">
        <v>0</v>
      </c>
      <c r="FC39" s="326">
        <v>1</v>
      </c>
      <c r="FD39" s="327">
        <v>0</v>
      </c>
      <c r="FE39" s="326">
        <v>0</v>
      </c>
      <c r="FF39" s="326">
        <v>0</v>
      </c>
      <c r="FG39" s="379">
        <v>0</v>
      </c>
      <c r="FH39" s="380">
        <v>0</v>
      </c>
      <c r="FI39" s="326">
        <v>0</v>
      </c>
      <c r="FJ39" s="327">
        <v>0</v>
      </c>
      <c r="FK39" s="205">
        <v>125</v>
      </c>
      <c r="FL39" s="724">
        <v>0</v>
      </c>
      <c r="FM39" s="326">
        <v>0</v>
      </c>
      <c r="FN39" s="326">
        <v>0</v>
      </c>
      <c r="FO39" s="326">
        <v>0</v>
      </c>
      <c r="FP39" s="326">
        <v>0</v>
      </c>
      <c r="FQ39" s="327">
        <v>0</v>
      </c>
      <c r="FR39" s="380">
        <v>0</v>
      </c>
      <c r="FS39" s="326">
        <v>0</v>
      </c>
      <c r="FT39" s="326">
        <v>0</v>
      </c>
      <c r="FU39" s="326">
        <v>0</v>
      </c>
      <c r="FV39" s="326">
        <v>0</v>
      </c>
      <c r="FW39" s="326">
        <v>0</v>
      </c>
      <c r="FX39" s="326">
        <v>0</v>
      </c>
      <c r="FY39" s="326">
        <v>0</v>
      </c>
      <c r="FZ39" s="326">
        <v>0</v>
      </c>
      <c r="GA39" s="326">
        <v>0</v>
      </c>
      <c r="GB39" s="326">
        <v>0</v>
      </c>
      <c r="GC39" s="326">
        <v>0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6.6037735849056602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1</v>
      </c>
      <c r="GR39" s="326">
        <v>0</v>
      </c>
      <c r="GS39" s="326">
        <v>2</v>
      </c>
      <c r="GT39" s="326">
        <v>4</v>
      </c>
      <c r="GU39" s="327">
        <v>0</v>
      </c>
      <c r="GV39" s="205">
        <v>0</v>
      </c>
      <c r="GW39" s="205">
        <v>166</v>
      </c>
      <c r="GX39" s="730">
        <v>0</v>
      </c>
      <c r="GY39" s="380">
        <v>0</v>
      </c>
      <c r="GZ39" s="326">
        <v>0</v>
      </c>
      <c r="HA39" s="326">
        <v>2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>
        <v>0</v>
      </c>
      <c r="JQ39" s="326">
        <v>0</v>
      </c>
      <c r="JR39" s="326">
        <v>0</v>
      </c>
      <c r="JS39" s="326">
        <v>0</v>
      </c>
      <c r="JT39" s="327">
        <v>0</v>
      </c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1.2048192771084338</v>
      </c>
      <c r="KG39" s="173">
        <v>1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1</v>
      </c>
      <c r="KQ39" s="203">
        <v>0</v>
      </c>
      <c r="KR39" s="203">
        <v>2</v>
      </c>
      <c r="KS39" s="203">
        <v>4</v>
      </c>
      <c r="KT39" s="203">
        <v>0</v>
      </c>
      <c r="KU39" s="173">
        <v>2</v>
      </c>
      <c r="KV39" s="332"/>
      <c r="KW39" s="173"/>
      <c r="KY39" s="205"/>
      <c r="KZ39" s="203"/>
      <c r="LA39" s="203"/>
      <c r="LB39" s="173"/>
      <c r="LD39" s="276" t="s">
        <v>139</v>
      </c>
      <c r="LE39" s="186"/>
      <c r="LF39" s="186"/>
      <c r="LG39" s="186"/>
      <c r="LH39" s="186"/>
      <c r="LI39" s="186"/>
      <c r="LJ39" s="206"/>
      <c r="LK39" s="455"/>
      <c r="LL39" s="1064"/>
      <c r="LM39" s="1064"/>
      <c r="LN39" s="1065"/>
      <c r="LO39" s="455">
        <v>2</v>
      </c>
      <c r="LP39" s="1064"/>
      <c r="LQ39" s="1064"/>
      <c r="LR39" s="1065"/>
      <c r="LS39" s="455">
        <v>16</v>
      </c>
      <c r="LT39" s="1064">
        <v>26</v>
      </c>
      <c r="LU39" s="1064">
        <v>14</v>
      </c>
      <c r="LV39" s="1064">
        <v>5</v>
      </c>
      <c r="LW39" s="1065">
        <v>3</v>
      </c>
      <c r="LX39" s="1063"/>
    </row>
    <row r="40" spans="1:336" s="414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0</v>
      </c>
      <c r="E40" s="151">
        <f t="shared" ref="E40:F40" si="234">SUM(E41:E44)</f>
        <v>0</v>
      </c>
      <c r="F40" s="151">
        <f t="shared" si="234"/>
        <v>0</v>
      </c>
      <c r="G40" s="705">
        <f t="shared" si="152"/>
        <v>0</v>
      </c>
      <c r="H40" s="151">
        <f t="shared" ref="H40:L40" si="235">SUM(H41:H44)</f>
        <v>0</v>
      </c>
      <c r="I40" s="172">
        <f t="shared" si="235"/>
        <v>0</v>
      </c>
      <c r="J40" s="159">
        <f t="shared" si="235"/>
        <v>10</v>
      </c>
      <c r="K40" s="151">
        <f t="shared" si="235"/>
        <v>16</v>
      </c>
      <c r="L40" s="151">
        <f t="shared" si="235"/>
        <v>12</v>
      </c>
      <c r="M40" s="407">
        <f t="shared" si="190"/>
        <v>9.2307692307692317</v>
      </c>
      <c r="N40" s="159">
        <f t="shared" ref="N40:P40" si="236">SUM(N41:N44)</f>
        <v>10</v>
      </c>
      <c r="O40" s="151">
        <f t="shared" si="236"/>
        <v>16</v>
      </c>
      <c r="P40" s="151">
        <f t="shared" si="236"/>
        <v>12</v>
      </c>
      <c r="Q40" s="387">
        <f t="shared" si="192"/>
        <v>9.2307692307692317</v>
      </c>
      <c r="R40" s="159">
        <f t="shared" ref="R40:AF40" si="237">SUM(R41:R44)</f>
        <v>0</v>
      </c>
      <c r="S40" s="151">
        <f t="shared" si="237"/>
        <v>0</v>
      </c>
      <c r="T40" s="151">
        <f t="shared" si="237"/>
        <v>0</v>
      </c>
      <c r="U40" s="151">
        <f t="shared" si="237"/>
        <v>0</v>
      </c>
      <c r="V40" s="151">
        <f t="shared" si="237"/>
        <v>0</v>
      </c>
      <c r="W40" s="153">
        <f t="shared" si="237"/>
        <v>0</v>
      </c>
      <c r="X40" s="151">
        <f t="shared" si="237"/>
        <v>10</v>
      </c>
      <c r="Y40" s="151">
        <f t="shared" si="237"/>
        <v>16</v>
      </c>
      <c r="Z40" s="151">
        <f t="shared" si="237"/>
        <v>10</v>
      </c>
      <c r="AA40" s="151">
        <f t="shared" si="237"/>
        <v>16</v>
      </c>
      <c r="AB40" s="151">
        <f t="shared" si="237"/>
        <v>14</v>
      </c>
      <c r="AC40" s="151">
        <f t="shared" si="237"/>
        <v>18</v>
      </c>
      <c r="AD40" s="151">
        <f t="shared" si="237"/>
        <v>0</v>
      </c>
      <c r="AE40" s="151">
        <f t="shared" si="237"/>
        <v>0</v>
      </c>
      <c r="AF40" s="153">
        <f t="shared" si="237"/>
        <v>0</v>
      </c>
      <c r="AG40" s="153"/>
      <c r="AH40" s="154"/>
      <c r="AI40" s="275" t="s">
        <v>129</v>
      </c>
      <c r="AJ40" s="425">
        <f t="shared" ref="AJ40:AK40" si="238">SUM(AJ41:AJ44)</f>
        <v>165</v>
      </c>
      <c r="AK40" s="159">
        <f t="shared" si="238"/>
        <v>15</v>
      </c>
      <c r="AL40" s="708">
        <f t="shared" si="195"/>
        <v>9.0909090909090917</v>
      </c>
      <c r="AM40" s="151">
        <f t="shared" ref="AM40:BM40" si="239">SUM(AM41:AM44)</f>
        <v>15</v>
      </c>
      <c r="AN40" s="151">
        <f t="shared" si="239"/>
        <v>15</v>
      </c>
      <c r="AO40" s="151">
        <f t="shared" si="239"/>
        <v>0</v>
      </c>
      <c r="AP40" s="151">
        <f t="shared" si="239"/>
        <v>0</v>
      </c>
      <c r="AQ40" s="153">
        <f t="shared" si="239"/>
        <v>22</v>
      </c>
      <c r="AR40" s="151">
        <f t="shared" si="239"/>
        <v>0</v>
      </c>
      <c r="AS40" s="151">
        <f t="shared" si="239"/>
        <v>0</v>
      </c>
      <c r="AT40" s="172">
        <f t="shared" si="239"/>
        <v>14</v>
      </c>
      <c r="AU40" s="159">
        <f t="shared" si="239"/>
        <v>9</v>
      </c>
      <c r="AV40" s="708">
        <f t="shared" si="197"/>
        <v>5.4545454545454541</v>
      </c>
      <c r="AW40" s="155">
        <f t="shared" si="239"/>
        <v>10</v>
      </c>
      <c r="AX40" s="743">
        <f t="shared" si="239"/>
        <v>9</v>
      </c>
      <c r="AY40" s="151">
        <f t="shared" si="239"/>
        <v>0</v>
      </c>
      <c r="AZ40" s="155">
        <f t="shared" si="239"/>
        <v>0</v>
      </c>
      <c r="BA40" s="155">
        <f t="shared" si="239"/>
        <v>0</v>
      </c>
      <c r="BB40" s="708">
        <f t="shared" si="156"/>
        <v>0</v>
      </c>
      <c r="BC40" s="155">
        <f t="shared" si="239"/>
        <v>0</v>
      </c>
      <c r="BD40" s="155">
        <f t="shared" si="239"/>
        <v>0</v>
      </c>
      <c r="BE40" s="155">
        <f t="shared" si="239"/>
        <v>0</v>
      </c>
      <c r="BF40" s="708">
        <f t="shared" si="198"/>
        <v>0</v>
      </c>
      <c r="BG40" s="155">
        <f t="shared" si="239"/>
        <v>0</v>
      </c>
      <c r="BH40" s="151">
        <f t="shared" si="239"/>
        <v>0</v>
      </c>
      <c r="BI40" s="151">
        <f t="shared" si="239"/>
        <v>0</v>
      </c>
      <c r="BJ40" s="151">
        <f t="shared" si="239"/>
        <v>0</v>
      </c>
      <c r="BK40" s="151">
        <f t="shared" si="239"/>
        <v>0</v>
      </c>
      <c r="BL40" s="151">
        <f t="shared" si="239"/>
        <v>4</v>
      </c>
      <c r="BM40" s="153">
        <f t="shared" si="239"/>
        <v>0</v>
      </c>
      <c r="BN40" s="154"/>
      <c r="BO40" s="150" t="s">
        <v>129</v>
      </c>
      <c r="BP40" s="425">
        <f t="shared" ref="BP40:BX40" si="240">SUM(BP41:BP44)</f>
        <v>177</v>
      </c>
      <c r="BQ40" s="159">
        <f t="shared" si="240"/>
        <v>0</v>
      </c>
      <c r="BR40" s="151">
        <f t="shared" si="240"/>
        <v>22</v>
      </c>
      <c r="BS40" s="151">
        <f t="shared" si="240"/>
        <v>0</v>
      </c>
      <c r="BT40" s="151">
        <f t="shared" si="240"/>
        <v>0</v>
      </c>
      <c r="BU40" s="151">
        <f t="shared" si="240"/>
        <v>0</v>
      </c>
      <c r="BV40" s="151">
        <f t="shared" si="240"/>
        <v>0</v>
      </c>
      <c r="BW40" s="151">
        <f t="shared" si="240"/>
        <v>0</v>
      </c>
      <c r="BX40" s="155">
        <f t="shared" si="240"/>
        <v>0</v>
      </c>
      <c r="BY40" s="708">
        <f t="shared" si="200"/>
        <v>0</v>
      </c>
      <c r="BZ40" s="155">
        <f t="shared" ref="BZ40:CK40" si="241">SUM(BZ41:BZ44)</f>
        <v>0</v>
      </c>
      <c r="CA40" s="155">
        <f t="shared" si="241"/>
        <v>0</v>
      </c>
      <c r="CB40" s="155">
        <f t="shared" si="241"/>
        <v>0</v>
      </c>
      <c r="CC40" s="708">
        <f t="shared" si="201"/>
        <v>0</v>
      </c>
      <c r="CD40" s="155">
        <f t="shared" si="241"/>
        <v>0</v>
      </c>
      <c r="CE40" s="155">
        <f t="shared" si="241"/>
        <v>0</v>
      </c>
      <c r="CF40" s="155">
        <f t="shared" si="241"/>
        <v>0</v>
      </c>
      <c r="CG40" s="155">
        <f t="shared" si="241"/>
        <v>0</v>
      </c>
      <c r="CH40" s="155">
        <f t="shared" si="241"/>
        <v>0</v>
      </c>
      <c r="CI40" s="353">
        <f t="shared" si="241"/>
        <v>2</v>
      </c>
      <c r="CJ40" s="159">
        <f t="shared" si="241"/>
        <v>0</v>
      </c>
      <c r="CK40" s="155">
        <f t="shared" si="241"/>
        <v>0</v>
      </c>
      <c r="CL40" s="716">
        <f t="shared" si="202"/>
        <v>0</v>
      </c>
      <c r="CM40" s="151">
        <f t="shared" ref="CM40:CO40" si="242">SUM(CM41:CM44)</f>
        <v>0</v>
      </c>
      <c r="CN40" s="155">
        <f t="shared" si="242"/>
        <v>0</v>
      </c>
      <c r="CO40" s="153">
        <f t="shared" si="242"/>
        <v>0</v>
      </c>
      <c r="CP40" s="154"/>
      <c r="CQ40" s="368" t="s">
        <v>129</v>
      </c>
      <c r="CR40" s="1010">
        <f t="shared" ref="CR40:DM40" si="243">SUM(CR41:CR44)</f>
        <v>18</v>
      </c>
      <c r="CS40" s="155">
        <f t="shared" si="243"/>
        <v>0</v>
      </c>
      <c r="CT40" s="155">
        <f t="shared" si="243"/>
        <v>18</v>
      </c>
      <c r="CU40" s="151">
        <f t="shared" si="243"/>
        <v>0</v>
      </c>
      <c r="CV40" s="151">
        <f t="shared" si="243"/>
        <v>0</v>
      </c>
      <c r="CW40" s="151">
        <f t="shared" si="243"/>
        <v>0</v>
      </c>
      <c r="CX40" s="151">
        <f t="shared" si="243"/>
        <v>0</v>
      </c>
      <c r="CY40" s="151">
        <f t="shared" si="243"/>
        <v>0</v>
      </c>
      <c r="CZ40" s="151">
        <f t="shared" si="243"/>
        <v>0</v>
      </c>
      <c r="DA40" s="151">
        <f t="shared" si="243"/>
        <v>0</v>
      </c>
      <c r="DB40" s="151">
        <f t="shared" si="243"/>
        <v>0</v>
      </c>
      <c r="DC40" s="151">
        <f t="shared" si="243"/>
        <v>0</v>
      </c>
      <c r="DD40" s="151">
        <f t="shared" si="243"/>
        <v>0</v>
      </c>
      <c r="DE40" s="151">
        <f t="shared" si="243"/>
        <v>0</v>
      </c>
      <c r="DF40" s="151">
        <f t="shared" si="243"/>
        <v>0</v>
      </c>
      <c r="DG40" s="151">
        <f t="shared" si="243"/>
        <v>0</v>
      </c>
      <c r="DH40" s="151">
        <f t="shared" si="243"/>
        <v>0</v>
      </c>
      <c r="DI40" s="172">
        <f t="shared" si="243"/>
        <v>0</v>
      </c>
      <c r="DJ40" s="159">
        <f t="shared" si="243"/>
        <v>0</v>
      </c>
      <c r="DK40" s="153">
        <f t="shared" si="243"/>
        <v>1</v>
      </c>
      <c r="DL40" s="151">
        <f t="shared" si="243"/>
        <v>0</v>
      </c>
      <c r="DM40" s="180">
        <f t="shared" si="243"/>
        <v>1</v>
      </c>
      <c r="DN40" s="154"/>
      <c r="DO40" s="150" t="s">
        <v>129</v>
      </c>
      <c r="DP40" s="425">
        <f t="shared" ref="DP40:EO40" si="244">SUM(DP41:DP44)</f>
        <v>169</v>
      </c>
      <c r="DQ40" s="159">
        <f t="shared" si="244"/>
        <v>0</v>
      </c>
      <c r="DR40" s="151">
        <f t="shared" si="244"/>
        <v>5</v>
      </c>
      <c r="DS40" s="151">
        <f t="shared" si="244"/>
        <v>2</v>
      </c>
      <c r="DT40" s="172">
        <f t="shared" si="244"/>
        <v>0</v>
      </c>
      <c r="DU40" s="159">
        <f t="shared" si="244"/>
        <v>0</v>
      </c>
      <c r="DV40" s="151">
        <f t="shared" si="244"/>
        <v>0</v>
      </c>
      <c r="DW40" s="155">
        <f t="shared" si="244"/>
        <v>0</v>
      </c>
      <c r="DX40" s="720">
        <f t="shared" si="205"/>
        <v>0</v>
      </c>
      <c r="DY40" s="159">
        <f t="shared" si="244"/>
        <v>0</v>
      </c>
      <c r="DZ40" s="155">
        <f t="shared" si="244"/>
        <v>0</v>
      </c>
      <c r="EA40" s="155">
        <f t="shared" si="244"/>
        <v>0</v>
      </c>
      <c r="EB40" s="716">
        <f t="shared" si="206"/>
        <v>0</v>
      </c>
      <c r="EC40" s="151">
        <f t="shared" si="244"/>
        <v>0</v>
      </c>
      <c r="ED40" s="155">
        <f t="shared" si="244"/>
        <v>0</v>
      </c>
      <c r="EE40" s="155">
        <f t="shared" si="244"/>
        <v>0</v>
      </c>
      <c r="EF40" s="353">
        <f t="shared" si="244"/>
        <v>0</v>
      </c>
      <c r="EG40" s="159">
        <f t="shared" si="244"/>
        <v>0</v>
      </c>
      <c r="EH40" s="180">
        <f t="shared" si="244"/>
        <v>0</v>
      </c>
      <c r="EI40" s="151">
        <f t="shared" si="244"/>
        <v>0</v>
      </c>
      <c r="EJ40" s="155">
        <f t="shared" si="244"/>
        <v>0</v>
      </c>
      <c r="EK40" s="716">
        <f t="shared" si="207"/>
        <v>0</v>
      </c>
      <c r="EL40" s="151">
        <f t="shared" si="244"/>
        <v>0</v>
      </c>
      <c r="EM40" s="155">
        <f t="shared" si="244"/>
        <v>12</v>
      </c>
      <c r="EN40" s="708">
        <f t="shared" si="208"/>
        <v>7.1005917159763312</v>
      </c>
      <c r="EO40" s="155">
        <f t="shared" si="244"/>
        <v>12</v>
      </c>
      <c r="EP40" s="716">
        <f t="shared" si="209"/>
        <v>7.1005917159763312</v>
      </c>
      <c r="EQ40" s="154"/>
      <c r="ER40" s="150" t="s">
        <v>129</v>
      </c>
      <c r="ES40" s="159">
        <f t="shared" ref="ES40:GG40" si="245">SUM(ES41:ES44)</f>
        <v>0</v>
      </c>
      <c r="ET40" s="151">
        <f t="shared" si="245"/>
        <v>0</v>
      </c>
      <c r="EU40" s="172">
        <f t="shared" si="245"/>
        <v>0</v>
      </c>
      <c r="EV40" s="159">
        <f t="shared" si="245"/>
        <v>0</v>
      </c>
      <c r="EW40" s="155">
        <f t="shared" si="245"/>
        <v>0</v>
      </c>
      <c r="EX40" s="180">
        <f t="shared" si="245"/>
        <v>0</v>
      </c>
      <c r="EY40" s="151">
        <f t="shared" si="245"/>
        <v>0</v>
      </c>
      <c r="EZ40" s="151">
        <f t="shared" si="245"/>
        <v>0</v>
      </c>
      <c r="FA40" s="172">
        <f t="shared" si="245"/>
        <v>1</v>
      </c>
      <c r="FB40" s="159">
        <f t="shared" si="245"/>
        <v>4</v>
      </c>
      <c r="FC40" s="151">
        <f t="shared" si="245"/>
        <v>2</v>
      </c>
      <c r="FD40" s="153">
        <f t="shared" si="245"/>
        <v>0</v>
      </c>
      <c r="FE40" s="151">
        <f t="shared" si="245"/>
        <v>0</v>
      </c>
      <c r="FF40" s="151">
        <f t="shared" si="245"/>
        <v>0</v>
      </c>
      <c r="FG40" s="172">
        <f t="shared" si="245"/>
        <v>0</v>
      </c>
      <c r="FH40" s="159">
        <f t="shared" si="245"/>
        <v>0</v>
      </c>
      <c r="FI40" s="151">
        <f t="shared" si="245"/>
        <v>0</v>
      </c>
      <c r="FJ40" s="153">
        <f t="shared" si="245"/>
        <v>0</v>
      </c>
      <c r="FK40" s="427">
        <f t="shared" si="245"/>
        <v>151</v>
      </c>
      <c r="FL40" s="724">
        <f t="shared" si="165"/>
        <v>3.9735099337748347</v>
      </c>
      <c r="FM40" s="151">
        <f t="shared" si="245"/>
        <v>0</v>
      </c>
      <c r="FN40" s="151">
        <f t="shared" si="245"/>
        <v>0</v>
      </c>
      <c r="FO40" s="151">
        <f t="shared" si="245"/>
        <v>1</v>
      </c>
      <c r="FP40" s="151">
        <f t="shared" si="245"/>
        <v>5</v>
      </c>
      <c r="FQ40" s="153">
        <f t="shared" si="245"/>
        <v>0</v>
      </c>
      <c r="FR40" s="159">
        <f t="shared" si="245"/>
        <v>0</v>
      </c>
      <c r="FS40" s="155">
        <f t="shared" si="245"/>
        <v>0</v>
      </c>
      <c r="FT40" s="155">
        <f t="shared" si="245"/>
        <v>0</v>
      </c>
      <c r="FU40" s="151">
        <f t="shared" si="245"/>
        <v>1</v>
      </c>
      <c r="FV40" s="151">
        <f t="shared" si="245"/>
        <v>0</v>
      </c>
      <c r="FW40" s="151">
        <f t="shared" si="245"/>
        <v>0</v>
      </c>
      <c r="FX40" s="151">
        <f t="shared" si="245"/>
        <v>0</v>
      </c>
      <c r="FY40" s="151">
        <f t="shared" si="245"/>
        <v>0</v>
      </c>
      <c r="FZ40" s="151">
        <f t="shared" si="245"/>
        <v>0</v>
      </c>
      <c r="GA40" s="151">
        <f t="shared" si="245"/>
        <v>2</v>
      </c>
      <c r="GB40" s="151">
        <f t="shared" si="245"/>
        <v>0</v>
      </c>
      <c r="GC40" s="151">
        <f t="shared" si="245"/>
        <v>0</v>
      </c>
      <c r="GD40" s="151">
        <f t="shared" si="245"/>
        <v>0</v>
      </c>
      <c r="GE40" s="151">
        <f t="shared" si="245"/>
        <v>0</v>
      </c>
      <c r="GF40" s="151">
        <f t="shared" si="245"/>
        <v>0</v>
      </c>
      <c r="GG40" s="153">
        <f t="shared" si="245"/>
        <v>0</v>
      </c>
      <c r="GH40" s="154"/>
      <c r="GI40" s="150" t="s">
        <v>129</v>
      </c>
      <c r="GJ40" s="487">
        <v>1071</v>
      </c>
      <c r="GK40" s="727">
        <f t="shared" si="211"/>
        <v>4.2950513538748831</v>
      </c>
      <c r="GL40" s="159">
        <f t="shared" ref="GL40:HG40" si="246">SUM(GL41:GL44)</f>
        <v>0</v>
      </c>
      <c r="GM40" s="151">
        <f t="shared" si="246"/>
        <v>0</v>
      </c>
      <c r="GN40" s="151">
        <f t="shared" si="246"/>
        <v>0</v>
      </c>
      <c r="GO40" s="151">
        <f t="shared" si="246"/>
        <v>0</v>
      </c>
      <c r="GP40" s="153">
        <f t="shared" si="246"/>
        <v>1</v>
      </c>
      <c r="GQ40" s="159">
        <f t="shared" si="246"/>
        <v>9</v>
      </c>
      <c r="GR40" s="151">
        <f t="shared" si="246"/>
        <v>1</v>
      </c>
      <c r="GS40" s="151">
        <f t="shared" si="246"/>
        <v>8</v>
      </c>
      <c r="GT40" s="151">
        <f t="shared" si="246"/>
        <v>17</v>
      </c>
      <c r="GU40" s="153">
        <f t="shared" si="246"/>
        <v>10</v>
      </c>
      <c r="GV40" s="159">
        <f t="shared" si="246"/>
        <v>80</v>
      </c>
      <c r="GW40" s="159">
        <f t="shared" si="246"/>
        <v>1338</v>
      </c>
      <c r="GX40" s="730">
        <f t="shared" si="213"/>
        <v>5.9790732436472345</v>
      </c>
      <c r="GY40" s="159">
        <f t="shared" si="246"/>
        <v>3</v>
      </c>
      <c r="GZ40" s="151">
        <f t="shared" si="246"/>
        <v>0</v>
      </c>
      <c r="HA40" s="151">
        <f t="shared" si="246"/>
        <v>0</v>
      </c>
      <c r="HB40" s="151">
        <f t="shared" si="246"/>
        <v>0</v>
      </c>
      <c r="HC40" s="151">
        <f t="shared" si="246"/>
        <v>0</v>
      </c>
      <c r="HD40" s="151">
        <f t="shared" si="246"/>
        <v>0</v>
      </c>
      <c r="HE40" s="151">
        <f t="shared" si="246"/>
        <v>0</v>
      </c>
      <c r="HF40" s="151">
        <f t="shared" si="246"/>
        <v>0</v>
      </c>
      <c r="HG40" s="153">
        <f t="shared" si="246"/>
        <v>0</v>
      </c>
      <c r="HH40" s="154"/>
      <c r="HI40" s="368" t="s">
        <v>129</v>
      </c>
      <c r="HJ40" s="155">
        <f t="shared" ref="HJ40:IF40" si="247">SUM(HJ41:HJ44)</f>
        <v>0</v>
      </c>
      <c r="HK40" s="155">
        <f t="shared" si="247"/>
        <v>0</v>
      </c>
      <c r="HL40" s="155">
        <f t="shared" si="247"/>
        <v>0</v>
      </c>
      <c r="HM40" s="155">
        <f t="shared" si="247"/>
        <v>0</v>
      </c>
      <c r="HN40" s="155">
        <f t="shared" si="247"/>
        <v>0</v>
      </c>
      <c r="HO40" s="155">
        <f t="shared" si="247"/>
        <v>0</v>
      </c>
      <c r="HP40" s="155">
        <f t="shared" si="247"/>
        <v>0</v>
      </c>
      <c r="HQ40" s="180">
        <f t="shared" si="247"/>
        <v>2</v>
      </c>
      <c r="HR40" s="738">
        <f t="shared" si="247"/>
        <v>91</v>
      </c>
      <c r="HS40" s="732">
        <f t="shared" si="216"/>
        <v>0</v>
      </c>
      <c r="HT40" s="159">
        <f t="shared" si="247"/>
        <v>0</v>
      </c>
      <c r="HU40" s="155">
        <f t="shared" si="247"/>
        <v>0</v>
      </c>
      <c r="HV40" s="155">
        <f t="shared" si="247"/>
        <v>0</v>
      </c>
      <c r="HW40" s="155">
        <f t="shared" si="247"/>
        <v>0</v>
      </c>
      <c r="HX40" s="180">
        <f t="shared" si="247"/>
        <v>0</v>
      </c>
      <c r="HY40" s="151">
        <f t="shared" si="247"/>
        <v>0</v>
      </c>
      <c r="HZ40" s="151">
        <f t="shared" si="247"/>
        <v>0</v>
      </c>
      <c r="IA40" s="151">
        <f t="shared" si="247"/>
        <v>0</v>
      </c>
      <c r="IB40" s="151">
        <f t="shared" si="247"/>
        <v>0</v>
      </c>
      <c r="IC40" s="151">
        <f t="shared" si="247"/>
        <v>0</v>
      </c>
      <c r="ID40" s="151">
        <f t="shared" si="247"/>
        <v>0</v>
      </c>
      <c r="IE40" s="151">
        <f t="shared" si="247"/>
        <v>0</v>
      </c>
      <c r="IF40" s="153">
        <f t="shared" si="247"/>
        <v>0</v>
      </c>
      <c r="IG40" s="154"/>
      <c r="IH40" s="275" t="s">
        <v>129</v>
      </c>
      <c r="II40" s="159">
        <f t="shared" ref="II40:JH40" si="248">SUM(II41:II44)</f>
        <v>0</v>
      </c>
      <c r="IJ40" s="151">
        <f t="shared" si="248"/>
        <v>0</v>
      </c>
      <c r="IK40" s="172">
        <f t="shared" si="248"/>
        <v>0</v>
      </c>
      <c r="IL40" s="159">
        <f t="shared" si="248"/>
        <v>1</v>
      </c>
      <c r="IM40" s="151">
        <f t="shared" si="248"/>
        <v>0</v>
      </c>
      <c r="IN40" s="153">
        <f t="shared" si="248"/>
        <v>0</v>
      </c>
      <c r="IO40" s="151">
        <f t="shared" si="248"/>
        <v>2</v>
      </c>
      <c r="IP40" s="151">
        <f t="shared" si="248"/>
        <v>1</v>
      </c>
      <c r="IQ40" s="172">
        <f t="shared" si="248"/>
        <v>0</v>
      </c>
      <c r="IR40" s="159">
        <f t="shared" si="248"/>
        <v>2</v>
      </c>
      <c r="IS40" s="151">
        <f t="shared" si="248"/>
        <v>2</v>
      </c>
      <c r="IT40" s="153">
        <f t="shared" si="248"/>
        <v>0</v>
      </c>
      <c r="IU40" s="151">
        <f t="shared" si="248"/>
        <v>0</v>
      </c>
      <c r="IV40" s="151">
        <f t="shared" si="248"/>
        <v>0</v>
      </c>
      <c r="IW40" s="153">
        <f t="shared" si="248"/>
        <v>0</v>
      </c>
      <c r="IX40" s="159">
        <f t="shared" si="248"/>
        <v>0</v>
      </c>
      <c r="IY40" s="151">
        <f t="shared" si="248"/>
        <v>0</v>
      </c>
      <c r="IZ40" s="153">
        <f t="shared" si="248"/>
        <v>0</v>
      </c>
      <c r="JA40" s="159">
        <f t="shared" si="248"/>
        <v>1</v>
      </c>
      <c r="JB40" s="151">
        <f t="shared" si="248"/>
        <v>0</v>
      </c>
      <c r="JC40" s="153">
        <f t="shared" si="248"/>
        <v>0</v>
      </c>
      <c r="JD40" s="159">
        <f t="shared" si="248"/>
        <v>0</v>
      </c>
      <c r="JE40" s="151">
        <f t="shared" si="248"/>
        <v>0</v>
      </c>
      <c r="JF40" s="151">
        <f t="shared" si="248"/>
        <v>0</v>
      </c>
      <c r="JG40" s="172">
        <f t="shared" si="248"/>
        <v>0</v>
      </c>
      <c r="JH40" s="153">
        <f t="shared" si="248"/>
        <v>0</v>
      </c>
      <c r="JI40" s="154"/>
      <c r="JJ40" s="275" t="s">
        <v>129</v>
      </c>
      <c r="JK40" s="159">
        <f t="shared" ref="JK40:KJ40" si="249">SUM(JK41:JK44)</f>
        <v>0</v>
      </c>
      <c r="JL40" s="151">
        <f t="shared" si="249"/>
        <v>0</v>
      </c>
      <c r="JM40" s="151">
        <f t="shared" si="249"/>
        <v>0</v>
      </c>
      <c r="JN40" s="151">
        <f t="shared" si="249"/>
        <v>0</v>
      </c>
      <c r="JO40" s="153">
        <f t="shared" si="249"/>
        <v>0</v>
      </c>
      <c r="JP40" s="159">
        <f t="shared" si="249"/>
        <v>0</v>
      </c>
      <c r="JQ40" s="151">
        <f t="shared" si="249"/>
        <v>0</v>
      </c>
      <c r="JR40" s="151">
        <f t="shared" si="249"/>
        <v>0</v>
      </c>
      <c r="JS40" s="151">
        <f t="shared" si="249"/>
        <v>0</v>
      </c>
      <c r="JT40" s="153">
        <f t="shared" si="249"/>
        <v>0</v>
      </c>
      <c r="JU40" s="159">
        <f t="shared" si="249"/>
        <v>0</v>
      </c>
      <c r="JV40" s="155">
        <f t="shared" si="249"/>
        <v>0</v>
      </c>
      <c r="JW40" s="155">
        <f t="shared" si="249"/>
        <v>0</v>
      </c>
      <c r="JX40" s="155">
        <f t="shared" si="249"/>
        <v>0</v>
      </c>
      <c r="JY40" s="180">
        <f t="shared" si="249"/>
        <v>1</v>
      </c>
      <c r="JZ40" s="159">
        <f t="shared" si="249"/>
        <v>0</v>
      </c>
      <c r="KA40" s="155">
        <f t="shared" si="249"/>
        <v>0</v>
      </c>
      <c r="KB40" s="155">
        <f t="shared" si="249"/>
        <v>1</v>
      </c>
      <c r="KC40" s="155">
        <f t="shared" si="249"/>
        <v>0</v>
      </c>
      <c r="KD40" s="180">
        <f t="shared" si="249"/>
        <v>1</v>
      </c>
      <c r="KE40" s="159">
        <f t="shared" si="249"/>
        <v>670</v>
      </c>
      <c r="KF40" s="734">
        <f t="shared" si="219"/>
        <v>2.9850746268656714</v>
      </c>
      <c r="KG40" s="180">
        <f t="shared" si="249"/>
        <v>20</v>
      </c>
      <c r="KH40" s="155">
        <f t="shared" si="249"/>
        <v>0</v>
      </c>
      <c r="KI40" s="155">
        <f t="shared" si="249"/>
        <v>1</v>
      </c>
      <c r="KJ40" s="180">
        <f t="shared" si="249"/>
        <v>0</v>
      </c>
      <c r="KK40" s="301"/>
      <c r="KL40" s="275" t="s">
        <v>129</v>
      </c>
      <c r="KM40" s="159">
        <f t="shared" ref="KM40:LB40" si="250">SUM(KM41:KM44)</f>
        <v>0</v>
      </c>
      <c r="KN40" s="155">
        <f t="shared" si="250"/>
        <v>0</v>
      </c>
      <c r="KO40" s="155">
        <f t="shared" si="250"/>
        <v>0</v>
      </c>
      <c r="KP40" s="155">
        <f t="shared" si="250"/>
        <v>3</v>
      </c>
      <c r="KQ40" s="155">
        <f t="shared" si="250"/>
        <v>0</v>
      </c>
      <c r="KR40" s="155">
        <f t="shared" si="250"/>
        <v>2</v>
      </c>
      <c r="KS40" s="155">
        <f t="shared" si="250"/>
        <v>1</v>
      </c>
      <c r="KT40" s="155">
        <f t="shared" si="250"/>
        <v>0</v>
      </c>
      <c r="KU40" s="180">
        <f t="shared" si="250"/>
        <v>2</v>
      </c>
      <c r="KV40" s="331">
        <f t="shared" si="250"/>
        <v>0</v>
      </c>
      <c r="KW40" s="180">
        <f t="shared" si="250"/>
        <v>0</v>
      </c>
      <c r="KX40" s="414">
        <f t="shared" si="250"/>
        <v>0</v>
      </c>
      <c r="KY40" s="159">
        <f t="shared" si="250"/>
        <v>0</v>
      </c>
      <c r="KZ40" s="155">
        <f t="shared" si="250"/>
        <v>0</v>
      </c>
      <c r="LA40" s="155">
        <f t="shared" si="250"/>
        <v>0</v>
      </c>
      <c r="LB40" s="180">
        <f t="shared" si="250"/>
        <v>0</v>
      </c>
      <c r="LD40" s="275" t="s">
        <v>129</v>
      </c>
      <c r="LE40" s="151">
        <f t="shared" ref="LE40:LW40" si="251">SUM(LE41:LE44)</f>
        <v>0</v>
      </c>
      <c r="LF40" s="151">
        <f t="shared" si="251"/>
        <v>0</v>
      </c>
      <c r="LG40" s="151">
        <f t="shared" si="251"/>
        <v>0</v>
      </c>
      <c r="LH40" s="151">
        <f t="shared" si="251"/>
        <v>0</v>
      </c>
      <c r="LI40" s="151">
        <f t="shared" si="251"/>
        <v>0</v>
      </c>
      <c r="LJ40" s="172">
        <f t="shared" si="251"/>
        <v>0</v>
      </c>
      <c r="LK40" s="454">
        <f t="shared" si="251"/>
        <v>0</v>
      </c>
      <c r="LL40" s="460">
        <f t="shared" si="251"/>
        <v>0</v>
      </c>
      <c r="LM40" s="460">
        <f t="shared" si="251"/>
        <v>0</v>
      </c>
      <c r="LN40" s="462">
        <f t="shared" si="251"/>
        <v>0</v>
      </c>
      <c r="LO40" s="503">
        <f t="shared" si="251"/>
        <v>14</v>
      </c>
      <c r="LP40" s="504">
        <f t="shared" si="251"/>
        <v>0</v>
      </c>
      <c r="LQ40" s="504">
        <f t="shared" si="251"/>
        <v>0</v>
      </c>
      <c r="LR40" s="505">
        <f t="shared" si="251"/>
        <v>0</v>
      </c>
      <c r="LS40" s="454">
        <f t="shared" si="251"/>
        <v>58</v>
      </c>
      <c r="LT40" s="460">
        <f t="shared" si="251"/>
        <v>12</v>
      </c>
      <c r="LU40" s="460">
        <f t="shared" si="251"/>
        <v>6</v>
      </c>
      <c r="LV40" s="460">
        <f t="shared" si="251"/>
        <v>7</v>
      </c>
      <c r="LW40" s="462">
        <f t="shared" si="251"/>
        <v>7</v>
      </c>
      <c r="LX40" s="1063"/>
    </row>
    <row r="41" spans="1:336" s="414" customFormat="1" ht="18.75" x14ac:dyDescent="0.3">
      <c r="A41" s="235">
        <v>1446</v>
      </c>
      <c r="B41" s="201" t="s">
        <v>135</v>
      </c>
      <c r="C41" s="202">
        <v>57</v>
      </c>
      <c r="D41" s="380"/>
      <c r="E41" s="326"/>
      <c r="F41" s="326"/>
      <c r="G41" s="705">
        <f t="shared" si="152"/>
        <v>0</v>
      </c>
      <c r="H41" s="326"/>
      <c r="I41" s="379"/>
      <c r="J41" s="380">
        <v>5</v>
      </c>
      <c r="K41" s="882">
        <v>10</v>
      </c>
      <c r="L41" s="326">
        <v>4</v>
      </c>
      <c r="M41" s="406">
        <f t="shared" si="190"/>
        <v>7.0175438596491224</v>
      </c>
      <c r="N41" s="380">
        <v>5</v>
      </c>
      <c r="O41" s="326">
        <v>10</v>
      </c>
      <c r="P41" s="326">
        <v>4</v>
      </c>
      <c r="Q41" s="386">
        <f t="shared" si="192"/>
        <v>7.0175438596491224</v>
      </c>
      <c r="R41" s="380"/>
      <c r="S41" s="326"/>
      <c r="T41" s="326"/>
      <c r="U41" s="326"/>
      <c r="V41" s="326"/>
      <c r="W41" s="327"/>
      <c r="X41" s="326">
        <v>5</v>
      </c>
      <c r="Y41" s="326">
        <v>10</v>
      </c>
      <c r="Z41" s="326">
        <v>5</v>
      </c>
      <c r="AA41" s="326">
        <v>10</v>
      </c>
      <c r="AB41" s="326">
        <v>6</v>
      </c>
      <c r="AC41" s="326">
        <v>7</v>
      </c>
      <c r="AD41" s="326"/>
      <c r="AE41" s="326"/>
      <c r="AF41" s="327"/>
      <c r="AG41" s="204"/>
      <c r="AH41" s="148"/>
      <c r="AI41" s="276" t="s">
        <v>135</v>
      </c>
      <c r="AJ41" s="202">
        <v>69</v>
      </c>
      <c r="AK41" s="327">
        <v>2</v>
      </c>
      <c r="AL41" s="708">
        <v>8.695652173913043</v>
      </c>
      <c r="AM41" s="326">
        <v>2</v>
      </c>
      <c r="AN41" s="326">
        <v>2</v>
      </c>
      <c r="AO41" s="326"/>
      <c r="AP41" s="326"/>
      <c r="AQ41" s="327">
        <v>6</v>
      </c>
      <c r="AR41" s="326"/>
      <c r="AS41" s="326"/>
      <c r="AT41" s="379">
        <v>6</v>
      </c>
      <c r="AU41" s="380">
        <v>5</v>
      </c>
      <c r="AV41" s="708">
        <v>10.144927536231885</v>
      </c>
      <c r="AW41" s="326">
        <v>5</v>
      </c>
      <c r="AX41" s="744">
        <v>5</v>
      </c>
      <c r="AY41" s="326"/>
      <c r="AZ41" s="326"/>
      <c r="BA41" s="326"/>
      <c r="BB41" s="708">
        <f t="shared" si="156"/>
        <v>0</v>
      </c>
      <c r="BC41" s="326"/>
      <c r="BD41" s="326"/>
      <c r="BE41" s="326"/>
      <c r="BF41" s="708">
        <v>0</v>
      </c>
      <c r="BG41" s="326"/>
      <c r="BH41" s="326"/>
      <c r="BI41" s="326"/>
      <c r="BJ41" s="326"/>
      <c r="BK41" s="326"/>
      <c r="BL41" s="326">
        <v>4</v>
      </c>
      <c r="BM41" s="327"/>
      <c r="BN41" s="148"/>
      <c r="BO41" s="201" t="s">
        <v>135</v>
      </c>
      <c r="BP41" s="202">
        <v>76</v>
      </c>
      <c r="BQ41" s="380"/>
      <c r="BR41" s="326">
        <v>11</v>
      </c>
      <c r="BS41" s="326"/>
      <c r="BT41" s="326"/>
      <c r="BU41" s="326"/>
      <c r="BV41" s="326"/>
      <c r="BW41" s="326"/>
      <c r="BX41" s="326"/>
      <c r="BY41" s="708">
        <f t="shared" si="200"/>
        <v>0</v>
      </c>
      <c r="BZ41" s="326"/>
      <c r="CA41" s="326"/>
      <c r="CB41" s="326"/>
      <c r="CC41" s="708">
        <f t="shared" si="201"/>
        <v>0</v>
      </c>
      <c r="CD41" s="326"/>
      <c r="CE41" s="326"/>
      <c r="CF41" s="326"/>
      <c r="CG41" s="326"/>
      <c r="CH41" s="326"/>
      <c r="CI41" s="379">
        <v>2</v>
      </c>
      <c r="CJ41" s="380"/>
      <c r="CK41" s="326"/>
      <c r="CL41" s="716">
        <f t="shared" si="202"/>
        <v>0</v>
      </c>
      <c r="CM41" s="326"/>
      <c r="CN41" s="326"/>
      <c r="CO41" s="327"/>
      <c r="CP41" s="148"/>
      <c r="CQ41" s="370" t="s">
        <v>135</v>
      </c>
      <c r="CR41" s="1011">
        <v>9</v>
      </c>
      <c r="CS41" s="203"/>
      <c r="CT41" s="203">
        <v>4</v>
      </c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>
        <v>1</v>
      </c>
      <c r="DL41" s="326"/>
      <c r="DM41" s="327">
        <v>1</v>
      </c>
      <c r="DN41" s="148"/>
      <c r="DO41" s="201" t="s">
        <v>135</v>
      </c>
      <c r="DP41" s="202">
        <v>79</v>
      </c>
      <c r="DQ41" s="380"/>
      <c r="DR41" s="326">
        <v>1</v>
      </c>
      <c r="DS41" s="326">
        <v>1</v>
      </c>
      <c r="DT41" s="379"/>
      <c r="DU41" s="380"/>
      <c r="DV41" s="326"/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/>
      <c r="EH41" s="327"/>
      <c r="EI41" s="326"/>
      <c r="EJ41" s="326"/>
      <c r="EK41" s="716">
        <v>0</v>
      </c>
      <c r="EL41" s="326"/>
      <c r="EM41" s="326">
        <v>3</v>
      </c>
      <c r="EN41" s="708">
        <v>2.5316455696202533</v>
      </c>
      <c r="EO41" s="326">
        <v>3</v>
      </c>
      <c r="EP41" s="716">
        <v>8.8607594936708853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0</v>
      </c>
      <c r="EW41" s="326">
        <v>0</v>
      </c>
      <c r="EX41" s="327">
        <v>0</v>
      </c>
      <c r="EY41" s="326">
        <v>0</v>
      </c>
      <c r="EZ41" s="326">
        <v>0</v>
      </c>
      <c r="FA41" s="379">
        <v>0</v>
      </c>
      <c r="FB41" s="380">
        <v>0</v>
      </c>
      <c r="FC41" s="326">
        <v>0</v>
      </c>
      <c r="FD41" s="327">
        <v>0</v>
      </c>
      <c r="FE41" s="326">
        <v>0</v>
      </c>
      <c r="FF41" s="326">
        <v>0</v>
      </c>
      <c r="FG41" s="379">
        <v>0</v>
      </c>
      <c r="FH41" s="380">
        <v>0</v>
      </c>
      <c r="FI41" s="326">
        <v>0</v>
      </c>
      <c r="FJ41" s="327">
        <v>0</v>
      </c>
      <c r="FK41" s="205">
        <v>37</v>
      </c>
      <c r="FL41" s="724">
        <v>16.216216216216218</v>
      </c>
      <c r="FM41" s="326">
        <v>0</v>
      </c>
      <c r="FN41" s="326">
        <v>0</v>
      </c>
      <c r="FO41" s="326">
        <v>1</v>
      </c>
      <c r="FP41" s="326">
        <v>5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0</v>
      </c>
      <c r="GB41" s="326">
        <v>0</v>
      </c>
      <c r="GC41" s="326">
        <v>0</v>
      </c>
      <c r="GD41" s="326">
        <v>0</v>
      </c>
      <c r="GE41" s="326">
        <v>0</v>
      </c>
      <c r="GF41" s="326">
        <v>0</v>
      </c>
      <c r="GG41" s="327">
        <v>0</v>
      </c>
      <c r="GH41" s="148"/>
      <c r="GI41" s="201" t="s">
        <v>135</v>
      </c>
      <c r="GJ41" s="486">
        <v>421</v>
      </c>
      <c r="GK41" s="727">
        <v>4.513064133016627</v>
      </c>
      <c r="GL41" s="380">
        <v>0</v>
      </c>
      <c r="GM41" s="326">
        <v>0</v>
      </c>
      <c r="GN41" s="326">
        <v>0</v>
      </c>
      <c r="GO41" s="326">
        <v>0</v>
      </c>
      <c r="GP41" s="327">
        <v>0</v>
      </c>
      <c r="GQ41" s="380">
        <v>4</v>
      </c>
      <c r="GR41" s="326">
        <v>0</v>
      </c>
      <c r="GS41" s="326">
        <v>2</v>
      </c>
      <c r="GT41" s="326">
        <v>10</v>
      </c>
      <c r="GU41" s="327">
        <v>3</v>
      </c>
      <c r="GV41" s="205">
        <v>15</v>
      </c>
      <c r="GW41" s="205">
        <v>702</v>
      </c>
      <c r="GX41" s="730">
        <v>2.1367521367521367</v>
      </c>
      <c r="GY41" s="380">
        <v>3</v>
      </c>
      <c r="GZ41" s="326">
        <v>0</v>
      </c>
      <c r="HA41" s="326">
        <v>0</v>
      </c>
      <c r="HB41" s="326">
        <v>0</v>
      </c>
      <c r="HC41" s="326">
        <v>0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0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0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0</v>
      </c>
      <c r="IP41" s="326">
        <v>1</v>
      </c>
      <c r="IQ41" s="379">
        <v>0</v>
      </c>
      <c r="IR41" s="380">
        <v>0</v>
      </c>
      <c r="IS41" s="326">
        <v>0</v>
      </c>
      <c r="IT41" s="327">
        <v>0</v>
      </c>
      <c r="IU41" s="326">
        <v>0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>
        <v>0</v>
      </c>
      <c r="JQ41" s="326">
        <v>0</v>
      </c>
      <c r="JR41" s="326">
        <v>0</v>
      </c>
      <c r="JS41" s="326">
        <v>0</v>
      </c>
      <c r="JT41" s="327">
        <v>0</v>
      </c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1.4245014245014245</v>
      </c>
      <c r="KG41" s="173">
        <v>5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1</v>
      </c>
      <c r="KQ41" s="203">
        <v>0</v>
      </c>
      <c r="KR41" s="203">
        <v>0</v>
      </c>
      <c r="KS41" s="203">
        <v>0</v>
      </c>
      <c r="KT41" s="203">
        <v>0</v>
      </c>
      <c r="KU41" s="173">
        <v>1</v>
      </c>
      <c r="KV41" s="332"/>
      <c r="KW41" s="173"/>
      <c r="KY41" s="205"/>
      <c r="KZ41" s="203"/>
      <c r="LA41" s="203"/>
      <c r="LB41" s="173"/>
      <c r="LD41" s="276" t="s">
        <v>135</v>
      </c>
      <c r="LE41" s="186"/>
      <c r="LF41" s="186"/>
      <c r="LG41" s="186"/>
      <c r="LH41" s="186"/>
      <c r="LI41" s="186"/>
      <c r="LJ41" s="206"/>
      <c r="LK41" s="455"/>
      <c r="LL41" s="1064"/>
      <c r="LM41" s="1064"/>
      <c r="LN41" s="1065"/>
      <c r="LO41" s="455">
        <v>6</v>
      </c>
      <c r="LP41" s="1064"/>
      <c r="LQ41" s="1064"/>
      <c r="LR41" s="1065"/>
      <c r="LS41" s="455">
        <v>3</v>
      </c>
      <c r="LT41" s="1064">
        <v>1</v>
      </c>
      <c r="LU41" s="1064">
        <v>3</v>
      </c>
      <c r="LV41" s="1064">
        <v>2</v>
      </c>
      <c r="LW41" s="1065">
        <v>2</v>
      </c>
      <c r="LX41" s="1063"/>
    </row>
    <row r="42" spans="1:336" s="414" customFormat="1" ht="18.75" x14ac:dyDescent="0.3">
      <c r="A42" s="235">
        <v>1449</v>
      </c>
      <c r="B42" s="201" t="s">
        <v>136</v>
      </c>
      <c r="C42" s="202">
        <v>39</v>
      </c>
      <c r="D42" s="380"/>
      <c r="E42" s="326"/>
      <c r="F42" s="326"/>
      <c r="G42" s="705">
        <f t="shared" si="152"/>
        <v>0</v>
      </c>
      <c r="H42" s="326"/>
      <c r="I42" s="379"/>
      <c r="J42" s="380">
        <v>1</v>
      </c>
      <c r="K42" s="326">
        <v>4</v>
      </c>
      <c r="L42" s="326">
        <v>4</v>
      </c>
      <c r="M42" s="406">
        <f t="shared" si="190"/>
        <v>10.256410256410255</v>
      </c>
      <c r="N42" s="380">
        <v>1</v>
      </c>
      <c r="O42" s="326">
        <v>4</v>
      </c>
      <c r="P42" s="326">
        <v>4</v>
      </c>
      <c r="Q42" s="386">
        <f t="shared" si="192"/>
        <v>10.256410256410255</v>
      </c>
      <c r="R42" s="380"/>
      <c r="S42" s="326"/>
      <c r="T42" s="326"/>
      <c r="U42" s="326"/>
      <c r="V42" s="326"/>
      <c r="W42" s="327"/>
      <c r="X42" s="326">
        <v>1</v>
      </c>
      <c r="Y42" s="326">
        <v>4</v>
      </c>
      <c r="Z42" s="326">
        <v>1</v>
      </c>
      <c r="AA42" s="326">
        <v>4</v>
      </c>
      <c r="AB42" s="326">
        <v>4</v>
      </c>
      <c r="AC42" s="326">
        <v>5</v>
      </c>
      <c r="AD42" s="326"/>
      <c r="AE42" s="326"/>
      <c r="AF42" s="327"/>
      <c r="AG42" s="204"/>
      <c r="AH42" s="148"/>
      <c r="AI42" s="276" t="s">
        <v>136</v>
      </c>
      <c r="AJ42" s="202">
        <v>51</v>
      </c>
      <c r="AK42" s="327">
        <v>8</v>
      </c>
      <c r="AL42" s="708">
        <v>7.8431372549019605</v>
      </c>
      <c r="AM42" s="326">
        <v>8</v>
      </c>
      <c r="AN42" s="326">
        <v>8</v>
      </c>
      <c r="AO42" s="326"/>
      <c r="AP42" s="326"/>
      <c r="AQ42" s="327">
        <v>6</v>
      </c>
      <c r="AR42" s="326"/>
      <c r="AS42" s="326"/>
      <c r="AT42" s="379">
        <v>3</v>
      </c>
      <c r="AU42" s="380">
        <v>4</v>
      </c>
      <c r="AV42" s="708">
        <v>1.9607843137254901</v>
      </c>
      <c r="AW42" s="326">
        <v>4</v>
      </c>
      <c r="AX42" s="744">
        <v>4</v>
      </c>
      <c r="AY42" s="326"/>
      <c r="AZ42" s="326"/>
      <c r="BA42" s="326"/>
      <c r="BB42" s="708">
        <f t="shared" si="156"/>
        <v>0</v>
      </c>
      <c r="BC42" s="326"/>
      <c r="BD42" s="326"/>
      <c r="BE42" s="326"/>
      <c r="BF42" s="708">
        <v>0</v>
      </c>
      <c r="BG42" s="326"/>
      <c r="BH42" s="326"/>
      <c r="BI42" s="326"/>
      <c r="BJ42" s="326"/>
      <c r="BK42" s="326"/>
      <c r="BL42" s="326"/>
      <c r="BM42" s="327"/>
      <c r="BN42" s="148"/>
      <c r="BO42" s="201" t="s">
        <v>136</v>
      </c>
      <c r="BP42" s="202">
        <v>54</v>
      </c>
      <c r="BQ42" s="380"/>
      <c r="BR42" s="326">
        <v>3</v>
      </c>
      <c r="BS42" s="326"/>
      <c r="BT42" s="326"/>
      <c r="BU42" s="326"/>
      <c r="BV42" s="326"/>
      <c r="BW42" s="326"/>
      <c r="BX42" s="326"/>
      <c r="BY42" s="708">
        <f t="shared" si="200"/>
        <v>0</v>
      </c>
      <c r="BZ42" s="326"/>
      <c r="CA42" s="326"/>
      <c r="CB42" s="326"/>
      <c r="CC42" s="708">
        <f t="shared" si="201"/>
        <v>0</v>
      </c>
      <c r="CD42" s="326"/>
      <c r="CE42" s="326"/>
      <c r="CF42" s="326"/>
      <c r="CG42" s="326"/>
      <c r="CH42" s="326"/>
      <c r="CI42" s="379"/>
      <c r="CJ42" s="380"/>
      <c r="CK42" s="326"/>
      <c r="CL42" s="716">
        <f t="shared" si="202"/>
        <v>0</v>
      </c>
      <c r="CM42" s="326"/>
      <c r="CN42" s="326"/>
      <c r="CO42" s="327"/>
      <c r="CP42" s="148"/>
      <c r="CQ42" s="370" t="s">
        <v>136</v>
      </c>
      <c r="CR42" s="1011">
        <v>5</v>
      </c>
      <c r="CS42" s="203"/>
      <c r="CT42" s="203">
        <v>9</v>
      </c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26"/>
      <c r="DM42" s="327"/>
      <c r="DN42" s="148"/>
      <c r="DO42" s="201" t="s">
        <v>136</v>
      </c>
      <c r="DP42" s="202">
        <v>48</v>
      </c>
      <c r="DQ42" s="380"/>
      <c r="DR42" s="326">
        <v>3</v>
      </c>
      <c r="DS42" s="326"/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/>
      <c r="EH42" s="327"/>
      <c r="EI42" s="326"/>
      <c r="EJ42" s="326"/>
      <c r="EK42" s="716">
        <v>0</v>
      </c>
      <c r="EL42" s="326"/>
      <c r="EM42" s="326">
        <v>8</v>
      </c>
      <c r="EN42" s="708">
        <v>0</v>
      </c>
      <c r="EO42" s="326">
        <v>8</v>
      </c>
      <c r="EP42" s="716">
        <v>10.416666666666668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0</v>
      </c>
      <c r="EW42" s="326">
        <v>0</v>
      </c>
      <c r="EX42" s="327">
        <v>0</v>
      </c>
      <c r="EY42" s="326">
        <v>0</v>
      </c>
      <c r="EZ42" s="326">
        <v>0</v>
      </c>
      <c r="FA42" s="379">
        <v>1</v>
      </c>
      <c r="FB42" s="380">
        <v>1</v>
      </c>
      <c r="FC42" s="326">
        <v>0</v>
      </c>
      <c r="FD42" s="327">
        <v>0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10</v>
      </c>
      <c r="FL42" s="724">
        <v>0</v>
      </c>
      <c r="FM42" s="326">
        <v>0</v>
      </c>
      <c r="FN42" s="326">
        <v>0</v>
      </c>
      <c r="FO42" s="326">
        <v>0</v>
      </c>
      <c r="FP42" s="326">
        <v>0</v>
      </c>
      <c r="FQ42" s="327">
        <v>0</v>
      </c>
      <c r="FR42" s="380">
        <v>0</v>
      </c>
      <c r="FS42" s="326">
        <v>0</v>
      </c>
      <c r="FT42" s="326">
        <v>0</v>
      </c>
      <c r="FU42" s="326">
        <v>1</v>
      </c>
      <c r="FV42" s="326">
        <v>0</v>
      </c>
      <c r="FW42" s="326">
        <v>0</v>
      </c>
      <c r="FX42" s="326">
        <v>0</v>
      </c>
      <c r="FY42" s="326">
        <v>0</v>
      </c>
      <c r="FZ42" s="326">
        <v>0</v>
      </c>
      <c r="GA42" s="326">
        <v>1</v>
      </c>
      <c r="GB42" s="326">
        <v>0</v>
      </c>
      <c r="GC42" s="326">
        <v>0</v>
      </c>
      <c r="GD42" s="326">
        <v>0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4.3478260869565215</v>
      </c>
      <c r="GL42" s="380">
        <v>0</v>
      </c>
      <c r="GM42" s="326">
        <v>0</v>
      </c>
      <c r="GN42" s="326">
        <v>0</v>
      </c>
      <c r="GO42" s="326">
        <v>0</v>
      </c>
      <c r="GP42" s="327">
        <v>0</v>
      </c>
      <c r="GQ42" s="380">
        <v>4</v>
      </c>
      <c r="GR42" s="326">
        <v>0</v>
      </c>
      <c r="GS42" s="326">
        <v>4</v>
      </c>
      <c r="GT42" s="326">
        <v>2</v>
      </c>
      <c r="GU42" s="327">
        <v>5</v>
      </c>
      <c r="GV42" s="205">
        <v>30</v>
      </c>
      <c r="GW42" s="205">
        <v>338</v>
      </c>
      <c r="GX42" s="730">
        <v>8.8757396449704142</v>
      </c>
      <c r="GY42" s="380">
        <v>0</v>
      </c>
      <c r="GZ42" s="326">
        <v>0</v>
      </c>
      <c r="HA42" s="326">
        <v>0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2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1</v>
      </c>
      <c r="IM42" s="326">
        <v>0</v>
      </c>
      <c r="IN42" s="327">
        <v>0</v>
      </c>
      <c r="IO42" s="326">
        <v>2</v>
      </c>
      <c r="IP42" s="326">
        <v>0</v>
      </c>
      <c r="IQ42" s="379">
        <v>0</v>
      </c>
      <c r="IR42" s="380">
        <v>1</v>
      </c>
      <c r="IS42" s="326">
        <v>0</v>
      </c>
      <c r="IT42" s="327">
        <v>0</v>
      </c>
      <c r="IU42" s="326">
        <v>0</v>
      </c>
      <c r="IV42" s="326">
        <v>0</v>
      </c>
      <c r="IW42" s="327">
        <v>0</v>
      </c>
      <c r="IX42" s="380">
        <v>0</v>
      </c>
      <c r="IY42" s="326">
        <v>0</v>
      </c>
      <c r="IZ42" s="327">
        <v>0</v>
      </c>
      <c r="JA42" s="380">
        <v>1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>
        <v>0</v>
      </c>
      <c r="JQ42" s="326">
        <v>0</v>
      </c>
      <c r="JR42" s="326">
        <v>0</v>
      </c>
      <c r="JS42" s="326">
        <v>0</v>
      </c>
      <c r="JT42" s="327">
        <v>0</v>
      </c>
      <c r="JU42" s="380">
        <v>0</v>
      </c>
      <c r="JV42" s="326">
        <v>0</v>
      </c>
      <c r="JW42" s="326">
        <v>0</v>
      </c>
      <c r="JX42" s="326">
        <v>0</v>
      </c>
      <c r="JY42" s="327">
        <v>0</v>
      </c>
      <c r="JZ42" s="380">
        <v>0</v>
      </c>
      <c r="KA42" s="326">
        <v>0</v>
      </c>
      <c r="KB42" s="326">
        <v>1</v>
      </c>
      <c r="KC42" s="326">
        <v>0</v>
      </c>
      <c r="KD42" s="327">
        <v>0</v>
      </c>
      <c r="KE42" s="205">
        <v>169</v>
      </c>
      <c r="KF42" s="734">
        <v>5.9171597633136095</v>
      </c>
      <c r="KG42" s="173">
        <v>10</v>
      </c>
      <c r="KH42" s="205">
        <v>0</v>
      </c>
      <c r="KI42" s="203">
        <v>1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2</v>
      </c>
      <c r="KQ42" s="203">
        <v>0</v>
      </c>
      <c r="KR42" s="203">
        <v>1</v>
      </c>
      <c r="KS42" s="203">
        <v>1</v>
      </c>
      <c r="KT42" s="203">
        <v>0</v>
      </c>
      <c r="KU42" s="173">
        <v>1</v>
      </c>
      <c r="KV42" s="332"/>
      <c r="KW42" s="173"/>
      <c r="KY42" s="205"/>
      <c r="KZ42" s="203"/>
      <c r="LA42" s="203"/>
      <c r="LB42" s="173"/>
      <c r="LD42" s="276" t="s">
        <v>136</v>
      </c>
      <c r="LE42" s="186"/>
      <c r="LF42" s="186"/>
      <c r="LG42" s="186"/>
      <c r="LH42" s="186"/>
      <c r="LI42" s="186"/>
      <c r="LJ42" s="206"/>
      <c r="LK42" s="455"/>
      <c r="LL42" s="1064"/>
      <c r="LM42" s="1064"/>
      <c r="LN42" s="1065"/>
      <c r="LO42" s="455">
        <v>3</v>
      </c>
      <c r="LP42" s="1064"/>
      <c r="LQ42" s="1064"/>
      <c r="LR42" s="1065"/>
      <c r="LS42" s="455">
        <v>40</v>
      </c>
      <c r="LT42" s="1064">
        <v>1</v>
      </c>
      <c r="LU42" s="1064">
        <v>1</v>
      </c>
      <c r="LV42" s="1064"/>
      <c r="LW42" s="1065">
        <v>4</v>
      </c>
      <c r="LX42" s="1063"/>
    </row>
    <row r="43" spans="1:336" s="414" customFormat="1" ht="18.75" x14ac:dyDescent="0.3">
      <c r="A43" s="235">
        <v>1450</v>
      </c>
      <c r="B43" s="201" t="s">
        <v>140</v>
      </c>
      <c r="C43" s="202">
        <v>11</v>
      </c>
      <c r="D43" s="380"/>
      <c r="E43" s="326"/>
      <c r="F43" s="326"/>
      <c r="G43" s="705">
        <f t="shared" si="152"/>
        <v>0</v>
      </c>
      <c r="H43" s="326"/>
      <c r="I43" s="379"/>
      <c r="J43" s="380"/>
      <c r="K43" s="326"/>
      <c r="L43" s="326">
        <v>2</v>
      </c>
      <c r="M43" s="406">
        <f t="shared" si="190"/>
        <v>18.181818181818183</v>
      </c>
      <c r="N43" s="380"/>
      <c r="O43" s="326"/>
      <c r="P43" s="326">
        <v>2</v>
      </c>
      <c r="Q43" s="386">
        <f t="shared" si="192"/>
        <v>18.181818181818183</v>
      </c>
      <c r="R43" s="380"/>
      <c r="S43" s="326"/>
      <c r="T43" s="326"/>
      <c r="U43" s="326"/>
      <c r="V43" s="326"/>
      <c r="W43" s="327"/>
      <c r="X43" s="326"/>
      <c r="Y43" s="326"/>
      <c r="Z43" s="326"/>
      <c r="AA43" s="326"/>
      <c r="AB43" s="326">
        <v>2</v>
      </c>
      <c r="AC43" s="326">
        <v>5</v>
      </c>
      <c r="AD43" s="326"/>
      <c r="AE43" s="326"/>
      <c r="AF43" s="327"/>
      <c r="AG43" s="204"/>
      <c r="AH43" s="148"/>
      <c r="AI43" s="276" t="s">
        <v>140</v>
      </c>
      <c r="AJ43" s="202">
        <v>14</v>
      </c>
      <c r="AK43" s="327">
        <v>1</v>
      </c>
      <c r="AL43" s="708">
        <v>28.571428571428569</v>
      </c>
      <c r="AM43" s="326">
        <v>1</v>
      </c>
      <c r="AN43" s="326">
        <v>1</v>
      </c>
      <c r="AO43" s="326"/>
      <c r="AP43" s="326"/>
      <c r="AQ43" s="327">
        <v>6</v>
      </c>
      <c r="AR43" s="326"/>
      <c r="AS43" s="326"/>
      <c r="AT43" s="379">
        <v>1</v>
      </c>
      <c r="AU43" s="380"/>
      <c r="AV43" s="708">
        <v>7.1428571428571423</v>
      </c>
      <c r="AW43" s="326"/>
      <c r="AX43" s="744"/>
      <c r="AY43" s="326"/>
      <c r="AZ43" s="326"/>
      <c r="BA43" s="326"/>
      <c r="BB43" s="708">
        <f t="shared" si="156"/>
        <v>0</v>
      </c>
      <c r="BC43" s="326"/>
      <c r="BD43" s="326"/>
      <c r="BE43" s="326"/>
      <c r="BF43" s="708">
        <v>0</v>
      </c>
      <c r="BG43" s="326"/>
      <c r="BH43" s="326"/>
      <c r="BI43" s="326"/>
      <c r="BJ43" s="326"/>
      <c r="BK43" s="326"/>
      <c r="BL43" s="326"/>
      <c r="BM43" s="327"/>
      <c r="BN43" s="148"/>
      <c r="BO43" s="201" t="s">
        <v>140</v>
      </c>
      <c r="BP43" s="202">
        <v>15</v>
      </c>
      <c r="BQ43" s="380"/>
      <c r="BR43" s="326">
        <v>6</v>
      </c>
      <c r="BS43" s="326"/>
      <c r="BT43" s="326"/>
      <c r="BU43" s="326"/>
      <c r="BV43" s="326"/>
      <c r="BW43" s="326"/>
      <c r="BX43" s="326"/>
      <c r="BY43" s="708">
        <f t="shared" si="200"/>
        <v>0</v>
      </c>
      <c r="BZ43" s="326"/>
      <c r="CA43" s="326"/>
      <c r="CB43" s="326"/>
      <c r="CC43" s="708">
        <f t="shared" si="201"/>
        <v>0</v>
      </c>
      <c r="CD43" s="326"/>
      <c r="CE43" s="326"/>
      <c r="CF43" s="326"/>
      <c r="CG43" s="326"/>
      <c r="CH43" s="326"/>
      <c r="CI43" s="379"/>
      <c r="CJ43" s="380"/>
      <c r="CK43" s="326"/>
      <c r="CL43" s="716">
        <f t="shared" si="202"/>
        <v>0</v>
      </c>
      <c r="CM43" s="326"/>
      <c r="CN43" s="326"/>
      <c r="CO43" s="327"/>
      <c r="CP43" s="148"/>
      <c r="CQ43" s="370" t="s">
        <v>140</v>
      </c>
      <c r="CR43" s="1011">
        <v>1</v>
      </c>
      <c r="CS43" s="203"/>
      <c r="CT43" s="203">
        <v>5</v>
      </c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26"/>
      <c r="DM43" s="327"/>
      <c r="DN43" s="148"/>
      <c r="DO43" s="201" t="s">
        <v>140</v>
      </c>
      <c r="DP43" s="202">
        <v>13</v>
      </c>
      <c r="DQ43" s="380"/>
      <c r="DR43" s="326">
        <v>1</v>
      </c>
      <c r="DS43" s="326"/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/>
      <c r="EH43" s="327"/>
      <c r="EI43" s="326"/>
      <c r="EJ43" s="326"/>
      <c r="EK43" s="716">
        <v>0</v>
      </c>
      <c r="EL43" s="326"/>
      <c r="EM43" s="326"/>
      <c r="EN43" s="708">
        <v>0</v>
      </c>
      <c r="EO43" s="326"/>
      <c r="EP43" s="716">
        <v>7.6923076923076925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0</v>
      </c>
      <c r="EW43" s="326">
        <v>0</v>
      </c>
      <c r="EX43" s="327">
        <v>0</v>
      </c>
      <c r="EY43" s="326">
        <v>0</v>
      </c>
      <c r="EZ43" s="326">
        <v>0</v>
      </c>
      <c r="FA43" s="379">
        <v>0</v>
      </c>
      <c r="FB43" s="380">
        <v>3</v>
      </c>
      <c r="FC43" s="326">
        <v>1</v>
      </c>
      <c r="FD43" s="327">
        <v>0</v>
      </c>
      <c r="FE43" s="326">
        <v>0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22</v>
      </c>
      <c r="FL43" s="724">
        <v>0</v>
      </c>
      <c r="FM43" s="326">
        <v>0</v>
      </c>
      <c r="FN43" s="326">
        <v>0</v>
      </c>
      <c r="FO43" s="326">
        <v>0</v>
      </c>
      <c r="FP43" s="326">
        <v>0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0</v>
      </c>
      <c r="FX43" s="326">
        <v>0</v>
      </c>
      <c r="FY43" s="326">
        <v>0</v>
      </c>
      <c r="FZ43" s="326">
        <v>0</v>
      </c>
      <c r="GA43" s="326">
        <v>1</v>
      </c>
      <c r="GB43" s="326">
        <v>0</v>
      </c>
      <c r="GC43" s="326">
        <v>0</v>
      </c>
      <c r="GD43" s="326">
        <v>0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10.309278350515463</v>
      </c>
      <c r="GL43" s="380">
        <v>0</v>
      </c>
      <c r="GM43" s="326">
        <v>0</v>
      </c>
      <c r="GN43" s="326">
        <v>0</v>
      </c>
      <c r="GO43" s="326">
        <v>0</v>
      </c>
      <c r="GP43" s="327">
        <v>1</v>
      </c>
      <c r="GQ43" s="380">
        <v>1</v>
      </c>
      <c r="GR43" s="326">
        <v>1</v>
      </c>
      <c r="GS43" s="326">
        <v>1</v>
      </c>
      <c r="GT43" s="326">
        <v>4</v>
      </c>
      <c r="GU43" s="327">
        <v>2</v>
      </c>
      <c r="GV43" s="205">
        <v>15</v>
      </c>
      <c r="GW43" s="205">
        <v>95</v>
      </c>
      <c r="GX43" s="730">
        <v>15.789473684210526</v>
      </c>
      <c r="GY43" s="380">
        <v>0</v>
      </c>
      <c r="GZ43" s="326">
        <v>0</v>
      </c>
      <c r="HA43" s="326">
        <v>0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0</v>
      </c>
      <c r="IM43" s="326">
        <v>0</v>
      </c>
      <c r="IN43" s="327">
        <v>0</v>
      </c>
      <c r="IO43" s="326">
        <v>0</v>
      </c>
      <c r="IP43" s="326">
        <v>0</v>
      </c>
      <c r="IQ43" s="379">
        <v>0</v>
      </c>
      <c r="IR43" s="380">
        <v>1</v>
      </c>
      <c r="IS43" s="326">
        <v>1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0</v>
      </c>
      <c r="JB43" s="326">
        <v>0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>
        <v>0</v>
      </c>
      <c r="JQ43" s="326">
        <v>0</v>
      </c>
      <c r="JR43" s="326">
        <v>0</v>
      </c>
      <c r="JS43" s="326">
        <v>0</v>
      </c>
      <c r="JT43" s="327">
        <v>0</v>
      </c>
      <c r="JU43" s="380">
        <v>0</v>
      </c>
      <c r="JV43" s="326">
        <v>0</v>
      </c>
      <c r="JW43" s="326">
        <v>0</v>
      </c>
      <c r="JX43" s="326">
        <v>0</v>
      </c>
      <c r="JY43" s="327">
        <v>1</v>
      </c>
      <c r="JZ43" s="380">
        <v>0</v>
      </c>
      <c r="KA43" s="326">
        <v>0</v>
      </c>
      <c r="KB43" s="326">
        <v>0</v>
      </c>
      <c r="KC43" s="326">
        <v>0</v>
      </c>
      <c r="KD43" s="327">
        <v>1</v>
      </c>
      <c r="KE43" s="205">
        <v>48</v>
      </c>
      <c r="KF43" s="734">
        <v>4.1666666666666661</v>
      </c>
      <c r="KG43" s="173">
        <v>2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1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186"/>
      <c r="LF43" s="186"/>
      <c r="LG43" s="186"/>
      <c r="LH43" s="186"/>
      <c r="LI43" s="186"/>
      <c r="LJ43" s="206"/>
      <c r="LK43" s="455"/>
      <c r="LL43" s="1064"/>
      <c r="LM43" s="1064"/>
      <c r="LN43" s="1065"/>
      <c r="LO43" s="455">
        <v>1</v>
      </c>
      <c r="LP43" s="1064"/>
      <c r="LQ43" s="1064"/>
      <c r="LR43" s="1065"/>
      <c r="LS43" s="455">
        <v>3</v>
      </c>
      <c r="LT43" s="1064">
        <v>4</v>
      </c>
      <c r="LU43" s="1064">
        <v>2</v>
      </c>
      <c r="LV43" s="1064">
        <v>5</v>
      </c>
      <c r="LW43" s="1065">
        <v>1</v>
      </c>
      <c r="LX43" s="1063"/>
    </row>
    <row r="44" spans="1:336" s="414" customFormat="1" ht="21" x14ac:dyDescent="0.35">
      <c r="A44" s="235">
        <v>1451</v>
      </c>
      <c r="B44" s="201" t="s">
        <v>141</v>
      </c>
      <c r="C44" s="202">
        <v>23</v>
      </c>
      <c r="D44" s="380"/>
      <c r="E44" s="326"/>
      <c r="F44" s="326"/>
      <c r="G44" s="705">
        <f t="shared" si="152"/>
        <v>0</v>
      </c>
      <c r="H44" s="326"/>
      <c r="I44" s="379"/>
      <c r="J44" s="380">
        <v>4</v>
      </c>
      <c r="K44" s="326">
        <v>2</v>
      </c>
      <c r="L44" s="326">
        <v>2</v>
      </c>
      <c r="M44" s="406">
        <f t="shared" si="190"/>
        <v>8.695652173913043</v>
      </c>
      <c r="N44" s="380">
        <v>4</v>
      </c>
      <c r="O44" s="326">
        <v>2</v>
      </c>
      <c r="P44" s="326">
        <v>2</v>
      </c>
      <c r="Q44" s="386">
        <f t="shared" si="192"/>
        <v>8.695652173913043</v>
      </c>
      <c r="R44" s="380"/>
      <c r="S44" s="326"/>
      <c r="T44" s="326"/>
      <c r="U44" s="326"/>
      <c r="V44" s="326"/>
      <c r="W44" s="327"/>
      <c r="X44" s="326">
        <v>4</v>
      </c>
      <c r="Y44" s="326">
        <v>2</v>
      </c>
      <c r="Z44" s="326">
        <v>4</v>
      </c>
      <c r="AA44" s="326">
        <v>2</v>
      </c>
      <c r="AB44" s="326">
        <v>2</v>
      </c>
      <c r="AC44" s="1066">
        <v>1</v>
      </c>
      <c r="AD44" s="326"/>
      <c r="AE44" s="326"/>
      <c r="AF44" s="327"/>
      <c r="AG44" s="204"/>
      <c r="AH44" s="148"/>
      <c r="AI44" s="276" t="s">
        <v>141</v>
      </c>
      <c r="AJ44" s="202">
        <v>31</v>
      </c>
      <c r="AK44" s="327">
        <v>4</v>
      </c>
      <c r="AL44" s="708">
        <v>3.225806451612903</v>
      </c>
      <c r="AM44" s="326">
        <v>4</v>
      </c>
      <c r="AN44" s="326">
        <v>4</v>
      </c>
      <c r="AO44" s="326"/>
      <c r="AP44" s="326"/>
      <c r="AQ44" s="327">
        <v>4</v>
      </c>
      <c r="AR44" s="326"/>
      <c r="AS44" s="326"/>
      <c r="AT44" s="379">
        <v>4</v>
      </c>
      <c r="AU44" s="380"/>
      <c r="AV44" s="708">
        <v>3.225806451612903</v>
      </c>
      <c r="AW44" s="326">
        <v>1</v>
      </c>
      <c r="AX44" s="744"/>
      <c r="AY44" s="326"/>
      <c r="AZ44" s="326"/>
      <c r="BA44" s="326"/>
      <c r="BB44" s="708">
        <f t="shared" si="156"/>
        <v>0</v>
      </c>
      <c r="BC44" s="326"/>
      <c r="BD44" s="326"/>
      <c r="BE44" s="326"/>
      <c r="BF44" s="708">
        <v>0</v>
      </c>
      <c r="BG44" s="326"/>
      <c r="BH44" s="326"/>
      <c r="BI44" s="326"/>
      <c r="BJ44" s="326"/>
      <c r="BK44" s="326"/>
      <c r="BL44" s="326"/>
      <c r="BM44" s="327"/>
      <c r="BN44" s="148"/>
      <c r="BO44" s="201" t="s">
        <v>141</v>
      </c>
      <c r="BP44" s="202">
        <v>32</v>
      </c>
      <c r="BQ44" s="380"/>
      <c r="BR44" s="326">
        <v>2</v>
      </c>
      <c r="BS44" s="326"/>
      <c r="BT44" s="326"/>
      <c r="BU44" s="326"/>
      <c r="BV44" s="326"/>
      <c r="BW44" s="326"/>
      <c r="BX44" s="326"/>
      <c r="BY44" s="708">
        <f t="shared" si="200"/>
        <v>0</v>
      </c>
      <c r="BZ44" s="326"/>
      <c r="CA44" s="326"/>
      <c r="CB44" s="326"/>
      <c r="CC44" s="708">
        <f t="shared" si="201"/>
        <v>0</v>
      </c>
      <c r="CD44" s="326"/>
      <c r="CE44" s="326"/>
      <c r="CF44" s="326"/>
      <c r="CG44" s="326"/>
      <c r="CH44" s="326"/>
      <c r="CI44" s="379"/>
      <c r="CJ44" s="380"/>
      <c r="CK44" s="326"/>
      <c r="CL44" s="716">
        <f t="shared" si="202"/>
        <v>0</v>
      </c>
      <c r="CM44" s="326"/>
      <c r="CN44" s="326"/>
      <c r="CO44" s="327"/>
      <c r="CP44" s="148"/>
      <c r="CQ44" s="370" t="s">
        <v>141</v>
      </c>
      <c r="CR44" s="1011">
        <v>3</v>
      </c>
      <c r="CS44" s="203"/>
      <c r="CT44" s="203"/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26"/>
      <c r="DM44" s="327"/>
      <c r="DN44" s="148"/>
      <c r="DO44" s="201" t="s">
        <v>141</v>
      </c>
      <c r="DP44" s="202">
        <v>29</v>
      </c>
      <c r="DQ44" s="380"/>
      <c r="DR44" s="326"/>
      <c r="DS44" s="326">
        <v>1</v>
      </c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/>
      <c r="EH44" s="327"/>
      <c r="EI44" s="326"/>
      <c r="EJ44" s="326"/>
      <c r="EK44" s="716">
        <v>0</v>
      </c>
      <c r="EL44" s="326"/>
      <c r="EM44" s="326">
        <v>1</v>
      </c>
      <c r="EN44" s="708">
        <v>0</v>
      </c>
      <c r="EO44" s="326">
        <v>1</v>
      </c>
      <c r="EP44" s="716">
        <v>0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0</v>
      </c>
      <c r="FA44" s="379">
        <v>0</v>
      </c>
      <c r="FB44" s="380">
        <v>0</v>
      </c>
      <c r="FC44" s="326">
        <v>1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82</v>
      </c>
      <c r="FL44" s="724">
        <v>0</v>
      </c>
      <c r="FM44" s="326">
        <v>0</v>
      </c>
      <c r="FN44" s="326">
        <v>0</v>
      </c>
      <c r="FO44" s="326">
        <v>0</v>
      </c>
      <c r="FP44" s="326">
        <v>0</v>
      </c>
      <c r="FQ44" s="327">
        <v>0</v>
      </c>
      <c r="FR44" s="380">
        <v>0</v>
      </c>
      <c r="FS44" s="326">
        <v>0</v>
      </c>
      <c r="FT44" s="326">
        <v>0</v>
      </c>
      <c r="FU44" s="326">
        <v>0</v>
      </c>
      <c r="FV44" s="326">
        <v>0</v>
      </c>
      <c r="FW44" s="326">
        <v>0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0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0.96153846153846156</v>
      </c>
      <c r="GL44" s="380">
        <v>0</v>
      </c>
      <c r="GM44" s="326">
        <v>0</v>
      </c>
      <c r="GN44" s="326">
        <v>0</v>
      </c>
      <c r="GO44" s="326">
        <v>0</v>
      </c>
      <c r="GP44" s="327">
        <v>0</v>
      </c>
      <c r="GQ44" s="380">
        <v>0</v>
      </c>
      <c r="GR44" s="326">
        <v>0</v>
      </c>
      <c r="GS44" s="326">
        <v>1</v>
      </c>
      <c r="GT44" s="326">
        <v>1</v>
      </c>
      <c r="GU44" s="327">
        <v>0</v>
      </c>
      <c r="GV44" s="205">
        <v>20</v>
      </c>
      <c r="GW44" s="205">
        <v>203</v>
      </c>
      <c r="GX44" s="730">
        <v>9.8522167487684733</v>
      </c>
      <c r="GY44" s="380">
        <v>0</v>
      </c>
      <c r="GZ44" s="326">
        <v>0</v>
      </c>
      <c r="HA44" s="326">
        <v>0</v>
      </c>
      <c r="HB44" s="326">
        <v>0</v>
      </c>
      <c r="HC44" s="326">
        <v>0</v>
      </c>
      <c r="HD44" s="326">
        <v>0</v>
      </c>
      <c r="HE44" s="326">
        <v>0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0</v>
      </c>
      <c r="IM44" s="326">
        <v>0</v>
      </c>
      <c r="IN44" s="327">
        <v>0</v>
      </c>
      <c r="IO44" s="326">
        <v>0</v>
      </c>
      <c r="IP44" s="326">
        <v>0</v>
      </c>
      <c r="IQ44" s="379">
        <v>0</v>
      </c>
      <c r="IR44" s="380">
        <v>0</v>
      </c>
      <c r="IS44" s="326">
        <v>1</v>
      </c>
      <c r="IT44" s="327">
        <v>0</v>
      </c>
      <c r="IU44" s="326">
        <v>0</v>
      </c>
      <c r="IV44" s="326">
        <v>0</v>
      </c>
      <c r="IW44" s="327">
        <v>0</v>
      </c>
      <c r="IX44" s="380">
        <v>0</v>
      </c>
      <c r="IY44" s="326">
        <v>0</v>
      </c>
      <c r="IZ44" s="327">
        <v>0</v>
      </c>
      <c r="JA44" s="380">
        <v>0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>
        <v>0</v>
      </c>
      <c r="JQ44" s="326">
        <v>0</v>
      </c>
      <c r="JR44" s="326">
        <v>0</v>
      </c>
      <c r="JS44" s="326">
        <v>0</v>
      </c>
      <c r="JT44" s="327">
        <v>0</v>
      </c>
      <c r="JU44" s="380">
        <v>0</v>
      </c>
      <c r="JV44" s="326">
        <v>0</v>
      </c>
      <c r="JW44" s="326">
        <v>0</v>
      </c>
      <c r="JX44" s="326">
        <v>0</v>
      </c>
      <c r="JY44" s="327">
        <v>0</v>
      </c>
      <c r="JZ44" s="380">
        <v>0</v>
      </c>
      <c r="KA44" s="326">
        <v>0</v>
      </c>
      <c r="KB44" s="326">
        <v>0</v>
      </c>
      <c r="KC44" s="326">
        <v>0</v>
      </c>
      <c r="KD44" s="327">
        <v>0</v>
      </c>
      <c r="KE44" s="205">
        <v>102</v>
      </c>
      <c r="KF44" s="734">
        <v>2.9411764705882351</v>
      </c>
      <c r="KG44" s="173">
        <v>3</v>
      </c>
      <c r="KH44" s="205">
        <v>0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0</v>
      </c>
      <c r="KQ44" s="203">
        <v>0</v>
      </c>
      <c r="KR44" s="203">
        <v>0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186"/>
      <c r="LF44" s="186"/>
      <c r="LG44" s="186"/>
      <c r="LH44" s="186"/>
      <c r="LI44" s="186"/>
      <c r="LJ44" s="206"/>
      <c r="LK44" s="455"/>
      <c r="LL44" s="1064"/>
      <c r="LM44" s="1064"/>
      <c r="LN44" s="1065"/>
      <c r="LO44" s="455">
        <v>4</v>
      </c>
      <c r="LP44" s="1064"/>
      <c r="LQ44" s="1064"/>
      <c r="LR44" s="1065"/>
      <c r="LS44" s="455">
        <v>12</v>
      </c>
      <c r="LT44" s="1064">
        <v>6</v>
      </c>
      <c r="LU44" s="1064"/>
      <c r="LV44" s="1064"/>
      <c r="LW44" s="1065"/>
      <c r="LX44" s="1063"/>
    </row>
    <row r="45" spans="1:336" s="414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0</v>
      </c>
      <c r="E45" s="151">
        <f t="shared" ref="E45:F45" si="252">SUM(E46:E50)</f>
        <v>0</v>
      </c>
      <c r="F45" s="151">
        <f t="shared" si="252"/>
        <v>0</v>
      </c>
      <c r="G45" s="705">
        <f t="shared" si="152"/>
        <v>0</v>
      </c>
      <c r="H45" s="151">
        <f t="shared" ref="H45:L45" si="253">SUM(H46:H50)</f>
        <v>0</v>
      </c>
      <c r="I45" s="172">
        <f t="shared" si="253"/>
        <v>0</v>
      </c>
      <c r="J45" s="159">
        <f t="shared" si="253"/>
        <v>5</v>
      </c>
      <c r="K45" s="151">
        <f t="shared" si="253"/>
        <v>7</v>
      </c>
      <c r="L45" s="151">
        <f t="shared" si="253"/>
        <v>11</v>
      </c>
      <c r="M45" s="407">
        <f t="shared" si="190"/>
        <v>18.032786885245901</v>
      </c>
      <c r="N45" s="159">
        <f t="shared" ref="N45:P45" si="254">SUM(N46:N50)</f>
        <v>5</v>
      </c>
      <c r="O45" s="151">
        <f t="shared" si="254"/>
        <v>7</v>
      </c>
      <c r="P45" s="151">
        <f t="shared" si="254"/>
        <v>11</v>
      </c>
      <c r="Q45" s="387">
        <f t="shared" si="192"/>
        <v>18.032786885245901</v>
      </c>
      <c r="R45" s="159">
        <f t="shared" ref="R45:AF45" si="255">SUM(R46:R50)</f>
        <v>0</v>
      </c>
      <c r="S45" s="151">
        <f t="shared" si="255"/>
        <v>0</v>
      </c>
      <c r="T45" s="151">
        <f t="shared" si="255"/>
        <v>0</v>
      </c>
      <c r="U45" s="151">
        <f t="shared" si="255"/>
        <v>0</v>
      </c>
      <c r="V45" s="151">
        <f t="shared" si="255"/>
        <v>0</v>
      </c>
      <c r="W45" s="153">
        <f t="shared" si="255"/>
        <v>0</v>
      </c>
      <c r="X45" s="151">
        <f t="shared" si="255"/>
        <v>5</v>
      </c>
      <c r="Y45" s="151">
        <f t="shared" si="255"/>
        <v>7</v>
      </c>
      <c r="Z45" s="151">
        <f t="shared" si="255"/>
        <v>5</v>
      </c>
      <c r="AA45" s="151">
        <f t="shared" si="255"/>
        <v>7</v>
      </c>
      <c r="AB45" s="151">
        <f t="shared" si="255"/>
        <v>16</v>
      </c>
      <c r="AC45" s="151">
        <f t="shared" si="255"/>
        <v>9</v>
      </c>
      <c r="AD45" s="151">
        <f t="shared" si="255"/>
        <v>0</v>
      </c>
      <c r="AE45" s="151">
        <f t="shared" si="255"/>
        <v>0</v>
      </c>
      <c r="AF45" s="153">
        <f t="shared" si="255"/>
        <v>0</v>
      </c>
      <c r="AG45" s="153"/>
      <c r="AH45" s="154"/>
      <c r="AI45" s="275" t="s">
        <v>130</v>
      </c>
      <c r="AJ45" s="425">
        <f t="shared" ref="AJ45:AK45" si="256">SUM(AJ46:AJ50)</f>
        <v>71</v>
      </c>
      <c r="AK45" s="159">
        <f t="shared" si="256"/>
        <v>6</v>
      </c>
      <c r="AL45" s="708">
        <f t="shared" si="195"/>
        <v>8.4507042253521121</v>
      </c>
      <c r="AM45" s="151">
        <f t="shared" ref="AM45:BM45" si="257">SUM(AM46:AM50)</f>
        <v>6</v>
      </c>
      <c r="AN45" s="151">
        <f t="shared" si="257"/>
        <v>6</v>
      </c>
      <c r="AO45" s="151">
        <f t="shared" si="257"/>
        <v>0</v>
      </c>
      <c r="AP45" s="151">
        <f t="shared" si="257"/>
        <v>0</v>
      </c>
      <c r="AQ45" s="153">
        <f t="shared" si="257"/>
        <v>8</v>
      </c>
      <c r="AR45" s="151">
        <f t="shared" si="257"/>
        <v>0</v>
      </c>
      <c r="AS45" s="151">
        <f t="shared" si="257"/>
        <v>0</v>
      </c>
      <c r="AT45" s="172">
        <f t="shared" si="257"/>
        <v>11</v>
      </c>
      <c r="AU45" s="159">
        <f t="shared" si="257"/>
        <v>14</v>
      </c>
      <c r="AV45" s="708">
        <f t="shared" si="197"/>
        <v>19.718309859154928</v>
      </c>
      <c r="AW45" s="155">
        <f t="shared" si="257"/>
        <v>14</v>
      </c>
      <c r="AX45" s="743">
        <f t="shared" si="257"/>
        <v>14</v>
      </c>
      <c r="AY45" s="151">
        <f t="shared" si="257"/>
        <v>0</v>
      </c>
      <c r="AZ45" s="155">
        <f t="shared" si="257"/>
        <v>0</v>
      </c>
      <c r="BA45" s="155">
        <f t="shared" si="257"/>
        <v>0</v>
      </c>
      <c r="BB45" s="708">
        <f t="shared" si="156"/>
        <v>0</v>
      </c>
      <c r="BC45" s="155">
        <f t="shared" si="257"/>
        <v>0</v>
      </c>
      <c r="BD45" s="155">
        <f t="shared" si="257"/>
        <v>0</v>
      </c>
      <c r="BE45" s="155">
        <f t="shared" si="257"/>
        <v>1</v>
      </c>
      <c r="BF45" s="708">
        <f t="shared" si="198"/>
        <v>1.4084507042253522</v>
      </c>
      <c r="BG45" s="155">
        <f t="shared" si="257"/>
        <v>0</v>
      </c>
      <c r="BH45" s="151">
        <f t="shared" si="257"/>
        <v>0</v>
      </c>
      <c r="BI45" s="151">
        <f t="shared" si="257"/>
        <v>0</v>
      </c>
      <c r="BJ45" s="151">
        <f t="shared" si="257"/>
        <v>0</v>
      </c>
      <c r="BK45" s="151">
        <f t="shared" si="257"/>
        <v>0</v>
      </c>
      <c r="BL45" s="151">
        <f t="shared" si="257"/>
        <v>3</v>
      </c>
      <c r="BM45" s="153">
        <f t="shared" si="257"/>
        <v>0</v>
      </c>
      <c r="BN45" s="154"/>
      <c r="BO45" s="150" t="s">
        <v>130</v>
      </c>
      <c r="BP45" s="425">
        <f t="shared" ref="BP45:BX45" si="258">SUM(BP46:BP50)</f>
        <v>81</v>
      </c>
      <c r="BQ45" s="159">
        <f t="shared" si="258"/>
        <v>0</v>
      </c>
      <c r="BR45" s="151">
        <f t="shared" si="258"/>
        <v>10</v>
      </c>
      <c r="BS45" s="151">
        <f t="shared" si="258"/>
        <v>0</v>
      </c>
      <c r="BT45" s="151">
        <f t="shared" si="258"/>
        <v>2</v>
      </c>
      <c r="BU45" s="151">
        <f t="shared" si="258"/>
        <v>0</v>
      </c>
      <c r="BV45" s="151">
        <f t="shared" si="258"/>
        <v>0</v>
      </c>
      <c r="BW45" s="151">
        <f t="shared" si="258"/>
        <v>0</v>
      </c>
      <c r="BX45" s="155">
        <f t="shared" si="258"/>
        <v>0</v>
      </c>
      <c r="BY45" s="708">
        <f t="shared" si="200"/>
        <v>0</v>
      </c>
      <c r="BZ45" s="155">
        <f t="shared" ref="BZ45:CO45" si="259">SUM(BZ46:BZ50)</f>
        <v>0</v>
      </c>
      <c r="CA45" s="155">
        <f t="shared" si="259"/>
        <v>0</v>
      </c>
      <c r="CB45" s="155">
        <f t="shared" si="259"/>
        <v>0</v>
      </c>
      <c r="CC45" s="708">
        <f t="shared" si="201"/>
        <v>0</v>
      </c>
      <c r="CD45" s="155">
        <f t="shared" si="259"/>
        <v>0</v>
      </c>
      <c r="CE45" s="155">
        <f t="shared" si="259"/>
        <v>0</v>
      </c>
      <c r="CF45" s="155">
        <f t="shared" si="259"/>
        <v>0</v>
      </c>
      <c r="CG45" s="155">
        <f t="shared" si="259"/>
        <v>0</v>
      </c>
      <c r="CH45" s="155">
        <f t="shared" si="259"/>
        <v>0</v>
      </c>
      <c r="CI45" s="353">
        <f t="shared" si="259"/>
        <v>7</v>
      </c>
      <c r="CJ45" s="159">
        <f t="shared" si="259"/>
        <v>0</v>
      </c>
      <c r="CK45" s="155">
        <f t="shared" si="259"/>
        <v>0</v>
      </c>
      <c r="CL45" s="716">
        <f t="shared" si="202"/>
        <v>0</v>
      </c>
      <c r="CM45" s="291">
        <f t="shared" si="259"/>
        <v>0</v>
      </c>
      <c r="CN45" s="279">
        <f t="shared" si="259"/>
        <v>0</v>
      </c>
      <c r="CO45" s="153">
        <f t="shared" si="259"/>
        <v>0</v>
      </c>
      <c r="CP45" s="154"/>
      <c r="CQ45" s="368" t="s">
        <v>130</v>
      </c>
      <c r="CR45" s="1010">
        <f t="shared" ref="CR45:DM45" si="260">SUM(CR46:CR50)</f>
        <v>10</v>
      </c>
      <c r="CS45" s="155">
        <f t="shared" si="260"/>
        <v>0</v>
      </c>
      <c r="CT45" s="155">
        <f t="shared" si="260"/>
        <v>7</v>
      </c>
      <c r="CU45" s="151">
        <f t="shared" si="260"/>
        <v>0</v>
      </c>
      <c r="CV45" s="151">
        <f t="shared" si="260"/>
        <v>0</v>
      </c>
      <c r="CW45" s="151">
        <f t="shared" si="260"/>
        <v>0</v>
      </c>
      <c r="CX45" s="151">
        <f t="shared" si="260"/>
        <v>0</v>
      </c>
      <c r="CY45" s="151">
        <f t="shared" si="260"/>
        <v>1</v>
      </c>
      <c r="CZ45" s="151">
        <f t="shared" si="260"/>
        <v>0</v>
      </c>
      <c r="DA45" s="151">
        <f t="shared" si="260"/>
        <v>0</v>
      </c>
      <c r="DB45" s="151">
        <f t="shared" si="260"/>
        <v>1</v>
      </c>
      <c r="DC45" s="151">
        <f t="shared" si="260"/>
        <v>0</v>
      </c>
      <c r="DD45" s="151">
        <f t="shared" si="260"/>
        <v>0</v>
      </c>
      <c r="DE45" s="151">
        <f t="shared" si="260"/>
        <v>0</v>
      </c>
      <c r="DF45" s="151">
        <f t="shared" si="260"/>
        <v>0</v>
      </c>
      <c r="DG45" s="151">
        <f t="shared" si="260"/>
        <v>0</v>
      </c>
      <c r="DH45" s="151">
        <f t="shared" si="260"/>
        <v>0</v>
      </c>
      <c r="DI45" s="172">
        <f t="shared" si="260"/>
        <v>0</v>
      </c>
      <c r="DJ45" s="159">
        <f t="shared" si="260"/>
        <v>0</v>
      </c>
      <c r="DK45" s="153">
        <f t="shared" si="260"/>
        <v>0</v>
      </c>
      <c r="DL45" s="291">
        <f t="shared" si="260"/>
        <v>0</v>
      </c>
      <c r="DM45" s="357">
        <f t="shared" si="260"/>
        <v>0</v>
      </c>
      <c r="DN45" s="154"/>
      <c r="DO45" s="150" t="s">
        <v>130</v>
      </c>
      <c r="DP45" s="425">
        <f t="shared" ref="DP45:DW45" si="261">SUM(DP46:DP50)</f>
        <v>77</v>
      </c>
      <c r="DQ45" s="159">
        <f t="shared" si="261"/>
        <v>0</v>
      </c>
      <c r="DR45" s="151">
        <f t="shared" si="261"/>
        <v>3</v>
      </c>
      <c r="DS45" s="151">
        <f t="shared" si="261"/>
        <v>0</v>
      </c>
      <c r="DT45" s="172">
        <f t="shared" si="261"/>
        <v>0</v>
      </c>
      <c r="DU45" s="159">
        <f t="shared" si="261"/>
        <v>0</v>
      </c>
      <c r="DV45" s="151">
        <f t="shared" si="261"/>
        <v>0</v>
      </c>
      <c r="DW45" s="155">
        <f t="shared" si="261"/>
        <v>0</v>
      </c>
      <c r="DX45" s="720">
        <f t="shared" si="205"/>
        <v>0</v>
      </c>
      <c r="DY45" s="159">
        <f t="shared" ref="DY45:EO45" si="262">SUM(DY46:DY50)</f>
        <v>0</v>
      </c>
      <c r="DZ45" s="155">
        <f t="shared" si="262"/>
        <v>0</v>
      </c>
      <c r="EA45" s="155">
        <f t="shared" si="262"/>
        <v>0</v>
      </c>
      <c r="EB45" s="716">
        <f t="shared" si="206"/>
        <v>0</v>
      </c>
      <c r="EC45" s="151">
        <f t="shared" si="262"/>
        <v>0</v>
      </c>
      <c r="ED45" s="155">
        <f t="shared" si="262"/>
        <v>0</v>
      </c>
      <c r="EE45" s="155">
        <f t="shared" si="262"/>
        <v>0</v>
      </c>
      <c r="EF45" s="353">
        <f t="shared" si="262"/>
        <v>0</v>
      </c>
      <c r="EG45" s="159">
        <f t="shared" si="262"/>
        <v>0</v>
      </c>
      <c r="EH45" s="180">
        <f t="shared" si="262"/>
        <v>0</v>
      </c>
      <c r="EI45" s="151">
        <f t="shared" si="262"/>
        <v>0</v>
      </c>
      <c r="EJ45" s="155">
        <f t="shared" si="262"/>
        <v>0</v>
      </c>
      <c r="EK45" s="716">
        <f t="shared" si="207"/>
        <v>0</v>
      </c>
      <c r="EL45" s="151">
        <f t="shared" si="262"/>
        <v>0</v>
      </c>
      <c r="EM45" s="155">
        <f t="shared" si="262"/>
        <v>4</v>
      </c>
      <c r="EN45" s="708">
        <f t="shared" si="208"/>
        <v>5.1948051948051948</v>
      </c>
      <c r="EO45" s="155">
        <f t="shared" si="262"/>
        <v>4</v>
      </c>
      <c r="EP45" s="716">
        <f t="shared" si="209"/>
        <v>5.1948051948051948</v>
      </c>
      <c r="EQ45" s="154"/>
      <c r="ER45" s="150" t="s">
        <v>130</v>
      </c>
      <c r="ES45" s="159">
        <f t="shared" ref="ES45:FK45" si="263">SUM(ES46:ES50)</f>
        <v>0</v>
      </c>
      <c r="ET45" s="151">
        <f t="shared" si="263"/>
        <v>0</v>
      </c>
      <c r="EU45" s="172">
        <f t="shared" si="263"/>
        <v>0</v>
      </c>
      <c r="EV45" s="159">
        <f t="shared" si="263"/>
        <v>12</v>
      </c>
      <c r="EW45" s="155">
        <f t="shared" si="263"/>
        <v>7</v>
      </c>
      <c r="EX45" s="180">
        <f t="shared" si="263"/>
        <v>0</v>
      </c>
      <c r="EY45" s="151">
        <f t="shared" si="263"/>
        <v>0</v>
      </c>
      <c r="EZ45" s="151">
        <f t="shared" si="263"/>
        <v>2</v>
      </c>
      <c r="FA45" s="172">
        <f t="shared" si="263"/>
        <v>0</v>
      </c>
      <c r="FB45" s="159">
        <f t="shared" si="263"/>
        <v>0</v>
      </c>
      <c r="FC45" s="151">
        <f t="shared" si="263"/>
        <v>0</v>
      </c>
      <c r="FD45" s="153">
        <f t="shared" si="263"/>
        <v>0</v>
      </c>
      <c r="FE45" s="151">
        <f t="shared" si="263"/>
        <v>0</v>
      </c>
      <c r="FF45" s="151">
        <f t="shared" si="263"/>
        <v>0</v>
      </c>
      <c r="FG45" s="172">
        <f t="shared" si="263"/>
        <v>0</v>
      </c>
      <c r="FH45" s="159">
        <f t="shared" si="263"/>
        <v>0</v>
      </c>
      <c r="FI45" s="151">
        <f t="shared" si="263"/>
        <v>0</v>
      </c>
      <c r="FJ45" s="153">
        <f t="shared" si="263"/>
        <v>0</v>
      </c>
      <c r="FK45" s="427">
        <f t="shared" si="263"/>
        <v>8</v>
      </c>
      <c r="FL45" s="724">
        <f t="shared" si="165"/>
        <v>37.5</v>
      </c>
      <c r="FM45" s="151">
        <f t="shared" ref="FM45:GG45" si="264">SUM(FM46:FM50)</f>
        <v>0</v>
      </c>
      <c r="FN45" s="151">
        <f t="shared" si="264"/>
        <v>0</v>
      </c>
      <c r="FO45" s="151">
        <f t="shared" si="264"/>
        <v>2</v>
      </c>
      <c r="FP45" s="151">
        <f t="shared" si="264"/>
        <v>1</v>
      </c>
      <c r="FQ45" s="153">
        <f t="shared" si="264"/>
        <v>0</v>
      </c>
      <c r="FR45" s="159">
        <f t="shared" si="264"/>
        <v>0</v>
      </c>
      <c r="FS45" s="155">
        <f t="shared" si="264"/>
        <v>0</v>
      </c>
      <c r="FT45" s="155">
        <f t="shared" si="264"/>
        <v>0</v>
      </c>
      <c r="FU45" s="151">
        <f t="shared" si="264"/>
        <v>5</v>
      </c>
      <c r="FV45" s="151">
        <f t="shared" si="264"/>
        <v>1</v>
      </c>
      <c r="FW45" s="151">
        <f t="shared" si="264"/>
        <v>0</v>
      </c>
      <c r="FX45" s="151">
        <f t="shared" si="264"/>
        <v>0</v>
      </c>
      <c r="FY45" s="151">
        <f t="shared" si="264"/>
        <v>0</v>
      </c>
      <c r="FZ45" s="151">
        <f t="shared" si="264"/>
        <v>0</v>
      </c>
      <c r="GA45" s="151">
        <f t="shared" si="264"/>
        <v>2</v>
      </c>
      <c r="GB45" s="151">
        <f t="shared" si="264"/>
        <v>0</v>
      </c>
      <c r="GC45" s="151">
        <f t="shared" si="264"/>
        <v>0</v>
      </c>
      <c r="GD45" s="151">
        <f t="shared" si="264"/>
        <v>0</v>
      </c>
      <c r="GE45" s="151">
        <f t="shared" si="264"/>
        <v>0</v>
      </c>
      <c r="GF45" s="151">
        <f t="shared" si="264"/>
        <v>0</v>
      </c>
      <c r="GG45" s="153">
        <f t="shared" si="264"/>
        <v>0</v>
      </c>
      <c r="GH45" s="154"/>
      <c r="GI45" s="150" t="s">
        <v>130</v>
      </c>
      <c r="GJ45" s="487">
        <v>638</v>
      </c>
      <c r="GK45" s="727">
        <f t="shared" si="211"/>
        <v>5.7993730407523509</v>
      </c>
      <c r="GL45" s="159">
        <f t="shared" ref="GL45:HG45" si="265">SUM(GL46:GL50)</f>
        <v>0</v>
      </c>
      <c r="GM45" s="151">
        <f t="shared" si="265"/>
        <v>0</v>
      </c>
      <c r="GN45" s="151">
        <f t="shared" si="265"/>
        <v>0</v>
      </c>
      <c r="GO45" s="151">
        <f t="shared" si="265"/>
        <v>0</v>
      </c>
      <c r="GP45" s="153">
        <f t="shared" si="265"/>
        <v>2</v>
      </c>
      <c r="GQ45" s="159">
        <f t="shared" si="265"/>
        <v>9</v>
      </c>
      <c r="GR45" s="151">
        <f t="shared" si="265"/>
        <v>4</v>
      </c>
      <c r="GS45" s="151">
        <f t="shared" si="265"/>
        <v>4</v>
      </c>
      <c r="GT45" s="151">
        <f t="shared" si="265"/>
        <v>9</v>
      </c>
      <c r="GU45" s="153">
        <f t="shared" si="265"/>
        <v>9</v>
      </c>
      <c r="GV45" s="159">
        <f t="shared" si="265"/>
        <v>28</v>
      </c>
      <c r="GW45" s="159">
        <f t="shared" si="265"/>
        <v>713</v>
      </c>
      <c r="GX45" s="730">
        <f t="shared" si="213"/>
        <v>3.9270687237026647</v>
      </c>
      <c r="GY45" s="159">
        <f t="shared" si="265"/>
        <v>0</v>
      </c>
      <c r="GZ45" s="151">
        <f t="shared" si="265"/>
        <v>0</v>
      </c>
      <c r="HA45" s="151">
        <f t="shared" si="265"/>
        <v>0</v>
      </c>
      <c r="HB45" s="151">
        <f t="shared" si="265"/>
        <v>0</v>
      </c>
      <c r="HC45" s="151">
        <f t="shared" si="265"/>
        <v>0</v>
      </c>
      <c r="HD45" s="151">
        <f t="shared" si="265"/>
        <v>0</v>
      </c>
      <c r="HE45" s="151">
        <f t="shared" si="265"/>
        <v>0</v>
      </c>
      <c r="HF45" s="151">
        <f t="shared" si="265"/>
        <v>0</v>
      </c>
      <c r="HG45" s="153">
        <f t="shared" si="265"/>
        <v>0</v>
      </c>
      <c r="HH45" s="154"/>
      <c r="HI45" s="368" t="s">
        <v>130</v>
      </c>
      <c r="HJ45" s="155">
        <f t="shared" ref="HJ45:IF45" si="266">SUM(HJ46:HJ50)</f>
        <v>0</v>
      </c>
      <c r="HK45" s="155">
        <f t="shared" si="266"/>
        <v>0</v>
      </c>
      <c r="HL45" s="155">
        <f t="shared" si="266"/>
        <v>0</v>
      </c>
      <c r="HM45" s="155">
        <f t="shared" si="266"/>
        <v>0</v>
      </c>
      <c r="HN45" s="155">
        <f t="shared" si="266"/>
        <v>0</v>
      </c>
      <c r="HO45" s="155">
        <f t="shared" si="266"/>
        <v>0</v>
      </c>
      <c r="HP45" s="155">
        <f t="shared" si="266"/>
        <v>0</v>
      </c>
      <c r="HQ45" s="180">
        <f t="shared" si="266"/>
        <v>0</v>
      </c>
      <c r="HR45" s="738">
        <f t="shared" si="266"/>
        <v>46</v>
      </c>
      <c r="HS45" s="732">
        <f t="shared" si="216"/>
        <v>0</v>
      </c>
      <c r="HT45" s="159">
        <f t="shared" si="266"/>
        <v>0</v>
      </c>
      <c r="HU45" s="155">
        <f t="shared" si="266"/>
        <v>0</v>
      </c>
      <c r="HV45" s="155">
        <f t="shared" si="266"/>
        <v>0</v>
      </c>
      <c r="HW45" s="155">
        <f t="shared" si="266"/>
        <v>0</v>
      </c>
      <c r="HX45" s="180">
        <f t="shared" si="266"/>
        <v>0</v>
      </c>
      <c r="HY45" s="151">
        <f t="shared" si="266"/>
        <v>0</v>
      </c>
      <c r="HZ45" s="151">
        <f t="shared" si="266"/>
        <v>0</v>
      </c>
      <c r="IA45" s="151">
        <f t="shared" si="266"/>
        <v>0</v>
      </c>
      <c r="IB45" s="151">
        <f t="shared" si="266"/>
        <v>0</v>
      </c>
      <c r="IC45" s="151">
        <f t="shared" si="266"/>
        <v>0</v>
      </c>
      <c r="ID45" s="151">
        <f t="shared" si="266"/>
        <v>0</v>
      </c>
      <c r="IE45" s="151">
        <f t="shared" si="266"/>
        <v>0</v>
      </c>
      <c r="IF45" s="153">
        <f t="shared" si="266"/>
        <v>0</v>
      </c>
      <c r="IG45" s="154"/>
      <c r="IH45" s="275" t="s">
        <v>130</v>
      </c>
      <c r="II45" s="159">
        <f t="shared" ref="II45:JH45" si="267">SUM(II46:II50)</f>
        <v>0</v>
      </c>
      <c r="IJ45" s="151">
        <f t="shared" si="267"/>
        <v>0</v>
      </c>
      <c r="IK45" s="172">
        <f t="shared" si="267"/>
        <v>0</v>
      </c>
      <c r="IL45" s="159">
        <f t="shared" si="267"/>
        <v>0</v>
      </c>
      <c r="IM45" s="151">
        <f t="shared" si="267"/>
        <v>0</v>
      </c>
      <c r="IN45" s="153">
        <f t="shared" si="267"/>
        <v>0</v>
      </c>
      <c r="IO45" s="151">
        <f t="shared" si="267"/>
        <v>1</v>
      </c>
      <c r="IP45" s="151">
        <f t="shared" si="267"/>
        <v>0</v>
      </c>
      <c r="IQ45" s="172">
        <f t="shared" si="267"/>
        <v>0</v>
      </c>
      <c r="IR45" s="159">
        <f t="shared" si="267"/>
        <v>2</v>
      </c>
      <c r="IS45" s="151">
        <f t="shared" si="267"/>
        <v>0</v>
      </c>
      <c r="IT45" s="153">
        <f t="shared" si="267"/>
        <v>0</v>
      </c>
      <c r="IU45" s="151">
        <f t="shared" si="267"/>
        <v>0</v>
      </c>
      <c r="IV45" s="151">
        <f t="shared" si="267"/>
        <v>0</v>
      </c>
      <c r="IW45" s="153">
        <f t="shared" si="267"/>
        <v>0</v>
      </c>
      <c r="IX45" s="159">
        <f t="shared" si="267"/>
        <v>0</v>
      </c>
      <c r="IY45" s="151">
        <f t="shared" si="267"/>
        <v>0</v>
      </c>
      <c r="IZ45" s="153">
        <f t="shared" si="267"/>
        <v>0</v>
      </c>
      <c r="JA45" s="159">
        <f t="shared" si="267"/>
        <v>0</v>
      </c>
      <c r="JB45" s="151">
        <f t="shared" si="267"/>
        <v>0</v>
      </c>
      <c r="JC45" s="153">
        <f t="shared" si="267"/>
        <v>0</v>
      </c>
      <c r="JD45" s="159">
        <f t="shared" si="267"/>
        <v>0</v>
      </c>
      <c r="JE45" s="151">
        <f t="shared" si="267"/>
        <v>0</v>
      </c>
      <c r="JF45" s="151">
        <f t="shared" si="267"/>
        <v>1</v>
      </c>
      <c r="JG45" s="172">
        <f t="shared" si="267"/>
        <v>0</v>
      </c>
      <c r="JH45" s="153">
        <f t="shared" si="267"/>
        <v>0</v>
      </c>
      <c r="JI45" s="154"/>
      <c r="JJ45" s="275" t="s">
        <v>130</v>
      </c>
      <c r="JK45" s="159">
        <f t="shared" ref="JK45:KJ45" si="268">SUM(JK46:JK50)</f>
        <v>0</v>
      </c>
      <c r="JL45" s="151">
        <f t="shared" si="268"/>
        <v>0</v>
      </c>
      <c r="JM45" s="151">
        <f t="shared" si="268"/>
        <v>0</v>
      </c>
      <c r="JN45" s="151">
        <f t="shared" si="268"/>
        <v>0</v>
      </c>
      <c r="JO45" s="153">
        <f t="shared" si="268"/>
        <v>0</v>
      </c>
      <c r="JP45" s="159">
        <f t="shared" si="268"/>
        <v>0</v>
      </c>
      <c r="JQ45" s="151">
        <f t="shared" si="268"/>
        <v>0</v>
      </c>
      <c r="JR45" s="151">
        <f t="shared" si="268"/>
        <v>0</v>
      </c>
      <c r="JS45" s="151">
        <f t="shared" si="268"/>
        <v>0</v>
      </c>
      <c r="JT45" s="153">
        <f t="shared" si="268"/>
        <v>0</v>
      </c>
      <c r="JU45" s="159">
        <f t="shared" si="268"/>
        <v>0</v>
      </c>
      <c r="JV45" s="155">
        <f t="shared" si="268"/>
        <v>0</v>
      </c>
      <c r="JW45" s="155">
        <f t="shared" si="268"/>
        <v>0</v>
      </c>
      <c r="JX45" s="155">
        <f t="shared" si="268"/>
        <v>0</v>
      </c>
      <c r="JY45" s="180">
        <f t="shared" si="268"/>
        <v>0</v>
      </c>
      <c r="JZ45" s="159">
        <f t="shared" si="268"/>
        <v>0</v>
      </c>
      <c r="KA45" s="155">
        <f t="shared" si="268"/>
        <v>0</v>
      </c>
      <c r="KB45" s="155">
        <f t="shared" si="268"/>
        <v>0</v>
      </c>
      <c r="KC45" s="155">
        <f t="shared" si="268"/>
        <v>0</v>
      </c>
      <c r="KD45" s="180">
        <f t="shared" si="268"/>
        <v>2</v>
      </c>
      <c r="KE45" s="159">
        <f t="shared" si="268"/>
        <v>357</v>
      </c>
      <c r="KF45" s="734">
        <f t="shared" si="219"/>
        <v>3.081232492997199</v>
      </c>
      <c r="KG45" s="180">
        <f t="shared" si="268"/>
        <v>11</v>
      </c>
      <c r="KH45" s="155">
        <f t="shared" si="268"/>
        <v>0</v>
      </c>
      <c r="KI45" s="155">
        <f t="shared" si="268"/>
        <v>0</v>
      </c>
      <c r="KJ45" s="180">
        <f t="shared" si="268"/>
        <v>0</v>
      </c>
      <c r="KK45" s="301"/>
      <c r="KL45" s="275" t="s">
        <v>130</v>
      </c>
      <c r="KM45" s="159">
        <f t="shared" ref="KM45:LB45" si="269">SUM(KM46:KM50)</f>
        <v>0</v>
      </c>
      <c r="KN45" s="155">
        <f t="shared" si="269"/>
        <v>0</v>
      </c>
      <c r="KO45" s="155">
        <f t="shared" si="269"/>
        <v>0</v>
      </c>
      <c r="KP45" s="155">
        <f t="shared" si="269"/>
        <v>4</v>
      </c>
      <c r="KQ45" s="155">
        <f t="shared" si="269"/>
        <v>0</v>
      </c>
      <c r="KR45" s="155">
        <f t="shared" si="269"/>
        <v>6</v>
      </c>
      <c r="KS45" s="155">
        <f t="shared" si="269"/>
        <v>1</v>
      </c>
      <c r="KT45" s="155">
        <f t="shared" si="269"/>
        <v>0</v>
      </c>
      <c r="KU45" s="180">
        <f t="shared" si="269"/>
        <v>0</v>
      </c>
      <c r="KV45" s="331">
        <f t="shared" si="269"/>
        <v>0</v>
      </c>
      <c r="KW45" s="180">
        <f t="shared" si="269"/>
        <v>0</v>
      </c>
      <c r="KX45" s="414">
        <f t="shared" si="269"/>
        <v>0</v>
      </c>
      <c r="KY45" s="159">
        <f t="shared" si="269"/>
        <v>0</v>
      </c>
      <c r="KZ45" s="155">
        <f t="shared" si="269"/>
        <v>0</v>
      </c>
      <c r="LA45" s="155">
        <f t="shared" si="269"/>
        <v>0</v>
      </c>
      <c r="LB45" s="180">
        <f t="shared" si="269"/>
        <v>0</v>
      </c>
      <c r="LD45" s="275" t="s">
        <v>130</v>
      </c>
      <c r="LE45" s="151">
        <f t="shared" ref="LE45:LW45" si="270">SUM(LE46:LE50)</f>
        <v>0</v>
      </c>
      <c r="LF45" s="151">
        <f t="shared" si="270"/>
        <v>0</v>
      </c>
      <c r="LG45" s="151">
        <f t="shared" si="270"/>
        <v>0</v>
      </c>
      <c r="LH45" s="151">
        <f t="shared" si="270"/>
        <v>0</v>
      </c>
      <c r="LI45" s="151">
        <f t="shared" si="270"/>
        <v>0</v>
      </c>
      <c r="LJ45" s="172">
        <f t="shared" si="270"/>
        <v>0</v>
      </c>
      <c r="LK45" s="454">
        <f t="shared" si="270"/>
        <v>0</v>
      </c>
      <c r="LL45" s="460">
        <f t="shared" si="270"/>
        <v>0</v>
      </c>
      <c r="LM45" s="460">
        <f t="shared" si="270"/>
        <v>0</v>
      </c>
      <c r="LN45" s="462">
        <f t="shared" si="270"/>
        <v>0</v>
      </c>
      <c r="LO45" s="503">
        <f t="shared" si="270"/>
        <v>9</v>
      </c>
      <c r="LP45" s="504">
        <f t="shared" si="270"/>
        <v>0</v>
      </c>
      <c r="LQ45" s="504">
        <f t="shared" si="270"/>
        <v>0</v>
      </c>
      <c r="LR45" s="505">
        <f t="shared" si="270"/>
        <v>0</v>
      </c>
      <c r="LS45" s="454">
        <f t="shared" si="270"/>
        <v>121</v>
      </c>
      <c r="LT45" s="460">
        <f t="shared" si="270"/>
        <v>10</v>
      </c>
      <c r="LU45" s="460">
        <f t="shared" si="270"/>
        <v>0</v>
      </c>
      <c r="LV45" s="460">
        <f t="shared" si="270"/>
        <v>0</v>
      </c>
      <c r="LW45" s="462">
        <f t="shared" si="270"/>
        <v>2</v>
      </c>
      <c r="LX45" s="1063"/>
    </row>
    <row r="46" spans="1:336" s="414" customFormat="1" ht="18.75" x14ac:dyDescent="0.3">
      <c r="A46" s="235">
        <v>1445</v>
      </c>
      <c r="B46" s="201" t="s">
        <v>137</v>
      </c>
      <c r="C46" s="202">
        <v>53</v>
      </c>
      <c r="D46" s="380"/>
      <c r="E46" s="326"/>
      <c r="F46" s="326"/>
      <c r="G46" s="705">
        <f t="shared" si="152"/>
        <v>0</v>
      </c>
      <c r="H46" s="326"/>
      <c r="I46" s="379"/>
      <c r="J46" s="380">
        <v>4</v>
      </c>
      <c r="K46" s="326">
        <v>7</v>
      </c>
      <c r="L46" s="326">
        <v>10</v>
      </c>
      <c r="M46" s="406">
        <f t="shared" si="190"/>
        <v>18.867924528301888</v>
      </c>
      <c r="N46" s="380">
        <v>4</v>
      </c>
      <c r="O46" s="326">
        <v>7</v>
      </c>
      <c r="P46" s="326">
        <v>10</v>
      </c>
      <c r="Q46" s="386">
        <f t="shared" si="192"/>
        <v>18.867924528301888</v>
      </c>
      <c r="R46" s="380"/>
      <c r="S46" s="326"/>
      <c r="T46" s="326"/>
      <c r="U46" s="326"/>
      <c r="V46" s="326"/>
      <c r="W46" s="327"/>
      <c r="X46" s="326">
        <v>4</v>
      </c>
      <c r="Y46" s="326">
        <v>7</v>
      </c>
      <c r="Z46" s="326">
        <v>4</v>
      </c>
      <c r="AA46" s="326">
        <v>7</v>
      </c>
      <c r="AB46" s="326">
        <v>13</v>
      </c>
      <c r="AC46" s="326">
        <v>6</v>
      </c>
      <c r="AD46" s="326"/>
      <c r="AE46" s="326"/>
      <c r="AF46" s="327"/>
      <c r="AG46" s="204"/>
      <c r="AH46" s="148"/>
      <c r="AI46" s="276" t="s">
        <v>137</v>
      </c>
      <c r="AJ46" s="202">
        <v>61</v>
      </c>
      <c r="AK46" s="327">
        <v>3</v>
      </c>
      <c r="AL46" s="708">
        <v>6.557377049180328</v>
      </c>
      <c r="AM46" s="326">
        <v>3</v>
      </c>
      <c r="AN46" s="326">
        <v>3</v>
      </c>
      <c r="AO46" s="326"/>
      <c r="AP46" s="326"/>
      <c r="AQ46" s="327">
        <v>2</v>
      </c>
      <c r="AR46" s="326"/>
      <c r="AS46" s="326"/>
      <c r="AT46" s="379">
        <v>7</v>
      </c>
      <c r="AU46" s="380">
        <v>12</v>
      </c>
      <c r="AV46" s="708">
        <v>18.032786885245901</v>
      </c>
      <c r="AW46" s="326">
        <v>12</v>
      </c>
      <c r="AX46" s="744">
        <v>12</v>
      </c>
      <c r="AY46" s="326"/>
      <c r="AZ46" s="326"/>
      <c r="BA46" s="326"/>
      <c r="BB46" s="708">
        <f t="shared" si="156"/>
        <v>0</v>
      </c>
      <c r="BC46" s="326"/>
      <c r="BD46" s="326"/>
      <c r="BE46" s="326"/>
      <c r="BF46" s="708">
        <v>0</v>
      </c>
      <c r="BG46" s="326">
        <v>0</v>
      </c>
      <c r="BH46" s="813"/>
      <c r="BI46" s="813"/>
      <c r="BJ46" s="813"/>
      <c r="BK46" s="813"/>
      <c r="BL46" s="813">
        <v>1</v>
      </c>
      <c r="BM46" s="814"/>
      <c r="BN46" s="148"/>
      <c r="BO46" s="201" t="s">
        <v>137</v>
      </c>
      <c r="BP46" s="202">
        <v>69</v>
      </c>
      <c r="BQ46" s="380"/>
      <c r="BR46" s="326">
        <v>8</v>
      </c>
      <c r="BS46" s="326"/>
      <c r="BT46" s="813">
        <v>2</v>
      </c>
      <c r="BU46" s="326"/>
      <c r="BV46" s="326"/>
      <c r="BW46" s="326"/>
      <c r="BX46" s="326"/>
      <c r="BY46" s="708">
        <f t="shared" si="200"/>
        <v>0</v>
      </c>
      <c r="BZ46" s="326"/>
      <c r="CA46" s="326"/>
      <c r="CB46" s="326"/>
      <c r="CC46" s="708">
        <f t="shared" si="201"/>
        <v>0</v>
      </c>
      <c r="CD46" s="326"/>
      <c r="CE46" s="326"/>
      <c r="CF46" s="326"/>
      <c r="CG46" s="326"/>
      <c r="CH46" s="326"/>
      <c r="CI46" s="379">
        <v>4</v>
      </c>
      <c r="CJ46" s="380"/>
      <c r="CK46" s="326"/>
      <c r="CL46" s="716">
        <f t="shared" si="202"/>
        <v>0</v>
      </c>
      <c r="CM46" s="326"/>
      <c r="CN46" s="326"/>
      <c r="CO46" s="327"/>
      <c r="CP46" s="148"/>
      <c r="CQ46" s="370" t="s">
        <v>137</v>
      </c>
      <c r="CR46" s="1011">
        <v>9</v>
      </c>
      <c r="CS46" s="203"/>
      <c r="CT46" s="203">
        <v>5</v>
      </c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26"/>
      <c r="DM46" s="327"/>
      <c r="DN46" s="148"/>
      <c r="DO46" s="201" t="s">
        <v>137</v>
      </c>
      <c r="DP46" s="202">
        <v>67</v>
      </c>
      <c r="DQ46" s="380"/>
      <c r="DR46" s="326">
        <v>3</v>
      </c>
      <c r="DS46" s="326"/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/>
      <c r="EH46" s="327"/>
      <c r="EI46" s="326"/>
      <c r="EJ46" s="326"/>
      <c r="EK46" s="716">
        <v>0</v>
      </c>
      <c r="EL46" s="326"/>
      <c r="EM46" s="326">
        <v>2</v>
      </c>
      <c r="EN46" s="708">
        <v>1.4925373134328357</v>
      </c>
      <c r="EO46" s="326">
        <v>2</v>
      </c>
      <c r="EP46" s="716">
        <v>8.9552238805970141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12</v>
      </c>
      <c r="EW46" s="326">
        <v>7</v>
      </c>
      <c r="EX46" s="327">
        <v>0</v>
      </c>
      <c r="EY46" s="326">
        <v>0</v>
      </c>
      <c r="EZ46" s="326">
        <v>1</v>
      </c>
      <c r="FA46" s="379">
        <v>0</v>
      </c>
      <c r="FB46" s="380">
        <v>0</v>
      </c>
      <c r="FC46" s="326">
        <v>0</v>
      </c>
      <c r="FD46" s="327">
        <v>0</v>
      </c>
      <c r="FE46" s="326">
        <v>0</v>
      </c>
      <c r="FF46" s="326">
        <v>0</v>
      </c>
      <c r="FG46" s="379">
        <v>0</v>
      </c>
      <c r="FH46" s="380">
        <v>0</v>
      </c>
      <c r="FI46" s="326">
        <v>0</v>
      </c>
      <c r="FJ46" s="327">
        <v>0</v>
      </c>
      <c r="FK46" s="205">
        <v>0</v>
      </c>
      <c r="FL46" s="724" t="e">
        <v>#DIV/0!</v>
      </c>
      <c r="FM46" s="326">
        <v>0</v>
      </c>
      <c r="FN46" s="326">
        <v>0</v>
      </c>
      <c r="FO46" s="326">
        <v>1</v>
      </c>
      <c r="FP46" s="326">
        <v>0</v>
      </c>
      <c r="FQ46" s="327">
        <v>0</v>
      </c>
      <c r="FR46" s="380">
        <v>0</v>
      </c>
      <c r="FS46" s="326">
        <v>0</v>
      </c>
      <c r="FT46" s="326">
        <v>0</v>
      </c>
      <c r="FU46" s="326">
        <v>5</v>
      </c>
      <c r="FV46" s="326">
        <v>1</v>
      </c>
      <c r="FW46" s="326">
        <v>0</v>
      </c>
      <c r="FX46" s="326">
        <v>0</v>
      </c>
      <c r="FY46" s="326">
        <v>0</v>
      </c>
      <c r="FZ46" s="326">
        <v>0</v>
      </c>
      <c r="GA46" s="326">
        <v>0</v>
      </c>
      <c r="GB46" s="326">
        <v>0</v>
      </c>
      <c r="GC46" s="326">
        <v>0</v>
      </c>
      <c r="GD46" s="326">
        <v>0</v>
      </c>
      <c r="GE46" s="326">
        <v>0</v>
      </c>
      <c r="GF46" s="326">
        <v>0</v>
      </c>
      <c r="GG46" s="327">
        <v>0</v>
      </c>
      <c r="GH46" s="148"/>
      <c r="GI46" s="201" t="s">
        <v>137</v>
      </c>
      <c r="GJ46" s="486">
        <v>549</v>
      </c>
      <c r="GK46" s="727">
        <v>5.1001821493624773</v>
      </c>
      <c r="GL46" s="380">
        <v>0</v>
      </c>
      <c r="GM46" s="326">
        <v>0</v>
      </c>
      <c r="GN46" s="326">
        <v>0</v>
      </c>
      <c r="GO46" s="326">
        <v>0</v>
      </c>
      <c r="GP46" s="327">
        <v>0</v>
      </c>
      <c r="GQ46" s="380">
        <v>8</v>
      </c>
      <c r="GR46" s="326">
        <v>4</v>
      </c>
      <c r="GS46" s="326">
        <v>3</v>
      </c>
      <c r="GT46" s="326">
        <v>7</v>
      </c>
      <c r="GU46" s="327">
        <v>6</v>
      </c>
      <c r="GV46" s="205">
        <v>13</v>
      </c>
      <c r="GW46" s="205">
        <v>614</v>
      </c>
      <c r="GX46" s="730">
        <v>2.1172638436482085</v>
      </c>
      <c r="GY46" s="380">
        <v>0</v>
      </c>
      <c r="GZ46" s="326">
        <v>0</v>
      </c>
      <c r="HA46" s="326">
        <v>0</v>
      </c>
      <c r="HB46" s="326">
        <v>0</v>
      </c>
      <c r="HC46" s="326">
        <v>0</v>
      </c>
      <c r="HD46" s="326">
        <v>0</v>
      </c>
      <c r="HE46" s="326">
        <v>0</v>
      </c>
      <c r="HF46" s="326">
        <v>0</v>
      </c>
      <c r="HG46" s="327">
        <v>0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1</v>
      </c>
      <c r="IP46" s="326">
        <v>0</v>
      </c>
      <c r="IQ46" s="379">
        <v>0</v>
      </c>
      <c r="IR46" s="380">
        <v>0</v>
      </c>
      <c r="IS46" s="326">
        <v>0</v>
      </c>
      <c r="IT46" s="327">
        <v>0</v>
      </c>
      <c r="IU46" s="326">
        <v>0</v>
      </c>
      <c r="IV46" s="326">
        <v>0</v>
      </c>
      <c r="IW46" s="327">
        <v>0</v>
      </c>
      <c r="IX46" s="380">
        <v>0</v>
      </c>
      <c r="IY46" s="326">
        <v>0</v>
      </c>
      <c r="IZ46" s="327">
        <v>0</v>
      </c>
      <c r="JA46" s="380">
        <v>0</v>
      </c>
      <c r="JB46" s="326">
        <v>0</v>
      </c>
      <c r="JC46" s="327">
        <v>0</v>
      </c>
      <c r="JD46" s="380">
        <v>0</v>
      </c>
      <c r="JE46" s="326">
        <v>0</v>
      </c>
      <c r="JF46" s="326">
        <v>1</v>
      </c>
      <c r="JG46" s="326">
        <v>0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>
        <v>0</v>
      </c>
      <c r="JQ46" s="326">
        <v>0</v>
      </c>
      <c r="JR46" s="326">
        <v>0</v>
      </c>
      <c r="JS46" s="326">
        <v>0</v>
      </c>
      <c r="JT46" s="327">
        <v>0</v>
      </c>
      <c r="JU46" s="380">
        <v>0</v>
      </c>
      <c r="JV46" s="326">
        <v>0</v>
      </c>
      <c r="JW46" s="326">
        <v>0</v>
      </c>
      <c r="JX46" s="326">
        <v>0</v>
      </c>
      <c r="JY46" s="327">
        <v>0</v>
      </c>
      <c r="JZ46" s="380">
        <v>0</v>
      </c>
      <c r="KA46" s="326">
        <v>0</v>
      </c>
      <c r="KB46" s="326">
        <v>0</v>
      </c>
      <c r="KC46" s="326">
        <v>0</v>
      </c>
      <c r="KD46" s="327">
        <v>1</v>
      </c>
      <c r="KE46" s="205">
        <v>307</v>
      </c>
      <c r="KF46" s="734">
        <v>2.6058631921824107</v>
      </c>
      <c r="KG46" s="173">
        <v>8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4</v>
      </c>
      <c r="KQ46" s="203">
        <v>0</v>
      </c>
      <c r="KR46" s="203">
        <v>6</v>
      </c>
      <c r="KS46" s="203">
        <v>1</v>
      </c>
      <c r="KT46" s="203">
        <v>0</v>
      </c>
      <c r="KU46" s="173">
        <v>0</v>
      </c>
      <c r="KV46" s="332"/>
      <c r="KW46" s="173"/>
      <c r="KY46" s="205"/>
      <c r="KZ46" s="203"/>
      <c r="LA46" s="203"/>
      <c r="LB46" s="173"/>
      <c r="LD46" s="276" t="s">
        <v>137</v>
      </c>
      <c r="LE46" s="186"/>
      <c r="LF46" s="186"/>
      <c r="LG46" s="186"/>
      <c r="LH46" s="186"/>
      <c r="LI46" s="186"/>
      <c r="LJ46" s="206"/>
      <c r="LK46" s="455"/>
      <c r="LL46" s="1064"/>
      <c r="LM46" s="1064"/>
      <c r="LN46" s="1065"/>
      <c r="LO46" s="455">
        <v>5</v>
      </c>
      <c r="LP46" s="1064"/>
      <c r="LQ46" s="1064"/>
      <c r="LR46" s="1065"/>
      <c r="LS46" s="455">
        <v>120</v>
      </c>
      <c r="LT46" s="1064">
        <v>10</v>
      </c>
      <c r="LU46" s="1064"/>
      <c r="LV46" s="1064"/>
      <c r="LW46" s="1065">
        <v>1</v>
      </c>
      <c r="LX46" s="1063"/>
    </row>
    <row r="47" spans="1:336" s="414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 t="e">
        <f t="shared" si="152"/>
        <v>#DIV/0!</v>
      </c>
      <c r="H47" s="326"/>
      <c r="I47" s="379"/>
      <c r="J47" s="380"/>
      <c r="K47" s="326"/>
      <c r="L47" s="326">
        <v>1</v>
      </c>
      <c r="M47" s="406" t="e">
        <f t="shared" si="190"/>
        <v>#DIV/0!</v>
      </c>
      <c r="N47" s="380"/>
      <c r="O47" s="326"/>
      <c r="P47" s="326">
        <v>1</v>
      </c>
      <c r="Q47" s="386" t="e">
        <f t="shared" si="192"/>
        <v>#DIV/0!</v>
      </c>
      <c r="R47" s="380"/>
      <c r="S47" s="326"/>
      <c r="T47" s="326"/>
      <c r="U47" s="326"/>
      <c r="V47" s="326"/>
      <c r="W47" s="327"/>
      <c r="X47" s="326"/>
      <c r="Y47" s="326"/>
      <c r="Z47" s="326"/>
      <c r="AA47" s="326"/>
      <c r="AB47" s="326">
        <v>2</v>
      </c>
      <c r="AC47" s="326">
        <v>2</v>
      </c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>
        <v>3</v>
      </c>
      <c r="AL47" s="708" t="e">
        <f t="shared" ref="AL47" si="271">AK47/AJ47*100</f>
        <v>#DIV/0!</v>
      </c>
      <c r="AM47" s="326">
        <v>3</v>
      </c>
      <c r="AN47" s="326">
        <v>3</v>
      </c>
      <c r="AO47" s="326"/>
      <c r="AP47" s="326"/>
      <c r="AQ47" s="327">
        <v>3</v>
      </c>
      <c r="AR47" s="326"/>
      <c r="AS47" s="326"/>
      <c r="AT47" s="379"/>
      <c r="AU47" s="380"/>
      <c r="AV47" s="708" t="e">
        <f t="shared" ref="AV47" si="272">AU47/AJ47*100</f>
        <v>#DIV/0!</v>
      </c>
      <c r="AW47" s="326"/>
      <c r="AX47" s="744"/>
      <c r="AY47" s="326"/>
      <c r="AZ47" s="326"/>
      <c r="BA47" s="326"/>
      <c r="BB47" s="708" t="e">
        <f t="shared" si="156"/>
        <v>#DIV/0!</v>
      </c>
      <c r="BC47" s="326"/>
      <c r="BD47" s="326"/>
      <c r="BE47" s="326">
        <v>1</v>
      </c>
      <c r="BF47" s="708" t="e">
        <f t="shared" ref="BF47" si="273">BE47/AJ47*100</f>
        <v>#DIV/0!</v>
      </c>
      <c r="BG47" s="326"/>
      <c r="BH47" s="813"/>
      <c r="BI47" s="813"/>
      <c r="BJ47" s="813"/>
      <c r="BK47" s="813"/>
      <c r="BL47" s="813"/>
      <c r="BM47" s="814"/>
      <c r="BN47" s="148"/>
      <c r="BO47" s="201" t="s">
        <v>146</v>
      </c>
      <c r="BP47" s="202">
        <v>0</v>
      </c>
      <c r="BQ47" s="380"/>
      <c r="BR47" s="326"/>
      <c r="BS47" s="326"/>
      <c r="BT47" s="326"/>
      <c r="BU47" s="326"/>
      <c r="BV47" s="326"/>
      <c r="BW47" s="326"/>
      <c r="BX47" s="326"/>
      <c r="BY47" s="708" t="e">
        <f t="shared" si="200"/>
        <v>#DIV/0!</v>
      </c>
      <c r="BZ47" s="326"/>
      <c r="CA47" s="326"/>
      <c r="CB47" s="326"/>
      <c r="CC47" s="708" t="e">
        <f t="shared" si="201"/>
        <v>#DIV/0!</v>
      </c>
      <c r="CD47" s="326"/>
      <c r="CE47" s="326"/>
      <c r="CF47" s="326"/>
      <c r="CG47" s="326"/>
      <c r="CH47" s="813"/>
      <c r="CI47" s="964"/>
      <c r="CJ47" s="380"/>
      <c r="CK47" s="326"/>
      <c r="CL47" s="716" t="e">
        <f t="shared" si="202"/>
        <v>#DIV/0!</v>
      </c>
      <c r="CM47" s="326"/>
      <c r="CN47" s="326"/>
      <c r="CO47" s="327"/>
      <c r="CP47" s="148"/>
      <c r="CQ47" s="370" t="s">
        <v>146</v>
      </c>
      <c r="CR47" s="1011">
        <v>0</v>
      </c>
      <c r="CS47" s="203"/>
      <c r="CT47" s="203"/>
      <c r="CU47" s="326"/>
      <c r="CV47" s="326"/>
      <c r="CW47" s="326"/>
      <c r="CX47" s="326"/>
      <c r="CY47" s="326">
        <v>1</v>
      </c>
      <c r="CZ47" s="326"/>
      <c r="DA47" s="326"/>
      <c r="DB47" s="326">
        <v>1</v>
      </c>
      <c r="DC47" s="326"/>
      <c r="DD47" s="326"/>
      <c r="DE47" s="326"/>
      <c r="DF47" s="326"/>
      <c r="DG47" s="326"/>
      <c r="DH47" s="326"/>
      <c r="DI47" s="379"/>
      <c r="DJ47" s="380"/>
      <c r="DK47" s="327"/>
      <c r="DL47" s="326"/>
      <c r="DM47" s="327"/>
      <c r="DN47" s="148"/>
      <c r="DO47" s="201" t="s">
        <v>146</v>
      </c>
      <c r="DP47" s="202">
        <v>0</v>
      </c>
      <c r="DQ47" s="380"/>
      <c r="DR47" s="326"/>
      <c r="DS47" s="326"/>
      <c r="DT47" s="379"/>
      <c r="DU47" s="380"/>
      <c r="DV47" s="326"/>
      <c r="DW47" s="326"/>
      <c r="DX47" s="720" t="e">
        <f t="shared" ref="DX47" si="274">DW47/DP47*100</f>
        <v>#DIV/0!</v>
      </c>
      <c r="DY47" s="380"/>
      <c r="DZ47" s="326"/>
      <c r="EA47" s="326"/>
      <c r="EB47" s="716" t="e">
        <f t="shared" ref="EB47" si="275">EA47/DP47*100</f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ref="EK47" si="276">EJ47/DP47*100</f>
        <v>#DIV/0!</v>
      </c>
      <c r="EL47" s="326"/>
      <c r="EM47" s="326"/>
      <c r="EN47" s="708" t="e">
        <f t="shared" ref="EN47" si="277">EM47/DP47*100</f>
        <v>#DIV/0!</v>
      </c>
      <c r="EO47" s="326"/>
      <c r="EP47" s="716" t="e">
        <f t="shared" ref="EP47" si="278">EO47/DP47*100</f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0</v>
      </c>
      <c r="FL47" s="724" t="e">
        <f t="shared" si="165"/>
        <v>#DIV/0!</v>
      </c>
      <c r="FM47" s="326"/>
      <c r="FN47" s="326"/>
      <c r="FO47" s="326">
        <v>1</v>
      </c>
      <c r="FP47" s="326">
        <v>1</v>
      </c>
      <c r="FQ47" s="327"/>
      <c r="FR47" s="380"/>
      <c r="FS47" s="326"/>
      <c r="FT47" s="326"/>
      <c r="FU47" s="326"/>
      <c r="FV47" s="326"/>
      <c r="FW47" s="326"/>
      <c r="FX47" s="326"/>
      <c r="FY47" s="326"/>
      <c r="FZ47" s="326"/>
      <c r="GA47" s="326">
        <v>1</v>
      </c>
      <c r="GB47" s="326"/>
      <c r="GC47" s="326"/>
      <c r="GD47" s="326"/>
      <c r="GE47" s="326"/>
      <c r="GF47" s="326"/>
      <c r="GG47" s="327"/>
      <c r="GH47" s="148"/>
      <c r="GI47" s="201" t="s">
        <v>146</v>
      </c>
      <c r="GJ47" s="486">
        <v>0</v>
      </c>
      <c r="GK47" s="727" t="e">
        <f t="shared" ref="GK47" si="279">(SUM(GL47:GU47)/GJ47)*100</f>
        <v>#DIV/0!</v>
      </c>
      <c r="GL47" s="380"/>
      <c r="GM47" s="326"/>
      <c r="GN47" s="326"/>
      <c r="GO47" s="326"/>
      <c r="GP47" s="327">
        <v>2</v>
      </c>
      <c r="GQ47" s="380"/>
      <c r="GR47" s="326"/>
      <c r="GS47" s="326"/>
      <c r="GT47" s="326"/>
      <c r="GU47" s="327"/>
      <c r="GV47" s="205">
        <v>9</v>
      </c>
      <c r="GW47" s="205">
        <v>0</v>
      </c>
      <c r="GX47" s="730" t="e">
        <f t="shared" ref="GX47" si="280">GV47/GW47*100</f>
        <v>#DIV/0!</v>
      </c>
      <c r="GY47" s="380"/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f t="shared" ref="HS47" si="281">SUM(HT47:HX47)/HR47*100</f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f t="shared" ref="KF47" si="282">KG47/KE47*100</f>
        <v>#DIV/0!</v>
      </c>
      <c r="KG47" s="174">
        <v>2</v>
      </c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276" t="s">
        <v>146</v>
      </c>
      <c r="LE47" s="186"/>
      <c r="LF47" s="186"/>
      <c r="LG47" s="186"/>
      <c r="LH47" s="186"/>
      <c r="LI47" s="186"/>
      <c r="LJ47" s="206"/>
      <c r="LK47" s="455"/>
      <c r="LL47" s="1064"/>
      <c r="LM47" s="1064"/>
      <c r="LN47" s="1065"/>
      <c r="LO47" s="455"/>
      <c r="LP47" s="1064"/>
      <c r="LQ47" s="1064"/>
      <c r="LR47" s="1065"/>
      <c r="LS47" s="455"/>
      <c r="LT47" s="1064"/>
      <c r="LU47" s="1064"/>
      <c r="LV47" s="1064"/>
      <c r="LW47" s="1065">
        <v>1</v>
      </c>
      <c r="LX47" s="1063"/>
    </row>
    <row r="48" spans="1:336" s="414" customFormat="1" ht="18.75" x14ac:dyDescent="0.3">
      <c r="A48" s="235">
        <v>1452</v>
      </c>
      <c r="B48" s="201" t="s">
        <v>142</v>
      </c>
      <c r="C48" s="202">
        <v>4</v>
      </c>
      <c r="D48" s="380"/>
      <c r="E48" s="326"/>
      <c r="F48" s="326"/>
      <c r="G48" s="705">
        <f t="shared" si="152"/>
        <v>0</v>
      </c>
      <c r="H48" s="326"/>
      <c r="I48" s="379"/>
      <c r="J48" s="380">
        <v>1</v>
      </c>
      <c r="K48" s="326"/>
      <c r="L48" s="326"/>
      <c r="M48" s="406">
        <f t="shared" si="190"/>
        <v>0</v>
      </c>
      <c r="N48" s="380">
        <v>1</v>
      </c>
      <c r="O48" s="326"/>
      <c r="P48" s="326"/>
      <c r="Q48" s="386">
        <f t="shared" si="192"/>
        <v>0</v>
      </c>
      <c r="R48" s="380"/>
      <c r="S48" s="326"/>
      <c r="T48" s="326"/>
      <c r="U48" s="326"/>
      <c r="V48" s="326"/>
      <c r="W48" s="327"/>
      <c r="X48" s="326">
        <v>1</v>
      </c>
      <c r="Y48" s="326"/>
      <c r="Z48" s="326">
        <v>1</v>
      </c>
      <c r="AA48" s="326"/>
      <c r="AB48" s="326"/>
      <c r="AC48" s="326">
        <v>1</v>
      </c>
      <c r="AD48" s="326"/>
      <c r="AE48" s="326"/>
      <c r="AF48" s="327"/>
      <c r="AG48" s="204"/>
      <c r="AH48" s="148"/>
      <c r="AI48" s="276" t="s">
        <v>142</v>
      </c>
      <c r="AJ48" s="202">
        <v>5</v>
      </c>
      <c r="AK48" s="327"/>
      <c r="AL48" s="708">
        <v>0</v>
      </c>
      <c r="AM48" s="326"/>
      <c r="AN48" s="326"/>
      <c r="AO48" s="326"/>
      <c r="AP48" s="326"/>
      <c r="AQ48" s="327"/>
      <c r="AR48" s="326"/>
      <c r="AS48" s="326"/>
      <c r="AT48" s="379">
        <v>1</v>
      </c>
      <c r="AU48" s="380"/>
      <c r="AV48" s="708">
        <v>40</v>
      </c>
      <c r="AW48" s="326"/>
      <c r="AX48" s="744"/>
      <c r="AY48" s="326"/>
      <c r="AZ48" s="326"/>
      <c r="BA48" s="326"/>
      <c r="BB48" s="708">
        <f t="shared" si="156"/>
        <v>0</v>
      </c>
      <c r="BC48" s="326"/>
      <c r="BD48" s="326"/>
      <c r="BE48" s="326"/>
      <c r="BF48" s="708">
        <v>0</v>
      </c>
      <c r="BG48" s="326">
        <v>0</v>
      </c>
      <c r="BH48" s="813"/>
      <c r="BI48" s="813"/>
      <c r="BJ48" s="813"/>
      <c r="BK48" s="813"/>
      <c r="BL48" s="813"/>
      <c r="BM48" s="814"/>
      <c r="BN48" s="148"/>
      <c r="BO48" s="201" t="s">
        <v>142</v>
      </c>
      <c r="BP48" s="202">
        <v>6</v>
      </c>
      <c r="BQ48" s="380"/>
      <c r="BR48" s="326">
        <v>1</v>
      </c>
      <c r="BS48" s="326"/>
      <c r="BT48" s="326"/>
      <c r="BU48" s="326"/>
      <c r="BV48" s="326"/>
      <c r="BW48" s="326"/>
      <c r="BX48" s="326"/>
      <c r="BY48" s="708">
        <f t="shared" si="200"/>
        <v>0</v>
      </c>
      <c r="BZ48" s="326"/>
      <c r="CA48" s="326"/>
      <c r="CB48" s="326"/>
      <c r="CC48" s="708">
        <f t="shared" si="201"/>
        <v>0</v>
      </c>
      <c r="CD48" s="326"/>
      <c r="CE48" s="326"/>
      <c r="CF48" s="326"/>
      <c r="CG48" s="326"/>
      <c r="CH48" s="326"/>
      <c r="CI48" s="379">
        <v>2</v>
      </c>
      <c r="CJ48" s="380"/>
      <c r="CK48" s="326"/>
      <c r="CL48" s="716">
        <f t="shared" si="202"/>
        <v>0</v>
      </c>
      <c r="CM48" s="326"/>
      <c r="CN48" s="326"/>
      <c r="CO48" s="327"/>
      <c r="CP48" s="148"/>
      <c r="CQ48" s="370" t="s">
        <v>142</v>
      </c>
      <c r="CR48" s="1011">
        <v>1</v>
      </c>
      <c r="CS48" s="203"/>
      <c r="CT48" s="203">
        <v>2</v>
      </c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26"/>
      <c r="DM48" s="327"/>
      <c r="DN48" s="148"/>
      <c r="DO48" s="201" t="s">
        <v>142</v>
      </c>
      <c r="DP48" s="202">
        <v>5</v>
      </c>
      <c r="DQ48" s="380"/>
      <c r="DR48" s="326"/>
      <c r="DS48" s="326"/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/>
      <c r="EH48" s="327"/>
      <c r="EI48" s="326"/>
      <c r="EJ48" s="326"/>
      <c r="EK48" s="716">
        <v>0</v>
      </c>
      <c r="EL48" s="326"/>
      <c r="EM48" s="326">
        <v>2</v>
      </c>
      <c r="EN48" s="708">
        <v>20</v>
      </c>
      <c r="EO48" s="326">
        <v>2</v>
      </c>
      <c r="EP48" s="716">
        <v>20</v>
      </c>
      <c r="EQ48" s="148"/>
      <c r="ER48" s="201" t="s">
        <v>142</v>
      </c>
      <c r="ES48" s="380">
        <v>0</v>
      </c>
      <c r="ET48" s="326">
        <v>0</v>
      </c>
      <c r="EU48" s="379">
        <v>0</v>
      </c>
      <c r="EV48" s="380">
        <v>0</v>
      </c>
      <c r="EW48" s="326">
        <v>0</v>
      </c>
      <c r="EX48" s="327">
        <v>0</v>
      </c>
      <c r="EY48" s="326">
        <v>0</v>
      </c>
      <c r="EZ48" s="326">
        <v>0</v>
      </c>
      <c r="FA48" s="379">
        <v>0</v>
      </c>
      <c r="FB48" s="380">
        <v>0</v>
      </c>
      <c r="FC48" s="326">
        <v>0</v>
      </c>
      <c r="FD48" s="327">
        <v>0</v>
      </c>
      <c r="FE48" s="326">
        <v>0</v>
      </c>
      <c r="FF48" s="326">
        <v>0</v>
      </c>
      <c r="FG48" s="379">
        <v>0</v>
      </c>
      <c r="FH48" s="380">
        <v>0</v>
      </c>
      <c r="FI48" s="326">
        <v>0</v>
      </c>
      <c r="FJ48" s="327">
        <v>0</v>
      </c>
      <c r="FK48" s="205">
        <v>4</v>
      </c>
      <c r="FL48" s="724">
        <v>0</v>
      </c>
      <c r="FM48" s="326">
        <v>0</v>
      </c>
      <c r="FN48" s="326">
        <v>0</v>
      </c>
      <c r="FO48" s="326">
        <v>0</v>
      </c>
      <c r="FP48" s="326">
        <v>0</v>
      </c>
      <c r="FQ48" s="327">
        <v>0</v>
      </c>
      <c r="FR48" s="380">
        <v>0</v>
      </c>
      <c r="FS48" s="326">
        <v>0</v>
      </c>
      <c r="FT48" s="326">
        <v>0</v>
      </c>
      <c r="FU48" s="326">
        <v>0</v>
      </c>
      <c r="FV48" s="326">
        <v>0</v>
      </c>
      <c r="FW48" s="326">
        <v>0</v>
      </c>
      <c r="FX48" s="326">
        <v>0</v>
      </c>
      <c r="FY48" s="326">
        <v>0</v>
      </c>
      <c r="FZ48" s="326">
        <v>0</v>
      </c>
      <c r="GA48" s="326">
        <v>0</v>
      </c>
      <c r="GB48" s="326">
        <v>0</v>
      </c>
      <c r="GC48" s="326">
        <v>0</v>
      </c>
      <c r="GD48" s="326">
        <v>0</v>
      </c>
      <c r="GE48" s="326">
        <v>0</v>
      </c>
      <c r="GF48" s="326">
        <v>0</v>
      </c>
      <c r="GG48" s="327">
        <v>0</v>
      </c>
      <c r="GH48" s="148"/>
      <c r="GI48" s="201" t="s">
        <v>142</v>
      </c>
      <c r="GJ48" s="486">
        <v>43</v>
      </c>
      <c r="GK48" s="727">
        <v>11.627906976744185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1</v>
      </c>
      <c r="GR48" s="326">
        <v>0</v>
      </c>
      <c r="GS48" s="326">
        <v>0</v>
      </c>
      <c r="GT48" s="326">
        <v>2</v>
      </c>
      <c r="GU48" s="327">
        <v>2</v>
      </c>
      <c r="GV48" s="205">
        <v>1</v>
      </c>
      <c r="GW48" s="205">
        <v>49</v>
      </c>
      <c r="GX48" s="730">
        <v>2.0408163265306123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2</v>
      </c>
      <c r="IS48" s="326">
        <v>0</v>
      </c>
      <c r="IT48" s="327">
        <v>0</v>
      </c>
      <c r="IU48" s="326">
        <v>0</v>
      </c>
      <c r="IV48" s="326">
        <v>0</v>
      </c>
      <c r="IW48" s="327">
        <v>0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>
        <v>0</v>
      </c>
      <c r="JQ48" s="326">
        <v>0</v>
      </c>
      <c r="JR48" s="326">
        <v>0</v>
      </c>
      <c r="JS48" s="326">
        <v>0</v>
      </c>
      <c r="JT48" s="327">
        <v>0</v>
      </c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1</v>
      </c>
      <c r="KE48" s="205">
        <v>25</v>
      </c>
      <c r="KF48" s="734">
        <v>0</v>
      </c>
      <c r="KG48" s="173">
        <v>0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186"/>
      <c r="LF48" s="186"/>
      <c r="LG48" s="186"/>
      <c r="LH48" s="186"/>
      <c r="LI48" s="186"/>
      <c r="LJ48" s="206"/>
      <c r="LK48" s="455"/>
      <c r="LL48" s="1064"/>
      <c r="LM48" s="1064"/>
      <c r="LN48" s="1065"/>
      <c r="LO48" s="455">
        <v>1</v>
      </c>
      <c r="LP48" s="1064"/>
      <c r="LQ48" s="1064"/>
      <c r="LR48" s="1065"/>
      <c r="LS48" s="455">
        <v>1</v>
      </c>
      <c r="LT48" s="1064"/>
      <c r="LU48" s="1064"/>
      <c r="LV48" s="1064"/>
      <c r="LW48" s="1065"/>
      <c r="LX48" s="1063"/>
    </row>
    <row r="49" spans="1:336" s="414" customFormat="1" ht="18.75" x14ac:dyDescent="0.3">
      <c r="A49" s="235">
        <v>1453</v>
      </c>
      <c r="B49" s="237" t="s">
        <v>143</v>
      </c>
      <c r="C49" s="202">
        <v>1</v>
      </c>
      <c r="D49" s="380"/>
      <c r="E49" s="326"/>
      <c r="F49" s="326"/>
      <c r="G49" s="705">
        <f t="shared" si="152"/>
        <v>0</v>
      </c>
      <c r="H49" s="326"/>
      <c r="I49" s="379"/>
      <c r="J49" s="380"/>
      <c r="K49" s="326"/>
      <c r="L49" s="326"/>
      <c r="M49" s="406">
        <f t="shared" si="190"/>
        <v>0</v>
      </c>
      <c r="N49" s="380"/>
      <c r="O49" s="326"/>
      <c r="P49" s="326"/>
      <c r="Q49" s="386">
        <f t="shared" si="192"/>
        <v>0</v>
      </c>
      <c r="R49" s="380"/>
      <c r="S49" s="326"/>
      <c r="T49" s="326"/>
      <c r="U49" s="326"/>
      <c r="V49" s="326"/>
      <c r="W49" s="327"/>
      <c r="X49" s="326"/>
      <c r="Y49" s="326"/>
      <c r="Z49" s="326"/>
      <c r="AA49" s="326"/>
      <c r="AB49" s="326"/>
      <c r="AC49" s="326"/>
      <c r="AD49" s="326"/>
      <c r="AE49" s="326"/>
      <c r="AF49" s="327"/>
      <c r="AG49" s="204"/>
      <c r="AH49" s="148"/>
      <c r="AI49" s="277" t="s">
        <v>143</v>
      </c>
      <c r="AJ49" s="202">
        <v>2</v>
      </c>
      <c r="AK49" s="327"/>
      <c r="AL49" s="708">
        <v>0</v>
      </c>
      <c r="AM49" s="326"/>
      <c r="AN49" s="326"/>
      <c r="AO49" s="326"/>
      <c r="AP49" s="326"/>
      <c r="AQ49" s="327">
        <v>2</v>
      </c>
      <c r="AR49" s="326"/>
      <c r="AS49" s="326"/>
      <c r="AT49" s="379">
        <v>2</v>
      </c>
      <c r="AU49" s="380">
        <v>2</v>
      </c>
      <c r="AV49" s="708">
        <v>0</v>
      </c>
      <c r="AW49" s="326">
        <v>2</v>
      </c>
      <c r="AX49" s="744">
        <v>2</v>
      </c>
      <c r="AY49" s="326"/>
      <c r="AZ49" s="326"/>
      <c r="BA49" s="326"/>
      <c r="BB49" s="708">
        <f t="shared" si="156"/>
        <v>0</v>
      </c>
      <c r="BC49" s="326"/>
      <c r="BD49" s="326"/>
      <c r="BE49" s="326"/>
      <c r="BF49" s="708">
        <v>0</v>
      </c>
      <c r="BG49" s="326">
        <v>0</v>
      </c>
      <c r="BH49" s="813"/>
      <c r="BI49" s="813"/>
      <c r="BJ49" s="813"/>
      <c r="BK49" s="813"/>
      <c r="BL49" s="813">
        <v>1</v>
      </c>
      <c r="BM49" s="814"/>
      <c r="BN49" s="148"/>
      <c r="BO49" s="237" t="s">
        <v>143</v>
      </c>
      <c r="BP49" s="202">
        <v>2</v>
      </c>
      <c r="BQ49" s="380"/>
      <c r="BR49" s="326"/>
      <c r="BS49" s="326"/>
      <c r="BT49" s="326"/>
      <c r="BU49" s="326"/>
      <c r="BV49" s="326"/>
      <c r="BW49" s="326"/>
      <c r="BX49" s="326"/>
      <c r="BY49" s="708">
        <f t="shared" si="200"/>
        <v>0</v>
      </c>
      <c r="BZ49" s="326"/>
      <c r="CA49" s="326"/>
      <c r="CB49" s="326"/>
      <c r="CC49" s="708">
        <f t="shared" si="201"/>
        <v>0</v>
      </c>
      <c r="CD49" s="326"/>
      <c r="CE49" s="326"/>
      <c r="CF49" s="326"/>
      <c r="CG49" s="326"/>
      <c r="CH49" s="326"/>
      <c r="CI49" s="379">
        <v>0</v>
      </c>
      <c r="CJ49" s="380"/>
      <c r="CK49" s="326"/>
      <c r="CL49" s="716">
        <f t="shared" si="202"/>
        <v>0</v>
      </c>
      <c r="CM49" s="326"/>
      <c r="CN49" s="326"/>
      <c r="CO49" s="327"/>
      <c r="CP49" s="148"/>
      <c r="CQ49" s="372" t="s">
        <v>143</v>
      </c>
      <c r="CR49" s="1012">
        <v>0</v>
      </c>
      <c r="CS49" s="203"/>
      <c r="CT49" s="203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26"/>
      <c r="DM49" s="327"/>
      <c r="DN49" s="148"/>
      <c r="DO49" s="237" t="s">
        <v>143</v>
      </c>
      <c r="DP49" s="202">
        <v>2</v>
      </c>
      <c r="DQ49" s="380"/>
      <c r="DR49" s="326"/>
      <c r="DS49" s="326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/>
      <c r="EH49" s="327"/>
      <c r="EI49" s="326"/>
      <c r="EJ49" s="326"/>
      <c r="EK49" s="716">
        <v>0</v>
      </c>
      <c r="EL49" s="326"/>
      <c r="EM49" s="326"/>
      <c r="EN49" s="708">
        <v>0</v>
      </c>
      <c r="EO49" s="326"/>
      <c r="EP49" s="716">
        <v>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0</v>
      </c>
      <c r="EZ49" s="326">
        <v>0</v>
      </c>
      <c r="FA49" s="379">
        <v>0</v>
      </c>
      <c r="FB49" s="380">
        <v>0</v>
      </c>
      <c r="FC49" s="326">
        <v>0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2</v>
      </c>
      <c r="FL49" s="724"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0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0</v>
      </c>
      <c r="GB49" s="326">
        <v>0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0</v>
      </c>
      <c r="GL49" s="380">
        <v>0</v>
      </c>
      <c r="GM49" s="326">
        <v>0</v>
      </c>
      <c r="GN49" s="326">
        <v>0</v>
      </c>
      <c r="GO49" s="326">
        <v>0</v>
      </c>
      <c r="GP49" s="327">
        <v>0</v>
      </c>
      <c r="GQ49" s="380">
        <v>0</v>
      </c>
      <c r="GR49" s="326">
        <v>0</v>
      </c>
      <c r="GS49" s="326">
        <v>0</v>
      </c>
      <c r="GT49" s="326">
        <v>0</v>
      </c>
      <c r="GU49" s="327">
        <v>0</v>
      </c>
      <c r="GV49" s="205">
        <v>3</v>
      </c>
      <c r="GW49" s="205">
        <v>16</v>
      </c>
      <c r="GX49" s="730">
        <v>18.75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>
        <v>0</v>
      </c>
      <c r="JQ49" s="326">
        <v>0</v>
      </c>
      <c r="JR49" s="326">
        <v>0</v>
      </c>
      <c r="JS49" s="326">
        <v>0</v>
      </c>
      <c r="JT49" s="327">
        <v>0</v>
      </c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12.5</v>
      </c>
      <c r="KG49" s="173">
        <v>1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186"/>
      <c r="LF49" s="186"/>
      <c r="LG49" s="186"/>
      <c r="LH49" s="186"/>
      <c r="LI49" s="186"/>
      <c r="LJ49" s="206"/>
      <c r="LK49" s="455"/>
      <c r="LL49" s="1064"/>
      <c r="LM49" s="1064"/>
      <c r="LN49" s="1065"/>
      <c r="LO49" s="455">
        <v>2</v>
      </c>
      <c r="LP49" s="1064"/>
      <c r="LQ49" s="1064"/>
      <c r="LR49" s="1065"/>
      <c r="LS49" s="455"/>
      <c r="LT49" s="1064"/>
      <c r="LU49" s="1064"/>
      <c r="LV49" s="1064"/>
      <c r="LW49" s="1065"/>
      <c r="LX49" s="1063"/>
    </row>
    <row r="50" spans="1:336" s="414" customFormat="1" ht="19.5" thickBot="1" x14ac:dyDescent="0.35">
      <c r="A50" s="235">
        <v>1454</v>
      </c>
      <c r="B50" s="238" t="s">
        <v>144</v>
      </c>
      <c r="C50" s="502">
        <v>3</v>
      </c>
      <c r="D50" s="381"/>
      <c r="E50" s="382"/>
      <c r="F50" s="382"/>
      <c r="G50" s="706">
        <f t="shared" si="152"/>
        <v>0</v>
      </c>
      <c r="H50" s="382"/>
      <c r="I50" s="385"/>
      <c r="J50" s="381"/>
      <c r="K50" s="382"/>
      <c r="L50" s="382"/>
      <c r="M50" s="408">
        <f t="shared" si="190"/>
        <v>0</v>
      </c>
      <c r="N50" s="381"/>
      <c r="O50" s="382"/>
      <c r="P50" s="382"/>
      <c r="Q50" s="388">
        <f t="shared" si="192"/>
        <v>0</v>
      </c>
      <c r="R50" s="381"/>
      <c r="S50" s="382"/>
      <c r="T50" s="382"/>
      <c r="U50" s="382"/>
      <c r="V50" s="382"/>
      <c r="W50" s="383"/>
      <c r="X50" s="382"/>
      <c r="Y50" s="382"/>
      <c r="Z50" s="382"/>
      <c r="AA50" s="382"/>
      <c r="AB50" s="382">
        <v>1</v>
      </c>
      <c r="AC50" s="382"/>
      <c r="AD50" s="382"/>
      <c r="AE50" s="382"/>
      <c r="AF50" s="383"/>
      <c r="AG50" s="240"/>
      <c r="AH50" s="148"/>
      <c r="AI50" s="278" t="s">
        <v>144</v>
      </c>
      <c r="AJ50" s="502">
        <v>3</v>
      </c>
      <c r="AK50" s="383"/>
      <c r="AL50" s="709">
        <v>0</v>
      </c>
      <c r="AM50" s="382"/>
      <c r="AN50" s="382"/>
      <c r="AO50" s="382"/>
      <c r="AP50" s="382"/>
      <c r="AQ50" s="383">
        <v>1</v>
      </c>
      <c r="AR50" s="382"/>
      <c r="AS50" s="382"/>
      <c r="AT50" s="385">
        <v>1</v>
      </c>
      <c r="AU50" s="381"/>
      <c r="AV50" s="709">
        <v>0</v>
      </c>
      <c r="AW50" s="382"/>
      <c r="AX50" s="745"/>
      <c r="AY50" s="382"/>
      <c r="AZ50" s="382"/>
      <c r="BA50" s="382"/>
      <c r="BB50" s="709">
        <f t="shared" si="156"/>
        <v>0</v>
      </c>
      <c r="BC50" s="382"/>
      <c r="BD50" s="382"/>
      <c r="BE50" s="382"/>
      <c r="BF50" s="709">
        <v>0</v>
      </c>
      <c r="BG50" s="382">
        <v>0</v>
      </c>
      <c r="BH50" s="995"/>
      <c r="BI50" s="995"/>
      <c r="BJ50" s="995"/>
      <c r="BK50" s="995"/>
      <c r="BL50" s="995">
        <v>1</v>
      </c>
      <c r="BM50" s="996"/>
      <c r="BN50" s="148"/>
      <c r="BO50" s="238" t="s">
        <v>144</v>
      </c>
      <c r="BP50" s="502">
        <v>4</v>
      </c>
      <c r="BQ50" s="381"/>
      <c r="BR50" s="382">
        <v>1</v>
      </c>
      <c r="BS50" s="382"/>
      <c r="BT50" s="382"/>
      <c r="BU50" s="382"/>
      <c r="BV50" s="382"/>
      <c r="BW50" s="382"/>
      <c r="BX50" s="382"/>
      <c r="BY50" s="709">
        <f t="shared" si="200"/>
        <v>0</v>
      </c>
      <c r="BZ50" s="382"/>
      <c r="CA50" s="382"/>
      <c r="CB50" s="382"/>
      <c r="CC50" s="709">
        <f t="shared" si="201"/>
        <v>0</v>
      </c>
      <c r="CD50" s="382"/>
      <c r="CE50" s="382"/>
      <c r="CF50" s="382"/>
      <c r="CG50" s="382"/>
      <c r="CH50" s="382"/>
      <c r="CI50" s="385">
        <v>1</v>
      </c>
      <c r="CJ50" s="381"/>
      <c r="CK50" s="382"/>
      <c r="CL50" s="717">
        <f t="shared" si="202"/>
        <v>0</v>
      </c>
      <c r="CM50" s="382"/>
      <c r="CN50" s="382"/>
      <c r="CO50" s="383"/>
      <c r="CP50" s="148"/>
      <c r="CQ50" s="375" t="s">
        <v>144</v>
      </c>
      <c r="CR50" s="1013">
        <v>0</v>
      </c>
      <c r="CS50" s="224"/>
      <c r="CT50" s="224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2"/>
      <c r="DM50" s="383"/>
      <c r="DN50" s="148"/>
      <c r="DO50" s="238" t="s">
        <v>144</v>
      </c>
      <c r="DP50" s="502">
        <v>3</v>
      </c>
      <c r="DQ50" s="381"/>
      <c r="DR50" s="382"/>
      <c r="DS50" s="382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/>
      <c r="EH50" s="383"/>
      <c r="EI50" s="382"/>
      <c r="EJ50" s="382"/>
      <c r="EK50" s="717">
        <v>0</v>
      </c>
      <c r="EL50" s="382"/>
      <c r="EM50" s="382"/>
      <c r="EN50" s="709">
        <v>0</v>
      </c>
      <c r="EO50" s="382"/>
      <c r="EP50" s="717"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0</v>
      </c>
      <c r="EW50" s="382">
        <v>0</v>
      </c>
      <c r="EX50" s="383">
        <v>0</v>
      </c>
      <c r="EY50" s="382">
        <v>0</v>
      </c>
      <c r="EZ50" s="382">
        <v>1</v>
      </c>
      <c r="FA50" s="385">
        <v>0</v>
      </c>
      <c r="FB50" s="381">
        <v>0</v>
      </c>
      <c r="FC50" s="382">
        <v>0</v>
      </c>
      <c r="FD50" s="383">
        <v>0</v>
      </c>
      <c r="FE50" s="382">
        <v>0</v>
      </c>
      <c r="FF50" s="382">
        <v>0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v>0</v>
      </c>
      <c r="FM50" s="382">
        <v>0</v>
      </c>
      <c r="FN50" s="382">
        <v>0</v>
      </c>
      <c r="FO50" s="382">
        <v>0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0</v>
      </c>
      <c r="FV50" s="382">
        <v>0</v>
      </c>
      <c r="FW50" s="382">
        <v>0</v>
      </c>
      <c r="FX50" s="382">
        <v>0</v>
      </c>
      <c r="FY50" s="382">
        <v>0</v>
      </c>
      <c r="FZ50" s="382">
        <v>0</v>
      </c>
      <c r="GA50" s="382">
        <v>1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6.8965517241379306</v>
      </c>
      <c r="GL50" s="381">
        <v>0</v>
      </c>
      <c r="GM50" s="382">
        <v>0</v>
      </c>
      <c r="GN50" s="382">
        <v>0</v>
      </c>
      <c r="GO50" s="382">
        <v>0</v>
      </c>
      <c r="GP50" s="383">
        <v>0</v>
      </c>
      <c r="GQ50" s="381">
        <v>0</v>
      </c>
      <c r="GR50" s="382">
        <v>0</v>
      </c>
      <c r="GS50" s="382">
        <v>1</v>
      </c>
      <c r="GT50" s="382">
        <v>0</v>
      </c>
      <c r="GU50" s="383">
        <v>1</v>
      </c>
      <c r="GV50" s="223">
        <v>2</v>
      </c>
      <c r="GW50" s="223">
        <v>34</v>
      </c>
      <c r="GX50" s="731">
        <v>5.8823529411764701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0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>
        <v>0</v>
      </c>
      <c r="JQ50" s="382">
        <v>0</v>
      </c>
      <c r="JR50" s="382">
        <v>0</v>
      </c>
      <c r="JS50" s="382">
        <v>0</v>
      </c>
      <c r="JT50" s="383">
        <v>0</v>
      </c>
      <c r="JU50" s="381">
        <v>0</v>
      </c>
      <c r="JV50" s="382">
        <v>0</v>
      </c>
      <c r="JW50" s="382">
        <v>0</v>
      </c>
      <c r="JX50" s="382">
        <v>0</v>
      </c>
      <c r="JY50" s="383">
        <v>0</v>
      </c>
      <c r="JZ50" s="381">
        <v>0</v>
      </c>
      <c r="KA50" s="382">
        <v>0</v>
      </c>
      <c r="KB50" s="382">
        <v>0</v>
      </c>
      <c r="KC50" s="382">
        <v>0</v>
      </c>
      <c r="KD50" s="383">
        <v>0</v>
      </c>
      <c r="KE50" s="223">
        <v>17</v>
      </c>
      <c r="KF50" s="735">
        <v>0</v>
      </c>
      <c r="KG50" s="225">
        <v>0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278" t="s">
        <v>144</v>
      </c>
      <c r="LE50" s="239"/>
      <c r="LF50" s="239"/>
      <c r="LG50" s="239"/>
      <c r="LH50" s="239"/>
      <c r="LI50" s="239"/>
      <c r="LJ50" s="312"/>
      <c r="LK50" s="1067"/>
      <c r="LL50" s="1068"/>
      <c r="LM50" s="1068"/>
      <c r="LN50" s="1069"/>
      <c r="LO50" s="1067">
        <v>1</v>
      </c>
      <c r="LP50" s="1068"/>
      <c r="LQ50" s="1068"/>
      <c r="LR50" s="1069"/>
      <c r="LS50" s="1067"/>
      <c r="LT50" s="1068"/>
      <c r="LU50" s="1068"/>
      <c r="LV50" s="1068"/>
      <c r="LW50" s="1069"/>
      <c r="LX50" s="1063"/>
    </row>
    <row r="51" spans="1:336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6" x14ac:dyDescent="0.2">
      <c r="LK52" s="445"/>
      <c r="LL52" s="445"/>
      <c r="LM52" s="445"/>
      <c r="LN52" s="445"/>
    </row>
    <row r="53" spans="1:336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6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6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6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6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6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6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21">
    <mergeCell ref="LS12:LW14"/>
    <mergeCell ref="LS27:LW29"/>
    <mergeCell ref="KO30:KO31"/>
    <mergeCell ref="KP30:KP31"/>
    <mergeCell ref="KJ29:KJ31"/>
    <mergeCell ref="KM29:KO29"/>
    <mergeCell ref="JR30:JR31"/>
    <mergeCell ref="JS30:JS31"/>
    <mergeCell ref="JT30:JT31"/>
    <mergeCell ref="JU29:JY29"/>
    <mergeCell ref="KP29:KR29"/>
    <mergeCell ref="KU30:KU31"/>
    <mergeCell ref="KV30:KW30"/>
    <mergeCell ref="LE12:LJ12"/>
    <mergeCell ref="LE13:LJ13"/>
    <mergeCell ref="KY30:LB30"/>
    <mergeCell ref="KR30:KR31"/>
    <mergeCell ref="KS30:KS31"/>
    <mergeCell ref="KT30:KT31"/>
    <mergeCell ref="KS29:KU29"/>
    <mergeCell ref="KM27:KU28"/>
    <mergeCell ref="LE27:LJ27"/>
    <mergeCell ref="LH14:LJ15"/>
    <mergeCell ref="KQ15:KQ16"/>
    <mergeCell ref="JQ30:JQ31"/>
    <mergeCell ref="KG29:KG31"/>
    <mergeCell ref="KH29:KH31"/>
    <mergeCell ref="KI29:KI31"/>
    <mergeCell ref="JY30:JY31"/>
    <mergeCell ref="JZ30:JZ31"/>
    <mergeCell ref="KA30:KA31"/>
    <mergeCell ref="KB30:KB31"/>
    <mergeCell ref="KC30:KC31"/>
    <mergeCell ref="KF29:KF31"/>
    <mergeCell ref="KD30:KD31"/>
    <mergeCell ref="JZ29:KD29"/>
    <mergeCell ref="JW30:JW31"/>
    <mergeCell ref="JP28:JT29"/>
    <mergeCell ref="JU28:KJ28"/>
    <mergeCell ref="KR15:KR16"/>
    <mergeCell ref="KS15:KS16"/>
    <mergeCell ref="KT15:KT16"/>
    <mergeCell ref="KU15:KU16"/>
    <mergeCell ref="KV15:KV16"/>
    <mergeCell ref="KW15:KW16"/>
    <mergeCell ref="KY15:LB15"/>
    <mergeCell ref="KV14:KW14"/>
    <mergeCell ref="LE29:LG30"/>
    <mergeCell ref="LE28:LJ28"/>
    <mergeCell ref="LD14:LD16"/>
    <mergeCell ref="LE14:LG15"/>
    <mergeCell ref="KS14:KU14"/>
    <mergeCell ref="LH29:LJ30"/>
    <mergeCell ref="KN30:KN31"/>
    <mergeCell ref="AY29:BB29"/>
    <mergeCell ref="BC29:BF30"/>
    <mergeCell ref="BG29:BH30"/>
    <mergeCell ref="AO30:AP30"/>
    <mergeCell ref="AQ30:AQ31"/>
    <mergeCell ref="AY30:AZ30"/>
    <mergeCell ref="BA30:BB30"/>
    <mergeCell ref="JK30:JL30"/>
    <mergeCell ref="JM30:JO30"/>
    <mergeCell ref="JK29:JL29"/>
    <mergeCell ref="BS28:BS30"/>
    <mergeCell ref="BT28:BT30"/>
    <mergeCell ref="CS28:CS30"/>
    <mergeCell ref="CU28:CU30"/>
    <mergeCell ref="CT28:CT30"/>
    <mergeCell ref="DQ28:DQ30"/>
    <mergeCell ref="DR28:DR30"/>
    <mergeCell ref="IX29:IZ29"/>
    <mergeCell ref="JH30:JH31"/>
    <mergeCell ref="DS28:DS30"/>
    <mergeCell ref="BV30:BW30"/>
    <mergeCell ref="BX30:BY30"/>
    <mergeCell ref="JP30:JP31"/>
    <mergeCell ref="CJ28:CL30"/>
    <mergeCell ref="CM28:CN30"/>
    <mergeCell ref="CO28:CO29"/>
    <mergeCell ref="CQ28:CQ31"/>
    <mergeCell ref="CW28:CW30"/>
    <mergeCell ref="CX28:DI28"/>
    <mergeCell ref="DJ28:DK30"/>
    <mergeCell ref="DL28:DM30"/>
    <mergeCell ref="CX30:CY30"/>
    <mergeCell ref="DH29:DI30"/>
    <mergeCell ref="CX29:CZ29"/>
    <mergeCell ref="DA29:DC30"/>
    <mergeCell ref="DD29:DE30"/>
    <mergeCell ref="DF29:DG30"/>
    <mergeCell ref="KQ30:KQ31"/>
    <mergeCell ref="KE29:KE31"/>
    <mergeCell ref="GT30:GT31"/>
    <mergeCell ref="GU30:GU31"/>
    <mergeCell ref="HG30:HG31"/>
    <mergeCell ref="HD30:HD31"/>
    <mergeCell ref="HE30:HE31"/>
    <mergeCell ref="HJ30:HJ31"/>
    <mergeCell ref="GV29:GV31"/>
    <mergeCell ref="GW29:GW31"/>
    <mergeCell ref="HC30:HC31"/>
    <mergeCell ref="GX29:GX31"/>
    <mergeCell ref="GY29:HG29"/>
    <mergeCell ref="GQ29:GU29"/>
    <mergeCell ref="HF30:HF31"/>
    <mergeCell ref="GS30:GS31"/>
    <mergeCell ref="JX30:JX31"/>
    <mergeCell ref="JU30:JU31"/>
    <mergeCell ref="JV30:JV31"/>
    <mergeCell ref="HS29:HS31"/>
    <mergeCell ref="KM30:KM31"/>
    <mergeCell ref="HT29:HX29"/>
    <mergeCell ref="IA30:IA31"/>
    <mergeCell ref="IB30:IB31"/>
    <mergeCell ref="AI28:AI31"/>
    <mergeCell ref="AK28:AQ28"/>
    <mergeCell ref="AR28:AS28"/>
    <mergeCell ref="AU28:AX28"/>
    <mergeCell ref="AY28:BL28"/>
    <mergeCell ref="BM28:BM29"/>
    <mergeCell ref="BO28:BO31"/>
    <mergeCell ref="BU28:BU30"/>
    <mergeCell ref="BV28:CI28"/>
    <mergeCell ref="BI29:BJ30"/>
    <mergeCell ref="BK29:BL30"/>
    <mergeCell ref="BV29:BY29"/>
    <mergeCell ref="BZ29:CC30"/>
    <mergeCell ref="CD29:CE30"/>
    <mergeCell ref="CF29:CG30"/>
    <mergeCell ref="CH29:CI30"/>
    <mergeCell ref="BQ28:BQ30"/>
    <mergeCell ref="BR28:BR30"/>
    <mergeCell ref="AK29:AL30"/>
    <mergeCell ref="AN29:AN30"/>
    <mergeCell ref="AO29:AQ29"/>
    <mergeCell ref="AR29:AS30"/>
    <mergeCell ref="AT29:AT30"/>
    <mergeCell ref="AU29:AV30"/>
    <mergeCell ref="ES28:FD28"/>
    <mergeCell ref="FB29:FD29"/>
    <mergeCell ref="FB30:FD30"/>
    <mergeCell ref="FE30:FG30"/>
    <mergeCell ref="DU28:EH28"/>
    <mergeCell ref="DU30:DV30"/>
    <mergeCell ref="DW30:DX30"/>
    <mergeCell ref="DU29:DX29"/>
    <mergeCell ref="FK29:FK31"/>
    <mergeCell ref="DY29:EB30"/>
    <mergeCell ref="EC29:ED30"/>
    <mergeCell ref="EE29:EF30"/>
    <mergeCell ref="EG29:EH30"/>
    <mergeCell ref="ES29:EU29"/>
    <mergeCell ref="EV29:EX29"/>
    <mergeCell ref="EY29:FA29"/>
    <mergeCell ref="ES30:EU30"/>
    <mergeCell ref="EV30:EX30"/>
    <mergeCell ref="EY30:FA30"/>
    <mergeCell ref="DO28:DO31"/>
    <mergeCell ref="DT28:DT30"/>
    <mergeCell ref="II28:IW28"/>
    <mergeCell ref="IX28:JC28"/>
    <mergeCell ref="HI29:HQ29"/>
    <mergeCell ref="HT15:HT16"/>
    <mergeCell ref="HU15:HU16"/>
    <mergeCell ref="JA29:JC29"/>
    <mergeCell ref="GA15:GC15"/>
    <mergeCell ref="HW15:HW16"/>
    <mergeCell ref="GX14:GX16"/>
    <mergeCell ref="GY14:HG14"/>
    <mergeCell ref="HI14:HQ14"/>
    <mergeCell ref="HS14:HS16"/>
    <mergeCell ref="HV15:HV16"/>
    <mergeCell ref="FR30:FT30"/>
    <mergeCell ref="FU30:FW30"/>
    <mergeCell ref="FX30:FZ30"/>
    <mergeCell ref="ID15:ID16"/>
    <mergeCell ref="EI28:EK30"/>
    <mergeCell ref="EL28:EL29"/>
    <mergeCell ref="EM28:EN30"/>
    <mergeCell ref="EO28:EP30"/>
    <mergeCell ref="ER28:ER31"/>
    <mergeCell ref="AK27:BM27"/>
    <mergeCell ref="BQ27:CO27"/>
    <mergeCell ref="CS27:DK27"/>
    <mergeCell ref="DL27:DM27"/>
    <mergeCell ref="DQ27:EO27"/>
    <mergeCell ref="JF15:JF16"/>
    <mergeCell ref="JH15:JH16"/>
    <mergeCell ref="JK15:JL15"/>
    <mergeCell ref="JM15:JO15"/>
    <mergeCell ref="AO15:AP15"/>
    <mergeCell ref="AQ15:AQ16"/>
    <mergeCell ref="AY15:AZ15"/>
    <mergeCell ref="BA15:BB15"/>
    <mergeCell ref="BV15:BW15"/>
    <mergeCell ref="BX15:BY15"/>
    <mergeCell ref="CX15:CY15"/>
    <mergeCell ref="DU15:DV15"/>
    <mergeCell ref="DW15:DX15"/>
    <mergeCell ref="ES15:EU15"/>
    <mergeCell ref="EV15:EX15"/>
    <mergeCell ref="EY15:FA15"/>
    <mergeCell ref="FB15:FD15"/>
    <mergeCell ref="FE15:FG15"/>
    <mergeCell ref="FH15:FJ15"/>
    <mergeCell ref="IF15:IF16"/>
    <mergeCell ref="IX15:IZ15"/>
    <mergeCell ref="JA15:JC15"/>
    <mergeCell ref="HY15:HY16"/>
    <mergeCell ref="HZ15:HZ16"/>
    <mergeCell ref="IA15:IA16"/>
    <mergeCell ref="JK13:JO13"/>
    <mergeCell ref="JP13:JT14"/>
    <mergeCell ref="IB15:IB16"/>
    <mergeCell ref="IC15:IC16"/>
    <mergeCell ref="IE15:IE16"/>
    <mergeCell ref="IO14:IQ15"/>
    <mergeCell ref="IR14:IT15"/>
    <mergeCell ref="IU14:IW15"/>
    <mergeCell ref="IX14:IZ14"/>
    <mergeCell ref="JE15:JE16"/>
    <mergeCell ref="II13:IW13"/>
    <mergeCell ref="JM14:JO14"/>
    <mergeCell ref="IL14:IN15"/>
    <mergeCell ref="HR13:IF13"/>
    <mergeCell ref="JU14:JY14"/>
    <mergeCell ref="JU15:JU16"/>
    <mergeCell ref="JV15:JV16"/>
    <mergeCell ref="JA14:JC14"/>
    <mergeCell ref="KD15:KD16"/>
    <mergeCell ref="JJ14:JJ16"/>
    <mergeCell ref="JK14:JL14"/>
    <mergeCell ref="JT15:JT16"/>
    <mergeCell ref="JZ15:JZ16"/>
    <mergeCell ref="KA15:KA16"/>
    <mergeCell ref="KB15:KB16"/>
    <mergeCell ref="JZ14:KD14"/>
    <mergeCell ref="JU13:KJ13"/>
    <mergeCell ref="JW15:JW16"/>
    <mergeCell ref="IX13:JC13"/>
    <mergeCell ref="JD13:JH14"/>
    <mergeCell ref="HC15:HC16"/>
    <mergeCell ref="GI13:GI16"/>
    <mergeCell ref="GJ13:GJ16"/>
    <mergeCell ref="GV14:GV16"/>
    <mergeCell ref="GW14:GW16"/>
    <mergeCell ref="HN15:HN16"/>
    <mergeCell ref="HO15:HO16"/>
    <mergeCell ref="GN15:GN16"/>
    <mergeCell ref="GU15:GU16"/>
    <mergeCell ref="HG15:HG16"/>
    <mergeCell ref="GL14:GP14"/>
    <mergeCell ref="GQ14:GU14"/>
    <mergeCell ref="HI13:HQ13"/>
    <mergeCell ref="HP15:HP16"/>
    <mergeCell ref="GS15:GS16"/>
    <mergeCell ref="GT15:GT16"/>
    <mergeCell ref="HJ15:HJ16"/>
    <mergeCell ref="HY14:IF14"/>
    <mergeCell ref="IH14:IH16"/>
    <mergeCell ref="II14:IK15"/>
    <mergeCell ref="F15:F16"/>
    <mergeCell ref="G15:G16"/>
    <mergeCell ref="AI13:AI16"/>
    <mergeCell ref="AK13:AQ13"/>
    <mergeCell ref="AR13:AS13"/>
    <mergeCell ref="AU13:AX13"/>
    <mergeCell ref="AY13:BL13"/>
    <mergeCell ref="BM13:BM14"/>
    <mergeCell ref="BO13:BO16"/>
    <mergeCell ref="BI14:BJ15"/>
    <mergeCell ref="BK14:BL15"/>
    <mergeCell ref="AN14:AN15"/>
    <mergeCell ref="AO14:AQ14"/>
    <mergeCell ref="AR14:AS15"/>
    <mergeCell ref="AT14:AT15"/>
    <mergeCell ref="AU14:AV15"/>
    <mergeCell ref="AY14:BB14"/>
    <mergeCell ref="H15:H16"/>
    <mergeCell ref="DS13:DS15"/>
    <mergeCell ref="AK12:BM12"/>
    <mergeCell ref="BQ12:CO12"/>
    <mergeCell ref="DQ13:DQ15"/>
    <mergeCell ref="DR13:DR15"/>
    <mergeCell ref="BU13:BU15"/>
    <mergeCell ref="BV13:CI13"/>
    <mergeCell ref="BV14:BY14"/>
    <mergeCell ref="BZ14:CC15"/>
    <mergeCell ref="CD14:CE15"/>
    <mergeCell ref="CF14:CG15"/>
    <mergeCell ref="CH14:CI15"/>
    <mergeCell ref="AM14:AM15"/>
    <mergeCell ref="BQ13:BQ15"/>
    <mergeCell ref="DL13:DM15"/>
    <mergeCell ref="DO13:DO16"/>
    <mergeCell ref="GI4:HG6"/>
    <mergeCell ref="CX14:CZ14"/>
    <mergeCell ref="DA14:DC15"/>
    <mergeCell ref="CJ13:CL15"/>
    <mergeCell ref="CM13:CN15"/>
    <mergeCell ref="CO13:CO14"/>
    <mergeCell ref="CQ13:CQ16"/>
    <mergeCell ref="CW13:CW15"/>
    <mergeCell ref="CX13:DI13"/>
    <mergeCell ref="CS12:DK12"/>
    <mergeCell ref="DL12:DM12"/>
    <mergeCell ref="DQ12:EO12"/>
    <mergeCell ref="DD14:DE15"/>
    <mergeCell ref="DF14:DG15"/>
    <mergeCell ref="DH14:DI15"/>
    <mergeCell ref="DU14:DX14"/>
    <mergeCell ref="DU13:EH13"/>
    <mergeCell ref="EI13:EK15"/>
    <mergeCell ref="EL13:EL14"/>
    <mergeCell ref="EM13:EN15"/>
    <mergeCell ref="EO13:EP15"/>
    <mergeCell ref="DY14:EB15"/>
    <mergeCell ref="EC14:ED15"/>
    <mergeCell ref="DJ13:DK15"/>
    <mergeCell ref="N28:Q30"/>
    <mergeCell ref="JP15:JP16"/>
    <mergeCell ref="R28:W28"/>
    <mergeCell ref="X28:Y30"/>
    <mergeCell ref="Z28:AA30"/>
    <mergeCell ref="GP15:GP16"/>
    <mergeCell ref="GQ15:GQ16"/>
    <mergeCell ref="GR15:GR16"/>
    <mergeCell ref="CS13:CS15"/>
    <mergeCell ref="CT13:CT15"/>
    <mergeCell ref="AM29:AM30"/>
    <mergeCell ref="AB28:AC30"/>
    <mergeCell ref="AD28:AF30"/>
    <mergeCell ref="HE15:HE16"/>
    <mergeCell ref="HF15:HF16"/>
    <mergeCell ref="GO15:GO16"/>
    <mergeCell ref="CV28:CV30"/>
    <mergeCell ref="JD15:JD16"/>
    <mergeCell ref="FL14:FL16"/>
    <mergeCell ref="FM14:FM16"/>
    <mergeCell ref="FN14:FN16"/>
    <mergeCell ref="FO14:FO16"/>
    <mergeCell ref="FP14:FP16"/>
    <mergeCell ref="FH14:FJ14"/>
    <mergeCell ref="J29:K30"/>
    <mergeCell ref="L29:L30"/>
    <mergeCell ref="R29:S30"/>
    <mergeCell ref="T29:U30"/>
    <mergeCell ref="V29:W30"/>
    <mergeCell ref="CU13:CU15"/>
    <mergeCell ref="CV13:CV15"/>
    <mergeCell ref="A28:A31"/>
    <mergeCell ref="B28:B31"/>
    <mergeCell ref="D28:G29"/>
    <mergeCell ref="H28:H29"/>
    <mergeCell ref="I28:I29"/>
    <mergeCell ref="J28:M28"/>
    <mergeCell ref="D30:D31"/>
    <mergeCell ref="E30:E31"/>
    <mergeCell ref="F30:F31"/>
    <mergeCell ref="G30:G31"/>
    <mergeCell ref="H30:H31"/>
    <mergeCell ref="I30:I31"/>
    <mergeCell ref="M30:M31"/>
    <mergeCell ref="D27:AF27"/>
    <mergeCell ref="BR13:BR15"/>
    <mergeCell ref="BS13:BS15"/>
    <mergeCell ref="BT13:BT15"/>
    <mergeCell ref="A4:B5"/>
    <mergeCell ref="I13:I14"/>
    <mergeCell ref="J13:L13"/>
    <mergeCell ref="N13:Q15"/>
    <mergeCell ref="R13:W13"/>
    <mergeCell ref="X13:Y15"/>
    <mergeCell ref="A9:A10"/>
    <mergeCell ref="D12:AF12"/>
    <mergeCell ref="A13:A16"/>
    <mergeCell ref="B13:B16"/>
    <mergeCell ref="D13:G14"/>
    <mergeCell ref="H13:H14"/>
    <mergeCell ref="J14:K15"/>
    <mergeCell ref="L14:L15"/>
    <mergeCell ref="M14:M15"/>
    <mergeCell ref="R14:S15"/>
    <mergeCell ref="T14:U15"/>
    <mergeCell ref="V14:W15"/>
    <mergeCell ref="I15:I16"/>
    <mergeCell ref="Z13:AA15"/>
    <mergeCell ref="AB13:AC15"/>
    <mergeCell ref="AD13:AF15"/>
    <mergeCell ref="D15:D16"/>
    <mergeCell ref="E15:E16"/>
    <mergeCell ref="DT13:DT15"/>
    <mergeCell ref="BC14:BF15"/>
    <mergeCell ref="BG14:BH15"/>
    <mergeCell ref="AK14:AL15"/>
    <mergeCell ref="FK14:FK16"/>
    <mergeCell ref="HD15:HD16"/>
    <mergeCell ref="ER13:ER16"/>
    <mergeCell ref="FK13:FQ13"/>
    <mergeCell ref="FR13:GG13"/>
    <mergeCell ref="EE14:EF15"/>
    <mergeCell ref="EG14:EH15"/>
    <mergeCell ref="ES14:EU14"/>
    <mergeCell ref="EV14:EX14"/>
    <mergeCell ref="FR15:FT15"/>
    <mergeCell ref="FU15:FW15"/>
    <mergeCell ref="FX15:FZ15"/>
    <mergeCell ref="GK13:GK16"/>
    <mergeCell ref="GL13:HG13"/>
    <mergeCell ref="GL15:GL16"/>
    <mergeCell ref="GM15:GM16"/>
    <mergeCell ref="ES13:FD13"/>
    <mergeCell ref="FQ14:FQ16"/>
    <mergeCell ref="FR14:GF14"/>
    <mergeCell ref="GG14:GG15"/>
    <mergeCell ref="GD15:GF15"/>
    <mergeCell ref="EY14:FA14"/>
    <mergeCell ref="FB14:FD14"/>
    <mergeCell ref="FE14:FG14"/>
    <mergeCell ref="KN15:KN16"/>
    <mergeCell ref="JQ15:JQ16"/>
    <mergeCell ref="KO15:KO16"/>
    <mergeCell ref="KP15:KP16"/>
    <mergeCell ref="KC15:KC16"/>
    <mergeCell ref="KM15:KM16"/>
    <mergeCell ref="KI14:KI16"/>
    <mergeCell ref="KE14:KE16"/>
    <mergeCell ref="KF14:KF16"/>
    <mergeCell ref="KG14:KG16"/>
    <mergeCell ref="KH14:KH16"/>
    <mergeCell ref="JX15:JX16"/>
    <mergeCell ref="JY15:JY16"/>
    <mergeCell ref="KJ14:KJ16"/>
    <mergeCell ref="KL14:KL16"/>
    <mergeCell ref="KM14:KO14"/>
    <mergeCell ref="KP14:KR14"/>
    <mergeCell ref="JR15:JR16"/>
    <mergeCell ref="JS15:JS16"/>
    <mergeCell ref="HM15:HM16"/>
    <mergeCell ref="KM12:KU13"/>
    <mergeCell ref="HR14:HR16"/>
    <mergeCell ref="HK15:HK16"/>
    <mergeCell ref="HL15:HL16"/>
    <mergeCell ref="HR29:HR31"/>
    <mergeCell ref="HT30:HT31"/>
    <mergeCell ref="HU30:HU31"/>
    <mergeCell ref="HV30:HV31"/>
    <mergeCell ref="HW30:HW31"/>
    <mergeCell ref="HX30:HX31"/>
    <mergeCell ref="HY30:HY31"/>
    <mergeCell ref="HZ30:HZ31"/>
    <mergeCell ref="HK30:HK31"/>
    <mergeCell ref="HL30:HL31"/>
    <mergeCell ref="HM30:HM31"/>
    <mergeCell ref="HN30:HN31"/>
    <mergeCell ref="HO30:HO31"/>
    <mergeCell ref="HR28:IF28"/>
    <mergeCell ref="HP30:HP31"/>
    <mergeCell ref="IF30:IF31"/>
    <mergeCell ref="IO29:IQ30"/>
    <mergeCell ref="IR29:IT30"/>
    <mergeCell ref="IU29:IW30"/>
    <mergeCell ref="IE30:IE31"/>
    <mergeCell ref="IC30:IC31"/>
    <mergeCell ref="IX30:IZ30"/>
    <mergeCell ref="HI28:HQ28"/>
    <mergeCell ref="JA30:JC30"/>
    <mergeCell ref="JM29:JO29"/>
    <mergeCell ref="JD28:JH29"/>
    <mergeCell ref="JD30:JD31"/>
    <mergeCell ref="JE30:JE31"/>
    <mergeCell ref="JF30:JF31"/>
    <mergeCell ref="ID30:ID31"/>
    <mergeCell ref="IL29:IN30"/>
    <mergeCell ref="JG30:JG31"/>
    <mergeCell ref="HY29:IF29"/>
    <mergeCell ref="II29:IK30"/>
    <mergeCell ref="JK28:JO28"/>
    <mergeCell ref="GK28:GK31"/>
    <mergeCell ref="FQ29:FQ31"/>
    <mergeCell ref="FR29:GF29"/>
    <mergeCell ref="GG29:GG30"/>
    <mergeCell ref="FN29:FN31"/>
    <mergeCell ref="FO29:FO31"/>
    <mergeCell ref="FP29:FP31"/>
    <mergeCell ref="GD30:GF30"/>
    <mergeCell ref="GL30:GL31"/>
    <mergeCell ref="GI28:GI31"/>
    <mergeCell ref="GJ28:GJ31"/>
    <mergeCell ref="FR28:GG28"/>
    <mergeCell ref="GL28:HG28"/>
    <mergeCell ref="GR30:GR31"/>
    <mergeCell ref="GL29:GP29"/>
    <mergeCell ref="FK28:FQ28"/>
    <mergeCell ref="FL29:FL31"/>
    <mergeCell ref="FM29:FM31"/>
    <mergeCell ref="KL6:LB8"/>
    <mergeCell ref="LK12:LN14"/>
    <mergeCell ref="LO12:LR14"/>
    <mergeCell ref="HT14:HW14"/>
    <mergeCell ref="LK27:LN29"/>
    <mergeCell ref="LO27:LR30"/>
    <mergeCell ref="C4:AF6"/>
    <mergeCell ref="AI4:BM6"/>
    <mergeCell ref="BO4:CO6"/>
    <mergeCell ref="DO4:EP7"/>
    <mergeCell ref="HI4:IF7"/>
    <mergeCell ref="CQ5:DM6"/>
    <mergeCell ref="ER5:GG6"/>
    <mergeCell ref="IH5:JH8"/>
    <mergeCell ref="JJ5:KJ7"/>
    <mergeCell ref="GA30:GC30"/>
    <mergeCell ref="FE29:FG29"/>
    <mergeCell ref="FH29:FJ29"/>
    <mergeCell ref="FH30:FJ30"/>
    <mergeCell ref="GQ30:GQ31"/>
    <mergeCell ref="GM30:GM31"/>
    <mergeCell ref="GN30:GN31"/>
    <mergeCell ref="GO30:GO31"/>
    <mergeCell ref="GP30:GP31"/>
  </mergeCells>
  <pageMargins left="0.15748031496062992" right="0.15748031496062992" top="0.15748031496062992" bottom="0.15748031496062992" header="0.31496062992125984" footer="0.31496062992125984"/>
  <pageSetup paperSize="9" scale="42" orientation="landscape" horizontalDpi="4294967293" verticalDpi="4294967295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X59"/>
  <sheetViews>
    <sheetView showGridLines="0" topLeftCell="Y23" zoomScale="70" zoomScaleNormal="70" zoomScaleSheetLayoutView="40" workbookViewId="0">
      <selection activeCell="AX32" sqref="AX32"/>
    </sheetView>
  </sheetViews>
  <sheetFormatPr baseColWidth="10" defaultColWidth="11.42578125" defaultRowHeight="12.75" x14ac:dyDescent="0.2"/>
  <cols>
    <col min="1" max="1" width="8.7109375" style="3" customWidth="1"/>
    <col min="2" max="2" width="54.28515625" customWidth="1"/>
    <col min="3" max="3" width="10.7109375" customWidth="1"/>
    <col min="4" max="6" width="12.5703125" style="3" customWidth="1"/>
    <col min="7" max="7" width="11" style="84" bestFit="1" customWidth="1"/>
    <col min="8" max="9" width="8.85546875" style="3" customWidth="1"/>
    <col min="10" max="12" width="9.28515625" style="3" customWidth="1"/>
    <col min="13" max="13" width="11" style="84" bestFit="1" customWidth="1"/>
    <col min="14" max="16" width="11.7109375" style="3" customWidth="1"/>
    <col min="17" max="17" width="9.85546875" style="84" customWidth="1"/>
    <col min="18" max="18" width="13.7109375" style="3" customWidth="1"/>
    <col min="19" max="19" width="10.85546875" style="3" customWidth="1"/>
    <col min="20" max="23" width="8" style="3" customWidth="1"/>
    <col min="24" max="32" width="10.28515625" style="3" customWidth="1"/>
    <col min="33" max="33" width="1.42578125" style="3" customWidth="1"/>
    <col min="34" max="34" width="5" style="3" customWidth="1"/>
    <col min="35" max="35" width="50.42578125" customWidth="1"/>
    <col min="36" max="36" width="10.7109375" customWidth="1"/>
    <col min="37" max="37" width="10" style="3" customWidth="1"/>
    <col min="38" max="38" width="12.140625" style="84" customWidth="1"/>
    <col min="39" max="39" width="9.140625" style="3" customWidth="1"/>
    <col min="40" max="43" width="15.5703125" style="3" customWidth="1"/>
    <col min="44" max="44" width="9.28515625" style="3" customWidth="1"/>
    <col min="45" max="45" width="9.5703125" style="3" customWidth="1"/>
    <col min="46" max="46" width="15.5703125" style="3" customWidth="1"/>
    <col min="47" max="47" width="10.5703125" style="3" customWidth="1"/>
    <col min="48" max="48" width="10.5703125" style="84" customWidth="1"/>
    <col min="49" max="50" width="13.28515625" style="3" customWidth="1"/>
    <col min="51" max="52" width="11.28515625" style="3" customWidth="1"/>
    <col min="53" max="53" width="13.28515625" style="3" customWidth="1"/>
    <col min="54" max="54" width="13.7109375" style="84" customWidth="1"/>
    <col min="55" max="57" width="8.42578125" style="3" customWidth="1"/>
    <col min="58" max="58" width="9.5703125" style="84" customWidth="1"/>
    <col min="59" max="59" width="8.42578125" style="3" customWidth="1"/>
    <col min="60" max="62" width="4.7109375" style="3" customWidth="1"/>
    <col min="63" max="64" width="8.42578125" style="3" customWidth="1"/>
    <col min="65" max="65" width="13.7109375" style="3" customWidth="1"/>
    <col min="66" max="66" width="4.28515625" style="3" customWidth="1"/>
    <col min="67" max="67" width="48.5703125" customWidth="1"/>
    <col min="68" max="68" width="10.7109375" customWidth="1"/>
    <col min="69" max="72" width="13.7109375" style="3" customWidth="1"/>
    <col min="73" max="73" width="11.42578125" style="3" customWidth="1"/>
    <col min="74" max="76" width="13.7109375" style="3" customWidth="1"/>
    <col min="77" max="77" width="13.7109375" style="84" customWidth="1"/>
    <col min="78" max="81" width="13.7109375" style="3" customWidth="1"/>
    <col min="82" max="87" width="8.28515625" style="3" customWidth="1"/>
    <col min="88" max="89" width="13.7109375" style="3" customWidth="1"/>
    <col min="90" max="90" width="13.7109375" style="84" customWidth="1"/>
    <col min="93" max="93" width="13.7109375" style="3" customWidth="1"/>
    <col min="94" max="94" width="9.85546875" style="3" customWidth="1"/>
    <col min="95" max="95" width="65.140625" bestFit="1" customWidth="1"/>
    <col min="96" max="96" width="10.7109375" customWidth="1"/>
    <col min="97" max="97" width="18.42578125" style="3" customWidth="1"/>
    <col min="98" max="98" width="16.5703125" style="3" customWidth="1"/>
    <col min="99" max="100" width="13.7109375" style="3" customWidth="1"/>
    <col min="101" max="101" width="19" style="3" customWidth="1"/>
    <col min="102" max="104" width="9.7109375" style="3" customWidth="1"/>
    <col min="105" max="109" width="7.7109375" style="3" customWidth="1"/>
    <col min="110" max="113" width="11" style="3" customWidth="1"/>
    <col min="114" max="115" width="13.7109375" style="3" customWidth="1"/>
    <col min="116" max="117" width="19.7109375" style="281" customWidth="1"/>
    <col min="118" max="118" width="9.140625" style="3" customWidth="1"/>
    <col min="119" max="119" width="52" customWidth="1"/>
    <col min="120" max="120" width="10.7109375" customWidth="1"/>
    <col min="121" max="122" width="13.7109375" style="3" customWidth="1"/>
    <col min="123" max="123" width="10.28515625" style="3" customWidth="1"/>
    <col min="124" max="124" width="11.85546875" style="3" customWidth="1"/>
    <col min="125" max="126" width="5.140625" style="3" customWidth="1"/>
    <col min="127" max="127" width="8.28515625" style="3" customWidth="1"/>
    <col min="128" max="128" width="13.7109375" style="84" customWidth="1"/>
    <col min="129" max="131" width="7.7109375" style="3" customWidth="1"/>
    <col min="132" max="132" width="13.7109375" style="84" customWidth="1"/>
    <col min="133" max="134" width="8.85546875" style="3" customWidth="1"/>
    <col min="135" max="140" width="12.42578125" style="3" customWidth="1"/>
    <col min="141" max="141" width="12.42578125" style="84" customWidth="1"/>
    <col min="142" max="143" width="12.42578125" style="3" customWidth="1"/>
    <col min="144" max="144" width="12.42578125" style="84" customWidth="1"/>
    <col min="145" max="145" width="12.42578125" style="3" customWidth="1"/>
    <col min="146" max="146" width="12.42578125" style="84" customWidth="1"/>
    <col min="147" max="147" width="3.42578125" style="3" customWidth="1"/>
    <col min="148" max="148" width="47.85546875" customWidth="1"/>
    <col min="149" max="150" width="9.5703125" style="3" customWidth="1"/>
    <col min="151" max="151" width="7.85546875" style="3" customWidth="1"/>
    <col min="152" max="152" width="9.5703125" style="3" customWidth="1"/>
    <col min="153" max="153" width="7.85546875" style="3" customWidth="1"/>
    <col min="154" max="154" width="7" style="3" customWidth="1"/>
    <col min="155" max="162" width="6.42578125" style="3" customWidth="1"/>
    <col min="163" max="174" width="9.5703125" style="3" customWidth="1"/>
    <col min="175" max="175" width="4.7109375" style="3" customWidth="1"/>
    <col min="176" max="176" width="6.5703125" style="3" customWidth="1"/>
    <col min="177" max="178" width="7" style="3" customWidth="1"/>
    <col min="179" max="179" width="5" style="3" customWidth="1"/>
    <col min="180" max="180" width="7.7109375" style="3" customWidth="1"/>
    <col min="181" max="181" width="8.7109375" style="3" customWidth="1"/>
    <col min="182" max="188" width="6" style="3" customWidth="1"/>
    <col min="189" max="189" width="5" style="3" customWidth="1"/>
    <col min="190" max="190" width="6.28515625" style="3" customWidth="1"/>
    <col min="191" max="191" width="55.140625" customWidth="1"/>
    <col min="192" max="193" width="16.140625" customWidth="1"/>
    <col min="194" max="203" width="13.140625" style="3" customWidth="1"/>
    <col min="204" max="208" width="13.7109375" style="3" customWidth="1"/>
    <col min="209" max="209" width="10" style="3" customWidth="1"/>
    <col min="210" max="210" width="13.7109375" style="3" customWidth="1"/>
    <col min="211" max="216" width="9.7109375" style="3" customWidth="1"/>
    <col min="217" max="217" width="56.28515625" customWidth="1"/>
    <col min="218" max="225" width="15.140625" style="3" customWidth="1"/>
    <col min="226" max="227" width="13.7109375" style="3" customWidth="1"/>
    <col min="228" max="232" width="11.7109375" style="3" customWidth="1"/>
    <col min="233" max="234" width="13.7109375" style="3" customWidth="1"/>
    <col min="235" max="238" width="10.5703125" style="3" customWidth="1"/>
    <col min="239" max="239" width="9.42578125" style="3" customWidth="1"/>
    <col min="240" max="241" width="13.7109375" style="3" customWidth="1"/>
    <col min="242" max="242" width="67.7109375" bestFit="1" customWidth="1"/>
    <col min="243" max="254" width="13.7109375" style="3" customWidth="1"/>
    <col min="255" max="257" width="8.5703125" style="3" customWidth="1"/>
    <col min="258" max="260" width="13.7109375" style="3" customWidth="1"/>
    <col min="261" max="263" width="10" style="3" customWidth="1"/>
    <col min="264" max="265" width="13.7109375" style="3" customWidth="1"/>
    <col min="266" max="266" width="11.140625" style="3" customWidth="1"/>
    <col min="267" max="268" width="9.5703125" style="3" customWidth="1"/>
    <col min="269" max="269" width="4.5703125" style="3" customWidth="1"/>
    <col min="270" max="270" width="56" customWidth="1"/>
    <col min="271" max="272" width="13.7109375" style="3" customWidth="1"/>
    <col min="273" max="275" width="9.5703125" style="3" customWidth="1"/>
    <col min="276" max="276" width="6.42578125" style="3" customWidth="1"/>
    <col min="277" max="279" width="7.5703125" style="3" customWidth="1"/>
    <col min="280" max="280" width="11.140625" style="3" customWidth="1"/>
    <col min="281" max="290" width="15.140625" style="3" customWidth="1"/>
    <col min="291" max="293" width="11.140625" style="3" customWidth="1"/>
    <col min="294" max="294" width="16.140625" style="3" customWidth="1"/>
    <col min="295" max="297" width="11.140625" style="3" customWidth="1"/>
    <col min="298" max="298" width="56" customWidth="1"/>
    <col min="299" max="302" width="16" customWidth="1"/>
    <col min="308" max="308" width="17.7109375" style="281" customWidth="1"/>
    <col min="309" max="309" width="11.42578125" style="281"/>
    <col min="310" max="310" width="1.5703125" style="281" customWidth="1"/>
    <col min="311" max="315" width="11.42578125" style="281"/>
    <col min="316" max="316" width="59" style="281" bestFit="1" customWidth="1"/>
    <col min="317" max="335" width="11.42578125" style="281"/>
    <col min="336" max="336" width="11.42578125" style="954"/>
    <col min="337" max="16384" width="11.42578125" style="281"/>
  </cols>
  <sheetData>
    <row r="1" spans="1:336" x14ac:dyDescent="0.2">
      <c r="LK1" s="445"/>
      <c r="LL1" s="445"/>
      <c r="LM1" s="445"/>
      <c r="LN1" s="445"/>
    </row>
    <row r="2" spans="1:336" x14ac:dyDescent="0.2">
      <c r="LK2" s="445"/>
      <c r="LL2" s="445"/>
      <c r="LM2" s="445"/>
      <c r="LN2" s="445"/>
    </row>
    <row r="3" spans="1:336" ht="12.75" customHeight="1" x14ac:dyDescent="0.2">
      <c r="LK3" s="445"/>
      <c r="LL3" s="445"/>
      <c r="LM3" s="445"/>
      <c r="LN3" s="445"/>
    </row>
    <row r="4" spans="1:336" ht="12.75" customHeight="1" x14ac:dyDescent="0.2">
      <c r="A4" s="1423"/>
      <c r="B4" s="1423"/>
      <c r="C4" s="1259" t="s">
        <v>168</v>
      </c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59"/>
      <c r="Z4" s="1259"/>
      <c r="AA4" s="1259"/>
      <c r="AB4" s="1259"/>
      <c r="AC4" s="1259"/>
      <c r="AD4" s="1259"/>
      <c r="AE4" s="1259"/>
      <c r="AF4" s="1259"/>
      <c r="AI4" s="1259" t="s">
        <v>168</v>
      </c>
      <c r="AJ4" s="1259"/>
      <c r="AK4" s="1259"/>
      <c r="AL4" s="1259"/>
      <c r="AM4" s="1259"/>
      <c r="AN4" s="1259"/>
      <c r="AO4" s="1259"/>
      <c r="AP4" s="1259"/>
      <c r="AQ4" s="1259"/>
      <c r="AR4" s="1259"/>
      <c r="AS4" s="1259"/>
      <c r="AT4" s="1259"/>
      <c r="AU4" s="1259"/>
      <c r="AV4" s="1259"/>
      <c r="AW4" s="1259"/>
      <c r="AX4" s="1259"/>
      <c r="AY4" s="1259"/>
      <c r="AZ4" s="1259"/>
      <c r="BA4" s="1259"/>
      <c r="BB4" s="1259"/>
      <c r="BC4" s="1259"/>
      <c r="BD4" s="1259"/>
      <c r="BE4" s="1259"/>
      <c r="BF4" s="1259"/>
      <c r="BG4" s="1259"/>
      <c r="BH4" s="1259"/>
      <c r="BI4" s="1259"/>
      <c r="BJ4" s="1259"/>
      <c r="BK4" s="1259"/>
      <c r="BL4" s="1259"/>
      <c r="BM4" s="1259"/>
      <c r="BO4" s="1259" t="s">
        <v>168</v>
      </c>
      <c r="BP4" s="1259"/>
      <c r="BQ4" s="1259"/>
      <c r="BR4" s="1259"/>
      <c r="BS4" s="1259"/>
      <c r="BT4" s="1259"/>
      <c r="BU4" s="1259"/>
      <c r="BV4" s="1259"/>
      <c r="BW4" s="1259"/>
      <c r="BX4" s="1259"/>
      <c r="BY4" s="1259"/>
      <c r="BZ4" s="1259"/>
      <c r="CA4" s="1259"/>
      <c r="CB4" s="1259"/>
      <c r="CC4" s="1259"/>
      <c r="CD4" s="1259"/>
      <c r="CE4" s="1259"/>
      <c r="CF4" s="1259"/>
      <c r="CG4" s="1259"/>
      <c r="CH4" s="1259"/>
      <c r="CI4" s="1259"/>
      <c r="CJ4" s="1259"/>
      <c r="CK4" s="1259"/>
      <c r="CL4" s="1259"/>
      <c r="CM4" s="1259"/>
      <c r="CN4" s="1259"/>
      <c r="CO4" s="1259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1259" t="s">
        <v>168</v>
      </c>
      <c r="DP4" s="1259"/>
      <c r="DQ4" s="1259"/>
      <c r="DR4" s="1259"/>
      <c r="DS4" s="1259"/>
      <c r="DT4" s="1259"/>
      <c r="DU4" s="1259"/>
      <c r="DV4" s="1259"/>
      <c r="DW4" s="1259"/>
      <c r="DX4" s="1259"/>
      <c r="DY4" s="1259"/>
      <c r="DZ4" s="1259"/>
      <c r="EA4" s="1259"/>
      <c r="EB4" s="1259"/>
      <c r="EC4" s="1259"/>
      <c r="ED4" s="1259"/>
      <c r="EE4" s="1259"/>
      <c r="EF4" s="1259"/>
      <c r="EG4" s="1259"/>
      <c r="EH4" s="1259"/>
      <c r="EI4" s="1259"/>
      <c r="EJ4" s="1259"/>
      <c r="EK4" s="1259"/>
      <c r="EL4" s="1259"/>
      <c r="EM4" s="1259"/>
      <c r="EN4" s="1259"/>
      <c r="EO4" s="1259"/>
      <c r="EP4" s="1259"/>
      <c r="ER4" s="3"/>
      <c r="ES4" s="43"/>
      <c r="ET4" s="43"/>
      <c r="EU4" s="43"/>
      <c r="EV4" s="43"/>
      <c r="EW4" s="43"/>
      <c r="EX4" s="43"/>
      <c r="EY4" s="43"/>
      <c r="EZ4" s="43"/>
      <c r="FA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1259" t="s">
        <v>168</v>
      </c>
      <c r="GJ4" s="1259"/>
      <c r="GK4" s="1259"/>
      <c r="GL4" s="1259"/>
      <c r="GM4" s="1259"/>
      <c r="GN4" s="1259"/>
      <c r="GO4" s="1259"/>
      <c r="GP4" s="1259"/>
      <c r="GQ4" s="1259"/>
      <c r="GR4" s="1259"/>
      <c r="GS4" s="1259"/>
      <c r="GT4" s="1259"/>
      <c r="GU4" s="1259"/>
      <c r="GV4" s="1259"/>
      <c r="GW4" s="1259"/>
      <c r="GX4" s="1259"/>
      <c r="GY4" s="1259"/>
      <c r="GZ4" s="1259"/>
      <c r="HA4" s="1259"/>
      <c r="HB4" s="1259"/>
      <c r="HC4" s="1259"/>
      <c r="HD4" s="1259"/>
      <c r="HE4" s="1259"/>
      <c r="HF4" s="1259"/>
      <c r="HG4" s="1259"/>
      <c r="HI4" s="1259" t="s">
        <v>168</v>
      </c>
      <c r="HJ4" s="1259"/>
      <c r="HK4" s="1259"/>
      <c r="HL4" s="1259"/>
      <c r="HM4" s="1259"/>
      <c r="HN4" s="1259"/>
      <c r="HO4" s="1259"/>
      <c r="HP4" s="1259"/>
      <c r="HQ4" s="1259"/>
      <c r="HR4" s="1259"/>
      <c r="HS4" s="1259"/>
      <c r="HT4" s="1259"/>
      <c r="HU4" s="1259"/>
      <c r="HV4" s="1259"/>
      <c r="HW4" s="1259"/>
      <c r="HX4" s="1259"/>
      <c r="HY4" s="1259"/>
      <c r="HZ4" s="1259"/>
      <c r="IA4" s="1259"/>
      <c r="IB4" s="1259"/>
      <c r="IC4" s="1259"/>
      <c r="ID4" s="1259"/>
      <c r="IE4" s="1259"/>
      <c r="IF4" s="1259"/>
      <c r="IH4" s="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KL4" s="43"/>
      <c r="LK4" s="445"/>
      <c r="LL4" s="445"/>
      <c r="LM4" s="445"/>
      <c r="LN4" s="445"/>
    </row>
    <row r="5" spans="1:336" ht="12.75" customHeight="1" x14ac:dyDescent="0.2">
      <c r="A5" s="1423"/>
      <c r="B5" s="1423"/>
      <c r="C5" s="1259"/>
      <c r="D5" s="1259"/>
      <c r="E5" s="1259"/>
      <c r="F5" s="1259"/>
      <c r="G5" s="1259"/>
      <c r="H5" s="1259"/>
      <c r="I5" s="1259"/>
      <c r="J5" s="1259"/>
      <c r="K5" s="1259"/>
      <c r="L5" s="1259"/>
      <c r="M5" s="1259"/>
      <c r="N5" s="1259"/>
      <c r="O5" s="1259"/>
      <c r="P5" s="1259"/>
      <c r="Q5" s="1259"/>
      <c r="R5" s="1259"/>
      <c r="S5" s="1259"/>
      <c r="T5" s="1259"/>
      <c r="U5" s="1259"/>
      <c r="V5" s="1259"/>
      <c r="W5" s="1259"/>
      <c r="X5" s="1259"/>
      <c r="Y5" s="1259"/>
      <c r="Z5" s="1259"/>
      <c r="AA5" s="1259"/>
      <c r="AB5" s="1259"/>
      <c r="AC5" s="1259"/>
      <c r="AD5" s="1259"/>
      <c r="AE5" s="1259"/>
      <c r="AF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59"/>
      <c r="BD5" s="1259"/>
      <c r="BE5" s="1259"/>
      <c r="BF5" s="1259"/>
      <c r="BG5" s="1259"/>
      <c r="BH5" s="1259"/>
      <c r="BI5" s="1259"/>
      <c r="BJ5" s="1259"/>
      <c r="BK5" s="1259"/>
      <c r="BL5" s="1259"/>
      <c r="BM5" s="1259"/>
      <c r="BO5" s="1259"/>
      <c r="BP5" s="1259"/>
      <c r="BQ5" s="1259"/>
      <c r="BR5" s="1259"/>
      <c r="BS5" s="1259"/>
      <c r="BT5" s="1259"/>
      <c r="BU5" s="1259"/>
      <c r="BV5" s="1259"/>
      <c r="BW5" s="1259"/>
      <c r="BX5" s="1259"/>
      <c r="BY5" s="1259"/>
      <c r="BZ5" s="1259"/>
      <c r="CA5" s="1259"/>
      <c r="CB5" s="1259"/>
      <c r="CC5" s="1259"/>
      <c r="CD5" s="1259"/>
      <c r="CE5" s="1259"/>
      <c r="CF5" s="1259"/>
      <c r="CG5" s="1259"/>
      <c r="CH5" s="1259"/>
      <c r="CI5" s="1259"/>
      <c r="CJ5" s="1259"/>
      <c r="CK5" s="1259"/>
      <c r="CL5" s="1259"/>
      <c r="CM5" s="1259"/>
      <c r="CN5" s="1259"/>
      <c r="CO5" s="1259"/>
      <c r="CQ5" s="1259" t="s">
        <v>168</v>
      </c>
      <c r="CR5" s="1259"/>
      <c r="CS5" s="1259"/>
      <c r="CT5" s="1259"/>
      <c r="CU5" s="1259"/>
      <c r="CV5" s="1259"/>
      <c r="CW5" s="1259"/>
      <c r="CX5" s="1259"/>
      <c r="CY5" s="1259"/>
      <c r="CZ5" s="1259"/>
      <c r="DA5" s="1259"/>
      <c r="DB5" s="1259"/>
      <c r="DC5" s="1259"/>
      <c r="DD5" s="1259"/>
      <c r="DE5" s="1259"/>
      <c r="DF5" s="1259"/>
      <c r="DG5" s="1259"/>
      <c r="DH5" s="1259"/>
      <c r="DI5" s="1259"/>
      <c r="DJ5" s="1259"/>
      <c r="DK5" s="1259"/>
      <c r="DL5" s="1259"/>
      <c r="DM5" s="1259"/>
      <c r="DN5" s="43"/>
      <c r="DO5" s="1259"/>
      <c r="DP5" s="1259"/>
      <c r="DQ5" s="1259"/>
      <c r="DR5" s="1259"/>
      <c r="DS5" s="1259"/>
      <c r="DT5" s="1259"/>
      <c r="DU5" s="1259"/>
      <c r="DV5" s="1259"/>
      <c r="DW5" s="1259"/>
      <c r="DX5" s="1259"/>
      <c r="DY5" s="1259"/>
      <c r="DZ5" s="1259"/>
      <c r="EA5" s="1259"/>
      <c r="EB5" s="1259"/>
      <c r="EC5" s="1259"/>
      <c r="ED5" s="1259"/>
      <c r="EE5" s="1259"/>
      <c r="EF5" s="1259"/>
      <c r="EG5" s="1259"/>
      <c r="EH5" s="1259"/>
      <c r="EI5" s="1259"/>
      <c r="EJ5" s="1259"/>
      <c r="EK5" s="1259"/>
      <c r="EL5" s="1259"/>
      <c r="EM5" s="1259"/>
      <c r="EN5" s="1259"/>
      <c r="EO5" s="1259"/>
      <c r="EP5" s="1259"/>
      <c r="ER5" s="1259" t="s">
        <v>168</v>
      </c>
      <c r="ES5" s="1259"/>
      <c r="ET5" s="1259"/>
      <c r="EU5" s="1259"/>
      <c r="EV5" s="1259"/>
      <c r="EW5" s="1259"/>
      <c r="EX5" s="1259"/>
      <c r="EY5" s="1259"/>
      <c r="EZ5" s="1259"/>
      <c r="FA5" s="1259"/>
      <c r="FB5" s="1259"/>
      <c r="FC5" s="1259"/>
      <c r="FD5" s="1259"/>
      <c r="FE5" s="1259"/>
      <c r="FF5" s="1259"/>
      <c r="FG5" s="1259"/>
      <c r="FH5" s="1259"/>
      <c r="FI5" s="1259"/>
      <c r="FJ5" s="1259"/>
      <c r="FK5" s="1259"/>
      <c r="FL5" s="1259"/>
      <c r="FM5" s="1259"/>
      <c r="FN5" s="1259"/>
      <c r="FO5" s="1259"/>
      <c r="FP5" s="1259"/>
      <c r="FQ5" s="1259"/>
      <c r="FR5" s="1259"/>
      <c r="FS5" s="1259"/>
      <c r="FT5" s="1259"/>
      <c r="FU5" s="1259"/>
      <c r="FV5" s="1259"/>
      <c r="FW5" s="1259"/>
      <c r="FX5" s="1259"/>
      <c r="FY5" s="1259"/>
      <c r="FZ5" s="1259"/>
      <c r="GA5" s="1259"/>
      <c r="GB5" s="1259"/>
      <c r="GC5" s="1259"/>
      <c r="GD5" s="1259"/>
      <c r="GE5" s="1259"/>
      <c r="GF5" s="1259"/>
      <c r="GG5" s="1259"/>
      <c r="GH5" s="43"/>
      <c r="GI5" s="1259"/>
      <c r="GJ5" s="1259"/>
      <c r="GK5" s="1259"/>
      <c r="GL5" s="1259"/>
      <c r="GM5" s="1259"/>
      <c r="GN5" s="1259"/>
      <c r="GO5" s="1259"/>
      <c r="GP5" s="1259"/>
      <c r="GQ5" s="1259"/>
      <c r="GR5" s="1259"/>
      <c r="GS5" s="1259"/>
      <c r="GT5" s="1259"/>
      <c r="GU5" s="1259"/>
      <c r="GV5" s="1259"/>
      <c r="GW5" s="1259"/>
      <c r="GX5" s="1259"/>
      <c r="GY5" s="1259"/>
      <c r="GZ5" s="1259"/>
      <c r="HA5" s="1259"/>
      <c r="HB5" s="1259"/>
      <c r="HC5" s="1259"/>
      <c r="HD5" s="1259"/>
      <c r="HE5" s="1259"/>
      <c r="HF5" s="1259"/>
      <c r="HG5" s="1259"/>
      <c r="HI5" s="1259"/>
      <c r="HJ5" s="1259"/>
      <c r="HK5" s="1259"/>
      <c r="HL5" s="1259"/>
      <c r="HM5" s="1259"/>
      <c r="HN5" s="1259"/>
      <c r="HO5" s="1259"/>
      <c r="HP5" s="1259"/>
      <c r="HQ5" s="1259"/>
      <c r="HR5" s="1259"/>
      <c r="HS5" s="1259"/>
      <c r="HT5" s="1259"/>
      <c r="HU5" s="1259"/>
      <c r="HV5" s="1259"/>
      <c r="HW5" s="1259"/>
      <c r="HX5" s="1259"/>
      <c r="HY5" s="1259"/>
      <c r="HZ5" s="1259"/>
      <c r="IA5" s="1259"/>
      <c r="IB5" s="1259"/>
      <c r="IC5" s="1259"/>
      <c r="ID5" s="1259"/>
      <c r="IE5" s="1259"/>
      <c r="IF5" s="1259"/>
      <c r="IH5" s="1259" t="s">
        <v>168</v>
      </c>
      <c r="II5" s="1259"/>
      <c r="IJ5" s="1259"/>
      <c r="IK5" s="1259"/>
      <c r="IL5" s="1259"/>
      <c r="IM5" s="1259"/>
      <c r="IN5" s="1259"/>
      <c r="IO5" s="1259"/>
      <c r="IP5" s="1259"/>
      <c r="IQ5" s="1259"/>
      <c r="IR5" s="1259"/>
      <c r="IS5" s="1259"/>
      <c r="IT5" s="1259"/>
      <c r="IU5" s="1259"/>
      <c r="IV5" s="1259"/>
      <c r="IW5" s="1259"/>
      <c r="IX5" s="1259"/>
      <c r="IY5" s="1259"/>
      <c r="IZ5" s="1259"/>
      <c r="JA5" s="1259"/>
      <c r="JB5" s="1259"/>
      <c r="JC5" s="1259"/>
      <c r="JD5" s="1259"/>
      <c r="JE5" s="1259"/>
      <c r="JF5" s="1259"/>
      <c r="JG5" s="1259"/>
      <c r="JH5" s="1259"/>
      <c r="JI5" s="43"/>
      <c r="JJ5" s="1259" t="s">
        <v>168</v>
      </c>
      <c r="JK5" s="1259"/>
      <c r="JL5" s="1259"/>
      <c r="JM5" s="1259"/>
      <c r="JN5" s="1259"/>
      <c r="JO5" s="1259"/>
      <c r="JP5" s="1259"/>
      <c r="JQ5" s="1259"/>
      <c r="JR5" s="1259"/>
      <c r="JS5" s="1259"/>
      <c r="JT5" s="1259"/>
      <c r="JU5" s="1259"/>
      <c r="JV5" s="1259"/>
      <c r="JW5" s="1259"/>
      <c r="JX5" s="1259"/>
      <c r="JY5" s="1259"/>
      <c r="JZ5" s="1259"/>
      <c r="KA5" s="1259"/>
      <c r="KB5" s="1259"/>
      <c r="KC5" s="1259"/>
      <c r="KD5" s="1259"/>
      <c r="KE5" s="1259"/>
      <c r="KF5" s="1259"/>
      <c r="KG5" s="1259"/>
      <c r="KH5" s="1259"/>
      <c r="KI5" s="1259"/>
      <c r="KJ5" s="1259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K5" s="445"/>
      <c r="LL5" s="445"/>
      <c r="LM5" s="445"/>
      <c r="LN5" s="445"/>
    </row>
    <row r="6" spans="1:336" ht="44.25" customHeight="1" x14ac:dyDescent="0.2"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  <c r="O6" s="1259"/>
      <c r="P6" s="1259"/>
      <c r="Q6" s="1259"/>
      <c r="R6" s="1259"/>
      <c r="S6" s="1259"/>
      <c r="T6" s="1259"/>
      <c r="U6" s="1259"/>
      <c r="V6" s="1259"/>
      <c r="W6" s="1259"/>
      <c r="X6" s="1259"/>
      <c r="Y6" s="1259"/>
      <c r="Z6" s="1259"/>
      <c r="AA6" s="1259"/>
      <c r="AB6" s="1259"/>
      <c r="AC6" s="1259"/>
      <c r="AD6" s="1259"/>
      <c r="AE6" s="1259"/>
      <c r="AF6" s="1259"/>
      <c r="AI6" s="1259"/>
      <c r="AJ6" s="1259"/>
      <c r="AK6" s="1259"/>
      <c r="AL6" s="1259"/>
      <c r="AM6" s="1259"/>
      <c r="AN6" s="1259"/>
      <c r="AO6" s="1259"/>
      <c r="AP6" s="1259"/>
      <c r="AQ6" s="1259"/>
      <c r="AR6" s="1259"/>
      <c r="AS6" s="1259"/>
      <c r="AT6" s="1259"/>
      <c r="AU6" s="1259"/>
      <c r="AV6" s="1259"/>
      <c r="AW6" s="1259"/>
      <c r="AX6" s="1259"/>
      <c r="AY6" s="1259"/>
      <c r="AZ6" s="1259"/>
      <c r="BA6" s="1259"/>
      <c r="BB6" s="1259"/>
      <c r="BC6" s="1259"/>
      <c r="BD6" s="1259"/>
      <c r="BE6" s="1259"/>
      <c r="BF6" s="1259"/>
      <c r="BG6" s="1259"/>
      <c r="BH6" s="1259"/>
      <c r="BI6" s="1259"/>
      <c r="BJ6" s="1259"/>
      <c r="BK6" s="1259"/>
      <c r="BL6" s="1259"/>
      <c r="BM6" s="1259"/>
      <c r="BO6" s="1259"/>
      <c r="BP6" s="1259"/>
      <c r="BQ6" s="1259"/>
      <c r="BR6" s="1259"/>
      <c r="BS6" s="1259"/>
      <c r="BT6" s="1259"/>
      <c r="BU6" s="1259"/>
      <c r="BV6" s="1259"/>
      <c r="BW6" s="1259"/>
      <c r="BX6" s="1259"/>
      <c r="BY6" s="1259"/>
      <c r="BZ6" s="1259"/>
      <c r="CA6" s="1259"/>
      <c r="CB6" s="1259"/>
      <c r="CC6" s="1259"/>
      <c r="CD6" s="1259"/>
      <c r="CE6" s="1259"/>
      <c r="CF6" s="1259"/>
      <c r="CG6" s="1259"/>
      <c r="CH6" s="1259"/>
      <c r="CI6" s="1259"/>
      <c r="CJ6" s="1259"/>
      <c r="CK6" s="1259"/>
      <c r="CL6" s="1259"/>
      <c r="CM6" s="1259"/>
      <c r="CN6" s="1259"/>
      <c r="CO6" s="1259"/>
      <c r="CQ6" s="1259"/>
      <c r="CR6" s="1259"/>
      <c r="CS6" s="1259"/>
      <c r="CT6" s="1259"/>
      <c r="CU6" s="1259"/>
      <c r="CV6" s="1259"/>
      <c r="CW6" s="1259"/>
      <c r="CX6" s="1259"/>
      <c r="CY6" s="1259"/>
      <c r="CZ6" s="1259"/>
      <c r="DA6" s="1259"/>
      <c r="DB6" s="1259"/>
      <c r="DC6" s="1259"/>
      <c r="DD6" s="1259"/>
      <c r="DE6" s="1259"/>
      <c r="DF6" s="1259"/>
      <c r="DG6" s="1259"/>
      <c r="DH6" s="1259"/>
      <c r="DI6" s="1259"/>
      <c r="DJ6" s="1259"/>
      <c r="DK6" s="1259"/>
      <c r="DL6" s="1259"/>
      <c r="DM6" s="1259"/>
      <c r="DN6" s="43"/>
      <c r="DO6" s="1259"/>
      <c r="DP6" s="1259"/>
      <c r="DQ6" s="1259"/>
      <c r="DR6" s="1259"/>
      <c r="DS6" s="1259"/>
      <c r="DT6" s="1259"/>
      <c r="DU6" s="1259"/>
      <c r="DV6" s="1259"/>
      <c r="DW6" s="1259"/>
      <c r="DX6" s="125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259"/>
      <c r="EJ6" s="1259"/>
      <c r="EK6" s="1259"/>
      <c r="EL6" s="1259"/>
      <c r="EM6" s="1259"/>
      <c r="EN6" s="1259"/>
      <c r="EO6" s="1259"/>
      <c r="EP6" s="1259"/>
      <c r="ER6" s="1259"/>
      <c r="ES6" s="1259"/>
      <c r="ET6" s="1259"/>
      <c r="EU6" s="1259"/>
      <c r="EV6" s="1259"/>
      <c r="EW6" s="1259"/>
      <c r="EX6" s="1259"/>
      <c r="EY6" s="1259"/>
      <c r="EZ6" s="1259"/>
      <c r="FA6" s="1259"/>
      <c r="FB6" s="1259"/>
      <c r="FC6" s="1259"/>
      <c r="FD6" s="1259"/>
      <c r="FE6" s="1259"/>
      <c r="FF6" s="1259"/>
      <c r="FG6" s="1259"/>
      <c r="FH6" s="1259"/>
      <c r="FI6" s="1259"/>
      <c r="FJ6" s="1259"/>
      <c r="FK6" s="1259"/>
      <c r="FL6" s="1259"/>
      <c r="FM6" s="1259"/>
      <c r="FN6" s="1259"/>
      <c r="FO6" s="1259"/>
      <c r="FP6" s="1259"/>
      <c r="FQ6" s="1259"/>
      <c r="FR6" s="1259"/>
      <c r="FS6" s="1259"/>
      <c r="FT6" s="1259"/>
      <c r="FU6" s="1259"/>
      <c r="FV6" s="1259"/>
      <c r="FW6" s="1259"/>
      <c r="FX6" s="1259"/>
      <c r="FY6" s="1259"/>
      <c r="FZ6" s="1259"/>
      <c r="GA6" s="1259"/>
      <c r="GB6" s="1259"/>
      <c r="GC6" s="1259"/>
      <c r="GD6" s="1259"/>
      <c r="GE6" s="1259"/>
      <c r="GF6" s="1259"/>
      <c r="GG6" s="1259"/>
      <c r="GH6" s="43"/>
      <c r="GI6" s="1259"/>
      <c r="GJ6" s="1259"/>
      <c r="GK6" s="1259"/>
      <c r="GL6" s="1259"/>
      <c r="GM6" s="1259"/>
      <c r="GN6" s="1259"/>
      <c r="GO6" s="1259"/>
      <c r="GP6" s="1259"/>
      <c r="GQ6" s="1259"/>
      <c r="GR6" s="1259"/>
      <c r="GS6" s="1259"/>
      <c r="GT6" s="1259"/>
      <c r="GU6" s="1259"/>
      <c r="GV6" s="1259"/>
      <c r="GW6" s="1259"/>
      <c r="GX6" s="1259"/>
      <c r="GY6" s="1259"/>
      <c r="GZ6" s="1259"/>
      <c r="HA6" s="1259"/>
      <c r="HB6" s="1259"/>
      <c r="HC6" s="1259"/>
      <c r="HD6" s="1259"/>
      <c r="HE6" s="1259"/>
      <c r="HF6" s="1259"/>
      <c r="HG6" s="1259"/>
      <c r="HI6" s="1259"/>
      <c r="HJ6" s="1259"/>
      <c r="HK6" s="1259"/>
      <c r="HL6" s="1259"/>
      <c r="HM6" s="1259"/>
      <c r="HN6" s="1259"/>
      <c r="HO6" s="1259"/>
      <c r="HP6" s="1259"/>
      <c r="HQ6" s="1259"/>
      <c r="HR6" s="1259"/>
      <c r="HS6" s="1259"/>
      <c r="HT6" s="1259"/>
      <c r="HU6" s="1259"/>
      <c r="HV6" s="1259"/>
      <c r="HW6" s="1259"/>
      <c r="HX6" s="1259"/>
      <c r="HY6" s="1259"/>
      <c r="HZ6" s="1259"/>
      <c r="IA6" s="1259"/>
      <c r="IB6" s="1259"/>
      <c r="IC6" s="1259"/>
      <c r="ID6" s="1259"/>
      <c r="IE6" s="1259"/>
      <c r="IF6" s="1259"/>
      <c r="IH6" s="1259"/>
      <c r="II6" s="1259"/>
      <c r="IJ6" s="1259"/>
      <c r="IK6" s="1259"/>
      <c r="IL6" s="1259"/>
      <c r="IM6" s="1259"/>
      <c r="IN6" s="1259"/>
      <c r="IO6" s="1259"/>
      <c r="IP6" s="1259"/>
      <c r="IQ6" s="1259"/>
      <c r="IR6" s="1259"/>
      <c r="IS6" s="1259"/>
      <c r="IT6" s="1259"/>
      <c r="IU6" s="1259"/>
      <c r="IV6" s="1259"/>
      <c r="IW6" s="1259"/>
      <c r="IX6" s="1259"/>
      <c r="IY6" s="1259"/>
      <c r="IZ6" s="1259"/>
      <c r="JA6" s="1259"/>
      <c r="JB6" s="1259"/>
      <c r="JC6" s="1259"/>
      <c r="JD6" s="1259"/>
      <c r="JE6" s="1259"/>
      <c r="JF6" s="1259"/>
      <c r="JG6" s="1259"/>
      <c r="JH6" s="1259"/>
      <c r="JI6" s="43"/>
      <c r="JJ6" s="1259"/>
      <c r="JK6" s="1259"/>
      <c r="JL6" s="1259"/>
      <c r="JM6" s="1259"/>
      <c r="JN6" s="1259"/>
      <c r="JO6" s="1259"/>
      <c r="JP6" s="1259"/>
      <c r="JQ6" s="1259"/>
      <c r="JR6" s="1259"/>
      <c r="JS6" s="1259"/>
      <c r="JT6" s="1259"/>
      <c r="JU6" s="1259"/>
      <c r="JV6" s="1259"/>
      <c r="JW6" s="1259"/>
      <c r="JX6" s="1259"/>
      <c r="JY6" s="1259"/>
      <c r="JZ6" s="1259"/>
      <c r="KA6" s="1259"/>
      <c r="KB6" s="1259"/>
      <c r="KC6" s="1259"/>
      <c r="KD6" s="1259"/>
      <c r="KE6" s="1259"/>
      <c r="KF6" s="1259"/>
      <c r="KG6" s="1259"/>
      <c r="KH6" s="1259"/>
      <c r="KI6" s="1259"/>
      <c r="KJ6" s="1259"/>
      <c r="KK6" s="43"/>
      <c r="KL6" s="1259" t="s">
        <v>168</v>
      </c>
      <c r="KM6" s="1259"/>
      <c r="KN6" s="1259"/>
      <c r="KO6" s="1259"/>
      <c r="KP6" s="1259"/>
      <c r="KQ6" s="1259"/>
      <c r="KR6" s="1259"/>
      <c r="KS6" s="1259"/>
      <c r="KT6" s="1259"/>
      <c r="KU6" s="1259"/>
      <c r="KV6" s="1259"/>
      <c r="KW6" s="1259"/>
      <c r="KX6" s="1259"/>
      <c r="KY6" s="1259"/>
      <c r="KZ6" s="1259"/>
      <c r="LA6" s="1259"/>
      <c r="LB6" s="1259"/>
      <c r="LC6" s="43"/>
      <c r="LD6" s="43"/>
      <c r="LE6" s="43"/>
      <c r="LF6" s="43"/>
      <c r="LG6" s="43"/>
      <c r="LH6" s="43"/>
      <c r="LI6" s="43"/>
      <c r="LJ6" s="43"/>
      <c r="LK6" s="445"/>
      <c r="LL6" s="445"/>
      <c r="LM6" s="445"/>
      <c r="LN6" s="445"/>
    </row>
    <row r="7" spans="1:336" s="282" customFormat="1" ht="24" customHeight="1" x14ac:dyDescent="0.35">
      <c r="A7" s="160"/>
      <c r="B7" s="161"/>
      <c r="C7" s="161"/>
      <c r="D7" s="165"/>
      <c r="E7" s="165"/>
      <c r="F7" s="165"/>
      <c r="G7" s="165"/>
      <c r="H7" s="165"/>
      <c r="I7" s="165"/>
      <c r="J7" s="165"/>
      <c r="K7" s="165"/>
      <c r="L7" s="169"/>
      <c r="M7" s="842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2"/>
      <c r="AH7" s="162"/>
      <c r="AI7" s="161"/>
      <c r="AJ7" s="161"/>
      <c r="AK7" s="162"/>
      <c r="AL7" s="163"/>
      <c r="AM7" s="162"/>
      <c r="AN7" s="162"/>
      <c r="AO7" s="162"/>
      <c r="AP7" s="162"/>
      <c r="AQ7" s="162"/>
      <c r="AR7" s="162"/>
      <c r="AS7" s="162">
        <f>M7</f>
        <v>0</v>
      </c>
      <c r="AT7" s="162"/>
      <c r="AU7" s="162"/>
      <c r="AV7" s="165"/>
      <c r="AW7" s="162"/>
      <c r="AX7" s="162"/>
      <c r="AY7" s="162"/>
      <c r="AZ7" s="162"/>
      <c r="BA7" s="162"/>
      <c r="BB7" s="163"/>
      <c r="BC7" s="162"/>
      <c r="BD7" s="162"/>
      <c r="BE7" s="162"/>
      <c r="BF7" s="163"/>
      <c r="BG7" s="162"/>
      <c r="BH7" s="162"/>
      <c r="BI7" s="162"/>
      <c r="BJ7" s="162"/>
      <c r="BK7" s="162"/>
      <c r="BL7" s="162"/>
      <c r="BM7" s="162"/>
      <c r="BN7" s="162"/>
      <c r="BO7" s="161"/>
      <c r="BP7" s="161"/>
      <c r="BQ7" s="162"/>
      <c r="BR7" s="162"/>
      <c r="BS7" s="162"/>
      <c r="BT7" s="162"/>
      <c r="BU7" s="162"/>
      <c r="BV7" s="162"/>
      <c r="BX7" s="162"/>
      <c r="BY7" s="165">
        <f>M7</f>
        <v>0</v>
      </c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3"/>
      <c r="CM7" s="165"/>
      <c r="CN7" s="165"/>
      <c r="CO7" s="162"/>
      <c r="CP7" s="162"/>
      <c r="CQ7" s="43"/>
      <c r="CR7" s="43"/>
      <c r="CS7" s="43"/>
      <c r="CT7" s="43"/>
      <c r="CU7" s="43"/>
      <c r="CV7" s="43"/>
      <c r="CW7" s="43"/>
      <c r="CX7" s="43"/>
      <c r="CY7" s="166">
        <f>M7</f>
        <v>0</v>
      </c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162"/>
      <c r="DO7" s="1259"/>
      <c r="DP7" s="1259"/>
      <c r="DQ7" s="1259"/>
      <c r="DR7" s="1259"/>
      <c r="DS7" s="1259"/>
      <c r="DT7" s="1259"/>
      <c r="DU7" s="1259"/>
      <c r="DV7" s="1259"/>
      <c r="DW7" s="1259"/>
      <c r="DX7" s="1259"/>
      <c r="DY7" s="1259"/>
      <c r="DZ7" s="1259"/>
      <c r="EA7" s="1259"/>
      <c r="EB7" s="1259"/>
      <c r="EC7" s="1259"/>
      <c r="ED7" s="1259"/>
      <c r="EE7" s="1259"/>
      <c r="EF7" s="1259"/>
      <c r="EG7" s="1259"/>
      <c r="EH7" s="1259"/>
      <c r="EI7" s="1259"/>
      <c r="EJ7" s="1259"/>
      <c r="EK7" s="1259"/>
      <c r="EL7" s="1259"/>
      <c r="EM7" s="1259"/>
      <c r="EN7" s="1259"/>
      <c r="EO7" s="1259"/>
      <c r="EP7" s="1259"/>
      <c r="EQ7" s="162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166">
        <f>M7</f>
        <v>0</v>
      </c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164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69">
        <f>M7</f>
        <v>0</v>
      </c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162"/>
      <c r="HI7" s="1259"/>
      <c r="HJ7" s="1259"/>
      <c r="HK7" s="1259"/>
      <c r="HL7" s="1259"/>
      <c r="HM7" s="1259"/>
      <c r="HN7" s="1259"/>
      <c r="HO7" s="1259"/>
      <c r="HP7" s="1259"/>
      <c r="HQ7" s="1259"/>
      <c r="HR7" s="1259"/>
      <c r="HS7" s="1259"/>
      <c r="HT7" s="1259"/>
      <c r="HU7" s="1259"/>
      <c r="HV7" s="1259"/>
      <c r="HW7" s="1259"/>
      <c r="HX7" s="1259"/>
      <c r="HY7" s="1259"/>
      <c r="HZ7" s="1259"/>
      <c r="IA7" s="1259"/>
      <c r="IB7" s="1259"/>
      <c r="IC7" s="1259"/>
      <c r="ID7" s="1259"/>
      <c r="IE7" s="1259"/>
      <c r="IF7" s="1259"/>
      <c r="IG7" s="162"/>
      <c r="IH7" s="1259"/>
      <c r="II7" s="1259"/>
      <c r="IJ7" s="1259"/>
      <c r="IK7" s="1259"/>
      <c r="IL7" s="1259"/>
      <c r="IM7" s="1259"/>
      <c r="IN7" s="1259"/>
      <c r="IO7" s="1259"/>
      <c r="IP7" s="1259"/>
      <c r="IQ7" s="1259"/>
      <c r="IR7" s="1259"/>
      <c r="IS7" s="1259"/>
      <c r="IT7" s="1259"/>
      <c r="IU7" s="1259"/>
      <c r="IV7" s="1259"/>
      <c r="IW7" s="1259"/>
      <c r="IX7" s="1259"/>
      <c r="IY7" s="1259"/>
      <c r="IZ7" s="1259"/>
      <c r="JA7" s="1259"/>
      <c r="JB7" s="1259"/>
      <c r="JC7" s="1259"/>
      <c r="JD7" s="1259"/>
      <c r="JE7" s="1259"/>
      <c r="JF7" s="1259"/>
      <c r="JG7" s="1259"/>
      <c r="JH7" s="1259"/>
      <c r="JI7" s="43"/>
      <c r="JJ7" s="1259"/>
      <c r="JK7" s="1259"/>
      <c r="JL7" s="1259"/>
      <c r="JM7" s="1259"/>
      <c r="JN7" s="1259"/>
      <c r="JO7" s="1259"/>
      <c r="JP7" s="1259"/>
      <c r="JQ7" s="1259"/>
      <c r="JR7" s="1259"/>
      <c r="JS7" s="1259"/>
      <c r="JT7" s="1259"/>
      <c r="JU7" s="1259"/>
      <c r="JV7" s="1259"/>
      <c r="JW7" s="1259"/>
      <c r="JX7" s="1259"/>
      <c r="JY7" s="1259"/>
      <c r="JZ7" s="1259"/>
      <c r="KA7" s="1259"/>
      <c r="KB7" s="1259"/>
      <c r="KC7" s="1259"/>
      <c r="KD7" s="1259"/>
      <c r="KE7" s="1259"/>
      <c r="KF7" s="1259"/>
      <c r="KG7" s="1259"/>
      <c r="KH7" s="1259"/>
      <c r="KI7" s="1259"/>
      <c r="KJ7" s="1259"/>
      <c r="KK7" s="43"/>
      <c r="KL7" s="1259"/>
      <c r="KM7" s="1259"/>
      <c r="KN7" s="1259"/>
      <c r="KO7" s="1259"/>
      <c r="KP7" s="1259"/>
      <c r="KQ7" s="1259"/>
      <c r="KR7" s="1259"/>
      <c r="KS7" s="1259"/>
      <c r="KT7" s="1259"/>
      <c r="KU7" s="1259"/>
      <c r="KV7" s="1259"/>
      <c r="KW7" s="1259"/>
      <c r="KX7" s="1259"/>
      <c r="KY7" s="1259"/>
      <c r="KZ7" s="1259"/>
      <c r="LA7" s="1259"/>
      <c r="LB7" s="1259"/>
      <c r="LC7" s="43"/>
      <c r="LK7" s="448"/>
      <c r="LL7" s="448"/>
      <c r="LM7" s="448"/>
      <c r="LN7" s="448"/>
      <c r="LX7" s="955"/>
    </row>
    <row r="8" spans="1:336" s="283" customFormat="1" ht="21" customHeight="1" x14ac:dyDescent="0.35">
      <c r="A8" s="166"/>
      <c r="B8" s="169"/>
      <c r="C8" s="169"/>
      <c r="D8" s="166"/>
      <c r="E8" s="166"/>
      <c r="F8" s="166"/>
      <c r="G8" s="167"/>
      <c r="H8" s="166"/>
      <c r="I8" s="166"/>
      <c r="J8" s="166"/>
      <c r="K8" s="166"/>
      <c r="L8" s="166"/>
      <c r="M8" s="167"/>
      <c r="N8" s="166"/>
      <c r="O8" s="166"/>
      <c r="P8" s="166"/>
      <c r="Q8" s="167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9"/>
      <c r="AJ8" s="169"/>
      <c r="AK8" s="166"/>
      <c r="AL8" s="167"/>
      <c r="AM8" s="166"/>
      <c r="AN8" s="166"/>
      <c r="AO8" s="166"/>
      <c r="AP8" s="166"/>
      <c r="AQ8" s="166"/>
      <c r="AR8" s="166"/>
      <c r="AS8" s="166"/>
      <c r="AT8" s="166"/>
      <c r="AU8" s="166"/>
      <c r="AV8" s="167"/>
      <c r="AW8" s="166"/>
      <c r="AX8" s="166"/>
      <c r="AY8" s="166"/>
      <c r="AZ8" s="166"/>
      <c r="BA8" s="166"/>
      <c r="BB8" s="167"/>
      <c r="BC8" s="166"/>
      <c r="BD8" s="166"/>
      <c r="BE8" s="166"/>
      <c r="BF8" s="167"/>
      <c r="BG8" s="166"/>
      <c r="BH8" s="166"/>
      <c r="BI8" s="166"/>
      <c r="BJ8" s="166"/>
      <c r="BK8" s="166"/>
      <c r="BL8" s="166"/>
      <c r="BM8" s="166"/>
      <c r="BN8" s="166"/>
      <c r="BO8" s="169"/>
      <c r="BP8" s="169"/>
      <c r="BQ8" s="166"/>
      <c r="BR8" s="166"/>
      <c r="BS8" s="166"/>
      <c r="BT8" s="166"/>
      <c r="BU8" s="166"/>
      <c r="BV8" s="166"/>
      <c r="BW8" s="166"/>
      <c r="BX8" s="166"/>
      <c r="BY8" s="167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7"/>
      <c r="CM8" s="169"/>
      <c r="CN8" s="169"/>
      <c r="CO8" s="166"/>
      <c r="CP8" s="166"/>
      <c r="CQ8" s="169"/>
      <c r="CR8" s="169"/>
      <c r="CS8" s="166"/>
      <c r="CT8" s="166"/>
      <c r="CU8" s="166"/>
      <c r="CW8" s="166"/>
      <c r="CX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N8" s="166"/>
      <c r="DO8" s="169"/>
      <c r="DP8" s="169"/>
      <c r="DQ8" s="166"/>
      <c r="DR8" s="166"/>
      <c r="DS8" s="166"/>
      <c r="DT8" s="166"/>
      <c r="DU8" s="166"/>
      <c r="DV8" s="166"/>
      <c r="DW8" s="166"/>
      <c r="DX8" s="167"/>
      <c r="DY8" s="166"/>
      <c r="DZ8" s="169">
        <f>M7</f>
        <v>0</v>
      </c>
      <c r="EA8" s="166"/>
      <c r="EB8" s="167"/>
      <c r="EC8" s="166"/>
      <c r="ED8" s="166"/>
      <c r="EE8" s="166"/>
      <c r="EF8" s="166"/>
      <c r="EG8" s="166"/>
      <c r="EH8" s="166"/>
      <c r="EI8" s="166"/>
      <c r="EJ8" s="166"/>
      <c r="EK8" s="167"/>
      <c r="EL8" s="166"/>
      <c r="EM8" s="166"/>
      <c r="EN8" s="167"/>
      <c r="EO8" s="166"/>
      <c r="EP8" s="167"/>
      <c r="EQ8" s="166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166"/>
      <c r="GI8" s="169"/>
      <c r="GJ8" s="169"/>
      <c r="GK8" s="169"/>
      <c r="GL8" s="166"/>
      <c r="GM8" s="166"/>
      <c r="GN8" s="166"/>
      <c r="GO8" s="166"/>
      <c r="GP8" s="166"/>
      <c r="GQ8" s="166"/>
      <c r="GR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9"/>
      <c r="HJ8" s="166"/>
      <c r="HK8" s="166"/>
      <c r="HL8" s="166"/>
      <c r="HM8" s="166"/>
      <c r="HN8" s="166"/>
      <c r="HO8" s="166"/>
      <c r="HP8" s="166"/>
      <c r="HQ8" s="166">
        <f>M7</f>
        <v>0</v>
      </c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259"/>
      <c r="II8" s="1259"/>
      <c r="IJ8" s="1259"/>
      <c r="IK8" s="1259"/>
      <c r="IL8" s="1259"/>
      <c r="IM8" s="1259"/>
      <c r="IN8" s="1259"/>
      <c r="IO8" s="1259"/>
      <c r="IP8" s="1259"/>
      <c r="IQ8" s="1259"/>
      <c r="IR8" s="1259"/>
      <c r="IS8" s="1259"/>
      <c r="IT8" s="1259"/>
      <c r="IU8" s="1259"/>
      <c r="IV8" s="1259"/>
      <c r="IW8" s="1259"/>
      <c r="IX8" s="1259"/>
      <c r="IY8" s="1259"/>
      <c r="IZ8" s="1259"/>
      <c r="JA8" s="1259"/>
      <c r="JB8" s="1259"/>
      <c r="JC8" s="1259"/>
      <c r="JD8" s="1259"/>
      <c r="JE8" s="1259"/>
      <c r="JF8" s="1259"/>
      <c r="JG8" s="1259"/>
      <c r="JH8" s="1259"/>
      <c r="JI8" s="166"/>
      <c r="JJ8" s="169"/>
      <c r="JK8" s="166"/>
      <c r="JL8" s="161"/>
      <c r="JM8" s="43"/>
      <c r="JN8" s="43"/>
      <c r="JO8" s="43"/>
      <c r="JP8" s="43"/>
      <c r="JQ8" s="43"/>
      <c r="JR8" s="43"/>
      <c r="JS8" s="43"/>
      <c r="JT8" s="43"/>
      <c r="JU8" s="43"/>
      <c r="JV8" s="187">
        <f>M7</f>
        <v>0</v>
      </c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1259"/>
      <c r="KM8" s="1259"/>
      <c r="KN8" s="1259"/>
      <c r="KO8" s="1259"/>
      <c r="KP8" s="1259"/>
      <c r="KQ8" s="1259"/>
      <c r="KR8" s="1259"/>
      <c r="KS8" s="1259"/>
      <c r="KT8" s="1259"/>
      <c r="KU8" s="1259"/>
      <c r="KV8" s="1259"/>
      <c r="KW8" s="1259"/>
      <c r="KX8" s="1259"/>
      <c r="KY8" s="1259"/>
      <c r="KZ8" s="1259"/>
      <c r="LA8" s="1259"/>
      <c r="LB8" s="1259"/>
      <c r="LK8" s="449"/>
      <c r="LL8" s="449"/>
      <c r="LM8" s="449"/>
      <c r="LN8" s="449"/>
      <c r="LX8" s="956"/>
    </row>
    <row r="9" spans="1:336" s="283" customFormat="1" ht="23.25" x14ac:dyDescent="0.35">
      <c r="A9" s="1425"/>
      <c r="B9" s="169"/>
      <c r="C9" s="169"/>
      <c r="D9" s="166"/>
      <c r="E9" s="166"/>
      <c r="F9" s="166"/>
      <c r="G9" s="167"/>
      <c r="H9" s="166"/>
      <c r="I9" s="166"/>
      <c r="J9" s="166"/>
      <c r="K9" s="166"/>
      <c r="L9" s="166"/>
      <c r="M9" s="167"/>
      <c r="N9" s="166"/>
      <c r="O9" s="166"/>
      <c r="P9" s="166"/>
      <c r="Q9" s="167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9"/>
      <c r="AJ9" s="169"/>
      <c r="AK9" s="166"/>
      <c r="AL9" s="167"/>
      <c r="AM9" s="166"/>
      <c r="AN9" s="166"/>
      <c r="AO9" s="166"/>
      <c r="AP9" s="166"/>
      <c r="AQ9" s="166"/>
      <c r="AR9" s="166"/>
      <c r="AS9" s="166"/>
      <c r="AT9" s="166"/>
      <c r="AU9" s="166"/>
      <c r="AV9" s="167"/>
      <c r="AW9" s="166"/>
      <c r="AX9" s="166"/>
      <c r="AY9" s="166"/>
      <c r="AZ9" s="166"/>
      <c r="BA9" s="166"/>
      <c r="BB9" s="167"/>
      <c r="BC9" s="166"/>
      <c r="BD9" s="166"/>
      <c r="BE9" s="166"/>
      <c r="BF9" s="167"/>
      <c r="BG9" s="166"/>
      <c r="BH9" s="166"/>
      <c r="BI9" s="166"/>
      <c r="BJ9" s="166"/>
      <c r="BK9" s="166"/>
      <c r="BL9" s="166"/>
      <c r="BM9" s="166"/>
      <c r="BN9" s="166"/>
      <c r="BO9" s="169"/>
      <c r="BP9" s="169"/>
      <c r="BQ9" s="166"/>
      <c r="BR9" s="166"/>
      <c r="BS9" s="166"/>
      <c r="BT9" s="166"/>
      <c r="BU9" s="166"/>
      <c r="BV9" s="166"/>
      <c r="BW9" s="166"/>
      <c r="BX9" s="166"/>
      <c r="BY9" s="167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7"/>
      <c r="CM9" s="169"/>
      <c r="CN9" s="169"/>
      <c r="CO9" s="166"/>
      <c r="CP9" s="166"/>
      <c r="CQ9" s="169"/>
      <c r="CR9" s="169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N9" s="166"/>
      <c r="DO9" s="169"/>
      <c r="DP9" s="169"/>
      <c r="DQ9" s="166"/>
      <c r="DR9" s="166"/>
      <c r="DS9" s="166"/>
      <c r="DT9" s="166"/>
      <c r="DU9" s="166"/>
      <c r="DV9" s="166"/>
      <c r="DW9" s="166"/>
      <c r="DX9" s="167"/>
      <c r="DY9" s="166"/>
      <c r="DZ9" s="166"/>
      <c r="EA9" s="166"/>
      <c r="EB9" s="167"/>
      <c r="EC9" s="166"/>
      <c r="ED9" s="166"/>
      <c r="EE9" s="166"/>
      <c r="EF9" s="166"/>
      <c r="EG9" s="166"/>
      <c r="EH9" s="166"/>
      <c r="EI9" s="166"/>
      <c r="EJ9" s="166"/>
      <c r="EK9" s="167"/>
      <c r="EL9" s="166"/>
      <c r="EM9" s="166"/>
      <c r="EN9" s="167"/>
      <c r="EO9" s="166"/>
      <c r="EP9" s="167"/>
      <c r="EQ9" s="166"/>
      <c r="ER9" s="169"/>
      <c r="ES9" s="166"/>
      <c r="ET9" s="166"/>
      <c r="EU9" s="166"/>
      <c r="EV9" s="166"/>
      <c r="EW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9"/>
      <c r="GJ9" s="169"/>
      <c r="GK9" s="169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9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9"/>
      <c r="II9" s="166"/>
      <c r="IJ9" s="166"/>
      <c r="IK9" s="166"/>
      <c r="IL9" s="166"/>
      <c r="IM9" s="166"/>
      <c r="IN9" s="166">
        <f>M7</f>
        <v>0</v>
      </c>
      <c r="IO9" s="166"/>
      <c r="IP9" s="166"/>
      <c r="IQ9" s="166"/>
      <c r="IR9" s="166"/>
      <c r="IS9" s="166"/>
      <c r="IT9" s="166"/>
      <c r="IU9" s="166"/>
      <c r="IV9" s="166"/>
      <c r="IW9" s="166"/>
      <c r="IX9" s="166"/>
      <c r="IY9" s="166"/>
      <c r="IZ9" s="166"/>
      <c r="JA9" s="166"/>
      <c r="JB9" s="166"/>
      <c r="JC9" s="166"/>
      <c r="JD9" s="166"/>
      <c r="JE9" s="166"/>
      <c r="JF9" s="166"/>
      <c r="JG9" s="166"/>
      <c r="JH9" s="166"/>
      <c r="JI9" s="166"/>
      <c r="JJ9" s="169"/>
      <c r="JK9" s="166"/>
      <c r="JL9" s="169"/>
      <c r="JM9" s="162"/>
      <c r="JN9" s="162"/>
      <c r="JO9" s="163"/>
      <c r="JP9" s="162"/>
      <c r="JQ9" s="162"/>
      <c r="JR9" s="162"/>
      <c r="JS9" s="162"/>
      <c r="JT9" s="166"/>
      <c r="JU9" s="166"/>
      <c r="JV9" s="166"/>
      <c r="JW9" s="166"/>
      <c r="JX9" s="166"/>
      <c r="JY9" s="162"/>
      <c r="JZ9" s="166"/>
      <c r="KA9" s="166"/>
      <c r="KB9" s="166"/>
      <c r="KC9" s="166"/>
      <c r="KD9" s="162"/>
      <c r="KE9" s="187">
        <f>M7</f>
        <v>0</v>
      </c>
      <c r="KF9" s="166"/>
      <c r="KG9" s="162"/>
      <c r="KH9" s="162"/>
      <c r="KI9" s="162"/>
      <c r="KJ9" s="163"/>
      <c r="KK9" s="163"/>
      <c r="KL9" s="169"/>
      <c r="KM9" s="162"/>
      <c r="KN9" s="162"/>
      <c r="KO9" s="162"/>
      <c r="KP9" s="162"/>
      <c r="KQ9" s="169"/>
      <c r="KR9" s="169"/>
      <c r="KS9" s="169"/>
      <c r="KT9" s="169"/>
      <c r="KU9" s="169"/>
      <c r="LK9" s="449"/>
      <c r="LL9" s="449"/>
      <c r="LM9" s="449"/>
      <c r="LN9" s="449"/>
      <c r="LX9" s="956"/>
    </row>
    <row r="10" spans="1:336" s="284" customFormat="1" ht="23.25" x14ac:dyDescent="0.35">
      <c r="A10" s="1425"/>
      <c r="B10" s="45"/>
      <c r="C10" s="45"/>
      <c r="D10" s="44"/>
      <c r="E10" s="44"/>
      <c r="F10" s="44"/>
      <c r="G10" s="85"/>
      <c r="H10" s="44"/>
      <c r="I10" s="44"/>
      <c r="J10" s="44"/>
      <c r="K10" s="44"/>
      <c r="L10" s="44"/>
      <c r="M10" s="85"/>
      <c r="N10" s="44"/>
      <c r="O10" s="44"/>
      <c r="P10" s="44"/>
      <c r="Q10" s="85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5"/>
      <c r="AJ10" s="45"/>
      <c r="AK10" s="44"/>
      <c r="AL10" s="85"/>
      <c r="AM10" s="44"/>
      <c r="AN10" s="44"/>
      <c r="AO10" s="44"/>
      <c r="AP10" s="44"/>
      <c r="AQ10" s="44"/>
      <c r="AR10" s="44"/>
      <c r="AS10" s="44"/>
      <c r="AT10" s="44"/>
      <c r="AU10" s="44"/>
      <c r="AV10" s="85"/>
      <c r="AW10" s="44"/>
      <c r="AX10" s="44"/>
      <c r="AY10" s="44"/>
      <c r="AZ10" s="44"/>
      <c r="BA10" s="44"/>
      <c r="BB10" s="85"/>
      <c r="BC10" s="44"/>
      <c r="BD10" s="44"/>
      <c r="BE10" s="44"/>
      <c r="BF10" s="85"/>
      <c r="BG10" s="44"/>
      <c r="BH10" s="44"/>
      <c r="BI10" s="44"/>
      <c r="BJ10" s="44"/>
      <c r="BK10" s="44"/>
      <c r="BL10" s="44"/>
      <c r="BM10" s="44"/>
      <c r="BN10" s="44"/>
      <c r="BO10" s="45"/>
      <c r="BP10" s="45"/>
      <c r="BQ10" s="44"/>
      <c r="BR10" s="44"/>
      <c r="BS10" s="44"/>
      <c r="BT10" s="44"/>
      <c r="BU10" s="44"/>
      <c r="BV10" s="44"/>
      <c r="BW10" s="44"/>
      <c r="BX10" s="44"/>
      <c r="BY10" s="85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85"/>
      <c r="CM10" s="45"/>
      <c r="CN10" s="45"/>
      <c r="CO10" s="44"/>
      <c r="CP10" s="44"/>
      <c r="CQ10" s="45"/>
      <c r="CR10" s="45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N10" s="44"/>
      <c r="DO10" s="45"/>
      <c r="DP10" s="45"/>
      <c r="DQ10" s="44"/>
      <c r="DR10" s="44"/>
      <c r="DS10" s="44"/>
      <c r="DT10" s="44"/>
      <c r="DU10" s="44"/>
      <c r="DV10" s="44"/>
      <c r="DW10" s="44"/>
      <c r="DX10" s="85"/>
      <c r="DY10" s="44"/>
      <c r="DZ10" s="44"/>
      <c r="EA10" s="44"/>
      <c r="EB10" s="85"/>
      <c r="EC10" s="44"/>
      <c r="ED10" s="44"/>
      <c r="EE10" s="44"/>
      <c r="EF10" s="44"/>
      <c r="EG10" s="44"/>
      <c r="EH10" s="44"/>
      <c r="EI10" s="44"/>
      <c r="EJ10" s="44"/>
      <c r="EK10" s="85"/>
      <c r="EL10" s="44"/>
      <c r="EM10" s="44"/>
      <c r="EN10" s="85"/>
      <c r="EO10" s="44"/>
      <c r="EP10" s="85"/>
      <c r="EQ10" s="44"/>
      <c r="ER10" s="45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5"/>
      <c r="GJ10" s="45"/>
      <c r="GK10" s="45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5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5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5"/>
      <c r="JK10" s="44"/>
      <c r="JL10" s="169"/>
      <c r="JM10" s="166"/>
      <c r="JN10" s="166"/>
      <c r="JO10" s="166"/>
      <c r="JP10" s="166"/>
      <c r="JQ10" s="166"/>
      <c r="JR10" s="45"/>
      <c r="JS10" s="166"/>
      <c r="JT10" s="166"/>
      <c r="JU10" s="166"/>
      <c r="JV10" s="166"/>
      <c r="JW10" s="166"/>
      <c r="JX10" s="166"/>
      <c r="JY10" s="166"/>
      <c r="JZ10" s="166"/>
      <c r="KA10" s="166"/>
      <c r="KB10" s="166"/>
      <c r="KC10" s="166"/>
      <c r="KD10" s="166"/>
      <c r="KE10" s="166"/>
      <c r="KF10" s="166"/>
      <c r="KG10" s="166"/>
      <c r="KH10" s="166"/>
      <c r="KI10" s="166"/>
      <c r="KJ10" s="44"/>
      <c r="KK10" s="44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LK10" s="450"/>
      <c r="LL10" s="450"/>
      <c r="LM10" s="450"/>
      <c r="LN10" s="450"/>
      <c r="LX10" s="957"/>
    </row>
    <row r="11" spans="1:336" ht="13.5" thickBot="1" x14ac:dyDescent="0.25">
      <c r="LK11" s="445"/>
      <c r="LL11" s="445"/>
      <c r="LM11" s="445"/>
      <c r="LN11" s="445"/>
    </row>
    <row r="12" spans="1:336" ht="15.75" customHeight="1" thickBot="1" x14ac:dyDescent="0.35">
      <c r="A12" s="4"/>
      <c r="B12" s="993" t="s">
        <v>1</v>
      </c>
      <c r="C12" s="65"/>
      <c r="D12" s="1209" t="s">
        <v>6</v>
      </c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  <c r="Q12" s="1151"/>
      <c r="R12" s="1151"/>
      <c r="S12" s="1151"/>
      <c r="T12" s="1151"/>
      <c r="U12" s="1151"/>
      <c r="V12" s="1151"/>
      <c r="W12" s="1151"/>
      <c r="X12" s="1151"/>
      <c r="Y12" s="1151"/>
      <c r="Z12" s="1151"/>
      <c r="AA12" s="1151"/>
      <c r="AB12" s="1151"/>
      <c r="AC12" s="1151"/>
      <c r="AD12" s="1151"/>
      <c r="AE12" s="1151"/>
      <c r="AF12" s="1422"/>
      <c r="AG12" s="438"/>
      <c r="AH12" s="971"/>
      <c r="AI12" s="993" t="s">
        <v>1</v>
      </c>
      <c r="AJ12" s="65"/>
      <c r="AK12" s="1209" t="s">
        <v>23</v>
      </c>
      <c r="AL12" s="1151"/>
      <c r="AM12" s="1151"/>
      <c r="AN12" s="1151"/>
      <c r="AO12" s="1151"/>
      <c r="AP12" s="1151"/>
      <c r="AQ12" s="1151"/>
      <c r="AR12" s="1151"/>
      <c r="AS12" s="1151"/>
      <c r="AT12" s="1151"/>
      <c r="AU12" s="1151"/>
      <c r="AV12" s="1151"/>
      <c r="AW12" s="1151"/>
      <c r="AX12" s="1151"/>
      <c r="AY12" s="1151"/>
      <c r="AZ12" s="1151"/>
      <c r="BA12" s="1151"/>
      <c r="BB12" s="1151"/>
      <c r="BC12" s="1151"/>
      <c r="BD12" s="1151"/>
      <c r="BE12" s="1151"/>
      <c r="BF12" s="1151"/>
      <c r="BG12" s="1151"/>
      <c r="BH12" s="1151"/>
      <c r="BI12" s="1151"/>
      <c r="BJ12" s="1151"/>
      <c r="BK12" s="1151"/>
      <c r="BL12" s="1151"/>
      <c r="BM12" s="1422"/>
      <c r="BN12" s="971"/>
      <c r="BO12" s="993" t="s">
        <v>1</v>
      </c>
      <c r="BP12" s="65"/>
      <c r="BQ12" s="1209" t="s">
        <v>37</v>
      </c>
      <c r="BR12" s="1151"/>
      <c r="BS12" s="1151"/>
      <c r="BT12" s="1151"/>
      <c r="BU12" s="1151"/>
      <c r="BV12" s="1151"/>
      <c r="BW12" s="1151"/>
      <c r="BX12" s="1151"/>
      <c r="BY12" s="1151"/>
      <c r="BZ12" s="1151"/>
      <c r="CA12" s="1151"/>
      <c r="CB12" s="1151"/>
      <c r="CC12" s="1151"/>
      <c r="CD12" s="1151"/>
      <c r="CE12" s="1151"/>
      <c r="CF12" s="1151"/>
      <c r="CG12" s="1151"/>
      <c r="CH12" s="1151"/>
      <c r="CI12" s="1151"/>
      <c r="CJ12" s="1151"/>
      <c r="CK12" s="1151"/>
      <c r="CL12" s="1151"/>
      <c r="CM12" s="1151"/>
      <c r="CN12" s="1151"/>
      <c r="CO12" s="1422"/>
      <c r="CP12" s="971"/>
      <c r="CQ12" s="994" t="s">
        <v>1</v>
      </c>
      <c r="CR12" s="65"/>
      <c r="CS12" s="1209" t="s">
        <v>211</v>
      </c>
      <c r="CT12" s="1151"/>
      <c r="CU12" s="1151"/>
      <c r="CV12" s="1151"/>
      <c r="CW12" s="1151"/>
      <c r="CX12" s="1151"/>
      <c r="CY12" s="1151"/>
      <c r="CZ12" s="1151"/>
      <c r="DA12" s="1151"/>
      <c r="DB12" s="1151"/>
      <c r="DC12" s="1151"/>
      <c r="DD12" s="1151"/>
      <c r="DE12" s="1151"/>
      <c r="DF12" s="1151"/>
      <c r="DG12" s="1151"/>
      <c r="DH12" s="1151"/>
      <c r="DI12" s="1151"/>
      <c r="DJ12" s="1151"/>
      <c r="DK12" s="1151"/>
      <c r="DL12" s="1151"/>
      <c r="DM12" s="1151"/>
      <c r="DN12" s="971"/>
      <c r="DO12" s="993" t="s">
        <v>1</v>
      </c>
      <c r="DP12" s="64"/>
      <c r="DQ12" s="1209" t="s">
        <v>40</v>
      </c>
      <c r="DR12" s="1151"/>
      <c r="DS12" s="1151"/>
      <c r="DT12" s="1151"/>
      <c r="DU12" s="1151"/>
      <c r="DV12" s="1151"/>
      <c r="DW12" s="1151"/>
      <c r="DX12" s="1151"/>
      <c r="DY12" s="1151"/>
      <c r="DZ12" s="1151"/>
      <c r="EA12" s="1151"/>
      <c r="EB12" s="1151"/>
      <c r="EC12" s="1151"/>
      <c r="ED12" s="1151"/>
      <c r="EE12" s="1151"/>
      <c r="EF12" s="1151"/>
      <c r="EG12" s="1151"/>
      <c r="EH12" s="1151"/>
      <c r="EI12" s="1151"/>
      <c r="EJ12" s="1151"/>
      <c r="EK12" s="1151"/>
      <c r="EL12" s="1151"/>
      <c r="EM12" s="1151"/>
      <c r="EN12" s="1151"/>
      <c r="EO12" s="1151"/>
      <c r="EP12" s="98"/>
      <c r="EQ12" s="7"/>
      <c r="ER12" s="994" t="s">
        <v>1</v>
      </c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8"/>
      <c r="GC12" s="214"/>
      <c r="GD12" s="213"/>
      <c r="GE12" s="213"/>
      <c r="GF12" s="213"/>
      <c r="GG12" s="213"/>
      <c r="GH12" s="213"/>
      <c r="GI12" s="994" t="s">
        <v>1</v>
      </c>
      <c r="GJ12" s="36"/>
      <c r="GK12" s="36"/>
      <c r="GL12" s="213"/>
      <c r="GM12" s="213"/>
      <c r="GN12" s="9"/>
      <c r="GO12" s="214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36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36"/>
      <c r="II12" s="213"/>
      <c r="IJ12" s="213"/>
      <c r="IK12" s="213"/>
      <c r="IL12" s="213"/>
      <c r="IM12" s="213"/>
      <c r="IN12" s="213"/>
      <c r="IO12" s="213"/>
      <c r="IP12" s="213"/>
      <c r="IQ12" s="213"/>
      <c r="IR12" s="213"/>
      <c r="IS12" s="213"/>
      <c r="IT12" s="213"/>
      <c r="IU12" s="213"/>
      <c r="IV12" s="213"/>
      <c r="IW12" s="213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3"/>
      <c r="JJ12" s="36"/>
      <c r="JK12" s="47"/>
      <c r="JL12" s="216"/>
      <c r="JM12" s="216"/>
      <c r="JN12" s="215"/>
      <c r="JO12" s="215"/>
      <c r="JP12" s="215"/>
      <c r="JQ12" s="215"/>
      <c r="JR12" s="215"/>
      <c r="JS12" s="215"/>
      <c r="JT12" s="215"/>
      <c r="JU12" s="273"/>
      <c r="JV12" s="273"/>
      <c r="JW12" s="273"/>
      <c r="JX12" s="273"/>
      <c r="JY12" s="273"/>
      <c r="JZ12" s="273"/>
      <c r="KA12" s="273"/>
      <c r="KB12" s="273"/>
      <c r="KC12" s="273"/>
      <c r="KD12" s="273"/>
      <c r="KE12" s="215"/>
      <c r="KF12" s="215"/>
      <c r="KG12" s="215"/>
      <c r="KH12" s="215"/>
      <c r="KI12" s="215"/>
      <c r="KJ12" s="215"/>
      <c r="KK12" s="295"/>
      <c r="KL12" s="36"/>
      <c r="KM12" s="1191" t="s">
        <v>184</v>
      </c>
      <c r="KN12" s="1183"/>
      <c r="KO12" s="1183"/>
      <c r="KP12" s="1183"/>
      <c r="KQ12" s="1183"/>
      <c r="KR12" s="1183"/>
      <c r="KS12" s="1183"/>
      <c r="KT12" s="1183"/>
      <c r="KU12" s="1447"/>
      <c r="LD12" s="36"/>
      <c r="LE12" s="1092" t="s">
        <v>212</v>
      </c>
      <c r="LF12" s="1093"/>
      <c r="LG12" s="1093"/>
      <c r="LH12" s="1093"/>
      <c r="LI12" s="1093"/>
      <c r="LJ12" s="1094"/>
      <c r="LK12" s="1095" t="s">
        <v>10</v>
      </c>
      <c r="LL12" s="1096"/>
      <c r="LM12" s="1096"/>
      <c r="LN12" s="1097"/>
      <c r="LO12" s="1769" t="s">
        <v>218</v>
      </c>
      <c r="LP12" s="1770"/>
      <c r="LQ12" s="1770"/>
      <c r="LR12" s="1771"/>
      <c r="LS12" s="1789" t="s">
        <v>235</v>
      </c>
      <c r="LT12" s="1790"/>
      <c r="LU12" s="1790"/>
      <c r="LV12" s="1790"/>
      <c r="LW12" s="1791"/>
    </row>
    <row r="13" spans="1:336" ht="33.75" customHeight="1" thickBot="1" x14ac:dyDescent="0.35">
      <c r="A13" s="1426" t="s">
        <v>163</v>
      </c>
      <c r="B13" s="1553" t="s">
        <v>169</v>
      </c>
      <c r="C13" s="66"/>
      <c r="D13" s="1220" t="s">
        <v>2</v>
      </c>
      <c r="E13" s="1221"/>
      <c r="F13" s="1221"/>
      <c r="G13" s="1268"/>
      <c r="H13" s="1667" t="s">
        <v>7</v>
      </c>
      <c r="I13" s="1667" t="s">
        <v>7</v>
      </c>
      <c r="J13" s="1124" t="s">
        <v>9</v>
      </c>
      <c r="K13" s="1125"/>
      <c r="L13" s="1126"/>
      <c r="M13" s="495"/>
      <c r="N13" s="1173" t="s">
        <v>15</v>
      </c>
      <c r="O13" s="1174"/>
      <c r="P13" s="1174"/>
      <c r="Q13" s="1175"/>
      <c r="R13" s="1124" t="s">
        <v>16</v>
      </c>
      <c r="S13" s="1125"/>
      <c r="T13" s="1125"/>
      <c r="U13" s="1125"/>
      <c r="V13" s="1125"/>
      <c r="W13" s="1126"/>
      <c r="X13" s="1220" t="s">
        <v>17</v>
      </c>
      <c r="Y13" s="1268"/>
      <c r="Z13" s="1173" t="s">
        <v>18</v>
      </c>
      <c r="AA13" s="1175"/>
      <c r="AB13" s="1173" t="s">
        <v>21</v>
      </c>
      <c r="AC13" s="1175"/>
      <c r="AD13" s="1173" t="s">
        <v>22</v>
      </c>
      <c r="AE13" s="1174"/>
      <c r="AF13" s="1175"/>
      <c r="AG13" s="439"/>
      <c r="AH13" s="967"/>
      <c r="AI13" s="1553" t="s">
        <v>169</v>
      </c>
      <c r="AJ13" s="471"/>
      <c r="AK13" s="1386" t="s">
        <v>24</v>
      </c>
      <c r="AL13" s="1387"/>
      <c r="AM13" s="1387"/>
      <c r="AN13" s="1387"/>
      <c r="AO13" s="1387"/>
      <c r="AP13" s="1387"/>
      <c r="AQ13" s="1388"/>
      <c r="AR13" s="1124" t="s">
        <v>29</v>
      </c>
      <c r="AS13" s="1126"/>
      <c r="AT13" s="966" t="s">
        <v>30</v>
      </c>
      <c r="AU13" s="1124" t="s">
        <v>31</v>
      </c>
      <c r="AV13" s="1125"/>
      <c r="AW13" s="1125"/>
      <c r="AX13" s="1126"/>
      <c r="AY13" s="1124" t="s">
        <v>35</v>
      </c>
      <c r="AZ13" s="1125"/>
      <c r="BA13" s="1125"/>
      <c r="BB13" s="1125"/>
      <c r="BC13" s="1125"/>
      <c r="BD13" s="1125"/>
      <c r="BE13" s="1125"/>
      <c r="BF13" s="1125"/>
      <c r="BG13" s="1125"/>
      <c r="BH13" s="1125"/>
      <c r="BI13" s="1125"/>
      <c r="BJ13" s="1125"/>
      <c r="BK13" s="1125"/>
      <c r="BL13" s="1126"/>
      <c r="BM13" s="1167" t="s">
        <v>36</v>
      </c>
      <c r="BN13" s="984"/>
      <c r="BO13" s="1553" t="s">
        <v>169</v>
      </c>
      <c r="BP13" s="66"/>
      <c r="BQ13" s="1170" t="s">
        <v>119</v>
      </c>
      <c r="BR13" s="1167" t="s">
        <v>118</v>
      </c>
      <c r="BS13" s="1170" t="s">
        <v>38</v>
      </c>
      <c r="BT13" s="1170" t="s">
        <v>120</v>
      </c>
      <c r="BU13" s="1170" t="s">
        <v>39</v>
      </c>
      <c r="BV13" s="1124" t="s">
        <v>35</v>
      </c>
      <c r="BW13" s="1125"/>
      <c r="BX13" s="1125"/>
      <c r="BY13" s="1125"/>
      <c r="BZ13" s="1125"/>
      <c r="CA13" s="1125"/>
      <c r="CB13" s="1125"/>
      <c r="CC13" s="1125"/>
      <c r="CD13" s="1125"/>
      <c r="CE13" s="1125"/>
      <c r="CF13" s="1125"/>
      <c r="CG13" s="1125"/>
      <c r="CH13" s="1125"/>
      <c r="CI13" s="1126"/>
      <c r="CJ13" s="1343" t="s">
        <v>26</v>
      </c>
      <c r="CK13" s="1344"/>
      <c r="CL13" s="1345"/>
      <c r="CM13" s="1337"/>
      <c r="CN13" s="1338"/>
      <c r="CO13" s="1167" t="s">
        <v>36</v>
      </c>
      <c r="CP13" s="984"/>
      <c r="CQ13" s="1553" t="s">
        <v>169</v>
      </c>
      <c r="CR13" s="66"/>
      <c r="CS13" s="1170" t="s">
        <v>119</v>
      </c>
      <c r="CT13" s="1167" t="s">
        <v>118</v>
      </c>
      <c r="CU13" s="1170" t="s">
        <v>38</v>
      </c>
      <c r="CV13" s="1170" t="s">
        <v>120</v>
      </c>
      <c r="CW13" s="1170" t="s">
        <v>39</v>
      </c>
      <c r="CX13" s="1124" t="s">
        <v>35</v>
      </c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6"/>
      <c r="DJ13" s="1260" t="s">
        <v>26</v>
      </c>
      <c r="DK13" s="1261"/>
      <c r="DL13" s="1152" t="s">
        <v>11</v>
      </c>
      <c r="DM13" s="1153"/>
      <c r="DN13" s="984"/>
      <c r="DO13" s="1553" t="s">
        <v>169</v>
      </c>
      <c r="DP13" s="471"/>
      <c r="DQ13" s="1170" t="s">
        <v>119</v>
      </c>
      <c r="DR13" s="1167" t="s">
        <v>118</v>
      </c>
      <c r="DS13" s="1170" t="s">
        <v>120</v>
      </c>
      <c r="DT13" s="1170" t="s">
        <v>39</v>
      </c>
      <c r="DU13" s="1124" t="s">
        <v>35</v>
      </c>
      <c r="DV13" s="1125"/>
      <c r="DW13" s="1125"/>
      <c r="DX13" s="1125"/>
      <c r="DY13" s="1125"/>
      <c r="DZ13" s="1125"/>
      <c r="EA13" s="1125"/>
      <c r="EB13" s="1125"/>
      <c r="EC13" s="1125"/>
      <c r="ED13" s="1125"/>
      <c r="EE13" s="1125"/>
      <c r="EF13" s="1125"/>
      <c r="EG13" s="1125"/>
      <c r="EH13" s="1126"/>
      <c r="EI13" s="1323" t="s">
        <v>26</v>
      </c>
      <c r="EJ13" s="1324"/>
      <c r="EK13" s="1325"/>
      <c r="EL13" s="1167" t="s">
        <v>41</v>
      </c>
      <c r="EM13" s="1284" t="s">
        <v>42</v>
      </c>
      <c r="EN13" s="1163"/>
      <c r="EO13" s="1284" t="s">
        <v>43</v>
      </c>
      <c r="EP13" s="1163"/>
      <c r="EQ13" s="984"/>
      <c r="ER13" s="1553" t="s">
        <v>169</v>
      </c>
      <c r="ES13" s="1182" t="s">
        <v>44</v>
      </c>
      <c r="ET13" s="1180"/>
      <c r="EU13" s="1180"/>
      <c r="EV13" s="1180"/>
      <c r="EW13" s="1180"/>
      <c r="EX13" s="1180"/>
      <c r="EY13" s="1180"/>
      <c r="EZ13" s="1180"/>
      <c r="FA13" s="1180"/>
      <c r="FB13" s="1180"/>
      <c r="FC13" s="1180"/>
      <c r="FD13" s="1180"/>
      <c r="FE13" s="988"/>
      <c r="FF13" s="988"/>
      <c r="FG13" s="988"/>
      <c r="FH13" s="988"/>
      <c r="FI13" s="988"/>
      <c r="FJ13" s="988"/>
      <c r="FK13" s="1450" t="s">
        <v>172</v>
      </c>
      <c r="FL13" s="1451"/>
      <c r="FM13" s="1451"/>
      <c r="FN13" s="1451"/>
      <c r="FO13" s="1451"/>
      <c r="FP13" s="1451"/>
      <c r="FQ13" s="1452"/>
      <c r="FR13" s="1182" t="s">
        <v>53</v>
      </c>
      <c r="FS13" s="1180"/>
      <c r="FT13" s="1180"/>
      <c r="FU13" s="1180"/>
      <c r="FV13" s="1180"/>
      <c r="FW13" s="1180"/>
      <c r="FX13" s="1180"/>
      <c r="FY13" s="1180"/>
      <c r="FZ13" s="1180"/>
      <c r="GA13" s="1180"/>
      <c r="GB13" s="1180"/>
      <c r="GC13" s="1180"/>
      <c r="GD13" s="1180"/>
      <c r="GE13" s="1180"/>
      <c r="GF13" s="1180"/>
      <c r="GG13" s="1181"/>
      <c r="GH13" s="12"/>
      <c r="GI13" s="1656" t="s">
        <v>169</v>
      </c>
      <c r="GJ13" s="1193" t="s">
        <v>171</v>
      </c>
      <c r="GK13" s="1659" t="s">
        <v>183</v>
      </c>
      <c r="GL13" s="1355" t="s">
        <v>61</v>
      </c>
      <c r="GM13" s="1356"/>
      <c r="GN13" s="1356"/>
      <c r="GO13" s="1356"/>
      <c r="GP13" s="1356"/>
      <c r="GQ13" s="1356"/>
      <c r="GR13" s="1356"/>
      <c r="GS13" s="1356"/>
      <c r="GT13" s="1356"/>
      <c r="GU13" s="1356"/>
      <c r="GV13" s="1356"/>
      <c r="GW13" s="1356"/>
      <c r="GX13" s="1356"/>
      <c r="GY13" s="1356"/>
      <c r="GZ13" s="1356"/>
      <c r="HA13" s="1356"/>
      <c r="HB13" s="1356"/>
      <c r="HC13" s="1356"/>
      <c r="HD13" s="1356"/>
      <c r="HE13" s="1356"/>
      <c r="HF13" s="1356"/>
      <c r="HG13" s="1357"/>
      <c r="HH13" s="37"/>
      <c r="HI13" s="1355" t="s">
        <v>61</v>
      </c>
      <c r="HJ13" s="1356"/>
      <c r="HK13" s="1356"/>
      <c r="HL13" s="1356"/>
      <c r="HM13" s="1356"/>
      <c r="HN13" s="1356"/>
      <c r="HO13" s="1356"/>
      <c r="HP13" s="1356"/>
      <c r="HQ13" s="1357"/>
      <c r="HR13" s="1130" t="s">
        <v>80</v>
      </c>
      <c r="HS13" s="1310"/>
      <c r="HT13" s="1310"/>
      <c r="HU13" s="1310"/>
      <c r="HV13" s="1310"/>
      <c r="HW13" s="1310"/>
      <c r="HX13" s="1310"/>
      <c r="HY13" s="1310"/>
      <c r="HZ13" s="1310"/>
      <c r="IA13" s="1310"/>
      <c r="IB13" s="1310"/>
      <c r="IC13" s="1310"/>
      <c r="ID13" s="1310"/>
      <c r="IE13" s="1310"/>
      <c r="IF13" s="1311"/>
      <c r="IG13" s="7"/>
      <c r="IH13" s="7"/>
      <c r="II13" s="1130" t="s">
        <v>89</v>
      </c>
      <c r="IJ13" s="1310"/>
      <c r="IK13" s="1310"/>
      <c r="IL13" s="1310"/>
      <c r="IM13" s="1310"/>
      <c r="IN13" s="1310"/>
      <c r="IO13" s="1310"/>
      <c r="IP13" s="1310"/>
      <c r="IQ13" s="1310"/>
      <c r="IR13" s="1310"/>
      <c r="IS13" s="1310"/>
      <c r="IT13" s="1310"/>
      <c r="IU13" s="1310"/>
      <c r="IV13" s="1310"/>
      <c r="IW13" s="1311"/>
      <c r="IX13" s="1130" t="s">
        <v>95</v>
      </c>
      <c r="IY13" s="1310"/>
      <c r="IZ13" s="1310"/>
      <c r="JA13" s="1310"/>
      <c r="JB13" s="1310"/>
      <c r="JC13" s="1311"/>
      <c r="JD13" s="1140" t="s">
        <v>98</v>
      </c>
      <c r="JE13" s="1317"/>
      <c r="JF13" s="1317"/>
      <c r="JG13" s="1317"/>
      <c r="JH13" s="1318"/>
      <c r="JI13" s="7"/>
      <c r="JJ13" s="7"/>
      <c r="JK13" s="1699" t="s">
        <v>103</v>
      </c>
      <c r="JL13" s="1700"/>
      <c r="JM13" s="1700"/>
      <c r="JN13" s="1700"/>
      <c r="JO13" s="1701"/>
      <c r="JP13" s="1702" t="s">
        <v>121</v>
      </c>
      <c r="JQ13" s="1703"/>
      <c r="JR13" s="1703"/>
      <c r="JS13" s="1703"/>
      <c r="JT13" s="1703"/>
      <c r="JU13" s="1706" t="s">
        <v>178</v>
      </c>
      <c r="JV13" s="1707"/>
      <c r="JW13" s="1707"/>
      <c r="JX13" s="1707"/>
      <c r="JY13" s="1707"/>
      <c r="JZ13" s="1707"/>
      <c r="KA13" s="1707"/>
      <c r="KB13" s="1707"/>
      <c r="KC13" s="1707"/>
      <c r="KD13" s="1707"/>
      <c r="KE13" s="1707"/>
      <c r="KF13" s="1707"/>
      <c r="KG13" s="1707"/>
      <c r="KH13" s="1707"/>
      <c r="KI13" s="1707"/>
      <c r="KJ13" s="1708"/>
      <c r="KK13" s="976"/>
      <c r="KL13" s="7"/>
      <c r="KM13" s="1227"/>
      <c r="KN13" s="1448"/>
      <c r="KO13" s="1448"/>
      <c r="KP13" s="1448"/>
      <c r="KQ13" s="1448"/>
      <c r="KR13" s="1448"/>
      <c r="KS13" s="1448"/>
      <c r="KT13" s="1448"/>
      <c r="KU13" s="1449"/>
      <c r="LD13" s="7"/>
      <c r="LE13" s="1108" t="s">
        <v>213</v>
      </c>
      <c r="LF13" s="1109"/>
      <c r="LG13" s="1109"/>
      <c r="LH13" s="1109"/>
      <c r="LI13" s="1109"/>
      <c r="LJ13" s="1110"/>
      <c r="LK13" s="1098"/>
      <c r="LL13" s="1099"/>
      <c r="LM13" s="1099"/>
      <c r="LN13" s="1100"/>
      <c r="LO13" s="1772"/>
      <c r="LP13" s="1773"/>
      <c r="LQ13" s="1773"/>
      <c r="LR13" s="1774"/>
      <c r="LS13" s="1792"/>
      <c r="LT13" s="1793"/>
      <c r="LU13" s="1793"/>
      <c r="LV13" s="1793"/>
      <c r="LW13" s="1794"/>
    </row>
    <row r="14" spans="1:336" ht="81.75" customHeight="1" thickBot="1" x14ac:dyDescent="0.25">
      <c r="A14" s="1426"/>
      <c r="B14" s="1554"/>
      <c r="C14" s="67"/>
      <c r="D14" s="1222"/>
      <c r="E14" s="1223"/>
      <c r="F14" s="1223"/>
      <c r="G14" s="1269"/>
      <c r="H14" s="1668"/>
      <c r="I14" s="1668"/>
      <c r="J14" s="1270" t="s">
        <v>10</v>
      </c>
      <c r="K14" s="1670"/>
      <c r="L14" s="1681" t="s">
        <v>10</v>
      </c>
      <c r="M14" s="1566" t="s">
        <v>164</v>
      </c>
      <c r="N14" s="1417"/>
      <c r="O14" s="1669"/>
      <c r="P14" s="1669"/>
      <c r="Q14" s="1419"/>
      <c r="R14" s="1220" t="s">
        <v>19</v>
      </c>
      <c r="S14" s="1268"/>
      <c r="T14" s="1173" t="s">
        <v>7</v>
      </c>
      <c r="U14" s="1175"/>
      <c r="V14" s="1173" t="s">
        <v>20</v>
      </c>
      <c r="W14" s="1175"/>
      <c r="X14" s="1391"/>
      <c r="Y14" s="1397"/>
      <c r="Z14" s="1417"/>
      <c r="AA14" s="1419"/>
      <c r="AB14" s="1417"/>
      <c r="AC14" s="1419"/>
      <c r="AD14" s="1417"/>
      <c r="AE14" s="1669"/>
      <c r="AF14" s="1419"/>
      <c r="AG14" s="439"/>
      <c r="AH14" s="967"/>
      <c r="AI14" s="1554"/>
      <c r="AJ14" s="472"/>
      <c r="AK14" s="1284" t="s">
        <v>25</v>
      </c>
      <c r="AL14" s="1163"/>
      <c r="AM14" s="1170" t="s">
        <v>26</v>
      </c>
      <c r="AN14" s="1170" t="s">
        <v>120</v>
      </c>
      <c r="AO14" s="1124" t="s">
        <v>27</v>
      </c>
      <c r="AP14" s="1125"/>
      <c r="AQ14" s="1126"/>
      <c r="AR14" s="1404" t="s">
        <v>122</v>
      </c>
      <c r="AS14" s="1405"/>
      <c r="AT14" s="1170" t="s">
        <v>32</v>
      </c>
      <c r="AU14" s="1393" t="s">
        <v>26</v>
      </c>
      <c r="AV14" s="1394"/>
      <c r="AW14" s="991" t="s">
        <v>33</v>
      </c>
      <c r="AX14" s="595"/>
      <c r="AY14" s="1266" t="s">
        <v>9</v>
      </c>
      <c r="AZ14" s="1267"/>
      <c r="BA14" s="1267"/>
      <c r="BB14" s="1558"/>
      <c r="BC14" s="1220" t="s">
        <v>15</v>
      </c>
      <c r="BD14" s="1221"/>
      <c r="BE14" s="1221"/>
      <c r="BF14" s="1268"/>
      <c r="BG14" s="1220" t="s">
        <v>19</v>
      </c>
      <c r="BH14" s="1268"/>
      <c r="BI14" s="1220" t="s">
        <v>7</v>
      </c>
      <c r="BJ14" s="1268"/>
      <c r="BK14" s="1220" t="s">
        <v>20</v>
      </c>
      <c r="BL14" s="1268"/>
      <c r="BM14" s="1169"/>
      <c r="BN14" s="984"/>
      <c r="BO14" s="1554"/>
      <c r="BP14" s="67"/>
      <c r="BQ14" s="1171"/>
      <c r="BR14" s="1168"/>
      <c r="BS14" s="1171"/>
      <c r="BT14" s="1171"/>
      <c r="BU14" s="1171"/>
      <c r="BV14" s="1266" t="s">
        <v>9</v>
      </c>
      <c r="BW14" s="1267"/>
      <c r="BX14" s="1267"/>
      <c r="BY14" s="1558"/>
      <c r="BZ14" s="1173" t="s">
        <v>15</v>
      </c>
      <c r="CA14" s="1174"/>
      <c r="CB14" s="1174"/>
      <c r="CC14" s="1175"/>
      <c r="CD14" s="1220" t="s">
        <v>19</v>
      </c>
      <c r="CE14" s="1268"/>
      <c r="CF14" s="1220" t="s">
        <v>7</v>
      </c>
      <c r="CG14" s="1268"/>
      <c r="CH14" s="1220" t="s">
        <v>20</v>
      </c>
      <c r="CI14" s="1268"/>
      <c r="CJ14" s="1346"/>
      <c r="CK14" s="1694"/>
      <c r="CL14" s="1348"/>
      <c r="CM14" s="1339"/>
      <c r="CN14" s="1340"/>
      <c r="CO14" s="1169"/>
      <c r="CP14" s="984"/>
      <c r="CQ14" s="1554"/>
      <c r="CR14" s="67"/>
      <c r="CS14" s="1171"/>
      <c r="CT14" s="1168"/>
      <c r="CU14" s="1171"/>
      <c r="CV14" s="1171"/>
      <c r="CW14" s="1171"/>
      <c r="CX14" s="1266" t="s">
        <v>9</v>
      </c>
      <c r="CY14" s="1267"/>
      <c r="CZ14" s="1558"/>
      <c r="DA14" s="1173" t="s">
        <v>15</v>
      </c>
      <c r="DB14" s="1174"/>
      <c r="DC14" s="1175"/>
      <c r="DD14" s="1220" t="s">
        <v>19</v>
      </c>
      <c r="DE14" s="1268"/>
      <c r="DF14" s="1220" t="s">
        <v>7</v>
      </c>
      <c r="DG14" s="1268"/>
      <c r="DH14" s="1270" t="s">
        <v>20</v>
      </c>
      <c r="DI14" s="1709"/>
      <c r="DJ14" s="1262"/>
      <c r="DK14" s="1263"/>
      <c r="DL14" s="1154"/>
      <c r="DM14" s="1155"/>
      <c r="DN14" s="984"/>
      <c r="DO14" s="1554"/>
      <c r="DP14" s="472"/>
      <c r="DQ14" s="1171"/>
      <c r="DR14" s="1168"/>
      <c r="DS14" s="1171"/>
      <c r="DT14" s="1171"/>
      <c r="DU14" s="1266" t="s">
        <v>9</v>
      </c>
      <c r="DV14" s="1267"/>
      <c r="DW14" s="1267"/>
      <c r="DX14" s="1558"/>
      <c r="DY14" s="1173" t="s">
        <v>15</v>
      </c>
      <c r="DZ14" s="1174"/>
      <c r="EA14" s="1174"/>
      <c r="EB14" s="1175"/>
      <c r="EC14" s="1220" t="s">
        <v>19</v>
      </c>
      <c r="ED14" s="1268"/>
      <c r="EE14" s="1220" t="s">
        <v>7</v>
      </c>
      <c r="EF14" s="1268"/>
      <c r="EG14" s="1220" t="s">
        <v>203</v>
      </c>
      <c r="EH14" s="1268"/>
      <c r="EI14" s="1326"/>
      <c r="EJ14" s="1675"/>
      <c r="EK14" s="1328"/>
      <c r="EL14" s="1169"/>
      <c r="EM14" s="1285"/>
      <c r="EN14" s="1164"/>
      <c r="EO14" s="1285"/>
      <c r="EP14" s="1164"/>
      <c r="EQ14" s="984"/>
      <c r="ER14" s="1554"/>
      <c r="ES14" s="1130" t="s">
        <v>45</v>
      </c>
      <c r="ET14" s="1310"/>
      <c r="EU14" s="1311"/>
      <c r="EV14" s="1695" t="s">
        <v>46</v>
      </c>
      <c r="EW14" s="1696"/>
      <c r="EX14" s="1697"/>
      <c r="EY14" s="1130" t="s">
        <v>47</v>
      </c>
      <c r="EZ14" s="1310"/>
      <c r="FA14" s="1311"/>
      <c r="FB14" s="1130" t="s">
        <v>48</v>
      </c>
      <c r="FC14" s="1310"/>
      <c r="FD14" s="1698"/>
      <c r="FE14" s="1711" t="s">
        <v>51</v>
      </c>
      <c r="FF14" s="1712"/>
      <c r="FG14" s="1713"/>
      <c r="FH14" s="1711" t="s">
        <v>52</v>
      </c>
      <c r="FI14" s="1712"/>
      <c r="FJ14" s="1714"/>
      <c r="FK14" s="1567" t="s">
        <v>171</v>
      </c>
      <c r="FL14" s="1367" t="s">
        <v>182</v>
      </c>
      <c r="FM14" s="1498" t="s">
        <v>173</v>
      </c>
      <c r="FN14" s="1497" t="s">
        <v>174</v>
      </c>
      <c r="FO14" s="1497" t="s">
        <v>175</v>
      </c>
      <c r="FP14" s="1498" t="s">
        <v>176</v>
      </c>
      <c r="FQ14" s="1495" t="s">
        <v>177</v>
      </c>
      <c r="FR14" s="1182" t="s">
        <v>54</v>
      </c>
      <c r="FS14" s="1180"/>
      <c r="FT14" s="1180"/>
      <c r="FU14" s="1180"/>
      <c r="FV14" s="1180"/>
      <c r="FW14" s="1180"/>
      <c r="FX14" s="1180"/>
      <c r="FY14" s="1180"/>
      <c r="FZ14" s="1180"/>
      <c r="GA14" s="1180"/>
      <c r="GB14" s="1180"/>
      <c r="GC14" s="1180"/>
      <c r="GD14" s="1180"/>
      <c r="GE14" s="1180"/>
      <c r="GF14" s="1180"/>
      <c r="GG14" s="1689" t="s">
        <v>60</v>
      </c>
      <c r="GH14" s="13"/>
      <c r="GI14" s="1657"/>
      <c r="GJ14" s="1194"/>
      <c r="GK14" s="1488"/>
      <c r="GL14" s="1130" t="s">
        <v>113</v>
      </c>
      <c r="GM14" s="1310"/>
      <c r="GN14" s="1310"/>
      <c r="GO14" s="1310"/>
      <c r="GP14" s="1311"/>
      <c r="GQ14" s="1130" t="s">
        <v>114</v>
      </c>
      <c r="GR14" s="1310"/>
      <c r="GS14" s="1310"/>
      <c r="GT14" s="1310"/>
      <c r="GU14" s="1311"/>
      <c r="GV14" s="1642" t="s">
        <v>115</v>
      </c>
      <c r="GW14" s="1645" t="s">
        <v>171</v>
      </c>
      <c r="GX14" s="1716" t="s">
        <v>182</v>
      </c>
      <c r="GY14" s="1182" t="s">
        <v>66</v>
      </c>
      <c r="GZ14" s="1180"/>
      <c r="HA14" s="1180"/>
      <c r="HB14" s="1180"/>
      <c r="HC14" s="1180"/>
      <c r="HD14" s="1180"/>
      <c r="HE14" s="1180"/>
      <c r="HF14" s="1180"/>
      <c r="HG14" s="1181"/>
      <c r="HH14" s="37"/>
      <c r="HI14" s="1182" t="s">
        <v>66</v>
      </c>
      <c r="HJ14" s="1180"/>
      <c r="HK14" s="1180"/>
      <c r="HL14" s="1180"/>
      <c r="HM14" s="1180"/>
      <c r="HN14" s="1180"/>
      <c r="HO14" s="1180"/>
      <c r="HP14" s="1180"/>
      <c r="HQ14" s="1181"/>
      <c r="HR14" s="1636" t="s">
        <v>171</v>
      </c>
      <c r="HS14" s="1661" t="s">
        <v>182</v>
      </c>
      <c r="HT14" s="1660" t="s">
        <v>81</v>
      </c>
      <c r="HU14" s="1455"/>
      <c r="HV14" s="1455"/>
      <c r="HW14" s="1456"/>
      <c r="HX14" s="989"/>
      <c r="HY14" s="1180" t="s">
        <v>82</v>
      </c>
      <c r="HZ14" s="1180"/>
      <c r="IA14" s="1180"/>
      <c r="IB14" s="1180"/>
      <c r="IC14" s="1180"/>
      <c r="ID14" s="1180"/>
      <c r="IE14" s="1180"/>
      <c r="IF14" s="1181"/>
      <c r="IG14" s="12"/>
      <c r="IH14" s="1457" t="s">
        <v>169</v>
      </c>
      <c r="II14" s="1286" t="s">
        <v>90</v>
      </c>
      <c r="IJ14" s="1287"/>
      <c r="IK14" s="1288"/>
      <c r="IL14" s="1286" t="s">
        <v>91</v>
      </c>
      <c r="IM14" s="1287"/>
      <c r="IN14" s="1288"/>
      <c r="IO14" s="1286" t="s">
        <v>92</v>
      </c>
      <c r="IP14" s="1287"/>
      <c r="IQ14" s="1288"/>
      <c r="IR14" s="1286" t="s">
        <v>93</v>
      </c>
      <c r="IS14" s="1287"/>
      <c r="IT14" s="1288"/>
      <c r="IU14" s="1286" t="s">
        <v>94</v>
      </c>
      <c r="IV14" s="1287"/>
      <c r="IW14" s="1288"/>
      <c r="IX14" s="1254" t="s">
        <v>68</v>
      </c>
      <c r="IY14" s="1255"/>
      <c r="IZ14" s="1256"/>
      <c r="JA14" s="1254" t="s">
        <v>96</v>
      </c>
      <c r="JB14" s="1255"/>
      <c r="JC14" s="1256"/>
      <c r="JD14" s="1434"/>
      <c r="JE14" s="1435"/>
      <c r="JF14" s="1435"/>
      <c r="JG14" s="1435"/>
      <c r="JH14" s="1436"/>
      <c r="JI14" s="12"/>
      <c r="JJ14" s="1457" t="s">
        <v>169</v>
      </c>
      <c r="JK14" s="1507" t="s">
        <v>104</v>
      </c>
      <c r="JL14" s="1508"/>
      <c r="JM14" s="1751" t="s">
        <v>105</v>
      </c>
      <c r="JN14" s="1752"/>
      <c r="JO14" s="1753"/>
      <c r="JP14" s="1704"/>
      <c r="JQ14" s="1705"/>
      <c r="JR14" s="1705"/>
      <c r="JS14" s="1705"/>
      <c r="JT14" s="1705"/>
      <c r="JU14" s="1592" t="s">
        <v>192</v>
      </c>
      <c r="JV14" s="1593"/>
      <c r="JW14" s="1593"/>
      <c r="JX14" s="1593"/>
      <c r="JY14" s="1594"/>
      <c r="JZ14" s="1592" t="s">
        <v>193</v>
      </c>
      <c r="KA14" s="1593"/>
      <c r="KB14" s="1593"/>
      <c r="KC14" s="1593"/>
      <c r="KD14" s="1594"/>
      <c r="KE14" s="1531" t="s">
        <v>171</v>
      </c>
      <c r="KF14" s="1293" t="s">
        <v>182</v>
      </c>
      <c r="KG14" s="1586" t="s">
        <v>179</v>
      </c>
      <c r="KH14" s="1589" t="s">
        <v>202</v>
      </c>
      <c r="KI14" s="1581" t="s">
        <v>180</v>
      </c>
      <c r="KJ14" s="1599" t="s">
        <v>181</v>
      </c>
      <c r="KK14" s="296"/>
      <c r="KL14" s="1457" t="s">
        <v>169</v>
      </c>
      <c r="KM14" s="1602" t="s">
        <v>185</v>
      </c>
      <c r="KN14" s="1596"/>
      <c r="KO14" s="1597"/>
      <c r="KP14" s="1595" t="s">
        <v>186</v>
      </c>
      <c r="KQ14" s="1596"/>
      <c r="KR14" s="1597"/>
      <c r="KS14" s="1595" t="s">
        <v>187</v>
      </c>
      <c r="KT14" s="1596"/>
      <c r="KU14" s="1597"/>
      <c r="KV14" s="1731" t="s">
        <v>206</v>
      </c>
      <c r="KW14" s="1732"/>
      <c r="LD14" s="1457" t="s">
        <v>169</v>
      </c>
      <c r="LE14" s="1733" t="s">
        <v>93</v>
      </c>
      <c r="LF14" s="1734"/>
      <c r="LG14" s="1735"/>
      <c r="LH14" s="1739" t="s">
        <v>94</v>
      </c>
      <c r="LI14" s="1734"/>
      <c r="LJ14" s="1740"/>
      <c r="LK14" s="1101"/>
      <c r="LL14" s="1102"/>
      <c r="LM14" s="1102"/>
      <c r="LN14" s="1103"/>
      <c r="LO14" s="1775"/>
      <c r="LP14" s="1776"/>
      <c r="LQ14" s="1776"/>
      <c r="LR14" s="1777"/>
      <c r="LS14" s="1792"/>
      <c r="LT14" s="1793"/>
      <c r="LU14" s="1793"/>
      <c r="LV14" s="1793"/>
      <c r="LW14" s="1794"/>
    </row>
    <row r="15" spans="1:336" ht="71.25" customHeight="1" thickBot="1" x14ac:dyDescent="0.35">
      <c r="A15" s="1426"/>
      <c r="B15" s="1554"/>
      <c r="C15" s="67"/>
      <c r="D15" s="1408" t="s">
        <v>3</v>
      </c>
      <c r="E15" s="1410" t="s">
        <v>4</v>
      </c>
      <c r="F15" s="1412" t="s">
        <v>5</v>
      </c>
      <c r="G15" s="1135" t="s">
        <v>148</v>
      </c>
      <c r="H15" s="1667" t="s">
        <v>8</v>
      </c>
      <c r="I15" s="1667" t="s">
        <v>3</v>
      </c>
      <c r="J15" s="1249"/>
      <c r="K15" s="1250"/>
      <c r="L15" s="1575"/>
      <c r="M15" s="1136"/>
      <c r="N15" s="1176"/>
      <c r="O15" s="1177"/>
      <c r="P15" s="1177"/>
      <c r="Q15" s="1178"/>
      <c r="R15" s="1222"/>
      <c r="S15" s="1269"/>
      <c r="T15" s="1176"/>
      <c r="U15" s="1178"/>
      <c r="V15" s="1176"/>
      <c r="W15" s="1178"/>
      <c r="X15" s="1222"/>
      <c r="Y15" s="1269"/>
      <c r="Z15" s="1176"/>
      <c r="AA15" s="1178"/>
      <c r="AB15" s="1176"/>
      <c r="AC15" s="1178"/>
      <c r="AD15" s="1176"/>
      <c r="AE15" s="1177"/>
      <c r="AF15" s="1178"/>
      <c r="AG15" s="440" t="s">
        <v>214</v>
      </c>
      <c r="AH15" s="967"/>
      <c r="AI15" s="1554"/>
      <c r="AJ15" s="472"/>
      <c r="AK15" s="1332"/>
      <c r="AL15" s="1333"/>
      <c r="AM15" s="1172"/>
      <c r="AN15" s="1172"/>
      <c r="AO15" s="1549" t="s">
        <v>28</v>
      </c>
      <c r="AP15" s="1550"/>
      <c r="AQ15" s="1170" t="s">
        <v>123</v>
      </c>
      <c r="AR15" s="1406"/>
      <c r="AS15" s="1407"/>
      <c r="AT15" s="1172"/>
      <c r="AU15" s="1395"/>
      <c r="AV15" s="1396"/>
      <c r="AW15" s="992" t="s">
        <v>34</v>
      </c>
      <c r="AX15" s="596" t="s">
        <v>10</v>
      </c>
      <c r="AY15" s="1386" t="s">
        <v>10</v>
      </c>
      <c r="AZ15" s="1388"/>
      <c r="BA15" s="1224" t="s">
        <v>11</v>
      </c>
      <c r="BB15" s="1225"/>
      <c r="BC15" s="1222"/>
      <c r="BD15" s="1223"/>
      <c r="BE15" s="1223"/>
      <c r="BF15" s="1269"/>
      <c r="BG15" s="1222"/>
      <c r="BH15" s="1269"/>
      <c r="BI15" s="1222"/>
      <c r="BJ15" s="1269"/>
      <c r="BK15" s="1222"/>
      <c r="BL15" s="1269"/>
      <c r="BM15" s="968" t="s">
        <v>2</v>
      </c>
      <c r="BN15" s="984"/>
      <c r="BO15" s="1554"/>
      <c r="BP15" s="67"/>
      <c r="BQ15" s="1172"/>
      <c r="BR15" s="1169"/>
      <c r="BS15" s="1172"/>
      <c r="BT15" s="1172"/>
      <c r="BU15" s="1172"/>
      <c r="BV15" s="1386" t="s">
        <v>10</v>
      </c>
      <c r="BW15" s="1388"/>
      <c r="BX15" s="1224" t="s">
        <v>11</v>
      </c>
      <c r="BY15" s="1225"/>
      <c r="BZ15" s="1176"/>
      <c r="CA15" s="1177"/>
      <c r="CB15" s="1177"/>
      <c r="CC15" s="1178"/>
      <c r="CD15" s="1222"/>
      <c r="CE15" s="1269"/>
      <c r="CF15" s="1222"/>
      <c r="CG15" s="1269"/>
      <c r="CH15" s="1222"/>
      <c r="CI15" s="1269"/>
      <c r="CJ15" s="1349"/>
      <c r="CK15" s="1350"/>
      <c r="CL15" s="1351"/>
      <c r="CM15" s="1341"/>
      <c r="CN15" s="1342"/>
      <c r="CO15" s="317" t="s">
        <v>2</v>
      </c>
      <c r="CP15" s="984"/>
      <c r="CQ15" s="1554"/>
      <c r="CR15" s="67"/>
      <c r="CS15" s="1172"/>
      <c r="CT15" s="1169"/>
      <c r="CU15" s="1172"/>
      <c r="CV15" s="1172"/>
      <c r="CW15" s="1172"/>
      <c r="CX15" s="1386" t="s">
        <v>10</v>
      </c>
      <c r="CY15" s="1682"/>
      <c r="CZ15" s="364" t="s">
        <v>11</v>
      </c>
      <c r="DA15" s="1176"/>
      <c r="DB15" s="1177"/>
      <c r="DC15" s="1178"/>
      <c r="DD15" s="1222"/>
      <c r="DE15" s="1269"/>
      <c r="DF15" s="1222"/>
      <c r="DG15" s="1269"/>
      <c r="DH15" s="1249"/>
      <c r="DI15" s="1710"/>
      <c r="DJ15" s="1264"/>
      <c r="DK15" s="1265"/>
      <c r="DL15" s="1556"/>
      <c r="DM15" s="1557"/>
      <c r="DN15" s="984"/>
      <c r="DO15" s="1554"/>
      <c r="DP15" s="472"/>
      <c r="DQ15" s="1172"/>
      <c r="DR15" s="1169"/>
      <c r="DS15" s="1172"/>
      <c r="DT15" s="1172"/>
      <c r="DU15" s="1386" t="s">
        <v>10</v>
      </c>
      <c r="DV15" s="1388"/>
      <c r="DW15" s="1224" t="s">
        <v>10</v>
      </c>
      <c r="DX15" s="1225"/>
      <c r="DY15" s="1176"/>
      <c r="DZ15" s="1177"/>
      <c r="EA15" s="1177"/>
      <c r="EB15" s="1178"/>
      <c r="EC15" s="1222"/>
      <c r="ED15" s="1269"/>
      <c r="EE15" s="1222"/>
      <c r="EF15" s="1269"/>
      <c r="EG15" s="1222"/>
      <c r="EH15" s="1269"/>
      <c r="EI15" s="1329"/>
      <c r="EJ15" s="1330"/>
      <c r="EK15" s="1331"/>
      <c r="EL15" s="14" t="s">
        <v>2</v>
      </c>
      <c r="EM15" s="1332"/>
      <c r="EN15" s="1333"/>
      <c r="EO15" s="1332"/>
      <c r="EP15" s="1333"/>
      <c r="EQ15" s="984"/>
      <c r="ER15" s="1554"/>
      <c r="ES15" s="1182" t="s">
        <v>49</v>
      </c>
      <c r="ET15" s="1180"/>
      <c r="EU15" s="1180"/>
      <c r="EV15" s="1180" t="s">
        <v>49</v>
      </c>
      <c r="EW15" s="1180"/>
      <c r="EX15" s="1181"/>
      <c r="EY15" s="1182" t="s">
        <v>49</v>
      </c>
      <c r="EZ15" s="1180"/>
      <c r="FA15" s="1181"/>
      <c r="FB15" s="1182" t="s">
        <v>49</v>
      </c>
      <c r="FC15" s="1180"/>
      <c r="FD15" s="1744"/>
      <c r="FE15" s="1745" t="s">
        <v>49</v>
      </c>
      <c r="FF15" s="1746"/>
      <c r="FG15" s="1747"/>
      <c r="FH15" s="1745" t="s">
        <v>49</v>
      </c>
      <c r="FI15" s="1746"/>
      <c r="FJ15" s="1748"/>
      <c r="FK15" s="1630"/>
      <c r="FL15" s="1368"/>
      <c r="FM15" s="1634"/>
      <c r="FN15" s="1632"/>
      <c r="FO15" s="1632"/>
      <c r="FP15" s="1634"/>
      <c r="FQ15" s="1687"/>
      <c r="FR15" s="1305" t="s">
        <v>55</v>
      </c>
      <c r="FS15" s="1306"/>
      <c r="FT15" s="1307"/>
      <c r="FU15" s="1305" t="s">
        <v>56</v>
      </c>
      <c r="FV15" s="1306"/>
      <c r="FW15" s="1307"/>
      <c r="FX15" s="1305" t="s">
        <v>57</v>
      </c>
      <c r="FY15" s="1306"/>
      <c r="FZ15" s="1307"/>
      <c r="GA15" s="1305" t="s">
        <v>58</v>
      </c>
      <c r="GB15" s="1306"/>
      <c r="GC15" s="1307"/>
      <c r="GD15" s="1305" t="s">
        <v>59</v>
      </c>
      <c r="GE15" s="1306"/>
      <c r="GF15" s="1307"/>
      <c r="GG15" s="1690"/>
      <c r="GH15" s="13"/>
      <c r="GI15" s="1657"/>
      <c r="GJ15" s="1194"/>
      <c r="GK15" s="1488"/>
      <c r="GL15" s="1199" t="s">
        <v>62</v>
      </c>
      <c r="GM15" s="1167" t="s">
        <v>63</v>
      </c>
      <c r="GN15" s="1167" t="s">
        <v>64</v>
      </c>
      <c r="GO15" s="1167" t="s">
        <v>65</v>
      </c>
      <c r="GP15" s="1475" t="s">
        <v>112</v>
      </c>
      <c r="GQ15" s="1199" t="s">
        <v>62</v>
      </c>
      <c r="GR15" s="1167" t="s">
        <v>63</v>
      </c>
      <c r="GS15" s="1167" t="s">
        <v>64</v>
      </c>
      <c r="GT15" s="1167" t="s">
        <v>65</v>
      </c>
      <c r="GU15" s="1475" t="s">
        <v>112</v>
      </c>
      <c r="GV15" s="1643"/>
      <c r="GW15" s="1646"/>
      <c r="GX15" s="1717"/>
      <c r="GY15" s="176" t="s">
        <v>50</v>
      </c>
      <c r="GZ15" s="15" t="s">
        <v>67</v>
      </c>
      <c r="HA15" s="16" t="s">
        <v>68</v>
      </c>
      <c r="HB15" s="16" t="s">
        <v>69</v>
      </c>
      <c r="HC15" s="1639" t="s">
        <v>70</v>
      </c>
      <c r="HD15" s="1639" t="s">
        <v>71</v>
      </c>
      <c r="HE15" s="1639" t="s">
        <v>72</v>
      </c>
      <c r="HF15" s="1639" t="s">
        <v>73</v>
      </c>
      <c r="HG15" s="1720" t="s">
        <v>74</v>
      </c>
      <c r="HH15" s="13"/>
      <c r="HI15" s="77" t="s">
        <v>169</v>
      </c>
      <c r="HJ15" s="1664" t="s">
        <v>75</v>
      </c>
      <c r="HK15" s="1664" t="s">
        <v>124</v>
      </c>
      <c r="HL15" s="1664" t="s">
        <v>76</v>
      </c>
      <c r="HM15" s="1664" t="s">
        <v>77</v>
      </c>
      <c r="HN15" s="1664" t="s">
        <v>78</v>
      </c>
      <c r="HO15" s="1664" t="s">
        <v>116</v>
      </c>
      <c r="HP15" s="1664" t="s">
        <v>117</v>
      </c>
      <c r="HQ15" s="38" t="s">
        <v>79</v>
      </c>
      <c r="HR15" s="1637"/>
      <c r="HS15" s="1662"/>
      <c r="HT15" s="1542" t="s">
        <v>62</v>
      </c>
      <c r="HU15" s="1542" t="s">
        <v>63</v>
      </c>
      <c r="HV15" s="1542" t="s">
        <v>64</v>
      </c>
      <c r="HW15" s="1542" t="s">
        <v>65</v>
      </c>
      <c r="HX15" s="208"/>
      <c r="HY15" s="1650" t="s">
        <v>68</v>
      </c>
      <c r="HZ15" s="1127" t="s">
        <v>83</v>
      </c>
      <c r="IA15" s="1127" t="s">
        <v>84</v>
      </c>
      <c r="IB15" s="1127" t="s">
        <v>85</v>
      </c>
      <c r="IC15" s="1137" t="s">
        <v>86</v>
      </c>
      <c r="ID15" s="1315" t="s">
        <v>87</v>
      </c>
      <c r="IE15" s="1654" t="s">
        <v>88</v>
      </c>
      <c r="IF15" s="1127" t="s">
        <v>79</v>
      </c>
      <c r="IG15" s="17"/>
      <c r="IH15" s="1458"/>
      <c r="II15" s="1239"/>
      <c r="IJ15" s="1240"/>
      <c r="IK15" s="1241"/>
      <c r="IL15" s="1239"/>
      <c r="IM15" s="1240"/>
      <c r="IN15" s="1241"/>
      <c r="IO15" s="1239"/>
      <c r="IP15" s="1240"/>
      <c r="IQ15" s="1241"/>
      <c r="IR15" s="1239"/>
      <c r="IS15" s="1240"/>
      <c r="IT15" s="1241"/>
      <c r="IU15" s="1239"/>
      <c r="IV15" s="1240"/>
      <c r="IW15" s="1241"/>
      <c r="IX15" s="1215" t="s">
        <v>97</v>
      </c>
      <c r="IY15" s="1464"/>
      <c r="IZ15" s="1615"/>
      <c r="JA15" s="1215" t="s">
        <v>97</v>
      </c>
      <c r="JB15" s="1464"/>
      <c r="JC15" s="1615"/>
      <c r="JD15" s="1725" t="s">
        <v>99</v>
      </c>
      <c r="JE15" s="1213" t="s">
        <v>100</v>
      </c>
      <c r="JF15" s="1213" t="s">
        <v>101</v>
      </c>
      <c r="JG15" s="983"/>
      <c r="JH15" s="1163" t="s">
        <v>102</v>
      </c>
      <c r="JI15" s="17"/>
      <c r="JJ15" s="1458"/>
      <c r="JK15" s="1507" t="s">
        <v>106</v>
      </c>
      <c r="JL15" s="1508"/>
      <c r="JM15" s="1750" t="s">
        <v>107</v>
      </c>
      <c r="JN15" s="1375"/>
      <c r="JO15" s="1377"/>
      <c r="JP15" s="1569" t="s">
        <v>99</v>
      </c>
      <c r="JQ15" s="1571" t="s">
        <v>100</v>
      </c>
      <c r="JR15" s="1571" t="s">
        <v>101</v>
      </c>
      <c r="JS15" s="1571" t="s">
        <v>102</v>
      </c>
      <c r="JT15" s="1728" t="s">
        <v>68</v>
      </c>
      <c r="JU15" s="1245" t="s">
        <v>194</v>
      </c>
      <c r="JV15" s="1578" t="s">
        <v>195</v>
      </c>
      <c r="JW15" s="1578" t="s">
        <v>191</v>
      </c>
      <c r="JX15" s="1578" t="s">
        <v>196</v>
      </c>
      <c r="JY15" s="1603" t="s">
        <v>197</v>
      </c>
      <c r="JZ15" s="1245" t="s">
        <v>194</v>
      </c>
      <c r="KA15" s="1578" t="s">
        <v>195</v>
      </c>
      <c r="KB15" s="1578" t="s">
        <v>191</v>
      </c>
      <c r="KC15" s="1578" t="s">
        <v>196</v>
      </c>
      <c r="KD15" s="1603" t="s">
        <v>197</v>
      </c>
      <c r="KE15" s="1532"/>
      <c r="KF15" s="1294"/>
      <c r="KG15" s="1587"/>
      <c r="KH15" s="1590"/>
      <c r="KI15" s="1582"/>
      <c r="KJ15" s="1600"/>
      <c r="KK15" s="296"/>
      <c r="KL15" s="1458"/>
      <c r="KM15" s="1503" t="s">
        <v>12</v>
      </c>
      <c r="KN15" s="1461" t="s">
        <v>13</v>
      </c>
      <c r="KO15" s="1461" t="s">
        <v>14</v>
      </c>
      <c r="KP15" s="1461" t="s">
        <v>12</v>
      </c>
      <c r="KQ15" s="1461" t="s">
        <v>13</v>
      </c>
      <c r="KR15" s="1461" t="s">
        <v>14</v>
      </c>
      <c r="KS15" s="1461" t="s">
        <v>12</v>
      </c>
      <c r="KT15" s="1461" t="s">
        <v>13</v>
      </c>
      <c r="KU15" s="1504" t="s">
        <v>14</v>
      </c>
      <c r="KV15" s="1503" t="s">
        <v>12</v>
      </c>
      <c r="KW15" s="1461" t="s">
        <v>13</v>
      </c>
      <c r="KY15" s="1230" t="s">
        <v>207</v>
      </c>
      <c r="KZ15" s="1231"/>
      <c r="LA15" s="1231"/>
      <c r="LB15" s="1232"/>
      <c r="LD15" s="1458"/>
      <c r="LE15" s="1736"/>
      <c r="LF15" s="1737"/>
      <c r="LG15" s="1738"/>
      <c r="LH15" s="1741"/>
      <c r="LI15" s="1737"/>
      <c r="LJ15" s="1742"/>
      <c r="LK15" s="466" t="s">
        <v>208</v>
      </c>
      <c r="LL15" s="463" t="s">
        <v>209</v>
      </c>
      <c r="LM15" s="463" t="s">
        <v>205</v>
      </c>
      <c r="LN15" s="464" t="s">
        <v>210</v>
      </c>
      <c r="LO15" s="499" t="s">
        <v>208</v>
      </c>
      <c r="LP15" s="500" t="s">
        <v>209</v>
      </c>
      <c r="LQ15" s="500" t="s">
        <v>205</v>
      </c>
      <c r="LR15" s="952" t="s">
        <v>210</v>
      </c>
      <c r="LS15" s="913" t="s">
        <v>230</v>
      </c>
      <c r="LT15" s="912" t="s">
        <v>231</v>
      </c>
      <c r="LU15" s="912" t="s">
        <v>232</v>
      </c>
      <c r="LV15" s="912" t="s">
        <v>233</v>
      </c>
      <c r="LW15" s="919" t="s">
        <v>234</v>
      </c>
    </row>
    <row r="16" spans="1:336" ht="34.5" customHeight="1" thickBot="1" x14ac:dyDescent="0.35">
      <c r="A16" s="1671"/>
      <c r="B16" s="1672"/>
      <c r="C16" s="67" t="s">
        <v>147</v>
      </c>
      <c r="D16" s="1673"/>
      <c r="E16" s="1674"/>
      <c r="F16" s="1621"/>
      <c r="G16" s="1136"/>
      <c r="H16" s="1668"/>
      <c r="I16" s="1668"/>
      <c r="J16" s="18" t="s">
        <v>12</v>
      </c>
      <c r="K16" s="974" t="s">
        <v>13</v>
      </c>
      <c r="L16" s="465" t="s">
        <v>14</v>
      </c>
      <c r="M16" s="87"/>
      <c r="N16" s="973" t="s">
        <v>12</v>
      </c>
      <c r="O16" s="19" t="s">
        <v>13</v>
      </c>
      <c r="P16" s="21" t="s">
        <v>14</v>
      </c>
      <c r="Q16" s="394" t="s">
        <v>148</v>
      </c>
      <c r="R16" s="978" t="s">
        <v>13</v>
      </c>
      <c r="S16" s="21" t="s">
        <v>14</v>
      </c>
      <c r="T16" s="19" t="s">
        <v>13</v>
      </c>
      <c r="U16" s="21" t="s">
        <v>14</v>
      </c>
      <c r="V16" s="19" t="s">
        <v>13</v>
      </c>
      <c r="W16" s="982" t="s">
        <v>14</v>
      </c>
      <c r="X16" s="18" t="s">
        <v>12</v>
      </c>
      <c r="Y16" s="982" t="s">
        <v>13</v>
      </c>
      <c r="Z16" s="973" t="s">
        <v>12</v>
      </c>
      <c r="AA16" s="20" t="s">
        <v>13</v>
      </c>
      <c r="AB16" s="973" t="s">
        <v>12</v>
      </c>
      <c r="AC16" s="21" t="s">
        <v>13</v>
      </c>
      <c r="AD16" s="973" t="s">
        <v>12</v>
      </c>
      <c r="AE16" s="20" t="s">
        <v>13</v>
      </c>
      <c r="AF16" s="75" t="s">
        <v>14</v>
      </c>
      <c r="AG16" s="21" t="s">
        <v>14</v>
      </c>
      <c r="AH16" s="11"/>
      <c r="AI16" s="1693"/>
      <c r="AJ16" s="472" t="s">
        <v>147</v>
      </c>
      <c r="AK16" s="991" t="s">
        <v>14</v>
      </c>
      <c r="AL16" s="89" t="s">
        <v>148</v>
      </c>
      <c r="AM16" s="991" t="s">
        <v>12</v>
      </c>
      <c r="AN16" s="969" t="s">
        <v>12</v>
      </c>
      <c r="AO16" s="973" t="s">
        <v>12</v>
      </c>
      <c r="AP16" s="21" t="s">
        <v>13</v>
      </c>
      <c r="AQ16" s="1743"/>
      <c r="AR16" s="978" t="s">
        <v>12</v>
      </c>
      <c r="AS16" s="21" t="s">
        <v>13</v>
      </c>
      <c r="AT16" s="969" t="s">
        <v>12</v>
      </c>
      <c r="AU16" s="991" t="s">
        <v>13</v>
      </c>
      <c r="AV16" s="89" t="s">
        <v>148</v>
      </c>
      <c r="AW16" s="991" t="s">
        <v>12</v>
      </c>
      <c r="AX16" s="595" t="s">
        <v>221</v>
      </c>
      <c r="AY16" s="18" t="s">
        <v>12</v>
      </c>
      <c r="AZ16" s="974" t="s">
        <v>13</v>
      </c>
      <c r="BA16" s="972" t="s">
        <v>14</v>
      </c>
      <c r="BB16" s="90" t="s">
        <v>148</v>
      </c>
      <c r="BC16" s="978" t="s">
        <v>12</v>
      </c>
      <c r="BD16" s="19" t="s">
        <v>13</v>
      </c>
      <c r="BE16" s="21" t="s">
        <v>14</v>
      </c>
      <c r="BF16" s="88" t="s">
        <v>148</v>
      </c>
      <c r="BG16" s="973" t="s">
        <v>13</v>
      </c>
      <c r="BH16" s="21" t="s">
        <v>14</v>
      </c>
      <c r="BI16" s="973" t="s">
        <v>13</v>
      </c>
      <c r="BJ16" s="21" t="s">
        <v>14</v>
      </c>
      <c r="BK16" s="973" t="s">
        <v>13</v>
      </c>
      <c r="BL16" s="21" t="s">
        <v>14</v>
      </c>
      <c r="BM16" s="79" t="s">
        <v>12</v>
      </c>
      <c r="BN16" s="11"/>
      <c r="BO16" s="1693"/>
      <c r="BP16" s="67" t="s">
        <v>147</v>
      </c>
      <c r="BQ16" s="23" t="s">
        <v>12</v>
      </c>
      <c r="BR16" s="24" t="s">
        <v>12</v>
      </c>
      <c r="BS16" s="23" t="s">
        <v>12</v>
      </c>
      <c r="BT16" s="23" t="s">
        <v>12</v>
      </c>
      <c r="BU16" s="970" t="s">
        <v>12</v>
      </c>
      <c r="BV16" s="973" t="s">
        <v>12</v>
      </c>
      <c r="BW16" s="19" t="s">
        <v>13</v>
      </c>
      <c r="BX16" s="39" t="s">
        <v>14</v>
      </c>
      <c r="BY16" s="93" t="s">
        <v>165</v>
      </c>
      <c r="BZ16" s="973" t="s">
        <v>12</v>
      </c>
      <c r="CA16" s="19" t="s">
        <v>13</v>
      </c>
      <c r="CB16" s="21" t="s">
        <v>14</v>
      </c>
      <c r="CC16" s="467" t="s">
        <v>166</v>
      </c>
      <c r="CD16" s="978" t="s">
        <v>13</v>
      </c>
      <c r="CE16" s="21" t="s">
        <v>14</v>
      </c>
      <c r="CF16" s="973" t="s">
        <v>13</v>
      </c>
      <c r="CG16" s="21" t="s">
        <v>14</v>
      </c>
      <c r="CH16" s="929" t="s">
        <v>12</v>
      </c>
      <c r="CI16" s="930" t="s">
        <v>221</v>
      </c>
      <c r="CJ16" s="973" t="s">
        <v>12</v>
      </c>
      <c r="CK16" s="21" t="s">
        <v>13</v>
      </c>
      <c r="CL16" s="92" t="s">
        <v>165</v>
      </c>
      <c r="CM16" s="320" t="s">
        <v>200</v>
      </c>
      <c r="CN16" s="321" t="s">
        <v>201</v>
      </c>
      <c r="CO16" s="318" t="s">
        <v>12</v>
      </c>
      <c r="CP16" s="11"/>
      <c r="CQ16" s="1693"/>
      <c r="CR16" s="67" t="s">
        <v>147</v>
      </c>
      <c r="CS16" s="23" t="s">
        <v>12</v>
      </c>
      <c r="CT16" s="24" t="s">
        <v>12</v>
      </c>
      <c r="CU16" s="23" t="s">
        <v>12</v>
      </c>
      <c r="CV16" s="23" t="s">
        <v>12</v>
      </c>
      <c r="CW16" s="23" t="s">
        <v>12</v>
      </c>
      <c r="CX16" s="973" t="s">
        <v>12</v>
      </c>
      <c r="CY16" s="19" t="s">
        <v>13</v>
      </c>
      <c r="CZ16" s="21" t="s">
        <v>14</v>
      </c>
      <c r="DA16" s="973" t="s">
        <v>12</v>
      </c>
      <c r="DB16" s="19" t="s">
        <v>13</v>
      </c>
      <c r="DC16" s="21" t="s">
        <v>14</v>
      </c>
      <c r="DD16" s="973" t="s">
        <v>13</v>
      </c>
      <c r="DE16" s="21" t="s">
        <v>14</v>
      </c>
      <c r="DF16" s="973" t="s">
        <v>13</v>
      </c>
      <c r="DG16" s="21" t="s">
        <v>14</v>
      </c>
      <c r="DH16" s="973" t="s">
        <v>13</v>
      </c>
      <c r="DI16" s="21" t="s">
        <v>14</v>
      </c>
      <c r="DJ16" s="973" t="s">
        <v>12</v>
      </c>
      <c r="DK16" s="21" t="s">
        <v>13</v>
      </c>
      <c r="DL16" s="348" t="s">
        <v>200</v>
      </c>
      <c r="DM16" s="349" t="s">
        <v>201</v>
      </c>
      <c r="DN16" s="11"/>
      <c r="DO16" s="1693"/>
      <c r="DP16" s="472" t="s">
        <v>147</v>
      </c>
      <c r="DQ16" s="23" t="s">
        <v>12</v>
      </c>
      <c r="DR16" s="24" t="s">
        <v>12</v>
      </c>
      <c r="DS16" s="23" t="s">
        <v>12</v>
      </c>
      <c r="DT16" s="23" t="s">
        <v>12</v>
      </c>
      <c r="DU16" s="973" t="s">
        <v>12</v>
      </c>
      <c r="DV16" s="19" t="s">
        <v>13</v>
      </c>
      <c r="DW16" s="1058" t="s">
        <v>221</v>
      </c>
      <c r="DX16" s="92" t="s">
        <v>165</v>
      </c>
      <c r="DY16" s="973" t="s">
        <v>12</v>
      </c>
      <c r="DZ16" s="19" t="s">
        <v>13</v>
      </c>
      <c r="EA16" s="21" t="s">
        <v>14</v>
      </c>
      <c r="EB16" s="95" t="s">
        <v>148</v>
      </c>
      <c r="EC16" s="973" t="s">
        <v>13</v>
      </c>
      <c r="ED16" s="21" t="s">
        <v>14</v>
      </c>
      <c r="EE16" s="973" t="s">
        <v>13</v>
      </c>
      <c r="EF16" s="21" t="s">
        <v>14</v>
      </c>
      <c r="EG16" s="973" t="s">
        <v>12</v>
      </c>
      <c r="EH16" s="21" t="s">
        <v>13</v>
      </c>
      <c r="EI16" s="973" t="s">
        <v>12</v>
      </c>
      <c r="EJ16" s="21" t="s">
        <v>13</v>
      </c>
      <c r="EK16" s="96" t="s">
        <v>148</v>
      </c>
      <c r="EL16" s="18" t="s">
        <v>12</v>
      </c>
      <c r="EM16" s="969" t="s">
        <v>13</v>
      </c>
      <c r="EN16" s="97" t="s">
        <v>148</v>
      </c>
      <c r="EO16" s="969" t="s">
        <v>13</v>
      </c>
      <c r="EP16" s="97" t="s">
        <v>148</v>
      </c>
      <c r="EQ16" s="11"/>
      <c r="ER16" s="1693"/>
      <c r="ES16" s="18" t="s">
        <v>12</v>
      </c>
      <c r="ET16" s="974" t="s">
        <v>13</v>
      </c>
      <c r="EU16" s="982" t="s">
        <v>14</v>
      </c>
      <c r="EV16" s="41" t="s">
        <v>12</v>
      </c>
      <c r="EW16" s="974" t="s">
        <v>13</v>
      </c>
      <c r="EX16" s="982" t="s">
        <v>14</v>
      </c>
      <c r="EY16" s="18" t="s">
        <v>12</v>
      </c>
      <c r="EZ16" s="974" t="s">
        <v>13</v>
      </c>
      <c r="FA16" s="982" t="s">
        <v>14</v>
      </c>
      <c r="FB16" s="18" t="s">
        <v>12</v>
      </c>
      <c r="FC16" s="974" t="s">
        <v>13</v>
      </c>
      <c r="FD16" s="982" t="s">
        <v>14</v>
      </c>
      <c r="FE16" s="18" t="s">
        <v>12</v>
      </c>
      <c r="FF16" s="974" t="s">
        <v>13</v>
      </c>
      <c r="FG16" s="982" t="s">
        <v>14</v>
      </c>
      <c r="FH16" s="18" t="s">
        <v>12</v>
      </c>
      <c r="FI16" s="974" t="s">
        <v>13</v>
      </c>
      <c r="FJ16" s="841" t="s">
        <v>14</v>
      </c>
      <c r="FK16" s="1722"/>
      <c r="FL16" s="1369"/>
      <c r="FM16" s="1691"/>
      <c r="FN16" s="1723"/>
      <c r="FO16" s="1723"/>
      <c r="FP16" s="1691"/>
      <c r="FQ16" s="1715"/>
      <c r="FR16" s="41" t="s">
        <v>12</v>
      </c>
      <c r="FS16" s="974" t="s">
        <v>13</v>
      </c>
      <c r="FT16" s="982" t="s">
        <v>14</v>
      </c>
      <c r="FU16" s="18" t="s">
        <v>12</v>
      </c>
      <c r="FV16" s="974" t="s">
        <v>13</v>
      </c>
      <c r="FW16" s="982" t="s">
        <v>14</v>
      </c>
      <c r="FX16" s="18" t="s">
        <v>12</v>
      </c>
      <c r="FY16" s="974" t="s">
        <v>13</v>
      </c>
      <c r="FZ16" s="982" t="s">
        <v>14</v>
      </c>
      <c r="GA16" s="18" t="s">
        <v>12</v>
      </c>
      <c r="GB16" s="974" t="s">
        <v>13</v>
      </c>
      <c r="GC16" s="982" t="s">
        <v>14</v>
      </c>
      <c r="GD16" s="18" t="s">
        <v>12</v>
      </c>
      <c r="GE16" s="974" t="s">
        <v>13</v>
      </c>
      <c r="GF16" s="982" t="s">
        <v>14</v>
      </c>
      <c r="GG16" s="76" t="s">
        <v>125</v>
      </c>
      <c r="GH16" s="25"/>
      <c r="GI16" s="1658"/>
      <c r="GJ16" s="1195"/>
      <c r="GK16" s="1489"/>
      <c r="GL16" s="1692"/>
      <c r="GM16" s="1648"/>
      <c r="GN16" s="1648"/>
      <c r="GO16" s="1648"/>
      <c r="GP16" s="1719"/>
      <c r="GQ16" s="1692"/>
      <c r="GR16" s="1648"/>
      <c r="GS16" s="1648"/>
      <c r="GT16" s="1648"/>
      <c r="GU16" s="1719"/>
      <c r="GV16" s="1644"/>
      <c r="GW16" s="1647"/>
      <c r="GX16" s="1718"/>
      <c r="GY16" s="41" t="s">
        <v>12</v>
      </c>
      <c r="GZ16" s="974" t="s">
        <v>12</v>
      </c>
      <c r="HA16" s="974" t="s">
        <v>12</v>
      </c>
      <c r="HB16" s="974" t="s">
        <v>12</v>
      </c>
      <c r="HC16" s="1666"/>
      <c r="HD16" s="1666"/>
      <c r="HE16" s="1666"/>
      <c r="HF16" s="1666"/>
      <c r="HG16" s="1721"/>
      <c r="HH16" s="13"/>
      <c r="HI16" s="78"/>
      <c r="HJ16" s="1665"/>
      <c r="HK16" s="1665"/>
      <c r="HL16" s="1665"/>
      <c r="HM16" s="1665"/>
      <c r="HN16" s="1665"/>
      <c r="HO16" s="1665"/>
      <c r="HP16" s="1665"/>
      <c r="HQ16" s="841" t="s">
        <v>12</v>
      </c>
      <c r="HR16" s="1638"/>
      <c r="HS16" s="1663"/>
      <c r="HT16" s="1649"/>
      <c r="HU16" s="1649"/>
      <c r="HV16" s="1649"/>
      <c r="HW16" s="1649"/>
      <c r="HX16" s="209"/>
      <c r="HY16" s="1651"/>
      <c r="HZ16" s="1622"/>
      <c r="IA16" s="1622"/>
      <c r="IB16" s="1622"/>
      <c r="IC16" s="1652"/>
      <c r="ID16" s="1653"/>
      <c r="IE16" s="1655"/>
      <c r="IF16" s="1622"/>
      <c r="IG16" s="17"/>
      <c r="IH16" s="1459"/>
      <c r="II16" s="18" t="s">
        <v>12</v>
      </c>
      <c r="IJ16" s="974" t="s">
        <v>13</v>
      </c>
      <c r="IK16" s="841" t="s">
        <v>14</v>
      </c>
      <c r="IL16" s="18" t="s">
        <v>12</v>
      </c>
      <c r="IM16" s="974" t="s">
        <v>13</v>
      </c>
      <c r="IN16" s="841" t="s">
        <v>14</v>
      </c>
      <c r="IO16" s="18" t="s">
        <v>12</v>
      </c>
      <c r="IP16" s="974" t="s">
        <v>13</v>
      </c>
      <c r="IQ16" s="841" t="s">
        <v>14</v>
      </c>
      <c r="IR16" s="18" t="s">
        <v>12</v>
      </c>
      <c r="IS16" s="974" t="s">
        <v>13</v>
      </c>
      <c r="IT16" s="841" t="s">
        <v>14</v>
      </c>
      <c r="IU16" s="18" t="s">
        <v>12</v>
      </c>
      <c r="IV16" s="974" t="s">
        <v>13</v>
      </c>
      <c r="IW16" s="982" t="s">
        <v>14</v>
      </c>
      <c r="IX16" s="48" t="s">
        <v>12</v>
      </c>
      <c r="IY16" s="27" t="s">
        <v>13</v>
      </c>
      <c r="IZ16" s="49" t="s">
        <v>14</v>
      </c>
      <c r="JA16" s="50" t="s">
        <v>12</v>
      </c>
      <c r="JB16" s="29" t="s">
        <v>13</v>
      </c>
      <c r="JC16" s="30" t="s">
        <v>14</v>
      </c>
      <c r="JD16" s="1726"/>
      <c r="JE16" s="1727"/>
      <c r="JF16" s="1727"/>
      <c r="JG16" s="984"/>
      <c r="JH16" s="1333"/>
      <c r="JI16" s="17"/>
      <c r="JJ16" s="1459"/>
      <c r="JK16" s="31" t="s">
        <v>108</v>
      </c>
      <c r="JL16" s="979" t="s">
        <v>109</v>
      </c>
      <c r="JM16" s="32" t="s">
        <v>108</v>
      </c>
      <c r="JN16" s="32" t="s">
        <v>109</v>
      </c>
      <c r="JO16" s="33" t="s">
        <v>110</v>
      </c>
      <c r="JP16" s="1730"/>
      <c r="JQ16" s="1724"/>
      <c r="JR16" s="1724"/>
      <c r="JS16" s="1724"/>
      <c r="JT16" s="1729"/>
      <c r="JU16" s="1244"/>
      <c r="JV16" s="1579"/>
      <c r="JW16" s="1579"/>
      <c r="JX16" s="1579"/>
      <c r="JY16" s="1604"/>
      <c r="JZ16" s="1244"/>
      <c r="KA16" s="1579"/>
      <c r="KB16" s="1579"/>
      <c r="KC16" s="1579"/>
      <c r="KD16" s="1604"/>
      <c r="KE16" s="1584"/>
      <c r="KF16" s="1585"/>
      <c r="KG16" s="1588"/>
      <c r="KH16" s="1591"/>
      <c r="KI16" s="1583"/>
      <c r="KJ16" s="1601"/>
      <c r="KK16" s="296"/>
      <c r="KL16" s="1459"/>
      <c r="KM16" s="1580"/>
      <c r="KN16" s="1577"/>
      <c r="KO16" s="1577"/>
      <c r="KP16" s="1577"/>
      <c r="KQ16" s="1577"/>
      <c r="KR16" s="1577"/>
      <c r="KS16" s="1577"/>
      <c r="KT16" s="1577"/>
      <c r="KU16" s="1598"/>
      <c r="KV16" s="1580"/>
      <c r="KW16" s="1577"/>
      <c r="KY16" s="337" t="s">
        <v>208</v>
      </c>
      <c r="KZ16" s="336" t="s">
        <v>209</v>
      </c>
      <c r="LA16" s="336" t="s">
        <v>205</v>
      </c>
      <c r="LB16" s="338" t="s">
        <v>210</v>
      </c>
      <c r="LD16" s="1459"/>
      <c r="LE16" s="185" t="s">
        <v>12</v>
      </c>
      <c r="LF16" s="975" t="s">
        <v>13</v>
      </c>
      <c r="LG16" s="541" t="s">
        <v>14</v>
      </c>
      <c r="LH16" s="185" t="s">
        <v>12</v>
      </c>
      <c r="LI16" s="975" t="s">
        <v>13</v>
      </c>
      <c r="LJ16" s="972" t="s">
        <v>14</v>
      </c>
      <c r="LK16" s="446" t="s">
        <v>14</v>
      </c>
      <c r="LL16" s="444" t="s">
        <v>14</v>
      </c>
      <c r="LM16" s="444" t="s">
        <v>14</v>
      </c>
      <c r="LN16" s="447" t="s">
        <v>14</v>
      </c>
      <c r="LO16" s="447" t="s">
        <v>14</v>
      </c>
      <c r="LP16" s="447" t="s">
        <v>14</v>
      </c>
      <c r="LQ16" s="447" t="s">
        <v>14</v>
      </c>
      <c r="LR16" s="953" t="s">
        <v>14</v>
      </c>
      <c r="LS16" s="916" t="s">
        <v>228</v>
      </c>
      <c r="LT16" s="917" t="s">
        <v>228</v>
      </c>
      <c r="LU16" s="917" t="s">
        <v>228</v>
      </c>
      <c r="LV16" s="917" t="s">
        <v>228</v>
      </c>
      <c r="LW16" s="920" t="s">
        <v>228</v>
      </c>
    </row>
    <row r="17" spans="1:336" s="285" customFormat="1" ht="29.25" customHeight="1" x14ac:dyDescent="0.3">
      <c r="A17" s="99" t="s">
        <v>149</v>
      </c>
      <c r="B17" s="100" t="s">
        <v>150</v>
      </c>
      <c r="C17" s="491">
        <f>SUM(C18:C23)</f>
        <v>525</v>
      </c>
      <c r="D17" s="116">
        <f t="shared" ref="D17:CD17" si="0">SUM(D18:D23)</f>
        <v>33</v>
      </c>
      <c r="E17" s="102">
        <f t="shared" si="0"/>
        <v>0</v>
      </c>
      <c r="F17" s="102">
        <f t="shared" si="0"/>
        <v>0</v>
      </c>
      <c r="G17" s="493">
        <f>SUM(D17:F17)/C17*100</f>
        <v>6.2857142857142865</v>
      </c>
      <c r="H17" s="114">
        <f t="shared" si="0"/>
        <v>33</v>
      </c>
      <c r="I17" s="115">
        <f t="shared" si="0"/>
        <v>0</v>
      </c>
      <c r="J17" s="116">
        <f t="shared" si="0"/>
        <v>48</v>
      </c>
      <c r="K17" s="102">
        <f>SUM(K18:K23)</f>
        <v>54</v>
      </c>
      <c r="L17" s="104">
        <f t="shared" si="0"/>
        <v>28</v>
      </c>
      <c r="M17" s="496">
        <f t="shared" ref="M17:M23" si="1">L17/C17*100</f>
        <v>5.3333333333333339</v>
      </c>
      <c r="N17" s="116">
        <f t="shared" si="0"/>
        <v>48</v>
      </c>
      <c r="O17" s="102">
        <f t="shared" si="0"/>
        <v>54</v>
      </c>
      <c r="P17" s="102">
        <f t="shared" si="0"/>
        <v>29</v>
      </c>
      <c r="Q17" s="494">
        <f>P17/C17*100</f>
        <v>5.5238095238095237</v>
      </c>
      <c r="R17" s="114">
        <f t="shared" si="0"/>
        <v>0</v>
      </c>
      <c r="S17" s="102">
        <f t="shared" si="0"/>
        <v>0</v>
      </c>
      <c r="T17" s="102">
        <f t="shared" si="0"/>
        <v>0</v>
      </c>
      <c r="U17" s="102">
        <f t="shared" si="0"/>
        <v>0</v>
      </c>
      <c r="V17" s="102">
        <f t="shared" si="0"/>
        <v>0</v>
      </c>
      <c r="W17" s="102">
        <f t="shared" si="0"/>
        <v>0</v>
      </c>
      <c r="X17" s="102">
        <f t="shared" si="0"/>
        <v>48</v>
      </c>
      <c r="Y17" s="102">
        <f t="shared" si="0"/>
        <v>54</v>
      </c>
      <c r="Z17" s="102">
        <f t="shared" si="0"/>
        <v>48</v>
      </c>
      <c r="AA17" s="102">
        <f t="shared" si="0"/>
        <v>54</v>
      </c>
      <c r="AB17" s="102">
        <f t="shared" si="0"/>
        <v>36</v>
      </c>
      <c r="AC17" s="102">
        <f t="shared" si="0"/>
        <v>48</v>
      </c>
      <c r="AD17" s="102">
        <f t="shared" si="0"/>
        <v>0</v>
      </c>
      <c r="AE17" s="102">
        <f t="shared" si="0"/>
        <v>0</v>
      </c>
      <c r="AF17" s="104">
        <f t="shared" si="0"/>
        <v>0</v>
      </c>
      <c r="AG17" s="104">
        <f t="shared" ref="AG17" si="2">SUM(AG18:AG23)</f>
        <v>0</v>
      </c>
      <c r="AH17" s="105"/>
      <c r="AI17" s="476" t="s">
        <v>150</v>
      </c>
      <c r="AJ17" s="473">
        <f>SUM(AJ18:AJ23)</f>
        <v>579</v>
      </c>
      <c r="AK17" s="108">
        <f t="shared" si="0"/>
        <v>51</v>
      </c>
      <c r="AL17" s="82">
        <f>AK17/AJ17*100</f>
        <v>8.8082901554404138</v>
      </c>
      <c r="AM17" s="108">
        <f t="shared" si="0"/>
        <v>52</v>
      </c>
      <c r="AN17" s="110">
        <f t="shared" si="0"/>
        <v>47</v>
      </c>
      <c r="AO17" s="170">
        <f t="shared" si="0"/>
        <v>7</v>
      </c>
      <c r="AP17" s="108">
        <f t="shared" si="0"/>
        <v>0</v>
      </c>
      <c r="AQ17" s="109">
        <f t="shared" si="0"/>
        <v>33</v>
      </c>
      <c r="AR17" s="112">
        <f t="shared" si="0"/>
        <v>2</v>
      </c>
      <c r="AS17" s="108">
        <f t="shared" si="0"/>
        <v>0</v>
      </c>
      <c r="AT17" s="108">
        <f t="shared" si="0"/>
        <v>37</v>
      </c>
      <c r="AU17" s="108">
        <f t="shared" si="0"/>
        <v>48</v>
      </c>
      <c r="AV17" s="82">
        <f>AU17/AJ17*100</f>
        <v>8.2901554404145088</v>
      </c>
      <c r="AW17" s="108">
        <f t="shared" si="0"/>
        <v>50</v>
      </c>
      <c r="AX17" s="108">
        <f t="shared" si="0"/>
        <v>49</v>
      </c>
      <c r="AY17" s="108">
        <f t="shared" si="0"/>
        <v>0</v>
      </c>
      <c r="AZ17" s="108">
        <f t="shared" si="0"/>
        <v>0</v>
      </c>
      <c r="BA17" s="108">
        <f>SUM(BA18:BA23)</f>
        <v>0</v>
      </c>
      <c r="BB17" s="81">
        <f>BA17/AJ17*100</f>
        <v>0</v>
      </c>
      <c r="BC17" s="108">
        <f t="shared" si="0"/>
        <v>0</v>
      </c>
      <c r="BD17" s="108">
        <f t="shared" si="0"/>
        <v>0</v>
      </c>
      <c r="BE17" s="108">
        <f>SUM(BE18:BE23)</f>
        <v>1</v>
      </c>
      <c r="BF17" s="82">
        <f>BE17/AJ17*100</f>
        <v>0.17271157167530224</v>
      </c>
      <c r="BG17" s="108">
        <f t="shared" si="0"/>
        <v>0</v>
      </c>
      <c r="BH17" s="108">
        <f t="shared" si="0"/>
        <v>0</v>
      </c>
      <c r="BI17" s="108">
        <f t="shared" si="0"/>
        <v>0</v>
      </c>
      <c r="BJ17" s="108">
        <f t="shared" si="0"/>
        <v>0</v>
      </c>
      <c r="BK17" s="108">
        <f t="shared" si="0"/>
        <v>0</v>
      </c>
      <c r="BL17" s="108">
        <f t="shared" si="0"/>
        <v>0</v>
      </c>
      <c r="BM17" s="109">
        <f t="shared" si="0"/>
        <v>0</v>
      </c>
      <c r="BN17" s="105"/>
      <c r="BO17" s="106" t="s">
        <v>150</v>
      </c>
      <c r="BP17" s="107">
        <f>SUM(BP18:BP23)</f>
        <v>614</v>
      </c>
      <c r="BQ17" s="108">
        <f t="shared" si="0"/>
        <v>0</v>
      </c>
      <c r="BR17" s="108">
        <f t="shared" si="0"/>
        <v>37</v>
      </c>
      <c r="BS17" s="108">
        <f t="shared" si="0"/>
        <v>0</v>
      </c>
      <c r="BT17" s="108">
        <f t="shared" si="0"/>
        <v>1</v>
      </c>
      <c r="BU17" s="110">
        <f t="shared" si="0"/>
        <v>2</v>
      </c>
      <c r="BV17" s="170">
        <f t="shared" si="0"/>
        <v>0</v>
      </c>
      <c r="BW17" s="108">
        <f t="shared" si="0"/>
        <v>0</v>
      </c>
      <c r="BX17" s="108">
        <f t="shared" si="0"/>
        <v>6</v>
      </c>
      <c r="BY17" s="395">
        <f>BX17/BP17</f>
        <v>9.7719869706840382E-3</v>
      </c>
      <c r="BZ17" s="170">
        <f t="shared" si="0"/>
        <v>0</v>
      </c>
      <c r="CA17" s="108">
        <f t="shared" si="0"/>
        <v>0</v>
      </c>
      <c r="CB17" s="108">
        <f>SUM(CB18:CB23)</f>
        <v>0</v>
      </c>
      <c r="CC17" s="468">
        <f>CB17/BP17*100</f>
        <v>0</v>
      </c>
      <c r="CD17" s="112">
        <f t="shared" si="0"/>
        <v>0</v>
      </c>
      <c r="CE17" s="108">
        <f t="shared" ref="CE17:CO17" si="3">SUM(CE18:CE23)</f>
        <v>8</v>
      </c>
      <c r="CF17" s="108">
        <f t="shared" si="3"/>
        <v>0</v>
      </c>
      <c r="CG17" s="108">
        <f t="shared" si="3"/>
        <v>0</v>
      </c>
      <c r="CH17" s="108">
        <f t="shared" si="3"/>
        <v>0</v>
      </c>
      <c r="CI17" s="108">
        <f t="shared" si="3"/>
        <v>0</v>
      </c>
      <c r="CJ17" s="108">
        <f t="shared" si="3"/>
        <v>19</v>
      </c>
      <c r="CK17" s="108">
        <f>SUM(CK18:CK23)</f>
        <v>5</v>
      </c>
      <c r="CL17" s="314">
        <f>CK17/BP17*100</f>
        <v>0.81433224755700329</v>
      </c>
      <c r="CM17" s="322">
        <f t="shared" ref="CM17:CN17" si="4">SUM(CM18:CM23)</f>
        <v>2</v>
      </c>
      <c r="CN17" s="323">
        <f t="shared" si="4"/>
        <v>0</v>
      </c>
      <c r="CO17" s="319">
        <f t="shared" si="3"/>
        <v>0</v>
      </c>
      <c r="CP17" s="105"/>
      <c r="CQ17" s="365" t="s">
        <v>150</v>
      </c>
      <c r="CR17" s="366">
        <f>SUM(CR18:CR23)</f>
        <v>71</v>
      </c>
      <c r="CS17" s="170">
        <f t="shared" ref="CS17:DM17" si="5">SUM(CS18:CS23)</f>
        <v>0</v>
      </c>
      <c r="CT17" s="108">
        <f t="shared" si="5"/>
        <v>16</v>
      </c>
      <c r="CU17" s="108">
        <f t="shared" si="5"/>
        <v>0</v>
      </c>
      <c r="CV17" s="108">
        <f t="shared" si="5"/>
        <v>0</v>
      </c>
      <c r="CW17" s="108">
        <f t="shared" si="5"/>
        <v>0</v>
      </c>
      <c r="CX17" s="108">
        <f t="shared" si="5"/>
        <v>0</v>
      </c>
      <c r="CY17" s="108">
        <f t="shared" si="5"/>
        <v>1</v>
      </c>
      <c r="CZ17" s="108">
        <f t="shared" si="5"/>
        <v>0</v>
      </c>
      <c r="DA17" s="108">
        <f t="shared" si="5"/>
        <v>0</v>
      </c>
      <c r="DB17" s="108">
        <f t="shared" si="5"/>
        <v>1</v>
      </c>
      <c r="DC17" s="108">
        <f t="shared" si="5"/>
        <v>0</v>
      </c>
      <c r="DD17" s="108">
        <f t="shared" si="5"/>
        <v>0</v>
      </c>
      <c r="DE17" s="108">
        <f t="shared" si="5"/>
        <v>0</v>
      </c>
      <c r="DF17" s="108">
        <f t="shared" si="5"/>
        <v>0</v>
      </c>
      <c r="DG17" s="108">
        <f t="shared" si="5"/>
        <v>0</v>
      </c>
      <c r="DH17" s="108">
        <f t="shared" si="5"/>
        <v>0</v>
      </c>
      <c r="DI17" s="108">
        <f t="shared" si="5"/>
        <v>0</v>
      </c>
      <c r="DJ17" s="108">
        <f t="shared" si="5"/>
        <v>0</v>
      </c>
      <c r="DK17" s="108">
        <f t="shared" si="5"/>
        <v>1</v>
      </c>
      <c r="DL17" s="108">
        <f t="shared" si="5"/>
        <v>0</v>
      </c>
      <c r="DM17" s="108">
        <f t="shared" si="5"/>
        <v>1</v>
      </c>
      <c r="DN17" s="111"/>
      <c r="DO17" s="476" t="s">
        <v>150</v>
      </c>
      <c r="DP17" s="473">
        <f>SUM(DP18:DP23)</f>
        <v>740</v>
      </c>
      <c r="DQ17" s="108">
        <f t="shared" ref="DQ17:GB17" si="6">SUM(DQ18:DQ23)</f>
        <v>0</v>
      </c>
      <c r="DR17" s="108">
        <f t="shared" si="6"/>
        <v>8</v>
      </c>
      <c r="DS17" s="108">
        <f t="shared" si="6"/>
        <v>0</v>
      </c>
      <c r="DT17" s="108">
        <f t="shared" si="6"/>
        <v>0</v>
      </c>
      <c r="DU17" s="108">
        <f t="shared" si="6"/>
        <v>0</v>
      </c>
      <c r="DV17" s="108">
        <f t="shared" si="6"/>
        <v>0</v>
      </c>
      <c r="DW17" s="108">
        <f>SUM(DW18:DW23)</f>
        <v>1</v>
      </c>
      <c r="DX17" s="82">
        <f t="shared" ref="DX17:DX23" si="7">DW17/DP17*100</f>
        <v>0.13513513513513514</v>
      </c>
      <c r="DY17" s="108">
        <f t="shared" si="6"/>
        <v>0</v>
      </c>
      <c r="DZ17" s="108">
        <f t="shared" si="6"/>
        <v>0</v>
      </c>
      <c r="EA17" s="108">
        <f>SUM(EA18:EA23)</f>
        <v>0</v>
      </c>
      <c r="EB17" s="82">
        <f t="shared" ref="EB17:EB23" si="8">EA17/DP17*100</f>
        <v>0</v>
      </c>
      <c r="EC17" s="108">
        <f t="shared" si="6"/>
        <v>0</v>
      </c>
      <c r="ED17" s="108">
        <f t="shared" si="6"/>
        <v>0</v>
      </c>
      <c r="EE17" s="108">
        <f t="shared" si="6"/>
        <v>0</v>
      </c>
      <c r="EF17" s="108">
        <f t="shared" si="6"/>
        <v>0</v>
      </c>
      <c r="EG17" s="108">
        <f t="shared" si="6"/>
        <v>0</v>
      </c>
      <c r="EH17" s="108">
        <f t="shared" si="6"/>
        <v>0</v>
      </c>
      <c r="EI17" s="108">
        <f t="shared" si="6"/>
        <v>1</v>
      </c>
      <c r="EJ17" s="108">
        <f>SUM(EJ18:EJ23)</f>
        <v>1</v>
      </c>
      <c r="EK17" s="82">
        <f t="shared" ref="EK17:EK23" si="9">EJ17/DP17*100</f>
        <v>0.13513513513513514</v>
      </c>
      <c r="EL17" s="108">
        <f t="shared" si="6"/>
        <v>0</v>
      </c>
      <c r="EM17" s="108">
        <f>SUM(EM18:EM23)</f>
        <v>38</v>
      </c>
      <c r="EN17" s="82">
        <f t="shared" ref="EN17:EN23" si="10">EM17/DP17</f>
        <v>5.1351351351351354E-2</v>
      </c>
      <c r="EO17" s="108">
        <f>SUM(EO18:EO23)</f>
        <v>34</v>
      </c>
      <c r="EP17" s="82">
        <f t="shared" ref="EP17:EP23" si="11">EO17/DP17</f>
        <v>4.5945945945945948E-2</v>
      </c>
      <c r="EQ17" s="111"/>
      <c r="ER17" s="106" t="s">
        <v>150</v>
      </c>
      <c r="ES17" s="108">
        <f t="shared" si="6"/>
        <v>0</v>
      </c>
      <c r="ET17" s="108">
        <f t="shared" si="6"/>
        <v>0</v>
      </c>
      <c r="EU17" s="108">
        <f t="shared" si="6"/>
        <v>0</v>
      </c>
      <c r="EV17" s="112">
        <f t="shared" si="6"/>
        <v>0</v>
      </c>
      <c r="EW17" s="108">
        <f t="shared" si="6"/>
        <v>0</v>
      </c>
      <c r="EX17" s="108">
        <f t="shared" si="6"/>
        <v>0</v>
      </c>
      <c r="EY17" s="108">
        <f t="shared" si="6"/>
        <v>1</v>
      </c>
      <c r="EZ17" s="108">
        <f t="shared" si="6"/>
        <v>8</v>
      </c>
      <c r="FA17" s="108">
        <f t="shared" si="6"/>
        <v>9</v>
      </c>
      <c r="FB17" s="108">
        <f t="shared" si="6"/>
        <v>12</v>
      </c>
      <c r="FC17" s="108">
        <f t="shared" si="6"/>
        <v>3</v>
      </c>
      <c r="FD17" s="108">
        <f t="shared" si="6"/>
        <v>3</v>
      </c>
      <c r="FE17" s="108">
        <f t="shared" si="6"/>
        <v>2</v>
      </c>
      <c r="FF17" s="108">
        <f t="shared" si="6"/>
        <v>1</v>
      </c>
      <c r="FG17" s="108">
        <f t="shared" si="6"/>
        <v>0</v>
      </c>
      <c r="FH17" s="108">
        <f t="shared" si="6"/>
        <v>0</v>
      </c>
      <c r="FI17" s="108">
        <f t="shared" si="6"/>
        <v>0</v>
      </c>
      <c r="FJ17" s="110">
        <f t="shared" si="6"/>
        <v>0</v>
      </c>
      <c r="FK17" s="107">
        <f>SUM(FK18:FK23)</f>
        <v>454</v>
      </c>
      <c r="FL17" s="190">
        <f t="shared" ref="FL17:FL23" si="12">SUM(FM17:FQ17)/FK17*100</f>
        <v>6.607929515418502</v>
      </c>
      <c r="FM17" s="108">
        <f t="shared" si="6"/>
        <v>0</v>
      </c>
      <c r="FN17" s="108">
        <f t="shared" si="6"/>
        <v>1</v>
      </c>
      <c r="FO17" s="108">
        <f t="shared" si="6"/>
        <v>15</v>
      </c>
      <c r="FP17" s="108">
        <f t="shared" si="6"/>
        <v>14</v>
      </c>
      <c r="FQ17" s="109">
        <f t="shared" si="6"/>
        <v>0</v>
      </c>
      <c r="FR17" s="112">
        <f t="shared" si="6"/>
        <v>1</v>
      </c>
      <c r="FS17" s="108">
        <f t="shared" si="6"/>
        <v>0</v>
      </c>
      <c r="FT17" s="108">
        <f t="shared" si="6"/>
        <v>0</v>
      </c>
      <c r="FU17" s="108">
        <f t="shared" si="6"/>
        <v>2</v>
      </c>
      <c r="FV17" s="108">
        <f t="shared" si="6"/>
        <v>0</v>
      </c>
      <c r="FW17" s="108">
        <f t="shared" si="6"/>
        <v>0</v>
      </c>
      <c r="FX17" s="108">
        <f t="shared" si="6"/>
        <v>7</v>
      </c>
      <c r="FY17" s="108">
        <f t="shared" si="6"/>
        <v>7</v>
      </c>
      <c r="FZ17" s="108">
        <f t="shared" si="6"/>
        <v>4</v>
      </c>
      <c r="GA17" s="108">
        <f t="shared" si="6"/>
        <v>17</v>
      </c>
      <c r="GB17" s="108">
        <f t="shared" si="6"/>
        <v>3</v>
      </c>
      <c r="GC17" s="108">
        <f t="shared" ref="GC17:HT17" si="13">SUM(GC18:GC23)</f>
        <v>3</v>
      </c>
      <c r="GD17" s="108">
        <f t="shared" si="13"/>
        <v>9</v>
      </c>
      <c r="GE17" s="108">
        <f t="shared" si="13"/>
        <v>1</v>
      </c>
      <c r="GF17" s="108">
        <f t="shared" si="13"/>
        <v>0</v>
      </c>
      <c r="GG17" s="109">
        <f t="shared" si="13"/>
        <v>2</v>
      </c>
      <c r="GH17" s="111"/>
      <c r="GI17" s="106" t="s">
        <v>150</v>
      </c>
      <c r="GJ17" s="107">
        <f>SUM(GJ18:GJ23)</f>
        <v>3710</v>
      </c>
      <c r="GK17" s="191">
        <f t="shared" ref="GK17:GK23" si="14">(SUM(GL17:GU17)/GJ17)*100</f>
        <v>6.6307277628032342</v>
      </c>
      <c r="GL17" s="108">
        <f t="shared" si="13"/>
        <v>2</v>
      </c>
      <c r="GM17" s="108">
        <f t="shared" si="13"/>
        <v>1</v>
      </c>
      <c r="GN17" s="108">
        <f t="shared" si="13"/>
        <v>4</v>
      </c>
      <c r="GO17" s="108">
        <f t="shared" si="13"/>
        <v>4</v>
      </c>
      <c r="GP17" s="108">
        <f t="shared" si="13"/>
        <v>1</v>
      </c>
      <c r="GQ17" s="108">
        <f t="shared" si="13"/>
        <v>38</v>
      </c>
      <c r="GR17" s="108">
        <f t="shared" si="13"/>
        <v>18</v>
      </c>
      <c r="GS17" s="108">
        <f t="shared" si="13"/>
        <v>37</v>
      </c>
      <c r="GT17" s="108">
        <f t="shared" si="13"/>
        <v>87</v>
      </c>
      <c r="GU17" s="110">
        <f t="shared" si="13"/>
        <v>54</v>
      </c>
      <c r="GV17" s="170">
        <f t="shared" ref="GV17" si="15">SUM(GV18:GV23)</f>
        <v>211</v>
      </c>
      <c r="GW17" s="108">
        <f>SUM(GW18:GW23)</f>
        <v>4090</v>
      </c>
      <c r="GX17" s="303">
        <f t="shared" ref="GX17:GX23" si="16">GV17/GW17*100</f>
        <v>5.1589242053789732</v>
      </c>
      <c r="GY17" s="112">
        <f t="shared" si="13"/>
        <v>16</v>
      </c>
      <c r="GZ17" s="108">
        <f t="shared" si="13"/>
        <v>0</v>
      </c>
      <c r="HA17" s="108">
        <f t="shared" si="13"/>
        <v>1</v>
      </c>
      <c r="HB17" s="108">
        <f t="shared" si="13"/>
        <v>0</v>
      </c>
      <c r="HC17" s="108">
        <f t="shared" si="13"/>
        <v>0</v>
      </c>
      <c r="HD17" s="108">
        <f t="shared" si="13"/>
        <v>0</v>
      </c>
      <c r="HE17" s="108">
        <f t="shared" si="13"/>
        <v>0</v>
      </c>
      <c r="HF17" s="108">
        <f t="shared" si="13"/>
        <v>0</v>
      </c>
      <c r="HG17" s="109">
        <f t="shared" si="13"/>
        <v>0</v>
      </c>
      <c r="HH17" s="105"/>
      <c r="HI17" s="106" t="s">
        <v>150</v>
      </c>
      <c r="HJ17" s="108">
        <f t="shared" si="13"/>
        <v>0</v>
      </c>
      <c r="HK17" s="108">
        <f t="shared" si="13"/>
        <v>0</v>
      </c>
      <c r="HL17" s="108">
        <f t="shared" si="13"/>
        <v>0</v>
      </c>
      <c r="HM17" s="108">
        <f t="shared" si="13"/>
        <v>0</v>
      </c>
      <c r="HN17" s="108">
        <f t="shared" si="13"/>
        <v>0</v>
      </c>
      <c r="HO17" s="108">
        <f t="shared" si="13"/>
        <v>0</v>
      </c>
      <c r="HP17" s="108">
        <f t="shared" si="13"/>
        <v>0</v>
      </c>
      <c r="HQ17" s="110">
        <f t="shared" si="13"/>
        <v>2</v>
      </c>
      <c r="HR17" s="170">
        <f>SUM(HR18:HR23)</f>
        <v>355</v>
      </c>
      <c r="HS17" s="198">
        <f>SUM(HT17:HW17)/HR17*100</f>
        <v>0</v>
      </c>
      <c r="HT17" s="112">
        <f t="shared" si="13"/>
        <v>0</v>
      </c>
      <c r="HU17" s="108">
        <f t="shared" ref="HU17:KJ17" si="17">SUM(HU18:HU23)</f>
        <v>0</v>
      </c>
      <c r="HV17" s="108">
        <f t="shared" si="17"/>
        <v>0</v>
      </c>
      <c r="HW17" s="109">
        <f t="shared" si="17"/>
        <v>0</v>
      </c>
      <c r="HX17" s="210"/>
      <c r="HY17" s="112">
        <f t="shared" si="17"/>
        <v>0</v>
      </c>
      <c r="HZ17" s="108">
        <f t="shared" si="17"/>
        <v>0</v>
      </c>
      <c r="IA17" s="108">
        <f t="shared" si="17"/>
        <v>0</v>
      </c>
      <c r="IB17" s="108">
        <f t="shared" si="17"/>
        <v>0</v>
      </c>
      <c r="IC17" s="108">
        <f t="shared" si="17"/>
        <v>0</v>
      </c>
      <c r="ID17" s="108">
        <f t="shared" si="17"/>
        <v>0</v>
      </c>
      <c r="IE17" s="108">
        <f t="shared" si="17"/>
        <v>0</v>
      </c>
      <c r="IF17" s="109">
        <f t="shared" si="17"/>
        <v>0</v>
      </c>
      <c r="IG17" s="105"/>
      <c r="IH17" s="113" t="s">
        <v>150</v>
      </c>
      <c r="II17" s="108">
        <f t="shared" si="17"/>
        <v>0</v>
      </c>
      <c r="IJ17" s="108">
        <f t="shared" si="17"/>
        <v>0</v>
      </c>
      <c r="IK17" s="108">
        <f t="shared" si="17"/>
        <v>0</v>
      </c>
      <c r="IL17" s="108">
        <f t="shared" si="17"/>
        <v>0</v>
      </c>
      <c r="IM17" s="108">
        <f t="shared" si="17"/>
        <v>0</v>
      </c>
      <c r="IN17" s="108">
        <f t="shared" si="17"/>
        <v>0</v>
      </c>
      <c r="IO17" s="108">
        <f t="shared" si="17"/>
        <v>14</v>
      </c>
      <c r="IP17" s="108">
        <f t="shared" si="17"/>
        <v>14</v>
      </c>
      <c r="IQ17" s="108">
        <f t="shared" si="17"/>
        <v>1</v>
      </c>
      <c r="IR17" s="108">
        <f t="shared" si="17"/>
        <v>24</v>
      </c>
      <c r="IS17" s="108">
        <f t="shared" si="17"/>
        <v>6</v>
      </c>
      <c r="IT17" s="108">
        <f t="shared" si="17"/>
        <v>2</v>
      </c>
      <c r="IU17" s="108">
        <f t="shared" si="17"/>
        <v>5</v>
      </c>
      <c r="IV17" s="108">
        <f t="shared" si="17"/>
        <v>1</v>
      </c>
      <c r="IW17" s="109">
        <f t="shared" si="17"/>
        <v>0</v>
      </c>
      <c r="IX17" s="114">
        <f t="shared" si="17"/>
        <v>1</v>
      </c>
      <c r="IY17" s="102">
        <f t="shared" si="17"/>
        <v>0</v>
      </c>
      <c r="IZ17" s="115">
        <f t="shared" si="17"/>
        <v>0</v>
      </c>
      <c r="JA17" s="116">
        <f t="shared" si="17"/>
        <v>3</v>
      </c>
      <c r="JB17" s="102">
        <f t="shared" si="17"/>
        <v>0</v>
      </c>
      <c r="JC17" s="104">
        <f t="shared" si="17"/>
        <v>0</v>
      </c>
      <c r="JD17" s="114">
        <f t="shared" si="17"/>
        <v>0</v>
      </c>
      <c r="JE17" s="102">
        <f t="shared" si="17"/>
        <v>0</v>
      </c>
      <c r="JF17" s="102">
        <f t="shared" si="17"/>
        <v>0</v>
      </c>
      <c r="JG17" s="102">
        <f>SUM(JG18:JG23)</f>
        <v>0</v>
      </c>
      <c r="JH17" s="102">
        <f t="shared" si="17"/>
        <v>0</v>
      </c>
      <c r="JI17" s="105"/>
      <c r="JJ17" s="113" t="s">
        <v>150</v>
      </c>
      <c r="JK17" s="102">
        <f t="shared" si="17"/>
        <v>0</v>
      </c>
      <c r="JL17" s="102">
        <f t="shared" si="17"/>
        <v>0</v>
      </c>
      <c r="JM17" s="102">
        <f t="shared" si="17"/>
        <v>0</v>
      </c>
      <c r="JN17" s="102">
        <f t="shared" si="17"/>
        <v>0</v>
      </c>
      <c r="JO17" s="102">
        <f t="shared" si="17"/>
        <v>0</v>
      </c>
      <c r="JP17" s="102">
        <f t="shared" si="17"/>
        <v>0</v>
      </c>
      <c r="JQ17" s="102">
        <f t="shared" si="17"/>
        <v>0</v>
      </c>
      <c r="JR17" s="102">
        <f t="shared" si="17"/>
        <v>0</v>
      </c>
      <c r="JS17" s="102">
        <f t="shared" si="17"/>
        <v>0</v>
      </c>
      <c r="JT17" s="115">
        <f t="shared" si="17"/>
        <v>0</v>
      </c>
      <c r="JU17" s="170">
        <f t="shared" ref="JU17:KD17" si="18">SUM(JU18:JU23)</f>
        <v>0</v>
      </c>
      <c r="JV17" s="108">
        <f t="shared" si="18"/>
        <v>0</v>
      </c>
      <c r="JW17" s="108">
        <f t="shared" si="18"/>
        <v>1</v>
      </c>
      <c r="JX17" s="108">
        <f t="shared" si="18"/>
        <v>0</v>
      </c>
      <c r="JY17" s="109">
        <f t="shared" si="18"/>
        <v>0</v>
      </c>
      <c r="JZ17" s="170">
        <f t="shared" si="18"/>
        <v>0</v>
      </c>
      <c r="KA17" s="108">
        <f t="shared" si="18"/>
        <v>0</v>
      </c>
      <c r="KB17" s="108">
        <f t="shared" si="18"/>
        <v>1</v>
      </c>
      <c r="KC17" s="108">
        <f t="shared" si="18"/>
        <v>2</v>
      </c>
      <c r="KD17" s="109">
        <f t="shared" si="18"/>
        <v>1</v>
      </c>
      <c r="KE17" s="116">
        <f>SUM(KE18:KE23)</f>
        <v>2678</v>
      </c>
      <c r="KF17" s="363">
        <f t="shared" ref="KF17:KF23" si="19">KG17/KE17*100</f>
        <v>3.2113517550410755</v>
      </c>
      <c r="KG17" s="104">
        <f t="shared" si="17"/>
        <v>86</v>
      </c>
      <c r="KH17" s="116">
        <f t="shared" si="17"/>
        <v>2</v>
      </c>
      <c r="KI17" s="114">
        <f t="shared" si="17"/>
        <v>1</v>
      </c>
      <c r="KJ17" s="104">
        <f t="shared" si="17"/>
        <v>0</v>
      </c>
      <c r="KK17" s="105"/>
      <c r="KL17" s="306" t="s">
        <v>150</v>
      </c>
      <c r="KM17" s="170">
        <f t="shared" ref="KM17:KU17" si="20">SUM(KM18:KM23)</f>
        <v>0</v>
      </c>
      <c r="KN17" s="108">
        <f t="shared" si="20"/>
        <v>0</v>
      </c>
      <c r="KO17" s="108">
        <f t="shared" si="20"/>
        <v>0</v>
      </c>
      <c r="KP17" s="108">
        <f t="shared" si="20"/>
        <v>12</v>
      </c>
      <c r="KQ17" s="108">
        <f t="shared" si="20"/>
        <v>0</v>
      </c>
      <c r="KR17" s="108">
        <f t="shared" si="20"/>
        <v>15</v>
      </c>
      <c r="KS17" s="108">
        <f t="shared" si="20"/>
        <v>0</v>
      </c>
      <c r="KT17" s="108">
        <f t="shared" si="20"/>
        <v>0</v>
      </c>
      <c r="KU17" s="109">
        <f t="shared" si="20"/>
        <v>2</v>
      </c>
      <c r="KV17" s="108">
        <f t="shared" ref="KV17:KW17" si="21">SUM(KV18:KV23)</f>
        <v>0</v>
      </c>
      <c r="KW17" s="108">
        <f t="shared" si="21"/>
        <v>0</v>
      </c>
      <c r="KY17" s="108">
        <f t="shared" ref="KY17:LB17" si="22">SUM(KY18:KY23)</f>
        <v>0</v>
      </c>
      <c r="KZ17" s="108">
        <f t="shared" si="22"/>
        <v>0</v>
      </c>
      <c r="LA17" s="108">
        <f t="shared" si="22"/>
        <v>0</v>
      </c>
      <c r="LB17" s="108">
        <f t="shared" si="22"/>
        <v>0</v>
      </c>
      <c r="LD17" s="542" t="s">
        <v>150</v>
      </c>
      <c r="LE17" s="170">
        <f t="shared" ref="LE17:LW17" si="23">SUM(LE18:LE23)</f>
        <v>0</v>
      </c>
      <c r="LF17" s="108">
        <f t="shared" si="23"/>
        <v>0</v>
      </c>
      <c r="LG17" s="108">
        <f t="shared" si="23"/>
        <v>0</v>
      </c>
      <c r="LH17" s="108">
        <f t="shared" si="23"/>
        <v>1</v>
      </c>
      <c r="LI17" s="108">
        <f t="shared" si="23"/>
        <v>0</v>
      </c>
      <c r="LJ17" s="109">
        <f t="shared" si="23"/>
        <v>0</v>
      </c>
      <c r="LK17" s="170">
        <f t="shared" si="23"/>
        <v>0</v>
      </c>
      <c r="LL17" s="108">
        <f t="shared" si="23"/>
        <v>1</v>
      </c>
      <c r="LM17" s="108">
        <f t="shared" si="23"/>
        <v>0</v>
      </c>
      <c r="LN17" s="109">
        <f t="shared" si="23"/>
        <v>0</v>
      </c>
      <c r="LO17" s="104">
        <f t="shared" si="23"/>
        <v>55</v>
      </c>
      <c r="LP17" s="104">
        <f t="shared" si="23"/>
        <v>4</v>
      </c>
      <c r="LQ17" s="104">
        <f t="shared" si="23"/>
        <v>0</v>
      </c>
      <c r="LR17" s="115">
        <f t="shared" si="23"/>
        <v>0</v>
      </c>
      <c r="LS17" s="170">
        <f t="shared" si="23"/>
        <v>0</v>
      </c>
      <c r="LT17" s="108">
        <f t="shared" si="23"/>
        <v>0</v>
      </c>
      <c r="LU17" s="108">
        <f t="shared" si="23"/>
        <v>0</v>
      </c>
      <c r="LV17" s="108">
        <f t="shared" si="23"/>
        <v>0</v>
      </c>
      <c r="LW17" s="109">
        <f t="shared" si="23"/>
        <v>0</v>
      </c>
      <c r="LX17" s="958"/>
    </row>
    <row r="18" spans="1:336" s="286" customFormat="1" ht="25.5" customHeight="1" x14ac:dyDescent="0.3">
      <c r="A18" s="117" t="s">
        <v>151</v>
      </c>
      <c r="B18" s="118" t="s">
        <v>152</v>
      </c>
      <c r="C18" s="367">
        <f>C33+C35+C38</f>
        <v>263</v>
      </c>
      <c r="D18" s="131">
        <f>D33+D35+D38</f>
        <v>33</v>
      </c>
      <c r="E18" s="120">
        <f>E33+E35+E38</f>
        <v>0</v>
      </c>
      <c r="F18" s="120">
        <f>F33+F35+F38</f>
        <v>0</v>
      </c>
      <c r="G18" s="410">
        <f t="shared" ref="G18:G23" si="24">SUM(D18:F18)/C18*100</f>
        <v>12.547528517110266</v>
      </c>
      <c r="H18" s="130">
        <f>H33+H35+H38</f>
        <v>33</v>
      </c>
      <c r="I18" s="129">
        <f>I33+I35+I38</f>
        <v>0</v>
      </c>
      <c r="J18" s="131">
        <f>J33+J35+J38</f>
        <v>21</v>
      </c>
      <c r="K18" s="120">
        <f>K33+K35+K38</f>
        <v>26</v>
      </c>
      <c r="L18" s="124">
        <f>L33+L35+L38</f>
        <v>13</v>
      </c>
      <c r="M18" s="497">
        <f t="shared" si="1"/>
        <v>4.9429657794676807</v>
      </c>
      <c r="N18" s="131">
        <f>N33+N35+N38</f>
        <v>21</v>
      </c>
      <c r="O18" s="120">
        <f>O33+O35+O38</f>
        <v>26</v>
      </c>
      <c r="P18" s="120">
        <f>P33+P35+P38</f>
        <v>14</v>
      </c>
      <c r="Q18" s="386">
        <f t="shared" ref="Q18:Q23" si="25">P18/C18*100</f>
        <v>5.3231939163498092</v>
      </c>
      <c r="R18" s="130">
        <f t="shared" ref="R18:AG18" si="26">R33+R35+R38</f>
        <v>0</v>
      </c>
      <c r="S18" s="120">
        <f t="shared" si="26"/>
        <v>0</v>
      </c>
      <c r="T18" s="120">
        <f t="shared" si="26"/>
        <v>0</v>
      </c>
      <c r="U18" s="120">
        <f t="shared" si="26"/>
        <v>0</v>
      </c>
      <c r="V18" s="120">
        <f t="shared" si="26"/>
        <v>0</v>
      </c>
      <c r="W18" s="120">
        <f t="shared" si="26"/>
        <v>0</v>
      </c>
      <c r="X18" s="120">
        <f t="shared" si="26"/>
        <v>21</v>
      </c>
      <c r="Y18" s="120">
        <f t="shared" si="26"/>
        <v>26</v>
      </c>
      <c r="Z18" s="120">
        <f t="shared" si="26"/>
        <v>21</v>
      </c>
      <c r="AA18" s="120">
        <f t="shared" si="26"/>
        <v>26</v>
      </c>
      <c r="AB18" s="120">
        <f t="shared" si="26"/>
        <v>17</v>
      </c>
      <c r="AC18" s="120">
        <f t="shared" si="26"/>
        <v>23</v>
      </c>
      <c r="AD18" s="120">
        <f t="shared" si="26"/>
        <v>0</v>
      </c>
      <c r="AE18" s="120">
        <f t="shared" si="26"/>
        <v>0</v>
      </c>
      <c r="AF18" s="120">
        <f t="shared" si="26"/>
        <v>0</v>
      </c>
      <c r="AG18" s="120">
        <f t="shared" si="26"/>
        <v>0</v>
      </c>
      <c r="AH18" s="125"/>
      <c r="AI18" s="307" t="s">
        <v>152</v>
      </c>
      <c r="AJ18" s="474">
        <f>AJ33+AJ35+AJ38</f>
        <v>267</v>
      </c>
      <c r="AK18" s="120">
        <f>AK33+AK35+AK38</f>
        <v>20</v>
      </c>
      <c r="AL18" s="127">
        <f t="shared" ref="AL18:AL23" si="27">AK18/AJ18*100</f>
        <v>7.4906367041198507</v>
      </c>
      <c r="AM18" s="120">
        <f t="shared" ref="AM18:AU18" si="28">AM33+AM35+AM38</f>
        <v>22</v>
      </c>
      <c r="AN18" s="129">
        <f t="shared" si="28"/>
        <v>21</v>
      </c>
      <c r="AO18" s="131">
        <f t="shared" si="28"/>
        <v>7</v>
      </c>
      <c r="AP18" s="120">
        <f t="shared" si="28"/>
        <v>0</v>
      </c>
      <c r="AQ18" s="124">
        <f t="shared" si="28"/>
        <v>5</v>
      </c>
      <c r="AR18" s="130">
        <f t="shared" si="28"/>
        <v>2</v>
      </c>
      <c r="AS18" s="120">
        <f t="shared" si="28"/>
        <v>0</v>
      </c>
      <c r="AT18" s="120">
        <f t="shared" si="28"/>
        <v>21</v>
      </c>
      <c r="AU18" s="120">
        <f t="shared" si="28"/>
        <v>13</v>
      </c>
      <c r="AV18" s="127">
        <f t="shared" ref="AV18:AV23" si="29">AU18/AJ18*100</f>
        <v>4.868913857677903</v>
      </c>
      <c r="AW18" s="120">
        <f>AW33+AW35+AW38</f>
        <v>16</v>
      </c>
      <c r="AX18" s="120">
        <f>AX33+AX35+AX38</f>
        <v>15</v>
      </c>
      <c r="AY18" s="120">
        <f>AY33+AY35+AY38</f>
        <v>0</v>
      </c>
      <c r="AZ18" s="120">
        <f>AZ33+AZ35+AZ38</f>
        <v>0</v>
      </c>
      <c r="BA18" s="120">
        <f>BA33+BA35+BA38</f>
        <v>0</v>
      </c>
      <c r="BB18" s="123">
        <f t="shared" ref="BB18:BB23" si="30">BA18/AJ18*100</f>
        <v>0</v>
      </c>
      <c r="BC18" s="120">
        <f>BC33+BC35+BC38</f>
        <v>0</v>
      </c>
      <c r="BD18" s="120">
        <f>BD33+BD35+BD38</f>
        <v>0</v>
      </c>
      <c r="BE18" s="120">
        <f>BE33+BE35+BE38</f>
        <v>0</v>
      </c>
      <c r="BF18" s="127">
        <f t="shared" ref="BF18:BF23" si="31">BE18/AJ18*100</f>
        <v>0</v>
      </c>
      <c r="BG18" s="120">
        <f t="shared" ref="BG18:BM18" si="32">BG33+BG35+BG38</f>
        <v>0</v>
      </c>
      <c r="BH18" s="120">
        <f t="shared" si="32"/>
        <v>0</v>
      </c>
      <c r="BI18" s="120">
        <f t="shared" si="32"/>
        <v>0</v>
      </c>
      <c r="BJ18" s="120">
        <f t="shared" si="32"/>
        <v>0</v>
      </c>
      <c r="BK18" s="120">
        <f t="shared" si="32"/>
        <v>0</v>
      </c>
      <c r="BL18" s="120">
        <f t="shared" si="32"/>
        <v>0</v>
      </c>
      <c r="BM18" s="120">
        <f t="shared" si="32"/>
        <v>0</v>
      </c>
      <c r="BN18" s="125"/>
      <c r="BO18" s="126" t="s">
        <v>152</v>
      </c>
      <c r="BP18" s="119">
        <f t="shared" ref="BP18:BX18" si="33">BP33+BP35+BP38</f>
        <v>275</v>
      </c>
      <c r="BQ18" s="120">
        <f t="shared" si="33"/>
        <v>0</v>
      </c>
      <c r="BR18" s="120">
        <f t="shared" si="33"/>
        <v>15</v>
      </c>
      <c r="BS18" s="120">
        <f t="shared" si="33"/>
        <v>0</v>
      </c>
      <c r="BT18" s="120">
        <f t="shared" si="33"/>
        <v>1</v>
      </c>
      <c r="BU18" s="129">
        <f t="shared" si="33"/>
        <v>1</v>
      </c>
      <c r="BV18" s="131">
        <f t="shared" si="33"/>
        <v>0</v>
      </c>
      <c r="BW18" s="120">
        <f t="shared" si="33"/>
        <v>0</v>
      </c>
      <c r="BX18" s="120">
        <f t="shared" si="33"/>
        <v>2</v>
      </c>
      <c r="BY18" s="477">
        <f t="shared" ref="BY18:BY23" si="34">BX18/BP18</f>
        <v>7.2727272727272727E-3</v>
      </c>
      <c r="BZ18" s="131">
        <f>BZ33+BZ35+BZ38</f>
        <v>0</v>
      </c>
      <c r="CA18" s="120">
        <f>CA33+CA35+CA38</f>
        <v>0</v>
      </c>
      <c r="CB18" s="120">
        <f>CB33+CB35+CB38</f>
        <v>0</v>
      </c>
      <c r="CC18" s="469">
        <f t="shared" ref="CC18:CC23" si="35">CB18/BP18*100</f>
        <v>0</v>
      </c>
      <c r="CD18" s="130">
        <f t="shared" ref="CD18:CK18" si="36">CD33+CD35+CD38</f>
        <v>0</v>
      </c>
      <c r="CE18" s="120">
        <f t="shared" si="36"/>
        <v>3</v>
      </c>
      <c r="CF18" s="120">
        <f t="shared" si="36"/>
        <v>0</v>
      </c>
      <c r="CG18" s="120">
        <f t="shared" si="36"/>
        <v>0</v>
      </c>
      <c r="CH18" s="120">
        <f t="shared" si="36"/>
        <v>0</v>
      </c>
      <c r="CI18" s="120">
        <f t="shared" si="36"/>
        <v>0</v>
      </c>
      <c r="CJ18" s="120">
        <f t="shared" si="36"/>
        <v>19</v>
      </c>
      <c r="CK18" s="120">
        <f t="shared" si="36"/>
        <v>1</v>
      </c>
      <c r="CL18" s="315">
        <f t="shared" ref="CL18:CL23" si="37">CK18/BP18*100</f>
        <v>0.36363636363636365</v>
      </c>
      <c r="CM18" s="117">
        <f>CM33+CM35+CM38</f>
        <v>2</v>
      </c>
      <c r="CN18" s="324">
        <f>CN33+CN35+CN38</f>
        <v>0</v>
      </c>
      <c r="CO18" s="130">
        <f>CO33+CO35+CO38</f>
        <v>0</v>
      </c>
      <c r="CP18" s="125"/>
      <c r="CQ18" s="118" t="s">
        <v>152</v>
      </c>
      <c r="CR18" s="367">
        <f t="shared" ref="CR18:DM18" si="38">CR33+CR35+CR38</f>
        <v>36</v>
      </c>
      <c r="CS18" s="131">
        <f t="shared" si="38"/>
        <v>0</v>
      </c>
      <c r="CT18" s="120">
        <f t="shared" si="38"/>
        <v>7</v>
      </c>
      <c r="CU18" s="120">
        <f t="shared" si="38"/>
        <v>0</v>
      </c>
      <c r="CV18" s="120">
        <f t="shared" si="38"/>
        <v>0</v>
      </c>
      <c r="CW18" s="120">
        <f t="shared" si="38"/>
        <v>0</v>
      </c>
      <c r="CX18" s="120">
        <f t="shared" si="38"/>
        <v>0</v>
      </c>
      <c r="CY18" s="120">
        <f t="shared" si="38"/>
        <v>0</v>
      </c>
      <c r="CZ18" s="120">
        <f t="shared" si="38"/>
        <v>0</v>
      </c>
      <c r="DA18" s="120">
        <f t="shared" si="38"/>
        <v>0</v>
      </c>
      <c r="DB18" s="120">
        <f t="shared" si="38"/>
        <v>0</v>
      </c>
      <c r="DC18" s="120">
        <f t="shared" si="38"/>
        <v>0</v>
      </c>
      <c r="DD18" s="120">
        <f t="shared" si="38"/>
        <v>0</v>
      </c>
      <c r="DE18" s="120">
        <f t="shared" si="38"/>
        <v>0</v>
      </c>
      <c r="DF18" s="120">
        <f t="shared" si="38"/>
        <v>0</v>
      </c>
      <c r="DG18" s="120">
        <f t="shared" si="38"/>
        <v>0</v>
      </c>
      <c r="DH18" s="120">
        <f t="shared" si="38"/>
        <v>0</v>
      </c>
      <c r="DI18" s="120">
        <f t="shared" si="38"/>
        <v>0</v>
      </c>
      <c r="DJ18" s="120">
        <f t="shared" si="38"/>
        <v>0</v>
      </c>
      <c r="DK18" s="120">
        <f t="shared" si="38"/>
        <v>1</v>
      </c>
      <c r="DL18" s="120">
        <f t="shared" si="38"/>
        <v>0</v>
      </c>
      <c r="DM18" s="120">
        <f t="shared" si="38"/>
        <v>1</v>
      </c>
      <c r="DN18" s="125"/>
      <c r="DO18" s="307" t="s">
        <v>152</v>
      </c>
      <c r="DP18" s="474">
        <f t="shared" ref="DP18:DW18" si="39">DP33+DP35+DP38</f>
        <v>402</v>
      </c>
      <c r="DQ18" s="120">
        <f t="shared" si="39"/>
        <v>0</v>
      </c>
      <c r="DR18" s="120">
        <f t="shared" si="39"/>
        <v>1</v>
      </c>
      <c r="DS18" s="120">
        <f t="shared" si="39"/>
        <v>0</v>
      </c>
      <c r="DT18" s="120">
        <f t="shared" si="39"/>
        <v>0</v>
      </c>
      <c r="DU18" s="120">
        <f t="shared" si="39"/>
        <v>0</v>
      </c>
      <c r="DV18" s="120">
        <f t="shared" si="39"/>
        <v>0</v>
      </c>
      <c r="DW18" s="120">
        <f t="shared" si="39"/>
        <v>1</v>
      </c>
      <c r="DX18" s="127">
        <f t="shared" si="7"/>
        <v>0.24875621890547264</v>
      </c>
      <c r="DY18" s="120">
        <f>DY33+DY35+DY38</f>
        <v>0</v>
      </c>
      <c r="DZ18" s="120">
        <f>DZ33+DZ35+DZ38</f>
        <v>0</v>
      </c>
      <c r="EA18" s="120">
        <f>EA33+EA35+EA38</f>
        <v>0</v>
      </c>
      <c r="EB18" s="127">
        <f t="shared" si="8"/>
        <v>0</v>
      </c>
      <c r="EC18" s="120">
        <f t="shared" ref="EC18:EJ18" si="40">EC33+EC35+EC38</f>
        <v>0</v>
      </c>
      <c r="ED18" s="120">
        <f t="shared" si="40"/>
        <v>0</v>
      </c>
      <c r="EE18" s="120">
        <f t="shared" si="40"/>
        <v>0</v>
      </c>
      <c r="EF18" s="120">
        <f t="shared" si="40"/>
        <v>0</v>
      </c>
      <c r="EG18" s="120">
        <f t="shared" si="40"/>
        <v>0</v>
      </c>
      <c r="EH18" s="120">
        <f t="shared" si="40"/>
        <v>0</v>
      </c>
      <c r="EI18" s="120">
        <f t="shared" si="40"/>
        <v>1</v>
      </c>
      <c r="EJ18" s="120">
        <f t="shared" si="40"/>
        <v>0</v>
      </c>
      <c r="EK18" s="127">
        <f t="shared" si="9"/>
        <v>0</v>
      </c>
      <c r="EL18" s="120">
        <f>EL33+EL35+EL38</f>
        <v>0</v>
      </c>
      <c r="EM18" s="120">
        <f>EM33+EM35+EM38</f>
        <v>9</v>
      </c>
      <c r="EN18" s="127">
        <f t="shared" si="10"/>
        <v>2.2388059701492536E-2</v>
      </c>
      <c r="EO18" s="120">
        <f>EO33+EO35+EO38</f>
        <v>5</v>
      </c>
      <c r="EP18" s="127">
        <f t="shared" si="11"/>
        <v>1.2437810945273632E-2</v>
      </c>
      <c r="EQ18" s="125"/>
      <c r="ER18" s="126" t="s">
        <v>152</v>
      </c>
      <c r="ES18" s="120">
        <f t="shared" ref="ES18:FK18" si="41">ES33+ES35+ES38</f>
        <v>0</v>
      </c>
      <c r="ET18" s="120">
        <f t="shared" si="41"/>
        <v>0</v>
      </c>
      <c r="EU18" s="120">
        <f t="shared" si="41"/>
        <v>0</v>
      </c>
      <c r="EV18" s="120">
        <f t="shared" si="41"/>
        <v>0</v>
      </c>
      <c r="EW18" s="120">
        <f t="shared" si="41"/>
        <v>0</v>
      </c>
      <c r="EX18" s="120">
        <f t="shared" si="41"/>
        <v>0</v>
      </c>
      <c r="EY18" s="120">
        <f t="shared" si="41"/>
        <v>0</v>
      </c>
      <c r="EZ18" s="120">
        <f t="shared" si="41"/>
        <v>7</v>
      </c>
      <c r="FA18" s="120">
        <f t="shared" si="41"/>
        <v>8</v>
      </c>
      <c r="FB18" s="120">
        <f t="shared" si="41"/>
        <v>6</v>
      </c>
      <c r="FC18" s="120">
        <f t="shared" si="41"/>
        <v>1</v>
      </c>
      <c r="FD18" s="120">
        <f t="shared" si="41"/>
        <v>3</v>
      </c>
      <c r="FE18" s="120">
        <f t="shared" si="41"/>
        <v>1</v>
      </c>
      <c r="FF18" s="120">
        <f t="shared" si="41"/>
        <v>0</v>
      </c>
      <c r="FG18" s="120">
        <f t="shared" si="41"/>
        <v>0</v>
      </c>
      <c r="FH18" s="120">
        <f t="shared" si="41"/>
        <v>0</v>
      </c>
      <c r="FI18" s="120">
        <f t="shared" si="41"/>
        <v>0</v>
      </c>
      <c r="FJ18" s="120">
        <f t="shared" si="41"/>
        <v>0</v>
      </c>
      <c r="FK18" s="119">
        <f t="shared" si="41"/>
        <v>170</v>
      </c>
      <c r="FL18" s="188">
        <f t="shared" si="12"/>
        <v>5.2941176470588234</v>
      </c>
      <c r="FM18" s="120">
        <f t="shared" ref="FM18:GG18" si="42">FM33+FM35+FM38</f>
        <v>0</v>
      </c>
      <c r="FN18" s="120">
        <f t="shared" si="42"/>
        <v>0</v>
      </c>
      <c r="FO18" s="120">
        <f t="shared" si="42"/>
        <v>5</v>
      </c>
      <c r="FP18" s="120">
        <f t="shared" si="42"/>
        <v>4</v>
      </c>
      <c r="FQ18" s="120">
        <f t="shared" si="42"/>
        <v>0</v>
      </c>
      <c r="FR18" s="120">
        <f t="shared" si="42"/>
        <v>1</v>
      </c>
      <c r="FS18" s="120">
        <f t="shared" si="42"/>
        <v>0</v>
      </c>
      <c r="FT18" s="120">
        <f t="shared" si="42"/>
        <v>0</v>
      </c>
      <c r="FU18" s="120">
        <f t="shared" si="42"/>
        <v>2</v>
      </c>
      <c r="FV18" s="120">
        <f t="shared" si="42"/>
        <v>0</v>
      </c>
      <c r="FW18" s="120">
        <f t="shared" si="42"/>
        <v>0</v>
      </c>
      <c r="FX18" s="120">
        <f t="shared" si="42"/>
        <v>3</v>
      </c>
      <c r="FY18" s="120">
        <f t="shared" si="42"/>
        <v>6</v>
      </c>
      <c r="FZ18" s="120">
        <f t="shared" si="42"/>
        <v>4</v>
      </c>
      <c r="GA18" s="120">
        <f t="shared" si="42"/>
        <v>9</v>
      </c>
      <c r="GB18" s="120">
        <f t="shared" si="42"/>
        <v>2</v>
      </c>
      <c r="GC18" s="120">
        <f t="shared" si="42"/>
        <v>3</v>
      </c>
      <c r="GD18" s="120">
        <f t="shared" si="42"/>
        <v>7</v>
      </c>
      <c r="GE18" s="120">
        <f t="shared" si="42"/>
        <v>1</v>
      </c>
      <c r="GF18" s="120">
        <f t="shared" si="42"/>
        <v>0</v>
      </c>
      <c r="GG18" s="120">
        <f t="shared" si="42"/>
        <v>1</v>
      </c>
      <c r="GH18" s="125"/>
      <c r="GI18" s="126" t="s">
        <v>152</v>
      </c>
      <c r="GJ18" s="119">
        <f>GJ33+GJ35+GJ38</f>
        <v>1421</v>
      </c>
      <c r="GK18" s="192">
        <f t="shared" si="14"/>
        <v>8.8669950738916263</v>
      </c>
      <c r="GL18" s="120">
        <f t="shared" ref="GL18:GW18" si="43">GL33+GL35+GL38</f>
        <v>2</v>
      </c>
      <c r="GM18" s="120">
        <f t="shared" si="43"/>
        <v>0</v>
      </c>
      <c r="GN18" s="120">
        <f t="shared" si="43"/>
        <v>0</v>
      </c>
      <c r="GO18" s="120">
        <f t="shared" si="43"/>
        <v>0</v>
      </c>
      <c r="GP18" s="120">
        <f t="shared" si="43"/>
        <v>0</v>
      </c>
      <c r="GQ18" s="120">
        <f t="shared" si="43"/>
        <v>16</v>
      </c>
      <c r="GR18" s="120">
        <f t="shared" si="43"/>
        <v>9</v>
      </c>
      <c r="GS18" s="120">
        <f t="shared" si="43"/>
        <v>20</v>
      </c>
      <c r="GT18" s="120">
        <f t="shared" si="43"/>
        <v>50</v>
      </c>
      <c r="GU18" s="129">
        <f t="shared" si="43"/>
        <v>29</v>
      </c>
      <c r="GV18" s="131">
        <f t="shared" si="43"/>
        <v>126</v>
      </c>
      <c r="GW18" s="120">
        <f t="shared" si="43"/>
        <v>1556</v>
      </c>
      <c r="GX18" s="304">
        <f t="shared" si="16"/>
        <v>8.0976863753213362</v>
      </c>
      <c r="GY18" s="130">
        <f t="shared" ref="GY18:HG18" si="44">GY33+GY35+GY38</f>
        <v>4</v>
      </c>
      <c r="GZ18" s="120">
        <f t="shared" si="44"/>
        <v>0</v>
      </c>
      <c r="HA18" s="120">
        <f t="shared" si="44"/>
        <v>0</v>
      </c>
      <c r="HB18" s="120">
        <f t="shared" si="44"/>
        <v>0</v>
      </c>
      <c r="HC18" s="120">
        <f t="shared" si="44"/>
        <v>0</v>
      </c>
      <c r="HD18" s="120">
        <f t="shared" si="44"/>
        <v>0</v>
      </c>
      <c r="HE18" s="120">
        <f t="shared" si="44"/>
        <v>0</v>
      </c>
      <c r="HF18" s="120">
        <f t="shared" si="44"/>
        <v>0</v>
      </c>
      <c r="HG18" s="124">
        <f t="shared" si="44"/>
        <v>0</v>
      </c>
      <c r="HH18" s="125"/>
      <c r="HI18" s="126" t="s">
        <v>152</v>
      </c>
      <c r="HJ18" s="120">
        <f t="shared" ref="HJ18:HR18" si="45">HJ33+HJ35+HJ38</f>
        <v>0</v>
      </c>
      <c r="HK18" s="120">
        <f t="shared" si="45"/>
        <v>0</v>
      </c>
      <c r="HL18" s="120">
        <f t="shared" si="45"/>
        <v>0</v>
      </c>
      <c r="HM18" s="120">
        <f t="shared" si="45"/>
        <v>0</v>
      </c>
      <c r="HN18" s="120">
        <f t="shared" si="45"/>
        <v>0</v>
      </c>
      <c r="HO18" s="120">
        <f t="shared" si="45"/>
        <v>0</v>
      </c>
      <c r="HP18" s="120">
        <f t="shared" si="45"/>
        <v>0</v>
      </c>
      <c r="HQ18" s="129">
        <f t="shared" si="45"/>
        <v>2</v>
      </c>
      <c r="HR18" s="131">
        <f t="shared" si="45"/>
        <v>174</v>
      </c>
      <c r="HS18" s="198">
        <f t="shared" ref="HS18:HS23" si="46">SUM(HT18:HW18)/HR18*100</f>
        <v>0</v>
      </c>
      <c r="HT18" s="130">
        <f>HT33+HT35+HT38</f>
        <v>0</v>
      </c>
      <c r="HU18" s="120">
        <f>HU33+HU35+HU38</f>
        <v>0</v>
      </c>
      <c r="HV18" s="120">
        <f>HV33+HV35+HV38</f>
        <v>0</v>
      </c>
      <c r="HW18" s="124">
        <f>HW33+HW35+HW38</f>
        <v>0</v>
      </c>
      <c r="HX18" s="211"/>
      <c r="HY18" s="130">
        <f t="shared" ref="HY18:IF18" si="47">HY33+HY35+HY38</f>
        <v>0</v>
      </c>
      <c r="HZ18" s="120">
        <f t="shared" si="47"/>
        <v>0</v>
      </c>
      <c r="IA18" s="120">
        <f t="shared" si="47"/>
        <v>0</v>
      </c>
      <c r="IB18" s="120">
        <f t="shared" si="47"/>
        <v>0</v>
      </c>
      <c r="IC18" s="120">
        <f t="shared" si="47"/>
        <v>0</v>
      </c>
      <c r="ID18" s="120">
        <f t="shared" si="47"/>
        <v>0</v>
      </c>
      <c r="IE18" s="120">
        <f t="shared" si="47"/>
        <v>0</v>
      </c>
      <c r="IF18" s="124">
        <f t="shared" si="47"/>
        <v>0</v>
      </c>
      <c r="IG18" s="125"/>
      <c r="IH18" s="126" t="s">
        <v>152</v>
      </c>
      <c r="II18" s="120">
        <f t="shared" ref="II18:JH18" si="48">II33+II35+II38</f>
        <v>0</v>
      </c>
      <c r="IJ18" s="120">
        <f t="shared" si="48"/>
        <v>0</v>
      </c>
      <c r="IK18" s="120">
        <f t="shared" si="48"/>
        <v>0</v>
      </c>
      <c r="IL18" s="120">
        <f t="shared" si="48"/>
        <v>0</v>
      </c>
      <c r="IM18" s="120">
        <f t="shared" si="48"/>
        <v>0</v>
      </c>
      <c r="IN18" s="120">
        <f t="shared" si="48"/>
        <v>0</v>
      </c>
      <c r="IO18" s="120">
        <f t="shared" si="48"/>
        <v>5</v>
      </c>
      <c r="IP18" s="120">
        <f t="shared" si="48"/>
        <v>13</v>
      </c>
      <c r="IQ18" s="120">
        <f t="shared" si="48"/>
        <v>1</v>
      </c>
      <c r="IR18" s="120">
        <f t="shared" si="48"/>
        <v>13</v>
      </c>
      <c r="IS18" s="120">
        <f t="shared" si="48"/>
        <v>4</v>
      </c>
      <c r="IT18" s="120">
        <f t="shared" si="48"/>
        <v>2</v>
      </c>
      <c r="IU18" s="120">
        <f t="shared" si="48"/>
        <v>5</v>
      </c>
      <c r="IV18" s="120">
        <f t="shared" si="48"/>
        <v>1</v>
      </c>
      <c r="IW18" s="124">
        <f t="shared" si="48"/>
        <v>0</v>
      </c>
      <c r="IX18" s="130">
        <f t="shared" si="48"/>
        <v>0</v>
      </c>
      <c r="IY18" s="120">
        <f t="shared" si="48"/>
        <v>0</v>
      </c>
      <c r="IZ18" s="129">
        <f t="shared" si="48"/>
        <v>0</v>
      </c>
      <c r="JA18" s="131">
        <f t="shared" si="48"/>
        <v>1</v>
      </c>
      <c r="JB18" s="120">
        <f t="shared" si="48"/>
        <v>0</v>
      </c>
      <c r="JC18" s="124">
        <f t="shared" si="48"/>
        <v>0</v>
      </c>
      <c r="JD18" s="130">
        <f t="shared" si="48"/>
        <v>0</v>
      </c>
      <c r="JE18" s="120">
        <f t="shared" si="48"/>
        <v>0</v>
      </c>
      <c r="JF18" s="120">
        <f t="shared" si="48"/>
        <v>0</v>
      </c>
      <c r="JG18" s="120">
        <f t="shared" si="48"/>
        <v>0</v>
      </c>
      <c r="JH18" s="120">
        <f t="shared" si="48"/>
        <v>0</v>
      </c>
      <c r="JI18" s="125"/>
      <c r="JJ18" s="126" t="s">
        <v>152</v>
      </c>
      <c r="JK18" s="120">
        <f t="shared" ref="JK18:KE18" si="49">JK33+JK35+JK38</f>
        <v>0</v>
      </c>
      <c r="JL18" s="120">
        <f t="shared" si="49"/>
        <v>0</v>
      </c>
      <c r="JM18" s="120">
        <f t="shared" si="49"/>
        <v>0</v>
      </c>
      <c r="JN18" s="120">
        <f t="shared" si="49"/>
        <v>0</v>
      </c>
      <c r="JO18" s="120">
        <f t="shared" si="49"/>
        <v>0</v>
      </c>
      <c r="JP18" s="120">
        <f t="shared" si="49"/>
        <v>0</v>
      </c>
      <c r="JQ18" s="120">
        <f t="shared" si="49"/>
        <v>0</v>
      </c>
      <c r="JR18" s="120">
        <f t="shared" si="49"/>
        <v>0</v>
      </c>
      <c r="JS18" s="120">
        <f t="shared" si="49"/>
        <v>0</v>
      </c>
      <c r="JT18" s="129">
        <f t="shared" si="49"/>
        <v>0</v>
      </c>
      <c r="JU18" s="340">
        <f t="shared" si="49"/>
        <v>0</v>
      </c>
      <c r="JV18" s="341">
        <f t="shared" si="49"/>
        <v>0</v>
      </c>
      <c r="JW18" s="341">
        <f t="shared" si="49"/>
        <v>0</v>
      </c>
      <c r="JX18" s="341">
        <f t="shared" si="49"/>
        <v>0</v>
      </c>
      <c r="JY18" s="342">
        <f t="shared" si="49"/>
        <v>0</v>
      </c>
      <c r="JZ18" s="340">
        <f t="shared" si="49"/>
        <v>0</v>
      </c>
      <c r="KA18" s="341">
        <f t="shared" si="49"/>
        <v>0</v>
      </c>
      <c r="KB18" s="341">
        <f t="shared" si="49"/>
        <v>1</v>
      </c>
      <c r="KC18" s="341">
        <f t="shared" si="49"/>
        <v>1</v>
      </c>
      <c r="KD18" s="342">
        <f t="shared" si="49"/>
        <v>0</v>
      </c>
      <c r="KE18" s="340">
        <f t="shared" si="49"/>
        <v>1410</v>
      </c>
      <c r="KF18" s="343">
        <f t="shared" si="19"/>
        <v>3.7588652482269502</v>
      </c>
      <c r="KG18" s="342">
        <f>KG33+KG35+KG38</f>
        <v>53</v>
      </c>
      <c r="KH18" s="131">
        <f>KH33+KH35+KH38</f>
        <v>0</v>
      </c>
      <c r="KI18" s="130">
        <f>KI33+KI35+KI38</f>
        <v>1</v>
      </c>
      <c r="KJ18" s="124">
        <f>KJ33+KJ35+KJ38</f>
        <v>0</v>
      </c>
      <c r="KK18" s="125"/>
      <c r="KL18" s="307" t="s">
        <v>152</v>
      </c>
      <c r="KM18" s="131">
        <f t="shared" ref="KM18:KW18" si="50">KM33+KM35+KM38</f>
        <v>0</v>
      </c>
      <c r="KN18" s="120">
        <f t="shared" si="50"/>
        <v>0</v>
      </c>
      <c r="KO18" s="120">
        <f t="shared" si="50"/>
        <v>0</v>
      </c>
      <c r="KP18" s="120">
        <f t="shared" si="50"/>
        <v>8</v>
      </c>
      <c r="KQ18" s="120">
        <f t="shared" si="50"/>
        <v>0</v>
      </c>
      <c r="KR18" s="120">
        <f t="shared" si="50"/>
        <v>12</v>
      </c>
      <c r="KS18" s="120">
        <f t="shared" si="50"/>
        <v>0</v>
      </c>
      <c r="KT18" s="120">
        <f t="shared" si="50"/>
        <v>0</v>
      </c>
      <c r="KU18" s="124">
        <f t="shared" si="50"/>
        <v>0</v>
      </c>
      <c r="KV18" s="120">
        <f t="shared" si="50"/>
        <v>0</v>
      </c>
      <c r="KW18" s="120">
        <f t="shared" si="50"/>
        <v>0</v>
      </c>
      <c r="KY18" s="120">
        <f>KY33+KY35+KY38</f>
        <v>0</v>
      </c>
      <c r="KZ18" s="120">
        <f>KZ33+KZ35+KZ38</f>
        <v>0</v>
      </c>
      <c r="LA18" s="120">
        <f>LA33+LA35+LA38</f>
        <v>0</v>
      </c>
      <c r="LB18" s="120">
        <f>LB33+LB35+LB38</f>
        <v>0</v>
      </c>
      <c r="LD18" s="543" t="s">
        <v>152</v>
      </c>
      <c r="LE18" s="131">
        <f t="shared" ref="LE18:LW18" si="51">LE33+LE35+LE38</f>
        <v>0</v>
      </c>
      <c r="LF18" s="120">
        <f t="shared" si="51"/>
        <v>0</v>
      </c>
      <c r="LG18" s="120">
        <f t="shared" si="51"/>
        <v>0</v>
      </c>
      <c r="LH18" s="120">
        <f t="shared" si="51"/>
        <v>1</v>
      </c>
      <c r="LI18" s="120">
        <f t="shared" si="51"/>
        <v>0</v>
      </c>
      <c r="LJ18" s="124">
        <f t="shared" si="51"/>
        <v>0</v>
      </c>
      <c r="LK18" s="131">
        <f t="shared" si="51"/>
        <v>0</v>
      </c>
      <c r="LL18" s="120">
        <f t="shared" si="51"/>
        <v>0</v>
      </c>
      <c r="LM18" s="120">
        <f t="shared" si="51"/>
        <v>0</v>
      </c>
      <c r="LN18" s="124">
        <f t="shared" si="51"/>
        <v>0</v>
      </c>
      <c r="LO18" s="124">
        <f t="shared" si="51"/>
        <v>21</v>
      </c>
      <c r="LP18" s="124">
        <f t="shared" si="51"/>
        <v>0</v>
      </c>
      <c r="LQ18" s="124">
        <f t="shared" si="51"/>
        <v>0</v>
      </c>
      <c r="LR18" s="129">
        <f t="shared" si="51"/>
        <v>0</v>
      </c>
      <c r="LS18" s="131">
        <f t="shared" si="51"/>
        <v>0</v>
      </c>
      <c r="LT18" s="120">
        <f t="shared" si="51"/>
        <v>0</v>
      </c>
      <c r="LU18" s="120">
        <f t="shared" si="51"/>
        <v>0</v>
      </c>
      <c r="LV18" s="120">
        <f t="shared" si="51"/>
        <v>0</v>
      </c>
      <c r="LW18" s="124">
        <f t="shared" si="51"/>
        <v>0</v>
      </c>
      <c r="LX18" s="959"/>
    </row>
    <row r="19" spans="1:336" s="286" customFormat="1" ht="25.5" customHeight="1" x14ac:dyDescent="0.3">
      <c r="A19" s="117" t="s">
        <v>153</v>
      </c>
      <c r="B19" s="132" t="s">
        <v>154</v>
      </c>
      <c r="C19" s="367">
        <f>C45</f>
        <v>61</v>
      </c>
      <c r="D19" s="131">
        <f>D45</f>
        <v>0</v>
      </c>
      <c r="E19" s="120">
        <f>E45</f>
        <v>0</v>
      </c>
      <c r="F19" s="120">
        <f>F45</f>
        <v>0</v>
      </c>
      <c r="G19" s="410">
        <f t="shared" si="24"/>
        <v>0</v>
      </c>
      <c r="H19" s="130">
        <f>H45</f>
        <v>0</v>
      </c>
      <c r="I19" s="129">
        <f>I45</f>
        <v>0</v>
      </c>
      <c r="J19" s="131">
        <f>J45</f>
        <v>10</v>
      </c>
      <c r="K19" s="120">
        <f>K45</f>
        <v>7</v>
      </c>
      <c r="L19" s="124">
        <f>L45</f>
        <v>7</v>
      </c>
      <c r="M19" s="497">
        <f t="shared" si="1"/>
        <v>11.475409836065573</v>
      </c>
      <c r="N19" s="131">
        <f>N45</f>
        <v>10</v>
      </c>
      <c r="O19" s="120">
        <f>O45</f>
        <v>7</v>
      </c>
      <c r="P19" s="120">
        <f>P45</f>
        <v>7</v>
      </c>
      <c r="Q19" s="386">
        <f t="shared" si="25"/>
        <v>11.475409836065573</v>
      </c>
      <c r="R19" s="130">
        <f t="shared" ref="R19:AG19" si="52">R45</f>
        <v>0</v>
      </c>
      <c r="S19" s="120">
        <f t="shared" si="52"/>
        <v>0</v>
      </c>
      <c r="T19" s="120">
        <f t="shared" si="52"/>
        <v>0</v>
      </c>
      <c r="U19" s="120">
        <f t="shared" si="52"/>
        <v>0</v>
      </c>
      <c r="V19" s="120">
        <f t="shared" si="52"/>
        <v>0</v>
      </c>
      <c r="W19" s="120">
        <f t="shared" si="52"/>
        <v>0</v>
      </c>
      <c r="X19" s="120">
        <f t="shared" si="52"/>
        <v>10</v>
      </c>
      <c r="Y19" s="120">
        <f t="shared" si="52"/>
        <v>7</v>
      </c>
      <c r="Z19" s="120">
        <f t="shared" si="52"/>
        <v>10</v>
      </c>
      <c r="AA19" s="120">
        <f t="shared" si="52"/>
        <v>7</v>
      </c>
      <c r="AB19" s="120">
        <f t="shared" si="52"/>
        <v>7</v>
      </c>
      <c r="AC19" s="120">
        <f t="shared" si="52"/>
        <v>9</v>
      </c>
      <c r="AD19" s="120">
        <f t="shared" si="52"/>
        <v>0</v>
      </c>
      <c r="AE19" s="120">
        <f t="shared" si="52"/>
        <v>0</v>
      </c>
      <c r="AF19" s="120">
        <f t="shared" si="52"/>
        <v>0</v>
      </c>
      <c r="AG19" s="120">
        <f t="shared" si="52"/>
        <v>0</v>
      </c>
      <c r="AH19" s="125"/>
      <c r="AI19" s="308" t="s">
        <v>154</v>
      </c>
      <c r="AJ19" s="474">
        <f>AJ45</f>
        <v>71</v>
      </c>
      <c r="AK19" s="120">
        <f>AK45</f>
        <v>4</v>
      </c>
      <c r="AL19" s="127">
        <f t="shared" si="27"/>
        <v>5.6338028169014089</v>
      </c>
      <c r="AM19" s="120">
        <f t="shared" ref="AM19:AU19" si="53">AM45</f>
        <v>4</v>
      </c>
      <c r="AN19" s="129">
        <f t="shared" si="53"/>
        <v>4</v>
      </c>
      <c r="AO19" s="131">
        <f t="shared" si="53"/>
        <v>0</v>
      </c>
      <c r="AP19" s="120">
        <f t="shared" si="53"/>
        <v>0</v>
      </c>
      <c r="AQ19" s="124">
        <f t="shared" si="53"/>
        <v>8</v>
      </c>
      <c r="AR19" s="130">
        <f t="shared" si="53"/>
        <v>0</v>
      </c>
      <c r="AS19" s="120">
        <f t="shared" si="53"/>
        <v>0</v>
      </c>
      <c r="AT19" s="120">
        <f t="shared" si="53"/>
        <v>5</v>
      </c>
      <c r="AU19" s="120">
        <f t="shared" si="53"/>
        <v>10</v>
      </c>
      <c r="AV19" s="127">
        <f t="shared" si="29"/>
        <v>14.084507042253522</v>
      </c>
      <c r="AW19" s="120">
        <f>AW45</f>
        <v>10</v>
      </c>
      <c r="AX19" s="120">
        <f>AX45</f>
        <v>10</v>
      </c>
      <c r="AY19" s="120">
        <f>AY45</f>
        <v>0</v>
      </c>
      <c r="AZ19" s="120">
        <f>AZ45</f>
        <v>0</v>
      </c>
      <c r="BA19" s="120">
        <f>BA45</f>
        <v>0</v>
      </c>
      <c r="BB19" s="123">
        <f t="shared" si="30"/>
        <v>0</v>
      </c>
      <c r="BC19" s="120">
        <f>BC45</f>
        <v>0</v>
      </c>
      <c r="BD19" s="120">
        <f>BD45</f>
        <v>0</v>
      </c>
      <c r="BE19" s="120">
        <f>BE45</f>
        <v>1</v>
      </c>
      <c r="BF19" s="127">
        <f t="shared" si="31"/>
        <v>1.4084507042253522</v>
      </c>
      <c r="BG19" s="120">
        <f t="shared" ref="BG19:BM19" si="54">BG45</f>
        <v>0</v>
      </c>
      <c r="BH19" s="120">
        <f t="shared" si="54"/>
        <v>0</v>
      </c>
      <c r="BI19" s="120">
        <f t="shared" si="54"/>
        <v>0</v>
      </c>
      <c r="BJ19" s="120">
        <f t="shared" si="54"/>
        <v>0</v>
      </c>
      <c r="BK19" s="120">
        <f t="shared" si="54"/>
        <v>0</v>
      </c>
      <c r="BL19" s="120">
        <f t="shared" si="54"/>
        <v>0</v>
      </c>
      <c r="BM19" s="120">
        <f t="shared" si="54"/>
        <v>0</v>
      </c>
      <c r="BN19" s="125"/>
      <c r="BO19" s="133" t="s">
        <v>154</v>
      </c>
      <c r="BP19" s="119">
        <f>BP45</f>
        <v>81</v>
      </c>
      <c r="BQ19" s="120">
        <f t="shared" ref="BQ19:BX19" si="55">BQ45</f>
        <v>0</v>
      </c>
      <c r="BR19" s="120">
        <f t="shared" si="55"/>
        <v>6</v>
      </c>
      <c r="BS19" s="120">
        <f t="shared" si="55"/>
        <v>0</v>
      </c>
      <c r="BT19" s="120">
        <f t="shared" si="55"/>
        <v>0</v>
      </c>
      <c r="BU19" s="129">
        <f t="shared" si="55"/>
        <v>1</v>
      </c>
      <c r="BV19" s="131">
        <f t="shared" si="55"/>
        <v>0</v>
      </c>
      <c r="BW19" s="120">
        <f t="shared" si="55"/>
        <v>0</v>
      </c>
      <c r="BX19" s="120">
        <f t="shared" si="55"/>
        <v>2</v>
      </c>
      <c r="BY19" s="477">
        <f t="shared" si="34"/>
        <v>2.4691358024691357E-2</v>
      </c>
      <c r="BZ19" s="131">
        <f>BZ45</f>
        <v>0</v>
      </c>
      <c r="CA19" s="120">
        <f>CA45</f>
        <v>0</v>
      </c>
      <c r="CB19" s="120">
        <f>CB45</f>
        <v>0</v>
      </c>
      <c r="CC19" s="469">
        <f t="shared" si="35"/>
        <v>0</v>
      </c>
      <c r="CD19" s="130">
        <f t="shared" ref="CD19:CK19" si="56">CD45</f>
        <v>0</v>
      </c>
      <c r="CE19" s="120">
        <f t="shared" si="56"/>
        <v>2</v>
      </c>
      <c r="CF19" s="120">
        <f t="shared" si="56"/>
        <v>0</v>
      </c>
      <c r="CG19" s="120">
        <f t="shared" si="56"/>
        <v>0</v>
      </c>
      <c r="CH19" s="120">
        <f t="shared" si="56"/>
        <v>0</v>
      </c>
      <c r="CI19" s="120">
        <f t="shared" si="56"/>
        <v>0</v>
      </c>
      <c r="CJ19" s="120">
        <f t="shared" si="56"/>
        <v>0</v>
      </c>
      <c r="CK19" s="120">
        <f t="shared" si="56"/>
        <v>1</v>
      </c>
      <c r="CL19" s="315">
        <f t="shared" si="37"/>
        <v>1.2345679012345678</v>
      </c>
      <c r="CM19" s="117">
        <f t="shared" ref="CM19:CN19" si="57">CM45</f>
        <v>0</v>
      </c>
      <c r="CN19" s="324">
        <f t="shared" si="57"/>
        <v>0</v>
      </c>
      <c r="CO19" s="130">
        <f>CO45</f>
        <v>0</v>
      </c>
      <c r="CP19" s="125"/>
      <c r="CQ19" s="132" t="s">
        <v>154</v>
      </c>
      <c r="CR19" s="367">
        <f>CR45</f>
        <v>10</v>
      </c>
      <c r="CS19" s="131">
        <f t="shared" ref="CS19:DM19" si="58">CS45</f>
        <v>0</v>
      </c>
      <c r="CT19" s="120">
        <f t="shared" si="58"/>
        <v>2</v>
      </c>
      <c r="CU19" s="120">
        <f t="shared" si="58"/>
        <v>0</v>
      </c>
      <c r="CV19" s="120">
        <f t="shared" si="58"/>
        <v>0</v>
      </c>
      <c r="CW19" s="120">
        <f t="shared" si="58"/>
        <v>0</v>
      </c>
      <c r="CX19" s="120">
        <f t="shared" si="58"/>
        <v>0</v>
      </c>
      <c r="CY19" s="120">
        <f t="shared" si="58"/>
        <v>1</v>
      </c>
      <c r="CZ19" s="120">
        <f t="shared" si="58"/>
        <v>0</v>
      </c>
      <c r="DA19" s="120">
        <f t="shared" si="58"/>
        <v>0</v>
      </c>
      <c r="DB19" s="120">
        <f t="shared" si="58"/>
        <v>1</v>
      </c>
      <c r="DC19" s="120">
        <f t="shared" si="58"/>
        <v>0</v>
      </c>
      <c r="DD19" s="120">
        <f t="shared" si="58"/>
        <v>0</v>
      </c>
      <c r="DE19" s="120">
        <f t="shared" si="58"/>
        <v>0</v>
      </c>
      <c r="DF19" s="120">
        <f t="shared" si="58"/>
        <v>0</v>
      </c>
      <c r="DG19" s="120">
        <f t="shared" si="58"/>
        <v>0</v>
      </c>
      <c r="DH19" s="120">
        <f t="shared" si="58"/>
        <v>0</v>
      </c>
      <c r="DI19" s="120">
        <f t="shared" si="58"/>
        <v>0</v>
      </c>
      <c r="DJ19" s="120">
        <f t="shared" si="58"/>
        <v>0</v>
      </c>
      <c r="DK19" s="120">
        <f t="shared" si="58"/>
        <v>0</v>
      </c>
      <c r="DL19" s="120">
        <f t="shared" si="58"/>
        <v>0</v>
      </c>
      <c r="DM19" s="120">
        <f t="shared" si="58"/>
        <v>0</v>
      </c>
      <c r="DN19" s="125"/>
      <c r="DO19" s="308" t="s">
        <v>154</v>
      </c>
      <c r="DP19" s="474">
        <f>DP45</f>
        <v>77</v>
      </c>
      <c r="DQ19" s="120">
        <f t="shared" ref="DQ19:DW19" si="59">DQ45</f>
        <v>0</v>
      </c>
      <c r="DR19" s="120">
        <f t="shared" si="59"/>
        <v>1</v>
      </c>
      <c r="DS19" s="120">
        <f t="shared" si="59"/>
        <v>0</v>
      </c>
      <c r="DT19" s="120">
        <f t="shared" si="59"/>
        <v>0</v>
      </c>
      <c r="DU19" s="120">
        <f t="shared" si="59"/>
        <v>0</v>
      </c>
      <c r="DV19" s="120">
        <f t="shared" si="59"/>
        <v>0</v>
      </c>
      <c r="DW19" s="120">
        <f t="shared" si="59"/>
        <v>0</v>
      </c>
      <c r="DX19" s="127">
        <f t="shared" si="7"/>
        <v>0</v>
      </c>
      <c r="DY19" s="120">
        <f>DY45</f>
        <v>0</v>
      </c>
      <c r="DZ19" s="120">
        <f>DZ45</f>
        <v>0</v>
      </c>
      <c r="EA19" s="120">
        <f>EA45</f>
        <v>0</v>
      </c>
      <c r="EB19" s="127">
        <f t="shared" si="8"/>
        <v>0</v>
      </c>
      <c r="EC19" s="120">
        <f t="shared" ref="EC19:EJ19" si="60">EC45</f>
        <v>0</v>
      </c>
      <c r="ED19" s="120">
        <f t="shared" si="60"/>
        <v>0</v>
      </c>
      <c r="EE19" s="120">
        <f t="shared" si="60"/>
        <v>0</v>
      </c>
      <c r="EF19" s="120">
        <f t="shared" si="60"/>
        <v>0</v>
      </c>
      <c r="EG19" s="120">
        <f t="shared" si="60"/>
        <v>0</v>
      </c>
      <c r="EH19" s="120">
        <f t="shared" si="60"/>
        <v>0</v>
      </c>
      <c r="EI19" s="120">
        <f t="shared" si="60"/>
        <v>0</v>
      </c>
      <c r="EJ19" s="120">
        <f t="shared" si="60"/>
        <v>0</v>
      </c>
      <c r="EK19" s="127">
        <f t="shared" si="9"/>
        <v>0</v>
      </c>
      <c r="EL19" s="120">
        <f>EL45</f>
        <v>0</v>
      </c>
      <c r="EM19" s="120">
        <f>EM45</f>
        <v>7</v>
      </c>
      <c r="EN19" s="127">
        <f t="shared" si="10"/>
        <v>9.0909090909090912E-2</v>
      </c>
      <c r="EO19" s="120">
        <f>EO45</f>
        <v>7</v>
      </c>
      <c r="EP19" s="127">
        <f t="shared" si="11"/>
        <v>9.0909090909090912E-2</v>
      </c>
      <c r="EQ19" s="125"/>
      <c r="ER19" s="133" t="s">
        <v>154</v>
      </c>
      <c r="ES19" s="120">
        <f>ES45</f>
        <v>0</v>
      </c>
      <c r="ET19" s="120">
        <f t="shared" ref="ET19:FK19" si="61">ET45</f>
        <v>0</v>
      </c>
      <c r="EU19" s="120">
        <f t="shared" si="61"/>
        <v>0</v>
      </c>
      <c r="EV19" s="120">
        <f t="shared" si="61"/>
        <v>0</v>
      </c>
      <c r="EW19" s="120">
        <f t="shared" si="61"/>
        <v>0</v>
      </c>
      <c r="EX19" s="120">
        <f t="shared" si="61"/>
        <v>0</v>
      </c>
      <c r="EY19" s="120">
        <f t="shared" si="61"/>
        <v>0</v>
      </c>
      <c r="EZ19" s="120">
        <f t="shared" si="61"/>
        <v>0</v>
      </c>
      <c r="FA19" s="120">
        <f t="shared" si="61"/>
        <v>0</v>
      </c>
      <c r="FB19" s="120">
        <f t="shared" si="61"/>
        <v>5</v>
      </c>
      <c r="FC19" s="120">
        <f t="shared" si="61"/>
        <v>1</v>
      </c>
      <c r="FD19" s="120">
        <f t="shared" si="61"/>
        <v>0</v>
      </c>
      <c r="FE19" s="120">
        <f t="shared" si="61"/>
        <v>0</v>
      </c>
      <c r="FF19" s="120">
        <f t="shared" si="61"/>
        <v>1</v>
      </c>
      <c r="FG19" s="120">
        <f t="shared" si="61"/>
        <v>0</v>
      </c>
      <c r="FH19" s="120">
        <f t="shared" si="61"/>
        <v>0</v>
      </c>
      <c r="FI19" s="120">
        <f t="shared" si="61"/>
        <v>0</v>
      </c>
      <c r="FJ19" s="120">
        <f t="shared" si="61"/>
        <v>0</v>
      </c>
      <c r="FK19" s="119">
        <f t="shared" si="61"/>
        <v>8</v>
      </c>
      <c r="FL19" s="188">
        <f t="shared" si="12"/>
        <v>50</v>
      </c>
      <c r="FM19" s="120">
        <f t="shared" ref="FM19:GG19" si="62">FM45</f>
        <v>0</v>
      </c>
      <c r="FN19" s="120">
        <f t="shared" si="62"/>
        <v>0</v>
      </c>
      <c r="FO19" s="120">
        <f t="shared" si="62"/>
        <v>1</v>
      </c>
      <c r="FP19" s="120">
        <f t="shared" si="62"/>
        <v>3</v>
      </c>
      <c r="FQ19" s="120">
        <f t="shared" si="62"/>
        <v>0</v>
      </c>
      <c r="FR19" s="120">
        <f t="shared" si="62"/>
        <v>0</v>
      </c>
      <c r="FS19" s="120">
        <f t="shared" si="62"/>
        <v>0</v>
      </c>
      <c r="FT19" s="120">
        <f t="shared" si="62"/>
        <v>0</v>
      </c>
      <c r="FU19" s="120">
        <f t="shared" si="62"/>
        <v>0</v>
      </c>
      <c r="FV19" s="120">
        <f t="shared" si="62"/>
        <v>0</v>
      </c>
      <c r="FW19" s="120">
        <f t="shared" si="62"/>
        <v>0</v>
      </c>
      <c r="FX19" s="120">
        <f t="shared" si="62"/>
        <v>0</v>
      </c>
      <c r="FY19" s="120">
        <f t="shared" si="62"/>
        <v>1</v>
      </c>
      <c r="FZ19" s="120">
        <f t="shared" si="62"/>
        <v>0</v>
      </c>
      <c r="GA19" s="120">
        <f t="shared" si="62"/>
        <v>1</v>
      </c>
      <c r="GB19" s="120">
        <f t="shared" si="62"/>
        <v>1</v>
      </c>
      <c r="GC19" s="120">
        <f t="shared" si="62"/>
        <v>0</v>
      </c>
      <c r="GD19" s="120">
        <f t="shared" si="62"/>
        <v>0</v>
      </c>
      <c r="GE19" s="120">
        <f t="shared" si="62"/>
        <v>0</v>
      </c>
      <c r="GF19" s="120">
        <f t="shared" si="62"/>
        <v>0</v>
      </c>
      <c r="GG19" s="120">
        <f t="shared" si="62"/>
        <v>1</v>
      </c>
      <c r="GH19" s="125"/>
      <c r="GI19" s="133" t="s">
        <v>154</v>
      </c>
      <c r="GJ19" s="119">
        <f>GJ45</f>
        <v>638</v>
      </c>
      <c r="GK19" s="192">
        <f t="shared" si="14"/>
        <v>6.8965517241379306</v>
      </c>
      <c r="GL19" s="120">
        <f>GL45</f>
        <v>0</v>
      </c>
      <c r="GM19" s="120">
        <f t="shared" ref="GM19:GW19" si="63">GM45</f>
        <v>0</v>
      </c>
      <c r="GN19" s="120">
        <f t="shared" si="63"/>
        <v>1</v>
      </c>
      <c r="GO19" s="120">
        <f t="shared" si="63"/>
        <v>0</v>
      </c>
      <c r="GP19" s="120">
        <f t="shared" si="63"/>
        <v>0</v>
      </c>
      <c r="GQ19" s="120">
        <f t="shared" si="63"/>
        <v>11</v>
      </c>
      <c r="GR19" s="120">
        <f t="shared" si="63"/>
        <v>2</v>
      </c>
      <c r="GS19" s="120">
        <f t="shared" si="63"/>
        <v>3</v>
      </c>
      <c r="GT19" s="120">
        <f t="shared" si="63"/>
        <v>13</v>
      </c>
      <c r="GU19" s="129">
        <f t="shared" si="63"/>
        <v>14</v>
      </c>
      <c r="GV19" s="131">
        <f t="shared" si="63"/>
        <v>48</v>
      </c>
      <c r="GW19" s="120">
        <f t="shared" si="63"/>
        <v>713</v>
      </c>
      <c r="GX19" s="304">
        <f t="shared" si="16"/>
        <v>6.7321178120617109</v>
      </c>
      <c r="GY19" s="130">
        <f t="shared" ref="GY19:HG19" si="64">GY45</f>
        <v>4</v>
      </c>
      <c r="GZ19" s="120">
        <f t="shared" si="64"/>
        <v>0</v>
      </c>
      <c r="HA19" s="120">
        <f t="shared" si="64"/>
        <v>0</v>
      </c>
      <c r="HB19" s="120">
        <f t="shared" si="64"/>
        <v>0</v>
      </c>
      <c r="HC19" s="120">
        <f t="shared" si="64"/>
        <v>0</v>
      </c>
      <c r="HD19" s="120">
        <f t="shared" si="64"/>
        <v>0</v>
      </c>
      <c r="HE19" s="120">
        <f t="shared" si="64"/>
        <v>0</v>
      </c>
      <c r="HF19" s="120">
        <f t="shared" si="64"/>
        <v>0</v>
      </c>
      <c r="HG19" s="124">
        <f t="shared" si="64"/>
        <v>0</v>
      </c>
      <c r="HH19" s="125"/>
      <c r="HI19" s="133" t="s">
        <v>154</v>
      </c>
      <c r="HJ19" s="120">
        <f t="shared" ref="HJ19:HR19" si="65">HJ45</f>
        <v>0</v>
      </c>
      <c r="HK19" s="120">
        <f t="shared" si="65"/>
        <v>0</v>
      </c>
      <c r="HL19" s="120">
        <f t="shared" si="65"/>
        <v>0</v>
      </c>
      <c r="HM19" s="120">
        <f t="shared" si="65"/>
        <v>0</v>
      </c>
      <c r="HN19" s="120">
        <f t="shared" si="65"/>
        <v>0</v>
      </c>
      <c r="HO19" s="120">
        <f t="shared" si="65"/>
        <v>0</v>
      </c>
      <c r="HP19" s="120">
        <f t="shared" si="65"/>
        <v>0</v>
      </c>
      <c r="HQ19" s="129">
        <f t="shared" si="65"/>
        <v>0</v>
      </c>
      <c r="HR19" s="131">
        <f t="shared" si="65"/>
        <v>46</v>
      </c>
      <c r="HS19" s="198">
        <f t="shared" si="46"/>
        <v>0</v>
      </c>
      <c r="HT19" s="130">
        <f t="shared" ref="HT19:IF19" si="66">HT45</f>
        <v>0</v>
      </c>
      <c r="HU19" s="120">
        <f t="shared" si="66"/>
        <v>0</v>
      </c>
      <c r="HV19" s="120">
        <f t="shared" si="66"/>
        <v>0</v>
      </c>
      <c r="HW19" s="124">
        <f t="shared" si="66"/>
        <v>0</v>
      </c>
      <c r="HX19" s="211"/>
      <c r="HY19" s="130">
        <f t="shared" si="66"/>
        <v>0</v>
      </c>
      <c r="HZ19" s="120">
        <f t="shared" si="66"/>
        <v>0</v>
      </c>
      <c r="IA19" s="120">
        <f t="shared" si="66"/>
        <v>0</v>
      </c>
      <c r="IB19" s="120">
        <f t="shared" si="66"/>
        <v>0</v>
      </c>
      <c r="IC19" s="120">
        <f t="shared" si="66"/>
        <v>0</v>
      </c>
      <c r="ID19" s="120">
        <f t="shared" si="66"/>
        <v>0</v>
      </c>
      <c r="IE19" s="120">
        <f t="shared" si="66"/>
        <v>0</v>
      </c>
      <c r="IF19" s="124">
        <f t="shared" si="66"/>
        <v>0</v>
      </c>
      <c r="IG19" s="125"/>
      <c r="IH19" s="133" t="s">
        <v>154</v>
      </c>
      <c r="II19" s="120">
        <f t="shared" ref="II19:JH19" si="67">II45</f>
        <v>0</v>
      </c>
      <c r="IJ19" s="120">
        <f t="shared" si="67"/>
        <v>0</v>
      </c>
      <c r="IK19" s="120">
        <f t="shared" si="67"/>
        <v>0</v>
      </c>
      <c r="IL19" s="120">
        <f t="shared" si="67"/>
        <v>0</v>
      </c>
      <c r="IM19" s="120">
        <f t="shared" si="67"/>
        <v>0</v>
      </c>
      <c r="IN19" s="120">
        <f t="shared" si="67"/>
        <v>0</v>
      </c>
      <c r="IO19" s="120">
        <f t="shared" si="67"/>
        <v>0</v>
      </c>
      <c r="IP19" s="120">
        <f t="shared" si="67"/>
        <v>0</v>
      </c>
      <c r="IQ19" s="120">
        <f t="shared" si="67"/>
        <v>0</v>
      </c>
      <c r="IR19" s="120">
        <f t="shared" si="67"/>
        <v>4</v>
      </c>
      <c r="IS19" s="120">
        <f t="shared" si="67"/>
        <v>2</v>
      </c>
      <c r="IT19" s="120">
        <f t="shared" si="67"/>
        <v>0</v>
      </c>
      <c r="IU19" s="120">
        <f t="shared" si="67"/>
        <v>0</v>
      </c>
      <c r="IV19" s="120">
        <f t="shared" si="67"/>
        <v>0</v>
      </c>
      <c r="IW19" s="124">
        <f t="shared" si="67"/>
        <v>0</v>
      </c>
      <c r="IX19" s="130">
        <f t="shared" si="67"/>
        <v>0</v>
      </c>
      <c r="IY19" s="120">
        <f t="shared" si="67"/>
        <v>0</v>
      </c>
      <c r="IZ19" s="129">
        <f t="shared" si="67"/>
        <v>0</v>
      </c>
      <c r="JA19" s="131">
        <f t="shared" si="67"/>
        <v>0</v>
      </c>
      <c r="JB19" s="120">
        <f t="shared" si="67"/>
        <v>0</v>
      </c>
      <c r="JC19" s="124">
        <f t="shared" si="67"/>
        <v>0</v>
      </c>
      <c r="JD19" s="130">
        <f t="shared" si="67"/>
        <v>0</v>
      </c>
      <c r="JE19" s="120">
        <f t="shared" si="67"/>
        <v>0</v>
      </c>
      <c r="JF19" s="120">
        <f t="shared" si="67"/>
        <v>0</v>
      </c>
      <c r="JG19" s="120">
        <f t="shared" si="67"/>
        <v>0</v>
      </c>
      <c r="JH19" s="120">
        <f t="shared" si="67"/>
        <v>0</v>
      </c>
      <c r="JI19" s="125"/>
      <c r="JJ19" s="133" t="s">
        <v>154</v>
      </c>
      <c r="JK19" s="120">
        <f t="shared" ref="JK19:KE19" si="68">JK45</f>
        <v>0</v>
      </c>
      <c r="JL19" s="120">
        <f t="shared" si="68"/>
        <v>0</v>
      </c>
      <c r="JM19" s="120">
        <f t="shared" si="68"/>
        <v>0</v>
      </c>
      <c r="JN19" s="120">
        <f t="shared" si="68"/>
        <v>0</v>
      </c>
      <c r="JO19" s="120">
        <f t="shared" si="68"/>
        <v>0</v>
      </c>
      <c r="JP19" s="120">
        <f t="shared" si="68"/>
        <v>0</v>
      </c>
      <c r="JQ19" s="120">
        <f t="shared" si="68"/>
        <v>0</v>
      </c>
      <c r="JR19" s="120">
        <f t="shared" si="68"/>
        <v>0</v>
      </c>
      <c r="JS19" s="120">
        <f t="shared" si="68"/>
        <v>0</v>
      </c>
      <c r="JT19" s="129">
        <f t="shared" si="68"/>
        <v>0</v>
      </c>
      <c r="JU19" s="340">
        <f t="shared" si="68"/>
        <v>0</v>
      </c>
      <c r="JV19" s="341">
        <f t="shared" si="68"/>
        <v>0</v>
      </c>
      <c r="JW19" s="341">
        <f t="shared" si="68"/>
        <v>0</v>
      </c>
      <c r="JX19" s="341">
        <f t="shared" si="68"/>
        <v>0</v>
      </c>
      <c r="JY19" s="342">
        <f t="shared" si="68"/>
        <v>0</v>
      </c>
      <c r="JZ19" s="340">
        <f t="shared" si="68"/>
        <v>0</v>
      </c>
      <c r="KA19" s="341">
        <f t="shared" si="68"/>
        <v>0</v>
      </c>
      <c r="KB19" s="341">
        <f t="shared" si="68"/>
        <v>0</v>
      </c>
      <c r="KC19" s="341">
        <f t="shared" si="68"/>
        <v>1</v>
      </c>
      <c r="KD19" s="342">
        <f t="shared" si="68"/>
        <v>1</v>
      </c>
      <c r="KE19" s="340">
        <f t="shared" si="68"/>
        <v>357</v>
      </c>
      <c r="KF19" s="343">
        <f t="shared" si="19"/>
        <v>7.0028011204481793</v>
      </c>
      <c r="KG19" s="342">
        <f>KG45</f>
        <v>25</v>
      </c>
      <c r="KH19" s="131">
        <f t="shared" ref="KH19:KW19" si="69">KH45</f>
        <v>0</v>
      </c>
      <c r="KI19" s="130">
        <f t="shared" si="69"/>
        <v>0</v>
      </c>
      <c r="KJ19" s="124">
        <f t="shared" si="69"/>
        <v>0</v>
      </c>
      <c r="KK19" s="125"/>
      <c r="KL19" s="308" t="s">
        <v>154</v>
      </c>
      <c r="KM19" s="131">
        <f t="shared" si="69"/>
        <v>0</v>
      </c>
      <c r="KN19" s="120">
        <f t="shared" si="69"/>
        <v>0</v>
      </c>
      <c r="KO19" s="120">
        <f t="shared" si="69"/>
        <v>0</v>
      </c>
      <c r="KP19" s="120">
        <f t="shared" si="69"/>
        <v>0</v>
      </c>
      <c r="KQ19" s="120">
        <f t="shared" si="69"/>
        <v>0</v>
      </c>
      <c r="KR19" s="120">
        <f t="shared" si="69"/>
        <v>0</v>
      </c>
      <c r="KS19" s="120">
        <f t="shared" si="69"/>
        <v>0</v>
      </c>
      <c r="KT19" s="120">
        <f t="shared" si="69"/>
        <v>0</v>
      </c>
      <c r="KU19" s="124">
        <f t="shared" si="69"/>
        <v>1</v>
      </c>
      <c r="KV19" s="120">
        <f t="shared" si="69"/>
        <v>0</v>
      </c>
      <c r="KW19" s="120">
        <f t="shared" si="69"/>
        <v>0</v>
      </c>
      <c r="KY19" s="120">
        <f t="shared" ref="KY19:LB19" si="70">KY45</f>
        <v>0</v>
      </c>
      <c r="KZ19" s="120">
        <f t="shared" si="70"/>
        <v>0</v>
      </c>
      <c r="LA19" s="120">
        <f t="shared" si="70"/>
        <v>0</v>
      </c>
      <c r="LB19" s="120">
        <f t="shared" si="70"/>
        <v>0</v>
      </c>
      <c r="LD19" s="544" t="s">
        <v>154</v>
      </c>
      <c r="LE19" s="131">
        <f t="shared" ref="LE19:LW19" si="71">LE45</f>
        <v>0</v>
      </c>
      <c r="LF19" s="120">
        <f t="shared" si="71"/>
        <v>0</v>
      </c>
      <c r="LG19" s="120">
        <f t="shared" si="71"/>
        <v>0</v>
      </c>
      <c r="LH19" s="120">
        <f t="shared" si="71"/>
        <v>0</v>
      </c>
      <c r="LI19" s="120">
        <f t="shared" si="71"/>
        <v>0</v>
      </c>
      <c r="LJ19" s="124">
        <f t="shared" si="71"/>
        <v>0</v>
      </c>
      <c r="LK19" s="131">
        <f t="shared" si="71"/>
        <v>0</v>
      </c>
      <c r="LL19" s="120">
        <f t="shared" si="71"/>
        <v>0</v>
      </c>
      <c r="LM19" s="120">
        <f t="shared" si="71"/>
        <v>0</v>
      </c>
      <c r="LN19" s="124">
        <f t="shared" si="71"/>
        <v>0</v>
      </c>
      <c r="LO19" s="124">
        <f t="shared" si="71"/>
        <v>10</v>
      </c>
      <c r="LP19" s="124">
        <f t="shared" si="71"/>
        <v>2</v>
      </c>
      <c r="LQ19" s="124">
        <f t="shared" si="71"/>
        <v>0</v>
      </c>
      <c r="LR19" s="129">
        <f t="shared" si="71"/>
        <v>0</v>
      </c>
      <c r="LS19" s="131">
        <f t="shared" si="71"/>
        <v>0</v>
      </c>
      <c r="LT19" s="120">
        <f t="shared" si="71"/>
        <v>0</v>
      </c>
      <c r="LU19" s="120">
        <f t="shared" si="71"/>
        <v>0</v>
      </c>
      <c r="LV19" s="120">
        <f t="shared" si="71"/>
        <v>0</v>
      </c>
      <c r="LW19" s="124">
        <f t="shared" si="71"/>
        <v>0</v>
      </c>
      <c r="LX19" s="959"/>
    </row>
    <row r="20" spans="1:336" s="286" customFormat="1" ht="25.5" customHeight="1" x14ac:dyDescent="0.3">
      <c r="A20" s="117" t="s">
        <v>155</v>
      </c>
      <c r="B20" s="118" t="s">
        <v>156</v>
      </c>
      <c r="C20" s="367">
        <f>C42+C43+C44</f>
        <v>73</v>
      </c>
      <c r="D20" s="131">
        <f>D42+D43+D44</f>
        <v>0</v>
      </c>
      <c r="E20" s="120">
        <f>E42+E43+E44</f>
        <v>0</v>
      </c>
      <c r="F20" s="120">
        <f>F42+F43+F44</f>
        <v>0</v>
      </c>
      <c r="G20" s="410">
        <f t="shared" si="24"/>
        <v>0</v>
      </c>
      <c r="H20" s="130">
        <f>H42+H43+H44</f>
        <v>0</v>
      </c>
      <c r="I20" s="129">
        <f>I42+I43+I44</f>
        <v>0</v>
      </c>
      <c r="J20" s="131">
        <f>J42+J43+J44</f>
        <v>6</v>
      </c>
      <c r="K20" s="120">
        <f>K42+K43+K44</f>
        <v>8</v>
      </c>
      <c r="L20" s="124">
        <f>L42+L43+L44</f>
        <v>3</v>
      </c>
      <c r="M20" s="497">
        <f t="shared" si="1"/>
        <v>4.10958904109589</v>
      </c>
      <c r="N20" s="131">
        <f>N42+N43+N44</f>
        <v>6</v>
      </c>
      <c r="O20" s="120">
        <f>O42+O43+O44</f>
        <v>8</v>
      </c>
      <c r="P20" s="120">
        <f>P42+P43+P44</f>
        <v>3</v>
      </c>
      <c r="Q20" s="386">
        <f t="shared" si="25"/>
        <v>4.10958904109589</v>
      </c>
      <c r="R20" s="130">
        <f t="shared" ref="R20:AG20" si="72">R42+R43+R44</f>
        <v>0</v>
      </c>
      <c r="S20" s="120">
        <f t="shared" si="72"/>
        <v>0</v>
      </c>
      <c r="T20" s="120">
        <f t="shared" si="72"/>
        <v>0</v>
      </c>
      <c r="U20" s="120">
        <f t="shared" si="72"/>
        <v>0</v>
      </c>
      <c r="V20" s="120">
        <f t="shared" si="72"/>
        <v>0</v>
      </c>
      <c r="W20" s="120">
        <f t="shared" si="72"/>
        <v>0</v>
      </c>
      <c r="X20" s="120">
        <f t="shared" si="72"/>
        <v>6</v>
      </c>
      <c r="Y20" s="120">
        <f t="shared" si="72"/>
        <v>8</v>
      </c>
      <c r="Z20" s="120">
        <f t="shared" si="72"/>
        <v>6</v>
      </c>
      <c r="AA20" s="120">
        <f t="shared" si="72"/>
        <v>8</v>
      </c>
      <c r="AB20" s="120">
        <f t="shared" si="72"/>
        <v>6</v>
      </c>
      <c r="AC20" s="120">
        <f t="shared" si="72"/>
        <v>7</v>
      </c>
      <c r="AD20" s="120">
        <f t="shared" si="72"/>
        <v>0</v>
      </c>
      <c r="AE20" s="120">
        <f t="shared" si="72"/>
        <v>0</v>
      </c>
      <c r="AF20" s="120">
        <f t="shared" si="72"/>
        <v>0</v>
      </c>
      <c r="AG20" s="120">
        <f t="shared" si="72"/>
        <v>0</v>
      </c>
      <c r="AH20" s="125"/>
      <c r="AI20" s="307" t="s">
        <v>156</v>
      </c>
      <c r="AJ20" s="474">
        <f>AJ42+AJ43+AJ44</f>
        <v>96</v>
      </c>
      <c r="AK20" s="120">
        <f>AK42+AK43+AK44</f>
        <v>7</v>
      </c>
      <c r="AL20" s="127">
        <f t="shared" si="27"/>
        <v>7.291666666666667</v>
      </c>
      <c r="AM20" s="120">
        <f t="shared" ref="AM20:AU20" si="73">AM42+AM43+AM44</f>
        <v>7</v>
      </c>
      <c r="AN20" s="129">
        <f t="shared" si="73"/>
        <v>6</v>
      </c>
      <c r="AO20" s="131">
        <f t="shared" si="73"/>
        <v>0</v>
      </c>
      <c r="AP20" s="120">
        <f t="shared" si="73"/>
        <v>0</v>
      </c>
      <c r="AQ20" s="124">
        <f t="shared" si="73"/>
        <v>5</v>
      </c>
      <c r="AR20" s="130">
        <f t="shared" si="73"/>
        <v>0</v>
      </c>
      <c r="AS20" s="120">
        <f t="shared" si="73"/>
        <v>0</v>
      </c>
      <c r="AT20" s="120">
        <f t="shared" si="73"/>
        <v>3</v>
      </c>
      <c r="AU20" s="120">
        <f t="shared" si="73"/>
        <v>12</v>
      </c>
      <c r="AV20" s="127">
        <f t="shared" si="29"/>
        <v>12.5</v>
      </c>
      <c r="AW20" s="120">
        <f>AW42+AW43+AW44</f>
        <v>11</v>
      </c>
      <c r="AX20" s="120">
        <f>AX42+AX43+AX44</f>
        <v>11</v>
      </c>
      <c r="AY20" s="120">
        <f>AY42+AY43+AY44</f>
        <v>0</v>
      </c>
      <c r="AZ20" s="120">
        <f>AZ42+AZ43+AZ44</f>
        <v>0</v>
      </c>
      <c r="BA20" s="120">
        <f>BA42+BA43+BA44</f>
        <v>0</v>
      </c>
      <c r="BB20" s="123">
        <f t="shared" si="30"/>
        <v>0</v>
      </c>
      <c r="BC20" s="120">
        <f>BC42+BC43+BC44</f>
        <v>0</v>
      </c>
      <c r="BD20" s="120">
        <f>BD42+BD43+BD44</f>
        <v>0</v>
      </c>
      <c r="BE20" s="120">
        <f>BE42+BE43+BE44</f>
        <v>0</v>
      </c>
      <c r="BF20" s="127">
        <f t="shared" si="31"/>
        <v>0</v>
      </c>
      <c r="BG20" s="120">
        <f t="shared" ref="BG20:BM20" si="74">BG42+BG43+BG44</f>
        <v>0</v>
      </c>
      <c r="BH20" s="120">
        <f t="shared" si="74"/>
        <v>0</v>
      </c>
      <c r="BI20" s="120">
        <f t="shared" si="74"/>
        <v>0</v>
      </c>
      <c r="BJ20" s="120">
        <f t="shared" si="74"/>
        <v>0</v>
      </c>
      <c r="BK20" s="120">
        <f t="shared" si="74"/>
        <v>0</v>
      </c>
      <c r="BL20" s="120">
        <f t="shared" si="74"/>
        <v>0</v>
      </c>
      <c r="BM20" s="120">
        <f t="shared" si="74"/>
        <v>0</v>
      </c>
      <c r="BN20" s="125"/>
      <c r="BO20" s="126" t="s">
        <v>156</v>
      </c>
      <c r="BP20" s="119">
        <f>BP42+BP43+BP44</f>
        <v>101</v>
      </c>
      <c r="BQ20" s="120">
        <f t="shared" ref="BQ20:BX20" si="75">BQ42+BQ43+BQ44</f>
        <v>0</v>
      </c>
      <c r="BR20" s="120">
        <f t="shared" si="75"/>
        <v>3</v>
      </c>
      <c r="BS20" s="120">
        <f t="shared" si="75"/>
        <v>0</v>
      </c>
      <c r="BT20" s="120">
        <f t="shared" si="75"/>
        <v>0</v>
      </c>
      <c r="BU20" s="129">
        <f t="shared" si="75"/>
        <v>0</v>
      </c>
      <c r="BV20" s="131">
        <f t="shared" si="75"/>
        <v>0</v>
      </c>
      <c r="BW20" s="120">
        <f t="shared" si="75"/>
        <v>0</v>
      </c>
      <c r="BX20" s="120">
        <f t="shared" si="75"/>
        <v>1</v>
      </c>
      <c r="BY20" s="477">
        <f t="shared" si="34"/>
        <v>9.9009900990099011E-3</v>
      </c>
      <c r="BZ20" s="131">
        <f>BZ42+BZ43+BZ44</f>
        <v>0</v>
      </c>
      <c r="CA20" s="120">
        <f>CA42+CA43+CA44</f>
        <v>0</v>
      </c>
      <c r="CB20" s="120">
        <f>CB42+CB43+CB44</f>
        <v>0</v>
      </c>
      <c r="CC20" s="469">
        <f t="shared" si="35"/>
        <v>0</v>
      </c>
      <c r="CD20" s="130">
        <f t="shared" ref="CD20:CK20" si="76">CD42+CD43+CD44</f>
        <v>0</v>
      </c>
      <c r="CE20" s="120">
        <f t="shared" si="76"/>
        <v>2</v>
      </c>
      <c r="CF20" s="120">
        <f t="shared" si="76"/>
        <v>0</v>
      </c>
      <c r="CG20" s="120">
        <f t="shared" si="76"/>
        <v>0</v>
      </c>
      <c r="CH20" s="120">
        <f t="shared" si="76"/>
        <v>0</v>
      </c>
      <c r="CI20" s="120">
        <f t="shared" si="76"/>
        <v>0</v>
      </c>
      <c r="CJ20" s="120">
        <f t="shared" si="76"/>
        <v>0</v>
      </c>
      <c r="CK20" s="120">
        <f t="shared" si="76"/>
        <v>2</v>
      </c>
      <c r="CL20" s="315">
        <f t="shared" si="37"/>
        <v>1.9801980198019802</v>
      </c>
      <c r="CM20" s="117">
        <f t="shared" ref="CM20:CN20" si="77">CM42+CM43+CM44</f>
        <v>0</v>
      </c>
      <c r="CN20" s="324">
        <f t="shared" si="77"/>
        <v>0</v>
      </c>
      <c r="CO20" s="130">
        <f>CO42+CO43+CO44</f>
        <v>0</v>
      </c>
      <c r="CP20" s="125"/>
      <c r="CQ20" s="118" t="s">
        <v>156</v>
      </c>
      <c r="CR20" s="367">
        <f>CR42+CR43+CR44</f>
        <v>9</v>
      </c>
      <c r="CS20" s="131">
        <f t="shared" ref="CS20:DM20" si="78">CS42+CS43+CS44</f>
        <v>0</v>
      </c>
      <c r="CT20" s="120">
        <f t="shared" si="78"/>
        <v>3</v>
      </c>
      <c r="CU20" s="120">
        <f t="shared" si="78"/>
        <v>0</v>
      </c>
      <c r="CV20" s="120">
        <f t="shared" si="78"/>
        <v>0</v>
      </c>
      <c r="CW20" s="120">
        <f t="shared" si="78"/>
        <v>0</v>
      </c>
      <c r="CX20" s="120">
        <f t="shared" si="78"/>
        <v>0</v>
      </c>
      <c r="CY20" s="120">
        <f t="shared" si="78"/>
        <v>0</v>
      </c>
      <c r="CZ20" s="120">
        <f t="shared" si="78"/>
        <v>0</v>
      </c>
      <c r="DA20" s="120">
        <f t="shared" si="78"/>
        <v>0</v>
      </c>
      <c r="DB20" s="120">
        <f t="shared" si="78"/>
        <v>0</v>
      </c>
      <c r="DC20" s="120">
        <f t="shared" si="78"/>
        <v>0</v>
      </c>
      <c r="DD20" s="120">
        <f t="shared" si="78"/>
        <v>0</v>
      </c>
      <c r="DE20" s="120">
        <f t="shared" si="78"/>
        <v>0</v>
      </c>
      <c r="DF20" s="120">
        <f t="shared" si="78"/>
        <v>0</v>
      </c>
      <c r="DG20" s="120">
        <f t="shared" si="78"/>
        <v>0</v>
      </c>
      <c r="DH20" s="120">
        <f t="shared" si="78"/>
        <v>0</v>
      </c>
      <c r="DI20" s="120">
        <f t="shared" si="78"/>
        <v>0</v>
      </c>
      <c r="DJ20" s="120">
        <f t="shared" si="78"/>
        <v>0</v>
      </c>
      <c r="DK20" s="120">
        <f t="shared" si="78"/>
        <v>0</v>
      </c>
      <c r="DL20" s="120">
        <f t="shared" si="78"/>
        <v>0</v>
      </c>
      <c r="DM20" s="120">
        <f t="shared" si="78"/>
        <v>0</v>
      </c>
      <c r="DN20" s="125"/>
      <c r="DO20" s="307" t="s">
        <v>156</v>
      </c>
      <c r="DP20" s="474">
        <f>DP42+DP43+DP44</f>
        <v>90</v>
      </c>
      <c r="DQ20" s="120">
        <f t="shared" ref="DQ20:DW20" si="79">DQ42+DQ43+DQ44</f>
        <v>0</v>
      </c>
      <c r="DR20" s="120">
        <f t="shared" si="79"/>
        <v>1</v>
      </c>
      <c r="DS20" s="120">
        <f t="shared" si="79"/>
        <v>0</v>
      </c>
      <c r="DT20" s="120">
        <f t="shared" si="79"/>
        <v>0</v>
      </c>
      <c r="DU20" s="120">
        <f t="shared" si="79"/>
        <v>0</v>
      </c>
      <c r="DV20" s="120">
        <f t="shared" si="79"/>
        <v>0</v>
      </c>
      <c r="DW20" s="120">
        <f t="shared" si="79"/>
        <v>0</v>
      </c>
      <c r="DX20" s="127">
        <f t="shared" si="7"/>
        <v>0</v>
      </c>
      <c r="DY20" s="120">
        <f>DY42+DY43+DY44</f>
        <v>0</v>
      </c>
      <c r="DZ20" s="120">
        <f>DZ42+DZ43+DZ44</f>
        <v>0</v>
      </c>
      <c r="EA20" s="120">
        <f>EA42+EA43+EA44</f>
        <v>0</v>
      </c>
      <c r="EB20" s="127">
        <f t="shared" si="8"/>
        <v>0</v>
      </c>
      <c r="EC20" s="120">
        <f t="shared" ref="EC20:EJ20" si="80">EC42+EC43+EC44</f>
        <v>0</v>
      </c>
      <c r="ED20" s="120">
        <f t="shared" si="80"/>
        <v>0</v>
      </c>
      <c r="EE20" s="120">
        <f t="shared" si="80"/>
        <v>0</v>
      </c>
      <c r="EF20" s="120">
        <f t="shared" si="80"/>
        <v>0</v>
      </c>
      <c r="EG20" s="120">
        <f t="shared" si="80"/>
        <v>0</v>
      </c>
      <c r="EH20" s="120">
        <f t="shared" si="80"/>
        <v>0</v>
      </c>
      <c r="EI20" s="120">
        <f t="shared" si="80"/>
        <v>0</v>
      </c>
      <c r="EJ20" s="120">
        <f t="shared" si="80"/>
        <v>0</v>
      </c>
      <c r="EK20" s="127">
        <f t="shared" si="9"/>
        <v>0</v>
      </c>
      <c r="EL20" s="120">
        <f>EL42+EL43+EL44</f>
        <v>0</v>
      </c>
      <c r="EM20" s="120">
        <f>EM42+EM43+EM44</f>
        <v>7</v>
      </c>
      <c r="EN20" s="127">
        <f t="shared" si="10"/>
        <v>7.7777777777777779E-2</v>
      </c>
      <c r="EO20" s="120">
        <f>EO42+EO43+EO44</f>
        <v>7</v>
      </c>
      <c r="EP20" s="127">
        <f t="shared" si="11"/>
        <v>7.7777777777777779E-2</v>
      </c>
      <c r="EQ20" s="125"/>
      <c r="ER20" s="126" t="s">
        <v>156</v>
      </c>
      <c r="ES20" s="120">
        <f>ES42+ES43+ES44</f>
        <v>0</v>
      </c>
      <c r="ET20" s="120">
        <f t="shared" ref="ET20:FK20" si="81">ET42+ET43+ET44</f>
        <v>0</v>
      </c>
      <c r="EU20" s="120">
        <f t="shared" si="81"/>
        <v>0</v>
      </c>
      <c r="EV20" s="120">
        <f t="shared" si="81"/>
        <v>0</v>
      </c>
      <c r="EW20" s="120">
        <f t="shared" si="81"/>
        <v>0</v>
      </c>
      <c r="EX20" s="120">
        <f t="shared" si="81"/>
        <v>0</v>
      </c>
      <c r="EY20" s="120">
        <f t="shared" si="81"/>
        <v>1</v>
      </c>
      <c r="EZ20" s="120">
        <f t="shared" si="81"/>
        <v>0</v>
      </c>
      <c r="FA20" s="120">
        <f t="shared" si="81"/>
        <v>0</v>
      </c>
      <c r="FB20" s="120">
        <f t="shared" si="81"/>
        <v>0</v>
      </c>
      <c r="FC20" s="120">
        <f t="shared" si="81"/>
        <v>1</v>
      </c>
      <c r="FD20" s="120">
        <f t="shared" si="81"/>
        <v>0</v>
      </c>
      <c r="FE20" s="120">
        <f t="shared" si="81"/>
        <v>0</v>
      </c>
      <c r="FF20" s="120">
        <f t="shared" si="81"/>
        <v>0</v>
      </c>
      <c r="FG20" s="120">
        <f t="shared" si="81"/>
        <v>0</v>
      </c>
      <c r="FH20" s="120">
        <f t="shared" si="81"/>
        <v>0</v>
      </c>
      <c r="FI20" s="120">
        <f t="shared" si="81"/>
        <v>0</v>
      </c>
      <c r="FJ20" s="120">
        <f t="shared" si="81"/>
        <v>0</v>
      </c>
      <c r="FK20" s="119">
        <f t="shared" si="81"/>
        <v>114</v>
      </c>
      <c r="FL20" s="188">
        <f t="shared" si="12"/>
        <v>4.3859649122807012</v>
      </c>
      <c r="FM20" s="120">
        <f t="shared" ref="FM20:GG20" si="82">FM42+FM43+FM44</f>
        <v>0</v>
      </c>
      <c r="FN20" s="120">
        <f t="shared" si="82"/>
        <v>1</v>
      </c>
      <c r="FO20" s="120">
        <f t="shared" si="82"/>
        <v>2</v>
      </c>
      <c r="FP20" s="120">
        <f t="shared" si="82"/>
        <v>2</v>
      </c>
      <c r="FQ20" s="120">
        <f t="shared" si="82"/>
        <v>0</v>
      </c>
      <c r="FR20" s="120">
        <f t="shared" si="82"/>
        <v>0</v>
      </c>
      <c r="FS20" s="120">
        <f t="shared" si="82"/>
        <v>0</v>
      </c>
      <c r="FT20" s="120">
        <f t="shared" si="82"/>
        <v>0</v>
      </c>
      <c r="FU20" s="120">
        <f t="shared" si="82"/>
        <v>0</v>
      </c>
      <c r="FV20" s="120">
        <f t="shared" si="82"/>
        <v>0</v>
      </c>
      <c r="FW20" s="120">
        <f t="shared" si="82"/>
        <v>0</v>
      </c>
      <c r="FX20" s="120">
        <f t="shared" si="82"/>
        <v>1</v>
      </c>
      <c r="FY20" s="120">
        <f t="shared" si="82"/>
        <v>0</v>
      </c>
      <c r="FZ20" s="120">
        <f t="shared" si="82"/>
        <v>0</v>
      </c>
      <c r="GA20" s="120">
        <f t="shared" si="82"/>
        <v>1</v>
      </c>
      <c r="GB20" s="120">
        <f t="shared" si="82"/>
        <v>0</v>
      </c>
      <c r="GC20" s="120">
        <f t="shared" si="82"/>
        <v>0</v>
      </c>
      <c r="GD20" s="120">
        <f t="shared" si="82"/>
        <v>2</v>
      </c>
      <c r="GE20" s="120">
        <f t="shared" si="82"/>
        <v>0</v>
      </c>
      <c r="GF20" s="120">
        <f t="shared" si="82"/>
        <v>0</v>
      </c>
      <c r="GG20" s="120">
        <f t="shared" si="82"/>
        <v>0</v>
      </c>
      <c r="GH20" s="125"/>
      <c r="GI20" s="126" t="s">
        <v>156</v>
      </c>
      <c r="GJ20" s="119">
        <f>GJ42+GJ43+GJ44</f>
        <v>650</v>
      </c>
      <c r="GK20" s="192">
        <f t="shared" si="14"/>
        <v>2.9230769230769229</v>
      </c>
      <c r="GL20" s="120">
        <f>GL42+GL43+GL44</f>
        <v>0</v>
      </c>
      <c r="GM20" s="120">
        <f t="shared" ref="GM20:GW20" si="83">GM42+GM43+GM44</f>
        <v>1</v>
      </c>
      <c r="GN20" s="120">
        <f t="shared" si="83"/>
        <v>3</v>
      </c>
      <c r="GO20" s="120">
        <f t="shared" si="83"/>
        <v>4</v>
      </c>
      <c r="GP20" s="120">
        <f t="shared" si="83"/>
        <v>1</v>
      </c>
      <c r="GQ20" s="120">
        <f t="shared" si="83"/>
        <v>0</v>
      </c>
      <c r="GR20" s="120">
        <f t="shared" si="83"/>
        <v>0</v>
      </c>
      <c r="GS20" s="120">
        <f t="shared" si="83"/>
        <v>5</v>
      </c>
      <c r="GT20" s="120">
        <f t="shared" si="83"/>
        <v>3</v>
      </c>
      <c r="GU20" s="129">
        <f t="shared" si="83"/>
        <v>2</v>
      </c>
      <c r="GV20" s="131">
        <f t="shared" si="83"/>
        <v>4</v>
      </c>
      <c r="GW20" s="120">
        <f t="shared" si="83"/>
        <v>636</v>
      </c>
      <c r="GX20" s="304">
        <f t="shared" si="16"/>
        <v>0.62893081761006298</v>
      </c>
      <c r="GY20" s="130">
        <f t="shared" ref="GY20:HG20" si="84">GY42+GY43+GY44</f>
        <v>5</v>
      </c>
      <c r="GZ20" s="120">
        <f t="shared" si="84"/>
        <v>0</v>
      </c>
      <c r="HA20" s="120">
        <f t="shared" si="84"/>
        <v>1</v>
      </c>
      <c r="HB20" s="120">
        <f t="shared" si="84"/>
        <v>0</v>
      </c>
      <c r="HC20" s="120">
        <f t="shared" si="84"/>
        <v>0</v>
      </c>
      <c r="HD20" s="120">
        <f t="shared" si="84"/>
        <v>0</v>
      </c>
      <c r="HE20" s="120">
        <f t="shared" si="84"/>
        <v>0</v>
      </c>
      <c r="HF20" s="120">
        <f t="shared" si="84"/>
        <v>0</v>
      </c>
      <c r="HG20" s="124">
        <f t="shared" si="84"/>
        <v>0</v>
      </c>
      <c r="HH20" s="125"/>
      <c r="HI20" s="126" t="s">
        <v>156</v>
      </c>
      <c r="HJ20" s="120">
        <f t="shared" ref="HJ20:HR20" si="85">HJ42+HJ43+HJ44</f>
        <v>0</v>
      </c>
      <c r="HK20" s="120">
        <f t="shared" si="85"/>
        <v>0</v>
      </c>
      <c r="HL20" s="120">
        <f t="shared" si="85"/>
        <v>0</v>
      </c>
      <c r="HM20" s="120">
        <f t="shared" si="85"/>
        <v>0</v>
      </c>
      <c r="HN20" s="120">
        <f t="shared" si="85"/>
        <v>0</v>
      </c>
      <c r="HO20" s="120">
        <f t="shared" si="85"/>
        <v>0</v>
      </c>
      <c r="HP20" s="120">
        <f t="shared" si="85"/>
        <v>0</v>
      </c>
      <c r="HQ20" s="129">
        <f t="shared" si="85"/>
        <v>0</v>
      </c>
      <c r="HR20" s="131">
        <f t="shared" si="85"/>
        <v>49</v>
      </c>
      <c r="HS20" s="198">
        <f t="shared" si="46"/>
        <v>0</v>
      </c>
      <c r="HT20" s="130">
        <f t="shared" ref="HT20:IF20" si="86">HT42+HT43+HT44</f>
        <v>0</v>
      </c>
      <c r="HU20" s="120">
        <f t="shared" si="86"/>
        <v>0</v>
      </c>
      <c r="HV20" s="120">
        <f t="shared" si="86"/>
        <v>0</v>
      </c>
      <c r="HW20" s="124">
        <f t="shared" si="86"/>
        <v>0</v>
      </c>
      <c r="HX20" s="211"/>
      <c r="HY20" s="130">
        <f t="shared" si="86"/>
        <v>0</v>
      </c>
      <c r="HZ20" s="120">
        <f t="shared" si="86"/>
        <v>0</v>
      </c>
      <c r="IA20" s="120">
        <f t="shared" si="86"/>
        <v>0</v>
      </c>
      <c r="IB20" s="120">
        <f t="shared" si="86"/>
        <v>0</v>
      </c>
      <c r="IC20" s="120">
        <f t="shared" si="86"/>
        <v>0</v>
      </c>
      <c r="ID20" s="120">
        <f t="shared" si="86"/>
        <v>0</v>
      </c>
      <c r="IE20" s="120">
        <f t="shared" si="86"/>
        <v>0</v>
      </c>
      <c r="IF20" s="124">
        <f t="shared" si="86"/>
        <v>0</v>
      </c>
      <c r="IG20" s="125"/>
      <c r="IH20" s="126" t="s">
        <v>156</v>
      </c>
      <c r="II20" s="120">
        <f t="shared" ref="II20:JH20" si="87">II42+II43+II44</f>
        <v>0</v>
      </c>
      <c r="IJ20" s="120">
        <f t="shared" si="87"/>
        <v>0</v>
      </c>
      <c r="IK20" s="120">
        <f t="shared" si="87"/>
        <v>0</v>
      </c>
      <c r="IL20" s="120">
        <f t="shared" si="87"/>
        <v>0</v>
      </c>
      <c r="IM20" s="120">
        <f t="shared" si="87"/>
        <v>0</v>
      </c>
      <c r="IN20" s="120">
        <f t="shared" si="87"/>
        <v>0</v>
      </c>
      <c r="IO20" s="120">
        <f t="shared" si="87"/>
        <v>3</v>
      </c>
      <c r="IP20" s="120">
        <f t="shared" si="87"/>
        <v>1</v>
      </c>
      <c r="IQ20" s="120">
        <f t="shared" si="87"/>
        <v>0</v>
      </c>
      <c r="IR20" s="120">
        <f t="shared" si="87"/>
        <v>2</v>
      </c>
      <c r="IS20" s="120">
        <f t="shared" si="87"/>
        <v>0</v>
      </c>
      <c r="IT20" s="120">
        <f t="shared" si="87"/>
        <v>0</v>
      </c>
      <c r="IU20" s="120">
        <f t="shared" si="87"/>
        <v>0</v>
      </c>
      <c r="IV20" s="120">
        <f t="shared" si="87"/>
        <v>0</v>
      </c>
      <c r="IW20" s="124">
        <f t="shared" si="87"/>
        <v>0</v>
      </c>
      <c r="IX20" s="130">
        <f t="shared" si="87"/>
        <v>0</v>
      </c>
      <c r="IY20" s="120">
        <f t="shared" si="87"/>
        <v>0</v>
      </c>
      <c r="IZ20" s="129">
        <f t="shared" si="87"/>
        <v>0</v>
      </c>
      <c r="JA20" s="131">
        <f t="shared" si="87"/>
        <v>2</v>
      </c>
      <c r="JB20" s="120">
        <f t="shared" si="87"/>
        <v>0</v>
      </c>
      <c r="JC20" s="124">
        <f t="shared" si="87"/>
        <v>0</v>
      </c>
      <c r="JD20" s="130">
        <f t="shared" si="87"/>
        <v>0</v>
      </c>
      <c r="JE20" s="120">
        <f t="shared" si="87"/>
        <v>0</v>
      </c>
      <c r="JF20" s="120">
        <f t="shared" si="87"/>
        <v>0</v>
      </c>
      <c r="JG20" s="120">
        <f t="shared" si="87"/>
        <v>0</v>
      </c>
      <c r="JH20" s="120">
        <f t="shared" si="87"/>
        <v>0</v>
      </c>
      <c r="JI20" s="125"/>
      <c r="JJ20" s="126" t="s">
        <v>156</v>
      </c>
      <c r="JK20" s="120">
        <f t="shared" ref="JK20:KE20" si="88">JK42+JK43+JK44</f>
        <v>0</v>
      </c>
      <c r="JL20" s="120">
        <f t="shared" si="88"/>
        <v>0</v>
      </c>
      <c r="JM20" s="120">
        <f t="shared" si="88"/>
        <v>0</v>
      </c>
      <c r="JN20" s="120">
        <f t="shared" si="88"/>
        <v>0</v>
      </c>
      <c r="JO20" s="120">
        <f t="shared" si="88"/>
        <v>0</v>
      </c>
      <c r="JP20" s="120">
        <f t="shared" si="88"/>
        <v>0</v>
      </c>
      <c r="JQ20" s="120">
        <f t="shared" si="88"/>
        <v>0</v>
      </c>
      <c r="JR20" s="120">
        <f t="shared" si="88"/>
        <v>0</v>
      </c>
      <c r="JS20" s="120">
        <f t="shared" si="88"/>
        <v>0</v>
      </c>
      <c r="JT20" s="129">
        <f t="shared" si="88"/>
        <v>0</v>
      </c>
      <c r="JU20" s="340">
        <f t="shared" si="88"/>
        <v>0</v>
      </c>
      <c r="JV20" s="341">
        <f t="shared" si="88"/>
        <v>0</v>
      </c>
      <c r="JW20" s="341">
        <f t="shared" si="88"/>
        <v>1</v>
      </c>
      <c r="JX20" s="341">
        <f t="shared" si="88"/>
        <v>0</v>
      </c>
      <c r="JY20" s="342">
        <f t="shared" si="88"/>
        <v>0</v>
      </c>
      <c r="JZ20" s="340">
        <f t="shared" si="88"/>
        <v>0</v>
      </c>
      <c r="KA20" s="341">
        <f t="shared" si="88"/>
        <v>0</v>
      </c>
      <c r="KB20" s="341">
        <f t="shared" si="88"/>
        <v>0</v>
      </c>
      <c r="KC20" s="341">
        <f t="shared" si="88"/>
        <v>0</v>
      </c>
      <c r="KD20" s="342">
        <f t="shared" si="88"/>
        <v>0</v>
      </c>
      <c r="KE20" s="340">
        <f t="shared" si="88"/>
        <v>319</v>
      </c>
      <c r="KF20" s="343">
        <f t="shared" si="19"/>
        <v>0.31347962382445138</v>
      </c>
      <c r="KG20" s="342">
        <f>KG42+KG43+KG44</f>
        <v>1</v>
      </c>
      <c r="KH20" s="131">
        <f t="shared" ref="KH20:KW20" si="89">KH42+KH43+KH44</f>
        <v>2</v>
      </c>
      <c r="KI20" s="130">
        <f t="shared" si="89"/>
        <v>0</v>
      </c>
      <c r="KJ20" s="124">
        <f t="shared" si="89"/>
        <v>0</v>
      </c>
      <c r="KK20" s="125"/>
      <c r="KL20" s="307" t="s">
        <v>156</v>
      </c>
      <c r="KM20" s="131">
        <f t="shared" si="89"/>
        <v>0</v>
      </c>
      <c r="KN20" s="120">
        <f t="shared" si="89"/>
        <v>0</v>
      </c>
      <c r="KO20" s="120">
        <f t="shared" si="89"/>
        <v>0</v>
      </c>
      <c r="KP20" s="120">
        <f t="shared" si="89"/>
        <v>3</v>
      </c>
      <c r="KQ20" s="120">
        <f t="shared" si="89"/>
        <v>0</v>
      </c>
      <c r="KR20" s="120">
        <f t="shared" si="89"/>
        <v>0</v>
      </c>
      <c r="KS20" s="120">
        <f t="shared" si="89"/>
        <v>0</v>
      </c>
      <c r="KT20" s="120">
        <f t="shared" si="89"/>
        <v>0</v>
      </c>
      <c r="KU20" s="124">
        <f t="shared" si="89"/>
        <v>0</v>
      </c>
      <c r="KV20" s="120">
        <f t="shared" si="89"/>
        <v>0</v>
      </c>
      <c r="KW20" s="120">
        <f t="shared" si="89"/>
        <v>0</v>
      </c>
      <c r="KY20" s="120">
        <f t="shared" ref="KY20:LB20" si="90">KY42+KY43+KY44</f>
        <v>0</v>
      </c>
      <c r="KZ20" s="120">
        <f t="shared" si="90"/>
        <v>0</v>
      </c>
      <c r="LA20" s="120">
        <f t="shared" si="90"/>
        <v>0</v>
      </c>
      <c r="LB20" s="120">
        <f t="shared" si="90"/>
        <v>0</v>
      </c>
      <c r="LD20" s="307" t="s">
        <v>156</v>
      </c>
      <c r="LE20" s="120">
        <f t="shared" ref="LE20:LW20" si="91">LE42+LE43+LE44</f>
        <v>0</v>
      </c>
      <c r="LF20" s="120">
        <f t="shared" si="91"/>
        <v>0</v>
      </c>
      <c r="LG20" s="120">
        <f t="shared" si="91"/>
        <v>0</v>
      </c>
      <c r="LH20" s="120">
        <f t="shared" si="91"/>
        <v>0</v>
      </c>
      <c r="LI20" s="120">
        <f t="shared" si="91"/>
        <v>0</v>
      </c>
      <c r="LJ20" s="124">
        <f t="shared" si="91"/>
        <v>0</v>
      </c>
      <c r="LK20" s="131">
        <f t="shared" si="91"/>
        <v>0</v>
      </c>
      <c r="LL20" s="120">
        <f t="shared" si="91"/>
        <v>1</v>
      </c>
      <c r="LM20" s="120">
        <f t="shared" si="91"/>
        <v>0</v>
      </c>
      <c r="LN20" s="124">
        <f t="shared" si="91"/>
        <v>0</v>
      </c>
      <c r="LO20" s="124">
        <f t="shared" si="91"/>
        <v>11</v>
      </c>
      <c r="LP20" s="124">
        <f t="shared" si="91"/>
        <v>0</v>
      </c>
      <c r="LQ20" s="124">
        <f t="shared" si="91"/>
        <v>0</v>
      </c>
      <c r="LR20" s="129">
        <f t="shared" si="91"/>
        <v>0</v>
      </c>
      <c r="LS20" s="131">
        <f t="shared" si="91"/>
        <v>0</v>
      </c>
      <c r="LT20" s="120">
        <f t="shared" si="91"/>
        <v>0</v>
      </c>
      <c r="LU20" s="120">
        <f t="shared" si="91"/>
        <v>0</v>
      </c>
      <c r="LV20" s="120">
        <f t="shared" si="91"/>
        <v>0</v>
      </c>
      <c r="LW20" s="124">
        <f t="shared" si="91"/>
        <v>0</v>
      </c>
      <c r="LX20" s="959"/>
    </row>
    <row r="21" spans="1:336" s="286" customFormat="1" ht="25.5" customHeight="1" x14ac:dyDescent="0.3">
      <c r="A21" s="117" t="s">
        <v>157</v>
      </c>
      <c r="B21" s="132" t="s">
        <v>158</v>
      </c>
      <c r="C21" s="367">
        <f>C37+C36</f>
        <v>58</v>
      </c>
      <c r="D21" s="131">
        <f>D37+D36</f>
        <v>0</v>
      </c>
      <c r="E21" s="120">
        <f>E37+E36</f>
        <v>0</v>
      </c>
      <c r="F21" s="120">
        <f>F37+F36</f>
        <v>0</v>
      </c>
      <c r="G21" s="410">
        <f t="shared" si="24"/>
        <v>0</v>
      </c>
      <c r="H21" s="130">
        <f>H37+H36</f>
        <v>0</v>
      </c>
      <c r="I21" s="129">
        <f>I37+I36</f>
        <v>0</v>
      </c>
      <c r="J21" s="131">
        <f>J37+J36</f>
        <v>6</v>
      </c>
      <c r="K21" s="120">
        <f>K37+K36</f>
        <v>7</v>
      </c>
      <c r="L21" s="124">
        <f>L37+L36</f>
        <v>3</v>
      </c>
      <c r="M21" s="497">
        <f t="shared" si="1"/>
        <v>5.1724137931034484</v>
      </c>
      <c r="N21" s="131">
        <f>N37+N36</f>
        <v>6</v>
      </c>
      <c r="O21" s="120">
        <f>O37+O36</f>
        <v>7</v>
      </c>
      <c r="P21" s="120">
        <f>P37+P36</f>
        <v>3</v>
      </c>
      <c r="Q21" s="386">
        <f t="shared" si="25"/>
        <v>5.1724137931034484</v>
      </c>
      <c r="R21" s="130">
        <f t="shared" ref="R21:AG21" si="92">R37+R36</f>
        <v>0</v>
      </c>
      <c r="S21" s="120">
        <f t="shared" si="92"/>
        <v>0</v>
      </c>
      <c r="T21" s="120">
        <f t="shared" si="92"/>
        <v>0</v>
      </c>
      <c r="U21" s="120">
        <f t="shared" si="92"/>
        <v>0</v>
      </c>
      <c r="V21" s="120">
        <f t="shared" si="92"/>
        <v>0</v>
      </c>
      <c r="W21" s="120">
        <f t="shared" si="92"/>
        <v>0</v>
      </c>
      <c r="X21" s="120">
        <f t="shared" si="92"/>
        <v>6</v>
      </c>
      <c r="Y21" s="120">
        <f t="shared" si="92"/>
        <v>7</v>
      </c>
      <c r="Z21" s="120">
        <f t="shared" si="92"/>
        <v>6</v>
      </c>
      <c r="AA21" s="120">
        <f t="shared" si="92"/>
        <v>7</v>
      </c>
      <c r="AB21" s="120">
        <f t="shared" si="92"/>
        <v>3</v>
      </c>
      <c r="AC21" s="120">
        <f t="shared" si="92"/>
        <v>4</v>
      </c>
      <c r="AD21" s="120">
        <f t="shared" si="92"/>
        <v>0</v>
      </c>
      <c r="AE21" s="120">
        <f t="shared" si="92"/>
        <v>0</v>
      </c>
      <c r="AF21" s="120">
        <f t="shared" si="92"/>
        <v>0</v>
      </c>
      <c r="AG21" s="120">
        <f t="shared" si="92"/>
        <v>0</v>
      </c>
      <c r="AH21" s="125"/>
      <c r="AI21" s="308" t="s">
        <v>158</v>
      </c>
      <c r="AJ21" s="474">
        <f>AJ37+AJ36</f>
        <v>64</v>
      </c>
      <c r="AK21" s="120">
        <f>AK37+AK36</f>
        <v>12</v>
      </c>
      <c r="AL21" s="127">
        <f t="shared" si="27"/>
        <v>18.75</v>
      </c>
      <c r="AM21" s="120">
        <f t="shared" ref="AM21:AU21" si="93">AM37+AM36</f>
        <v>11</v>
      </c>
      <c r="AN21" s="129">
        <f t="shared" si="93"/>
        <v>8</v>
      </c>
      <c r="AO21" s="131">
        <f t="shared" si="93"/>
        <v>0</v>
      </c>
      <c r="AP21" s="120">
        <f t="shared" si="93"/>
        <v>0</v>
      </c>
      <c r="AQ21" s="124">
        <f t="shared" si="93"/>
        <v>11</v>
      </c>
      <c r="AR21" s="130">
        <f t="shared" si="93"/>
        <v>0</v>
      </c>
      <c r="AS21" s="120">
        <f t="shared" si="93"/>
        <v>0</v>
      </c>
      <c r="AT21" s="120">
        <f t="shared" si="93"/>
        <v>3</v>
      </c>
      <c r="AU21" s="120">
        <f t="shared" si="93"/>
        <v>7</v>
      </c>
      <c r="AV21" s="127">
        <f t="shared" si="29"/>
        <v>10.9375</v>
      </c>
      <c r="AW21" s="120">
        <f>AW37+AW36</f>
        <v>7</v>
      </c>
      <c r="AX21" s="120">
        <f>AX37+AX36</f>
        <v>7</v>
      </c>
      <c r="AY21" s="120">
        <f>AY37+AY36</f>
        <v>0</v>
      </c>
      <c r="AZ21" s="120">
        <f>AZ37+AZ36</f>
        <v>0</v>
      </c>
      <c r="BA21" s="120">
        <f>BA37+BA36</f>
        <v>0</v>
      </c>
      <c r="BB21" s="123">
        <f t="shared" si="30"/>
        <v>0</v>
      </c>
      <c r="BC21" s="120">
        <f>BC37+BC36</f>
        <v>0</v>
      </c>
      <c r="BD21" s="120">
        <f>BD37+BD36</f>
        <v>0</v>
      </c>
      <c r="BE21" s="120">
        <f>BE37+BE36</f>
        <v>0</v>
      </c>
      <c r="BF21" s="127">
        <f t="shared" si="31"/>
        <v>0</v>
      </c>
      <c r="BG21" s="120">
        <f t="shared" ref="BG21:BM21" si="94">BG37+BG36</f>
        <v>0</v>
      </c>
      <c r="BH21" s="120">
        <f t="shared" si="94"/>
        <v>0</v>
      </c>
      <c r="BI21" s="120">
        <f t="shared" si="94"/>
        <v>0</v>
      </c>
      <c r="BJ21" s="120">
        <f t="shared" si="94"/>
        <v>0</v>
      </c>
      <c r="BK21" s="120">
        <f t="shared" si="94"/>
        <v>0</v>
      </c>
      <c r="BL21" s="120">
        <f t="shared" si="94"/>
        <v>0</v>
      </c>
      <c r="BM21" s="120">
        <f t="shared" si="94"/>
        <v>0</v>
      </c>
      <c r="BN21" s="125"/>
      <c r="BO21" s="133" t="s">
        <v>158</v>
      </c>
      <c r="BP21" s="119">
        <f>BP37+BP36</f>
        <v>70</v>
      </c>
      <c r="BQ21" s="120">
        <f t="shared" ref="BQ21:BX21" si="95">BQ37+BQ36</f>
        <v>0</v>
      </c>
      <c r="BR21" s="120">
        <f t="shared" si="95"/>
        <v>5</v>
      </c>
      <c r="BS21" s="120">
        <f t="shared" si="95"/>
        <v>0</v>
      </c>
      <c r="BT21" s="120">
        <f t="shared" si="95"/>
        <v>0</v>
      </c>
      <c r="BU21" s="129">
        <f t="shared" si="95"/>
        <v>0</v>
      </c>
      <c r="BV21" s="131">
        <f t="shared" si="95"/>
        <v>0</v>
      </c>
      <c r="BW21" s="120">
        <f t="shared" si="95"/>
        <v>0</v>
      </c>
      <c r="BX21" s="120">
        <f t="shared" si="95"/>
        <v>1</v>
      </c>
      <c r="BY21" s="477">
        <f t="shared" si="34"/>
        <v>1.4285714285714285E-2</v>
      </c>
      <c r="BZ21" s="131">
        <f>BZ37+BZ36</f>
        <v>0</v>
      </c>
      <c r="CA21" s="120">
        <f>CA37+CA36</f>
        <v>0</v>
      </c>
      <c r="CB21" s="120">
        <f>CB37+CB36</f>
        <v>0</v>
      </c>
      <c r="CC21" s="469">
        <f t="shared" si="35"/>
        <v>0</v>
      </c>
      <c r="CD21" s="130">
        <f t="shared" ref="CD21:CK21" si="96">CD37+CD36</f>
        <v>0</v>
      </c>
      <c r="CE21" s="120">
        <f t="shared" si="96"/>
        <v>1</v>
      </c>
      <c r="CF21" s="120">
        <f t="shared" si="96"/>
        <v>0</v>
      </c>
      <c r="CG21" s="120">
        <f t="shared" si="96"/>
        <v>0</v>
      </c>
      <c r="CH21" s="120">
        <f t="shared" si="96"/>
        <v>0</v>
      </c>
      <c r="CI21" s="120">
        <f t="shared" si="96"/>
        <v>0</v>
      </c>
      <c r="CJ21" s="120">
        <f t="shared" si="96"/>
        <v>0</v>
      </c>
      <c r="CK21" s="120">
        <f t="shared" si="96"/>
        <v>1</v>
      </c>
      <c r="CL21" s="315">
        <f t="shared" si="37"/>
        <v>1.4285714285714286</v>
      </c>
      <c r="CM21" s="117">
        <f t="shared" ref="CM21:CN21" si="97">CM37+CM36</f>
        <v>0</v>
      </c>
      <c r="CN21" s="324">
        <f t="shared" si="97"/>
        <v>0</v>
      </c>
      <c r="CO21" s="130">
        <f>CO37+CO36</f>
        <v>0</v>
      </c>
      <c r="CP21" s="125"/>
      <c r="CQ21" s="132" t="s">
        <v>158</v>
      </c>
      <c r="CR21" s="367">
        <f t="shared" ref="CR21:DM21" si="98">CR37+CR36</f>
        <v>6</v>
      </c>
      <c r="CS21" s="131">
        <f t="shared" si="98"/>
        <v>0</v>
      </c>
      <c r="CT21" s="120">
        <f t="shared" si="98"/>
        <v>3</v>
      </c>
      <c r="CU21" s="120">
        <f t="shared" si="98"/>
        <v>0</v>
      </c>
      <c r="CV21" s="120">
        <f t="shared" si="98"/>
        <v>0</v>
      </c>
      <c r="CW21" s="120">
        <f t="shared" si="98"/>
        <v>0</v>
      </c>
      <c r="CX21" s="120">
        <f t="shared" si="98"/>
        <v>0</v>
      </c>
      <c r="CY21" s="120">
        <f t="shared" si="98"/>
        <v>0</v>
      </c>
      <c r="CZ21" s="120">
        <f t="shared" si="98"/>
        <v>0</v>
      </c>
      <c r="DA21" s="120">
        <f t="shared" si="98"/>
        <v>0</v>
      </c>
      <c r="DB21" s="120">
        <f t="shared" si="98"/>
        <v>0</v>
      </c>
      <c r="DC21" s="120">
        <f t="shared" si="98"/>
        <v>0</v>
      </c>
      <c r="DD21" s="120">
        <f t="shared" si="98"/>
        <v>0</v>
      </c>
      <c r="DE21" s="120">
        <f t="shared" si="98"/>
        <v>0</v>
      </c>
      <c r="DF21" s="120">
        <f t="shared" si="98"/>
        <v>0</v>
      </c>
      <c r="DG21" s="120">
        <f t="shared" si="98"/>
        <v>0</v>
      </c>
      <c r="DH21" s="120">
        <f t="shared" si="98"/>
        <v>0</v>
      </c>
      <c r="DI21" s="120">
        <f t="shared" si="98"/>
        <v>0</v>
      </c>
      <c r="DJ21" s="120">
        <f t="shared" si="98"/>
        <v>0</v>
      </c>
      <c r="DK21" s="120">
        <f t="shared" si="98"/>
        <v>0</v>
      </c>
      <c r="DL21" s="120">
        <f t="shared" si="98"/>
        <v>0</v>
      </c>
      <c r="DM21" s="120">
        <f t="shared" si="98"/>
        <v>0</v>
      </c>
      <c r="DN21" s="125"/>
      <c r="DO21" s="308" t="s">
        <v>158</v>
      </c>
      <c r="DP21" s="474">
        <f>DP37+DP36</f>
        <v>78</v>
      </c>
      <c r="DQ21" s="120">
        <f t="shared" ref="DQ21:DW21" si="99">DQ37+DQ36</f>
        <v>0</v>
      </c>
      <c r="DR21" s="120">
        <f t="shared" si="99"/>
        <v>5</v>
      </c>
      <c r="DS21" s="120">
        <f t="shared" si="99"/>
        <v>0</v>
      </c>
      <c r="DT21" s="120">
        <f t="shared" si="99"/>
        <v>0</v>
      </c>
      <c r="DU21" s="120">
        <f t="shared" si="99"/>
        <v>0</v>
      </c>
      <c r="DV21" s="120">
        <f t="shared" si="99"/>
        <v>0</v>
      </c>
      <c r="DW21" s="120">
        <f t="shared" si="99"/>
        <v>0</v>
      </c>
      <c r="DX21" s="127">
        <f t="shared" si="7"/>
        <v>0</v>
      </c>
      <c r="DY21" s="120">
        <f>DY37+DY36</f>
        <v>0</v>
      </c>
      <c r="DZ21" s="120">
        <f>DZ37+DZ36</f>
        <v>0</v>
      </c>
      <c r="EA21" s="120">
        <f>EA37+EA36</f>
        <v>0</v>
      </c>
      <c r="EB21" s="127">
        <f t="shared" si="8"/>
        <v>0</v>
      </c>
      <c r="EC21" s="120">
        <f t="shared" ref="EC21:EJ21" si="100">EC37+EC36</f>
        <v>0</v>
      </c>
      <c r="ED21" s="120">
        <f t="shared" si="100"/>
        <v>0</v>
      </c>
      <c r="EE21" s="120">
        <f t="shared" si="100"/>
        <v>0</v>
      </c>
      <c r="EF21" s="120">
        <f t="shared" si="100"/>
        <v>0</v>
      </c>
      <c r="EG21" s="120">
        <f t="shared" si="100"/>
        <v>0</v>
      </c>
      <c r="EH21" s="120">
        <f t="shared" si="100"/>
        <v>0</v>
      </c>
      <c r="EI21" s="120">
        <f t="shared" si="100"/>
        <v>0</v>
      </c>
      <c r="EJ21" s="120">
        <f t="shared" si="100"/>
        <v>0</v>
      </c>
      <c r="EK21" s="127">
        <f t="shared" si="9"/>
        <v>0</v>
      </c>
      <c r="EL21" s="120">
        <f>EL37+EL36</f>
        <v>0</v>
      </c>
      <c r="EM21" s="120">
        <f>EM37+EM36</f>
        <v>10</v>
      </c>
      <c r="EN21" s="127">
        <f t="shared" si="10"/>
        <v>0.12820512820512819</v>
      </c>
      <c r="EO21" s="120">
        <f>EO37+EO36</f>
        <v>10</v>
      </c>
      <c r="EP21" s="127">
        <f t="shared" si="11"/>
        <v>0.12820512820512819</v>
      </c>
      <c r="EQ21" s="125"/>
      <c r="ER21" s="133" t="s">
        <v>158</v>
      </c>
      <c r="ES21" s="120">
        <f>ES37+ES36</f>
        <v>0</v>
      </c>
      <c r="ET21" s="120">
        <f t="shared" ref="ET21:FK21" si="101">ET37+ET36</f>
        <v>0</v>
      </c>
      <c r="EU21" s="120">
        <f t="shared" si="101"/>
        <v>0</v>
      </c>
      <c r="EV21" s="120">
        <f t="shared" si="101"/>
        <v>0</v>
      </c>
      <c r="EW21" s="120">
        <f t="shared" si="101"/>
        <v>0</v>
      </c>
      <c r="EX21" s="120">
        <f t="shared" si="101"/>
        <v>0</v>
      </c>
      <c r="EY21" s="120">
        <f t="shared" si="101"/>
        <v>0</v>
      </c>
      <c r="EZ21" s="120">
        <f t="shared" si="101"/>
        <v>0</v>
      </c>
      <c r="FA21" s="120">
        <f t="shared" si="101"/>
        <v>1</v>
      </c>
      <c r="FB21" s="120">
        <f t="shared" si="101"/>
        <v>1</v>
      </c>
      <c r="FC21" s="120">
        <f t="shared" si="101"/>
        <v>0</v>
      </c>
      <c r="FD21" s="120">
        <f t="shared" si="101"/>
        <v>0</v>
      </c>
      <c r="FE21" s="120">
        <f t="shared" si="101"/>
        <v>0</v>
      </c>
      <c r="FF21" s="120">
        <f t="shared" si="101"/>
        <v>0</v>
      </c>
      <c r="FG21" s="120">
        <f t="shared" si="101"/>
        <v>0</v>
      </c>
      <c r="FH21" s="120">
        <f t="shared" si="101"/>
        <v>0</v>
      </c>
      <c r="FI21" s="120">
        <f t="shared" si="101"/>
        <v>0</v>
      </c>
      <c r="FJ21" s="120">
        <f t="shared" si="101"/>
        <v>0</v>
      </c>
      <c r="FK21" s="119">
        <f t="shared" si="101"/>
        <v>0</v>
      </c>
      <c r="FL21" s="188" t="e">
        <f t="shared" si="12"/>
        <v>#DIV/0!</v>
      </c>
      <c r="FM21" s="120">
        <f t="shared" ref="FM21:GG21" si="102">FM37+FM36</f>
        <v>0</v>
      </c>
      <c r="FN21" s="120">
        <f t="shared" si="102"/>
        <v>0</v>
      </c>
      <c r="FO21" s="120">
        <f t="shared" si="102"/>
        <v>7</v>
      </c>
      <c r="FP21" s="120">
        <f t="shared" si="102"/>
        <v>2</v>
      </c>
      <c r="FQ21" s="120">
        <f t="shared" si="102"/>
        <v>0</v>
      </c>
      <c r="FR21" s="120">
        <f t="shared" si="102"/>
        <v>0</v>
      </c>
      <c r="FS21" s="120">
        <f t="shared" si="102"/>
        <v>0</v>
      </c>
      <c r="FT21" s="120">
        <f t="shared" si="102"/>
        <v>0</v>
      </c>
      <c r="FU21" s="120">
        <f t="shared" si="102"/>
        <v>0</v>
      </c>
      <c r="FV21" s="120">
        <f t="shared" si="102"/>
        <v>0</v>
      </c>
      <c r="FW21" s="120">
        <f t="shared" si="102"/>
        <v>0</v>
      </c>
      <c r="FX21" s="120">
        <f t="shared" si="102"/>
        <v>3</v>
      </c>
      <c r="FY21" s="120">
        <f t="shared" si="102"/>
        <v>0</v>
      </c>
      <c r="FZ21" s="120">
        <f t="shared" si="102"/>
        <v>0</v>
      </c>
      <c r="GA21" s="120">
        <f t="shared" si="102"/>
        <v>5</v>
      </c>
      <c r="GB21" s="120">
        <f t="shared" si="102"/>
        <v>0</v>
      </c>
      <c r="GC21" s="120">
        <f t="shared" si="102"/>
        <v>0</v>
      </c>
      <c r="GD21" s="120">
        <f t="shared" si="102"/>
        <v>0</v>
      </c>
      <c r="GE21" s="120">
        <f t="shared" si="102"/>
        <v>0</v>
      </c>
      <c r="GF21" s="120">
        <f t="shared" si="102"/>
        <v>0</v>
      </c>
      <c r="GG21" s="120">
        <f t="shared" si="102"/>
        <v>0</v>
      </c>
      <c r="GH21" s="125"/>
      <c r="GI21" s="133" t="s">
        <v>158</v>
      </c>
      <c r="GJ21" s="119">
        <f>GJ37+GJ36</f>
        <v>474</v>
      </c>
      <c r="GK21" s="192">
        <f t="shared" si="14"/>
        <v>5.6962025316455698</v>
      </c>
      <c r="GL21" s="120">
        <f>GL37+GL36</f>
        <v>0</v>
      </c>
      <c r="GM21" s="120">
        <f t="shared" ref="GM21:GW21" si="103">GM37+GM36</f>
        <v>0</v>
      </c>
      <c r="GN21" s="120">
        <f t="shared" si="103"/>
        <v>0</v>
      </c>
      <c r="GO21" s="120">
        <f t="shared" si="103"/>
        <v>0</v>
      </c>
      <c r="GP21" s="120">
        <f t="shared" si="103"/>
        <v>0</v>
      </c>
      <c r="GQ21" s="120">
        <f t="shared" si="103"/>
        <v>4</v>
      </c>
      <c r="GR21" s="120">
        <f t="shared" si="103"/>
        <v>4</v>
      </c>
      <c r="GS21" s="120">
        <f t="shared" si="103"/>
        <v>5</v>
      </c>
      <c r="GT21" s="120">
        <f t="shared" si="103"/>
        <v>9</v>
      </c>
      <c r="GU21" s="129">
        <f t="shared" si="103"/>
        <v>5</v>
      </c>
      <c r="GV21" s="131">
        <f t="shared" si="103"/>
        <v>9</v>
      </c>
      <c r="GW21" s="120">
        <f t="shared" si="103"/>
        <v>317</v>
      </c>
      <c r="GX21" s="304">
        <f t="shared" si="16"/>
        <v>2.8391167192429023</v>
      </c>
      <c r="GY21" s="130">
        <f t="shared" ref="GY21:HG21" si="104">GY37+GY36</f>
        <v>3</v>
      </c>
      <c r="GZ21" s="120">
        <f t="shared" si="104"/>
        <v>0</v>
      </c>
      <c r="HA21" s="120">
        <f t="shared" si="104"/>
        <v>0</v>
      </c>
      <c r="HB21" s="120">
        <f t="shared" si="104"/>
        <v>0</v>
      </c>
      <c r="HC21" s="120">
        <f t="shared" si="104"/>
        <v>0</v>
      </c>
      <c r="HD21" s="120">
        <f t="shared" si="104"/>
        <v>0</v>
      </c>
      <c r="HE21" s="120">
        <f t="shared" si="104"/>
        <v>0</v>
      </c>
      <c r="HF21" s="120">
        <f t="shared" si="104"/>
        <v>0</v>
      </c>
      <c r="HG21" s="124">
        <f t="shared" si="104"/>
        <v>0</v>
      </c>
      <c r="HH21" s="125"/>
      <c r="HI21" s="133" t="s">
        <v>158</v>
      </c>
      <c r="HJ21" s="120">
        <f t="shared" ref="HJ21:HR21" si="105">HJ37+HJ36</f>
        <v>0</v>
      </c>
      <c r="HK21" s="120">
        <f t="shared" si="105"/>
        <v>0</v>
      </c>
      <c r="HL21" s="120">
        <f t="shared" si="105"/>
        <v>0</v>
      </c>
      <c r="HM21" s="120">
        <f t="shared" si="105"/>
        <v>0</v>
      </c>
      <c r="HN21" s="120">
        <f t="shared" si="105"/>
        <v>0</v>
      </c>
      <c r="HO21" s="120">
        <f t="shared" si="105"/>
        <v>0</v>
      </c>
      <c r="HP21" s="120">
        <f t="shared" si="105"/>
        <v>0</v>
      </c>
      <c r="HQ21" s="129">
        <f t="shared" si="105"/>
        <v>0</v>
      </c>
      <c r="HR21" s="131">
        <f t="shared" si="105"/>
        <v>37</v>
      </c>
      <c r="HS21" s="198">
        <f t="shared" si="46"/>
        <v>0</v>
      </c>
      <c r="HT21" s="130">
        <f t="shared" ref="HT21:IF21" si="106">HT37+HT36</f>
        <v>0</v>
      </c>
      <c r="HU21" s="120">
        <f t="shared" si="106"/>
        <v>0</v>
      </c>
      <c r="HV21" s="120">
        <f t="shared" si="106"/>
        <v>0</v>
      </c>
      <c r="HW21" s="124">
        <f t="shared" si="106"/>
        <v>0</v>
      </c>
      <c r="HX21" s="211"/>
      <c r="HY21" s="130">
        <f t="shared" si="106"/>
        <v>0</v>
      </c>
      <c r="HZ21" s="120">
        <f t="shared" si="106"/>
        <v>0</v>
      </c>
      <c r="IA21" s="120">
        <f t="shared" si="106"/>
        <v>0</v>
      </c>
      <c r="IB21" s="120">
        <f t="shared" si="106"/>
        <v>0</v>
      </c>
      <c r="IC21" s="120">
        <f t="shared" si="106"/>
        <v>0</v>
      </c>
      <c r="ID21" s="120">
        <f t="shared" si="106"/>
        <v>0</v>
      </c>
      <c r="IE21" s="120">
        <f t="shared" si="106"/>
        <v>0</v>
      </c>
      <c r="IF21" s="124">
        <f t="shared" si="106"/>
        <v>0</v>
      </c>
      <c r="IG21" s="125"/>
      <c r="IH21" s="133" t="s">
        <v>158</v>
      </c>
      <c r="II21" s="120">
        <f t="shared" ref="II21:JH21" si="107">II37+II36</f>
        <v>0</v>
      </c>
      <c r="IJ21" s="120">
        <f t="shared" si="107"/>
        <v>0</v>
      </c>
      <c r="IK21" s="120">
        <f t="shared" si="107"/>
        <v>0</v>
      </c>
      <c r="IL21" s="120">
        <f t="shared" si="107"/>
        <v>0</v>
      </c>
      <c r="IM21" s="120">
        <f t="shared" si="107"/>
        <v>0</v>
      </c>
      <c r="IN21" s="120">
        <f t="shared" si="107"/>
        <v>0</v>
      </c>
      <c r="IO21" s="120">
        <f t="shared" si="107"/>
        <v>6</v>
      </c>
      <c r="IP21" s="120">
        <f t="shared" si="107"/>
        <v>0</v>
      </c>
      <c r="IQ21" s="120">
        <f t="shared" si="107"/>
        <v>0</v>
      </c>
      <c r="IR21" s="120">
        <f t="shared" si="107"/>
        <v>5</v>
      </c>
      <c r="IS21" s="120">
        <f t="shared" si="107"/>
        <v>0</v>
      </c>
      <c r="IT21" s="120">
        <f t="shared" si="107"/>
        <v>0</v>
      </c>
      <c r="IU21" s="120">
        <f t="shared" si="107"/>
        <v>0</v>
      </c>
      <c r="IV21" s="120">
        <f t="shared" si="107"/>
        <v>0</v>
      </c>
      <c r="IW21" s="124">
        <f t="shared" si="107"/>
        <v>0</v>
      </c>
      <c r="IX21" s="130">
        <f t="shared" si="107"/>
        <v>1</v>
      </c>
      <c r="IY21" s="120">
        <f t="shared" si="107"/>
        <v>0</v>
      </c>
      <c r="IZ21" s="129">
        <f t="shared" si="107"/>
        <v>0</v>
      </c>
      <c r="JA21" s="131">
        <f t="shared" si="107"/>
        <v>0</v>
      </c>
      <c r="JB21" s="120">
        <f t="shared" si="107"/>
        <v>0</v>
      </c>
      <c r="JC21" s="124">
        <f t="shared" si="107"/>
        <v>0</v>
      </c>
      <c r="JD21" s="130">
        <f t="shared" si="107"/>
        <v>0</v>
      </c>
      <c r="JE21" s="120">
        <f t="shared" si="107"/>
        <v>0</v>
      </c>
      <c r="JF21" s="120">
        <f t="shared" si="107"/>
        <v>0</v>
      </c>
      <c r="JG21" s="120">
        <f t="shared" si="107"/>
        <v>0</v>
      </c>
      <c r="JH21" s="120">
        <f t="shared" si="107"/>
        <v>0</v>
      </c>
      <c r="JI21" s="125"/>
      <c r="JJ21" s="133" t="s">
        <v>158</v>
      </c>
      <c r="JK21" s="120">
        <f t="shared" ref="JK21:KE21" si="108">JK37+JK36</f>
        <v>0</v>
      </c>
      <c r="JL21" s="120">
        <f t="shared" si="108"/>
        <v>0</v>
      </c>
      <c r="JM21" s="120">
        <f t="shared" si="108"/>
        <v>0</v>
      </c>
      <c r="JN21" s="120">
        <f t="shared" si="108"/>
        <v>0</v>
      </c>
      <c r="JO21" s="120">
        <f t="shared" si="108"/>
        <v>0</v>
      </c>
      <c r="JP21" s="120">
        <f t="shared" si="108"/>
        <v>0</v>
      </c>
      <c r="JQ21" s="120">
        <f t="shared" si="108"/>
        <v>0</v>
      </c>
      <c r="JR21" s="120">
        <f t="shared" si="108"/>
        <v>0</v>
      </c>
      <c r="JS21" s="120">
        <f t="shared" si="108"/>
        <v>0</v>
      </c>
      <c r="JT21" s="129">
        <f t="shared" si="108"/>
        <v>0</v>
      </c>
      <c r="JU21" s="340">
        <f t="shared" si="108"/>
        <v>0</v>
      </c>
      <c r="JV21" s="341">
        <f t="shared" si="108"/>
        <v>0</v>
      </c>
      <c r="JW21" s="341">
        <f t="shared" si="108"/>
        <v>0</v>
      </c>
      <c r="JX21" s="341">
        <f t="shared" si="108"/>
        <v>0</v>
      </c>
      <c r="JY21" s="342">
        <f t="shared" si="108"/>
        <v>0</v>
      </c>
      <c r="JZ21" s="340">
        <f t="shared" si="108"/>
        <v>0</v>
      </c>
      <c r="KA21" s="341">
        <f t="shared" si="108"/>
        <v>0</v>
      </c>
      <c r="KB21" s="341">
        <f t="shared" si="108"/>
        <v>0</v>
      </c>
      <c r="KC21" s="341">
        <f t="shared" si="108"/>
        <v>0</v>
      </c>
      <c r="KD21" s="342">
        <f t="shared" si="108"/>
        <v>0</v>
      </c>
      <c r="KE21" s="340">
        <f t="shared" si="108"/>
        <v>158</v>
      </c>
      <c r="KF21" s="343">
        <f t="shared" si="19"/>
        <v>0.63291139240506333</v>
      </c>
      <c r="KG21" s="342">
        <f>KG37+KG36</f>
        <v>1</v>
      </c>
      <c r="KH21" s="131">
        <f t="shared" ref="KH21:KW21" si="109">KH37+KH36</f>
        <v>0</v>
      </c>
      <c r="KI21" s="130">
        <f t="shared" si="109"/>
        <v>0</v>
      </c>
      <c r="KJ21" s="124">
        <f t="shared" si="109"/>
        <v>0</v>
      </c>
      <c r="KK21" s="125"/>
      <c r="KL21" s="308" t="s">
        <v>158</v>
      </c>
      <c r="KM21" s="131">
        <f t="shared" si="109"/>
        <v>0</v>
      </c>
      <c r="KN21" s="120">
        <f t="shared" si="109"/>
        <v>0</v>
      </c>
      <c r="KO21" s="120">
        <f t="shared" si="109"/>
        <v>0</v>
      </c>
      <c r="KP21" s="120">
        <f t="shared" si="109"/>
        <v>0</v>
      </c>
      <c r="KQ21" s="120">
        <f t="shared" si="109"/>
        <v>0</v>
      </c>
      <c r="KR21" s="120">
        <f t="shared" si="109"/>
        <v>1</v>
      </c>
      <c r="KS21" s="120">
        <f t="shared" si="109"/>
        <v>0</v>
      </c>
      <c r="KT21" s="120">
        <f t="shared" si="109"/>
        <v>0</v>
      </c>
      <c r="KU21" s="124">
        <f t="shared" si="109"/>
        <v>0</v>
      </c>
      <c r="KV21" s="120">
        <f t="shared" si="109"/>
        <v>0</v>
      </c>
      <c r="KW21" s="120">
        <f t="shared" si="109"/>
        <v>0</v>
      </c>
      <c r="KY21" s="120">
        <f t="shared" ref="KY21:LB21" si="110">KY37+KY36</f>
        <v>0</v>
      </c>
      <c r="KZ21" s="120">
        <f t="shared" si="110"/>
        <v>0</v>
      </c>
      <c r="LA21" s="120">
        <f t="shared" si="110"/>
        <v>0</v>
      </c>
      <c r="LB21" s="120">
        <f t="shared" si="110"/>
        <v>0</v>
      </c>
      <c r="LD21" s="308" t="s">
        <v>158</v>
      </c>
      <c r="LE21" s="120">
        <f t="shared" ref="LE21:LW21" si="111">LE37+LE36</f>
        <v>0</v>
      </c>
      <c r="LF21" s="120">
        <f t="shared" si="111"/>
        <v>0</v>
      </c>
      <c r="LG21" s="120">
        <f t="shared" si="111"/>
        <v>0</v>
      </c>
      <c r="LH21" s="120">
        <f t="shared" si="111"/>
        <v>0</v>
      </c>
      <c r="LI21" s="120">
        <f t="shared" si="111"/>
        <v>0</v>
      </c>
      <c r="LJ21" s="124">
        <f t="shared" si="111"/>
        <v>0</v>
      </c>
      <c r="LK21" s="131">
        <f t="shared" si="111"/>
        <v>0</v>
      </c>
      <c r="LL21" s="120">
        <f t="shared" si="111"/>
        <v>0</v>
      </c>
      <c r="LM21" s="120">
        <f t="shared" si="111"/>
        <v>0</v>
      </c>
      <c r="LN21" s="124">
        <f t="shared" si="111"/>
        <v>0</v>
      </c>
      <c r="LO21" s="124">
        <f t="shared" si="111"/>
        <v>7</v>
      </c>
      <c r="LP21" s="124">
        <f t="shared" si="111"/>
        <v>1</v>
      </c>
      <c r="LQ21" s="124">
        <f t="shared" si="111"/>
        <v>0</v>
      </c>
      <c r="LR21" s="129">
        <f t="shared" si="111"/>
        <v>0</v>
      </c>
      <c r="LS21" s="131">
        <f t="shared" si="111"/>
        <v>0</v>
      </c>
      <c r="LT21" s="120">
        <f t="shared" si="111"/>
        <v>0</v>
      </c>
      <c r="LU21" s="120">
        <f t="shared" si="111"/>
        <v>0</v>
      </c>
      <c r="LV21" s="120">
        <f t="shared" si="111"/>
        <v>0</v>
      </c>
      <c r="LW21" s="124">
        <f t="shared" si="111"/>
        <v>0</v>
      </c>
      <c r="LX21" s="959"/>
    </row>
    <row r="22" spans="1:336" s="286" customFormat="1" ht="25.5" customHeight="1" x14ac:dyDescent="0.3">
      <c r="A22" s="117" t="s">
        <v>159</v>
      </c>
      <c r="B22" s="132" t="s">
        <v>160</v>
      </c>
      <c r="C22" s="367">
        <f>C39</f>
        <v>13</v>
      </c>
      <c r="D22" s="131">
        <f>D39</f>
        <v>0</v>
      </c>
      <c r="E22" s="120">
        <f>E39</f>
        <v>0</v>
      </c>
      <c r="F22" s="120">
        <f>F39</f>
        <v>0</v>
      </c>
      <c r="G22" s="410">
        <f t="shared" si="24"/>
        <v>0</v>
      </c>
      <c r="H22" s="130">
        <f>H39</f>
        <v>0</v>
      </c>
      <c r="I22" s="129">
        <f>I39</f>
        <v>0</v>
      </c>
      <c r="J22" s="131">
        <f>J39</f>
        <v>0</v>
      </c>
      <c r="K22" s="120">
        <f>K39</f>
        <v>0</v>
      </c>
      <c r="L22" s="124">
        <f>L39</f>
        <v>1</v>
      </c>
      <c r="M22" s="497">
        <f t="shared" si="1"/>
        <v>7.6923076923076925</v>
      </c>
      <c r="N22" s="131">
        <f>N39</f>
        <v>0</v>
      </c>
      <c r="O22" s="120">
        <f>O39</f>
        <v>0</v>
      </c>
      <c r="P22" s="120">
        <f>P39</f>
        <v>1</v>
      </c>
      <c r="Q22" s="386">
        <f t="shared" si="25"/>
        <v>7.6923076923076925</v>
      </c>
      <c r="R22" s="130">
        <f t="shared" ref="R22:AG22" si="112">R39</f>
        <v>0</v>
      </c>
      <c r="S22" s="120">
        <f t="shared" si="112"/>
        <v>0</v>
      </c>
      <c r="T22" s="120">
        <f t="shared" si="112"/>
        <v>0</v>
      </c>
      <c r="U22" s="120">
        <f t="shared" si="112"/>
        <v>0</v>
      </c>
      <c r="V22" s="120">
        <f t="shared" si="112"/>
        <v>0</v>
      </c>
      <c r="W22" s="120">
        <f t="shared" si="112"/>
        <v>0</v>
      </c>
      <c r="X22" s="120">
        <f t="shared" si="112"/>
        <v>0</v>
      </c>
      <c r="Y22" s="120">
        <f t="shared" si="112"/>
        <v>0</v>
      </c>
      <c r="Z22" s="120">
        <f t="shared" si="112"/>
        <v>0</v>
      </c>
      <c r="AA22" s="120">
        <f t="shared" si="112"/>
        <v>0</v>
      </c>
      <c r="AB22" s="120">
        <f t="shared" si="112"/>
        <v>1</v>
      </c>
      <c r="AC22" s="120">
        <f t="shared" si="112"/>
        <v>0</v>
      </c>
      <c r="AD22" s="120">
        <f t="shared" si="112"/>
        <v>0</v>
      </c>
      <c r="AE22" s="120">
        <f t="shared" si="112"/>
        <v>0</v>
      </c>
      <c r="AF22" s="120">
        <f t="shared" si="112"/>
        <v>0</v>
      </c>
      <c r="AG22" s="120">
        <f t="shared" si="112"/>
        <v>0</v>
      </c>
      <c r="AH22" s="125"/>
      <c r="AI22" s="308" t="s">
        <v>160</v>
      </c>
      <c r="AJ22" s="474">
        <f>AJ39</f>
        <v>12</v>
      </c>
      <c r="AK22" s="120">
        <f>AK39</f>
        <v>0</v>
      </c>
      <c r="AL22" s="127">
        <f t="shared" si="27"/>
        <v>0</v>
      </c>
      <c r="AM22" s="120">
        <f t="shared" ref="AM22:AU22" si="113">AM39</f>
        <v>0</v>
      </c>
      <c r="AN22" s="129">
        <f t="shared" si="113"/>
        <v>0</v>
      </c>
      <c r="AO22" s="131">
        <f t="shared" si="113"/>
        <v>0</v>
      </c>
      <c r="AP22" s="120">
        <f t="shared" si="113"/>
        <v>0</v>
      </c>
      <c r="AQ22" s="124">
        <f t="shared" si="113"/>
        <v>0</v>
      </c>
      <c r="AR22" s="130">
        <f t="shared" si="113"/>
        <v>0</v>
      </c>
      <c r="AS22" s="120">
        <f t="shared" si="113"/>
        <v>0</v>
      </c>
      <c r="AT22" s="120">
        <f t="shared" si="113"/>
        <v>1</v>
      </c>
      <c r="AU22" s="120">
        <f t="shared" si="113"/>
        <v>1</v>
      </c>
      <c r="AV22" s="127">
        <f t="shared" si="29"/>
        <v>8.3333333333333321</v>
      </c>
      <c r="AW22" s="120">
        <f>AW39</f>
        <v>1</v>
      </c>
      <c r="AX22" s="120">
        <f>AX39</f>
        <v>1</v>
      </c>
      <c r="AY22" s="120">
        <f>AY39</f>
        <v>0</v>
      </c>
      <c r="AZ22" s="120">
        <f>AZ39</f>
        <v>0</v>
      </c>
      <c r="BA22" s="120">
        <f>BA39</f>
        <v>0</v>
      </c>
      <c r="BB22" s="123">
        <f t="shared" si="30"/>
        <v>0</v>
      </c>
      <c r="BC22" s="120">
        <f>BC39</f>
        <v>0</v>
      </c>
      <c r="BD22" s="120">
        <f>BD39</f>
        <v>0</v>
      </c>
      <c r="BE22" s="120">
        <f>BE39</f>
        <v>0</v>
      </c>
      <c r="BF22" s="127">
        <f t="shared" si="31"/>
        <v>0</v>
      </c>
      <c r="BG22" s="120">
        <f t="shared" ref="BG22:BM22" si="114">BG39</f>
        <v>0</v>
      </c>
      <c r="BH22" s="120">
        <f t="shared" si="114"/>
        <v>0</v>
      </c>
      <c r="BI22" s="120">
        <f t="shared" si="114"/>
        <v>0</v>
      </c>
      <c r="BJ22" s="120">
        <f t="shared" si="114"/>
        <v>0</v>
      </c>
      <c r="BK22" s="120">
        <f t="shared" si="114"/>
        <v>0</v>
      </c>
      <c r="BL22" s="120">
        <f t="shared" si="114"/>
        <v>0</v>
      </c>
      <c r="BM22" s="120">
        <f t="shared" si="114"/>
        <v>0</v>
      </c>
      <c r="BN22" s="125"/>
      <c r="BO22" s="133" t="s">
        <v>160</v>
      </c>
      <c r="BP22" s="119">
        <f>BP39</f>
        <v>11</v>
      </c>
      <c r="BQ22" s="120">
        <f t="shared" ref="BQ22:BX22" si="115">BQ39</f>
        <v>0</v>
      </c>
      <c r="BR22" s="120">
        <f t="shared" si="115"/>
        <v>3</v>
      </c>
      <c r="BS22" s="120">
        <f t="shared" si="115"/>
        <v>0</v>
      </c>
      <c r="BT22" s="120">
        <f t="shared" si="115"/>
        <v>0</v>
      </c>
      <c r="BU22" s="129">
        <f t="shared" si="115"/>
        <v>0</v>
      </c>
      <c r="BV22" s="131">
        <f t="shared" si="115"/>
        <v>0</v>
      </c>
      <c r="BW22" s="120">
        <f t="shared" si="115"/>
        <v>0</v>
      </c>
      <c r="BX22" s="120">
        <f t="shared" si="115"/>
        <v>0</v>
      </c>
      <c r="BY22" s="477">
        <f t="shared" si="34"/>
        <v>0</v>
      </c>
      <c r="BZ22" s="131">
        <f>BZ39</f>
        <v>0</v>
      </c>
      <c r="CA22" s="120">
        <f>CA39</f>
        <v>0</v>
      </c>
      <c r="CB22" s="120">
        <f>CB39</f>
        <v>0</v>
      </c>
      <c r="CC22" s="469">
        <f t="shared" si="35"/>
        <v>0</v>
      </c>
      <c r="CD22" s="130">
        <f t="shared" ref="CD22:CK22" si="116">CD39</f>
        <v>0</v>
      </c>
      <c r="CE22" s="120">
        <f t="shared" si="116"/>
        <v>0</v>
      </c>
      <c r="CF22" s="120">
        <f t="shared" si="116"/>
        <v>0</v>
      </c>
      <c r="CG22" s="120">
        <f t="shared" si="116"/>
        <v>0</v>
      </c>
      <c r="CH22" s="120">
        <f t="shared" si="116"/>
        <v>0</v>
      </c>
      <c r="CI22" s="120">
        <f t="shared" si="116"/>
        <v>0</v>
      </c>
      <c r="CJ22" s="120">
        <f t="shared" si="116"/>
        <v>0</v>
      </c>
      <c r="CK22" s="120">
        <f t="shared" si="116"/>
        <v>0</v>
      </c>
      <c r="CL22" s="315">
        <f t="shared" si="37"/>
        <v>0</v>
      </c>
      <c r="CM22" s="117">
        <f t="shared" ref="CM22:CN22" si="117">CM39</f>
        <v>0</v>
      </c>
      <c r="CN22" s="324">
        <f t="shared" si="117"/>
        <v>0</v>
      </c>
      <c r="CO22" s="130">
        <f>CO39</f>
        <v>0</v>
      </c>
      <c r="CP22" s="125"/>
      <c r="CQ22" s="132" t="s">
        <v>160</v>
      </c>
      <c r="CR22" s="367">
        <f>CR39</f>
        <v>1</v>
      </c>
      <c r="CS22" s="131">
        <f t="shared" ref="CS22:DM22" si="118">CS39</f>
        <v>0</v>
      </c>
      <c r="CT22" s="120">
        <f t="shared" si="118"/>
        <v>0</v>
      </c>
      <c r="CU22" s="120">
        <f t="shared" si="118"/>
        <v>0</v>
      </c>
      <c r="CV22" s="120">
        <f t="shared" si="118"/>
        <v>0</v>
      </c>
      <c r="CW22" s="120">
        <f t="shared" si="118"/>
        <v>0</v>
      </c>
      <c r="CX22" s="120">
        <f t="shared" si="118"/>
        <v>0</v>
      </c>
      <c r="CY22" s="120">
        <f t="shared" si="118"/>
        <v>0</v>
      </c>
      <c r="CZ22" s="120">
        <f t="shared" si="118"/>
        <v>0</v>
      </c>
      <c r="DA22" s="120">
        <f t="shared" si="118"/>
        <v>0</v>
      </c>
      <c r="DB22" s="120">
        <f t="shared" si="118"/>
        <v>0</v>
      </c>
      <c r="DC22" s="120">
        <f t="shared" si="118"/>
        <v>0</v>
      </c>
      <c r="DD22" s="120">
        <f t="shared" si="118"/>
        <v>0</v>
      </c>
      <c r="DE22" s="120">
        <f t="shared" si="118"/>
        <v>0</v>
      </c>
      <c r="DF22" s="120">
        <f t="shared" si="118"/>
        <v>0</v>
      </c>
      <c r="DG22" s="120">
        <f t="shared" si="118"/>
        <v>0</v>
      </c>
      <c r="DH22" s="120">
        <f t="shared" si="118"/>
        <v>0</v>
      </c>
      <c r="DI22" s="120">
        <f t="shared" si="118"/>
        <v>0</v>
      </c>
      <c r="DJ22" s="120">
        <f t="shared" si="118"/>
        <v>0</v>
      </c>
      <c r="DK22" s="120">
        <f t="shared" si="118"/>
        <v>0</v>
      </c>
      <c r="DL22" s="120">
        <f t="shared" si="118"/>
        <v>0</v>
      </c>
      <c r="DM22" s="120">
        <f t="shared" si="118"/>
        <v>0</v>
      </c>
      <c r="DN22" s="125"/>
      <c r="DO22" s="308" t="s">
        <v>160</v>
      </c>
      <c r="DP22" s="474">
        <f>DP39</f>
        <v>14</v>
      </c>
      <c r="DQ22" s="120">
        <f t="shared" ref="DQ22:DW22" si="119">DQ39</f>
        <v>0</v>
      </c>
      <c r="DR22" s="120">
        <f t="shared" si="119"/>
        <v>0</v>
      </c>
      <c r="DS22" s="120">
        <f t="shared" si="119"/>
        <v>0</v>
      </c>
      <c r="DT22" s="120">
        <f t="shared" si="119"/>
        <v>0</v>
      </c>
      <c r="DU22" s="120">
        <f t="shared" si="119"/>
        <v>0</v>
      </c>
      <c r="DV22" s="120">
        <f t="shared" si="119"/>
        <v>0</v>
      </c>
      <c r="DW22" s="120">
        <f t="shared" si="119"/>
        <v>0</v>
      </c>
      <c r="DX22" s="127">
        <f t="shared" si="7"/>
        <v>0</v>
      </c>
      <c r="DY22" s="120">
        <f>DY39</f>
        <v>0</v>
      </c>
      <c r="DZ22" s="120">
        <f>DZ39</f>
        <v>0</v>
      </c>
      <c r="EA22" s="120">
        <f>EA39</f>
        <v>0</v>
      </c>
      <c r="EB22" s="127">
        <f t="shared" si="8"/>
        <v>0</v>
      </c>
      <c r="EC22" s="120">
        <f t="shared" ref="EC22:EJ22" si="120">EC39</f>
        <v>0</v>
      </c>
      <c r="ED22" s="120">
        <f t="shared" si="120"/>
        <v>0</v>
      </c>
      <c r="EE22" s="120">
        <f t="shared" si="120"/>
        <v>0</v>
      </c>
      <c r="EF22" s="120">
        <f t="shared" si="120"/>
        <v>0</v>
      </c>
      <c r="EG22" s="120">
        <f t="shared" si="120"/>
        <v>0</v>
      </c>
      <c r="EH22" s="120">
        <f t="shared" si="120"/>
        <v>0</v>
      </c>
      <c r="EI22" s="120">
        <f t="shared" si="120"/>
        <v>0</v>
      </c>
      <c r="EJ22" s="120">
        <f t="shared" si="120"/>
        <v>1</v>
      </c>
      <c r="EK22" s="127">
        <f t="shared" si="9"/>
        <v>7.1428571428571423</v>
      </c>
      <c r="EL22" s="120">
        <f>EL39</f>
        <v>0</v>
      </c>
      <c r="EM22" s="120">
        <f>EM39</f>
        <v>0</v>
      </c>
      <c r="EN22" s="127">
        <f t="shared" si="10"/>
        <v>0</v>
      </c>
      <c r="EO22" s="120">
        <f>EO39</f>
        <v>0</v>
      </c>
      <c r="EP22" s="127">
        <f t="shared" si="11"/>
        <v>0</v>
      </c>
      <c r="EQ22" s="125"/>
      <c r="ER22" s="133" t="s">
        <v>160</v>
      </c>
      <c r="ES22" s="120">
        <f>ES39</f>
        <v>0</v>
      </c>
      <c r="ET22" s="120">
        <f t="shared" ref="ET22:FK22" si="121">ET39</f>
        <v>0</v>
      </c>
      <c r="EU22" s="120">
        <f t="shared" si="121"/>
        <v>0</v>
      </c>
      <c r="EV22" s="120">
        <f t="shared" si="121"/>
        <v>0</v>
      </c>
      <c r="EW22" s="120">
        <f t="shared" si="121"/>
        <v>0</v>
      </c>
      <c r="EX22" s="120">
        <f t="shared" si="121"/>
        <v>0</v>
      </c>
      <c r="EY22" s="120">
        <f t="shared" si="121"/>
        <v>0</v>
      </c>
      <c r="EZ22" s="120">
        <f t="shared" si="121"/>
        <v>0</v>
      </c>
      <c r="FA22" s="120">
        <f t="shared" si="121"/>
        <v>0</v>
      </c>
      <c r="FB22" s="120">
        <f t="shared" si="121"/>
        <v>0</v>
      </c>
      <c r="FC22" s="120">
        <f t="shared" si="121"/>
        <v>0</v>
      </c>
      <c r="FD22" s="120">
        <f t="shared" si="121"/>
        <v>0</v>
      </c>
      <c r="FE22" s="120">
        <f t="shared" si="121"/>
        <v>1</v>
      </c>
      <c r="FF22" s="120">
        <f t="shared" si="121"/>
        <v>0</v>
      </c>
      <c r="FG22" s="120">
        <f t="shared" si="121"/>
        <v>0</v>
      </c>
      <c r="FH22" s="120">
        <f t="shared" si="121"/>
        <v>0</v>
      </c>
      <c r="FI22" s="120">
        <f t="shared" si="121"/>
        <v>0</v>
      </c>
      <c r="FJ22" s="120">
        <f t="shared" si="121"/>
        <v>0</v>
      </c>
      <c r="FK22" s="119">
        <f t="shared" si="121"/>
        <v>125</v>
      </c>
      <c r="FL22" s="188">
        <f t="shared" si="12"/>
        <v>0</v>
      </c>
      <c r="FM22" s="120">
        <f t="shared" ref="FM22:GG22" si="122">FM39</f>
        <v>0</v>
      </c>
      <c r="FN22" s="120">
        <f t="shared" si="122"/>
        <v>0</v>
      </c>
      <c r="FO22" s="120">
        <f t="shared" si="122"/>
        <v>0</v>
      </c>
      <c r="FP22" s="120">
        <f t="shared" si="122"/>
        <v>0</v>
      </c>
      <c r="FQ22" s="120">
        <f t="shared" si="122"/>
        <v>0</v>
      </c>
      <c r="FR22" s="120">
        <f t="shared" si="122"/>
        <v>0</v>
      </c>
      <c r="FS22" s="120">
        <f t="shared" si="122"/>
        <v>0</v>
      </c>
      <c r="FT22" s="120">
        <f t="shared" si="122"/>
        <v>0</v>
      </c>
      <c r="FU22" s="120">
        <f t="shared" si="122"/>
        <v>0</v>
      </c>
      <c r="FV22" s="120">
        <f t="shared" si="122"/>
        <v>0</v>
      </c>
      <c r="FW22" s="120">
        <f t="shared" si="122"/>
        <v>0</v>
      </c>
      <c r="FX22" s="120">
        <f t="shared" si="122"/>
        <v>0</v>
      </c>
      <c r="FY22" s="120">
        <f t="shared" si="122"/>
        <v>0</v>
      </c>
      <c r="FZ22" s="120">
        <f t="shared" si="122"/>
        <v>0</v>
      </c>
      <c r="GA22" s="120">
        <f t="shared" si="122"/>
        <v>0</v>
      </c>
      <c r="GB22" s="120">
        <f t="shared" si="122"/>
        <v>0</v>
      </c>
      <c r="GC22" s="120">
        <f t="shared" si="122"/>
        <v>0</v>
      </c>
      <c r="GD22" s="120">
        <f t="shared" si="122"/>
        <v>0</v>
      </c>
      <c r="GE22" s="120">
        <f t="shared" si="122"/>
        <v>0</v>
      </c>
      <c r="GF22" s="120">
        <f t="shared" si="122"/>
        <v>0</v>
      </c>
      <c r="GG22" s="120">
        <f t="shared" si="122"/>
        <v>0</v>
      </c>
      <c r="GH22" s="125"/>
      <c r="GI22" s="133" t="s">
        <v>160</v>
      </c>
      <c r="GJ22" s="119">
        <f>GJ39</f>
        <v>106</v>
      </c>
      <c r="GK22" s="192">
        <f t="shared" si="14"/>
        <v>6.6037735849056602</v>
      </c>
      <c r="GL22" s="120">
        <f>GL39</f>
        <v>0</v>
      </c>
      <c r="GM22" s="120">
        <f t="shared" ref="GM22:GW22" si="123">GM39</f>
        <v>0</v>
      </c>
      <c r="GN22" s="120">
        <f t="shared" si="123"/>
        <v>0</v>
      </c>
      <c r="GO22" s="120">
        <f t="shared" si="123"/>
        <v>0</v>
      </c>
      <c r="GP22" s="120">
        <f t="shared" si="123"/>
        <v>0</v>
      </c>
      <c r="GQ22" s="120">
        <f t="shared" si="123"/>
        <v>0</v>
      </c>
      <c r="GR22" s="120">
        <f t="shared" si="123"/>
        <v>0</v>
      </c>
      <c r="GS22" s="120">
        <f t="shared" si="123"/>
        <v>2</v>
      </c>
      <c r="GT22" s="120">
        <f t="shared" si="123"/>
        <v>4</v>
      </c>
      <c r="GU22" s="129">
        <f t="shared" si="123"/>
        <v>1</v>
      </c>
      <c r="GV22" s="131">
        <f t="shared" si="123"/>
        <v>2</v>
      </c>
      <c r="GW22" s="120">
        <f t="shared" si="123"/>
        <v>166</v>
      </c>
      <c r="GX22" s="304">
        <f t="shared" si="16"/>
        <v>1.2048192771084338</v>
      </c>
      <c r="GY22" s="130">
        <f t="shared" ref="GY22:HG22" si="124">GY39</f>
        <v>0</v>
      </c>
      <c r="GZ22" s="120">
        <f t="shared" si="124"/>
        <v>0</v>
      </c>
      <c r="HA22" s="120">
        <f t="shared" si="124"/>
        <v>0</v>
      </c>
      <c r="HB22" s="120">
        <f t="shared" si="124"/>
        <v>0</v>
      </c>
      <c r="HC22" s="120">
        <f t="shared" si="124"/>
        <v>0</v>
      </c>
      <c r="HD22" s="120">
        <f t="shared" si="124"/>
        <v>0</v>
      </c>
      <c r="HE22" s="120">
        <f t="shared" si="124"/>
        <v>0</v>
      </c>
      <c r="HF22" s="120">
        <f t="shared" si="124"/>
        <v>0</v>
      </c>
      <c r="HG22" s="124">
        <f t="shared" si="124"/>
        <v>0</v>
      </c>
      <c r="HH22" s="125"/>
      <c r="HI22" s="133" t="s">
        <v>160</v>
      </c>
      <c r="HJ22" s="120">
        <f t="shared" ref="HJ22:HR22" si="125">HJ39</f>
        <v>0</v>
      </c>
      <c r="HK22" s="120">
        <f t="shared" si="125"/>
        <v>0</v>
      </c>
      <c r="HL22" s="120">
        <f t="shared" si="125"/>
        <v>0</v>
      </c>
      <c r="HM22" s="120">
        <f t="shared" si="125"/>
        <v>0</v>
      </c>
      <c r="HN22" s="120">
        <f t="shared" si="125"/>
        <v>0</v>
      </c>
      <c r="HO22" s="120">
        <f t="shared" si="125"/>
        <v>0</v>
      </c>
      <c r="HP22" s="120">
        <f t="shared" si="125"/>
        <v>0</v>
      </c>
      <c r="HQ22" s="129">
        <f t="shared" si="125"/>
        <v>0</v>
      </c>
      <c r="HR22" s="131">
        <f t="shared" si="125"/>
        <v>7</v>
      </c>
      <c r="HS22" s="198">
        <f t="shared" si="46"/>
        <v>0</v>
      </c>
      <c r="HT22" s="130">
        <f t="shared" ref="HT22:IF22" si="126">HT39</f>
        <v>0</v>
      </c>
      <c r="HU22" s="120">
        <f t="shared" si="126"/>
        <v>0</v>
      </c>
      <c r="HV22" s="120">
        <f t="shared" si="126"/>
        <v>0</v>
      </c>
      <c r="HW22" s="124">
        <f t="shared" si="126"/>
        <v>0</v>
      </c>
      <c r="HX22" s="211"/>
      <c r="HY22" s="130">
        <f t="shared" si="126"/>
        <v>0</v>
      </c>
      <c r="HZ22" s="120">
        <f t="shared" si="126"/>
        <v>0</v>
      </c>
      <c r="IA22" s="120">
        <f t="shared" si="126"/>
        <v>0</v>
      </c>
      <c r="IB22" s="120">
        <f t="shared" si="126"/>
        <v>0</v>
      </c>
      <c r="IC22" s="120">
        <f t="shared" si="126"/>
        <v>0</v>
      </c>
      <c r="ID22" s="120">
        <f t="shared" si="126"/>
        <v>0</v>
      </c>
      <c r="IE22" s="120">
        <f t="shared" si="126"/>
        <v>0</v>
      </c>
      <c r="IF22" s="124">
        <f t="shared" si="126"/>
        <v>0</v>
      </c>
      <c r="IG22" s="125"/>
      <c r="IH22" s="133" t="s">
        <v>160</v>
      </c>
      <c r="II22" s="120">
        <f t="shared" ref="II22:JH22" si="127">II39</f>
        <v>0</v>
      </c>
      <c r="IJ22" s="120">
        <f t="shared" si="127"/>
        <v>0</v>
      </c>
      <c r="IK22" s="120">
        <f t="shared" si="127"/>
        <v>0</v>
      </c>
      <c r="IL22" s="120">
        <f t="shared" si="127"/>
        <v>0</v>
      </c>
      <c r="IM22" s="120">
        <f t="shared" si="127"/>
        <v>0</v>
      </c>
      <c r="IN22" s="120">
        <f t="shared" si="127"/>
        <v>0</v>
      </c>
      <c r="IO22" s="120">
        <f t="shared" si="127"/>
        <v>0</v>
      </c>
      <c r="IP22" s="120">
        <f t="shared" si="127"/>
        <v>0</v>
      </c>
      <c r="IQ22" s="120">
        <f t="shared" si="127"/>
        <v>0</v>
      </c>
      <c r="IR22" s="120">
        <f t="shared" si="127"/>
        <v>0</v>
      </c>
      <c r="IS22" s="120">
        <f t="shared" si="127"/>
        <v>0</v>
      </c>
      <c r="IT22" s="120">
        <f t="shared" si="127"/>
        <v>0</v>
      </c>
      <c r="IU22" s="120">
        <f t="shared" si="127"/>
        <v>0</v>
      </c>
      <c r="IV22" s="120">
        <f t="shared" si="127"/>
        <v>0</v>
      </c>
      <c r="IW22" s="124">
        <f t="shared" si="127"/>
        <v>0</v>
      </c>
      <c r="IX22" s="130">
        <f t="shared" si="127"/>
        <v>0</v>
      </c>
      <c r="IY22" s="120">
        <f t="shared" si="127"/>
        <v>0</v>
      </c>
      <c r="IZ22" s="129">
        <f t="shared" si="127"/>
        <v>0</v>
      </c>
      <c r="JA22" s="131">
        <f t="shared" si="127"/>
        <v>0</v>
      </c>
      <c r="JB22" s="120">
        <f t="shared" si="127"/>
        <v>0</v>
      </c>
      <c r="JC22" s="124">
        <f t="shared" si="127"/>
        <v>0</v>
      </c>
      <c r="JD22" s="130">
        <f t="shared" si="127"/>
        <v>0</v>
      </c>
      <c r="JE22" s="120">
        <f t="shared" si="127"/>
        <v>0</v>
      </c>
      <c r="JF22" s="120">
        <f t="shared" si="127"/>
        <v>0</v>
      </c>
      <c r="JG22" s="120">
        <f t="shared" si="127"/>
        <v>0</v>
      </c>
      <c r="JH22" s="120">
        <f t="shared" si="127"/>
        <v>0</v>
      </c>
      <c r="JI22" s="125"/>
      <c r="JJ22" s="133" t="s">
        <v>160</v>
      </c>
      <c r="JK22" s="120">
        <f t="shared" ref="JK22:KE22" si="128">JK39</f>
        <v>0</v>
      </c>
      <c r="JL22" s="120">
        <f t="shared" si="128"/>
        <v>0</v>
      </c>
      <c r="JM22" s="120">
        <f t="shared" si="128"/>
        <v>0</v>
      </c>
      <c r="JN22" s="120">
        <f t="shared" si="128"/>
        <v>0</v>
      </c>
      <c r="JO22" s="120">
        <f t="shared" si="128"/>
        <v>0</v>
      </c>
      <c r="JP22" s="120">
        <f t="shared" si="128"/>
        <v>0</v>
      </c>
      <c r="JQ22" s="120">
        <f t="shared" si="128"/>
        <v>0</v>
      </c>
      <c r="JR22" s="120">
        <f t="shared" si="128"/>
        <v>0</v>
      </c>
      <c r="JS22" s="120">
        <f t="shared" si="128"/>
        <v>0</v>
      </c>
      <c r="JT22" s="129">
        <f t="shared" si="128"/>
        <v>0</v>
      </c>
      <c r="JU22" s="340">
        <f t="shared" si="128"/>
        <v>0</v>
      </c>
      <c r="JV22" s="341">
        <f t="shared" si="128"/>
        <v>0</v>
      </c>
      <c r="JW22" s="341">
        <f t="shared" si="128"/>
        <v>0</v>
      </c>
      <c r="JX22" s="341">
        <f t="shared" si="128"/>
        <v>0</v>
      </c>
      <c r="JY22" s="342">
        <f t="shared" si="128"/>
        <v>0</v>
      </c>
      <c r="JZ22" s="340">
        <f t="shared" si="128"/>
        <v>0</v>
      </c>
      <c r="KA22" s="341">
        <f t="shared" si="128"/>
        <v>0</v>
      </c>
      <c r="KB22" s="341">
        <f t="shared" si="128"/>
        <v>0</v>
      </c>
      <c r="KC22" s="341">
        <f t="shared" si="128"/>
        <v>0</v>
      </c>
      <c r="KD22" s="342">
        <f t="shared" si="128"/>
        <v>0</v>
      </c>
      <c r="KE22" s="340">
        <f t="shared" si="128"/>
        <v>83</v>
      </c>
      <c r="KF22" s="343">
        <f t="shared" si="19"/>
        <v>2.4096385542168677</v>
      </c>
      <c r="KG22" s="342">
        <f>KG39</f>
        <v>2</v>
      </c>
      <c r="KH22" s="131">
        <f t="shared" ref="KH22:KW22" si="129">KH39</f>
        <v>0</v>
      </c>
      <c r="KI22" s="130">
        <f t="shared" si="129"/>
        <v>0</v>
      </c>
      <c r="KJ22" s="124">
        <f t="shared" si="129"/>
        <v>0</v>
      </c>
      <c r="KK22" s="125"/>
      <c r="KL22" s="308" t="s">
        <v>160</v>
      </c>
      <c r="KM22" s="131">
        <f t="shared" si="129"/>
        <v>0</v>
      </c>
      <c r="KN22" s="120">
        <f t="shared" si="129"/>
        <v>0</v>
      </c>
      <c r="KO22" s="120">
        <f t="shared" si="129"/>
        <v>0</v>
      </c>
      <c r="KP22" s="120">
        <f t="shared" si="129"/>
        <v>0</v>
      </c>
      <c r="KQ22" s="120">
        <f t="shared" si="129"/>
        <v>0</v>
      </c>
      <c r="KR22" s="120">
        <f t="shared" si="129"/>
        <v>0</v>
      </c>
      <c r="KS22" s="120">
        <f t="shared" si="129"/>
        <v>0</v>
      </c>
      <c r="KT22" s="120">
        <f t="shared" si="129"/>
        <v>0</v>
      </c>
      <c r="KU22" s="124">
        <f t="shared" si="129"/>
        <v>0</v>
      </c>
      <c r="KV22" s="120">
        <f t="shared" si="129"/>
        <v>0</v>
      </c>
      <c r="KW22" s="120">
        <f t="shared" si="129"/>
        <v>0</v>
      </c>
      <c r="KY22" s="120">
        <f t="shared" ref="KY22:LB22" si="130">KY39</f>
        <v>0</v>
      </c>
      <c r="KZ22" s="120">
        <f t="shared" si="130"/>
        <v>0</v>
      </c>
      <c r="LA22" s="120">
        <f t="shared" si="130"/>
        <v>0</v>
      </c>
      <c r="LB22" s="120">
        <f t="shared" si="130"/>
        <v>0</v>
      </c>
      <c r="LD22" s="308" t="s">
        <v>160</v>
      </c>
      <c r="LE22" s="120">
        <f t="shared" ref="LE22:LW22" si="131">LE39</f>
        <v>0</v>
      </c>
      <c r="LF22" s="120">
        <f t="shared" si="131"/>
        <v>0</v>
      </c>
      <c r="LG22" s="120">
        <f t="shared" si="131"/>
        <v>0</v>
      </c>
      <c r="LH22" s="120">
        <f t="shared" si="131"/>
        <v>0</v>
      </c>
      <c r="LI22" s="120">
        <f t="shared" si="131"/>
        <v>0</v>
      </c>
      <c r="LJ22" s="124">
        <f t="shared" si="131"/>
        <v>0</v>
      </c>
      <c r="LK22" s="131">
        <f t="shared" si="131"/>
        <v>0</v>
      </c>
      <c r="LL22" s="120">
        <f t="shared" si="131"/>
        <v>0</v>
      </c>
      <c r="LM22" s="120">
        <f t="shared" si="131"/>
        <v>0</v>
      </c>
      <c r="LN22" s="124">
        <f t="shared" si="131"/>
        <v>0</v>
      </c>
      <c r="LO22" s="124">
        <f t="shared" si="131"/>
        <v>1</v>
      </c>
      <c r="LP22" s="124">
        <f t="shared" si="131"/>
        <v>0</v>
      </c>
      <c r="LQ22" s="124">
        <f t="shared" si="131"/>
        <v>0</v>
      </c>
      <c r="LR22" s="129">
        <f t="shared" si="131"/>
        <v>0</v>
      </c>
      <c r="LS22" s="131">
        <f t="shared" si="131"/>
        <v>0</v>
      </c>
      <c r="LT22" s="120">
        <f t="shared" si="131"/>
        <v>0</v>
      </c>
      <c r="LU22" s="120">
        <f t="shared" si="131"/>
        <v>0</v>
      </c>
      <c r="LV22" s="120">
        <f t="shared" si="131"/>
        <v>0</v>
      </c>
      <c r="LW22" s="124">
        <f t="shared" si="131"/>
        <v>0</v>
      </c>
      <c r="LX22" s="959"/>
    </row>
    <row r="23" spans="1:336" s="286" customFormat="1" ht="25.5" customHeight="1" thickBot="1" x14ac:dyDescent="0.35">
      <c r="A23" s="134" t="s">
        <v>161</v>
      </c>
      <c r="B23" s="135" t="s">
        <v>162</v>
      </c>
      <c r="C23" s="492">
        <f>C41</f>
        <v>57</v>
      </c>
      <c r="D23" s="147">
        <f>D41</f>
        <v>0</v>
      </c>
      <c r="E23" s="137">
        <f>E41</f>
        <v>0</v>
      </c>
      <c r="F23" s="137">
        <f>F41</f>
        <v>0</v>
      </c>
      <c r="G23" s="412">
        <f t="shared" si="24"/>
        <v>0</v>
      </c>
      <c r="H23" s="146">
        <f>H41</f>
        <v>0</v>
      </c>
      <c r="I23" s="145">
        <f>I41</f>
        <v>0</v>
      </c>
      <c r="J23" s="147">
        <f>J41</f>
        <v>5</v>
      </c>
      <c r="K23" s="137">
        <f>K41</f>
        <v>6</v>
      </c>
      <c r="L23" s="141">
        <f>L41</f>
        <v>1</v>
      </c>
      <c r="M23" s="498">
        <f t="shared" si="1"/>
        <v>1.7543859649122806</v>
      </c>
      <c r="N23" s="147">
        <f>N41</f>
        <v>5</v>
      </c>
      <c r="O23" s="137">
        <f>O41</f>
        <v>6</v>
      </c>
      <c r="P23" s="137">
        <f>P41</f>
        <v>1</v>
      </c>
      <c r="Q23" s="388">
        <f t="shared" si="25"/>
        <v>1.7543859649122806</v>
      </c>
      <c r="R23" s="146">
        <f t="shared" ref="R23:AG23" si="132">R41</f>
        <v>0</v>
      </c>
      <c r="S23" s="137">
        <f t="shared" si="132"/>
        <v>0</v>
      </c>
      <c r="T23" s="137">
        <f t="shared" si="132"/>
        <v>0</v>
      </c>
      <c r="U23" s="137">
        <f t="shared" si="132"/>
        <v>0</v>
      </c>
      <c r="V23" s="137">
        <f t="shared" si="132"/>
        <v>0</v>
      </c>
      <c r="W23" s="137">
        <f t="shared" si="132"/>
        <v>0</v>
      </c>
      <c r="X23" s="137">
        <f t="shared" si="132"/>
        <v>5</v>
      </c>
      <c r="Y23" s="137">
        <f t="shared" si="132"/>
        <v>6</v>
      </c>
      <c r="Z23" s="137">
        <f t="shared" si="132"/>
        <v>5</v>
      </c>
      <c r="AA23" s="137">
        <f t="shared" si="132"/>
        <v>6</v>
      </c>
      <c r="AB23" s="137">
        <f t="shared" si="132"/>
        <v>2</v>
      </c>
      <c r="AC23" s="137">
        <f t="shared" si="132"/>
        <v>5</v>
      </c>
      <c r="AD23" s="137">
        <f t="shared" si="132"/>
        <v>0</v>
      </c>
      <c r="AE23" s="137">
        <f t="shared" si="132"/>
        <v>0</v>
      </c>
      <c r="AF23" s="137">
        <f t="shared" si="132"/>
        <v>0</v>
      </c>
      <c r="AG23" s="137">
        <f t="shared" si="132"/>
        <v>0</v>
      </c>
      <c r="AH23" s="125"/>
      <c r="AI23" s="309" t="s">
        <v>162</v>
      </c>
      <c r="AJ23" s="475">
        <f>AJ41</f>
        <v>69</v>
      </c>
      <c r="AK23" s="137">
        <f>AK41</f>
        <v>8</v>
      </c>
      <c r="AL23" s="143">
        <f t="shared" si="27"/>
        <v>11.594202898550725</v>
      </c>
      <c r="AM23" s="137">
        <f t="shared" ref="AM23:AU23" si="133">AM41</f>
        <v>8</v>
      </c>
      <c r="AN23" s="145">
        <f t="shared" si="133"/>
        <v>8</v>
      </c>
      <c r="AO23" s="147">
        <f t="shared" si="133"/>
        <v>0</v>
      </c>
      <c r="AP23" s="137">
        <f t="shared" si="133"/>
        <v>0</v>
      </c>
      <c r="AQ23" s="141">
        <f t="shared" si="133"/>
        <v>4</v>
      </c>
      <c r="AR23" s="146">
        <f t="shared" si="133"/>
        <v>0</v>
      </c>
      <c r="AS23" s="137">
        <f t="shared" si="133"/>
        <v>0</v>
      </c>
      <c r="AT23" s="137">
        <f t="shared" si="133"/>
        <v>4</v>
      </c>
      <c r="AU23" s="137">
        <f t="shared" si="133"/>
        <v>5</v>
      </c>
      <c r="AV23" s="143">
        <f t="shared" si="29"/>
        <v>7.2463768115942031</v>
      </c>
      <c r="AW23" s="137">
        <f>AW41</f>
        <v>5</v>
      </c>
      <c r="AX23" s="137">
        <f>AX41</f>
        <v>5</v>
      </c>
      <c r="AY23" s="137">
        <f>AY41</f>
        <v>0</v>
      </c>
      <c r="AZ23" s="137">
        <f>AZ41</f>
        <v>0</v>
      </c>
      <c r="BA23" s="137">
        <f>BA41</f>
        <v>0</v>
      </c>
      <c r="BB23" s="140">
        <f t="shared" si="30"/>
        <v>0</v>
      </c>
      <c r="BC23" s="137">
        <f>BC41</f>
        <v>0</v>
      </c>
      <c r="BD23" s="137">
        <f>BD41</f>
        <v>0</v>
      </c>
      <c r="BE23" s="137">
        <f>BE41</f>
        <v>0</v>
      </c>
      <c r="BF23" s="143">
        <f t="shared" si="31"/>
        <v>0</v>
      </c>
      <c r="BG23" s="137">
        <f t="shared" ref="BG23:BM23" si="134">BG41</f>
        <v>0</v>
      </c>
      <c r="BH23" s="137">
        <f t="shared" si="134"/>
        <v>0</v>
      </c>
      <c r="BI23" s="137">
        <f t="shared" si="134"/>
        <v>0</v>
      </c>
      <c r="BJ23" s="137">
        <f t="shared" si="134"/>
        <v>0</v>
      </c>
      <c r="BK23" s="137">
        <f t="shared" si="134"/>
        <v>0</v>
      </c>
      <c r="BL23" s="137">
        <f t="shared" si="134"/>
        <v>0</v>
      </c>
      <c r="BM23" s="137">
        <f t="shared" si="134"/>
        <v>0</v>
      </c>
      <c r="BN23" s="125"/>
      <c r="BO23" s="142" t="s">
        <v>162</v>
      </c>
      <c r="BP23" s="136">
        <f>BP41</f>
        <v>76</v>
      </c>
      <c r="BQ23" s="137">
        <f t="shared" ref="BQ23:BX23" si="135">BQ41</f>
        <v>0</v>
      </c>
      <c r="BR23" s="137">
        <f t="shared" si="135"/>
        <v>5</v>
      </c>
      <c r="BS23" s="137">
        <f t="shared" si="135"/>
        <v>0</v>
      </c>
      <c r="BT23" s="137">
        <f t="shared" si="135"/>
        <v>0</v>
      </c>
      <c r="BU23" s="145">
        <f t="shared" si="135"/>
        <v>0</v>
      </c>
      <c r="BV23" s="147">
        <f t="shared" si="135"/>
        <v>0</v>
      </c>
      <c r="BW23" s="137">
        <f t="shared" si="135"/>
        <v>0</v>
      </c>
      <c r="BX23" s="137">
        <f t="shared" si="135"/>
        <v>0</v>
      </c>
      <c r="BY23" s="478">
        <f t="shared" si="34"/>
        <v>0</v>
      </c>
      <c r="BZ23" s="147">
        <f>BZ41</f>
        <v>0</v>
      </c>
      <c r="CA23" s="137">
        <f>CA41</f>
        <v>0</v>
      </c>
      <c r="CB23" s="137">
        <f>CB41</f>
        <v>0</v>
      </c>
      <c r="CC23" s="470">
        <f t="shared" si="35"/>
        <v>0</v>
      </c>
      <c r="CD23" s="146">
        <f t="shared" ref="CD23:CK23" si="136">CD41</f>
        <v>0</v>
      </c>
      <c r="CE23" s="137">
        <f t="shared" si="136"/>
        <v>0</v>
      </c>
      <c r="CF23" s="137">
        <f t="shared" si="136"/>
        <v>0</v>
      </c>
      <c r="CG23" s="137">
        <f t="shared" si="136"/>
        <v>0</v>
      </c>
      <c r="CH23" s="137">
        <f t="shared" si="136"/>
        <v>0</v>
      </c>
      <c r="CI23" s="137">
        <f t="shared" si="136"/>
        <v>0</v>
      </c>
      <c r="CJ23" s="137">
        <f t="shared" si="136"/>
        <v>0</v>
      </c>
      <c r="CK23" s="137">
        <f t="shared" si="136"/>
        <v>0</v>
      </c>
      <c r="CL23" s="316">
        <f t="shared" si="37"/>
        <v>0</v>
      </c>
      <c r="CM23" s="134">
        <f t="shared" ref="CM23:CN23" si="137">CM41</f>
        <v>0</v>
      </c>
      <c r="CN23" s="325">
        <f t="shared" si="137"/>
        <v>0</v>
      </c>
      <c r="CO23" s="146">
        <f>CO41</f>
        <v>0</v>
      </c>
      <c r="CP23" s="125"/>
      <c r="CQ23" s="132" t="s">
        <v>162</v>
      </c>
      <c r="CR23" s="367">
        <f>CR41</f>
        <v>9</v>
      </c>
      <c r="CS23" s="147">
        <f t="shared" ref="CS23:DM23" si="138">CS41</f>
        <v>0</v>
      </c>
      <c r="CT23" s="137">
        <f t="shared" si="138"/>
        <v>1</v>
      </c>
      <c r="CU23" s="137">
        <f t="shared" si="138"/>
        <v>0</v>
      </c>
      <c r="CV23" s="137">
        <f t="shared" si="138"/>
        <v>0</v>
      </c>
      <c r="CW23" s="137">
        <f t="shared" si="138"/>
        <v>0</v>
      </c>
      <c r="CX23" s="137">
        <f t="shared" si="138"/>
        <v>0</v>
      </c>
      <c r="CY23" s="137">
        <f t="shared" si="138"/>
        <v>0</v>
      </c>
      <c r="CZ23" s="137">
        <f t="shared" si="138"/>
        <v>0</v>
      </c>
      <c r="DA23" s="137">
        <f t="shared" si="138"/>
        <v>0</v>
      </c>
      <c r="DB23" s="137">
        <f t="shared" si="138"/>
        <v>0</v>
      </c>
      <c r="DC23" s="137">
        <f t="shared" si="138"/>
        <v>0</v>
      </c>
      <c r="DD23" s="137">
        <f t="shared" si="138"/>
        <v>0</v>
      </c>
      <c r="DE23" s="137">
        <f t="shared" si="138"/>
        <v>0</v>
      </c>
      <c r="DF23" s="137">
        <f t="shared" si="138"/>
        <v>0</v>
      </c>
      <c r="DG23" s="137">
        <f t="shared" si="138"/>
        <v>0</v>
      </c>
      <c r="DH23" s="137">
        <f t="shared" si="138"/>
        <v>0</v>
      </c>
      <c r="DI23" s="137">
        <f t="shared" si="138"/>
        <v>0</v>
      </c>
      <c r="DJ23" s="137">
        <f t="shared" si="138"/>
        <v>0</v>
      </c>
      <c r="DK23" s="137">
        <f t="shared" si="138"/>
        <v>0</v>
      </c>
      <c r="DL23" s="137">
        <f t="shared" si="138"/>
        <v>0</v>
      </c>
      <c r="DM23" s="137">
        <f t="shared" si="138"/>
        <v>0</v>
      </c>
      <c r="DN23" s="125"/>
      <c r="DO23" s="309" t="s">
        <v>162</v>
      </c>
      <c r="DP23" s="475">
        <f>DP41</f>
        <v>79</v>
      </c>
      <c r="DQ23" s="137">
        <f t="shared" ref="DQ23:DW23" si="139">DQ41</f>
        <v>0</v>
      </c>
      <c r="DR23" s="137">
        <f t="shared" si="139"/>
        <v>0</v>
      </c>
      <c r="DS23" s="137">
        <f t="shared" si="139"/>
        <v>0</v>
      </c>
      <c r="DT23" s="137">
        <f t="shared" si="139"/>
        <v>0</v>
      </c>
      <c r="DU23" s="137">
        <f t="shared" si="139"/>
        <v>0</v>
      </c>
      <c r="DV23" s="137">
        <f t="shared" si="139"/>
        <v>0</v>
      </c>
      <c r="DW23" s="137">
        <f t="shared" si="139"/>
        <v>0</v>
      </c>
      <c r="DX23" s="143">
        <f t="shared" si="7"/>
        <v>0</v>
      </c>
      <c r="DY23" s="137">
        <f>DY41</f>
        <v>0</v>
      </c>
      <c r="DZ23" s="137">
        <f>DZ41</f>
        <v>0</v>
      </c>
      <c r="EA23" s="137">
        <f>EA41</f>
        <v>0</v>
      </c>
      <c r="EB23" s="143">
        <f t="shared" si="8"/>
        <v>0</v>
      </c>
      <c r="EC23" s="137">
        <f t="shared" ref="EC23:EJ23" si="140">EC41</f>
        <v>0</v>
      </c>
      <c r="ED23" s="137">
        <f t="shared" si="140"/>
        <v>0</v>
      </c>
      <c r="EE23" s="137">
        <f t="shared" si="140"/>
        <v>0</v>
      </c>
      <c r="EF23" s="137">
        <f t="shared" si="140"/>
        <v>0</v>
      </c>
      <c r="EG23" s="137">
        <f t="shared" si="140"/>
        <v>0</v>
      </c>
      <c r="EH23" s="137">
        <f t="shared" si="140"/>
        <v>0</v>
      </c>
      <c r="EI23" s="137">
        <f t="shared" si="140"/>
        <v>0</v>
      </c>
      <c r="EJ23" s="137">
        <f t="shared" si="140"/>
        <v>0</v>
      </c>
      <c r="EK23" s="143">
        <f t="shared" si="9"/>
        <v>0</v>
      </c>
      <c r="EL23" s="137">
        <f>EL41</f>
        <v>0</v>
      </c>
      <c r="EM23" s="137">
        <f>EM41</f>
        <v>5</v>
      </c>
      <c r="EN23" s="143">
        <f t="shared" si="10"/>
        <v>6.3291139240506333E-2</v>
      </c>
      <c r="EO23" s="137">
        <f>EO41</f>
        <v>5</v>
      </c>
      <c r="EP23" s="143">
        <f t="shared" si="11"/>
        <v>6.3291139240506333E-2</v>
      </c>
      <c r="EQ23" s="125"/>
      <c r="ER23" s="142" t="s">
        <v>162</v>
      </c>
      <c r="ES23" s="137">
        <f>ES41</f>
        <v>0</v>
      </c>
      <c r="ET23" s="137">
        <f t="shared" ref="ET23:FK23" si="141">ET41</f>
        <v>0</v>
      </c>
      <c r="EU23" s="137">
        <f t="shared" si="141"/>
        <v>0</v>
      </c>
      <c r="EV23" s="137">
        <f t="shared" si="141"/>
        <v>0</v>
      </c>
      <c r="EW23" s="137">
        <f t="shared" si="141"/>
        <v>0</v>
      </c>
      <c r="EX23" s="137">
        <f t="shared" si="141"/>
        <v>0</v>
      </c>
      <c r="EY23" s="137">
        <f t="shared" si="141"/>
        <v>0</v>
      </c>
      <c r="EZ23" s="137">
        <f t="shared" si="141"/>
        <v>1</v>
      </c>
      <c r="FA23" s="137">
        <f t="shared" si="141"/>
        <v>0</v>
      </c>
      <c r="FB23" s="137">
        <f t="shared" si="141"/>
        <v>0</v>
      </c>
      <c r="FC23" s="137">
        <f t="shared" si="141"/>
        <v>0</v>
      </c>
      <c r="FD23" s="137">
        <f t="shared" si="141"/>
        <v>0</v>
      </c>
      <c r="FE23" s="137">
        <f t="shared" si="141"/>
        <v>0</v>
      </c>
      <c r="FF23" s="137">
        <f t="shared" si="141"/>
        <v>0</v>
      </c>
      <c r="FG23" s="137">
        <f t="shared" si="141"/>
        <v>0</v>
      </c>
      <c r="FH23" s="137">
        <f t="shared" si="141"/>
        <v>0</v>
      </c>
      <c r="FI23" s="137">
        <f t="shared" si="141"/>
        <v>0</v>
      </c>
      <c r="FJ23" s="137">
        <f t="shared" si="141"/>
        <v>0</v>
      </c>
      <c r="FK23" s="136">
        <f t="shared" si="141"/>
        <v>37</v>
      </c>
      <c r="FL23" s="189">
        <f t="shared" si="12"/>
        <v>8.1081081081081088</v>
      </c>
      <c r="FM23" s="137">
        <f t="shared" ref="FM23:GG23" si="142">FM41</f>
        <v>0</v>
      </c>
      <c r="FN23" s="137">
        <f t="shared" si="142"/>
        <v>0</v>
      </c>
      <c r="FO23" s="137">
        <f t="shared" si="142"/>
        <v>0</v>
      </c>
      <c r="FP23" s="137">
        <f t="shared" si="142"/>
        <v>3</v>
      </c>
      <c r="FQ23" s="137">
        <f t="shared" si="142"/>
        <v>0</v>
      </c>
      <c r="FR23" s="137">
        <f t="shared" si="142"/>
        <v>0</v>
      </c>
      <c r="FS23" s="137">
        <f t="shared" si="142"/>
        <v>0</v>
      </c>
      <c r="FT23" s="137">
        <f t="shared" si="142"/>
        <v>0</v>
      </c>
      <c r="FU23" s="137">
        <f t="shared" si="142"/>
        <v>0</v>
      </c>
      <c r="FV23" s="137">
        <f t="shared" si="142"/>
        <v>0</v>
      </c>
      <c r="FW23" s="137">
        <f t="shared" si="142"/>
        <v>0</v>
      </c>
      <c r="FX23" s="137">
        <f t="shared" si="142"/>
        <v>0</v>
      </c>
      <c r="FY23" s="137">
        <f t="shared" si="142"/>
        <v>0</v>
      </c>
      <c r="FZ23" s="137">
        <f t="shared" si="142"/>
        <v>0</v>
      </c>
      <c r="GA23" s="137">
        <f t="shared" si="142"/>
        <v>1</v>
      </c>
      <c r="GB23" s="137">
        <f t="shared" si="142"/>
        <v>0</v>
      </c>
      <c r="GC23" s="137">
        <f t="shared" si="142"/>
        <v>0</v>
      </c>
      <c r="GD23" s="137">
        <f t="shared" si="142"/>
        <v>0</v>
      </c>
      <c r="GE23" s="137">
        <f t="shared" si="142"/>
        <v>0</v>
      </c>
      <c r="GF23" s="137">
        <f t="shared" si="142"/>
        <v>0</v>
      </c>
      <c r="GG23" s="137">
        <f t="shared" si="142"/>
        <v>0</v>
      </c>
      <c r="GH23" s="125"/>
      <c r="GI23" s="142" t="s">
        <v>162</v>
      </c>
      <c r="GJ23" s="136">
        <f>GJ41</f>
        <v>421</v>
      </c>
      <c r="GK23" s="193">
        <f t="shared" si="14"/>
        <v>5.4631828978622332</v>
      </c>
      <c r="GL23" s="137">
        <f>GL41</f>
        <v>0</v>
      </c>
      <c r="GM23" s="137">
        <f t="shared" ref="GM23:GW23" si="143">GM41</f>
        <v>0</v>
      </c>
      <c r="GN23" s="137">
        <f t="shared" si="143"/>
        <v>0</v>
      </c>
      <c r="GO23" s="137">
        <f t="shared" si="143"/>
        <v>0</v>
      </c>
      <c r="GP23" s="137">
        <f t="shared" si="143"/>
        <v>0</v>
      </c>
      <c r="GQ23" s="137">
        <f t="shared" si="143"/>
        <v>7</v>
      </c>
      <c r="GR23" s="137">
        <f t="shared" si="143"/>
        <v>3</v>
      </c>
      <c r="GS23" s="137">
        <f t="shared" si="143"/>
        <v>2</v>
      </c>
      <c r="GT23" s="137">
        <f t="shared" si="143"/>
        <v>8</v>
      </c>
      <c r="GU23" s="145">
        <f t="shared" si="143"/>
        <v>3</v>
      </c>
      <c r="GV23" s="147">
        <f t="shared" si="143"/>
        <v>22</v>
      </c>
      <c r="GW23" s="137">
        <f t="shared" si="143"/>
        <v>702</v>
      </c>
      <c r="GX23" s="305">
        <f t="shared" si="16"/>
        <v>3.133903133903134</v>
      </c>
      <c r="GY23" s="146">
        <f t="shared" ref="GY23:HG23" si="144">GY41</f>
        <v>0</v>
      </c>
      <c r="GZ23" s="137">
        <f t="shared" si="144"/>
        <v>0</v>
      </c>
      <c r="HA23" s="137">
        <f t="shared" si="144"/>
        <v>0</v>
      </c>
      <c r="HB23" s="137">
        <f t="shared" si="144"/>
        <v>0</v>
      </c>
      <c r="HC23" s="137">
        <f t="shared" si="144"/>
        <v>0</v>
      </c>
      <c r="HD23" s="137">
        <f t="shared" si="144"/>
        <v>0</v>
      </c>
      <c r="HE23" s="137">
        <f t="shared" si="144"/>
        <v>0</v>
      </c>
      <c r="HF23" s="137">
        <f t="shared" si="144"/>
        <v>0</v>
      </c>
      <c r="HG23" s="141">
        <f t="shared" si="144"/>
        <v>0</v>
      </c>
      <c r="HH23" s="125"/>
      <c r="HI23" s="142" t="s">
        <v>162</v>
      </c>
      <c r="HJ23" s="137">
        <f t="shared" ref="HJ23:HR23" si="145">HJ41</f>
        <v>0</v>
      </c>
      <c r="HK23" s="137">
        <f t="shared" si="145"/>
        <v>0</v>
      </c>
      <c r="HL23" s="137">
        <f t="shared" si="145"/>
        <v>0</v>
      </c>
      <c r="HM23" s="137">
        <f t="shared" si="145"/>
        <v>0</v>
      </c>
      <c r="HN23" s="137">
        <f t="shared" si="145"/>
        <v>0</v>
      </c>
      <c r="HO23" s="137">
        <f t="shared" si="145"/>
        <v>0</v>
      </c>
      <c r="HP23" s="137">
        <f t="shared" si="145"/>
        <v>0</v>
      </c>
      <c r="HQ23" s="145">
        <f t="shared" si="145"/>
        <v>0</v>
      </c>
      <c r="HR23" s="147">
        <f t="shared" si="145"/>
        <v>42</v>
      </c>
      <c r="HS23" s="199">
        <f t="shared" si="46"/>
        <v>0</v>
      </c>
      <c r="HT23" s="146">
        <f t="shared" ref="HT23:IF23" si="146">HT41</f>
        <v>0</v>
      </c>
      <c r="HU23" s="137">
        <f t="shared" si="146"/>
        <v>0</v>
      </c>
      <c r="HV23" s="137">
        <f t="shared" si="146"/>
        <v>0</v>
      </c>
      <c r="HW23" s="141">
        <f t="shared" si="146"/>
        <v>0</v>
      </c>
      <c r="HX23" s="212"/>
      <c r="HY23" s="146">
        <f t="shared" si="146"/>
        <v>0</v>
      </c>
      <c r="HZ23" s="137">
        <f t="shared" si="146"/>
        <v>0</v>
      </c>
      <c r="IA23" s="137">
        <f t="shared" si="146"/>
        <v>0</v>
      </c>
      <c r="IB23" s="137">
        <f t="shared" si="146"/>
        <v>0</v>
      </c>
      <c r="IC23" s="137">
        <f t="shared" si="146"/>
        <v>0</v>
      </c>
      <c r="ID23" s="137">
        <f t="shared" si="146"/>
        <v>0</v>
      </c>
      <c r="IE23" s="137">
        <f t="shared" si="146"/>
        <v>0</v>
      </c>
      <c r="IF23" s="141">
        <f t="shared" si="146"/>
        <v>0</v>
      </c>
      <c r="IG23" s="125"/>
      <c r="IH23" s="142" t="s">
        <v>162</v>
      </c>
      <c r="II23" s="137">
        <f t="shared" ref="II23:JH23" si="147">II41</f>
        <v>0</v>
      </c>
      <c r="IJ23" s="137">
        <f t="shared" si="147"/>
        <v>0</v>
      </c>
      <c r="IK23" s="137">
        <f t="shared" si="147"/>
        <v>0</v>
      </c>
      <c r="IL23" s="137">
        <f t="shared" si="147"/>
        <v>0</v>
      </c>
      <c r="IM23" s="137">
        <f t="shared" si="147"/>
        <v>0</v>
      </c>
      <c r="IN23" s="137">
        <f t="shared" si="147"/>
        <v>0</v>
      </c>
      <c r="IO23" s="137">
        <f t="shared" si="147"/>
        <v>0</v>
      </c>
      <c r="IP23" s="137">
        <f t="shared" si="147"/>
        <v>0</v>
      </c>
      <c r="IQ23" s="137">
        <f t="shared" si="147"/>
        <v>0</v>
      </c>
      <c r="IR23" s="137">
        <f t="shared" si="147"/>
        <v>0</v>
      </c>
      <c r="IS23" s="137">
        <f t="shared" si="147"/>
        <v>0</v>
      </c>
      <c r="IT23" s="137">
        <f t="shared" si="147"/>
        <v>0</v>
      </c>
      <c r="IU23" s="137">
        <f t="shared" si="147"/>
        <v>0</v>
      </c>
      <c r="IV23" s="137">
        <f t="shared" si="147"/>
        <v>0</v>
      </c>
      <c r="IW23" s="141">
        <f t="shared" si="147"/>
        <v>0</v>
      </c>
      <c r="IX23" s="146">
        <f t="shared" si="147"/>
        <v>0</v>
      </c>
      <c r="IY23" s="137">
        <f t="shared" si="147"/>
        <v>0</v>
      </c>
      <c r="IZ23" s="145">
        <f t="shared" si="147"/>
        <v>0</v>
      </c>
      <c r="JA23" s="147">
        <f t="shared" si="147"/>
        <v>0</v>
      </c>
      <c r="JB23" s="137">
        <f t="shared" si="147"/>
        <v>0</v>
      </c>
      <c r="JC23" s="141">
        <f t="shared" si="147"/>
        <v>0</v>
      </c>
      <c r="JD23" s="146">
        <f t="shared" si="147"/>
        <v>0</v>
      </c>
      <c r="JE23" s="137">
        <f t="shared" si="147"/>
        <v>0</v>
      </c>
      <c r="JF23" s="137">
        <f t="shared" si="147"/>
        <v>0</v>
      </c>
      <c r="JG23" s="137">
        <f t="shared" si="147"/>
        <v>0</v>
      </c>
      <c r="JH23" s="137">
        <f t="shared" si="147"/>
        <v>0</v>
      </c>
      <c r="JI23" s="125"/>
      <c r="JJ23" s="142" t="s">
        <v>162</v>
      </c>
      <c r="JK23" s="137">
        <f t="shared" ref="JK23:KE23" si="148">JK41</f>
        <v>0</v>
      </c>
      <c r="JL23" s="137">
        <f t="shared" si="148"/>
        <v>0</v>
      </c>
      <c r="JM23" s="137">
        <f t="shared" si="148"/>
        <v>0</v>
      </c>
      <c r="JN23" s="137">
        <f t="shared" si="148"/>
        <v>0</v>
      </c>
      <c r="JO23" s="137">
        <f t="shared" si="148"/>
        <v>0</v>
      </c>
      <c r="JP23" s="137">
        <f t="shared" si="148"/>
        <v>0</v>
      </c>
      <c r="JQ23" s="137">
        <f t="shared" si="148"/>
        <v>0</v>
      </c>
      <c r="JR23" s="137">
        <f t="shared" si="148"/>
        <v>0</v>
      </c>
      <c r="JS23" s="137">
        <f t="shared" si="148"/>
        <v>0</v>
      </c>
      <c r="JT23" s="145">
        <f t="shared" si="148"/>
        <v>0</v>
      </c>
      <c r="JU23" s="344">
        <f t="shared" si="148"/>
        <v>0</v>
      </c>
      <c r="JV23" s="345">
        <f t="shared" si="148"/>
        <v>0</v>
      </c>
      <c r="JW23" s="345">
        <f t="shared" si="148"/>
        <v>0</v>
      </c>
      <c r="JX23" s="345">
        <f t="shared" si="148"/>
        <v>0</v>
      </c>
      <c r="JY23" s="346">
        <f t="shared" si="148"/>
        <v>0</v>
      </c>
      <c r="JZ23" s="344">
        <f t="shared" si="148"/>
        <v>0</v>
      </c>
      <c r="KA23" s="345">
        <f t="shared" si="148"/>
        <v>0</v>
      </c>
      <c r="KB23" s="345">
        <f t="shared" si="148"/>
        <v>0</v>
      </c>
      <c r="KC23" s="345">
        <f t="shared" si="148"/>
        <v>0</v>
      </c>
      <c r="KD23" s="346">
        <f t="shared" si="148"/>
        <v>0</v>
      </c>
      <c r="KE23" s="344">
        <f t="shared" si="148"/>
        <v>351</v>
      </c>
      <c r="KF23" s="347">
        <f t="shared" si="19"/>
        <v>1.1396011396011396</v>
      </c>
      <c r="KG23" s="346">
        <f>KG41</f>
        <v>4</v>
      </c>
      <c r="KH23" s="147">
        <f t="shared" ref="KH23:KW23" si="149">KH41</f>
        <v>0</v>
      </c>
      <c r="KI23" s="146">
        <f t="shared" si="149"/>
        <v>0</v>
      </c>
      <c r="KJ23" s="141">
        <f t="shared" si="149"/>
        <v>0</v>
      </c>
      <c r="KK23" s="125"/>
      <c r="KL23" s="309" t="s">
        <v>162</v>
      </c>
      <c r="KM23" s="147">
        <f t="shared" si="149"/>
        <v>0</v>
      </c>
      <c r="KN23" s="137">
        <f t="shared" si="149"/>
        <v>0</v>
      </c>
      <c r="KO23" s="137">
        <f t="shared" si="149"/>
        <v>0</v>
      </c>
      <c r="KP23" s="137">
        <f t="shared" si="149"/>
        <v>1</v>
      </c>
      <c r="KQ23" s="137">
        <f t="shared" si="149"/>
        <v>0</v>
      </c>
      <c r="KR23" s="137">
        <f t="shared" si="149"/>
        <v>2</v>
      </c>
      <c r="KS23" s="137">
        <f t="shared" si="149"/>
        <v>0</v>
      </c>
      <c r="KT23" s="137">
        <f t="shared" si="149"/>
        <v>0</v>
      </c>
      <c r="KU23" s="141">
        <f t="shared" si="149"/>
        <v>1</v>
      </c>
      <c r="KV23" s="137">
        <f t="shared" si="149"/>
        <v>0</v>
      </c>
      <c r="KW23" s="137">
        <f t="shared" si="149"/>
        <v>0</v>
      </c>
      <c r="KY23" s="137">
        <f t="shared" ref="KY23:LB23" si="150">KY41</f>
        <v>0</v>
      </c>
      <c r="KZ23" s="137">
        <f t="shared" si="150"/>
        <v>0</v>
      </c>
      <c r="LA23" s="137">
        <f t="shared" si="150"/>
        <v>0</v>
      </c>
      <c r="LB23" s="137">
        <f t="shared" si="150"/>
        <v>0</v>
      </c>
      <c r="LD23" s="309" t="s">
        <v>162</v>
      </c>
      <c r="LE23" s="137">
        <f t="shared" ref="LE23:LW23" si="151">LE41</f>
        <v>0</v>
      </c>
      <c r="LF23" s="137">
        <f t="shared" si="151"/>
        <v>0</v>
      </c>
      <c r="LG23" s="137">
        <f t="shared" si="151"/>
        <v>0</v>
      </c>
      <c r="LH23" s="137">
        <f t="shared" si="151"/>
        <v>0</v>
      </c>
      <c r="LI23" s="137">
        <f t="shared" si="151"/>
        <v>0</v>
      </c>
      <c r="LJ23" s="141">
        <f t="shared" si="151"/>
        <v>0</v>
      </c>
      <c r="LK23" s="147">
        <f t="shared" si="151"/>
        <v>0</v>
      </c>
      <c r="LL23" s="137">
        <f t="shared" si="151"/>
        <v>0</v>
      </c>
      <c r="LM23" s="137">
        <f t="shared" si="151"/>
        <v>0</v>
      </c>
      <c r="LN23" s="141">
        <f t="shared" si="151"/>
        <v>0</v>
      </c>
      <c r="LO23" s="141">
        <f t="shared" si="151"/>
        <v>5</v>
      </c>
      <c r="LP23" s="141">
        <f t="shared" si="151"/>
        <v>1</v>
      </c>
      <c r="LQ23" s="141">
        <f t="shared" si="151"/>
        <v>0</v>
      </c>
      <c r="LR23" s="145">
        <f t="shared" si="151"/>
        <v>0</v>
      </c>
      <c r="LS23" s="147">
        <f t="shared" si="151"/>
        <v>0</v>
      </c>
      <c r="LT23" s="137">
        <f t="shared" si="151"/>
        <v>0</v>
      </c>
      <c r="LU23" s="137">
        <f t="shared" si="151"/>
        <v>0</v>
      </c>
      <c r="LV23" s="137">
        <f t="shared" si="151"/>
        <v>0</v>
      </c>
      <c r="LW23" s="141">
        <f t="shared" si="151"/>
        <v>0</v>
      </c>
      <c r="LX23" s="959"/>
    </row>
    <row r="24" spans="1:336" s="287" customFormat="1" ht="29.25" customHeight="1" x14ac:dyDescent="0.3">
      <c r="A24" s="1"/>
      <c r="B24" s="2"/>
      <c r="C24" s="34"/>
      <c r="D24" s="34"/>
      <c r="E24" s="34"/>
      <c r="F24" s="34"/>
      <c r="G24" s="350"/>
      <c r="H24" s="34"/>
      <c r="I24" s="34"/>
      <c r="J24" s="34"/>
      <c r="K24" s="34"/>
      <c r="L24" s="34"/>
      <c r="M24" s="350"/>
      <c r="N24" s="34"/>
      <c r="O24" s="34"/>
      <c r="P24" s="34"/>
      <c r="Q24" s="350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4"/>
      <c r="AI24" s="2"/>
      <c r="AJ24" s="34"/>
      <c r="AK24" s="34"/>
      <c r="AL24" s="350"/>
      <c r="AM24" s="34"/>
      <c r="AN24" s="34"/>
      <c r="AO24" s="34"/>
      <c r="AP24" s="34"/>
      <c r="AQ24" s="34"/>
      <c r="AR24" s="34"/>
      <c r="AS24" s="34"/>
      <c r="AT24" s="34"/>
      <c r="AU24" s="34"/>
      <c r="AV24" s="350"/>
      <c r="AW24" s="34"/>
      <c r="AX24" s="34"/>
      <c r="AY24" s="34"/>
      <c r="AZ24" s="34"/>
      <c r="BA24" s="34"/>
      <c r="BB24" s="350"/>
      <c r="BC24" s="34"/>
      <c r="BD24" s="34"/>
      <c r="BE24" s="34"/>
      <c r="BF24" s="350"/>
      <c r="BG24" s="34"/>
      <c r="BH24" s="34"/>
      <c r="BI24" s="34"/>
      <c r="BJ24" s="34"/>
      <c r="BK24" s="34"/>
      <c r="BL24" s="34"/>
      <c r="BM24" s="34"/>
      <c r="BN24" s="34"/>
      <c r="BO24" s="2"/>
      <c r="BP24" s="34"/>
      <c r="BQ24" s="34"/>
      <c r="BR24" s="34"/>
      <c r="BS24" s="34"/>
      <c r="BT24" s="34"/>
      <c r="BU24" s="34"/>
      <c r="BV24" s="34"/>
      <c r="BW24" s="34"/>
      <c r="BX24" s="34"/>
      <c r="BY24" s="350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50"/>
      <c r="CM24" s="1"/>
      <c r="CN24" s="1"/>
      <c r="CO24" s="34"/>
      <c r="CP24" s="34"/>
      <c r="CQ24" s="2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N24" s="34"/>
      <c r="DO24" s="2"/>
      <c r="DP24" s="35"/>
      <c r="DQ24" s="35"/>
      <c r="DR24" s="35"/>
      <c r="DS24" s="35"/>
      <c r="DT24" s="35"/>
      <c r="DU24" s="35"/>
      <c r="DV24" s="35"/>
      <c r="DW24" s="35"/>
      <c r="DX24" s="86"/>
      <c r="DY24" s="35"/>
      <c r="DZ24" s="35"/>
      <c r="EA24" s="35"/>
      <c r="EB24" s="86"/>
      <c r="EC24" s="35"/>
      <c r="ED24" s="35"/>
      <c r="EE24" s="35"/>
      <c r="EF24" s="35"/>
      <c r="EG24" s="35"/>
      <c r="EH24" s="35"/>
      <c r="EI24" s="35"/>
      <c r="EJ24" s="35"/>
      <c r="EK24" s="86"/>
      <c r="EL24" s="35"/>
      <c r="EM24" s="35"/>
      <c r="EN24" s="86"/>
      <c r="EO24" s="35"/>
      <c r="EP24" s="86"/>
      <c r="EQ24" s="34"/>
      <c r="ER24" s="2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4"/>
      <c r="GI24" s="2"/>
      <c r="GJ24" s="2"/>
      <c r="GK24" s="2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4"/>
      <c r="HI24" s="2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4"/>
      <c r="IH24" s="2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4"/>
      <c r="JJ24" s="2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4"/>
      <c r="KL24" s="2"/>
      <c r="KM24" s="1"/>
      <c r="KN24" s="1"/>
      <c r="KO24" s="1"/>
      <c r="KP24" s="1"/>
      <c r="KQ24" s="1"/>
      <c r="KR24" s="1"/>
      <c r="KS24" s="1"/>
      <c r="KT24" s="1"/>
      <c r="KU24" s="1"/>
      <c r="LD24" s="286"/>
      <c r="LE24" s="281"/>
      <c r="LF24" s="281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  <c r="LX24" s="960"/>
    </row>
    <row r="25" spans="1:336" x14ac:dyDescent="0.2">
      <c r="LK25" s="445"/>
      <c r="LL25" s="445"/>
      <c r="LM25" s="445"/>
      <c r="LN25" s="445"/>
    </row>
    <row r="26" spans="1:336" ht="13.5" thickBot="1" x14ac:dyDescent="0.25">
      <c r="LK26" s="445"/>
      <c r="LL26" s="445"/>
      <c r="LM26" s="445"/>
      <c r="LN26" s="445"/>
    </row>
    <row r="27" spans="1:336" ht="15.75" customHeight="1" thickBot="1" x14ac:dyDescent="0.35">
      <c r="A27" s="4" t="s">
        <v>0</v>
      </c>
      <c r="B27" s="46" t="s">
        <v>1</v>
      </c>
      <c r="C27" s="69"/>
      <c r="D27" s="1209" t="s">
        <v>6</v>
      </c>
      <c r="E27" s="1151"/>
      <c r="F27" s="1151"/>
      <c r="G27" s="1151"/>
      <c r="H27" s="1151"/>
      <c r="I27" s="1151"/>
      <c r="J27" s="1151"/>
      <c r="K27" s="1151"/>
      <c r="L27" s="1151"/>
      <c r="M27" s="1151"/>
      <c r="N27" s="1151"/>
      <c r="O27" s="1151"/>
      <c r="P27" s="1151"/>
      <c r="Q27" s="1151"/>
      <c r="R27" s="1151"/>
      <c r="S27" s="1151"/>
      <c r="T27" s="1151"/>
      <c r="U27" s="1151"/>
      <c r="V27" s="1151"/>
      <c r="W27" s="1151"/>
      <c r="X27" s="1151"/>
      <c r="Y27" s="1151"/>
      <c r="Z27" s="1151"/>
      <c r="AA27" s="1151"/>
      <c r="AB27" s="1151"/>
      <c r="AC27" s="1151"/>
      <c r="AD27" s="1151"/>
      <c r="AE27" s="1151"/>
      <c r="AF27" s="1422"/>
      <c r="AG27" s="438"/>
      <c r="AH27" s="971"/>
      <c r="AI27" s="157" t="s">
        <v>1</v>
      </c>
      <c r="AJ27" s="64"/>
      <c r="AK27" s="1209" t="s">
        <v>23</v>
      </c>
      <c r="AL27" s="1151"/>
      <c r="AM27" s="1151"/>
      <c r="AN27" s="1151"/>
      <c r="AO27" s="1151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422"/>
      <c r="BN27" s="971"/>
      <c r="BO27" s="157" t="s">
        <v>1</v>
      </c>
      <c r="BP27" s="64"/>
      <c r="BQ27" s="1209" t="s">
        <v>37</v>
      </c>
      <c r="BR27" s="1151"/>
      <c r="BS27" s="1151"/>
      <c r="BT27" s="1151"/>
      <c r="BU27" s="1151"/>
      <c r="BV27" s="1151"/>
      <c r="BW27" s="1151"/>
      <c r="BX27" s="1151"/>
      <c r="BY27" s="1151"/>
      <c r="BZ27" s="1151"/>
      <c r="CA27" s="1151"/>
      <c r="CB27" s="1151"/>
      <c r="CC27" s="1151"/>
      <c r="CD27" s="1151"/>
      <c r="CE27" s="1151"/>
      <c r="CF27" s="1151"/>
      <c r="CG27" s="1151"/>
      <c r="CH27" s="1151"/>
      <c r="CI27" s="1151"/>
      <c r="CJ27" s="1151"/>
      <c r="CK27" s="1151"/>
      <c r="CL27" s="1151"/>
      <c r="CM27" s="1151"/>
      <c r="CN27" s="1151"/>
      <c r="CO27" s="1422"/>
      <c r="CP27" s="971"/>
      <c r="CQ27" s="993" t="s">
        <v>1</v>
      </c>
      <c r="CR27" s="64"/>
      <c r="CS27" s="1209" t="s">
        <v>211</v>
      </c>
      <c r="CT27" s="1151"/>
      <c r="CU27" s="1151"/>
      <c r="CV27" s="1151"/>
      <c r="CW27" s="1151"/>
      <c r="CX27" s="1151"/>
      <c r="CY27" s="1151"/>
      <c r="CZ27" s="1151"/>
      <c r="DA27" s="1151"/>
      <c r="DB27" s="1151"/>
      <c r="DC27" s="1151"/>
      <c r="DD27" s="1151"/>
      <c r="DE27" s="1151"/>
      <c r="DF27" s="1151"/>
      <c r="DG27" s="1151"/>
      <c r="DH27" s="1151"/>
      <c r="DI27" s="1151"/>
      <c r="DJ27" s="1151"/>
      <c r="DK27" s="1422"/>
      <c r="DL27" s="1151"/>
      <c r="DM27" s="1422"/>
      <c r="DN27" s="971"/>
      <c r="DO27" s="993" t="s">
        <v>1</v>
      </c>
      <c r="DP27" s="64"/>
      <c r="DQ27" s="1209" t="s">
        <v>40</v>
      </c>
      <c r="DR27" s="1151"/>
      <c r="DS27" s="1151"/>
      <c r="DT27" s="1151"/>
      <c r="DU27" s="1151"/>
      <c r="DV27" s="1151"/>
      <c r="DW27" s="1151"/>
      <c r="DX27" s="1151"/>
      <c r="DY27" s="1151"/>
      <c r="DZ27" s="1151"/>
      <c r="EA27" s="1151"/>
      <c r="EB27" s="1151"/>
      <c r="EC27" s="1151"/>
      <c r="ED27" s="1151"/>
      <c r="EE27" s="1151"/>
      <c r="EF27" s="1151"/>
      <c r="EG27" s="1151"/>
      <c r="EH27" s="1151"/>
      <c r="EI27" s="1151"/>
      <c r="EJ27" s="1151"/>
      <c r="EK27" s="1151"/>
      <c r="EL27" s="1151"/>
      <c r="EM27" s="1151"/>
      <c r="EN27" s="1151"/>
      <c r="EO27" s="1151"/>
      <c r="EP27" s="181"/>
      <c r="EQ27" s="7"/>
      <c r="ER27" s="994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8"/>
      <c r="GC27" s="214"/>
      <c r="GD27" s="213"/>
      <c r="GE27" s="213"/>
      <c r="GF27" s="213"/>
      <c r="GG27" s="213"/>
      <c r="GH27" s="213"/>
      <c r="GI27" s="36"/>
      <c r="GJ27" s="36"/>
      <c r="GK27" s="36"/>
      <c r="GL27" s="213"/>
      <c r="GM27" s="213"/>
      <c r="GN27" s="9"/>
      <c r="GO27" s="214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36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36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36"/>
      <c r="JK27" s="8"/>
      <c r="JL27" s="214"/>
      <c r="JM27" s="214"/>
      <c r="JN27" s="213"/>
      <c r="JO27" s="213"/>
      <c r="JP27" s="213"/>
      <c r="JQ27" s="213"/>
      <c r="JR27" s="213"/>
      <c r="JS27" s="213"/>
      <c r="JT27" s="213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13"/>
      <c r="KF27" s="213"/>
      <c r="KG27" s="213"/>
      <c r="KH27" s="213"/>
      <c r="KI27" s="213"/>
      <c r="KJ27" s="213"/>
      <c r="KK27" s="295"/>
      <c r="KL27" s="36"/>
      <c r="KM27" s="1191" t="s">
        <v>184</v>
      </c>
      <c r="KN27" s="1183"/>
      <c r="KO27" s="1183"/>
      <c r="KP27" s="1183"/>
      <c r="KQ27" s="1183"/>
      <c r="KR27" s="1183"/>
      <c r="KS27" s="1183"/>
      <c r="KT27" s="1183"/>
      <c r="KU27" s="1447"/>
      <c r="LD27" s="36"/>
      <c r="LE27" s="1230" t="s">
        <v>212</v>
      </c>
      <c r="LF27" s="1231"/>
      <c r="LG27" s="1231"/>
      <c r="LH27" s="1231"/>
      <c r="LI27" s="1231"/>
      <c r="LJ27" s="1232"/>
      <c r="LK27" s="1095" t="s">
        <v>10</v>
      </c>
      <c r="LL27" s="1096"/>
      <c r="LM27" s="1096"/>
      <c r="LN27" s="1111"/>
      <c r="LO27" s="1115" t="s">
        <v>218</v>
      </c>
      <c r="LP27" s="1116"/>
      <c r="LQ27" s="1116"/>
      <c r="LR27" s="1117"/>
      <c r="LS27" s="1789" t="s">
        <v>235</v>
      </c>
      <c r="LT27" s="1790"/>
      <c r="LU27" s="1790"/>
      <c r="LV27" s="1790"/>
      <c r="LW27" s="1791"/>
    </row>
    <row r="28" spans="1:336" ht="70.5" customHeight="1" thickBot="1" x14ac:dyDescent="0.35">
      <c r="A28" s="1559" t="s">
        <v>170</v>
      </c>
      <c r="B28" s="1321" t="s">
        <v>111</v>
      </c>
      <c r="C28" s="62"/>
      <c r="D28" s="1220" t="s">
        <v>2</v>
      </c>
      <c r="E28" s="1221"/>
      <c r="F28" s="1221"/>
      <c r="G28" s="1268"/>
      <c r="H28" s="1667" t="s">
        <v>7</v>
      </c>
      <c r="I28" s="1667" t="s">
        <v>7</v>
      </c>
      <c r="J28" s="1124" t="s">
        <v>9</v>
      </c>
      <c r="K28" s="1125"/>
      <c r="L28" s="1125"/>
      <c r="M28" s="1126"/>
      <c r="N28" s="1173" t="s">
        <v>15</v>
      </c>
      <c r="O28" s="1174"/>
      <c r="P28" s="1174"/>
      <c r="Q28" s="1175"/>
      <c r="R28" s="1124" t="s">
        <v>16</v>
      </c>
      <c r="S28" s="1125"/>
      <c r="T28" s="1125"/>
      <c r="U28" s="1125"/>
      <c r="V28" s="1125"/>
      <c r="W28" s="1126"/>
      <c r="X28" s="1220" t="s">
        <v>17</v>
      </c>
      <c r="Y28" s="1268"/>
      <c r="Z28" s="1173" t="s">
        <v>18</v>
      </c>
      <c r="AA28" s="1175"/>
      <c r="AB28" s="1173" t="s">
        <v>21</v>
      </c>
      <c r="AC28" s="1175"/>
      <c r="AD28" s="1173" t="s">
        <v>22</v>
      </c>
      <c r="AE28" s="1174"/>
      <c r="AF28" s="1175"/>
      <c r="AG28" s="439"/>
      <c r="AH28" s="967"/>
      <c r="AI28" s="1321" t="s">
        <v>111</v>
      </c>
      <c r="AJ28" s="62"/>
      <c r="AK28" s="1386" t="s">
        <v>24</v>
      </c>
      <c r="AL28" s="1387"/>
      <c r="AM28" s="1387"/>
      <c r="AN28" s="1387"/>
      <c r="AO28" s="1387"/>
      <c r="AP28" s="1387"/>
      <c r="AQ28" s="1388"/>
      <c r="AR28" s="1124" t="s">
        <v>29</v>
      </c>
      <c r="AS28" s="1126"/>
      <c r="AT28" s="981" t="s">
        <v>30</v>
      </c>
      <c r="AU28" s="1124" t="s">
        <v>31</v>
      </c>
      <c r="AV28" s="1125"/>
      <c r="AW28" s="1125"/>
      <c r="AX28" s="1126"/>
      <c r="AY28" s="1124" t="s">
        <v>35</v>
      </c>
      <c r="AZ28" s="1125"/>
      <c r="BA28" s="1125"/>
      <c r="BB28" s="1125"/>
      <c r="BC28" s="1125"/>
      <c r="BD28" s="1125"/>
      <c r="BE28" s="1125"/>
      <c r="BF28" s="1125"/>
      <c r="BG28" s="1125"/>
      <c r="BH28" s="1125"/>
      <c r="BI28" s="1125"/>
      <c r="BJ28" s="1125"/>
      <c r="BK28" s="1125"/>
      <c r="BL28" s="1126"/>
      <c r="BM28" s="1167" t="s">
        <v>36</v>
      </c>
      <c r="BN28" s="984"/>
      <c r="BO28" s="1321" t="s">
        <v>111</v>
      </c>
      <c r="BP28" s="62"/>
      <c r="BQ28" s="1170" t="s">
        <v>119</v>
      </c>
      <c r="BR28" s="1167" t="s">
        <v>118</v>
      </c>
      <c r="BS28" s="1170" t="s">
        <v>38</v>
      </c>
      <c r="BT28" s="1170" t="s">
        <v>120</v>
      </c>
      <c r="BU28" s="1170" t="s">
        <v>39</v>
      </c>
      <c r="BV28" s="1124" t="s">
        <v>35</v>
      </c>
      <c r="BW28" s="1125"/>
      <c r="BX28" s="1125"/>
      <c r="BY28" s="1125"/>
      <c r="BZ28" s="1125"/>
      <c r="CA28" s="1125"/>
      <c r="CB28" s="1125"/>
      <c r="CC28" s="1125"/>
      <c r="CD28" s="1125"/>
      <c r="CE28" s="1125"/>
      <c r="CF28" s="1125"/>
      <c r="CG28" s="1125"/>
      <c r="CH28" s="1125"/>
      <c r="CI28" s="1126"/>
      <c r="CJ28" s="1343" t="s">
        <v>26</v>
      </c>
      <c r="CK28" s="1344"/>
      <c r="CL28" s="1345"/>
      <c r="CM28" s="1337"/>
      <c r="CN28" s="1338"/>
      <c r="CO28" s="1167" t="s">
        <v>36</v>
      </c>
      <c r="CP28" s="984"/>
      <c r="CQ28" s="1321" t="s">
        <v>111</v>
      </c>
      <c r="CR28" s="62"/>
      <c r="CS28" s="1170" t="s">
        <v>119</v>
      </c>
      <c r="CT28" s="1167" t="s">
        <v>118</v>
      </c>
      <c r="CU28" s="1170" t="s">
        <v>38</v>
      </c>
      <c r="CV28" s="1170" t="s">
        <v>120</v>
      </c>
      <c r="CW28" s="1170" t="s">
        <v>39</v>
      </c>
      <c r="CX28" s="1124" t="s">
        <v>35</v>
      </c>
      <c r="CY28" s="1125"/>
      <c r="CZ28" s="1125"/>
      <c r="DA28" s="1125"/>
      <c r="DB28" s="1125"/>
      <c r="DC28" s="1125"/>
      <c r="DD28" s="1125"/>
      <c r="DE28" s="1125"/>
      <c r="DF28" s="1125"/>
      <c r="DG28" s="1125"/>
      <c r="DH28" s="1125"/>
      <c r="DI28" s="1126"/>
      <c r="DJ28" s="1260" t="s">
        <v>26</v>
      </c>
      <c r="DK28" s="1261"/>
      <c r="DL28" s="1805"/>
      <c r="DM28" s="1153"/>
      <c r="DN28" s="984"/>
      <c r="DO28" s="1321" t="s">
        <v>111</v>
      </c>
      <c r="DP28" s="62"/>
      <c r="DQ28" s="1170" t="s">
        <v>119</v>
      </c>
      <c r="DR28" s="1167" t="s">
        <v>118</v>
      </c>
      <c r="DS28" s="1170" t="s">
        <v>120</v>
      </c>
      <c r="DT28" s="1170" t="s">
        <v>39</v>
      </c>
      <c r="DU28" s="1124" t="s">
        <v>35</v>
      </c>
      <c r="DV28" s="1125"/>
      <c r="DW28" s="1125"/>
      <c r="DX28" s="1125"/>
      <c r="DY28" s="1125"/>
      <c r="DZ28" s="1125"/>
      <c r="EA28" s="1125"/>
      <c r="EB28" s="1125"/>
      <c r="EC28" s="1125"/>
      <c r="ED28" s="1125"/>
      <c r="EE28" s="1125"/>
      <c r="EF28" s="1125"/>
      <c r="EG28" s="1125"/>
      <c r="EH28" s="1126"/>
      <c r="EI28" s="1323" t="s">
        <v>26</v>
      </c>
      <c r="EJ28" s="1324"/>
      <c r="EK28" s="1325"/>
      <c r="EL28" s="1167" t="s">
        <v>41</v>
      </c>
      <c r="EM28" s="1284" t="s">
        <v>42</v>
      </c>
      <c r="EN28" s="1163"/>
      <c r="EO28" s="1284" t="s">
        <v>43</v>
      </c>
      <c r="EP28" s="1163"/>
      <c r="EQ28" s="984"/>
      <c r="ER28" s="1321" t="s">
        <v>111</v>
      </c>
      <c r="ES28" s="1182" t="s">
        <v>44</v>
      </c>
      <c r="ET28" s="1180"/>
      <c r="EU28" s="1180"/>
      <c r="EV28" s="1180"/>
      <c r="EW28" s="1180"/>
      <c r="EX28" s="1180"/>
      <c r="EY28" s="1180"/>
      <c r="EZ28" s="1180"/>
      <c r="FA28" s="1180"/>
      <c r="FB28" s="1180"/>
      <c r="FC28" s="1180"/>
      <c r="FD28" s="1180"/>
      <c r="FE28" s="988"/>
      <c r="FF28" s="988"/>
      <c r="FG28" s="988"/>
      <c r="FH28" s="988"/>
      <c r="FI28" s="988"/>
      <c r="FJ28" s="977"/>
      <c r="FK28" s="1450" t="s">
        <v>204</v>
      </c>
      <c r="FL28" s="1451"/>
      <c r="FM28" s="1451"/>
      <c r="FN28" s="1451"/>
      <c r="FO28" s="1451"/>
      <c r="FP28" s="1451"/>
      <c r="FQ28" s="1452"/>
      <c r="FR28" s="1441" t="s">
        <v>53</v>
      </c>
      <c r="FS28" s="1442"/>
      <c r="FT28" s="1442"/>
      <c r="FU28" s="1442"/>
      <c r="FV28" s="1442"/>
      <c r="FW28" s="1442"/>
      <c r="FX28" s="1442"/>
      <c r="FY28" s="1442"/>
      <c r="FZ28" s="1442"/>
      <c r="GA28" s="1442"/>
      <c r="GB28" s="1442"/>
      <c r="GC28" s="1442"/>
      <c r="GD28" s="1442"/>
      <c r="GE28" s="1442"/>
      <c r="GF28" s="1442"/>
      <c r="GG28" s="1443"/>
      <c r="GH28" s="12"/>
      <c r="GI28" s="1321" t="s">
        <v>111</v>
      </c>
      <c r="GJ28" s="1484" t="s">
        <v>171</v>
      </c>
      <c r="GK28" s="1487" t="s">
        <v>183</v>
      </c>
      <c r="GL28" s="1490" t="s">
        <v>61</v>
      </c>
      <c r="GM28" s="1353"/>
      <c r="GN28" s="1353"/>
      <c r="GO28" s="1353"/>
      <c r="GP28" s="1353"/>
      <c r="GQ28" s="1353"/>
      <c r="GR28" s="1353"/>
      <c r="GS28" s="1353"/>
      <c r="GT28" s="1353"/>
      <c r="GU28" s="1353"/>
      <c r="GV28" s="1353"/>
      <c r="GW28" s="1353"/>
      <c r="GX28" s="1353"/>
      <c r="GY28" s="1353"/>
      <c r="GZ28" s="1353"/>
      <c r="HA28" s="1353"/>
      <c r="HB28" s="1353"/>
      <c r="HC28" s="1353"/>
      <c r="HD28" s="1353"/>
      <c r="HE28" s="1353"/>
      <c r="HF28" s="1353"/>
      <c r="HG28" s="1491"/>
      <c r="HH28" s="37"/>
      <c r="HI28" s="1355" t="s">
        <v>61</v>
      </c>
      <c r="HJ28" s="1356"/>
      <c r="HK28" s="1356"/>
      <c r="HL28" s="1356"/>
      <c r="HM28" s="1356"/>
      <c r="HN28" s="1356"/>
      <c r="HO28" s="1356"/>
      <c r="HP28" s="1356"/>
      <c r="HQ28" s="1357"/>
      <c r="HR28" s="1130" t="s">
        <v>80</v>
      </c>
      <c r="HS28" s="1310"/>
      <c r="HT28" s="1310"/>
      <c r="HU28" s="1310"/>
      <c r="HV28" s="1310"/>
      <c r="HW28" s="1310"/>
      <c r="HX28" s="1310"/>
      <c r="HY28" s="1310"/>
      <c r="HZ28" s="1310"/>
      <c r="IA28" s="1310"/>
      <c r="IB28" s="1310"/>
      <c r="IC28" s="1310"/>
      <c r="ID28" s="1310"/>
      <c r="IE28" s="1310"/>
      <c r="IF28" s="1311"/>
      <c r="IG28" s="7"/>
      <c r="IH28" s="7"/>
      <c r="II28" s="1130" t="s">
        <v>89</v>
      </c>
      <c r="IJ28" s="1310"/>
      <c r="IK28" s="1310"/>
      <c r="IL28" s="1310"/>
      <c r="IM28" s="1310"/>
      <c r="IN28" s="1310"/>
      <c r="IO28" s="1310"/>
      <c r="IP28" s="1310"/>
      <c r="IQ28" s="1310"/>
      <c r="IR28" s="1310"/>
      <c r="IS28" s="1310"/>
      <c r="IT28" s="1310"/>
      <c r="IU28" s="1310"/>
      <c r="IV28" s="1310"/>
      <c r="IW28" s="1311"/>
      <c r="IX28" s="1130" t="s">
        <v>95</v>
      </c>
      <c r="IY28" s="1310"/>
      <c r="IZ28" s="1310"/>
      <c r="JA28" s="1310"/>
      <c r="JB28" s="1310"/>
      <c r="JC28" s="1311"/>
      <c r="JD28" s="1140" t="s">
        <v>98</v>
      </c>
      <c r="JE28" s="1317"/>
      <c r="JF28" s="1317"/>
      <c r="JG28" s="1317"/>
      <c r="JH28" s="1318"/>
      <c r="JI28" s="7"/>
      <c r="JJ28" s="7"/>
      <c r="JK28" s="1623" t="s">
        <v>103</v>
      </c>
      <c r="JL28" s="1624"/>
      <c r="JM28" s="1624"/>
      <c r="JN28" s="1624"/>
      <c r="JO28" s="1625"/>
      <c r="JP28" s="1605" t="s">
        <v>121</v>
      </c>
      <c r="JQ28" s="1606"/>
      <c r="JR28" s="1606"/>
      <c r="JS28" s="1606"/>
      <c r="JT28" s="1607"/>
      <c r="JU28" s="1611" t="s">
        <v>198</v>
      </c>
      <c r="JV28" s="1612"/>
      <c r="JW28" s="1612"/>
      <c r="JX28" s="1612"/>
      <c r="JY28" s="1612"/>
      <c r="JZ28" s="1612"/>
      <c r="KA28" s="1612"/>
      <c r="KB28" s="1612"/>
      <c r="KC28" s="1612"/>
      <c r="KD28" s="1612"/>
      <c r="KE28" s="1612"/>
      <c r="KF28" s="1612"/>
      <c r="KG28" s="1612"/>
      <c r="KH28" s="1612"/>
      <c r="KI28" s="1612"/>
      <c r="KJ28" s="1613"/>
      <c r="KK28" s="297"/>
      <c r="KL28" s="7"/>
      <c r="KM28" s="1227"/>
      <c r="KN28" s="1448"/>
      <c r="KO28" s="1448"/>
      <c r="KP28" s="1448"/>
      <c r="KQ28" s="1448"/>
      <c r="KR28" s="1448"/>
      <c r="KS28" s="1448"/>
      <c r="KT28" s="1448"/>
      <c r="KU28" s="1449"/>
      <c r="LD28" s="7"/>
      <c r="LE28" s="1233" t="s">
        <v>213</v>
      </c>
      <c r="LF28" s="1234"/>
      <c r="LG28" s="1234"/>
      <c r="LH28" s="1234"/>
      <c r="LI28" s="1234"/>
      <c r="LJ28" s="1235"/>
      <c r="LK28" s="1098"/>
      <c r="LL28" s="1099"/>
      <c r="LM28" s="1099"/>
      <c r="LN28" s="1113"/>
      <c r="LO28" s="1118"/>
      <c r="LP28" s="1119"/>
      <c r="LQ28" s="1119"/>
      <c r="LR28" s="1120"/>
      <c r="LS28" s="1792"/>
      <c r="LT28" s="1793"/>
      <c r="LU28" s="1793"/>
      <c r="LV28" s="1793"/>
      <c r="LW28" s="1794"/>
    </row>
    <row r="29" spans="1:336" ht="46.5" customHeight="1" thickBot="1" x14ac:dyDescent="0.25">
      <c r="A29" s="1426"/>
      <c r="B29" s="1322"/>
      <c r="C29" s="63"/>
      <c r="D29" s="1222"/>
      <c r="E29" s="1223"/>
      <c r="F29" s="1223"/>
      <c r="G29" s="1269"/>
      <c r="H29" s="1668"/>
      <c r="I29" s="1668"/>
      <c r="J29" s="1270" t="s">
        <v>10</v>
      </c>
      <c r="K29" s="1670"/>
      <c r="L29" s="1681" t="s">
        <v>10</v>
      </c>
      <c r="M29" s="404"/>
      <c r="N29" s="1417"/>
      <c r="O29" s="1669"/>
      <c r="P29" s="1669"/>
      <c r="Q29" s="1419"/>
      <c r="R29" s="1220" t="s">
        <v>19</v>
      </c>
      <c r="S29" s="1268"/>
      <c r="T29" s="1173" t="s">
        <v>7</v>
      </c>
      <c r="U29" s="1175"/>
      <c r="V29" s="1173" t="s">
        <v>20</v>
      </c>
      <c r="W29" s="1175"/>
      <c r="X29" s="1391"/>
      <c r="Y29" s="1397"/>
      <c r="Z29" s="1417"/>
      <c r="AA29" s="1419"/>
      <c r="AB29" s="1417"/>
      <c r="AC29" s="1419"/>
      <c r="AD29" s="1417"/>
      <c r="AE29" s="1669"/>
      <c r="AF29" s="1419"/>
      <c r="AG29" s="439"/>
      <c r="AH29" s="967"/>
      <c r="AI29" s="1322"/>
      <c r="AJ29" s="63"/>
      <c r="AK29" s="1284" t="s">
        <v>25</v>
      </c>
      <c r="AL29" s="1163"/>
      <c r="AM29" s="1170" t="s">
        <v>26</v>
      </c>
      <c r="AN29" s="1170" t="s">
        <v>120</v>
      </c>
      <c r="AO29" s="1124" t="s">
        <v>27</v>
      </c>
      <c r="AP29" s="1125"/>
      <c r="AQ29" s="1126"/>
      <c r="AR29" s="1404" t="s">
        <v>122</v>
      </c>
      <c r="AS29" s="1405"/>
      <c r="AT29" s="1170" t="s">
        <v>32</v>
      </c>
      <c r="AU29" s="1393" t="s">
        <v>26</v>
      </c>
      <c r="AV29" s="1394"/>
      <c r="AW29" s="991" t="s">
        <v>33</v>
      </c>
      <c r="AX29" s="595"/>
      <c r="AY29" s="1266" t="s">
        <v>9</v>
      </c>
      <c r="AZ29" s="1267"/>
      <c r="BA29" s="1267"/>
      <c r="BB29" s="1558"/>
      <c r="BC29" s="1220" t="s">
        <v>15</v>
      </c>
      <c r="BD29" s="1221"/>
      <c r="BE29" s="1221"/>
      <c r="BF29" s="1268"/>
      <c r="BG29" s="1220" t="s">
        <v>19</v>
      </c>
      <c r="BH29" s="1268"/>
      <c r="BI29" s="1220" t="s">
        <v>7</v>
      </c>
      <c r="BJ29" s="1268"/>
      <c r="BK29" s="1220" t="s">
        <v>20</v>
      </c>
      <c r="BL29" s="1268"/>
      <c r="BM29" s="1169"/>
      <c r="BN29" s="984"/>
      <c r="BO29" s="1322"/>
      <c r="BP29" s="63"/>
      <c r="BQ29" s="1171"/>
      <c r="BR29" s="1168"/>
      <c r="BS29" s="1171"/>
      <c r="BT29" s="1171"/>
      <c r="BU29" s="1171"/>
      <c r="BV29" s="1266" t="s">
        <v>9</v>
      </c>
      <c r="BW29" s="1267"/>
      <c r="BX29" s="1267"/>
      <c r="BY29" s="1558"/>
      <c r="BZ29" s="1173" t="s">
        <v>15</v>
      </c>
      <c r="CA29" s="1174"/>
      <c r="CB29" s="1174"/>
      <c r="CC29" s="1175"/>
      <c r="CD29" s="1220" t="s">
        <v>34</v>
      </c>
      <c r="CE29" s="1268"/>
      <c r="CF29" s="1220" t="s">
        <v>7</v>
      </c>
      <c r="CG29" s="1268"/>
      <c r="CH29" s="1220" t="s">
        <v>20</v>
      </c>
      <c r="CI29" s="1268"/>
      <c r="CJ29" s="1346"/>
      <c r="CK29" s="1694"/>
      <c r="CL29" s="1348"/>
      <c r="CM29" s="1339"/>
      <c r="CN29" s="1340"/>
      <c r="CO29" s="1169"/>
      <c r="CP29" s="984"/>
      <c r="CQ29" s="1322"/>
      <c r="CR29" s="63"/>
      <c r="CS29" s="1171"/>
      <c r="CT29" s="1168"/>
      <c r="CU29" s="1171"/>
      <c r="CV29" s="1171"/>
      <c r="CW29" s="1171"/>
      <c r="CX29" s="1266" t="s">
        <v>9</v>
      </c>
      <c r="CY29" s="1267"/>
      <c r="CZ29" s="1558"/>
      <c r="DA29" s="1173" t="s">
        <v>15</v>
      </c>
      <c r="DB29" s="1174"/>
      <c r="DC29" s="1175"/>
      <c r="DD29" s="1220" t="s">
        <v>19</v>
      </c>
      <c r="DE29" s="1268"/>
      <c r="DF29" s="1220" t="s">
        <v>7</v>
      </c>
      <c r="DG29" s="1268"/>
      <c r="DH29" s="1270" t="s">
        <v>20</v>
      </c>
      <c r="DI29" s="1709"/>
      <c r="DJ29" s="1262"/>
      <c r="DK29" s="1263"/>
      <c r="DL29" s="1806"/>
      <c r="DM29" s="1155"/>
      <c r="DN29" s="984"/>
      <c r="DO29" s="1322"/>
      <c r="DP29" s="63"/>
      <c r="DQ29" s="1171"/>
      <c r="DR29" s="1168"/>
      <c r="DS29" s="1171"/>
      <c r="DT29" s="1171"/>
      <c r="DU29" s="1266" t="s">
        <v>9</v>
      </c>
      <c r="DV29" s="1267"/>
      <c r="DW29" s="1267"/>
      <c r="DX29" s="1558"/>
      <c r="DY29" s="1173" t="s">
        <v>15</v>
      </c>
      <c r="DZ29" s="1174"/>
      <c r="EA29" s="1174"/>
      <c r="EB29" s="1175"/>
      <c r="EC29" s="1220" t="s">
        <v>19</v>
      </c>
      <c r="ED29" s="1268"/>
      <c r="EE29" s="1220" t="s">
        <v>7</v>
      </c>
      <c r="EF29" s="1268"/>
      <c r="EG29" s="1220" t="s">
        <v>203</v>
      </c>
      <c r="EH29" s="1268"/>
      <c r="EI29" s="1326"/>
      <c r="EJ29" s="1675"/>
      <c r="EK29" s="1328"/>
      <c r="EL29" s="1169"/>
      <c r="EM29" s="1285"/>
      <c r="EN29" s="1164"/>
      <c r="EO29" s="1285"/>
      <c r="EP29" s="1164"/>
      <c r="EQ29" s="984"/>
      <c r="ER29" s="1322"/>
      <c r="ES29" s="1130" t="s">
        <v>45</v>
      </c>
      <c r="ET29" s="1310"/>
      <c r="EU29" s="1311"/>
      <c r="EV29" s="1684" t="s">
        <v>46</v>
      </c>
      <c r="EW29" s="1685"/>
      <c r="EX29" s="1686"/>
      <c r="EY29" s="1130" t="s">
        <v>47</v>
      </c>
      <c r="EZ29" s="1310"/>
      <c r="FA29" s="1311"/>
      <c r="FB29" s="1130" t="s">
        <v>48</v>
      </c>
      <c r="FC29" s="1310"/>
      <c r="FD29" s="1311"/>
      <c r="FE29" s="1363" t="s">
        <v>51</v>
      </c>
      <c r="FF29" s="1364"/>
      <c r="FG29" s="1365"/>
      <c r="FH29" s="1363" t="s">
        <v>52</v>
      </c>
      <c r="FI29" s="1364"/>
      <c r="FJ29" s="1365"/>
      <c r="FK29" s="1567" t="s">
        <v>171</v>
      </c>
      <c r="FL29" s="1367" t="s">
        <v>182</v>
      </c>
      <c r="FM29" s="1498" t="s">
        <v>173</v>
      </c>
      <c r="FN29" s="1497" t="s">
        <v>174</v>
      </c>
      <c r="FO29" s="1497" t="s">
        <v>175</v>
      </c>
      <c r="FP29" s="1498" t="s">
        <v>176</v>
      </c>
      <c r="FQ29" s="1495" t="s">
        <v>177</v>
      </c>
      <c r="FR29" s="1182" t="s">
        <v>54</v>
      </c>
      <c r="FS29" s="1180"/>
      <c r="FT29" s="1180"/>
      <c r="FU29" s="1180"/>
      <c r="FV29" s="1180"/>
      <c r="FW29" s="1180"/>
      <c r="FX29" s="1180"/>
      <c r="FY29" s="1180"/>
      <c r="FZ29" s="1180"/>
      <c r="GA29" s="1180"/>
      <c r="GB29" s="1180"/>
      <c r="GC29" s="1180"/>
      <c r="GD29" s="1180"/>
      <c r="GE29" s="1180"/>
      <c r="GF29" s="1180"/>
      <c r="GG29" s="1689" t="s">
        <v>60</v>
      </c>
      <c r="GH29" s="13"/>
      <c r="GI29" s="1322"/>
      <c r="GJ29" s="1485"/>
      <c r="GK29" s="1488"/>
      <c r="GL29" s="1130" t="s">
        <v>113</v>
      </c>
      <c r="GM29" s="1310"/>
      <c r="GN29" s="1310"/>
      <c r="GO29" s="1310"/>
      <c r="GP29" s="1311"/>
      <c r="GQ29" s="1130" t="s">
        <v>114</v>
      </c>
      <c r="GR29" s="1310"/>
      <c r="GS29" s="1310"/>
      <c r="GT29" s="1310"/>
      <c r="GU29" s="1311"/>
      <c r="GV29" s="1642" t="s">
        <v>115</v>
      </c>
      <c r="GW29" s="1645" t="s">
        <v>171</v>
      </c>
      <c r="GX29" s="1716" t="s">
        <v>182</v>
      </c>
      <c r="GY29" s="1182" t="s">
        <v>66</v>
      </c>
      <c r="GZ29" s="1180"/>
      <c r="HA29" s="1180"/>
      <c r="HB29" s="1180"/>
      <c r="HC29" s="1180"/>
      <c r="HD29" s="1180"/>
      <c r="HE29" s="1180"/>
      <c r="HF29" s="1180"/>
      <c r="HG29" s="1181"/>
      <c r="HH29" s="37"/>
      <c r="HI29" s="1191" t="s">
        <v>66</v>
      </c>
      <c r="HJ29" s="1183"/>
      <c r="HK29" s="1183"/>
      <c r="HL29" s="1183"/>
      <c r="HM29" s="1183"/>
      <c r="HN29" s="1183"/>
      <c r="HO29" s="1183"/>
      <c r="HP29" s="1183"/>
      <c r="HQ29" s="1447"/>
      <c r="HR29" s="1636" t="s">
        <v>171</v>
      </c>
      <c r="HS29" s="1661" t="s">
        <v>182</v>
      </c>
      <c r="HT29" s="1757" t="s">
        <v>81</v>
      </c>
      <c r="HU29" s="1758"/>
      <c r="HV29" s="1758"/>
      <c r="HW29" s="1758"/>
      <c r="HX29" s="1759"/>
      <c r="HY29" s="1182" t="s">
        <v>82</v>
      </c>
      <c r="HZ29" s="1180"/>
      <c r="IA29" s="1180"/>
      <c r="IB29" s="1180"/>
      <c r="IC29" s="1180"/>
      <c r="ID29" s="1180"/>
      <c r="IE29" s="1180"/>
      <c r="IF29" s="1181"/>
      <c r="IG29" s="12"/>
      <c r="IH29" s="990"/>
      <c r="II29" s="1286" t="s">
        <v>90</v>
      </c>
      <c r="IJ29" s="1287"/>
      <c r="IK29" s="1288"/>
      <c r="IL29" s="1286" t="s">
        <v>91</v>
      </c>
      <c r="IM29" s="1287"/>
      <c r="IN29" s="1288"/>
      <c r="IO29" s="1286" t="s">
        <v>92</v>
      </c>
      <c r="IP29" s="1287"/>
      <c r="IQ29" s="1288"/>
      <c r="IR29" s="1286" t="s">
        <v>93</v>
      </c>
      <c r="IS29" s="1287"/>
      <c r="IT29" s="1288"/>
      <c r="IU29" s="1286" t="s">
        <v>94</v>
      </c>
      <c r="IV29" s="1287"/>
      <c r="IW29" s="1288"/>
      <c r="IX29" s="1254" t="s">
        <v>68</v>
      </c>
      <c r="IY29" s="1255"/>
      <c r="IZ29" s="1256"/>
      <c r="JA29" s="1254" t="s">
        <v>96</v>
      </c>
      <c r="JB29" s="1255"/>
      <c r="JC29" s="1256"/>
      <c r="JD29" s="1434"/>
      <c r="JE29" s="1435"/>
      <c r="JF29" s="1435"/>
      <c r="JG29" s="1435"/>
      <c r="JH29" s="1436"/>
      <c r="JI29" s="12"/>
      <c r="JJ29" s="990"/>
      <c r="JK29" s="1275" t="s">
        <v>104</v>
      </c>
      <c r="JL29" s="1276"/>
      <c r="JM29" s="1778" t="s">
        <v>105</v>
      </c>
      <c r="JN29" s="1779"/>
      <c r="JO29" s="1780"/>
      <c r="JP29" s="1608"/>
      <c r="JQ29" s="1609"/>
      <c r="JR29" s="1609"/>
      <c r="JS29" s="1609"/>
      <c r="JT29" s="1610"/>
      <c r="JU29" s="1781" t="s">
        <v>192</v>
      </c>
      <c r="JV29" s="1782"/>
      <c r="JW29" s="1782"/>
      <c r="JX29" s="1782"/>
      <c r="JY29" s="1783"/>
      <c r="JZ29" s="1781" t="s">
        <v>193</v>
      </c>
      <c r="KA29" s="1782"/>
      <c r="KB29" s="1782"/>
      <c r="KC29" s="1782"/>
      <c r="KD29" s="1783"/>
      <c r="KE29" s="1251" t="s">
        <v>199</v>
      </c>
      <c r="KF29" s="1293" t="s">
        <v>182</v>
      </c>
      <c r="KG29" s="1586" t="s">
        <v>179</v>
      </c>
      <c r="KH29" s="1589" t="s">
        <v>202</v>
      </c>
      <c r="KI29" s="1581" t="s">
        <v>180</v>
      </c>
      <c r="KJ29" s="1599" t="s">
        <v>181</v>
      </c>
      <c r="KK29" s="298"/>
      <c r="KL29" s="990"/>
      <c r="KM29" s="1602" t="s">
        <v>185</v>
      </c>
      <c r="KN29" s="1596"/>
      <c r="KO29" s="1597"/>
      <c r="KP29" s="1595" t="s">
        <v>186</v>
      </c>
      <c r="KQ29" s="1596"/>
      <c r="KR29" s="1597"/>
      <c r="KS29" s="1595" t="s">
        <v>187</v>
      </c>
      <c r="KT29" s="1596"/>
      <c r="KU29" s="1784"/>
      <c r="LD29" s="990"/>
      <c r="LE29" s="1733" t="s">
        <v>93</v>
      </c>
      <c r="LF29" s="1734"/>
      <c r="LG29" s="1740"/>
      <c r="LH29" s="1733" t="s">
        <v>94</v>
      </c>
      <c r="LI29" s="1734"/>
      <c r="LJ29" s="1740"/>
      <c r="LK29" s="1101"/>
      <c r="LL29" s="1102"/>
      <c r="LM29" s="1102"/>
      <c r="LN29" s="1114"/>
      <c r="LO29" s="1118"/>
      <c r="LP29" s="1119"/>
      <c r="LQ29" s="1119"/>
      <c r="LR29" s="1120"/>
      <c r="LS29" s="1792"/>
      <c r="LT29" s="1793"/>
      <c r="LU29" s="1793"/>
      <c r="LV29" s="1793"/>
      <c r="LW29" s="1794"/>
    </row>
    <row r="30" spans="1:336" ht="77.25" customHeight="1" thickBot="1" x14ac:dyDescent="0.35">
      <c r="A30" s="1426"/>
      <c r="B30" s="1322"/>
      <c r="C30" s="63"/>
      <c r="D30" s="1408" t="s">
        <v>3</v>
      </c>
      <c r="E30" s="1410" t="s">
        <v>4</v>
      </c>
      <c r="F30" s="1412" t="s">
        <v>5</v>
      </c>
      <c r="G30" s="1561" t="s">
        <v>148</v>
      </c>
      <c r="H30" s="1667" t="s">
        <v>8</v>
      </c>
      <c r="I30" s="1667" t="s">
        <v>3</v>
      </c>
      <c r="J30" s="1249"/>
      <c r="K30" s="1250"/>
      <c r="L30" s="1575"/>
      <c r="M30" s="1135" t="s">
        <v>164</v>
      </c>
      <c r="N30" s="1176"/>
      <c r="O30" s="1177"/>
      <c r="P30" s="1177"/>
      <c r="Q30" s="1178"/>
      <c r="R30" s="1222"/>
      <c r="S30" s="1269"/>
      <c r="T30" s="1176"/>
      <c r="U30" s="1178"/>
      <c r="V30" s="1176"/>
      <c r="W30" s="1178"/>
      <c r="X30" s="1222"/>
      <c r="Y30" s="1269"/>
      <c r="Z30" s="1176"/>
      <c r="AA30" s="1178"/>
      <c r="AB30" s="1176"/>
      <c r="AC30" s="1178"/>
      <c r="AD30" s="1176"/>
      <c r="AE30" s="1177"/>
      <c r="AF30" s="1178"/>
      <c r="AG30" s="440"/>
      <c r="AH30" s="967"/>
      <c r="AI30" s="1322"/>
      <c r="AJ30" s="63"/>
      <c r="AK30" s="1332"/>
      <c r="AL30" s="1333"/>
      <c r="AM30" s="1172"/>
      <c r="AN30" s="1172"/>
      <c r="AO30" s="1389" t="s">
        <v>28</v>
      </c>
      <c r="AP30" s="1390"/>
      <c r="AQ30" s="1170" t="s">
        <v>123</v>
      </c>
      <c r="AR30" s="1406"/>
      <c r="AS30" s="1407"/>
      <c r="AT30" s="1172"/>
      <c r="AU30" s="1395"/>
      <c r="AV30" s="1396"/>
      <c r="AW30" s="992" t="s">
        <v>34</v>
      </c>
      <c r="AX30" s="596" t="s">
        <v>10</v>
      </c>
      <c r="AY30" s="1386" t="s">
        <v>10</v>
      </c>
      <c r="AZ30" s="1388"/>
      <c r="BA30" s="1224" t="s">
        <v>11</v>
      </c>
      <c r="BB30" s="1225"/>
      <c r="BC30" s="1222"/>
      <c r="BD30" s="1223"/>
      <c r="BE30" s="1223"/>
      <c r="BF30" s="1269"/>
      <c r="BG30" s="1222"/>
      <c r="BH30" s="1269"/>
      <c r="BI30" s="1222"/>
      <c r="BJ30" s="1269"/>
      <c r="BK30" s="1222"/>
      <c r="BL30" s="1269"/>
      <c r="BM30" s="968" t="s">
        <v>2</v>
      </c>
      <c r="BN30" s="984"/>
      <c r="BO30" s="1322"/>
      <c r="BP30" s="63"/>
      <c r="BQ30" s="1172"/>
      <c r="BR30" s="1169"/>
      <c r="BS30" s="1172"/>
      <c r="BT30" s="1172"/>
      <c r="BU30" s="1172"/>
      <c r="BV30" s="1386" t="s">
        <v>10</v>
      </c>
      <c r="BW30" s="1388"/>
      <c r="BX30" s="1224" t="s">
        <v>10</v>
      </c>
      <c r="BY30" s="1225"/>
      <c r="BZ30" s="1176"/>
      <c r="CA30" s="1177"/>
      <c r="CB30" s="1177"/>
      <c r="CC30" s="1178"/>
      <c r="CD30" s="1222"/>
      <c r="CE30" s="1269"/>
      <c r="CF30" s="1222"/>
      <c r="CG30" s="1269"/>
      <c r="CH30" s="1222"/>
      <c r="CI30" s="1269"/>
      <c r="CJ30" s="1349"/>
      <c r="CK30" s="1350"/>
      <c r="CL30" s="1351"/>
      <c r="CM30" s="1341"/>
      <c r="CN30" s="1342"/>
      <c r="CO30" s="14" t="s">
        <v>2</v>
      </c>
      <c r="CP30" s="984"/>
      <c r="CQ30" s="1322"/>
      <c r="CR30" s="63"/>
      <c r="CS30" s="1172"/>
      <c r="CT30" s="1169"/>
      <c r="CU30" s="1172"/>
      <c r="CV30" s="1172"/>
      <c r="CW30" s="1172"/>
      <c r="CX30" s="1386" t="s">
        <v>10</v>
      </c>
      <c r="CY30" s="1682"/>
      <c r="CZ30" s="364" t="s">
        <v>11</v>
      </c>
      <c r="DA30" s="1176"/>
      <c r="DB30" s="1177"/>
      <c r="DC30" s="1178"/>
      <c r="DD30" s="1222"/>
      <c r="DE30" s="1269"/>
      <c r="DF30" s="1222"/>
      <c r="DG30" s="1269"/>
      <c r="DH30" s="1249"/>
      <c r="DI30" s="1710"/>
      <c r="DJ30" s="1264"/>
      <c r="DK30" s="1265"/>
      <c r="DL30" s="1807"/>
      <c r="DM30" s="1157"/>
      <c r="DN30" s="984"/>
      <c r="DO30" s="1322"/>
      <c r="DP30" s="63"/>
      <c r="DQ30" s="1172"/>
      <c r="DR30" s="1169"/>
      <c r="DS30" s="1172"/>
      <c r="DT30" s="1172"/>
      <c r="DU30" s="1386" t="s">
        <v>10</v>
      </c>
      <c r="DV30" s="1388"/>
      <c r="DW30" s="1224" t="s">
        <v>10</v>
      </c>
      <c r="DX30" s="1225"/>
      <c r="DY30" s="1176"/>
      <c r="DZ30" s="1177"/>
      <c r="EA30" s="1177"/>
      <c r="EB30" s="1178"/>
      <c r="EC30" s="1222"/>
      <c r="ED30" s="1269"/>
      <c r="EE30" s="1222"/>
      <c r="EF30" s="1269"/>
      <c r="EG30" s="1222"/>
      <c r="EH30" s="1269"/>
      <c r="EI30" s="1329"/>
      <c r="EJ30" s="1330"/>
      <c r="EK30" s="1331"/>
      <c r="EL30" s="317" t="s">
        <v>2</v>
      </c>
      <c r="EM30" s="1332"/>
      <c r="EN30" s="1333"/>
      <c r="EO30" s="1332"/>
      <c r="EP30" s="1333"/>
      <c r="EQ30" s="984"/>
      <c r="ER30" s="1322"/>
      <c r="ES30" s="1182" t="s">
        <v>49</v>
      </c>
      <c r="ET30" s="1180"/>
      <c r="EU30" s="1181"/>
      <c r="EV30" s="1766" t="s">
        <v>49</v>
      </c>
      <c r="EW30" s="1767"/>
      <c r="EX30" s="1768"/>
      <c r="EY30" s="1182" t="s">
        <v>49</v>
      </c>
      <c r="EZ30" s="1180"/>
      <c r="FA30" s="1181"/>
      <c r="FB30" s="1182" t="s">
        <v>49</v>
      </c>
      <c r="FC30" s="1180"/>
      <c r="FD30" s="1181"/>
      <c r="FE30" s="1754" t="s">
        <v>49</v>
      </c>
      <c r="FF30" s="1755"/>
      <c r="FG30" s="1756"/>
      <c r="FH30" s="1754" t="s">
        <v>49</v>
      </c>
      <c r="FI30" s="1755"/>
      <c r="FJ30" s="1756"/>
      <c r="FK30" s="1630"/>
      <c r="FL30" s="1368"/>
      <c r="FM30" s="1634"/>
      <c r="FN30" s="1632"/>
      <c r="FO30" s="1632"/>
      <c r="FP30" s="1634"/>
      <c r="FQ30" s="1687"/>
      <c r="FR30" s="1305" t="s">
        <v>55</v>
      </c>
      <c r="FS30" s="1306"/>
      <c r="FT30" s="1307"/>
      <c r="FU30" s="1305" t="s">
        <v>56</v>
      </c>
      <c r="FV30" s="1306"/>
      <c r="FW30" s="1307"/>
      <c r="FX30" s="1305" t="s">
        <v>57</v>
      </c>
      <c r="FY30" s="1306"/>
      <c r="FZ30" s="1307"/>
      <c r="GA30" s="1305" t="s">
        <v>58</v>
      </c>
      <c r="GB30" s="1306"/>
      <c r="GC30" s="1307"/>
      <c r="GD30" s="1305" t="s">
        <v>59</v>
      </c>
      <c r="GE30" s="1306"/>
      <c r="GF30" s="1307"/>
      <c r="GG30" s="1690"/>
      <c r="GH30" s="13"/>
      <c r="GI30" s="1322"/>
      <c r="GJ30" s="1485"/>
      <c r="GK30" s="1488"/>
      <c r="GL30" s="1199" t="s">
        <v>62</v>
      </c>
      <c r="GM30" s="1167" t="s">
        <v>63</v>
      </c>
      <c r="GN30" s="1167" t="s">
        <v>64</v>
      </c>
      <c r="GO30" s="1167" t="s">
        <v>65</v>
      </c>
      <c r="GP30" s="1475" t="s">
        <v>112</v>
      </c>
      <c r="GQ30" s="1199" t="s">
        <v>62</v>
      </c>
      <c r="GR30" s="1167" t="s">
        <v>63</v>
      </c>
      <c r="GS30" s="1167" t="s">
        <v>64</v>
      </c>
      <c r="GT30" s="1167" t="s">
        <v>65</v>
      </c>
      <c r="GU30" s="1475" t="s">
        <v>112</v>
      </c>
      <c r="GV30" s="1643"/>
      <c r="GW30" s="1646"/>
      <c r="GX30" s="1717"/>
      <c r="GY30" s="489" t="s">
        <v>50</v>
      </c>
      <c r="GZ30" s="15" t="s">
        <v>67</v>
      </c>
      <c r="HA30" s="16" t="s">
        <v>68</v>
      </c>
      <c r="HB30" s="16" t="s">
        <v>69</v>
      </c>
      <c r="HC30" s="1639" t="s">
        <v>70</v>
      </c>
      <c r="HD30" s="1639" t="s">
        <v>71</v>
      </c>
      <c r="HE30" s="1639" t="s">
        <v>72</v>
      </c>
      <c r="HF30" s="1639" t="s">
        <v>73</v>
      </c>
      <c r="HG30" s="1720" t="s">
        <v>74</v>
      </c>
      <c r="HH30" s="13"/>
      <c r="HI30" s="194" t="s">
        <v>167</v>
      </c>
      <c r="HJ30" s="1763" t="s">
        <v>75</v>
      </c>
      <c r="HK30" s="1203" t="s">
        <v>124</v>
      </c>
      <c r="HL30" s="1203" t="s">
        <v>76</v>
      </c>
      <c r="HM30" s="1203" t="s">
        <v>77</v>
      </c>
      <c r="HN30" s="1203" t="s">
        <v>78</v>
      </c>
      <c r="HO30" s="1203" t="s">
        <v>116</v>
      </c>
      <c r="HP30" s="1203" t="s">
        <v>117</v>
      </c>
      <c r="HQ30" s="740" t="s">
        <v>79</v>
      </c>
      <c r="HR30" s="1637"/>
      <c r="HS30" s="1662"/>
      <c r="HT30" s="1626" t="s">
        <v>62</v>
      </c>
      <c r="HU30" s="1628" t="s">
        <v>63</v>
      </c>
      <c r="HV30" s="1628" t="s">
        <v>64</v>
      </c>
      <c r="HW30" s="1628" t="s">
        <v>65</v>
      </c>
      <c r="HX30" s="1761" t="s">
        <v>190</v>
      </c>
      <c r="HY30" s="1127" t="s">
        <v>68</v>
      </c>
      <c r="HZ30" s="1127" t="s">
        <v>83</v>
      </c>
      <c r="IA30" s="1127" t="s">
        <v>84</v>
      </c>
      <c r="IB30" s="1127" t="s">
        <v>85</v>
      </c>
      <c r="IC30" s="1137" t="s">
        <v>86</v>
      </c>
      <c r="ID30" s="1315" t="s">
        <v>87</v>
      </c>
      <c r="IE30" s="1654" t="s">
        <v>88</v>
      </c>
      <c r="IF30" s="1127" t="s">
        <v>79</v>
      </c>
      <c r="IG30" s="17"/>
      <c r="IH30" s="980" t="s">
        <v>167</v>
      </c>
      <c r="II30" s="1239"/>
      <c r="IJ30" s="1240"/>
      <c r="IK30" s="1241"/>
      <c r="IL30" s="1239"/>
      <c r="IM30" s="1240"/>
      <c r="IN30" s="1241"/>
      <c r="IO30" s="1239"/>
      <c r="IP30" s="1240"/>
      <c r="IQ30" s="1241"/>
      <c r="IR30" s="1239"/>
      <c r="IS30" s="1240"/>
      <c r="IT30" s="1241"/>
      <c r="IU30" s="1239"/>
      <c r="IV30" s="1240"/>
      <c r="IW30" s="1241"/>
      <c r="IX30" s="1215" t="s">
        <v>97</v>
      </c>
      <c r="IY30" s="1464"/>
      <c r="IZ30" s="1615"/>
      <c r="JA30" s="1215" t="s">
        <v>97</v>
      </c>
      <c r="JB30" s="1464"/>
      <c r="JC30" s="1615"/>
      <c r="JD30" s="1725" t="s">
        <v>99</v>
      </c>
      <c r="JE30" s="1213" t="s">
        <v>100</v>
      </c>
      <c r="JF30" s="1213" t="s">
        <v>101</v>
      </c>
      <c r="JG30" s="1412" t="s">
        <v>102</v>
      </c>
      <c r="JH30" s="1167" t="s">
        <v>189</v>
      </c>
      <c r="JI30" s="17"/>
      <c r="JJ30" s="980" t="s">
        <v>167</v>
      </c>
      <c r="JK30" s="1275" t="s">
        <v>106</v>
      </c>
      <c r="JL30" s="1276"/>
      <c r="JM30" s="1616" t="s">
        <v>107</v>
      </c>
      <c r="JN30" s="1617"/>
      <c r="JO30" s="1618"/>
      <c r="JP30" s="1279" t="s">
        <v>99</v>
      </c>
      <c r="JQ30" s="1281" t="s">
        <v>100</v>
      </c>
      <c r="JR30" s="1281" t="s">
        <v>101</v>
      </c>
      <c r="JS30" s="1281" t="s">
        <v>102</v>
      </c>
      <c r="JT30" s="1478" t="s">
        <v>68</v>
      </c>
      <c r="JU30" s="1290" t="s">
        <v>194</v>
      </c>
      <c r="JV30" s="1290" t="s">
        <v>195</v>
      </c>
      <c r="JW30" s="1290" t="s">
        <v>191</v>
      </c>
      <c r="JX30" s="1290" t="s">
        <v>196</v>
      </c>
      <c r="JY30" s="1290" t="s">
        <v>197</v>
      </c>
      <c r="JZ30" s="1290" t="s">
        <v>194</v>
      </c>
      <c r="KA30" s="1290" t="s">
        <v>195</v>
      </c>
      <c r="KB30" s="1290" t="s">
        <v>191</v>
      </c>
      <c r="KC30" s="1290" t="s">
        <v>196</v>
      </c>
      <c r="KD30" s="1290" t="s">
        <v>197</v>
      </c>
      <c r="KE30" s="1252"/>
      <c r="KF30" s="1294"/>
      <c r="KG30" s="1587"/>
      <c r="KH30" s="1590"/>
      <c r="KI30" s="1582"/>
      <c r="KJ30" s="1600"/>
      <c r="KK30" s="298"/>
      <c r="KL30" s="980" t="s">
        <v>167</v>
      </c>
      <c r="KM30" s="1466" t="s">
        <v>215</v>
      </c>
      <c r="KN30" s="1467" t="s">
        <v>216</v>
      </c>
      <c r="KO30" s="1764" t="s">
        <v>217</v>
      </c>
      <c r="KP30" s="1466" t="s">
        <v>215</v>
      </c>
      <c r="KQ30" s="1467" t="s">
        <v>216</v>
      </c>
      <c r="KR30" s="1764" t="s">
        <v>217</v>
      </c>
      <c r="KS30" s="1466" t="s">
        <v>215</v>
      </c>
      <c r="KT30" s="1467" t="s">
        <v>216</v>
      </c>
      <c r="KU30" s="1764" t="s">
        <v>217</v>
      </c>
      <c r="KV30" s="1230" t="s">
        <v>206</v>
      </c>
      <c r="KW30" s="1232"/>
      <c r="KY30" s="1230" t="s">
        <v>207</v>
      </c>
      <c r="KZ30" s="1231"/>
      <c r="LA30" s="1231"/>
      <c r="LB30" s="1232"/>
      <c r="LD30" s="980" t="s">
        <v>167</v>
      </c>
      <c r="LE30" s="1239"/>
      <c r="LF30" s="1240"/>
      <c r="LG30" s="1241"/>
      <c r="LH30" s="1239"/>
      <c r="LI30" s="1240"/>
      <c r="LJ30" s="1241"/>
      <c r="LK30" s="466" t="s">
        <v>208</v>
      </c>
      <c r="LL30" s="463" t="s">
        <v>209</v>
      </c>
      <c r="LM30" s="463" t="s">
        <v>205</v>
      </c>
      <c r="LN30" s="464" t="s">
        <v>210</v>
      </c>
      <c r="LO30" s="1121"/>
      <c r="LP30" s="1122"/>
      <c r="LQ30" s="1122"/>
      <c r="LR30" s="1123"/>
      <c r="LS30" s="913" t="s">
        <v>230</v>
      </c>
      <c r="LT30" s="912" t="s">
        <v>231</v>
      </c>
      <c r="LU30" s="912" t="s">
        <v>232</v>
      </c>
      <c r="LV30" s="912" t="s">
        <v>233</v>
      </c>
      <c r="LW30" s="919" t="s">
        <v>234</v>
      </c>
    </row>
    <row r="31" spans="1:336" ht="53.25" customHeight="1" thickBot="1" x14ac:dyDescent="0.35">
      <c r="A31" s="1676"/>
      <c r="B31" s="1677"/>
      <c r="C31" s="63" t="s">
        <v>171</v>
      </c>
      <c r="D31" s="1678"/>
      <c r="E31" s="1577"/>
      <c r="F31" s="1679"/>
      <c r="G31" s="1562"/>
      <c r="H31" s="1680"/>
      <c r="I31" s="1680"/>
      <c r="J31" s="18" t="s">
        <v>12</v>
      </c>
      <c r="K31" s="974" t="s">
        <v>13</v>
      </c>
      <c r="L31" s="465" t="s">
        <v>14</v>
      </c>
      <c r="M31" s="1136"/>
      <c r="N31" s="973" t="s">
        <v>12</v>
      </c>
      <c r="O31" s="19" t="s">
        <v>13</v>
      </c>
      <c r="P31" s="21" t="s">
        <v>14</v>
      </c>
      <c r="Q31" s="394" t="s">
        <v>148</v>
      </c>
      <c r="R31" s="973" t="s">
        <v>13</v>
      </c>
      <c r="S31" s="21" t="s">
        <v>14</v>
      </c>
      <c r="T31" s="19" t="s">
        <v>13</v>
      </c>
      <c r="U31" s="21" t="s">
        <v>14</v>
      </c>
      <c r="V31" s="19" t="s">
        <v>13</v>
      </c>
      <c r="W31" s="982" t="s">
        <v>14</v>
      </c>
      <c r="X31" s="41" t="s">
        <v>12</v>
      </c>
      <c r="Y31" s="982" t="s">
        <v>13</v>
      </c>
      <c r="Z31" s="973" t="s">
        <v>12</v>
      </c>
      <c r="AA31" s="20" t="s">
        <v>13</v>
      </c>
      <c r="AB31" s="973" t="s">
        <v>12</v>
      </c>
      <c r="AC31" s="21" t="s">
        <v>13</v>
      </c>
      <c r="AD31" s="973" t="s">
        <v>12</v>
      </c>
      <c r="AE31" s="19" t="s">
        <v>13</v>
      </c>
      <c r="AF31" s="21" t="s">
        <v>14</v>
      </c>
      <c r="AG31" s="21"/>
      <c r="AH31" s="11"/>
      <c r="AI31" s="1322"/>
      <c r="AJ31" s="63" t="s">
        <v>171</v>
      </c>
      <c r="AK31" s="991" t="s">
        <v>14</v>
      </c>
      <c r="AL31" s="707" t="s">
        <v>148</v>
      </c>
      <c r="AM31" s="991" t="s">
        <v>12</v>
      </c>
      <c r="AN31" s="991" t="s">
        <v>12</v>
      </c>
      <c r="AO31" s="973" t="s">
        <v>12</v>
      </c>
      <c r="AP31" s="21" t="s">
        <v>13</v>
      </c>
      <c r="AQ31" s="1171"/>
      <c r="AR31" s="978" t="s">
        <v>12</v>
      </c>
      <c r="AS31" s="21" t="s">
        <v>13</v>
      </c>
      <c r="AT31" s="969" t="s">
        <v>12</v>
      </c>
      <c r="AU31" s="991" t="s">
        <v>13</v>
      </c>
      <c r="AV31" s="707" t="s">
        <v>148</v>
      </c>
      <c r="AW31" s="991" t="s">
        <v>12</v>
      </c>
      <c r="AX31" s="595" t="s">
        <v>221</v>
      </c>
      <c r="AY31" s="41" t="s">
        <v>12</v>
      </c>
      <c r="AZ31" s="974" t="s">
        <v>13</v>
      </c>
      <c r="BA31" s="972" t="s">
        <v>14</v>
      </c>
      <c r="BB31" s="711" t="s">
        <v>148</v>
      </c>
      <c r="BC31" s="978" t="s">
        <v>12</v>
      </c>
      <c r="BD31" s="19" t="s">
        <v>13</v>
      </c>
      <c r="BE31" s="21" t="s">
        <v>14</v>
      </c>
      <c r="BF31" s="746" t="s">
        <v>148</v>
      </c>
      <c r="BG31" s="973" t="s">
        <v>13</v>
      </c>
      <c r="BH31" s="21" t="s">
        <v>14</v>
      </c>
      <c r="BI31" s="973" t="s">
        <v>13</v>
      </c>
      <c r="BJ31" s="21" t="s">
        <v>14</v>
      </c>
      <c r="BK31" s="973" t="s">
        <v>13</v>
      </c>
      <c r="BL31" s="21" t="s">
        <v>14</v>
      </c>
      <c r="BM31" s="79" t="s">
        <v>12</v>
      </c>
      <c r="BN31" s="11"/>
      <c r="BO31" s="1322"/>
      <c r="BP31" s="63" t="s">
        <v>171</v>
      </c>
      <c r="BQ31" s="23" t="s">
        <v>12</v>
      </c>
      <c r="BR31" s="24" t="s">
        <v>12</v>
      </c>
      <c r="BS31" s="23" t="s">
        <v>12</v>
      </c>
      <c r="BT31" s="23" t="s">
        <v>12</v>
      </c>
      <c r="BU31" s="23" t="s">
        <v>12</v>
      </c>
      <c r="BV31" s="973" t="s">
        <v>12</v>
      </c>
      <c r="BW31" s="19" t="s">
        <v>13</v>
      </c>
      <c r="BX31" s="1026" t="s">
        <v>221</v>
      </c>
      <c r="BY31" s="713" t="s">
        <v>165</v>
      </c>
      <c r="BZ31" s="973" t="s">
        <v>12</v>
      </c>
      <c r="CA31" s="19" t="s">
        <v>13</v>
      </c>
      <c r="CB31" s="21" t="s">
        <v>14</v>
      </c>
      <c r="CC31" s="714" t="s">
        <v>166</v>
      </c>
      <c r="CD31" s="1028" t="s">
        <v>13</v>
      </c>
      <c r="CE31" s="1027" t="s">
        <v>221</v>
      </c>
      <c r="CF31" s="973" t="s">
        <v>13</v>
      </c>
      <c r="CG31" s="21" t="s">
        <v>14</v>
      </c>
      <c r="CH31" s="929" t="s">
        <v>12</v>
      </c>
      <c r="CI31" s="930" t="s">
        <v>221</v>
      </c>
      <c r="CJ31" s="973" t="s">
        <v>12</v>
      </c>
      <c r="CK31" s="21" t="s">
        <v>13</v>
      </c>
      <c r="CL31" s="479" t="s">
        <v>165</v>
      </c>
      <c r="CM31" s="848" t="s">
        <v>200</v>
      </c>
      <c r="CN31" s="849" t="s">
        <v>201</v>
      </c>
      <c r="CO31" s="79" t="s">
        <v>12</v>
      </c>
      <c r="CP31" s="11"/>
      <c r="CQ31" s="1385"/>
      <c r="CR31" s="63" t="s">
        <v>147</v>
      </c>
      <c r="CS31" s="23" t="s">
        <v>12</v>
      </c>
      <c r="CT31" s="24" t="s">
        <v>12</v>
      </c>
      <c r="CU31" s="23" t="s">
        <v>12</v>
      </c>
      <c r="CV31" s="23" t="s">
        <v>12</v>
      </c>
      <c r="CW31" s="23" t="s">
        <v>12</v>
      </c>
      <c r="CX31" s="973" t="s">
        <v>12</v>
      </c>
      <c r="CY31" s="19" t="s">
        <v>13</v>
      </c>
      <c r="CZ31" s="21" t="s">
        <v>14</v>
      </c>
      <c r="DA31" s="973" t="s">
        <v>12</v>
      </c>
      <c r="DB31" s="19" t="s">
        <v>13</v>
      </c>
      <c r="DC31" s="21" t="s">
        <v>14</v>
      </c>
      <c r="DD31" s="973" t="s">
        <v>13</v>
      </c>
      <c r="DE31" s="21" t="s">
        <v>14</v>
      </c>
      <c r="DF31" s="973" t="s">
        <v>13</v>
      </c>
      <c r="DG31" s="21" t="s">
        <v>14</v>
      </c>
      <c r="DH31" s="973" t="s">
        <v>108</v>
      </c>
      <c r="DI31" s="20" t="s">
        <v>14</v>
      </c>
      <c r="DJ31" s="973" t="s">
        <v>12</v>
      </c>
      <c r="DK31" s="21" t="s">
        <v>13</v>
      </c>
      <c r="DL31" s="1014" t="s">
        <v>200</v>
      </c>
      <c r="DM31" s="361" t="s">
        <v>201</v>
      </c>
      <c r="DN31" s="11"/>
      <c r="DO31" s="1385"/>
      <c r="DP31" s="63" t="s">
        <v>171</v>
      </c>
      <c r="DQ31" s="75" t="s">
        <v>12</v>
      </c>
      <c r="DR31" s="429" t="s">
        <v>12</v>
      </c>
      <c r="DS31" s="75" t="s">
        <v>12</v>
      </c>
      <c r="DT31" s="752" t="s">
        <v>12</v>
      </c>
      <c r="DU31" s="753" t="s">
        <v>12</v>
      </c>
      <c r="DV31" s="754" t="s">
        <v>13</v>
      </c>
      <c r="DW31" s="1058" t="s">
        <v>221</v>
      </c>
      <c r="DX31" s="756" t="s">
        <v>165</v>
      </c>
      <c r="DY31" s="973" t="s">
        <v>12</v>
      </c>
      <c r="DZ31" s="19" t="s">
        <v>13</v>
      </c>
      <c r="EA31" s="21" t="s">
        <v>14</v>
      </c>
      <c r="EB31" s="390" t="s">
        <v>148</v>
      </c>
      <c r="EC31" s="978" t="s">
        <v>13</v>
      </c>
      <c r="ED31" s="21" t="s">
        <v>14</v>
      </c>
      <c r="EE31" s="973" t="s">
        <v>13</v>
      </c>
      <c r="EF31" s="20" t="s">
        <v>14</v>
      </c>
      <c r="EG31" s="973" t="s">
        <v>12</v>
      </c>
      <c r="EH31" s="21" t="s">
        <v>14</v>
      </c>
      <c r="EI31" s="978" t="s">
        <v>12</v>
      </c>
      <c r="EJ31" s="21" t="s">
        <v>13</v>
      </c>
      <c r="EK31" s="722" t="s">
        <v>148</v>
      </c>
      <c r="EL31" s="41" t="s">
        <v>12</v>
      </c>
      <c r="EM31" s="969" t="s">
        <v>13</v>
      </c>
      <c r="EN31" s="723" t="s">
        <v>148</v>
      </c>
      <c r="EO31" s="969" t="s">
        <v>13</v>
      </c>
      <c r="EP31" s="707" t="s">
        <v>148</v>
      </c>
      <c r="EQ31" s="11"/>
      <c r="ER31" s="1385"/>
      <c r="ES31" s="18" t="s">
        <v>12</v>
      </c>
      <c r="ET31" s="974" t="s">
        <v>13</v>
      </c>
      <c r="EU31" s="841" t="s">
        <v>14</v>
      </c>
      <c r="EV31" s="985" t="s">
        <v>12</v>
      </c>
      <c r="EW31" s="986" t="s">
        <v>13</v>
      </c>
      <c r="EX31" s="987" t="s">
        <v>14</v>
      </c>
      <c r="EY31" s="41" t="s">
        <v>12</v>
      </c>
      <c r="EZ31" s="974" t="s">
        <v>13</v>
      </c>
      <c r="FA31" s="841" t="s">
        <v>14</v>
      </c>
      <c r="FB31" s="18" t="s">
        <v>12</v>
      </c>
      <c r="FC31" s="974" t="s">
        <v>13</v>
      </c>
      <c r="FD31" s="982" t="s">
        <v>14</v>
      </c>
      <c r="FE31" s="41" t="s">
        <v>12</v>
      </c>
      <c r="FF31" s="974" t="s">
        <v>13</v>
      </c>
      <c r="FG31" s="841" t="s">
        <v>14</v>
      </c>
      <c r="FH31" s="18" t="s">
        <v>12</v>
      </c>
      <c r="FI31" s="974" t="s">
        <v>13</v>
      </c>
      <c r="FJ31" s="982" t="s">
        <v>14</v>
      </c>
      <c r="FK31" s="1631"/>
      <c r="FL31" s="1683"/>
      <c r="FM31" s="1635"/>
      <c r="FN31" s="1633"/>
      <c r="FO31" s="1633"/>
      <c r="FP31" s="1635"/>
      <c r="FQ31" s="1688"/>
      <c r="FR31" s="185" t="s">
        <v>12</v>
      </c>
      <c r="FS31" s="975" t="s">
        <v>13</v>
      </c>
      <c r="FT31" s="975" t="s">
        <v>14</v>
      </c>
      <c r="FU31" s="41" t="s">
        <v>12</v>
      </c>
      <c r="FV31" s="974" t="s">
        <v>13</v>
      </c>
      <c r="FW31" s="982" t="s">
        <v>14</v>
      </c>
      <c r="FX31" s="18" t="s">
        <v>12</v>
      </c>
      <c r="FY31" s="974" t="s">
        <v>13</v>
      </c>
      <c r="FZ31" s="982" t="s">
        <v>14</v>
      </c>
      <c r="GA31" s="18" t="s">
        <v>12</v>
      </c>
      <c r="GB31" s="974" t="s">
        <v>13</v>
      </c>
      <c r="GC31" s="982" t="s">
        <v>14</v>
      </c>
      <c r="GD31" s="18" t="s">
        <v>12</v>
      </c>
      <c r="GE31" s="974" t="s">
        <v>13</v>
      </c>
      <c r="GF31" s="982" t="s">
        <v>14</v>
      </c>
      <c r="GG31" s="76" t="s">
        <v>125</v>
      </c>
      <c r="GH31" s="25"/>
      <c r="GI31" s="1385"/>
      <c r="GJ31" s="1486"/>
      <c r="GK31" s="1489"/>
      <c r="GL31" s="1640"/>
      <c r="GM31" s="1169"/>
      <c r="GN31" s="1169"/>
      <c r="GO31" s="1169"/>
      <c r="GP31" s="1641"/>
      <c r="GQ31" s="1640"/>
      <c r="GR31" s="1169"/>
      <c r="GS31" s="1169"/>
      <c r="GT31" s="1169"/>
      <c r="GU31" s="1641"/>
      <c r="GV31" s="1644"/>
      <c r="GW31" s="1647"/>
      <c r="GX31" s="1718"/>
      <c r="GY31" s="490" t="s">
        <v>12</v>
      </c>
      <c r="GZ31" s="74" t="s">
        <v>12</v>
      </c>
      <c r="HA31" s="74" t="s">
        <v>12</v>
      </c>
      <c r="HB31" s="74" t="s">
        <v>12</v>
      </c>
      <c r="HC31" s="1185"/>
      <c r="HD31" s="1185"/>
      <c r="HE31" s="1185"/>
      <c r="HF31" s="1185"/>
      <c r="HG31" s="1187"/>
      <c r="HH31" s="13"/>
      <c r="HI31" s="195"/>
      <c r="HJ31" s="1760"/>
      <c r="HK31" s="1760"/>
      <c r="HL31" s="1760"/>
      <c r="HM31" s="1760"/>
      <c r="HN31" s="1760"/>
      <c r="HO31" s="1760"/>
      <c r="HP31" s="1760"/>
      <c r="HQ31" s="982" t="s">
        <v>12</v>
      </c>
      <c r="HR31" s="1638"/>
      <c r="HS31" s="1663"/>
      <c r="HT31" s="1627"/>
      <c r="HU31" s="1629"/>
      <c r="HV31" s="1629"/>
      <c r="HW31" s="1629"/>
      <c r="HX31" s="1762"/>
      <c r="HY31" s="1622"/>
      <c r="HZ31" s="1622"/>
      <c r="IA31" s="1622"/>
      <c r="IB31" s="1622"/>
      <c r="IC31" s="1652"/>
      <c r="ID31" s="1653"/>
      <c r="IE31" s="1655"/>
      <c r="IF31" s="1622"/>
      <c r="IG31" s="17"/>
      <c r="IH31" s="42"/>
      <c r="II31" s="18" t="s">
        <v>12</v>
      </c>
      <c r="IJ31" s="974" t="s">
        <v>13</v>
      </c>
      <c r="IK31" s="841" t="s">
        <v>14</v>
      </c>
      <c r="IL31" s="18" t="s">
        <v>12</v>
      </c>
      <c r="IM31" s="974" t="s">
        <v>13</v>
      </c>
      <c r="IN31" s="982" t="s">
        <v>14</v>
      </c>
      <c r="IO31" s="41" t="s">
        <v>12</v>
      </c>
      <c r="IP31" s="974" t="s">
        <v>13</v>
      </c>
      <c r="IQ31" s="841" t="s">
        <v>14</v>
      </c>
      <c r="IR31" s="18" t="s">
        <v>12</v>
      </c>
      <c r="IS31" s="974" t="s">
        <v>13</v>
      </c>
      <c r="IT31" s="982" t="s">
        <v>14</v>
      </c>
      <c r="IU31" s="41" t="s">
        <v>12</v>
      </c>
      <c r="IV31" s="974" t="s">
        <v>13</v>
      </c>
      <c r="IW31" s="982" t="s">
        <v>14</v>
      </c>
      <c r="IX31" s="26" t="s">
        <v>12</v>
      </c>
      <c r="IY31" s="27" t="s">
        <v>13</v>
      </c>
      <c r="IZ31" s="28" t="s">
        <v>14</v>
      </c>
      <c r="JA31" s="50" t="s">
        <v>12</v>
      </c>
      <c r="JB31" s="29" t="s">
        <v>13</v>
      </c>
      <c r="JC31" s="30" t="s">
        <v>14</v>
      </c>
      <c r="JD31" s="1726"/>
      <c r="JE31" s="1727"/>
      <c r="JF31" s="1727"/>
      <c r="JG31" s="1621"/>
      <c r="JH31" s="1169"/>
      <c r="JI31" s="17"/>
      <c r="JJ31" s="42"/>
      <c r="JK31" s="51" t="s">
        <v>108</v>
      </c>
      <c r="JL31" s="52" t="s">
        <v>109</v>
      </c>
      <c r="JM31" s="53" t="s">
        <v>108</v>
      </c>
      <c r="JN31" s="53" t="s">
        <v>109</v>
      </c>
      <c r="JO31" s="54" t="s">
        <v>110</v>
      </c>
      <c r="JP31" s="1749"/>
      <c r="JQ31" s="1619"/>
      <c r="JR31" s="1619"/>
      <c r="JS31" s="1619"/>
      <c r="JT31" s="1765"/>
      <c r="JU31" s="1620"/>
      <c r="JV31" s="1620"/>
      <c r="JW31" s="1620"/>
      <c r="JX31" s="1620"/>
      <c r="JY31" s="1620"/>
      <c r="JZ31" s="1620"/>
      <c r="KA31" s="1620"/>
      <c r="KB31" s="1620"/>
      <c r="KC31" s="1620"/>
      <c r="KD31" s="1620"/>
      <c r="KE31" s="1614"/>
      <c r="KF31" s="1585"/>
      <c r="KG31" s="1588"/>
      <c r="KH31" s="1591"/>
      <c r="KI31" s="1583"/>
      <c r="KJ31" s="1601"/>
      <c r="KK31" s="298"/>
      <c r="KL31" s="42"/>
      <c r="KM31" s="1726"/>
      <c r="KN31" s="1727"/>
      <c r="KO31" s="1621"/>
      <c r="KP31" s="1726"/>
      <c r="KQ31" s="1727"/>
      <c r="KR31" s="1621"/>
      <c r="KS31" s="1726"/>
      <c r="KT31" s="1727"/>
      <c r="KU31" s="1621"/>
      <c r="KV31" s="775" t="s">
        <v>12</v>
      </c>
      <c r="KW31" s="776" t="s">
        <v>13</v>
      </c>
      <c r="KY31" s="777" t="s">
        <v>208</v>
      </c>
      <c r="KZ31" s="778" t="s">
        <v>209</v>
      </c>
      <c r="LA31" s="778" t="s">
        <v>205</v>
      </c>
      <c r="LB31" s="779" t="s">
        <v>210</v>
      </c>
      <c r="LD31" s="560"/>
      <c r="LE31" s="805" t="s">
        <v>12</v>
      </c>
      <c r="LF31" s="606" t="s">
        <v>13</v>
      </c>
      <c r="LG31" s="607" t="s">
        <v>14</v>
      </c>
      <c r="LH31" s="605" t="s">
        <v>12</v>
      </c>
      <c r="LI31" s="606" t="s">
        <v>13</v>
      </c>
      <c r="LJ31" s="607" t="s">
        <v>14</v>
      </c>
      <c r="LK31" s="782" t="s">
        <v>14</v>
      </c>
      <c r="LL31" s="783" t="s">
        <v>14</v>
      </c>
      <c r="LM31" s="783" t="s">
        <v>14</v>
      </c>
      <c r="LN31" s="784" t="s">
        <v>14</v>
      </c>
      <c r="LO31" s="963" t="s">
        <v>208</v>
      </c>
      <c r="LP31" s="785" t="s">
        <v>209</v>
      </c>
      <c r="LQ31" s="785" t="s">
        <v>205</v>
      </c>
      <c r="LR31" s="786" t="s">
        <v>210</v>
      </c>
      <c r="LS31" s="916" t="s">
        <v>228</v>
      </c>
      <c r="LT31" s="917" t="s">
        <v>228</v>
      </c>
      <c r="LU31" s="917" t="s">
        <v>228</v>
      </c>
      <c r="LV31" s="917" t="s">
        <v>228</v>
      </c>
      <c r="LW31" s="920" t="s">
        <v>228</v>
      </c>
    </row>
    <row r="32" spans="1:336" s="288" customFormat="1" ht="21" customHeight="1" thickBot="1" x14ac:dyDescent="0.35">
      <c r="A32" s="70"/>
      <c r="B32" s="55" t="s">
        <v>131</v>
      </c>
      <c r="C32" s="80">
        <f>C33+C34+C40+C45</f>
        <v>525</v>
      </c>
      <c r="D32" s="881">
        <f>D33+D34+D40+D45</f>
        <v>33</v>
      </c>
      <c r="E32" s="56">
        <f>E33+E34+E40+E45</f>
        <v>0</v>
      </c>
      <c r="F32" s="56">
        <f>F33+F34+F40+F45</f>
        <v>0</v>
      </c>
      <c r="G32" s="705">
        <f t="shared" ref="G32:G47" si="152">SUM(D32:F32)/C32*100</f>
        <v>6.2857142857142865</v>
      </c>
      <c r="H32" s="56">
        <f>H33+H34+H40+H45</f>
        <v>33</v>
      </c>
      <c r="I32" s="403">
        <f>I33+I34+I40+I45</f>
        <v>0</v>
      </c>
      <c r="J32" s="178">
        <f>J33+J34+J40+J45</f>
        <v>48</v>
      </c>
      <c r="K32" s="56">
        <f>K33+K34+K40+K45</f>
        <v>54</v>
      </c>
      <c r="L32" s="56">
        <f>L33+L34+L40+L45</f>
        <v>28</v>
      </c>
      <c r="M32" s="405">
        <f>L32/C32*100</f>
        <v>5.3333333333333339</v>
      </c>
      <c r="N32" s="178">
        <f>N33+N34+N40+N45</f>
        <v>48</v>
      </c>
      <c r="O32" s="56">
        <f>O33+O34+O40+O45</f>
        <v>54</v>
      </c>
      <c r="P32" s="56">
        <f>P33+P34+P40+P45</f>
        <v>29</v>
      </c>
      <c r="Q32" s="395">
        <f>P32/C32*100</f>
        <v>5.5238095238095237</v>
      </c>
      <c r="R32" s="178">
        <f t="shared" ref="R32:AF32" si="153">R33+R34+R40+R45</f>
        <v>0</v>
      </c>
      <c r="S32" s="56">
        <f t="shared" si="153"/>
        <v>0</v>
      </c>
      <c r="T32" s="56">
        <f t="shared" si="153"/>
        <v>0</v>
      </c>
      <c r="U32" s="56">
        <f t="shared" si="153"/>
        <v>0</v>
      </c>
      <c r="V32" s="56">
        <f t="shared" si="153"/>
        <v>0</v>
      </c>
      <c r="W32" s="393">
        <f t="shared" si="153"/>
        <v>0</v>
      </c>
      <c r="X32" s="56">
        <f t="shared" si="153"/>
        <v>48</v>
      </c>
      <c r="Y32" s="56">
        <f t="shared" si="153"/>
        <v>54</v>
      </c>
      <c r="Z32" s="56">
        <f t="shared" si="153"/>
        <v>48</v>
      </c>
      <c r="AA32" s="56">
        <f t="shared" si="153"/>
        <v>54</v>
      </c>
      <c r="AB32" s="56">
        <f t="shared" si="153"/>
        <v>36</v>
      </c>
      <c r="AC32" s="56">
        <f t="shared" si="153"/>
        <v>48</v>
      </c>
      <c r="AD32" s="56">
        <f t="shared" si="153"/>
        <v>0</v>
      </c>
      <c r="AE32" s="56">
        <f t="shared" si="153"/>
        <v>0</v>
      </c>
      <c r="AF32" s="393">
        <f t="shared" si="153"/>
        <v>0</v>
      </c>
      <c r="AG32" s="393"/>
      <c r="AH32" s="58"/>
      <c r="AI32" s="769" t="s">
        <v>131</v>
      </c>
      <c r="AJ32" s="844">
        <f>AJ34+AJ40+AJ45+AJ33</f>
        <v>579</v>
      </c>
      <c r="AK32" s="759">
        <f>AK33+AK34+AK40+AK45</f>
        <v>51</v>
      </c>
      <c r="AL32" s="845">
        <f>AK32/AJ32*100</f>
        <v>8.8082901554404138</v>
      </c>
      <c r="AM32" s="762">
        <f t="shared" ref="AM32:AU32" si="154">AM33+AM34+AM40+AM45</f>
        <v>52</v>
      </c>
      <c r="AN32" s="762">
        <f t="shared" si="154"/>
        <v>47</v>
      </c>
      <c r="AO32" s="762">
        <f t="shared" si="154"/>
        <v>7</v>
      </c>
      <c r="AP32" s="762">
        <f t="shared" si="154"/>
        <v>0</v>
      </c>
      <c r="AQ32" s="770">
        <f t="shared" si="154"/>
        <v>33</v>
      </c>
      <c r="AR32" s="762">
        <f t="shared" si="154"/>
        <v>2</v>
      </c>
      <c r="AS32" s="762">
        <f t="shared" si="154"/>
        <v>0</v>
      </c>
      <c r="AT32" s="846">
        <f t="shared" si="154"/>
        <v>37</v>
      </c>
      <c r="AU32" s="759">
        <f t="shared" si="154"/>
        <v>48</v>
      </c>
      <c r="AV32" s="845">
        <f>AU32/AJ32*100</f>
        <v>8.2901554404145088</v>
      </c>
      <c r="AW32" s="762">
        <f>AW33+AW34+AW40+AW45</f>
        <v>50</v>
      </c>
      <c r="AX32" s="847">
        <f>AX33+AX34+AX40+AX45</f>
        <v>49</v>
      </c>
      <c r="AY32" s="762">
        <f t="shared" ref="AY32:BA32" si="155">AY33+AY34+AY40+AY45</f>
        <v>0</v>
      </c>
      <c r="AZ32" s="762">
        <f t="shared" si="155"/>
        <v>0</v>
      </c>
      <c r="BA32" s="762">
        <f t="shared" si="155"/>
        <v>0</v>
      </c>
      <c r="BB32" s="845">
        <f t="shared" ref="BB32:BB47" si="156">BA32/AJ32*100</f>
        <v>0</v>
      </c>
      <c r="BC32" s="762">
        <f t="shared" ref="BC32:BE32" si="157">BC33+BC34+BC40+BC45</f>
        <v>0</v>
      </c>
      <c r="BD32" s="762">
        <f t="shared" si="157"/>
        <v>0</v>
      </c>
      <c r="BE32" s="762">
        <f t="shared" si="157"/>
        <v>1</v>
      </c>
      <c r="BF32" s="845">
        <f>BE32/AJ32*100</f>
        <v>0.17271157167530224</v>
      </c>
      <c r="BG32" s="762">
        <f t="shared" ref="BG32:BM32" si="158">BG33+BG34+BG40+BG45</f>
        <v>0</v>
      </c>
      <c r="BH32" s="762">
        <f t="shared" si="158"/>
        <v>0</v>
      </c>
      <c r="BI32" s="762">
        <f t="shared" si="158"/>
        <v>0</v>
      </c>
      <c r="BJ32" s="762">
        <f t="shared" si="158"/>
        <v>0</v>
      </c>
      <c r="BK32" s="762">
        <f t="shared" si="158"/>
        <v>0</v>
      </c>
      <c r="BL32" s="762">
        <f t="shared" si="158"/>
        <v>0</v>
      </c>
      <c r="BM32" s="770">
        <f t="shared" si="158"/>
        <v>0</v>
      </c>
      <c r="BN32" s="58"/>
      <c r="BO32" s="769" t="s">
        <v>131</v>
      </c>
      <c r="BP32" s="844">
        <f>BP34+BP40+BP45+BP33</f>
        <v>614</v>
      </c>
      <c r="BQ32" s="759">
        <f t="shared" ref="BQ32:BX32" si="159">BQ33+BQ34+BQ40+BQ45</f>
        <v>0</v>
      </c>
      <c r="BR32" s="762">
        <f t="shared" si="159"/>
        <v>37</v>
      </c>
      <c r="BS32" s="762">
        <f t="shared" si="159"/>
        <v>0</v>
      </c>
      <c r="BT32" s="762">
        <f t="shared" si="159"/>
        <v>1</v>
      </c>
      <c r="BU32" s="762">
        <f t="shared" si="159"/>
        <v>2</v>
      </c>
      <c r="BV32" s="762">
        <f t="shared" si="159"/>
        <v>0</v>
      </c>
      <c r="BW32" s="762">
        <f t="shared" si="159"/>
        <v>0</v>
      </c>
      <c r="BX32" s="762">
        <f t="shared" si="159"/>
        <v>6</v>
      </c>
      <c r="BY32" s="845">
        <f t="shared" ref="BY32" si="160">BX32/BP32*100</f>
        <v>0.97719869706840379</v>
      </c>
      <c r="BZ32" s="762">
        <f>BZ33+BZ34+BZ40+BZ45</f>
        <v>0</v>
      </c>
      <c r="CA32" s="762">
        <f>CA33+CA34+CA40+CA45</f>
        <v>0</v>
      </c>
      <c r="CB32" s="762">
        <f>CB33+CB34+CB40+CB45</f>
        <v>0</v>
      </c>
      <c r="CC32" s="845">
        <f>CB32/BP32*100</f>
        <v>0</v>
      </c>
      <c r="CD32" s="762">
        <f t="shared" ref="CD32:CK32" si="161">CD33+CD34+CD40+CD45</f>
        <v>0</v>
      </c>
      <c r="CE32" s="762">
        <f t="shared" si="161"/>
        <v>8</v>
      </c>
      <c r="CF32" s="762">
        <f t="shared" si="161"/>
        <v>0</v>
      </c>
      <c r="CG32" s="762">
        <f t="shared" si="161"/>
        <v>0</v>
      </c>
      <c r="CH32" s="762">
        <f t="shared" si="161"/>
        <v>0</v>
      </c>
      <c r="CI32" s="846">
        <f t="shared" si="161"/>
        <v>0</v>
      </c>
      <c r="CJ32" s="759">
        <f t="shared" si="161"/>
        <v>19</v>
      </c>
      <c r="CK32" s="762">
        <f t="shared" si="161"/>
        <v>5</v>
      </c>
      <c r="CL32" s="851">
        <f>CK32/BP32*100</f>
        <v>0.81433224755700329</v>
      </c>
      <c r="CM32" s="852">
        <f>CM33+CM34+CM40+CM45</f>
        <v>2</v>
      </c>
      <c r="CN32" s="853">
        <f>CN33+CN34+CN40+CN45</f>
        <v>0</v>
      </c>
      <c r="CO32" s="770">
        <f>CO33+CO34+CO40+CO45</f>
        <v>0</v>
      </c>
      <c r="CP32" s="58"/>
      <c r="CQ32" s="71" t="s">
        <v>131</v>
      </c>
      <c r="CR32" s="1008">
        <f t="shared" ref="CR32:DM32" si="162">CR33+CR34+CR40+CR45</f>
        <v>71</v>
      </c>
      <c r="CS32" s="175">
        <f t="shared" si="162"/>
        <v>0</v>
      </c>
      <c r="CT32" s="175">
        <f t="shared" si="162"/>
        <v>16</v>
      </c>
      <c r="CU32" s="72">
        <f t="shared" si="162"/>
        <v>0</v>
      </c>
      <c r="CV32" s="72">
        <f t="shared" si="162"/>
        <v>0</v>
      </c>
      <c r="CW32" s="72">
        <f t="shared" si="162"/>
        <v>0</v>
      </c>
      <c r="CX32" s="72">
        <f t="shared" si="162"/>
        <v>0</v>
      </c>
      <c r="CY32" s="72">
        <f t="shared" si="162"/>
        <v>1</v>
      </c>
      <c r="CZ32" s="72">
        <f t="shared" si="162"/>
        <v>0</v>
      </c>
      <c r="DA32" s="72">
        <f t="shared" si="162"/>
        <v>0</v>
      </c>
      <c r="DB32" s="72">
        <f t="shared" si="162"/>
        <v>1</v>
      </c>
      <c r="DC32" s="72">
        <f t="shared" si="162"/>
        <v>0</v>
      </c>
      <c r="DD32" s="72">
        <f t="shared" si="162"/>
        <v>0</v>
      </c>
      <c r="DE32" s="72">
        <f t="shared" si="162"/>
        <v>0</v>
      </c>
      <c r="DF32" s="72">
        <f t="shared" si="162"/>
        <v>0</v>
      </c>
      <c r="DG32" s="72">
        <f t="shared" si="162"/>
        <v>0</v>
      </c>
      <c r="DH32" s="72">
        <f t="shared" si="162"/>
        <v>0</v>
      </c>
      <c r="DI32" s="171">
        <f t="shared" si="162"/>
        <v>0</v>
      </c>
      <c r="DJ32" s="158">
        <f t="shared" si="162"/>
        <v>0</v>
      </c>
      <c r="DK32" s="73">
        <f t="shared" si="162"/>
        <v>1</v>
      </c>
      <c r="DL32" s="292">
        <f t="shared" si="162"/>
        <v>0</v>
      </c>
      <c r="DM32" s="355">
        <f t="shared" si="162"/>
        <v>1</v>
      </c>
      <c r="DN32" s="58"/>
      <c r="DO32" s="71" t="s">
        <v>131</v>
      </c>
      <c r="DP32" s="378">
        <f>DP34+DP40+DP45+DP33</f>
        <v>740</v>
      </c>
      <c r="DQ32" s="747">
        <f t="shared" ref="DQ32:EO32" si="163">DQ33+DQ34+DQ40+DQ45</f>
        <v>0</v>
      </c>
      <c r="DR32" s="748">
        <f t="shared" si="163"/>
        <v>8</v>
      </c>
      <c r="DS32" s="748">
        <f t="shared" si="163"/>
        <v>0</v>
      </c>
      <c r="DT32" s="749">
        <f t="shared" si="163"/>
        <v>0</v>
      </c>
      <c r="DU32" s="747">
        <f t="shared" si="163"/>
        <v>0</v>
      </c>
      <c r="DV32" s="748">
        <f t="shared" si="163"/>
        <v>0</v>
      </c>
      <c r="DW32" s="750">
        <f t="shared" si="163"/>
        <v>1</v>
      </c>
      <c r="DX32" s="751">
        <f>DW32/DP32*100</f>
        <v>0.13513513513513514</v>
      </c>
      <c r="DY32" s="389">
        <f t="shared" si="163"/>
        <v>0</v>
      </c>
      <c r="DZ32" s="242">
        <f t="shared" si="163"/>
        <v>0</v>
      </c>
      <c r="EA32" s="242">
        <f t="shared" si="163"/>
        <v>0</v>
      </c>
      <c r="EB32" s="715">
        <f>EA32/DP32*100</f>
        <v>0</v>
      </c>
      <c r="EC32" s="242">
        <f t="shared" si="163"/>
        <v>0</v>
      </c>
      <c r="ED32" s="242">
        <f t="shared" si="163"/>
        <v>0</v>
      </c>
      <c r="EE32" s="242">
        <f t="shared" si="163"/>
        <v>0</v>
      </c>
      <c r="EF32" s="352">
        <f t="shared" si="163"/>
        <v>0</v>
      </c>
      <c r="EG32" s="389">
        <f t="shared" si="163"/>
        <v>0</v>
      </c>
      <c r="EH32" s="362">
        <f t="shared" si="163"/>
        <v>0</v>
      </c>
      <c r="EI32" s="242">
        <f t="shared" si="163"/>
        <v>1</v>
      </c>
      <c r="EJ32" s="242">
        <f t="shared" si="163"/>
        <v>1</v>
      </c>
      <c r="EK32" s="715">
        <f>EJ32/DP32*100</f>
        <v>0.13513513513513514</v>
      </c>
      <c r="EL32" s="242">
        <f t="shared" si="163"/>
        <v>0</v>
      </c>
      <c r="EM32" s="242">
        <f t="shared" si="163"/>
        <v>38</v>
      </c>
      <c r="EN32" s="710">
        <f>EM32/DP32*100</f>
        <v>5.1351351351351351</v>
      </c>
      <c r="EO32" s="242">
        <f t="shared" si="163"/>
        <v>34</v>
      </c>
      <c r="EP32" s="715">
        <f>EO32/DP32*100</f>
        <v>4.5945945945945947</v>
      </c>
      <c r="EQ32" s="58"/>
      <c r="ER32" s="758" t="s">
        <v>131</v>
      </c>
      <c r="ES32" s="759">
        <f t="shared" ref="ES32:FK32" si="164">ES33+ES34+ES40+ES45</f>
        <v>0</v>
      </c>
      <c r="ET32" s="759">
        <f t="shared" si="164"/>
        <v>0</v>
      </c>
      <c r="EU32" s="760">
        <f t="shared" si="164"/>
        <v>0</v>
      </c>
      <c r="EV32" s="759">
        <f t="shared" si="164"/>
        <v>0</v>
      </c>
      <c r="EW32" s="759">
        <f t="shared" si="164"/>
        <v>0</v>
      </c>
      <c r="EX32" s="761">
        <f t="shared" si="164"/>
        <v>0</v>
      </c>
      <c r="EY32" s="762">
        <f t="shared" si="164"/>
        <v>1</v>
      </c>
      <c r="EZ32" s="759">
        <f t="shared" si="164"/>
        <v>8</v>
      </c>
      <c r="FA32" s="760">
        <f t="shared" si="164"/>
        <v>9</v>
      </c>
      <c r="FB32" s="759">
        <f t="shared" si="164"/>
        <v>12</v>
      </c>
      <c r="FC32" s="759">
        <f t="shared" si="164"/>
        <v>3</v>
      </c>
      <c r="FD32" s="761">
        <f t="shared" si="164"/>
        <v>3</v>
      </c>
      <c r="FE32" s="762">
        <f t="shared" si="164"/>
        <v>2</v>
      </c>
      <c r="FF32" s="759">
        <f t="shared" si="164"/>
        <v>1</v>
      </c>
      <c r="FG32" s="760">
        <f t="shared" si="164"/>
        <v>0</v>
      </c>
      <c r="FH32" s="759">
        <f t="shared" si="164"/>
        <v>0</v>
      </c>
      <c r="FI32" s="759">
        <f t="shared" si="164"/>
        <v>0</v>
      </c>
      <c r="FJ32" s="761">
        <f t="shared" si="164"/>
        <v>0</v>
      </c>
      <c r="FK32" s="178">
        <f t="shared" si="164"/>
        <v>454</v>
      </c>
      <c r="FL32" s="764">
        <f t="shared" ref="FL32:FL47" si="165">SUM(FM32:FQ32)/FK32*100</f>
        <v>6.607929515418502</v>
      </c>
      <c r="FM32" s="759">
        <f t="shared" ref="FM32:GG32" si="166">FM33+FM34+FM40+FM45</f>
        <v>0</v>
      </c>
      <c r="FN32" s="759">
        <f t="shared" si="166"/>
        <v>1</v>
      </c>
      <c r="FO32" s="759">
        <f t="shared" si="166"/>
        <v>15</v>
      </c>
      <c r="FP32" s="765">
        <f t="shared" si="166"/>
        <v>14</v>
      </c>
      <c r="FQ32" s="761">
        <f t="shared" si="166"/>
        <v>0</v>
      </c>
      <c r="FR32" s="759">
        <f t="shared" si="166"/>
        <v>1</v>
      </c>
      <c r="FS32" s="759">
        <f t="shared" si="166"/>
        <v>0</v>
      </c>
      <c r="FT32" s="759">
        <f t="shared" si="166"/>
        <v>0</v>
      </c>
      <c r="FU32" s="759">
        <f t="shared" si="166"/>
        <v>2</v>
      </c>
      <c r="FV32" s="759">
        <f t="shared" si="166"/>
        <v>0</v>
      </c>
      <c r="FW32" s="759">
        <f t="shared" si="166"/>
        <v>0</v>
      </c>
      <c r="FX32" s="759">
        <f t="shared" si="166"/>
        <v>7</v>
      </c>
      <c r="FY32" s="759">
        <f t="shared" si="166"/>
        <v>7</v>
      </c>
      <c r="FZ32" s="759">
        <f t="shared" si="166"/>
        <v>4</v>
      </c>
      <c r="GA32" s="759">
        <f t="shared" si="166"/>
        <v>17</v>
      </c>
      <c r="GB32" s="759">
        <f t="shared" si="166"/>
        <v>3</v>
      </c>
      <c r="GC32" s="759">
        <f t="shared" si="166"/>
        <v>3</v>
      </c>
      <c r="GD32" s="759">
        <f t="shared" si="166"/>
        <v>9</v>
      </c>
      <c r="GE32" s="759">
        <f t="shared" si="166"/>
        <v>1</v>
      </c>
      <c r="GF32" s="759">
        <f t="shared" si="166"/>
        <v>0</v>
      </c>
      <c r="GG32" s="761">
        <f t="shared" si="166"/>
        <v>2</v>
      </c>
      <c r="GH32" s="59"/>
      <c r="GI32" s="71" t="s">
        <v>131</v>
      </c>
      <c r="GJ32" s="485">
        <f>GJ33+GJ34+GJ40+GJ45</f>
        <v>3710</v>
      </c>
      <c r="GK32" s="727">
        <f>(SUM(GL32:GU32)/GJ32)*100</f>
        <v>6.6307277628032342</v>
      </c>
      <c r="GL32" s="158">
        <f t="shared" ref="GL32:HG32" si="167">GL33+GL34+GL40+GL45</f>
        <v>2</v>
      </c>
      <c r="GM32" s="72">
        <f t="shared" si="167"/>
        <v>1</v>
      </c>
      <c r="GN32" s="72">
        <f t="shared" si="167"/>
        <v>4</v>
      </c>
      <c r="GO32" s="72">
        <f t="shared" si="167"/>
        <v>4</v>
      </c>
      <c r="GP32" s="73">
        <f t="shared" si="167"/>
        <v>1</v>
      </c>
      <c r="GQ32" s="158">
        <f t="shared" si="167"/>
        <v>38</v>
      </c>
      <c r="GR32" s="72">
        <f t="shared" si="167"/>
        <v>18</v>
      </c>
      <c r="GS32" s="72">
        <f t="shared" si="167"/>
        <v>37</v>
      </c>
      <c r="GT32" s="72">
        <f t="shared" si="167"/>
        <v>87</v>
      </c>
      <c r="GU32" s="73">
        <f t="shared" si="167"/>
        <v>54</v>
      </c>
      <c r="GV32" s="182">
        <f t="shared" si="167"/>
        <v>211</v>
      </c>
      <c r="GW32" s="182">
        <f t="shared" si="167"/>
        <v>4090</v>
      </c>
      <c r="GX32" s="730">
        <f>GV32/GW32*100</f>
        <v>5.1589242053789732</v>
      </c>
      <c r="GY32" s="158">
        <f t="shared" si="167"/>
        <v>16</v>
      </c>
      <c r="GZ32" s="72">
        <f t="shared" si="167"/>
        <v>0</v>
      </c>
      <c r="HA32" s="72">
        <f t="shared" si="167"/>
        <v>1</v>
      </c>
      <c r="HB32" s="72">
        <f t="shared" si="167"/>
        <v>0</v>
      </c>
      <c r="HC32" s="72">
        <f t="shared" si="167"/>
        <v>0</v>
      </c>
      <c r="HD32" s="72">
        <f t="shared" si="167"/>
        <v>0</v>
      </c>
      <c r="HE32" s="72">
        <f t="shared" si="167"/>
        <v>0</v>
      </c>
      <c r="HF32" s="72">
        <f t="shared" si="167"/>
        <v>0</v>
      </c>
      <c r="HG32" s="73">
        <f t="shared" si="167"/>
        <v>0</v>
      </c>
      <c r="HH32" s="60"/>
      <c r="HI32" s="196" t="s">
        <v>131</v>
      </c>
      <c r="HJ32" s="175">
        <f t="shared" ref="HJ32:IF32" si="168">HJ33+HJ34+HJ40+HJ45</f>
        <v>0</v>
      </c>
      <c r="HK32" s="175">
        <f t="shared" si="168"/>
        <v>0</v>
      </c>
      <c r="HL32" s="175">
        <f t="shared" si="168"/>
        <v>0</v>
      </c>
      <c r="HM32" s="175">
        <f t="shared" si="168"/>
        <v>0</v>
      </c>
      <c r="HN32" s="175">
        <f t="shared" si="168"/>
        <v>0</v>
      </c>
      <c r="HO32" s="175">
        <f t="shared" si="168"/>
        <v>0</v>
      </c>
      <c r="HP32" s="175">
        <f t="shared" si="168"/>
        <v>0</v>
      </c>
      <c r="HQ32" s="179">
        <f t="shared" si="168"/>
        <v>2</v>
      </c>
      <c r="HR32" s="736">
        <f t="shared" si="168"/>
        <v>355</v>
      </c>
      <c r="HS32" s="732">
        <f>SUM(HT32:HX32)/HR32*100</f>
        <v>0</v>
      </c>
      <c r="HT32" s="178">
        <f t="shared" si="168"/>
        <v>0</v>
      </c>
      <c r="HU32" s="175">
        <f t="shared" si="168"/>
        <v>0</v>
      </c>
      <c r="HV32" s="175">
        <f t="shared" si="168"/>
        <v>0</v>
      </c>
      <c r="HW32" s="175">
        <f t="shared" si="168"/>
        <v>0</v>
      </c>
      <c r="HX32" s="179">
        <f t="shared" si="168"/>
        <v>0</v>
      </c>
      <c r="HY32" s="56">
        <f t="shared" si="168"/>
        <v>0</v>
      </c>
      <c r="HZ32" s="56">
        <f t="shared" si="168"/>
        <v>0</v>
      </c>
      <c r="IA32" s="56">
        <f t="shared" si="168"/>
        <v>0</v>
      </c>
      <c r="IB32" s="56">
        <f t="shared" si="168"/>
        <v>0</v>
      </c>
      <c r="IC32" s="56">
        <f t="shared" si="168"/>
        <v>0</v>
      </c>
      <c r="ID32" s="56">
        <f t="shared" si="168"/>
        <v>0</v>
      </c>
      <c r="IE32" s="56">
        <f t="shared" si="168"/>
        <v>0</v>
      </c>
      <c r="IF32" s="393">
        <f t="shared" si="168"/>
        <v>0</v>
      </c>
      <c r="IG32" s="61"/>
      <c r="IH32" s="68" t="s">
        <v>131</v>
      </c>
      <c r="II32" s="158">
        <f t="shared" ref="II32:JH32" si="169">II33+II34+II40+II45</f>
        <v>0</v>
      </c>
      <c r="IJ32" s="158">
        <f t="shared" si="169"/>
        <v>0</v>
      </c>
      <c r="IK32" s="384">
        <f t="shared" si="169"/>
        <v>0</v>
      </c>
      <c r="IL32" s="158">
        <f t="shared" si="169"/>
        <v>0</v>
      </c>
      <c r="IM32" s="158">
        <f t="shared" si="169"/>
        <v>0</v>
      </c>
      <c r="IN32" s="244">
        <f t="shared" si="169"/>
        <v>0</v>
      </c>
      <c r="IO32" s="72">
        <f t="shared" si="169"/>
        <v>14</v>
      </c>
      <c r="IP32" s="158">
        <f t="shared" si="169"/>
        <v>14</v>
      </c>
      <c r="IQ32" s="384">
        <f t="shared" si="169"/>
        <v>1</v>
      </c>
      <c r="IR32" s="158">
        <f t="shared" si="169"/>
        <v>24</v>
      </c>
      <c r="IS32" s="158">
        <f t="shared" si="169"/>
        <v>6</v>
      </c>
      <c r="IT32" s="244">
        <f t="shared" si="169"/>
        <v>2</v>
      </c>
      <c r="IU32" s="72">
        <f t="shared" si="169"/>
        <v>5</v>
      </c>
      <c r="IV32" s="158">
        <f t="shared" si="169"/>
        <v>1</v>
      </c>
      <c r="IW32" s="244">
        <f t="shared" si="169"/>
        <v>0</v>
      </c>
      <c r="IX32" s="158">
        <f t="shared" si="169"/>
        <v>1</v>
      </c>
      <c r="IY32" s="158">
        <f t="shared" si="169"/>
        <v>0</v>
      </c>
      <c r="IZ32" s="244">
        <f t="shared" si="169"/>
        <v>0</v>
      </c>
      <c r="JA32" s="158">
        <f t="shared" si="169"/>
        <v>3</v>
      </c>
      <c r="JB32" s="158">
        <f t="shared" si="169"/>
        <v>0</v>
      </c>
      <c r="JC32" s="244">
        <f t="shared" si="169"/>
        <v>0</v>
      </c>
      <c r="JD32" s="158">
        <f t="shared" si="169"/>
        <v>0</v>
      </c>
      <c r="JE32" s="158">
        <f t="shared" si="169"/>
        <v>0</v>
      </c>
      <c r="JF32" s="158">
        <f t="shared" si="169"/>
        <v>0</v>
      </c>
      <c r="JG32" s="158">
        <f t="shared" si="169"/>
        <v>0</v>
      </c>
      <c r="JH32" s="244">
        <f t="shared" si="169"/>
        <v>0</v>
      </c>
      <c r="JI32" s="61"/>
      <c r="JJ32" s="769" t="s">
        <v>131</v>
      </c>
      <c r="JK32" s="759">
        <f t="shared" ref="JK32:KD32" si="170">JK33+JK34+JK40+JK45</f>
        <v>0</v>
      </c>
      <c r="JL32" s="762">
        <f t="shared" si="170"/>
        <v>0</v>
      </c>
      <c r="JM32" s="762">
        <f t="shared" si="170"/>
        <v>0</v>
      </c>
      <c r="JN32" s="762">
        <f t="shared" si="170"/>
        <v>0</v>
      </c>
      <c r="JO32" s="770">
        <f t="shared" si="170"/>
        <v>0</v>
      </c>
      <c r="JP32" s="759">
        <f t="shared" si="170"/>
        <v>0</v>
      </c>
      <c r="JQ32" s="762">
        <f t="shared" si="170"/>
        <v>0</v>
      </c>
      <c r="JR32" s="762">
        <f t="shared" si="170"/>
        <v>0</v>
      </c>
      <c r="JS32" s="762">
        <f t="shared" si="170"/>
        <v>0</v>
      </c>
      <c r="JT32" s="770">
        <f t="shared" si="170"/>
        <v>0</v>
      </c>
      <c r="JU32" s="759">
        <f t="shared" si="170"/>
        <v>0</v>
      </c>
      <c r="JV32" s="771">
        <f t="shared" si="170"/>
        <v>0</v>
      </c>
      <c r="JW32" s="771">
        <f t="shared" si="170"/>
        <v>1</v>
      </c>
      <c r="JX32" s="771">
        <f t="shared" si="170"/>
        <v>0</v>
      </c>
      <c r="JY32" s="772">
        <f t="shared" si="170"/>
        <v>0</v>
      </c>
      <c r="JZ32" s="759">
        <f t="shared" si="170"/>
        <v>0</v>
      </c>
      <c r="KA32" s="771">
        <f t="shared" si="170"/>
        <v>0</v>
      </c>
      <c r="KB32" s="771">
        <f t="shared" si="170"/>
        <v>1</v>
      </c>
      <c r="KC32" s="771">
        <f t="shared" si="170"/>
        <v>2</v>
      </c>
      <c r="KD32" s="772">
        <f t="shared" si="170"/>
        <v>1</v>
      </c>
      <c r="KE32" s="943">
        <f>KE34+KE40+KE45+KE33</f>
        <v>2678</v>
      </c>
      <c r="KF32" s="773">
        <f>KG32/KE32*100</f>
        <v>3.2113517550410755</v>
      </c>
      <c r="KG32" s="774">
        <f t="shared" ref="KG32:KJ32" si="171">KG34+KG40+KG45+KG33</f>
        <v>86</v>
      </c>
      <c r="KH32" s="771">
        <f t="shared" si="171"/>
        <v>2</v>
      </c>
      <c r="KI32" s="771">
        <f t="shared" si="171"/>
        <v>1</v>
      </c>
      <c r="KJ32" s="772">
        <f t="shared" si="171"/>
        <v>0</v>
      </c>
      <c r="KK32" s="299"/>
      <c r="KL32" s="769" t="s">
        <v>131</v>
      </c>
      <c r="KM32" s="759">
        <f t="shared" ref="KM32:LB32" si="172">KM33+KM34+KM40+KM45</f>
        <v>0</v>
      </c>
      <c r="KN32" s="771">
        <f t="shared" si="172"/>
        <v>0</v>
      </c>
      <c r="KO32" s="771">
        <f t="shared" si="172"/>
        <v>0</v>
      </c>
      <c r="KP32" s="771">
        <f t="shared" si="172"/>
        <v>12</v>
      </c>
      <c r="KQ32" s="771">
        <f t="shared" si="172"/>
        <v>0</v>
      </c>
      <c r="KR32" s="771">
        <f t="shared" si="172"/>
        <v>15</v>
      </c>
      <c r="KS32" s="771">
        <f t="shared" si="172"/>
        <v>0</v>
      </c>
      <c r="KT32" s="771">
        <f t="shared" si="172"/>
        <v>0</v>
      </c>
      <c r="KU32" s="772">
        <f t="shared" si="172"/>
        <v>2</v>
      </c>
      <c r="KV32" s="760">
        <f t="shared" si="172"/>
        <v>0</v>
      </c>
      <c r="KW32" s="772">
        <f t="shared" si="172"/>
        <v>0</v>
      </c>
      <c r="KX32" s="781">
        <f t="shared" si="172"/>
        <v>0</v>
      </c>
      <c r="KY32" s="759">
        <f t="shared" si="172"/>
        <v>0</v>
      </c>
      <c r="KZ32" s="771">
        <f t="shared" si="172"/>
        <v>0</v>
      </c>
      <c r="LA32" s="771">
        <f t="shared" si="172"/>
        <v>0</v>
      </c>
      <c r="LB32" s="772">
        <f t="shared" si="172"/>
        <v>0</v>
      </c>
      <c r="LD32" s="807" t="s">
        <v>131</v>
      </c>
      <c r="LE32" s="806">
        <f t="shared" ref="LE32:LW32" si="173">LE33+LE34+LE40+LE45</f>
        <v>0</v>
      </c>
      <c r="LF32" s="790">
        <f t="shared" si="173"/>
        <v>0</v>
      </c>
      <c r="LG32" s="790">
        <f t="shared" si="173"/>
        <v>0</v>
      </c>
      <c r="LH32" s="790">
        <f t="shared" si="173"/>
        <v>1</v>
      </c>
      <c r="LI32" s="790">
        <f t="shared" si="173"/>
        <v>0</v>
      </c>
      <c r="LJ32" s="793">
        <f t="shared" si="173"/>
        <v>0</v>
      </c>
      <c r="LK32" s="804">
        <f t="shared" si="173"/>
        <v>0</v>
      </c>
      <c r="LL32" s="791">
        <f t="shared" si="173"/>
        <v>1</v>
      </c>
      <c r="LM32" s="791">
        <f t="shared" si="173"/>
        <v>0</v>
      </c>
      <c r="LN32" s="792">
        <f t="shared" si="173"/>
        <v>0</v>
      </c>
      <c r="LO32" s="804">
        <f t="shared" si="173"/>
        <v>55</v>
      </c>
      <c r="LP32" s="791">
        <f t="shared" si="173"/>
        <v>4</v>
      </c>
      <c r="LQ32" s="791">
        <f t="shared" si="173"/>
        <v>0</v>
      </c>
      <c r="LR32" s="792">
        <f t="shared" si="173"/>
        <v>0</v>
      </c>
      <c r="LS32" s="804">
        <f t="shared" si="173"/>
        <v>0</v>
      </c>
      <c r="LT32" s="791">
        <f t="shared" si="173"/>
        <v>0</v>
      </c>
      <c r="LU32" s="791">
        <f t="shared" si="173"/>
        <v>0</v>
      </c>
      <c r="LV32" s="791">
        <f t="shared" si="173"/>
        <v>0</v>
      </c>
      <c r="LW32" s="792">
        <f t="shared" si="173"/>
        <v>0</v>
      </c>
      <c r="LX32" s="961"/>
    </row>
    <row r="33" spans="1:336" s="515" customFormat="1" ht="33" customHeight="1" x14ac:dyDescent="0.2">
      <c r="A33" s="546" t="s">
        <v>126</v>
      </c>
      <c r="B33" s="547" t="s">
        <v>132</v>
      </c>
      <c r="C33" s="518">
        <v>121</v>
      </c>
      <c r="D33" s="562">
        <v>20</v>
      </c>
      <c r="E33" s="563"/>
      <c r="F33" s="563"/>
      <c r="G33" s="705">
        <f t="shared" si="152"/>
        <v>16.528925619834713</v>
      </c>
      <c r="H33" s="563">
        <v>20</v>
      </c>
      <c r="I33" s="564"/>
      <c r="J33" s="562">
        <v>14</v>
      </c>
      <c r="K33" s="563">
        <v>14</v>
      </c>
      <c r="L33" s="563">
        <v>7</v>
      </c>
      <c r="M33" s="406">
        <f t="shared" ref="M33" si="174">L33/C33*100</f>
        <v>5.785123966942149</v>
      </c>
      <c r="N33" s="562">
        <v>14</v>
      </c>
      <c r="O33" s="563">
        <v>14</v>
      </c>
      <c r="P33" s="563">
        <v>8</v>
      </c>
      <c r="Q33" s="386">
        <f t="shared" ref="Q33" si="175">P33/C33*100</f>
        <v>6.6115702479338845</v>
      </c>
      <c r="R33" s="562"/>
      <c r="S33" s="563"/>
      <c r="T33" s="563"/>
      <c r="U33" s="563"/>
      <c r="V33" s="563"/>
      <c r="W33" s="565"/>
      <c r="X33" s="563">
        <v>14</v>
      </c>
      <c r="Y33" s="563">
        <v>14</v>
      </c>
      <c r="Z33" s="563">
        <v>14</v>
      </c>
      <c r="AA33" s="563">
        <v>14</v>
      </c>
      <c r="AB33" s="563">
        <v>8</v>
      </c>
      <c r="AC33" s="563">
        <v>14</v>
      </c>
      <c r="AD33" s="563"/>
      <c r="AE33" s="563"/>
      <c r="AF33" s="565"/>
      <c r="AG33" s="565"/>
      <c r="AH33" s="548"/>
      <c r="AI33" s="549" t="s">
        <v>132</v>
      </c>
      <c r="AJ33" s="518">
        <f>ENE!AJ33</f>
        <v>134</v>
      </c>
      <c r="AK33" s="565">
        <v>11</v>
      </c>
      <c r="AL33" s="843">
        <f t="shared" ref="AL33" si="176">AK33/AJ33*100</f>
        <v>8.2089552238805972</v>
      </c>
      <c r="AM33" s="563">
        <v>13</v>
      </c>
      <c r="AN33" s="563">
        <v>11</v>
      </c>
      <c r="AO33" s="563">
        <v>7</v>
      </c>
      <c r="AP33" s="563"/>
      <c r="AQ33" s="565"/>
      <c r="AR33" s="563"/>
      <c r="AS33" s="563"/>
      <c r="AT33" s="564">
        <v>11</v>
      </c>
      <c r="AU33" s="562">
        <v>8</v>
      </c>
      <c r="AV33" s="843"/>
      <c r="AW33" s="563">
        <v>6</v>
      </c>
      <c r="AX33" s="742">
        <v>5</v>
      </c>
      <c r="AY33" s="563"/>
      <c r="AZ33" s="563"/>
      <c r="BA33" s="563"/>
      <c r="BB33" s="843">
        <f t="shared" si="156"/>
        <v>0</v>
      </c>
      <c r="BC33" s="563"/>
      <c r="BD33" s="563"/>
      <c r="BE33" s="563"/>
      <c r="BF33" s="843">
        <f t="shared" ref="BF33" si="177">BE33/AJ33*100</f>
        <v>0</v>
      </c>
      <c r="BG33" s="563"/>
      <c r="BH33" s="563"/>
      <c r="BI33" s="563"/>
      <c r="BJ33" s="563"/>
      <c r="BK33" s="563"/>
      <c r="BL33" s="563"/>
      <c r="BM33" s="565"/>
      <c r="BN33" s="548"/>
      <c r="BO33" s="549" t="s">
        <v>132</v>
      </c>
      <c r="BP33" s="518">
        <v>144</v>
      </c>
      <c r="BQ33" s="562"/>
      <c r="BR33" s="563">
        <v>8</v>
      </c>
      <c r="BS33" s="563"/>
      <c r="BT33" s="563"/>
      <c r="BU33" s="563"/>
      <c r="BV33" s="563"/>
      <c r="BW33" s="563"/>
      <c r="BX33" s="563"/>
      <c r="BY33" s="843">
        <f>BX33/BP33*100</f>
        <v>0</v>
      </c>
      <c r="BZ33" s="563"/>
      <c r="CA33" s="563"/>
      <c r="CB33" s="563"/>
      <c r="CC33" s="843">
        <f t="shared" ref="CC33" si="178">CB33/BP33*100</f>
        <v>0</v>
      </c>
      <c r="CD33" s="563"/>
      <c r="CE33" s="563"/>
      <c r="CF33" s="563"/>
      <c r="CG33" s="563"/>
      <c r="CH33" s="563"/>
      <c r="CI33" s="564"/>
      <c r="CJ33" s="562">
        <v>19</v>
      </c>
      <c r="CK33" s="563"/>
      <c r="CL33" s="850">
        <f t="shared" ref="CL33" si="179">CK33/BP33*100</f>
        <v>0</v>
      </c>
      <c r="CM33" s="563"/>
      <c r="CN33" s="563"/>
      <c r="CO33" s="565"/>
      <c r="CP33" s="548"/>
      <c r="CQ33" s="566" t="s">
        <v>132</v>
      </c>
      <c r="CR33" s="1009">
        <f>ENE!CR33</f>
        <v>8</v>
      </c>
      <c r="CS33" s="569"/>
      <c r="CT33" s="569">
        <v>3</v>
      </c>
      <c r="CU33" s="563"/>
      <c r="CV33" s="563"/>
      <c r="CW33" s="563"/>
      <c r="CX33" s="563"/>
      <c r="CY33" s="563"/>
      <c r="CZ33" s="563"/>
      <c r="DA33" s="563"/>
      <c r="DB33" s="563"/>
      <c r="DC33" s="563"/>
      <c r="DD33" s="563"/>
      <c r="DE33" s="563"/>
      <c r="DF33" s="563"/>
      <c r="DG33" s="563"/>
      <c r="DH33" s="563"/>
      <c r="DI33" s="564"/>
      <c r="DJ33" s="562"/>
      <c r="DK33" s="565"/>
      <c r="DL33" s="563"/>
      <c r="DM33" s="565"/>
      <c r="DN33" s="548"/>
      <c r="DO33" s="566" t="s">
        <v>132</v>
      </c>
      <c r="DP33" s="518">
        <f>ENE!DP33</f>
        <v>175</v>
      </c>
      <c r="DQ33" s="562"/>
      <c r="DR33" s="563">
        <v>1</v>
      </c>
      <c r="DS33" s="563"/>
      <c r="DT33" s="564"/>
      <c r="DU33" s="562"/>
      <c r="DV33" s="563"/>
      <c r="DW33" s="563"/>
      <c r="DX33" s="720">
        <f t="shared" ref="DX33" si="180">DW33/DP33*100</f>
        <v>0</v>
      </c>
      <c r="DY33" s="562"/>
      <c r="DZ33" s="563"/>
      <c r="EA33" s="563"/>
      <c r="EB33" s="716">
        <f t="shared" ref="EB33" si="181">EA33/DP33*100</f>
        <v>0</v>
      </c>
      <c r="EC33" s="563"/>
      <c r="ED33" s="563"/>
      <c r="EE33" s="563"/>
      <c r="EF33" s="564"/>
      <c r="EG33" s="562"/>
      <c r="EH33" s="565"/>
      <c r="EI33" s="563"/>
      <c r="EJ33" s="563"/>
      <c r="EK33" s="716">
        <f t="shared" ref="EK33" si="182">EJ33/DP33*100</f>
        <v>0</v>
      </c>
      <c r="EL33" s="563"/>
      <c r="EM33" s="563">
        <v>3</v>
      </c>
      <c r="EN33" s="708">
        <f t="shared" ref="EN33" si="183">EM33/DP33*100</f>
        <v>1.7142857142857144</v>
      </c>
      <c r="EO33" s="563">
        <v>1</v>
      </c>
      <c r="EP33" s="716">
        <f t="shared" ref="EP33" si="184">EO33/DP33*100</f>
        <v>0.5714285714285714</v>
      </c>
      <c r="EQ33" s="548"/>
      <c r="ER33" s="554" t="s">
        <v>188</v>
      </c>
      <c r="ES33" s="562"/>
      <c r="ET33" s="563"/>
      <c r="EU33" s="564"/>
      <c r="EV33" s="562"/>
      <c r="EW33" s="563"/>
      <c r="EX33" s="565"/>
      <c r="EY33" s="563"/>
      <c r="EZ33" s="563"/>
      <c r="FA33" s="564"/>
      <c r="FB33" s="562"/>
      <c r="FC33" s="563"/>
      <c r="FD33" s="565"/>
      <c r="FE33" s="563"/>
      <c r="FF33" s="563"/>
      <c r="FG33" s="564"/>
      <c r="FH33" s="562"/>
      <c r="FI33" s="563"/>
      <c r="FJ33" s="565"/>
      <c r="FK33" s="551">
        <v>92</v>
      </c>
      <c r="FL33" s="757">
        <f t="shared" si="165"/>
        <v>3.2608695652173911</v>
      </c>
      <c r="FM33" s="563"/>
      <c r="FN33" s="563"/>
      <c r="FO33" s="563"/>
      <c r="FP33" s="563">
        <v>3</v>
      </c>
      <c r="FQ33" s="565"/>
      <c r="FR33" s="562"/>
      <c r="FS33" s="563"/>
      <c r="FT33" s="563"/>
      <c r="FU33" s="563"/>
      <c r="FV33" s="563"/>
      <c r="FW33" s="563"/>
      <c r="FX33" s="563"/>
      <c r="FY33" s="563"/>
      <c r="FZ33" s="563"/>
      <c r="GA33" s="563">
        <v>4</v>
      </c>
      <c r="GB33" s="563"/>
      <c r="GC33" s="563"/>
      <c r="GD33" s="563">
        <v>6</v>
      </c>
      <c r="GE33" s="563"/>
      <c r="GF33" s="563"/>
      <c r="GG33" s="565"/>
      <c r="GH33" s="548"/>
      <c r="GI33" s="566" t="s">
        <v>188</v>
      </c>
      <c r="GJ33" s="567">
        <v>189</v>
      </c>
      <c r="GK33" s="728">
        <f>(SUM(GL33:GU33)/GJ33)*100</f>
        <v>9.5238095238095237</v>
      </c>
      <c r="GL33" s="562"/>
      <c r="GM33" s="563"/>
      <c r="GN33" s="563"/>
      <c r="GO33" s="563"/>
      <c r="GP33" s="565"/>
      <c r="GQ33" s="562">
        <v>1</v>
      </c>
      <c r="GR33" s="563"/>
      <c r="GS33" s="563">
        <v>1</v>
      </c>
      <c r="GT33" s="563">
        <v>11</v>
      </c>
      <c r="GU33" s="565">
        <v>5</v>
      </c>
      <c r="GV33" s="568">
        <v>35</v>
      </c>
      <c r="GW33" s="568">
        <v>34</v>
      </c>
      <c r="GX33" s="730">
        <f t="shared" ref="GX33" si="185">GV33/GW33*100</f>
        <v>102.94117647058823</v>
      </c>
      <c r="GY33" s="562"/>
      <c r="GZ33" s="563"/>
      <c r="HA33" s="563"/>
      <c r="HB33" s="563"/>
      <c r="HC33" s="563"/>
      <c r="HD33" s="563"/>
      <c r="HE33" s="563"/>
      <c r="HF33" s="563"/>
      <c r="HG33" s="565"/>
      <c r="HH33" s="548"/>
      <c r="HI33" s="566" t="s">
        <v>188</v>
      </c>
      <c r="HJ33" s="569"/>
      <c r="HK33" s="569"/>
      <c r="HL33" s="569"/>
      <c r="HM33" s="569"/>
      <c r="HN33" s="569"/>
      <c r="HO33" s="569"/>
      <c r="HP33" s="569"/>
      <c r="HQ33" s="570"/>
      <c r="HR33" s="737">
        <v>80</v>
      </c>
      <c r="HS33" s="732">
        <f t="shared" ref="HS33" si="186">SUM(HT33:HX33)/HR33*100</f>
        <v>0</v>
      </c>
      <c r="HT33" s="568"/>
      <c r="HU33" s="569"/>
      <c r="HV33" s="569"/>
      <c r="HW33" s="569"/>
      <c r="HX33" s="570"/>
      <c r="HY33" s="563"/>
      <c r="HZ33" s="563"/>
      <c r="IA33" s="563"/>
      <c r="IB33" s="563"/>
      <c r="IC33" s="563"/>
      <c r="ID33" s="563"/>
      <c r="IE33" s="563"/>
      <c r="IF33" s="565"/>
      <c r="IG33" s="548"/>
      <c r="IH33" s="571" t="s">
        <v>132</v>
      </c>
      <c r="II33" s="562"/>
      <c r="IJ33" s="563"/>
      <c r="IK33" s="564"/>
      <c r="IL33" s="562"/>
      <c r="IM33" s="563"/>
      <c r="IN33" s="565"/>
      <c r="IO33" s="563">
        <v>1</v>
      </c>
      <c r="IP33" s="563"/>
      <c r="IQ33" s="564"/>
      <c r="IR33" s="562">
        <v>3</v>
      </c>
      <c r="IS33" s="563"/>
      <c r="IT33" s="565"/>
      <c r="IU33" s="563">
        <v>4</v>
      </c>
      <c r="IV33" s="563"/>
      <c r="IW33" s="565"/>
      <c r="IX33" s="562"/>
      <c r="IY33" s="563"/>
      <c r="IZ33" s="565"/>
      <c r="JA33" s="562">
        <v>1</v>
      </c>
      <c r="JB33" s="563"/>
      <c r="JC33" s="565"/>
      <c r="JD33" s="562"/>
      <c r="JE33" s="563"/>
      <c r="JF33" s="563"/>
      <c r="JG33" s="563"/>
      <c r="JH33" s="565"/>
      <c r="JI33" s="548"/>
      <c r="JJ33" s="549" t="s">
        <v>188</v>
      </c>
      <c r="JK33" s="562"/>
      <c r="JL33" s="563"/>
      <c r="JM33" s="563"/>
      <c r="JN33" s="563"/>
      <c r="JO33" s="565"/>
      <c r="JP33" s="562"/>
      <c r="JQ33" s="563"/>
      <c r="JR33" s="563"/>
      <c r="JS33" s="563"/>
      <c r="JT33" s="565"/>
      <c r="JU33" s="562"/>
      <c r="JV33" s="563"/>
      <c r="JW33" s="563"/>
      <c r="JX33" s="563"/>
      <c r="JY33" s="565"/>
      <c r="JZ33" s="562"/>
      <c r="KA33" s="563"/>
      <c r="KB33" s="563"/>
      <c r="KC33" s="563"/>
      <c r="KD33" s="565"/>
      <c r="KE33" s="551">
        <v>649</v>
      </c>
      <c r="KF33" s="766">
        <f t="shared" ref="KF33" si="187">KG33/KE33*100</f>
        <v>3.3898305084745761</v>
      </c>
      <c r="KG33" s="563">
        <v>22</v>
      </c>
      <c r="KH33" s="562"/>
      <c r="KI33" s="767"/>
      <c r="KJ33" s="768"/>
      <c r="KK33" s="553"/>
      <c r="KL33" s="549" t="s">
        <v>188</v>
      </c>
      <c r="KM33" s="562"/>
      <c r="KN33" s="767"/>
      <c r="KO33" s="767"/>
      <c r="KP33" s="767"/>
      <c r="KQ33" s="767"/>
      <c r="KR33" s="767"/>
      <c r="KS33" s="767"/>
      <c r="KT33" s="767"/>
      <c r="KU33" s="768"/>
      <c r="KV33" s="780"/>
      <c r="KW33" s="768"/>
      <c r="KY33" s="562"/>
      <c r="KZ33" s="767"/>
      <c r="LA33" s="767"/>
      <c r="LB33" s="768"/>
      <c r="LD33" s="808" t="s">
        <v>132</v>
      </c>
      <c r="LE33" s="565"/>
      <c r="LF33" s="556"/>
      <c r="LG33" s="556"/>
      <c r="LH33" s="556"/>
      <c r="LI33" s="556"/>
      <c r="LJ33" s="794"/>
      <c r="LK33" s="787"/>
      <c r="LL33" s="788"/>
      <c r="LM33" s="788"/>
      <c r="LN33" s="789"/>
      <c r="LO33" s="787">
        <v>12</v>
      </c>
      <c r="LP33" s="788"/>
      <c r="LQ33" s="788"/>
      <c r="LR33" s="789"/>
      <c r="LS33" s="787"/>
      <c r="LT33" s="788"/>
      <c r="LU33" s="788"/>
      <c r="LV33" s="788"/>
      <c r="LW33" s="918"/>
      <c r="LX33" s="962"/>
    </row>
    <row r="34" spans="1:336" s="288" customFormat="1" ht="18.75" x14ac:dyDescent="0.3">
      <c r="A34" s="149"/>
      <c r="B34" s="150" t="s">
        <v>128</v>
      </c>
      <c r="C34" s="425">
        <f>SUM(C35:C39)</f>
        <v>213</v>
      </c>
      <c r="D34" s="159">
        <f>SUM(D35:D39)</f>
        <v>13</v>
      </c>
      <c r="E34" s="159">
        <f t="shared" ref="E34:F34" si="188">SUM(E35:E39)</f>
        <v>0</v>
      </c>
      <c r="F34" s="159">
        <f t="shared" si="188"/>
        <v>0</v>
      </c>
      <c r="G34" s="705">
        <f t="shared" si="152"/>
        <v>6.103286384976526</v>
      </c>
      <c r="H34" s="159">
        <f t="shared" ref="H34:L34" si="189">SUM(H35:H39)</f>
        <v>13</v>
      </c>
      <c r="I34" s="159">
        <f t="shared" si="189"/>
        <v>0</v>
      </c>
      <c r="J34" s="159">
        <f t="shared" si="189"/>
        <v>13</v>
      </c>
      <c r="K34" s="159">
        <f t="shared" si="189"/>
        <v>19</v>
      </c>
      <c r="L34" s="159">
        <f t="shared" si="189"/>
        <v>10</v>
      </c>
      <c r="M34" s="407">
        <f t="shared" ref="M34:M47" si="190">L34/C34*100</f>
        <v>4.6948356807511731</v>
      </c>
      <c r="N34" s="159">
        <f t="shared" ref="N34:P34" si="191">SUM(N35:N39)</f>
        <v>13</v>
      </c>
      <c r="O34" s="159">
        <f t="shared" si="191"/>
        <v>19</v>
      </c>
      <c r="P34" s="159">
        <f t="shared" si="191"/>
        <v>10</v>
      </c>
      <c r="Q34" s="387">
        <f t="shared" ref="Q34:Q47" si="192">P34/C34*100</f>
        <v>4.6948356807511731</v>
      </c>
      <c r="R34" s="159">
        <f t="shared" ref="R34:AF34" si="193">SUM(R35:R39)</f>
        <v>0</v>
      </c>
      <c r="S34" s="151">
        <f t="shared" si="193"/>
        <v>0</v>
      </c>
      <c r="T34" s="151">
        <f t="shared" si="193"/>
        <v>0</v>
      </c>
      <c r="U34" s="151">
        <f t="shared" si="193"/>
        <v>0</v>
      </c>
      <c r="V34" s="151">
        <f t="shared" si="193"/>
        <v>0</v>
      </c>
      <c r="W34" s="153">
        <f t="shared" si="193"/>
        <v>0</v>
      </c>
      <c r="X34" s="151">
        <f t="shared" si="193"/>
        <v>13</v>
      </c>
      <c r="Y34" s="151">
        <f t="shared" si="193"/>
        <v>19</v>
      </c>
      <c r="Z34" s="151">
        <f t="shared" si="193"/>
        <v>13</v>
      </c>
      <c r="AA34" s="151">
        <f t="shared" si="193"/>
        <v>19</v>
      </c>
      <c r="AB34" s="151">
        <f t="shared" si="193"/>
        <v>13</v>
      </c>
      <c r="AC34" s="151">
        <f t="shared" si="193"/>
        <v>13</v>
      </c>
      <c r="AD34" s="151">
        <f t="shared" si="193"/>
        <v>0</v>
      </c>
      <c r="AE34" s="151">
        <f t="shared" si="193"/>
        <v>0</v>
      </c>
      <c r="AF34" s="153">
        <f t="shared" si="193"/>
        <v>0</v>
      </c>
      <c r="AG34" s="153"/>
      <c r="AH34" s="154"/>
      <c r="AI34" s="275" t="s">
        <v>128</v>
      </c>
      <c r="AJ34" s="425">
        <f t="shared" ref="AJ34:AK34" si="194">SUM(AJ35:AJ39)</f>
        <v>209</v>
      </c>
      <c r="AK34" s="159">
        <f t="shared" si="194"/>
        <v>21</v>
      </c>
      <c r="AL34" s="708">
        <f t="shared" ref="AL34:AL45" si="195">AK34/AJ34*100</f>
        <v>10.047846889952153</v>
      </c>
      <c r="AM34" s="151">
        <f t="shared" ref="AM34:BM34" si="196">SUM(AM35:AM39)</f>
        <v>20</v>
      </c>
      <c r="AN34" s="151">
        <f t="shared" si="196"/>
        <v>18</v>
      </c>
      <c r="AO34" s="151">
        <f t="shared" si="196"/>
        <v>0</v>
      </c>
      <c r="AP34" s="151">
        <f t="shared" si="196"/>
        <v>0</v>
      </c>
      <c r="AQ34" s="153">
        <f t="shared" si="196"/>
        <v>16</v>
      </c>
      <c r="AR34" s="151">
        <f t="shared" si="196"/>
        <v>2</v>
      </c>
      <c r="AS34" s="151">
        <f t="shared" si="196"/>
        <v>0</v>
      </c>
      <c r="AT34" s="172">
        <f t="shared" si="196"/>
        <v>14</v>
      </c>
      <c r="AU34" s="159">
        <f t="shared" si="196"/>
        <v>13</v>
      </c>
      <c r="AV34" s="708">
        <f t="shared" ref="AV34:AV45" si="197">AU34/AJ34*100</f>
        <v>6.2200956937799043</v>
      </c>
      <c r="AW34" s="155">
        <f t="shared" si="196"/>
        <v>18</v>
      </c>
      <c r="AX34" s="743">
        <f t="shared" si="196"/>
        <v>18</v>
      </c>
      <c r="AY34" s="151">
        <f t="shared" si="196"/>
        <v>0</v>
      </c>
      <c r="AZ34" s="155">
        <f t="shared" si="196"/>
        <v>0</v>
      </c>
      <c r="BA34" s="155">
        <f t="shared" si="196"/>
        <v>0</v>
      </c>
      <c r="BB34" s="708">
        <f t="shared" si="156"/>
        <v>0</v>
      </c>
      <c r="BC34" s="155">
        <f t="shared" si="196"/>
        <v>0</v>
      </c>
      <c r="BD34" s="155">
        <f t="shared" si="196"/>
        <v>0</v>
      </c>
      <c r="BE34" s="155">
        <f t="shared" si="196"/>
        <v>0</v>
      </c>
      <c r="BF34" s="708">
        <f t="shared" ref="BF34:BF45" si="198">BE34/AJ34*100</f>
        <v>0</v>
      </c>
      <c r="BG34" s="155">
        <f t="shared" si="196"/>
        <v>0</v>
      </c>
      <c r="BH34" s="151">
        <f t="shared" si="196"/>
        <v>0</v>
      </c>
      <c r="BI34" s="151">
        <f t="shared" si="196"/>
        <v>0</v>
      </c>
      <c r="BJ34" s="151">
        <f t="shared" si="196"/>
        <v>0</v>
      </c>
      <c r="BK34" s="151">
        <f t="shared" si="196"/>
        <v>0</v>
      </c>
      <c r="BL34" s="151">
        <f t="shared" si="196"/>
        <v>0</v>
      </c>
      <c r="BM34" s="153">
        <f t="shared" si="196"/>
        <v>0</v>
      </c>
      <c r="BN34" s="154"/>
      <c r="BO34" s="150" t="s">
        <v>128</v>
      </c>
      <c r="BP34" s="425">
        <f t="shared" ref="BP34:CO34" si="199">SUM(BP35:BP39)</f>
        <v>212</v>
      </c>
      <c r="BQ34" s="159">
        <f t="shared" si="199"/>
        <v>0</v>
      </c>
      <c r="BR34" s="151">
        <f t="shared" si="199"/>
        <v>15</v>
      </c>
      <c r="BS34" s="151">
        <f t="shared" si="199"/>
        <v>0</v>
      </c>
      <c r="BT34" s="151">
        <f t="shared" si="199"/>
        <v>1</v>
      </c>
      <c r="BU34" s="151">
        <f t="shared" si="199"/>
        <v>1</v>
      </c>
      <c r="BV34" s="151">
        <f t="shared" si="199"/>
        <v>0</v>
      </c>
      <c r="BW34" s="151">
        <f t="shared" si="199"/>
        <v>0</v>
      </c>
      <c r="BX34" s="155">
        <f t="shared" si="199"/>
        <v>3</v>
      </c>
      <c r="BY34" s="708">
        <f t="shared" ref="BY34:BY47" si="200">BX34/BP34*100</f>
        <v>1.4150943396226416</v>
      </c>
      <c r="BZ34" s="155">
        <f t="shared" si="199"/>
        <v>0</v>
      </c>
      <c r="CA34" s="155">
        <f t="shared" si="199"/>
        <v>0</v>
      </c>
      <c r="CB34" s="155">
        <f t="shared" si="199"/>
        <v>0</v>
      </c>
      <c r="CC34" s="708">
        <f t="shared" ref="CC34:CC47" si="201">CB34/BP34*100</f>
        <v>0</v>
      </c>
      <c r="CD34" s="155">
        <f t="shared" si="199"/>
        <v>0</v>
      </c>
      <c r="CE34" s="155">
        <f t="shared" si="199"/>
        <v>4</v>
      </c>
      <c r="CF34" s="155">
        <f t="shared" si="199"/>
        <v>0</v>
      </c>
      <c r="CG34" s="155">
        <f t="shared" si="199"/>
        <v>0</v>
      </c>
      <c r="CH34" s="155">
        <f t="shared" si="199"/>
        <v>0</v>
      </c>
      <c r="CI34" s="353">
        <f t="shared" si="199"/>
        <v>0</v>
      </c>
      <c r="CJ34" s="159">
        <f t="shared" si="199"/>
        <v>0</v>
      </c>
      <c r="CK34" s="155">
        <f t="shared" si="199"/>
        <v>2</v>
      </c>
      <c r="CL34" s="716">
        <f t="shared" ref="CL34:CL47" si="202">CK34/BP34*100</f>
        <v>0.94339622641509435</v>
      </c>
      <c r="CM34" s="151">
        <f t="shared" si="199"/>
        <v>2</v>
      </c>
      <c r="CN34" s="155">
        <f t="shared" si="199"/>
        <v>0</v>
      </c>
      <c r="CO34" s="153">
        <f t="shared" si="199"/>
        <v>0</v>
      </c>
      <c r="CP34" s="154"/>
      <c r="CQ34" s="368" t="s">
        <v>128</v>
      </c>
      <c r="CR34" s="1010">
        <f t="shared" ref="CR34:DM34" si="203">SUM(CR35:CR39)</f>
        <v>35</v>
      </c>
      <c r="CS34" s="155">
        <f t="shared" si="203"/>
        <v>0</v>
      </c>
      <c r="CT34" s="155">
        <f t="shared" si="203"/>
        <v>7</v>
      </c>
      <c r="CU34" s="151">
        <f t="shared" si="203"/>
        <v>0</v>
      </c>
      <c r="CV34" s="151">
        <f t="shared" si="203"/>
        <v>0</v>
      </c>
      <c r="CW34" s="151">
        <f t="shared" si="203"/>
        <v>0</v>
      </c>
      <c r="CX34" s="151">
        <f t="shared" si="203"/>
        <v>0</v>
      </c>
      <c r="CY34" s="151">
        <f t="shared" si="203"/>
        <v>0</v>
      </c>
      <c r="CZ34" s="151">
        <f t="shared" si="203"/>
        <v>0</v>
      </c>
      <c r="DA34" s="151">
        <f t="shared" si="203"/>
        <v>0</v>
      </c>
      <c r="DB34" s="151">
        <f t="shared" si="203"/>
        <v>0</v>
      </c>
      <c r="DC34" s="151">
        <f t="shared" si="203"/>
        <v>0</v>
      </c>
      <c r="DD34" s="151">
        <f t="shared" si="203"/>
        <v>0</v>
      </c>
      <c r="DE34" s="151">
        <f t="shared" si="203"/>
        <v>0</v>
      </c>
      <c r="DF34" s="151">
        <f t="shared" si="203"/>
        <v>0</v>
      </c>
      <c r="DG34" s="151">
        <f t="shared" si="203"/>
        <v>0</v>
      </c>
      <c r="DH34" s="151">
        <f t="shared" si="203"/>
        <v>0</v>
      </c>
      <c r="DI34" s="172">
        <f t="shared" si="203"/>
        <v>0</v>
      </c>
      <c r="DJ34" s="159">
        <f t="shared" si="203"/>
        <v>0</v>
      </c>
      <c r="DK34" s="153">
        <f t="shared" si="203"/>
        <v>1</v>
      </c>
      <c r="DL34" s="151">
        <f t="shared" si="203"/>
        <v>0</v>
      </c>
      <c r="DM34" s="180">
        <f t="shared" si="203"/>
        <v>1</v>
      </c>
      <c r="DN34" s="154"/>
      <c r="DO34" s="150" t="s">
        <v>128</v>
      </c>
      <c r="DP34" s="425">
        <f t="shared" ref="DP34:EO34" si="204">SUM(DP35:DP39)</f>
        <v>319</v>
      </c>
      <c r="DQ34" s="159">
        <f t="shared" si="204"/>
        <v>0</v>
      </c>
      <c r="DR34" s="151">
        <f t="shared" si="204"/>
        <v>5</v>
      </c>
      <c r="DS34" s="151">
        <f t="shared" si="204"/>
        <v>0</v>
      </c>
      <c r="DT34" s="172">
        <f t="shared" si="204"/>
        <v>0</v>
      </c>
      <c r="DU34" s="159">
        <f t="shared" si="204"/>
        <v>0</v>
      </c>
      <c r="DV34" s="151">
        <f t="shared" si="204"/>
        <v>0</v>
      </c>
      <c r="DW34" s="155">
        <f t="shared" si="204"/>
        <v>1</v>
      </c>
      <c r="DX34" s="720">
        <f t="shared" ref="DX34:DX45" si="205">DW34/DP34*100</f>
        <v>0.31347962382445138</v>
      </c>
      <c r="DY34" s="159">
        <f t="shared" si="204"/>
        <v>0</v>
      </c>
      <c r="DZ34" s="155">
        <f t="shared" si="204"/>
        <v>0</v>
      </c>
      <c r="EA34" s="155">
        <f t="shared" si="204"/>
        <v>0</v>
      </c>
      <c r="EB34" s="716">
        <f t="shared" ref="EB34:EB45" si="206">EA34/DP34*100</f>
        <v>0</v>
      </c>
      <c r="EC34" s="151">
        <f t="shared" si="204"/>
        <v>0</v>
      </c>
      <c r="ED34" s="155">
        <f t="shared" si="204"/>
        <v>0</v>
      </c>
      <c r="EE34" s="155">
        <f t="shared" si="204"/>
        <v>0</v>
      </c>
      <c r="EF34" s="353">
        <f t="shared" si="204"/>
        <v>0</v>
      </c>
      <c r="EG34" s="159">
        <f t="shared" si="204"/>
        <v>0</v>
      </c>
      <c r="EH34" s="180">
        <f t="shared" si="204"/>
        <v>0</v>
      </c>
      <c r="EI34" s="151">
        <f t="shared" si="204"/>
        <v>1</v>
      </c>
      <c r="EJ34" s="155">
        <f t="shared" si="204"/>
        <v>1</v>
      </c>
      <c r="EK34" s="716">
        <f t="shared" ref="EK34:EK45" si="207">EJ34/DP34*100</f>
        <v>0.31347962382445138</v>
      </c>
      <c r="EL34" s="151">
        <f t="shared" si="204"/>
        <v>0</v>
      </c>
      <c r="EM34" s="155">
        <f t="shared" si="204"/>
        <v>16</v>
      </c>
      <c r="EN34" s="708">
        <f t="shared" ref="EN34:EN45" si="208">EM34/DP34*100</f>
        <v>5.0156739811912221</v>
      </c>
      <c r="EO34" s="155">
        <f t="shared" si="204"/>
        <v>14</v>
      </c>
      <c r="EP34" s="716">
        <f t="shared" ref="EP34:EP45" si="209">EO34/DP34*100</f>
        <v>4.3887147335423196</v>
      </c>
      <c r="EQ34" s="154"/>
      <c r="ER34" s="150" t="s">
        <v>128</v>
      </c>
      <c r="ES34" s="159">
        <f t="shared" ref="ES34:GG34" si="210">SUM(ES35:ES39)</f>
        <v>0</v>
      </c>
      <c r="ET34" s="151">
        <f t="shared" si="210"/>
        <v>0</v>
      </c>
      <c r="EU34" s="172">
        <f t="shared" si="210"/>
        <v>0</v>
      </c>
      <c r="EV34" s="159">
        <f t="shared" si="210"/>
        <v>0</v>
      </c>
      <c r="EW34" s="155">
        <f t="shared" si="210"/>
        <v>0</v>
      </c>
      <c r="EX34" s="180">
        <f t="shared" si="210"/>
        <v>0</v>
      </c>
      <c r="EY34" s="151">
        <f t="shared" si="210"/>
        <v>0</v>
      </c>
      <c r="EZ34" s="151">
        <f t="shared" si="210"/>
        <v>7</v>
      </c>
      <c r="FA34" s="172">
        <f t="shared" si="210"/>
        <v>9</v>
      </c>
      <c r="FB34" s="159">
        <f t="shared" si="210"/>
        <v>7</v>
      </c>
      <c r="FC34" s="151">
        <f t="shared" si="210"/>
        <v>1</v>
      </c>
      <c r="FD34" s="153">
        <f t="shared" si="210"/>
        <v>3</v>
      </c>
      <c r="FE34" s="151">
        <f t="shared" si="210"/>
        <v>2</v>
      </c>
      <c r="FF34" s="151">
        <f t="shared" si="210"/>
        <v>0</v>
      </c>
      <c r="FG34" s="172">
        <f t="shared" si="210"/>
        <v>0</v>
      </c>
      <c r="FH34" s="159">
        <f t="shared" si="210"/>
        <v>0</v>
      </c>
      <c r="FI34" s="151">
        <f t="shared" si="210"/>
        <v>0</v>
      </c>
      <c r="FJ34" s="153">
        <f t="shared" si="210"/>
        <v>0</v>
      </c>
      <c r="FK34" s="427">
        <f t="shared" si="210"/>
        <v>203</v>
      </c>
      <c r="FL34" s="724">
        <f t="shared" si="165"/>
        <v>7.389162561576355</v>
      </c>
      <c r="FM34" s="151">
        <f t="shared" si="210"/>
        <v>0</v>
      </c>
      <c r="FN34" s="151">
        <f t="shared" si="210"/>
        <v>0</v>
      </c>
      <c r="FO34" s="151">
        <f t="shared" si="210"/>
        <v>12</v>
      </c>
      <c r="FP34" s="151">
        <f t="shared" si="210"/>
        <v>3</v>
      </c>
      <c r="FQ34" s="153">
        <f t="shared" si="210"/>
        <v>0</v>
      </c>
      <c r="FR34" s="159">
        <f t="shared" si="210"/>
        <v>1</v>
      </c>
      <c r="FS34" s="155">
        <f t="shared" si="210"/>
        <v>0</v>
      </c>
      <c r="FT34" s="155">
        <f t="shared" si="210"/>
        <v>0</v>
      </c>
      <c r="FU34" s="151">
        <f t="shared" si="210"/>
        <v>2</v>
      </c>
      <c r="FV34" s="151">
        <f t="shared" si="210"/>
        <v>0</v>
      </c>
      <c r="FW34" s="151">
        <f t="shared" si="210"/>
        <v>0</v>
      </c>
      <c r="FX34" s="151">
        <f t="shared" si="210"/>
        <v>6</v>
      </c>
      <c r="FY34" s="151">
        <f t="shared" si="210"/>
        <v>6</v>
      </c>
      <c r="FZ34" s="151">
        <f t="shared" si="210"/>
        <v>4</v>
      </c>
      <c r="GA34" s="151">
        <f t="shared" si="210"/>
        <v>10</v>
      </c>
      <c r="GB34" s="151">
        <f t="shared" si="210"/>
        <v>2</v>
      </c>
      <c r="GC34" s="151">
        <f t="shared" si="210"/>
        <v>3</v>
      </c>
      <c r="GD34" s="151">
        <f t="shared" si="210"/>
        <v>1</v>
      </c>
      <c r="GE34" s="151">
        <f t="shared" si="210"/>
        <v>1</v>
      </c>
      <c r="GF34" s="151">
        <f t="shared" si="210"/>
        <v>0</v>
      </c>
      <c r="GG34" s="153">
        <f t="shared" si="210"/>
        <v>1</v>
      </c>
      <c r="GH34" s="154"/>
      <c r="GI34" s="150" t="s">
        <v>128</v>
      </c>
      <c r="GJ34" s="487">
        <v>1812</v>
      </c>
      <c r="GK34" s="727">
        <f t="shared" ref="GK34:GK45" si="211">(SUM(GL34:GU34)/GJ34)*100</f>
        <v>7.8366445916114786</v>
      </c>
      <c r="GL34" s="159">
        <f t="shared" ref="GL34:GW34" si="212">SUM(GL35:GL39)</f>
        <v>2</v>
      </c>
      <c r="GM34" s="151">
        <f t="shared" si="212"/>
        <v>0</v>
      </c>
      <c r="GN34" s="151">
        <f t="shared" si="212"/>
        <v>0</v>
      </c>
      <c r="GO34" s="151">
        <f t="shared" si="212"/>
        <v>0</v>
      </c>
      <c r="GP34" s="153">
        <f t="shared" si="212"/>
        <v>0</v>
      </c>
      <c r="GQ34" s="159">
        <f t="shared" si="212"/>
        <v>19</v>
      </c>
      <c r="GR34" s="151">
        <f t="shared" si="212"/>
        <v>13</v>
      </c>
      <c r="GS34" s="151">
        <f t="shared" si="212"/>
        <v>26</v>
      </c>
      <c r="GT34" s="151">
        <f t="shared" si="212"/>
        <v>52</v>
      </c>
      <c r="GU34" s="153">
        <f t="shared" si="212"/>
        <v>30</v>
      </c>
      <c r="GV34" s="159">
        <f t="shared" si="212"/>
        <v>102</v>
      </c>
      <c r="GW34" s="159">
        <f t="shared" si="212"/>
        <v>2005</v>
      </c>
      <c r="GX34" s="730">
        <f t="shared" ref="GX34:GX45" si="213">GV34/GW34*100</f>
        <v>5.0872817955112222</v>
      </c>
      <c r="GY34" s="159">
        <f t="shared" ref="GY34:HG34" si="214">SUM(GY35:GY39)</f>
        <v>7</v>
      </c>
      <c r="GZ34" s="151">
        <f t="shared" si="214"/>
        <v>0</v>
      </c>
      <c r="HA34" s="151">
        <f t="shared" si="214"/>
        <v>0</v>
      </c>
      <c r="HB34" s="151">
        <f t="shared" si="214"/>
        <v>0</v>
      </c>
      <c r="HC34" s="151">
        <f t="shared" si="214"/>
        <v>0</v>
      </c>
      <c r="HD34" s="151">
        <f t="shared" si="214"/>
        <v>0</v>
      </c>
      <c r="HE34" s="151">
        <f t="shared" si="214"/>
        <v>0</v>
      </c>
      <c r="HF34" s="151">
        <f t="shared" si="214"/>
        <v>0</v>
      </c>
      <c r="HG34" s="153">
        <f t="shared" si="214"/>
        <v>0</v>
      </c>
      <c r="HH34" s="154"/>
      <c r="HI34" s="368" t="s">
        <v>128</v>
      </c>
      <c r="HJ34" s="155">
        <f t="shared" ref="HJ34:IF34" si="215">SUM(HJ35:HJ39)</f>
        <v>0</v>
      </c>
      <c r="HK34" s="155">
        <f t="shared" si="215"/>
        <v>0</v>
      </c>
      <c r="HL34" s="155">
        <f t="shared" si="215"/>
        <v>0</v>
      </c>
      <c r="HM34" s="155">
        <f t="shared" si="215"/>
        <v>0</v>
      </c>
      <c r="HN34" s="155">
        <f t="shared" si="215"/>
        <v>0</v>
      </c>
      <c r="HO34" s="155">
        <f t="shared" si="215"/>
        <v>0</v>
      </c>
      <c r="HP34" s="155">
        <f t="shared" si="215"/>
        <v>0</v>
      </c>
      <c r="HQ34" s="180">
        <f t="shared" si="215"/>
        <v>2</v>
      </c>
      <c r="HR34" s="738">
        <f t="shared" si="215"/>
        <v>138</v>
      </c>
      <c r="HS34" s="732">
        <f t="shared" ref="HS34:HS45" si="216">SUM(HT34:HX34)/HR34*100</f>
        <v>0</v>
      </c>
      <c r="HT34" s="159">
        <f t="shared" si="215"/>
        <v>0</v>
      </c>
      <c r="HU34" s="155">
        <f t="shared" si="215"/>
        <v>0</v>
      </c>
      <c r="HV34" s="155">
        <f t="shared" si="215"/>
        <v>0</v>
      </c>
      <c r="HW34" s="155">
        <f t="shared" si="215"/>
        <v>0</v>
      </c>
      <c r="HX34" s="180">
        <f t="shared" si="215"/>
        <v>0</v>
      </c>
      <c r="HY34" s="151">
        <f t="shared" si="215"/>
        <v>0</v>
      </c>
      <c r="HZ34" s="151">
        <f t="shared" si="215"/>
        <v>0</v>
      </c>
      <c r="IA34" s="151">
        <f t="shared" si="215"/>
        <v>0</v>
      </c>
      <c r="IB34" s="151">
        <f t="shared" si="215"/>
        <v>0</v>
      </c>
      <c r="IC34" s="151">
        <f t="shared" si="215"/>
        <v>0</v>
      </c>
      <c r="ID34" s="151">
        <f t="shared" si="215"/>
        <v>0</v>
      </c>
      <c r="IE34" s="151">
        <f t="shared" si="215"/>
        <v>0</v>
      </c>
      <c r="IF34" s="153">
        <f t="shared" si="215"/>
        <v>0</v>
      </c>
      <c r="IG34" s="154"/>
      <c r="IH34" s="275" t="s">
        <v>128</v>
      </c>
      <c r="II34" s="159">
        <f t="shared" ref="II34:JH34" si="217">SUM(II35:II39)</f>
        <v>0</v>
      </c>
      <c r="IJ34" s="151">
        <f t="shared" si="217"/>
        <v>0</v>
      </c>
      <c r="IK34" s="172">
        <f t="shared" si="217"/>
        <v>0</v>
      </c>
      <c r="IL34" s="159">
        <f t="shared" si="217"/>
        <v>0</v>
      </c>
      <c r="IM34" s="151">
        <f t="shared" si="217"/>
        <v>0</v>
      </c>
      <c r="IN34" s="153">
        <f t="shared" si="217"/>
        <v>0</v>
      </c>
      <c r="IO34" s="151">
        <f t="shared" si="217"/>
        <v>10</v>
      </c>
      <c r="IP34" s="151">
        <f t="shared" si="217"/>
        <v>13</v>
      </c>
      <c r="IQ34" s="172">
        <f t="shared" si="217"/>
        <v>1</v>
      </c>
      <c r="IR34" s="159">
        <f t="shared" si="217"/>
        <v>15</v>
      </c>
      <c r="IS34" s="151">
        <f t="shared" si="217"/>
        <v>4</v>
      </c>
      <c r="IT34" s="153">
        <f t="shared" si="217"/>
        <v>2</v>
      </c>
      <c r="IU34" s="151">
        <f t="shared" si="217"/>
        <v>1</v>
      </c>
      <c r="IV34" s="151">
        <f t="shared" si="217"/>
        <v>1</v>
      </c>
      <c r="IW34" s="153">
        <f t="shared" si="217"/>
        <v>0</v>
      </c>
      <c r="IX34" s="159">
        <f t="shared" si="217"/>
        <v>1</v>
      </c>
      <c r="IY34" s="151">
        <f t="shared" si="217"/>
        <v>0</v>
      </c>
      <c r="IZ34" s="153">
        <f t="shared" si="217"/>
        <v>0</v>
      </c>
      <c r="JA34" s="159">
        <f t="shared" si="217"/>
        <v>0</v>
      </c>
      <c r="JB34" s="151">
        <f t="shared" si="217"/>
        <v>0</v>
      </c>
      <c r="JC34" s="153">
        <f t="shared" si="217"/>
        <v>0</v>
      </c>
      <c r="JD34" s="159">
        <f t="shared" si="217"/>
        <v>0</v>
      </c>
      <c r="JE34" s="151">
        <f t="shared" si="217"/>
        <v>0</v>
      </c>
      <c r="JF34" s="151">
        <f t="shared" si="217"/>
        <v>0</v>
      </c>
      <c r="JG34" s="172">
        <f t="shared" si="217"/>
        <v>0</v>
      </c>
      <c r="JH34" s="153">
        <f t="shared" si="217"/>
        <v>0</v>
      </c>
      <c r="JI34" s="154"/>
      <c r="JJ34" s="275" t="s">
        <v>128</v>
      </c>
      <c r="JK34" s="159">
        <f t="shared" ref="JK34:KJ34" si="218">SUM(JK35:JK39)</f>
        <v>0</v>
      </c>
      <c r="JL34" s="151">
        <f t="shared" si="218"/>
        <v>0</v>
      </c>
      <c r="JM34" s="151">
        <f t="shared" si="218"/>
        <v>0</v>
      </c>
      <c r="JN34" s="151">
        <f t="shared" si="218"/>
        <v>0</v>
      </c>
      <c r="JO34" s="153">
        <f t="shared" si="218"/>
        <v>0</v>
      </c>
      <c r="JP34" s="159">
        <f t="shared" si="218"/>
        <v>0</v>
      </c>
      <c r="JQ34" s="151">
        <f t="shared" si="218"/>
        <v>0</v>
      </c>
      <c r="JR34" s="151">
        <f t="shared" si="218"/>
        <v>0</v>
      </c>
      <c r="JS34" s="151">
        <f t="shared" si="218"/>
        <v>0</v>
      </c>
      <c r="JT34" s="153">
        <f t="shared" si="218"/>
        <v>0</v>
      </c>
      <c r="JU34" s="159">
        <f t="shared" si="218"/>
        <v>0</v>
      </c>
      <c r="JV34" s="155">
        <f t="shared" si="218"/>
        <v>0</v>
      </c>
      <c r="JW34" s="155">
        <f t="shared" si="218"/>
        <v>0</v>
      </c>
      <c r="JX34" s="155">
        <f t="shared" si="218"/>
        <v>0</v>
      </c>
      <c r="JY34" s="180">
        <f t="shared" si="218"/>
        <v>0</v>
      </c>
      <c r="JZ34" s="159">
        <f t="shared" si="218"/>
        <v>0</v>
      </c>
      <c r="KA34" s="155">
        <f t="shared" si="218"/>
        <v>0</v>
      </c>
      <c r="KB34" s="155">
        <f t="shared" si="218"/>
        <v>1</v>
      </c>
      <c r="KC34" s="155">
        <f t="shared" si="218"/>
        <v>1</v>
      </c>
      <c r="KD34" s="180">
        <f t="shared" si="218"/>
        <v>0</v>
      </c>
      <c r="KE34" s="159">
        <f t="shared" si="218"/>
        <v>1002</v>
      </c>
      <c r="KF34" s="734">
        <f t="shared" ref="KF34:KF45" si="219">KG34/KE34*100</f>
        <v>3.3932135728542914</v>
      </c>
      <c r="KG34" s="180">
        <f t="shared" si="218"/>
        <v>34</v>
      </c>
      <c r="KH34" s="155">
        <f t="shared" si="218"/>
        <v>0</v>
      </c>
      <c r="KI34" s="155">
        <f t="shared" si="218"/>
        <v>1</v>
      </c>
      <c r="KJ34" s="180">
        <f t="shared" si="218"/>
        <v>0</v>
      </c>
      <c r="KK34" s="301"/>
      <c r="KL34" s="275" t="s">
        <v>128</v>
      </c>
      <c r="KM34" s="159">
        <f t="shared" ref="KM34:LB34" si="220">SUM(KM35:KM39)</f>
        <v>0</v>
      </c>
      <c r="KN34" s="155">
        <f t="shared" si="220"/>
        <v>0</v>
      </c>
      <c r="KO34" s="155">
        <f t="shared" si="220"/>
        <v>0</v>
      </c>
      <c r="KP34" s="155">
        <f t="shared" si="220"/>
        <v>8</v>
      </c>
      <c r="KQ34" s="155">
        <f t="shared" si="220"/>
        <v>0</v>
      </c>
      <c r="KR34" s="155">
        <f t="shared" si="220"/>
        <v>13</v>
      </c>
      <c r="KS34" s="155">
        <f t="shared" si="220"/>
        <v>0</v>
      </c>
      <c r="KT34" s="155">
        <f t="shared" si="220"/>
        <v>0</v>
      </c>
      <c r="KU34" s="180">
        <f t="shared" si="220"/>
        <v>0</v>
      </c>
      <c r="KV34" s="331">
        <f t="shared" si="220"/>
        <v>0</v>
      </c>
      <c r="KW34" s="180">
        <f t="shared" si="220"/>
        <v>0</v>
      </c>
      <c r="KX34" s="288">
        <f t="shared" si="220"/>
        <v>0</v>
      </c>
      <c r="KY34" s="159">
        <f t="shared" si="220"/>
        <v>0</v>
      </c>
      <c r="KZ34" s="155">
        <f t="shared" si="220"/>
        <v>0</v>
      </c>
      <c r="LA34" s="155">
        <f t="shared" si="220"/>
        <v>0</v>
      </c>
      <c r="LB34" s="180">
        <f t="shared" si="220"/>
        <v>0</v>
      </c>
      <c r="LD34" s="275" t="s">
        <v>128</v>
      </c>
      <c r="LE34" s="417">
        <f t="shared" ref="LE34:LW34" si="221">SUM(LE35:LE39)</f>
        <v>0</v>
      </c>
      <c r="LF34" s="417">
        <f t="shared" si="221"/>
        <v>0</v>
      </c>
      <c r="LG34" s="417">
        <f t="shared" si="221"/>
        <v>0</v>
      </c>
      <c r="LH34" s="417">
        <f t="shared" si="221"/>
        <v>1</v>
      </c>
      <c r="LI34" s="417">
        <f t="shared" si="221"/>
        <v>0</v>
      </c>
      <c r="LJ34" s="795">
        <f t="shared" si="221"/>
        <v>0</v>
      </c>
      <c r="LK34" s="454">
        <f t="shared" si="221"/>
        <v>0</v>
      </c>
      <c r="LL34" s="460">
        <f t="shared" si="221"/>
        <v>0</v>
      </c>
      <c r="LM34" s="460">
        <f t="shared" si="221"/>
        <v>0</v>
      </c>
      <c r="LN34" s="462">
        <f t="shared" si="221"/>
        <v>0</v>
      </c>
      <c r="LO34" s="503">
        <f t="shared" si="221"/>
        <v>17</v>
      </c>
      <c r="LP34" s="504">
        <f t="shared" si="221"/>
        <v>1</v>
      </c>
      <c r="LQ34" s="504">
        <f t="shared" si="221"/>
        <v>0</v>
      </c>
      <c r="LR34" s="505">
        <f t="shared" si="221"/>
        <v>0</v>
      </c>
      <c r="LS34" s="454">
        <f t="shared" si="221"/>
        <v>0</v>
      </c>
      <c r="LT34" s="460">
        <f t="shared" si="221"/>
        <v>0</v>
      </c>
      <c r="LU34" s="460">
        <f t="shared" si="221"/>
        <v>0</v>
      </c>
      <c r="LV34" s="460">
        <f t="shared" si="221"/>
        <v>0</v>
      </c>
      <c r="LW34" s="462">
        <f t="shared" si="221"/>
        <v>0</v>
      </c>
      <c r="LX34" s="961"/>
    </row>
    <row r="35" spans="1:336" s="288" customFormat="1" ht="18.75" x14ac:dyDescent="0.3">
      <c r="A35" s="235">
        <v>1444</v>
      </c>
      <c r="B35" s="201" t="s">
        <v>133</v>
      </c>
      <c r="C35" s="202">
        <v>110</v>
      </c>
      <c r="D35" s="380">
        <v>13</v>
      </c>
      <c r="E35" s="326">
        <v>0</v>
      </c>
      <c r="F35" s="326">
        <v>0</v>
      </c>
      <c r="G35" s="705">
        <v>11.818181818181818</v>
      </c>
      <c r="H35" s="326">
        <v>13</v>
      </c>
      <c r="I35" s="379">
        <v>0</v>
      </c>
      <c r="J35" s="380">
        <v>6</v>
      </c>
      <c r="K35" s="326">
        <v>10</v>
      </c>
      <c r="L35" s="326">
        <v>6</v>
      </c>
      <c r="M35" s="406">
        <v>5.4545454545454541</v>
      </c>
      <c r="N35" s="380">
        <v>6</v>
      </c>
      <c r="O35" s="326">
        <v>10</v>
      </c>
      <c r="P35" s="326">
        <v>6</v>
      </c>
      <c r="Q35" s="386">
        <v>5.4545454545454541</v>
      </c>
      <c r="R35" s="380">
        <v>0</v>
      </c>
      <c r="S35" s="326">
        <v>0</v>
      </c>
      <c r="T35" s="326">
        <v>0</v>
      </c>
      <c r="U35" s="326">
        <v>0</v>
      </c>
      <c r="V35" s="326">
        <v>0</v>
      </c>
      <c r="W35" s="327">
        <v>0</v>
      </c>
      <c r="X35" s="326">
        <v>6</v>
      </c>
      <c r="Y35" s="326">
        <v>10</v>
      </c>
      <c r="Z35" s="326">
        <v>6</v>
      </c>
      <c r="AA35" s="326">
        <v>10</v>
      </c>
      <c r="AB35" s="326">
        <v>9</v>
      </c>
      <c r="AC35" s="326">
        <v>8</v>
      </c>
      <c r="AD35" s="326">
        <v>0</v>
      </c>
      <c r="AE35" s="326">
        <v>0</v>
      </c>
      <c r="AF35" s="327">
        <v>0</v>
      </c>
      <c r="AG35" s="204"/>
      <c r="AH35" s="148"/>
      <c r="AI35" s="276" t="s">
        <v>133</v>
      </c>
      <c r="AJ35" s="202">
        <v>103</v>
      </c>
      <c r="AK35" s="327">
        <v>5</v>
      </c>
      <c r="AL35" s="708">
        <v>4.8543689320388346</v>
      </c>
      <c r="AM35" s="326">
        <v>5</v>
      </c>
      <c r="AN35" s="326">
        <v>6</v>
      </c>
      <c r="AO35" s="326">
        <v>0</v>
      </c>
      <c r="AP35" s="326">
        <v>0</v>
      </c>
      <c r="AQ35" s="327">
        <v>5</v>
      </c>
      <c r="AR35" s="326">
        <v>2</v>
      </c>
      <c r="AS35" s="326">
        <v>0</v>
      </c>
      <c r="AT35" s="379">
        <v>8</v>
      </c>
      <c r="AU35" s="380">
        <v>4</v>
      </c>
      <c r="AV35" s="708">
        <v>3.8834951456310676</v>
      </c>
      <c r="AW35" s="326">
        <v>9</v>
      </c>
      <c r="AX35" s="744">
        <v>9</v>
      </c>
      <c r="AY35" s="326">
        <v>0</v>
      </c>
      <c r="AZ35" s="326">
        <v>0</v>
      </c>
      <c r="BA35" s="326">
        <v>0</v>
      </c>
      <c r="BB35" s="708">
        <v>0</v>
      </c>
      <c r="BC35" s="326">
        <v>0</v>
      </c>
      <c r="BD35" s="326">
        <v>0</v>
      </c>
      <c r="BE35" s="326">
        <v>0</v>
      </c>
      <c r="BF35" s="708">
        <v>0</v>
      </c>
      <c r="BG35" s="326">
        <v>0</v>
      </c>
      <c r="BH35" s="326">
        <v>0</v>
      </c>
      <c r="BI35" s="813">
        <v>0</v>
      </c>
      <c r="BJ35" s="813">
        <v>0</v>
      </c>
      <c r="BK35" s="813">
        <v>0</v>
      </c>
      <c r="BL35" s="813">
        <v>0</v>
      </c>
      <c r="BM35" s="814">
        <v>0</v>
      </c>
      <c r="BN35" s="148"/>
      <c r="BO35" s="201" t="s">
        <v>133</v>
      </c>
      <c r="BP35" s="202">
        <v>102</v>
      </c>
      <c r="BQ35" s="380">
        <v>0</v>
      </c>
      <c r="BR35" s="326">
        <v>7</v>
      </c>
      <c r="BS35" s="326">
        <v>0</v>
      </c>
      <c r="BT35" s="326">
        <v>1</v>
      </c>
      <c r="BU35" s="326">
        <v>1</v>
      </c>
      <c r="BV35" s="326">
        <v>0</v>
      </c>
      <c r="BW35" s="326">
        <v>0</v>
      </c>
      <c r="BX35" s="326">
        <v>2</v>
      </c>
      <c r="BY35" s="708">
        <v>0</v>
      </c>
      <c r="BZ35" s="326">
        <v>0</v>
      </c>
      <c r="CA35" s="326">
        <v>0</v>
      </c>
      <c r="CB35" s="326">
        <v>0</v>
      </c>
      <c r="CC35" s="708">
        <v>0</v>
      </c>
      <c r="CD35" s="326">
        <v>0</v>
      </c>
      <c r="CE35" s="326">
        <v>3</v>
      </c>
      <c r="CF35" s="326">
        <v>0</v>
      </c>
      <c r="CG35" s="326">
        <v>0</v>
      </c>
      <c r="CH35" s="326">
        <v>0</v>
      </c>
      <c r="CI35" s="379">
        <v>0</v>
      </c>
      <c r="CJ35" s="380"/>
      <c r="CK35" s="326">
        <v>1</v>
      </c>
      <c r="CL35" s="716">
        <v>1.9607843137254901</v>
      </c>
      <c r="CM35" s="326">
        <v>2</v>
      </c>
      <c r="CN35" s="326"/>
      <c r="CO35" s="327">
        <v>0</v>
      </c>
      <c r="CP35" s="148"/>
      <c r="CQ35" s="370" t="s">
        <v>133</v>
      </c>
      <c r="CR35" s="1011">
        <v>23</v>
      </c>
      <c r="CS35" s="203"/>
      <c r="CT35" s="203">
        <v>4</v>
      </c>
      <c r="CU35" s="326"/>
      <c r="CV35" s="326"/>
      <c r="CW35" s="326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6"/>
      <c r="DI35" s="379"/>
      <c r="DJ35" s="380"/>
      <c r="DK35" s="327">
        <v>1</v>
      </c>
      <c r="DL35" s="326"/>
      <c r="DM35" s="327">
        <v>1</v>
      </c>
      <c r="DN35" s="148"/>
      <c r="DO35" s="201" t="s">
        <v>133</v>
      </c>
      <c r="DP35" s="202">
        <v>182</v>
      </c>
      <c r="DQ35" s="380"/>
      <c r="DR35" s="326"/>
      <c r="DS35" s="326"/>
      <c r="DT35" s="379"/>
      <c r="DU35" s="380"/>
      <c r="DV35" s="326"/>
      <c r="DW35" s="326">
        <v>1</v>
      </c>
      <c r="DX35" s="720">
        <v>0</v>
      </c>
      <c r="DY35" s="380"/>
      <c r="DZ35" s="326"/>
      <c r="EA35" s="326"/>
      <c r="EB35" s="716">
        <v>0</v>
      </c>
      <c r="EC35" s="326"/>
      <c r="ED35" s="326"/>
      <c r="EE35" s="326"/>
      <c r="EF35" s="379"/>
      <c r="EG35" s="380">
        <v>0</v>
      </c>
      <c r="EH35" s="327">
        <v>0</v>
      </c>
      <c r="EI35" s="326">
        <v>1</v>
      </c>
      <c r="EJ35" s="326"/>
      <c r="EK35" s="716">
        <v>0</v>
      </c>
      <c r="EL35" s="326"/>
      <c r="EM35" s="326">
        <v>4</v>
      </c>
      <c r="EN35" s="708">
        <v>2.197802197802198</v>
      </c>
      <c r="EO35" s="326">
        <v>2</v>
      </c>
      <c r="EP35" s="716">
        <v>1.098901098901099</v>
      </c>
      <c r="EQ35" s="148"/>
      <c r="ER35" s="201" t="s">
        <v>133</v>
      </c>
      <c r="ES35" s="380">
        <v>0</v>
      </c>
      <c r="ET35" s="326">
        <v>0</v>
      </c>
      <c r="EU35" s="379">
        <v>0</v>
      </c>
      <c r="EV35" s="380">
        <v>0</v>
      </c>
      <c r="EW35" s="326">
        <v>0</v>
      </c>
      <c r="EX35" s="327">
        <v>0</v>
      </c>
      <c r="EY35" s="326">
        <v>0</v>
      </c>
      <c r="EZ35" s="326">
        <v>7</v>
      </c>
      <c r="FA35" s="379">
        <v>8</v>
      </c>
      <c r="FB35" s="380">
        <v>6</v>
      </c>
      <c r="FC35" s="326">
        <v>1</v>
      </c>
      <c r="FD35" s="327">
        <v>3</v>
      </c>
      <c r="FE35" s="326">
        <v>1</v>
      </c>
      <c r="FF35" s="326">
        <v>0</v>
      </c>
      <c r="FG35" s="379">
        <v>0</v>
      </c>
      <c r="FH35" s="380">
        <v>0</v>
      </c>
      <c r="FI35" s="326">
        <v>0</v>
      </c>
      <c r="FJ35" s="327">
        <v>0</v>
      </c>
      <c r="FK35" s="205">
        <v>66</v>
      </c>
      <c r="FL35" s="724">
        <v>9.0909090909090917</v>
      </c>
      <c r="FM35" s="326">
        <v>0</v>
      </c>
      <c r="FN35" s="326">
        <v>0</v>
      </c>
      <c r="FO35" s="326">
        <v>5</v>
      </c>
      <c r="FP35" s="326">
        <v>1</v>
      </c>
      <c r="FQ35" s="327">
        <v>0</v>
      </c>
      <c r="FR35" s="380">
        <v>1</v>
      </c>
      <c r="FS35" s="326">
        <v>0</v>
      </c>
      <c r="FT35" s="326">
        <v>0</v>
      </c>
      <c r="FU35" s="326">
        <v>1</v>
      </c>
      <c r="FV35" s="326">
        <v>0</v>
      </c>
      <c r="FW35" s="326">
        <v>0</v>
      </c>
      <c r="FX35" s="326">
        <v>3</v>
      </c>
      <c r="FY35" s="326">
        <v>6</v>
      </c>
      <c r="FZ35" s="326">
        <v>4</v>
      </c>
      <c r="GA35" s="326">
        <v>5</v>
      </c>
      <c r="GB35" s="326">
        <v>2</v>
      </c>
      <c r="GC35" s="326">
        <v>3</v>
      </c>
      <c r="GD35" s="326">
        <v>1</v>
      </c>
      <c r="GE35" s="326">
        <v>1</v>
      </c>
      <c r="GF35" s="326">
        <v>0</v>
      </c>
      <c r="GG35" s="327">
        <v>1</v>
      </c>
      <c r="GH35" s="148"/>
      <c r="GI35" s="201" t="s">
        <v>133</v>
      </c>
      <c r="GJ35" s="486">
        <v>958</v>
      </c>
      <c r="GK35" s="727">
        <v>10.334029227557412</v>
      </c>
      <c r="GL35" s="380">
        <v>1</v>
      </c>
      <c r="GM35" s="326">
        <v>0</v>
      </c>
      <c r="GN35" s="326">
        <v>0</v>
      </c>
      <c r="GO35" s="326">
        <v>0</v>
      </c>
      <c r="GP35" s="327">
        <v>0</v>
      </c>
      <c r="GQ35" s="380">
        <v>14</v>
      </c>
      <c r="GR35" s="326">
        <v>9</v>
      </c>
      <c r="GS35" s="326">
        <v>19</v>
      </c>
      <c r="GT35" s="326">
        <v>37</v>
      </c>
      <c r="GU35" s="327">
        <v>19</v>
      </c>
      <c r="GV35" s="205">
        <v>64</v>
      </c>
      <c r="GW35" s="205">
        <v>1184</v>
      </c>
      <c r="GX35" s="730">
        <v>5.4054054054054053</v>
      </c>
      <c r="GY35" s="380">
        <v>4</v>
      </c>
      <c r="GZ35" s="326">
        <v>0</v>
      </c>
      <c r="HA35" s="326">
        <v>0</v>
      </c>
      <c r="HB35" s="326">
        <v>0</v>
      </c>
      <c r="HC35" s="326">
        <v>0</v>
      </c>
      <c r="HD35" s="326">
        <v>0</v>
      </c>
      <c r="HE35" s="326">
        <v>0</v>
      </c>
      <c r="HF35" s="326">
        <v>0</v>
      </c>
      <c r="HG35" s="327">
        <v>0</v>
      </c>
      <c r="HH35" s="148"/>
      <c r="HI35" s="370" t="s">
        <v>133</v>
      </c>
      <c r="HJ35" s="203">
        <v>0</v>
      </c>
      <c r="HK35" s="203">
        <v>0</v>
      </c>
      <c r="HL35" s="203">
        <v>0</v>
      </c>
      <c r="HM35" s="203">
        <v>0</v>
      </c>
      <c r="HN35" s="203">
        <v>0</v>
      </c>
      <c r="HO35" s="203">
        <v>0</v>
      </c>
      <c r="HP35" s="203">
        <v>0</v>
      </c>
      <c r="HQ35" s="173">
        <v>0</v>
      </c>
      <c r="HR35" s="738">
        <v>73</v>
      </c>
      <c r="HS35" s="732">
        <v>0</v>
      </c>
      <c r="HT35" s="205">
        <v>0</v>
      </c>
      <c r="HU35" s="203">
        <v>0</v>
      </c>
      <c r="HV35" s="203">
        <v>0</v>
      </c>
      <c r="HW35" s="203">
        <v>0</v>
      </c>
      <c r="HX35" s="173">
        <v>0</v>
      </c>
      <c r="HY35" s="326">
        <v>0</v>
      </c>
      <c r="HZ35" s="326">
        <v>0</v>
      </c>
      <c r="IA35" s="326">
        <v>0</v>
      </c>
      <c r="IB35" s="326">
        <v>0</v>
      </c>
      <c r="IC35" s="326">
        <v>0</v>
      </c>
      <c r="ID35" s="326">
        <v>0</v>
      </c>
      <c r="IE35" s="326">
        <v>0</v>
      </c>
      <c r="IF35" s="327">
        <v>0</v>
      </c>
      <c r="IG35" s="148"/>
      <c r="IH35" s="276" t="s">
        <v>133</v>
      </c>
      <c r="II35" s="380">
        <v>0</v>
      </c>
      <c r="IJ35" s="326">
        <v>0</v>
      </c>
      <c r="IK35" s="379">
        <v>0</v>
      </c>
      <c r="IL35" s="380">
        <v>0</v>
      </c>
      <c r="IM35" s="326">
        <v>0</v>
      </c>
      <c r="IN35" s="327">
        <v>0</v>
      </c>
      <c r="IO35" s="326">
        <v>4</v>
      </c>
      <c r="IP35" s="326">
        <v>12</v>
      </c>
      <c r="IQ35" s="379">
        <v>1</v>
      </c>
      <c r="IR35" s="380">
        <v>10</v>
      </c>
      <c r="IS35" s="326">
        <v>4</v>
      </c>
      <c r="IT35" s="327">
        <v>2</v>
      </c>
      <c r="IU35" s="326">
        <v>1</v>
      </c>
      <c r="IV35" s="326">
        <v>1</v>
      </c>
      <c r="IW35" s="327">
        <v>0</v>
      </c>
      <c r="IX35" s="380">
        <v>0</v>
      </c>
      <c r="IY35" s="326">
        <v>0</v>
      </c>
      <c r="IZ35" s="327">
        <v>0</v>
      </c>
      <c r="JA35" s="380">
        <v>0</v>
      </c>
      <c r="JB35" s="326">
        <v>0</v>
      </c>
      <c r="JC35" s="327">
        <v>0</v>
      </c>
      <c r="JD35" s="380">
        <v>0</v>
      </c>
      <c r="JE35" s="326">
        <v>0</v>
      </c>
      <c r="JF35" s="326">
        <v>0</v>
      </c>
      <c r="JG35" s="326">
        <v>0</v>
      </c>
      <c r="JH35" s="327">
        <v>0</v>
      </c>
      <c r="JI35" s="148"/>
      <c r="JJ35" s="276" t="s">
        <v>133</v>
      </c>
      <c r="JK35" s="380">
        <v>0</v>
      </c>
      <c r="JL35" s="326">
        <v>0</v>
      </c>
      <c r="JM35" s="326">
        <v>0</v>
      </c>
      <c r="JN35" s="326">
        <v>0</v>
      </c>
      <c r="JO35" s="327">
        <v>0</v>
      </c>
      <c r="JP35" s="380">
        <v>0</v>
      </c>
      <c r="JQ35" s="326">
        <v>0</v>
      </c>
      <c r="JR35" s="326">
        <v>0</v>
      </c>
      <c r="JS35" s="326">
        <v>0</v>
      </c>
      <c r="JT35" s="327">
        <v>0</v>
      </c>
      <c r="JU35" s="380">
        <v>0</v>
      </c>
      <c r="JV35" s="326">
        <v>0</v>
      </c>
      <c r="JW35" s="326">
        <v>0</v>
      </c>
      <c r="JX35" s="326">
        <v>0</v>
      </c>
      <c r="JY35" s="327">
        <v>0</v>
      </c>
      <c r="JZ35" s="380">
        <v>0</v>
      </c>
      <c r="KA35" s="326">
        <v>0</v>
      </c>
      <c r="KB35" s="326">
        <v>1</v>
      </c>
      <c r="KC35" s="326">
        <v>1</v>
      </c>
      <c r="KD35" s="327">
        <v>0</v>
      </c>
      <c r="KE35" s="205">
        <v>592</v>
      </c>
      <c r="KF35" s="734">
        <v>3.8851351351351351</v>
      </c>
      <c r="KG35" s="173">
        <v>23</v>
      </c>
      <c r="KH35" s="205">
        <v>0</v>
      </c>
      <c r="KI35" s="203">
        <v>1</v>
      </c>
      <c r="KJ35" s="173">
        <v>0</v>
      </c>
      <c r="KK35" s="301"/>
      <c r="KL35" s="276" t="s">
        <v>133</v>
      </c>
      <c r="KM35" s="205">
        <v>0</v>
      </c>
      <c r="KN35" s="203">
        <v>0</v>
      </c>
      <c r="KO35" s="203">
        <v>0</v>
      </c>
      <c r="KP35" s="203">
        <v>8</v>
      </c>
      <c r="KQ35" s="203">
        <v>0</v>
      </c>
      <c r="KR35" s="203">
        <v>12</v>
      </c>
      <c r="KS35" s="203">
        <v>0</v>
      </c>
      <c r="KT35" s="203">
        <v>0</v>
      </c>
      <c r="KU35" s="173">
        <v>0</v>
      </c>
      <c r="KV35" s="332"/>
      <c r="KW35" s="173"/>
      <c r="KY35" s="205"/>
      <c r="KZ35" s="203"/>
      <c r="LA35" s="203"/>
      <c r="LB35" s="173"/>
      <c r="LD35" s="276" t="s">
        <v>133</v>
      </c>
      <c r="LE35" s="419"/>
      <c r="LF35" s="419"/>
      <c r="LG35" s="419"/>
      <c r="LH35" s="419">
        <v>1</v>
      </c>
      <c r="LI35" s="419"/>
      <c r="LJ35" s="545"/>
      <c r="LK35" s="480"/>
      <c r="LL35" s="452"/>
      <c r="LM35" s="452"/>
      <c r="LN35" s="453"/>
      <c r="LO35" s="480">
        <v>8</v>
      </c>
      <c r="LP35" s="452"/>
      <c r="LQ35" s="452"/>
      <c r="LR35" s="453"/>
      <c r="LS35" s="480"/>
      <c r="LT35" s="452"/>
      <c r="LU35" s="452"/>
      <c r="LV35" s="452"/>
      <c r="LW35" s="914"/>
      <c r="LX35" s="961"/>
    </row>
    <row r="36" spans="1:336" s="288" customFormat="1" ht="18.75" x14ac:dyDescent="0.3">
      <c r="A36" s="235">
        <v>1443</v>
      </c>
      <c r="B36" s="201" t="s">
        <v>134</v>
      </c>
      <c r="C36" s="202">
        <v>58</v>
      </c>
      <c r="D36" s="380">
        <v>0</v>
      </c>
      <c r="E36" s="326">
        <v>0</v>
      </c>
      <c r="F36" s="326">
        <v>0</v>
      </c>
      <c r="G36" s="705">
        <v>0</v>
      </c>
      <c r="H36" s="326">
        <v>0</v>
      </c>
      <c r="I36" s="379">
        <v>0</v>
      </c>
      <c r="J36" s="380">
        <v>5</v>
      </c>
      <c r="K36" s="326">
        <v>5</v>
      </c>
      <c r="L36" s="326">
        <v>3</v>
      </c>
      <c r="M36" s="406">
        <v>5.1724137931034484</v>
      </c>
      <c r="N36" s="380">
        <v>5</v>
      </c>
      <c r="O36" s="326">
        <v>5</v>
      </c>
      <c r="P36" s="326">
        <v>3</v>
      </c>
      <c r="Q36" s="386">
        <v>5.1724137931034484</v>
      </c>
      <c r="R36" s="380">
        <v>0</v>
      </c>
      <c r="S36" s="326">
        <v>0</v>
      </c>
      <c r="T36" s="326">
        <v>0</v>
      </c>
      <c r="U36" s="326">
        <v>0</v>
      </c>
      <c r="V36" s="326">
        <v>0</v>
      </c>
      <c r="W36" s="327">
        <v>0</v>
      </c>
      <c r="X36" s="326">
        <v>5</v>
      </c>
      <c r="Y36" s="326">
        <v>5</v>
      </c>
      <c r="Z36" s="326">
        <v>5</v>
      </c>
      <c r="AA36" s="326">
        <v>5</v>
      </c>
      <c r="AB36" s="326">
        <v>3</v>
      </c>
      <c r="AC36" s="326">
        <v>4</v>
      </c>
      <c r="AD36" s="326">
        <v>0</v>
      </c>
      <c r="AE36" s="326">
        <v>0</v>
      </c>
      <c r="AF36" s="327">
        <v>0</v>
      </c>
      <c r="AG36" s="204"/>
      <c r="AH36" s="148"/>
      <c r="AI36" s="276" t="s">
        <v>134</v>
      </c>
      <c r="AJ36" s="202">
        <v>64</v>
      </c>
      <c r="AK36" s="327">
        <v>8</v>
      </c>
      <c r="AL36" s="708">
        <v>12.5</v>
      </c>
      <c r="AM36" s="326">
        <v>7</v>
      </c>
      <c r="AN36" s="326">
        <v>7</v>
      </c>
      <c r="AO36" s="326">
        <v>0</v>
      </c>
      <c r="AP36" s="326">
        <v>0</v>
      </c>
      <c r="AQ36" s="327">
        <v>7</v>
      </c>
      <c r="AR36" s="326">
        <v>0</v>
      </c>
      <c r="AS36" s="326">
        <v>0</v>
      </c>
      <c r="AT36" s="379">
        <v>3</v>
      </c>
      <c r="AU36" s="380">
        <v>7</v>
      </c>
      <c r="AV36" s="708">
        <v>10.9375</v>
      </c>
      <c r="AW36" s="326">
        <v>7</v>
      </c>
      <c r="AX36" s="744">
        <v>7</v>
      </c>
      <c r="AY36" s="326">
        <v>0</v>
      </c>
      <c r="AZ36" s="326">
        <v>0</v>
      </c>
      <c r="BA36" s="326">
        <v>0</v>
      </c>
      <c r="BB36" s="708">
        <v>0</v>
      </c>
      <c r="BC36" s="326">
        <v>0</v>
      </c>
      <c r="BD36" s="326">
        <v>0</v>
      </c>
      <c r="BE36" s="326">
        <v>0</v>
      </c>
      <c r="BF36" s="708">
        <v>0</v>
      </c>
      <c r="BG36" s="326">
        <v>0</v>
      </c>
      <c r="BH36" s="326">
        <v>0</v>
      </c>
      <c r="BI36" s="813">
        <v>0</v>
      </c>
      <c r="BJ36" s="813">
        <v>0</v>
      </c>
      <c r="BK36" s="813">
        <v>0</v>
      </c>
      <c r="BL36" s="813">
        <v>0</v>
      </c>
      <c r="BM36" s="814">
        <v>0</v>
      </c>
      <c r="BN36" s="148"/>
      <c r="BO36" s="201" t="s">
        <v>134</v>
      </c>
      <c r="BP36" s="202">
        <v>70</v>
      </c>
      <c r="BQ36" s="380">
        <v>0</v>
      </c>
      <c r="BR36" s="326">
        <v>5</v>
      </c>
      <c r="BS36" s="326">
        <v>0</v>
      </c>
      <c r="BT36" s="326">
        <v>0</v>
      </c>
      <c r="BU36" s="326">
        <v>0</v>
      </c>
      <c r="BV36" s="326">
        <v>0</v>
      </c>
      <c r="BW36" s="326">
        <v>0</v>
      </c>
      <c r="BX36" s="326">
        <v>1</v>
      </c>
      <c r="BY36" s="708">
        <v>0</v>
      </c>
      <c r="BZ36" s="326">
        <v>0</v>
      </c>
      <c r="CA36" s="326">
        <v>0</v>
      </c>
      <c r="CB36" s="326">
        <v>0</v>
      </c>
      <c r="CC36" s="708">
        <v>0</v>
      </c>
      <c r="CD36" s="326">
        <v>0</v>
      </c>
      <c r="CE36" s="326">
        <v>1</v>
      </c>
      <c r="CF36" s="326">
        <v>0</v>
      </c>
      <c r="CG36" s="326">
        <v>0</v>
      </c>
      <c r="CH36" s="326">
        <v>0</v>
      </c>
      <c r="CI36" s="379">
        <v>0</v>
      </c>
      <c r="CJ36" s="380"/>
      <c r="CK36" s="326">
        <v>1</v>
      </c>
      <c r="CL36" s="716">
        <v>1.4285714285714286</v>
      </c>
      <c r="CM36" s="326"/>
      <c r="CN36" s="326"/>
      <c r="CO36" s="327">
        <v>0</v>
      </c>
      <c r="CP36" s="148"/>
      <c r="CQ36" s="370" t="s">
        <v>134</v>
      </c>
      <c r="CR36" s="1011">
        <v>6</v>
      </c>
      <c r="CS36" s="203"/>
      <c r="CT36" s="203">
        <v>3</v>
      </c>
      <c r="CU36" s="326"/>
      <c r="CV36" s="326"/>
      <c r="CW36" s="326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6"/>
      <c r="DI36" s="379"/>
      <c r="DJ36" s="380"/>
      <c r="DK36" s="327"/>
      <c r="DL36" s="326"/>
      <c r="DM36" s="327"/>
      <c r="DN36" s="148"/>
      <c r="DO36" s="201" t="s">
        <v>134</v>
      </c>
      <c r="DP36" s="202">
        <v>78</v>
      </c>
      <c r="DQ36" s="380"/>
      <c r="DR36" s="326">
        <v>4</v>
      </c>
      <c r="DS36" s="326"/>
      <c r="DT36" s="379"/>
      <c r="DU36" s="380"/>
      <c r="DV36" s="326"/>
      <c r="DW36" s="326"/>
      <c r="DX36" s="720">
        <v>0</v>
      </c>
      <c r="DY36" s="380"/>
      <c r="DZ36" s="326"/>
      <c r="EA36" s="326"/>
      <c r="EB36" s="716">
        <v>0</v>
      </c>
      <c r="EC36" s="326"/>
      <c r="ED36" s="326"/>
      <c r="EE36" s="326"/>
      <c r="EF36" s="379"/>
      <c r="EG36" s="380">
        <v>0</v>
      </c>
      <c r="EH36" s="327">
        <v>0</v>
      </c>
      <c r="EI36" s="326"/>
      <c r="EJ36" s="326"/>
      <c r="EK36" s="716">
        <v>0</v>
      </c>
      <c r="EL36" s="326"/>
      <c r="EM36" s="326">
        <v>9</v>
      </c>
      <c r="EN36" s="708">
        <v>11.538461538461538</v>
      </c>
      <c r="EO36" s="326">
        <v>9</v>
      </c>
      <c r="EP36" s="716">
        <v>11.538461538461538</v>
      </c>
      <c r="EQ36" s="148"/>
      <c r="ER36" s="201" t="s">
        <v>134</v>
      </c>
      <c r="ES36" s="380">
        <v>0</v>
      </c>
      <c r="ET36" s="326">
        <v>0</v>
      </c>
      <c r="EU36" s="379">
        <v>0</v>
      </c>
      <c r="EV36" s="380">
        <v>0</v>
      </c>
      <c r="EW36" s="326">
        <v>0</v>
      </c>
      <c r="EX36" s="327">
        <v>0</v>
      </c>
      <c r="EY36" s="326">
        <v>0</v>
      </c>
      <c r="EZ36" s="326">
        <v>0</v>
      </c>
      <c r="FA36" s="379">
        <v>1</v>
      </c>
      <c r="FB36" s="380">
        <v>1</v>
      </c>
      <c r="FC36" s="326">
        <v>0</v>
      </c>
      <c r="FD36" s="327">
        <v>0</v>
      </c>
      <c r="FE36" s="326">
        <v>0</v>
      </c>
      <c r="FF36" s="326">
        <v>0</v>
      </c>
      <c r="FG36" s="379">
        <v>0</v>
      </c>
      <c r="FH36" s="380">
        <v>0</v>
      </c>
      <c r="FI36" s="326">
        <v>0</v>
      </c>
      <c r="FJ36" s="327">
        <v>0</v>
      </c>
      <c r="FK36" s="205">
        <v>0</v>
      </c>
      <c r="FL36" s="724" t="e">
        <v>#DIV/0!</v>
      </c>
      <c r="FM36" s="326">
        <v>0</v>
      </c>
      <c r="FN36" s="326">
        <v>0</v>
      </c>
      <c r="FO36" s="326">
        <v>3</v>
      </c>
      <c r="FP36" s="326">
        <v>1</v>
      </c>
      <c r="FQ36" s="327">
        <v>0</v>
      </c>
      <c r="FR36" s="380">
        <v>0</v>
      </c>
      <c r="FS36" s="326">
        <v>0</v>
      </c>
      <c r="FT36" s="326">
        <v>0</v>
      </c>
      <c r="FU36" s="326">
        <v>0</v>
      </c>
      <c r="FV36" s="326">
        <v>0</v>
      </c>
      <c r="FW36" s="326">
        <v>0</v>
      </c>
      <c r="FX36" s="326">
        <v>3</v>
      </c>
      <c r="FY36" s="326">
        <v>0</v>
      </c>
      <c r="FZ36" s="326">
        <v>0</v>
      </c>
      <c r="GA36" s="326">
        <v>4</v>
      </c>
      <c r="GB36" s="326">
        <v>0</v>
      </c>
      <c r="GC36" s="326">
        <v>0</v>
      </c>
      <c r="GD36" s="326">
        <v>0</v>
      </c>
      <c r="GE36" s="326">
        <v>0</v>
      </c>
      <c r="GF36" s="326">
        <v>0</v>
      </c>
      <c r="GG36" s="327">
        <v>0</v>
      </c>
      <c r="GH36" s="148"/>
      <c r="GI36" s="201" t="s">
        <v>134</v>
      </c>
      <c r="GJ36" s="486">
        <v>474</v>
      </c>
      <c r="GK36" s="727">
        <v>5.2742616033755274</v>
      </c>
      <c r="GL36" s="380">
        <v>0</v>
      </c>
      <c r="GM36" s="326">
        <v>0</v>
      </c>
      <c r="GN36" s="326">
        <v>0</v>
      </c>
      <c r="GO36" s="326">
        <v>0</v>
      </c>
      <c r="GP36" s="327">
        <v>0</v>
      </c>
      <c r="GQ36" s="380">
        <v>4</v>
      </c>
      <c r="GR36" s="326">
        <v>4</v>
      </c>
      <c r="GS36" s="326">
        <v>5</v>
      </c>
      <c r="GT36" s="326">
        <v>8</v>
      </c>
      <c r="GU36" s="327">
        <v>4</v>
      </c>
      <c r="GV36" s="205">
        <v>9</v>
      </c>
      <c r="GW36" s="205">
        <v>317</v>
      </c>
      <c r="GX36" s="730">
        <v>2.8391167192429023</v>
      </c>
      <c r="GY36" s="380">
        <v>2</v>
      </c>
      <c r="GZ36" s="326">
        <v>0</v>
      </c>
      <c r="HA36" s="326">
        <v>0</v>
      </c>
      <c r="HB36" s="326">
        <v>0</v>
      </c>
      <c r="HC36" s="326">
        <v>0</v>
      </c>
      <c r="HD36" s="326">
        <v>0</v>
      </c>
      <c r="HE36" s="326">
        <v>0</v>
      </c>
      <c r="HF36" s="326">
        <v>0</v>
      </c>
      <c r="HG36" s="327">
        <v>0</v>
      </c>
      <c r="HH36" s="148"/>
      <c r="HI36" s="370" t="s">
        <v>134</v>
      </c>
      <c r="HJ36" s="203">
        <v>0</v>
      </c>
      <c r="HK36" s="203">
        <v>0</v>
      </c>
      <c r="HL36" s="203">
        <v>0</v>
      </c>
      <c r="HM36" s="203">
        <v>0</v>
      </c>
      <c r="HN36" s="203">
        <v>0</v>
      </c>
      <c r="HO36" s="203">
        <v>0</v>
      </c>
      <c r="HP36" s="203">
        <v>0</v>
      </c>
      <c r="HQ36" s="173">
        <v>0</v>
      </c>
      <c r="HR36" s="738">
        <v>37</v>
      </c>
      <c r="HS36" s="732">
        <v>0</v>
      </c>
      <c r="HT36" s="205">
        <v>0</v>
      </c>
      <c r="HU36" s="203">
        <v>0</v>
      </c>
      <c r="HV36" s="203">
        <v>0</v>
      </c>
      <c r="HW36" s="203">
        <v>0</v>
      </c>
      <c r="HX36" s="173">
        <v>0</v>
      </c>
      <c r="HY36" s="326">
        <v>0</v>
      </c>
      <c r="HZ36" s="326">
        <v>0</v>
      </c>
      <c r="IA36" s="326">
        <v>0</v>
      </c>
      <c r="IB36" s="326">
        <v>0</v>
      </c>
      <c r="IC36" s="326">
        <v>0</v>
      </c>
      <c r="ID36" s="326">
        <v>0</v>
      </c>
      <c r="IE36" s="326">
        <v>0</v>
      </c>
      <c r="IF36" s="327">
        <v>0</v>
      </c>
      <c r="IG36" s="148"/>
      <c r="IH36" s="276" t="s">
        <v>134</v>
      </c>
      <c r="II36" s="380">
        <v>0</v>
      </c>
      <c r="IJ36" s="326">
        <v>0</v>
      </c>
      <c r="IK36" s="379">
        <v>0</v>
      </c>
      <c r="IL36" s="380">
        <v>0</v>
      </c>
      <c r="IM36" s="326">
        <v>0</v>
      </c>
      <c r="IN36" s="327">
        <v>0</v>
      </c>
      <c r="IO36" s="326">
        <v>3</v>
      </c>
      <c r="IP36" s="326">
        <v>0</v>
      </c>
      <c r="IQ36" s="379">
        <v>0</v>
      </c>
      <c r="IR36" s="380">
        <v>5</v>
      </c>
      <c r="IS36" s="326">
        <v>0</v>
      </c>
      <c r="IT36" s="327">
        <v>0</v>
      </c>
      <c r="IU36" s="326">
        <v>0</v>
      </c>
      <c r="IV36" s="326">
        <v>0</v>
      </c>
      <c r="IW36" s="327">
        <v>0</v>
      </c>
      <c r="IX36" s="380">
        <v>1</v>
      </c>
      <c r="IY36" s="326">
        <v>0</v>
      </c>
      <c r="IZ36" s="327">
        <v>0</v>
      </c>
      <c r="JA36" s="380">
        <v>0</v>
      </c>
      <c r="JB36" s="326">
        <v>0</v>
      </c>
      <c r="JC36" s="327">
        <v>0</v>
      </c>
      <c r="JD36" s="380">
        <v>0</v>
      </c>
      <c r="JE36" s="326">
        <v>0</v>
      </c>
      <c r="JF36" s="326">
        <v>0</v>
      </c>
      <c r="JG36" s="326">
        <v>0</v>
      </c>
      <c r="JH36" s="327">
        <v>0</v>
      </c>
      <c r="JI36" s="148"/>
      <c r="JJ36" s="276" t="s">
        <v>134</v>
      </c>
      <c r="JK36" s="380">
        <v>0</v>
      </c>
      <c r="JL36" s="326">
        <v>0</v>
      </c>
      <c r="JM36" s="326">
        <v>0</v>
      </c>
      <c r="JN36" s="326">
        <v>0</v>
      </c>
      <c r="JO36" s="327">
        <v>0</v>
      </c>
      <c r="JP36" s="380">
        <v>0</v>
      </c>
      <c r="JQ36" s="326">
        <v>0</v>
      </c>
      <c r="JR36" s="326">
        <v>0</v>
      </c>
      <c r="JS36" s="326">
        <v>0</v>
      </c>
      <c r="JT36" s="327">
        <v>0</v>
      </c>
      <c r="JU36" s="380">
        <v>0</v>
      </c>
      <c r="JV36" s="326">
        <v>0</v>
      </c>
      <c r="JW36" s="326">
        <v>0</v>
      </c>
      <c r="JX36" s="326">
        <v>0</v>
      </c>
      <c r="JY36" s="327">
        <v>0</v>
      </c>
      <c r="JZ36" s="380">
        <v>0</v>
      </c>
      <c r="KA36" s="326">
        <v>0</v>
      </c>
      <c r="KB36" s="326">
        <v>0</v>
      </c>
      <c r="KC36" s="326">
        <v>0</v>
      </c>
      <c r="KD36" s="327">
        <v>0</v>
      </c>
      <c r="KE36" s="205">
        <v>158</v>
      </c>
      <c r="KF36" s="734">
        <v>0.63291139240506333</v>
      </c>
      <c r="KG36" s="173">
        <v>1</v>
      </c>
      <c r="KH36" s="205">
        <v>0</v>
      </c>
      <c r="KI36" s="203">
        <v>0</v>
      </c>
      <c r="KJ36" s="173">
        <v>0</v>
      </c>
      <c r="KK36" s="301"/>
      <c r="KL36" s="276" t="s">
        <v>134</v>
      </c>
      <c r="KM36" s="205">
        <v>0</v>
      </c>
      <c r="KN36" s="203">
        <v>0</v>
      </c>
      <c r="KO36" s="203">
        <v>0</v>
      </c>
      <c r="KP36" s="203">
        <v>0</v>
      </c>
      <c r="KQ36" s="203">
        <v>0</v>
      </c>
      <c r="KR36" s="203">
        <v>1</v>
      </c>
      <c r="KS36" s="203">
        <v>0</v>
      </c>
      <c r="KT36" s="203">
        <v>0</v>
      </c>
      <c r="KU36" s="173">
        <v>0</v>
      </c>
      <c r="KV36" s="332"/>
      <c r="KW36" s="173"/>
      <c r="KY36" s="205"/>
      <c r="KZ36" s="203"/>
      <c r="LA36" s="203"/>
      <c r="LB36" s="173"/>
      <c r="LD36" s="276" t="s">
        <v>134</v>
      </c>
      <c r="LE36" s="419"/>
      <c r="LF36" s="419"/>
      <c r="LG36" s="419"/>
      <c r="LH36" s="419"/>
      <c r="LI36" s="419"/>
      <c r="LJ36" s="545"/>
      <c r="LK36" s="480"/>
      <c r="LL36" s="452"/>
      <c r="LM36" s="452"/>
      <c r="LN36" s="453"/>
      <c r="LO36" s="480">
        <v>7</v>
      </c>
      <c r="LP36" s="452">
        <v>1</v>
      </c>
      <c r="LQ36" s="452"/>
      <c r="LR36" s="453"/>
      <c r="LS36" s="480"/>
      <c r="LT36" s="452"/>
      <c r="LU36" s="452"/>
      <c r="LV36" s="452"/>
      <c r="LW36" s="914"/>
      <c r="LX36" s="961"/>
    </row>
    <row r="37" spans="1:336" s="288" customFormat="1" ht="18.75" x14ac:dyDescent="0.3">
      <c r="A37" s="200">
        <v>12192</v>
      </c>
      <c r="B37" s="201" t="s">
        <v>145</v>
      </c>
      <c r="C37" s="202">
        <v>0</v>
      </c>
      <c r="D37" s="380"/>
      <c r="E37" s="326"/>
      <c r="F37" s="326"/>
      <c r="G37" s="705" t="e">
        <f t="shared" si="152"/>
        <v>#DIV/0!</v>
      </c>
      <c r="H37" s="326"/>
      <c r="I37" s="379"/>
      <c r="J37" s="380">
        <v>1</v>
      </c>
      <c r="K37" s="326">
        <v>2</v>
      </c>
      <c r="L37" s="326">
        <v>0</v>
      </c>
      <c r="M37" s="406" t="e">
        <f t="shared" si="190"/>
        <v>#DIV/0!</v>
      </c>
      <c r="N37" s="380">
        <v>1</v>
      </c>
      <c r="O37" s="326">
        <v>2</v>
      </c>
      <c r="P37" s="326">
        <v>0</v>
      </c>
      <c r="Q37" s="386" t="e">
        <f t="shared" si="192"/>
        <v>#DIV/0!</v>
      </c>
      <c r="R37" s="380"/>
      <c r="S37" s="326"/>
      <c r="T37" s="326"/>
      <c r="U37" s="326"/>
      <c r="V37" s="326"/>
      <c r="W37" s="327"/>
      <c r="X37" s="326">
        <v>1</v>
      </c>
      <c r="Y37" s="326">
        <v>2</v>
      </c>
      <c r="Z37" s="326">
        <v>1</v>
      </c>
      <c r="AA37" s="326">
        <v>2</v>
      </c>
      <c r="AB37" s="326">
        <v>0</v>
      </c>
      <c r="AC37" s="326">
        <v>0</v>
      </c>
      <c r="AD37" s="326"/>
      <c r="AE37" s="326"/>
      <c r="AF37" s="327"/>
      <c r="AG37" s="204"/>
      <c r="AH37" s="148"/>
      <c r="AI37" s="276" t="s">
        <v>145</v>
      </c>
      <c r="AJ37" s="202">
        <v>0</v>
      </c>
      <c r="AK37" s="327">
        <v>4</v>
      </c>
      <c r="AL37" s="708" t="e">
        <f t="shared" ref="AL37" si="222">AK37/AJ37*100</f>
        <v>#DIV/0!</v>
      </c>
      <c r="AM37" s="326">
        <v>4</v>
      </c>
      <c r="AN37" s="326">
        <v>1</v>
      </c>
      <c r="AO37" s="326"/>
      <c r="AP37" s="326"/>
      <c r="AQ37" s="327">
        <v>4</v>
      </c>
      <c r="AR37" s="326"/>
      <c r="AS37" s="326"/>
      <c r="AT37" s="379"/>
      <c r="AU37" s="380"/>
      <c r="AV37" s="708" t="e">
        <f t="shared" ref="AV37" si="223">AU37/AJ37*100</f>
        <v>#DIV/0!</v>
      </c>
      <c r="AW37" s="326"/>
      <c r="AX37" s="744"/>
      <c r="AY37" s="326"/>
      <c r="AZ37" s="326"/>
      <c r="BA37" s="326"/>
      <c r="BB37" s="708" t="e">
        <f t="shared" si="156"/>
        <v>#DIV/0!</v>
      </c>
      <c r="BC37" s="326"/>
      <c r="BD37" s="326"/>
      <c r="BE37" s="326"/>
      <c r="BF37" s="708" t="e">
        <f t="shared" ref="BF37" si="224">BE37/AJ37*100</f>
        <v>#DIV/0!</v>
      </c>
      <c r="BG37" s="326"/>
      <c r="BH37" s="326"/>
      <c r="BI37" s="813"/>
      <c r="BJ37" s="813"/>
      <c r="BK37" s="813"/>
      <c r="BL37" s="813"/>
      <c r="BM37" s="814"/>
      <c r="BN37" s="148"/>
      <c r="BO37" s="201" t="s">
        <v>145</v>
      </c>
      <c r="BP37" s="202">
        <v>0</v>
      </c>
      <c r="BQ37" s="380"/>
      <c r="BR37" s="326"/>
      <c r="BS37" s="326"/>
      <c r="BT37" s="326"/>
      <c r="BU37" s="326"/>
      <c r="BV37" s="326"/>
      <c r="BW37" s="326"/>
      <c r="BX37" s="326"/>
      <c r="BY37" s="708" t="e">
        <f t="shared" si="200"/>
        <v>#DIV/0!</v>
      </c>
      <c r="BZ37" s="326"/>
      <c r="CA37" s="326"/>
      <c r="CB37" s="326"/>
      <c r="CC37" s="708" t="e">
        <f t="shared" si="201"/>
        <v>#DIV/0!</v>
      </c>
      <c r="CD37" s="326"/>
      <c r="CE37" s="326"/>
      <c r="CF37" s="326"/>
      <c r="CG37" s="326"/>
      <c r="CH37" s="813"/>
      <c r="CI37" s="964"/>
      <c r="CJ37" s="380"/>
      <c r="CK37" s="326"/>
      <c r="CL37" s="716" t="e">
        <f t="shared" si="202"/>
        <v>#DIV/0!</v>
      </c>
      <c r="CM37" s="326"/>
      <c r="CN37" s="326"/>
      <c r="CO37" s="327"/>
      <c r="CP37" s="148"/>
      <c r="CQ37" s="370" t="s">
        <v>145</v>
      </c>
      <c r="CR37" s="1011">
        <v>0</v>
      </c>
      <c r="CS37" s="203"/>
      <c r="CT37" s="203"/>
      <c r="CU37" s="326"/>
      <c r="CV37" s="326"/>
      <c r="CW37" s="326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6"/>
      <c r="DI37" s="379"/>
      <c r="DJ37" s="380"/>
      <c r="DK37" s="327"/>
      <c r="DL37" s="326"/>
      <c r="DM37" s="327"/>
      <c r="DN37" s="148"/>
      <c r="DO37" s="201" t="s">
        <v>145</v>
      </c>
      <c r="DP37" s="202">
        <v>0</v>
      </c>
      <c r="DQ37" s="380"/>
      <c r="DR37" s="326">
        <v>1</v>
      </c>
      <c r="DS37" s="326"/>
      <c r="DT37" s="379"/>
      <c r="DU37" s="380"/>
      <c r="DV37" s="326"/>
      <c r="DW37" s="326"/>
      <c r="DX37" s="720" t="e">
        <f t="shared" ref="DX37" si="225">DW37/DP37*100</f>
        <v>#DIV/0!</v>
      </c>
      <c r="DY37" s="380"/>
      <c r="DZ37" s="326"/>
      <c r="EA37" s="326"/>
      <c r="EB37" s="716" t="e">
        <f t="shared" ref="EB37" si="226">EA37/DP37*100</f>
        <v>#DIV/0!</v>
      </c>
      <c r="EC37" s="326"/>
      <c r="ED37" s="326"/>
      <c r="EE37" s="326"/>
      <c r="EF37" s="379"/>
      <c r="EG37" s="380"/>
      <c r="EH37" s="327"/>
      <c r="EI37" s="326"/>
      <c r="EJ37" s="326"/>
      <c r="EK37" s="716" t="e">
        <f t="shared" ref="EK37" si="227">EJ37/DP37*100</f>
        <v>#DIV/0!</v>
      </c>
      <c r="EL37" s="326"/>
      <c r="EM37" s="326">
        <v>1</v>
      </c>
      <c r="EN37" s="708" t="e">
        <f t="shared" ref="EN37" si="228">EM37/DP37*100</f>
        <v>#DIV/0!</v>
      </c>
      <c r="EO37" s="326">
        <v>1</v>
      </c>
      <c r="EP37" s="716" t="e">
        <f t="shared" ref="EP37" si="229">EO37/DP37*100</f>
        <v>#DIV/0!</v>
      </c>
      <c r="EQ37" s="148"/>
      <c r="ER37" s="201" t="s">
        <v>145</v>
      </c>
      <c r="ES37" s="380"/>
      <c r="ET37" s="326"/>
      <c r="EU37" s="379"/>
      <c r="EV37" s="380"/>
      <c r="EW37" s="326"/>
      <c r="EX37" s="327"/>
      <c r="EY37" s="326"/>
      <c r="EZ37" s="326"/>
      <c r="FA37" s="379"/>
      <c r="FB37" s="380"/>
      <c r="FC37" s="326"/>
      <c r="FD37" s="327"/>
      <c r="FE37" s="326"/>
      <c r="FF37" s="326"/>
      <c r="FG37" s="379"/>
      <c r="FH37" s="380"/>
      <c r="FI37" s="326"/>
      <c r="FJ37" s="327"/>
      <c r="FK37" s="205">
        <v>0</v>
      </c>
      <c r="FL37" s="724" t="e">
        <f t="shared" si="165"/>
        <v>#DIV/0!</v>
      </c>
      <c r="FM37" s="326">
        <v>0</v>
      </c>
      <c r="FN37" s="326">
        <v>0</v>
      </c>
      <c r="FO37" s="326">
        <v>4</v>
      </c>
      <c r="FP37" s="326">
        <v>1</v>
      </c>
      <c r="FQ37" s="327">
        <v>0</v>
      </c>
      <c r="FR37" s="380"/>
      <c r="FS37" s="326"/>
      <c r="FT37" s="326"/>
      <c r="FU37" s="326"/>
      <c r="FV37" s="326"/>
      <c r="FW37" s="326"/>
      <c r="FX37" s="326"/>
      <c r="FY37" s="326"/>
      <c r="FZ37" s="326"/>
      <c r="GA37" s="326">
        <v>1</v>
      </c>
      <c r="GB37" s="326"/>
      <c r="GC37" s="326"/>
      <c r="GD37" s="326"/>
      <c r="GE37" s="326"/>
      <c r="GF37" s="326"/>
      <c r="GG37" s="327"/>
      <c r="GH37" s="148"/>
      <c r="GI37" s="201" t="s">
        <v>145</v>
      </c>
      <c r="GJ37" s="486">
        <v>0</v>
      </c>
      <c r="GK37" s="727" t="e">
        <f t="shared" ref="GK37" si="230">(SUM(GL37:GU37)/GJ37)*100</f>
        <v>#DIV/0!</v>
      </c>
      <c r="GL37" s="380"/>
      <c r="GM37" s="326"/>
      <c r="GN37" s="326"/>
      <c r="GO37" s="326"/>
      <c r="GP37" s="327"/>
      <c r="GQ37" s="380"/>
      <c r="GR37" s="326"/>
      <c r="GS37" s="326"/>
      <c r="GT37" s="326">
        <v>1</v>
      </c>
      <c r="GU37" s="327">
        <v>1</v>
      </c>
      <c r="GV37" s="205"/>
      <c r="GW37" s="205">
        <v>0</v>
      </c>
      <c r="GX37" s="730" t="e">
        <f t="shared" ref="GX37" si="231">GV37/GW37*100</f>
        <v>#DIV/0!</v>
      </c>
      <c r="GY37" s="380">
        <v>1</v>
      </c>
      <c r="GZ37" s="326"/>
      <c r="HA37" s="326"/>
      <c r="HB37" s="326"/>
      <c r="HC37" s="326"/>
      <c r="HD37" s="326"/>
      <c r="HE37" s="326"/>
      <c r="HF37" s="326"/>
      <c r="HG37" s="327"/>
      <c r="HH37" s="148"/>
      <c r="HI37" s="370" t="s">
        <v>145</v>
      </c>
      <c r="HJ37" s="203"/>
      <c r="HK37" s="203"/>
      <c r="HL37" s="203"/>
      <c r="HM37" s="203"/>
      <c r="HN37" s="203"/>
      <c r="HO37" s="203"/>
      <c r="HP37" s="203"/>
      <c r="HQ37" s="173"/>
      <c r="HR37" s="738">
        <v>0</v>
      </c>
      <c r="HS37" s="732" t="e">
        <f t="shared" ref="HS37" si="232">SUM(HT37:HX37)/HR37*100</f>
        <v>#DIV/0!</v>
      </c>
      <c r="HT37" s="205"/>
      <c r="HU37" s="203"/>
      <c r="HV37" s="203"/>
      <c r="HW37" s="203"/>
      <c r="HX37" s="173"/>
      <c r="HY37" s="326"/>
      <c r="HZ37" s="326"/>
      <c r="IA37" s="326"/>
      <c r="IB37" s="326"/>
      <c r="IC37" s="326"/>
      <c r="ID37" s="326"/>
      <c r="IE37" s="326"/>
      <c r="IF37" s="327"/>
      <c r="IG37" s="148"/>
      <c r="IH37" s="276" t="s">
        <v>145</v>
      </c>
      <c r="II37" s="380"/>
      <c r="IJ37" s="326"/>
      <c r="IK37" s="379"/>
      <c r="IL37" s="380"/>
      <c r="IM37" s="326"/>
      <c r="IN37" s="327"/>
      <c r="IO37" s="326">
        <v>3</v>
      </c>
      <c r="IP37" s="326"/>
      <c r="IQ37" s="379"/>
      <c r="IR37" s="380"/>
      <c r="IS37" s="326"/>
      <c r="IT37" s="327"/>
      <c r="IU37" s="326"/>
      <c r="IV37" s="326"/>
      <c r="IW37" s="327"/>
      <c r="IX37" s="380"/>
      <c r="IY37" s="326"/>
      <c r="IZ37" s="327"/>
      <c r="JA37" s="380"/>
      <c r="JB37" s="326"/>
      <c r="JC37" s="327"/>
      <c r="JD37" s="380"/>
      <c r="JE37" s="326"/>
      <c r="JF37" s="326"/>
      <c r="JG37" s="326"/>
      <c r="JH37" s="327"/>
      <c r="JI37" s="148"/>
      <c r="JJ37" s="276" t="s">
        <v>145</v>
      </c>
      <c r="JK37" s="380"/>
      <c r="JL37" s="326"/>
      <c r="JM37" s="326"/>
      <c r="JN37" s="326"/>
      <c r="JO37" s="327"/>
      <c r="JP37" s="380"/>
      <c r="JQ37" s="326"/>
      <c r="JR37" s="326"/>
      <c r="JS37" s="326"/>
      <c r="JT37" s="327"/>
      <c r="JU37" s="380"/>
      <c r="JV37" s="326"/>
      <c r="JW37" s="326"/>
      <c r="JX37" s="326"/>
      <c r="JY37" s="327"/>
      <c r="JZ37" s="380"/>
      <c r="KA37" s="326"/>
      <c r="KB37" s="326"/>
      <c r="KC37" s="326"/>
      <c r="KD37" s="327"/>
      <c r="KE37" s="205">
        <v>0</v>
      </c>
      <c r="KF37" s="734" t="e">
        <f t="shared" ref="KF37" si="233">KG37/KE37*100</f>
        <v>#DIV/0!</v>
      </c>
      <c r="KG37" s="173"/>
      <c r="KH37" s="205"/>
      <c r="KI37" s="203"/>
      <c r="KJ37" s="173"/>
      <c r="KK37" s="301"/>
      <c r="KL37" s="276" t="s">
        <v>145</v>
      </c>
      <c r="KM37" s="205"/>
      <c r="KN37" s="203"/>
      <c r="KO37" s="203"/>
      <c r="KP37" s="203"/>
      <c r="KQ37" s="203"/>
      <c r="KR37" s="203"/>
      <c r="KS37" s="203"/>
      <c r="KT37" s="203"/>
      <c r="KU37" s="173"/>
      <c r="KV37" s="332"/>
      <c r="KW37" s="173"/>
      <c r="KY37" s="205"/>
      <c r="KZ37" s="203"/>
      <c r="LA37" s="203"/>
      <c r="LB37" s="173"/>
      <c r="LD37" s="421" t="s">
        <v>145</v>
      </c>
      <c r="LE37" s="419"/>
      <c r="LF37" s="419"/>
      <c r="LG37" s="419"/>
      <c r="LH37" s="419"/>
      <c r="LI37" s="419"/>
      <c r="LJ37" s="545"/>
      <c r="LK37" s="480"/>
      <c r="LL37" s="452"/>
      <c r="LM37" s="452"/>
      <c r="LN37" s="453"/>
      <c r="LO37" s="480"/>
      <c r="LP37" s="452"/>
      <c r="LQ37" s="452"/>
      <c r="LR37" s="453"/>
      <c r="LS37" s="480"/>
      <c r="LT37" s="452"/>
      <c r="LU37" s="452"/>
      <c r="LV37" s="452"/>
      <c r="LW37" s="914"/>
      <c r="LX37" s="961"/>
    </row>
    <row r="38" spans="1:336" s="288" customFormat="1" ht="18.75" x14ac:dyDescent="0.3">
      <c r="A38" s="235">
        <v>1447</v>
      </c>
      <c r="B38" s="201" t="s">
        <v>138</v>
      </c>
      <c r="C38" s="202">
        <v>32</v>
      </c>
      <c r="D38" s="380">
        <v>0</v>
      </c>
      <c r="E38" s="326">
        <v>0</v>
      </c>
      <c r="F38" s="326">
        <v>0</v>
      </c>
      <c r="G38" s="705">
        <v>0</v>
      </c>
      <c r="H38" s="326">
        <v>0</v>
      </c>
      <c r="I38" s="379">
        <v>0</v>
      </c>
      <c r="J38" s="380">
        <v>1</v>
      </c>
      <c r="K38" s="326">
        <v>2</v>
      </c>
      <c r="L38" s="326">
        <v>0</v>
      </c>
      <c r="M38" s="406">
        <v>0</v>
      </c>
      <c r="N38" s="380">
        <v>1</v>
      </c>
      <c r="O38" s="326">
        <v>2</v>
      </c>
      <c r="P38" s="326">
        <v>0</v>
      </c>
      <c r="Q38" s="386">
        <v>0</v>
      </c>
      <c r="R38" s="380">
        <v>0</v>
      </c>
      <c r="S38" s="326">
        <v>0</v>
      </c>
      <c r="T38" s="326">
        <v>0</v>
      </c>
      <c r="U38" s="326">
        <v>0</v>
      </c>
      <c r="V38" s="326">
        <v>0</v>
      </c>
      <c r="W38" s="327">
        <v>0</v>
      </c>
      <c r="X38" s="326">
        <v>1</v>
      </c>
      <c r="Y38" s="326">
        <v>2</v>
      </c>
      <c r="Z38" s="326">
        <v>1</v>
      </c>
      <c r="AA38" s="326">
        <v>2</v>
      </c>
      <c r="AB38" s="326">
        <v>0</v>
      </c>
      <c r="AC38" s="326">
        <v>1</v>
      </c>
      <c r="AD38" s="326">
        <v>0</v>
      </c>
      <c r="AE38" s="326">
        <v>0</v>
      </c>
      <c r="AF38" s="327">
        <v>0</v>
      </c>
      <c r="AG38" s="204"/>
      <c r="AH38" s="148"/>
      <c r="AI38" s="276" t="s">
        <v>138</v>
      </c>
      <c r="AJ38" s="202">
        <v>30</v>
      </c>
      <c r="AK38" s="327">
        <v>4</v>
      </c>
      <c r="AL38" s="708">
        <v>13.333333333333334</v>
      </c>
      <c r="AM38" s="326">
        <v>4</v>
      </c>
      <c r="AN38" s="326">
        <v>4</v>
      </c>
      <c r="AO38" s="326">
        <v>0</v>
      </c>
      <c r="AP38" s="326">
        <v>0</v>
      </c>
      <c r="AQ38" s="327">
        <v>0</v>
      </c>
      <c r="AR38" s="326">
        <v>0</v>
      </c>
      <c r="AS38" s="326">
        <v>0</v>
      </c>
      <c r="AT38" s="379">
        <v>2</v>
      </c>
      <c r="AU38" s="380">
        <v>1</v>
      </c>
      <c r="AV38" s="708">
        <v>3.3333333333333335</v>
      </c>
      <c r="AW38" s="326">
        <v>1</v>
      </c>
      <c r="AX38" s="744">
        <v>1</v>
      </c>
      <c r="AY38" s="326">
        <v>0</v>
      </c>
      <c r="AZ38" s="326">
        <v>0</v>
      </c>
      <c r="BA38" s="326">
        <v>0</v>
      </c>
      <c r="BB38" s="708">
        <v>0</v>
      </c>
      <c r="BC38" s="326">
        <v>0</v>
      </c>
      <c r="BD38" s="326">
        <v>0</v>
      </c>
      <c r="BE38" s="326">
        <v>0</v>
      </c>
      <c r="BF38" s="708">
        <v>0</v>
      </c>
      <c r="BG38" s="326">
        <v>0</v>
      </c>
      <c r="BH38" s="326">
        <v>0</v>
      </c>
      <c r="BI38" s="813">
        <v>0</v>
      </c>
      <c r="BJ38" s="813">
        <v>0</v>
      </c>
      <c r="BK38" s="813">
        <v>0</v>
      </c>
      <c r="BL38" s="813">
        <v>0</v>
      </c>
      <c r="BM38" s="814">
        <v>0</v>
      </c>
      <c r="BN38" s="148"/>
      <c r="BO38" s="201" t="s">
        <v>138</v>
      </c>
      <c r="BP38" s="202">
        <v>29</v>
      </c>
      <c r="BQ38" s="380">
        <v>0</v>
      </c>
      <c r="BR38" s="326"/>
      <c r="BS38" s="326">
        <v>0</v>
      </c>
      <c r="BT38" s="326">
        <v>0</v>
      </c>
      <c r="BU38" s="326">
        <v>0</v>
      </c>
      <c r="BV38" s="326">
        <v>0</v>
      </c>
      <c r="BW38" s="326">
        <v>0</v>
      </c>
      <c r="BX38" s="326">
        <v>0</v>
      </c>
      <c r="BY38" s="708">
        <v>0</v>
      </c>
      <c r="BZ38" s="326">
        <v>0</v>
      </c>
      <c r="CA38" s="326">
        <v>0</v>
      </c>
      <c r="CB38" s="326">
        <v>0</v>
      </c>
      <c r="CC38" s="708">
        <v>0</v>
      </c>
      <c r="CD38" s="326">
        <v>0</v>
      </c>
      <c r="CE38" s="326">
        <v>0</v>
      </c>
      <c r="CF38" s="326">
        <v>0</v>
      </c>
      <c r="CG38" s="326">
        <v>0</v>
      </c>
      <c r="CH38" s="326">
        <v>0</v>
      </c>
      <c r="CI38" s="379">
        <v>0</v>
      </c>
      <c r="CJ38" s="380"/>
      <c r="CK38" s="326"/>
      <c r="CL38" s="716">
        <v>0</v>
      </c>
      <c r="CM38" s="326"/>
      <c r="CN38" s="326"/>
      <c r="CO38" s="327">
        <v>0</v>
      </c>
      <c r="CP38" s="148"/>
      <c r="CQ38" s="370" t="s">
        <v>138</v>
      </c>
      <c r="CR38" s="1011">
        <v>5</v>
      </c>
      <c r="CS38" s="203"/>
      <c r="CT38" s="203"/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79"/>
      <c r="DJ38" s="380"/>
      <c r="DK38" s="327"/>
      <c r="DL38" s="326"/>
      <c r="DM38" s="327"/>
      <c r="DN38" s="148"/>
      <c r="DO38" s="201" t="s">
        <v>138</v>
      </c>
      <c r="DP38" s="202">
        <v>45</v>
      </c>
      <c r="DQ38" s="380"/>
      <c r="DR38" s="326"/>
      <c r="DS38" s="326"/>
      <c r="DT38" s="379"/>
      <c r="DU38" s="380"/>
      <c r="DV38" s="326"/>
      <c r="DW38" s="326"/>
      <c r="DX38" s="720">
        <v>0</v>
      </c>
      <c r="DY38" s="380"/>
      <c r="DZ38" s="326"/>
      <c r="EA38" s="326"/>
      <c r="EB38" s="716">
        <v>0</v>
      </c>
      <c r="EC38" s="326"/>
      <c r="ED38" s="326"/>
      <c r="EE38" s="326"/>
      <c r="EF38" s="379"/>
      <c r="EG38" s="380">
        <v>0</v>
      </c>
      <c r="EH38" s="327">
        <v>0</v>
      </c>
      <c r="EI38" s="326"/>
      <c r="EJ38" s="326"/>
      <c r="EK38" s="716">
        <v>0</v>
      </c>
      <c r="EL38" s="326"/>
      <c r="EM38" s="326">
        <v>2</v>
      </c>
      <c r="EN38" s="708">
        <v>4.4444444444444446</v>
      </c>
      <c r="EO38" s="326">
        <v>2</v>
      </c>
      <c r="EP38" s="716">
        <v>4.4444444444444446</v>
      </c>
      <c r="EQ38" s="148"/>
      <c r="ER38" s="201" t="s">
        <v>138</v>
      </c>
      <c r="ES38" s="380">
        <v>0</v>
      </c>
      <c r="ET38" s="326">
        <v>0</v>
      </c>
      <c r="EU38" s="379">
        <v>0</v>
      </c>
      <c r="EV38" s="380">
        <v>0</v>
      </c>
      <c r="EW38" s="326">
        <v>0</v>
      </c>
      <c r="EX38" s="327">
        <v>0</v>
      </c>
      <c r="EY38" s="326">
        <v>0</v>
      </c>
      <c r="EZ38" s="326">
        <v>0</v>
      </c>
      <c r="FA38" s="379">
        <v>0</v>
      </c>
      <c r="FB38" s="380">
        <v>0</v>
      </c>
      <c r="FC38" s="326">
        <v>0</v>
      </c>
      <c r="FD38" s="327">
        <v>0</v>
      </c>
      <c r="FE38" s="326">
        <v>0</v>
      </c>
      <c r="FF38" s="326">
        <v>0</v>
      </c>
      <c r="FG38" s="379">
        <v>0</v>
      </c>
      <c r="FH38" s="380">
        <v>0</v>
      </c>
      <c r="FI38" s="326">
        <v>0</v>
      </c>
      <c r="FJ38" s="327">
        <v>0</v>
      </c>
      <c r="FK38" s="205">
        <v>12</v>
      </c>
      <c r="FL38" s="724">
        <v>0</v>
      </c>
      <c r="FM38" s="326">
        <v>0</v>
      </c>
      <c r="FN38" s="326">
        <v>0</v>
      </c>
      <c r="FO38" s="326">
        <v>0</v>
      </c>
      <c r="FP38" s="326">
        <v>0</v>
      </c>
      <c r="FQ38" s="327">
        <v>0</v>
      </c>
      <c r="FR38" s="380">
        <v>0</v>
      </c>
      <c r="FS38" s="326">
        <v>0</v>
      </c>
      <c r="FT38" s="326">
        <v>0</v>
      </c>
      <c r="FU38" s="326">
        <v>1</v>
      </c>
      <c r="FV38" s="326">
        <v>0</v>
      </c>
      <c r="FW38" s="326">
        <v>0</v>
      </c>
      <c r="FX38" s="326">
        <v>0</v>
      </c>
      <c r="FY38" s="326">
        <v>0</v>
      </c>
      <c r="FZ38" s="326">
        <v>0</v>
      </c>
      <c r="GA38" s="326">
        <v>0</v>
      </c>
      <c r="GB38" s="326">
        <v>0</v>
      </c>
      <c r="GC38" s="326">
        <v>0</v>
      </c>
      <c r="GD38" s="326">
        <v>0</v>
      </c>
      <c r="GE38" s="326">
        <v>0</v>
      </c>
      <c r="GF38" s="326">
        <v>0</v>
      </c>
      <c r="GG38" s="327">
        <v>0</v>
      </c>
      <c r="GH38" s="148"/>
      <c r="GI38" s="201" t="s">
        <v>138</v>
      </c>
      <c r="GJ38" s="486">
        <v>274</v>
      </c>
      <c r="GK38" s="727">
        <v>3.2846715328467155</v>
      </c>
      <c r="GL38" s="380">
        <v>1</v>
      </c>
      <c r="GM38" s="326">
        <v>0</v>
      </c>
      <c r="GN38" s="326">
        <v>0</v>
      </c>
      <c r="GO38" s="326">
        <v>0</v>
      </c>
      <c r="GP38" s="327">
        <v>0</v>
      </c>
      <c r="GQ38" s="380">
        <v>1</v>
      </c>
      <c r="GR38" s="326">
        <v>0</v>
      </c>
      <c r="GS38" s="326">
        <v>0</v>
      </c>
      <c r="GT38" s="326">
        <v>2</v>
      </c>
      <c r="GU38" s="327">
        <v>5</v>
      </c>
      <c r="GV38" s="205">
        <v>27</v>
      </c>
      <c r="GW38" s="205">
        <v>338</v>
      </c>
      <c r="GX38" s="730">
        <v>7.9881656804733732</v>
      </c>
      <c r="GY38" s="380">
        <v>0</v>
      </c>
      <c r="GZ38" s="326">
        <v>0</v>
      </c>
      <c r="HA38" s="326">
        <v>0</v>
      </c>
      <c r="HB38" s="326">
        <v>0</v>
      </c>
      <c r="HC38" s="326">
        <v>0</v>
      </c>
      <c r="HD38" s="326">
        <v>0</v>
      </c>
      <c r="HE38" s="326">
        <v>0</v>
      </c>
      <c r="HF38" s="326">
        <v>0</v>
      </c>
      <c r="HG38" s="327">
        <v>0</v>
      </c>
      <c r="HH38" s="148"/>
      <c r="HI38" s="370" t="s">
        <v>138</v>
      </c>
      <c r="HJ38" s="203">
        <v>0</v>
      </c>
      <c r="HK38" s="203">
        <v>0</v>
      </c>
      <c r="HL38" s="203">
        <v>0</v>
      </c>
      <c r="HM38" s="203">
        <v>0</v>
      </c>
      <c r="HN38" s="203">
        <v>0</v>
      </c>
      <c r="HO38" s="203">
        <v>0</v>
      </c>
      <c r="HP38" s="203">
        <v>0</v>
      </c>
      <c r="HQ38" s="173">
        <v>2</v>
      </c>
      <c r="HR38" s="738">
        <v>21</v>
      </c>
      <c r="HS38" s="732">
        <v>0</v>
      </c>
      <c r="HT38" s="205">
        <v>0</v>
      </c>
      <c r="HU38" s="203">
        <v>0</v>
      </c>
      <c r="HV38" s="203">
        <v>0</v>
      </c>
      <c r="HW38" s="203">
        <v>0</v>
      </c>
      <c r="HX38" s="173">
        <v>0</v>
      </c>
      <c r="HY38" s="326">
        <v>0</v>
      </c>
      <c r="HZ38" s="326">
        <v>0</v>
      </c>
      <c r="IA38" s="326">
        <v>0</v>
      </c>
      <c r="IB38" s="326">
        <v>0</v>
      </c>
      <c r="IC38" s="326">
        <v>0</v>
      </c>
      <c r="ID38" s="326">
        <v>0</v>
      </c>
      <c r="IE38" s="326">
        <v>0</v>
      </c>
      <c r="IF38" s="327">
        <v>0</v>
      </c>
      <c r="IG38" s="148"/>
      <c r="IH38" s="276" t="s">
        <v>138</v>
      </c>
      <c r="II38" s="380">
        <v>0</v>
      </c>
      <c r="IJ38" s="326">
        <v>0</v>
      </c>
      <c r="IK38" s="379">
        <v>0</v>
      </c>
      <c r="IL38" s="380">
        <v>0</v>
      </c>
      <c r="IM38" s="326">
        <v>0</v>
      </c>
      <c r="IN38" s="327">
        <v>0</v>
      </c>
      <c r="IO38" s="326">
        <v>0</v>
      </c>
      <c r="IP38" s="326">
        <v>1</v>
      </c>
      <c r="IQ38" s="379">
        <v>0</v>
      </c>
      <c r="IR38" s="380">
        <v>0</v>
      </c>
      <c r="IS38" s="326">
        <v>0</v>
      </c>
      <c r="IT38" s="327">
        <v>0</v>
      </c>
      <c r="IU38" s="326">
        <v>0</v>
      </c>
      <c r="IV38" s="326">
        <v>0</v>
      </c>
      <c r="IW38" s="327">
        <v>0</v>
      </c>
      <c r="IX38" s="380">
        <v>0</v>
      </c>
      <c r="IY38" s="326">
        <v>0</v>
      </c>
      <c r="IZ38" s="327">
        <v>0</v>
      </c>
      <c r="JA38" s="380">
        <v>0</v>
      </c>
      <c r="JB38" s="326">
        <v>0</v>
      </c>
      <c r="JC38" s="327">
        <v>0</v>
      </c>
      <c r="JD38" s="380">
        <v>0</v>
      </c>
      <c r="JE38" s="326">
        <v>0</v>
      </c>
      <c r="JF38" s="326">
        <v>0</v>
      </c>
      <c r="JG38" s="326">
        <v>0</v>
      </c>
      <c r="JH38" s="327">
        <v>0</v>
      </c>
      <c r="JI38" s="148"/>
      <c r="JJ38" s="276" t="s">
        <v>138</v>
      </c>
      <c r="JK38" s="380">
        <v>0</v>
      </c>
      <c r="JL38" s="326">
        <v>0</v>
      </c>
      <c r="JM38" s="326">
        <v>0</v>
      </c>
      <c r="JN38" s="326">
        <v>0</v>
      </c>
      <c r="JO38" s="327">
        <v>0</v>
      </c>
      <c r="JP38" s="380">
        <v>0</v>
      </c>
      <c r="JQ38" s="326">
        <v>0</v>
      </c>
      <c r="JR38" s="326">
        <v>0</v>
      </c>
      <c r="JS38" s="326">
        <v>0</v>
      </c>
      <c r="JT38" s="327">
        <v>0</v>
      </c>
      <c r="JU38" s="380">
        <v>0</v>
      </c>
      <c r="JV38" s="326">
        <v>0</v>
      </c>
      <c r="JW38" s="326">
        <v>0</v>
      </c>
      <c r="JX38" s="326">
        <v>0</v>
      </c>
      <c r="JY38" s="327">
        <v>0</v>
      </c>
      <c r="JZ38" s="380">
        <v>0</v>
      </c>
      <c r="KA38" s="326">
        <v>0</v>
      </c>
      <c r="KB38" s="326">
        <v>0</v>
      </c>
      <c r="KC38" s="326">
        <v>0</v>
      </c>
      <c r="KD38" s="327">
        <v>0</v>
      </c>
      <c r="KE38" s="205">
        <v>169</v>
      </c>
      <c r="KF38" s="734">
        <v>4.7337278106508878</v>
      </c>
      <c r="KG38" s="173">
        <v>8</v>
      </c>
      <c r="KH38" s="205">
        <v>0</v>
      </c>
      <c r="KI38" s="203">
        <v>0</v>
      </c>
      <c r="KJ38" s="173">
        <v>0</v>
      </c>
      <c r="KK38" s="301"/>
      <c r="KL38" s="276" t="s">
        <v>138</v>
      </c>
      <c r="KM38" s="205">
        <v>0</v>
      </c>
      <c r="KN38" s="203">
        <v>0</v>
      </c>
      <c r="KO38" s="203">
        <v>0</v>
      </c>
      <c r="KP38" s="203">
        <v>0</v>
      </c>
      <c r="KQ38" s="203">
        <v>0</v>
      </c>
      <c r="KR38" s="203">
        <v>0</v>
      </c>
      <c r="KS38" s="203">
        <v>0</v>
      </c>
      <c r="KT38" s="203">
        <v>0</v>
      </c>
      <c r="KU38" s="173">
        <v>0</v>
      </c>
      <c r="KV38" s="332"/>
      <c r="KW38" s="173"/>
      <c r="KY38" s="205"/>
      <c r="KZ38" s="203"/>
      <c r="LA38" s="203"/>
      <c r="LB38" s="173"/>
      <c r="LD38" s="276" t="s">
        <v>138</v>
      </c>
      <c r="LE38" s="419"/>
      <c r="LF38" s="419"/>
      <c r="LG38" s="419"/>
      <c r="LH38" s="419"/>
      <c r="LI38" s="419"/>
      <c r="LJ38" s="545"/>
      <c r="LK38" s="480"/>
      <c r="LL38" s="452"/>
      <c r="LM38" s="452"/>
      <c r="LN38" s="453"/>
      <c r="LO38" s="480">
        <v>1</v>
      </c>
      <c r="LP38" s="452"/>
      <c r="LQ38" s="452"/>
      <c r="LR38" s="453"/>
      <c r="LS38" s="480"/>
      <c r="LT38" s="452"/>
      <c r="LU38" s="452"/>
      <c r="LV38" s="452"/>
      <c r="LW38" s="914"/>
      <c r="LX38" s="961"/>
    </row>
    <row r="39" spans="1:336" s="288" customFormat="1" ht="18.75" x14ac:dyDescent="0.3">
      <c r="A39" s="235">
        <v>1448</v>
      </c>
      <c r="B39" s="201" t="s">
        <v>139</v>
      </c>
      <c r="C39" s="202">
        <v>13</v>
      </c>
      <c r="D39" s="380">
        <v>0</v>
      </c>
      <c r="E39" s="326">
        <v>0</v>
      </c>
      <c r="F39" s="326">
        <v>0</v>
      </c>
      <c r="G39" s="705">
        <v>0</v>
      </c>
      <c r="H39" s="326">
        <v>0</v>
      </c>
      <c r="I39" s="379">
        <v>0</v>
      </c>
      <c r="J39" s="380">
        <v>0</v>
      </c>
      <c r="K39" s="326">
        <v>0</v>
      </c>
      <c r="L39" s="326">
        <v>1</v>
      </c>
      <c r="M39" s="406">
        <v>7.6923076923076925</v>
      </c>
      <c r="N39" s="380">
        <v>0</v>
      </c>
      <c r="O39" s="326">
        <v>0</v>
      </c>
      <c r="P39" s="326">
        <v>1</v>
      </c>
      <c r="Q39" s="386">
        <v>7.6923076923076925</v>
      </c>
      <c r="R39" s="380">
        <v>0</v>
      </c>
      <c r="S39" s="326">
        <v>0</v>
      </c>
      <c r="T39" s="326">
        <v>0</v>
      </c>
      <c r="U39" s="326">
        <v>0</v>
      </c>
      <c r="V39" s="326">
        <v>0</v>
      </c>
      <c r="W39" s="327">
        <v>0</v>
      </c>
      <c r="X39" s="326">
        <v>0</v>
      </c>
      <c r="Y39" s="326">
        <v>0</v>
      </c>
      <c r="Z39" s="326">
        <v>0</v>
      </c>
      <c r="AA39" s="326">
        <v>0</v>
      </c>
      <c r="AB39" s="326">
        <v>1</v>
      </c>
      <c r="AC39" s="326">
        <v>0</v>
      </c>
      <c r="AD39" s="326">
        <v>0</v>
      </c>
      <c r="AE39" s="326">
        <v>0</v>
      </c>
      <c r="AF39" s="327">
        <v>0</v>
      </c>
      <c r="AG39" s="204"/>
      <c r="AH39" s="148"/>
      <c r="AI39" s="276" t="s">
        <v>139</v>
      </c>
      <c r="AJ39" s="202">
        <v>12</v>
      </c>
      <c r="AK39" s="327">
        <v>0</v>
      </c>
      <c r="AL39" s="708">
        <v>0</v>
      </c>
      <c r="AM39" s="326">
        <v>0</v>
      </c>
      <c r="AN39" s="326">
        <v>0</v>
      </c>
      <c r="AO39" s="326">
        <v>0</v>
      </c>
      <c r="AP39" s="326">
        <v>0</v>
      </c>
      <c r="AQ39" s="327">
        <v>0</v>
      </c>
      <c r="AR39" s="326">
        <v>0</v>
      </c>
      <c r="AS39" s="326">
        <v>0</v>
      </c>
      <c r="AT39" s="379">
        <v>1</v>
      </c>
      <c r="AU39" s="380">
        <v>1</v>
      </c>
      <c r="AV39" s="708">
        <v>8.3333333333333321</v>
      </c>
      <c r="AW39" s="326">
        <v>1</v>
      </c>
      <c r="AX39" s="744">
        <v>1</v>
      </c>
      <c r="AY39" s="326">
        <v>0</v>
      </c>
      <c r="AZ39" s="326">
        <v>0</v>
      </c>
      <c r="BA39" s="326">
        <v>0</v>
      </c>
      <c r="BB39" s="708">
        <v>0</v>
      </c>
      <c r="BC39" s="326">
        <v>0</v>
      </c>
      <c r="BD39" s="326">
        <v>0</v>
      </c>
      <c r="BE39" s="326">
        <v>0</v>
      </c>
      <c r="BF39" s="708">
        <v>0</v>
      </c>
      <c r="BG39" s="326">
        <v>0</v>
      </c>
      <c r="BH39" s="326">
        <v>0</v>
      </c>
      <c r="BI39" s="326">
        <v>0</v>
      </c>
      <c r="BJ39" s="326">
        <v>0</v>
      </c>
      <c r="BK39" s="326">
        <v>0</v>
      </c>
      <c r="BL39" s="326">
        <v>0</v>
      </c>
      <c r="BM39" s="327">
        <v>0</v>
      </c>
      <c r="BN39" s="148"/>
      <c r="BO39" s="201" t="s">
        <v>139</v>
      </c>
      <c r="BP39" s="202">
        <v>11</v>
      </c>
      <c r="BQ39" s="380">
        <v>0</v>
      </c>
      <c r="BR39" s="326">
        <v>3</v>
      </c>
      <c r="BS39" s="326">
        <v>0</v>
      </c>
      <c r="BT39" s="326">
        <v>0</v>
      </c>
      <c r="BU39" s="326">
        <v>0</v>
      </c>
      <c r="BV39" s="326">
        <v>0</v>
      </c>
      <c r="BW39" s="326">
        <v>0</v>
      </c>
      <c r="BX39" s="326">
        <v>0</v>
      </c>
      <c r="BY39" s="708">
        <v>0</v>
      </c>
      <c r="BZ39" s="326">
        <v>0</v>
      </c>
      <c r="CA39" s="326">
        <v>0</v>
      </c>
      <c r="CB39" s="326">
        <v>0</v>
      </c>
      <c r="CC39" s="708">
        <v>0</v>
      </c>
      <c r="CD39" s="326">
        <v>0</v>
      </c>
      <c r="CE39" s="326">
        <v>0</v>
      </c>
      <c r="CF39" s="326">
        <v>0</v>
      </c>
      <c r="CG39" s="326">
        <v>0</v>
      </c>
      <c r="CH39" s="326">
        <v>0</v>
      </c>
      <c r="CI39" s="379">
        <v>0</v>
      </c>
      <c r="CJ39" s="380"/>
      <c r="CK39" s="326"/>
      <c r="CL39" s="716">
        <v>9.0909090909090917</v>
      </c>
      <c r="CM39" s="326"/>
      <c r="CN39" s="326"/>
      <c r="CO39" s="327">
        <v>0</v>
      </c>
      <c r="CP39" s="148"/>
      <c r="CQ39" s="370" t="s">
        <v>139</v>
      </c>
      <c r="CR39" s="1011">
        <v>1</v>
      </c>
      <c r="CS39" s="203"/>
      <c r="CT39" s="203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79"/>
      <c r="DJ39" s="380"/>
      <c r="DK39" s="327"/>
      <c r="DL39" s="326"/>
      <c r="DM39" s="327"/>
      <c r="DN39" s="148"/>
      <c r="DO39" s="201" t="s">
        <v>139</v>
      </c>
      <c r="DP39" s="202">
        <v>14</v>
      </c>
      <c r="DQ39" s="380"/>
      <c r="DR39" s="326"/>
      <c r="DS39" s="326"/>
      <c r="DT39" s="379"/>
      <c r="DU39" s="380"/>
      <c r="DV39" s="326"/>
      <c r="DW39" s="326"/>
      <c r="DX39" s="720">
        <v>0</v>
      </c>
      <c r="DY39" s="380"/>
      <c r="DZ39" s="326"/>
      <c r="EA39" s="326"/>
      <c r="EB39" s="716">
        <v>0</v>
      </c>
      <c r="EC39" s="326"/>
      <c r="ED39" s="326"/>
      <c r="EE39" s="326"/>
      <c r="EF39" s="379"/>
      <c r="EG39" s="380">
        <v>0</v>
      </c>
      <c r="EH39" s="327">
        <v>0</v>
      </c>
      <c r="EI39" s="326"/>
      <c r="EJ39" s="326">
        <v>1</v>
      </c>
      <c r="EK39" s="716">
        <v>0</v>
      </c>
      <c r="EL39" s="326"/>
      <c r="EM39" s="326">
        <v>0</v>
      </c>
      <c r="EN39" s="708">
        <v>0</v>
      </c>
      <c r="EO39" s="326">
        <v>0</v>
      </c>
      <c r="EP39" s="716">
        <v>0</v>
      </c>
      <c r="EQ39" s="148"/>
      <c r="ER39" s="201" t="s">
        <v>139</v>
      </c>
      <c r="ES39" s="380">
        <v>0</v>
      </c>
      <c r="ET39" s="326">
        <v>0</v>
      </c>
      <c r="EU39" s="379">
        <v>0</v>
      </c>
      <c r="EV39" s="380">
        <v>0</v>
      </c>
      <c r="EW39" s="326">
        <v>0</v>
      </c>
      <c r="EX39" s="327">
        <v>0</v>
      </c>
      <c r="EY39" s="326">
        <v>0</v>
      </c>
      <c r="EZ39" s="326">
        <v>0</v>
      </c>
      <c r="FA39" s="379">
        <v>0</v>
      </c>
      <c r="FB39" s="380">
        <v>0</v>
      </c>
      <c r="FC39" s="326">
        <v>0</v>
      </c>
      <c r="FD39" s="327">
        <v>0</v>
      </c>
      <c r="FE39" s="326">
        <v>1</v>
      </c>
      <c r="FF39" s="326">
        <v>0</v>
      </c>
      <c r="FG39" s="379">
        <v>0</v>
      </c>
      <c r="FH39" s="380">
        <v>0</v>
      </c>
      <c r="FI39" s="326">
        <v>0</v>
      </c>
      <c r="FJ39" s="327">
        <v>0</v>
      </c>
      <c r="FK39" s="205">
        <v>125</v>
      </c>
      <c r="FL39" s="724">
        <v>0</v>
      </c>
      <c r="FM39" s="326">
        <v>0</v>
      </c>
      <c r="FN39" s="326">
        <v>0</v>
      </c>
      <c r="FO39" s="326">
        <v>0</v>
      </c>
      <c r="FP39" s="326">
        <v>0</v>
      </c>
      <c r="FQ39" s="327">
        <v>0</v>
      </c>
      <c r="FR39" s="380">
        <v>0</v>
      </c>
      <c r="FS39" s="326">
        <v>0</v>
      </c>
      <c r="FT39" s="326">
        <v>0</v>
      </c>
      <c r="FU39" s="326">
        <v>0</v>
      </c>
      <c r="FV39" s="326">
        <v>0</v>
      </c>
      <c r="FW39" s="326">
        <v>0</v>
      </c>
      <c r="FX39" s="326">
        <v>0</v>
      </c>
      <c r="FY39" s="326">
        <v>0</v>
      </c>
      <c r="FZ39" s="326">
        <v>0</v>
      </c>
      <c r="GA39" s="326">
        <v>0</v>
      </c>
      <c r="GB39" s="326">
        <v>0</v>
      </c>
      <c r="GC39" s="326">
        <v>0</v>
      </c>
      <c r="GD39" s="326">
        <v>0</v>
      </c>
      <c r="GE39" s="326">
        <v>0</v>
      </c>
      <c r="GF39" s="326">
        <v>0</v>
      </c>
      <c r="GG39" s="327">
        <v>0</v>
      </c>
      <c r="GH39" s="148"/>
      <c r="GI39" s="201" t="s">
        <v>139</v>
      </c>
      <c r="GJ39" s="486">
        <v>106</v>
      </c>
      <c r="GK39" s="727">
        <v>6.6037735849056602</v>
      </c>
      <c r="GL39" s="380">
        <v>0</v>
      </c>
      <c r="GM39" s="326">
        <v>0</v>
      </c>
      <c r="GN39" s="326">
        <v>0</v>
      </c>
      <c r="GO39" s="326">
        <v>0</v>
      </c>
      <c r="GP39" s="327">
        <v>0</v>
      </c>
      <c r="GQ39" s="380">
        <v>0</v>
      </c>
      <c r="GR39" s="326">
        <v>0</v>
      </c>
      <c r="GS39" s="326">
        <v>2</v>
      </c>
      <c r="GT39" s="326">
        <v>4</v>
      </c>
      <c r="GU39" s="327">
        <v>1</v>
      </c>
      <c r="GV39" s="205">
        <v>2</v>
      </c>
      <c r="GW39" s="205">
        <v>166</v>
      </c>
      <c r="GX39" s="730">
        <v>1.2048192771084338</v>
      </c>
      <c r="GY39" s="380">
        <v>0</v>
      </c>
      <c r="GZ39" s="326">
        <v>0</v>
      </c>
      <c r="HA39" s="326">
        <v>0</v>
      </c>
      <c r="HB39" s="326">
        <v>0</v>
      </c>
      <c r="HC39" s="326">
        <v>0</v>
      </c>
      <c r="HD39" s="326">
        <v>0</v>
      </c>
      <c r="HE39" s="326">
        <v>0</v>
      </c>
      <c r="HF39" s="326">
        <v>0</v>
      </c>
      <c r="HG39" s="327">
        <v>0</v>
      </c>
      <c r="HH39" s="148"/>
      <c r="HI39" s="370" t="s">
        <v>139</v>
      </c>
      <c r="HJ39" s="203">
        <v>0</v>
      </c>
      <c r="HK39" s="203">
        <v>0</v>
      </c>
      <c r="HL39" s="203">
        <v>0</v>
      </c>
      <c r="HM39" s="203">
        <v>0</v>
      </c>
      <c r="HN39" s="203">
        <v>0</v>
      </c>
      <c r="HO39" s="203">
        <v>0</v>
      </c>
      <c r="HP39" s="203">
        <v>0</v>
      </c>
      <c r="HQ39" s="173">
        <v>0</v>
      </c>
      <c r="HR39" s="738">
        <v>7</v>
      </c>
      <c r="HS39" s="732">
        <v>0</v>
      </c>
      <c r="HT39" s="205">
        <v>0</v>
      </c>
      <c r="HU39" s="203">
        <v>0</v>
      </c>
      <c r="HV39" s="203">
        <v>0</v>
      </c>
      <c r="HW39" s="203">
        <v>0</v>
      </c>
      <c r="HX39" s="173">
        <v>0</v>
      </c>
      <c r="HY39" s="326">
        <v>0</v>
      </c>
      <c r="HZ39" s="326">
        <v>0</v>
      </c>
      <c r="IA39" s="326">
        <v>0</v>
      </c>
      <c r="IB39" s="326">
        <v>0</v>
      </c>
      <c r="IC39" s="326">
        <v>0</v>
      </c>
      <c r="ID39" s="326">
        <v>0</v>
      </c>
      <c r="IE39" s="326">
        <v>0</v>
      </c>
      <c r="IF39" s="327">
        <v>0</v>
      </c>
      <c r="IG39" s="148"/>
      <c r="IH39" s="276" t="s">
        <v>139</v>
      </c>
      <c r="II39" s="380">
        <v>0</v>
      </c>
      <c r="IJ39" s="326">
        <v>0</v>
      </c>
      <c r="IK39" s="379">
        <v>0</v>
      </c>
      <c r="IL39" s="380">
        <v>0</v>
      </c>
      <c r="IM39" s="326">
        <v>0</v>
      </c>
      <c r="IN39" s="327">
        <v>0</v>
      </c>
      <c r="IO39" s="326">
        <v>0</v>
      </c>
      <c r="IP39" s="326">
        <v>0</v>
      </c>
      <c r="IQ39" s="379">
        <v>0</v>
      </c>
      <c r="IR39" s="380">
        <v>0</v>
      </c>
      <c r="IS39" s="326">
        <v>0</v>
      </c>
      <c r="IT39" s="327">
        <v>0</v>
      </c>
      <c r="IU39" s="326">
        <v>0</v>
      </c>
      <c r="IV39" s="326">
        <v>0</v>
      </c>
      <c r="IW39" s="327">
        <v>0</v>
      </c>
      <c r="IX39" s="380">
        <v>0</v>
      </c>
      <c r="IY39" s="326">
        <v>0</v>
      </c>
      <c r="IZ39" s="327">
        <v>0</v>
      </c>
      <c r="JA39" s="380">
        <v>0</v>
      </c>
      <c r="JB39" s="326">
        <v>0</v>
      </c>
      <c r="JC39" s="327">
        <v>0</v>
      </c>
      <c r="JD39" s="380">
        <v>0</v>
      </c>
      <c r="JE39" s="326">
        <v>0</v>
      </c>
      <c r="JF39" s="326">
        <v>0</v>
      </c>
      <c r="JG39" s="326">
        <v>0</v>
      </c>
      <c r="JH39" s="327">
        <v>0</v>
      </c>
      <c r="JI39" s="148"/>
      <c r="JJ39" s="276" t="s">
        <v>139</v>
      </c>
      <c r="JK39" s="380">
        <v>0</v>
      </c>
      <c r="JL39" s="326">
        <v>0</v>
      </c>
      <c r="JM39" s="326">
        <v>0</v>
      </c>
      <c r="JN39" s="326">
        <v>0</v>
      </c>
      <c r="JO39" s="327">
        <v>0</v>
      </c>
      <c r="JP39" s="380">
        <v>0</v>
      </c>
      <c r="JQ39" s="326">
        <v>0</v>
      </c>
      <c r="JR39" s="326">
        <v>0</v>
      </c>
      <c r="JS39" s="326">
        <v>0</v>
      </c>
      <c r="JT39" s="327">
        <v>0</v>
      </c>
      <c r="JU39" s="380">
        <v>0</v>
      </c>
      <c r="JV39" s="326">
        <v>0</v>
      </c>
      <c r="JW39" s="326">
        <v>0</v>
      </c>
      <c r="JX39" s="326">
        <v>0</v>
      </c>
      <c r="JY39" s="327">
        <v>0</v>
      </c>
      <c r="JZ39" s="380">
        <v>0</v>
      </c>
      <c r="KA39" s="326">
        <v>0</v>
      </c>
      <c r="KB39" s="326">
        <v>0</v>
      </c>
      <c r="KC39" s="326">
        <v>0</v>
      </c>
      <c r="KD39" s="327">
        <v>0</v>
      </c>
      <c r="KE39" s="205">
        <v>83</v>
      </c>
      <c r="KF39" s="734">
        <v>2.4096385542168677</v>
      </c>
      <c r="KG39" s="173">
        <v>2</v>
      </c>
      <c r="KH39" s="205">
        <v>0</v>
      </c>
      <c r="KI39" s="203">
        <v>0</v>
      </c>
      <c r="KJ39" s="173">
        <v>0</v>
      </c>
      <c r="KK39" s="301"/>
      <c r="KL39" s="276" t="s">
        <v>139</v>
      </c>
      <c r="KM39" s="205">
        <v>0</v>
      </c>
      <c r="KN39" s="203">
        <v>0</v>
      </c>
      <c r="KO39" s="203">
        <v>0</v>
      </c>
      <c r="KP39" s="203">
        <v>0</v>
      </c>
      <c r="KQ39" s="203">
        <v>0</v>
      </c>
      <c r="KR39" s="203">
        <v>0</v>
      </c>
      <c r="KS39" s="203">
        <v>0</v>
      </c>
      <c r="KT39" s="203">
        <v>0</v>
      </c>
      <c r="KU39" s="173">
        <v>0</v>
      </c>
      <c r="KV39" s="332"/>
      <c r="KW39" s="173"/>
      <c r="KY39" s="205"/>
      <c r="KZ39" s="203"/>
      <c r="LA39" s="203"/>
      <c r="LB39" s="173"/>
      <c r="LD39" s="276" t="s">
        <v>139</v>
      </c>
      <c r="LE39" s="419"/>
      <c r="LF39" s="419"/>
      <c r="LG39" s="419"/>
      <c r="LH39" s="419"/>
      <c r="LI39" s="419"/>
      <c r="LJ39" s="545"/>
      <c r="LK39" s="480"/>
      <c r="LL39" s="452"/>
      <c r="LM39" s="452"/>
      <c r="LN39" s="453"/>
      <c r="LO39" s="480">
        <v>1</v>
      </c>
      <c r="LP39" s="452"/>
      <c r="LQ39" s="452"/>
      <c r="LR39" s="453"/>
      <c r="LS39" s="480"/>
      <c r="LT39" s="452"/>
      <c r="LU39" s="452"/>
      <c r="LV39" s="452"/>
      <c r="LW39" s="914"/>
      <c r="LX39" s="961"/>
    </row>
    <row r="40" spans="1:336" s="288" customFormat="1" ht="15.75" customHeight="1" x14ac:dyDescent="0.3">
      <c r="A40" s="156"/>
      <c r="B40" s="150" t="s">
        <v>129</v>
      </c>
      <c r="C40" s="425">
        <f>SUM(C41:C44)</f>
        <v>130</v>
      </c>
      <c r="D40" s="159">
        <f>SUM(D41:D44)</f>
        <v>0</v>
      </c>
      <c r="E40" s="151">
        <f t="shared" ref="E40:F40" si="234">SUM(E41:E44)</f>
        <v>0</v>
      </c>
      <c r="F40" s="151">
        <f t="shared" si="234"/>
        <v>0</v>
      </c>
      <c r="G40" s="705">
        <f t="shared" si="152"/>
        <v>0</v>
      </c>
      <c r="H40" s="151">
        <f t="shared" ref="H40:L40" si="235">SUM(H41:H44)</f>
        <v>0</v>
      </c>
      <c r="I40" s="172">
        <f t="shared" si="235"/>
        <v>0</v>
      </c>
      <c r="J40" s="159">
        <f t="shared" si="235"/>
        <v>11</v>
      </c>
      <c r="K40" s="151">
        <f t="shared" si="235"/>
        <v>14</v>
      </c>
      <c r="L40" s="151">
        <f t="shared" si="235"/>
        <v>4</v>
      </c>
      <c r="M40" s="407">
        <f t="shared" si="190"/>
        <v>3.0769230769230771</v>
      </c>
      <c r="N40" s="159">
        <f t="shared" ref="N40:P40" si="236">SUM(N41:N44)</f>
        <v>11</v>
      </c>
      <c r="O40" s="151">
        <f t="shared" si="236"/>
        <v>14</v>
      </c>
      <c r="P40" s="151">
        <f t="shared" si="236"/>
        <v>4</v>
      </c>
      <c r="Q40" s="387">
        <f t="shared" si="192"/>
        <v>3.0769230769230771</v>
      </c>
      <c r="R40" s="159">
        <f t="shared" ref="R40:AF40" si="237">SUM(R41:R44)</f>
        <v>0</v>
      </c>
      <c r="S40" s="151">
        <f t="shared" si="237"/>
        <v>0</v>
      </c>
      <c r="T40" s="151">
        <f t="shared" si="237"/>
        <v>0</v>
      </c>
      <c r="U40" s="151">
        <f t="shared" si="237"/>
        <v>0</v>
      </c>
      <c r="V40" s="151">
        <f t="shared" si="237"/>
        <v>0</v>
      </c>
      <c r="W40" s="153">
        <f t="shared" si="237"/>
        <v>0</v>
      </c>
      <c r="X40" s="151">
        <f t="shared" si="237"/>
        <v>11</v>
      </c>
      <c r="Y40" s="151">
        <f t="shared" si="237"/>
        <v>14</v>
      </c>
      <c r="Z40" s="151">
        <f t="shared" si="237"/>
        <v>11</v>
      </c>
      <c r="AA40" s="151">
        <f t="shared" si="237"/>
        <v>14</v>
      </c>
      <c r="AB40" s="151">
        <f t="shared" si="237"/>
        <v>8</v>
      </c>
      <c r="AC40" s="151">
        <f t="shared" si="237"/>
        <v>12</v>
      </c>
      <c r="AD40" s="151">
        <f t="shared" si="237"/>
        <v>0</v>
      </c>
      <c r="AE40" s="151">
        <f t="shared" si="237"/>
        <v>0</v>
      </c>
      <c r="AF40" s="153">
        <f t="shared" si="237"/>
        <v>0</v>
      </c>
      <c r="AG40" s="153"/>
      <c r="AH40" s="154"/>
      <c r="AI40" s="275" t="s">
        <v>129</v>
      </c>
      <c r="AJ40" s="425">
        <f t="shared" ref="AJ40:AK40" si="238">SUM(AJ41:AJ44)</f>
        <v>165</v>
      </c>
      <c r="AK40" s="159">
        <f t="shared" si="238"/>
        <v>15</v>
      </c>
      <c r="AL40" s="708">
        <f t="shared" si="195"/>
        <v>9.0909090909090917</v>
      </c>
      <c r="AM40" s="151">
        <f t="shared" ref="AM40:BM40" si="239">SUM(AM41:AM44)</f>
        <v>15</v>
      </c>
      <c r="AN40" s="151">
        <f t="shared" si="239"/>
        <v>14</v>
      </c>
      <c r="AO40" s="151">
        <f t="shared" si="239"/>
        <v>0</v>
      </c>
      <c r="AP40" s="151">
        <f t="shared" si="239"/>
        <v>0</v>
      </c>
      <c r="AQ40" s="153">
        <f t="shared" si="239"/>
        <v>9</v>
      </c>
      <c r="AR40" s="151">
        <f t="shared" si="239"/>
        <v>0</v>
      </c>
      <c r="AS40" s="151">
        <f t="shared" si="239"/>
        <v>0</v>
      </c>
      <c r="AT40" s="172">
        <f t="shared" si="239"/>
        <v>7</v>
      </c>
      <c r="AU40" s="159">
        <f t="shared" si="239"/>
        <v>17</v>
      </c>
      <c r="AV40" s="708">
        <f t="shared" si="197"/>
        <v>10.303030303030303</v>
      </c>
      <c r="AW40" s="155">
        <f t="shared" si="239"/>
        <v>16</v>
      </c>
      <c r="AX40" s="743">
        <f t="shared" si="239"/>
        <v>16</v>
      </c>
      <c r="AY40" s="151">
        <f t="shared" si="239"/>
        <v>0</v>
      </c>
      <c r="AZ40" s="155">
        <f t="shared" si="239"/>
        <v>0</v>
      </c>
      <c r="BA40" s="155">
        <f t="shared" si="239"/>
        <v>0</v>
      </c>
      <c r="BB40" s="708">
        <f t="shared" si="156"/>
        <v>0</v>
      </c>
      <c r="BC40" s="155">
        <f t="shared" si="239"/>
        <v>0</v>
      </c>
      <c r="BD40" s="155">
        <f t="shared" si="239"/>
        <v>0</v>
      </c>
      <c r="BE40" s="155">
        <f t="shared" si="239"/>
        <v>0</v>
      </c>
      <c r="BF40" s="708">
        <f t="shared" si="198"/>
        <v>0</v>
      </c>
      <c r="BG40" s="155">
        <f t="shared" si="239"/>
        <v>0</v>
      </c>
      <c r="BH40" s="151">
        <f t="shared" si="239"/>
        <v>0</v>
      </c>
      <c r="BI40" s="151">
        <f t="shared" si="239"/>
        <v>0</v>
      </c>
      <c r="BJ40" s="151">
        <f t="shared" si="239"/>
        <v>0</v>
      </c>
      <c r="BK40" s="151">
        <f t="shared" si="239"/>
        <v>0</v>
      </c>
      <c r="BL40" s="151">
        <f t="shared" si="239"/>
        <v>0</v>
      </c>
      <c r="BM40" s="153">
        <f t="shared" si="239"/>
        <v>0</v>
      </c>
      <c r="BN40" s="154"/>
      <c r="BO40" s="150" t="s">
        <v>129</v>
      </c>
      <c r="BP40" s="425">
        <f t="shared" ref="BP40:BX40" si="240">SUM(BP41:BP44)</f>
        <v>177</v>
      </c>
      <c r="BQ40" s="159">
        <f t="shared" si="240"/>
        <v>0</v>
      </c>
      <c r="BR40" s="151">
        <f t="shared" si="240"/>
        <v>8</v>
      </c>
      <c r="BS40" s="151">
        <f t="shared" si="240"/>
        <v>0</v>
      </c>
      <c r="BT40" s="151">
        <f t="shared" si="240"/>
        <v>0</v>
      </c>
      <c r="BU40" s="151">
        <f t="shared" si="240"/>
        <v>0</v>
      </c>
      <c r="BV40" s="151">
        <f t="shared" si="240"/>
        <v>0</v>
      </c>
      <c r="BW40" s="151">
        <f t="shared" si="240"/>
        <v>0</v>
      </c>
      <c r="BX40" s="155">
        <f t="shared" si="240"/>
        <v>1</v>
      </c>
      <c r="BY40" s="708">
        <f t="shared" si="200"/>
        <v>0.56497175141242939</v>
      </c>
      <c r="BZ40" s="155">
        <f t="shared" ref="BZ40:CK40" si="241">SUM(BZ41:BZ44)</f>
        <v>0</v>
      </c>
      <c r="CA40" s="155">
        <f t="shared" si="241"/>
        <v>0</v>
      </c>
      <c r="CB40" s="155">
        <f t="shared" si="241"/>
        <v>0</v>
      </c>
      <c r="CC40" s="708">
        <f t="shared" si="201"/>
        <v>0</v>
      </c>
      <c r="CD40" s="155">
        <f t="shared" si="241"/>
        <v>0</v>
      </c>
      <c r="CE40" s="155">
        <f t="shared" si="241"/>
        <v>2</v>
      </c>
      <c r="CF40" s="155">
        <f t="shared" si="241"/>
        <v>0</v>
      </c>
      <c r="CG40" s="155">
        <f t="shared" si="241"/>
        <v>0</v>
      </c>
      <c r="CH40" s="155">
        <f t="shared" si="241"/>
        <v>0</v>
      </c>
      <c r="CI40" s="353">
        <f t="shared" si="241"/>
        <v>0</v>
      </c>
      <c r="CJ40" s="159">
        <f t="shared" si="241"/>
        <v>0</v>
      </c>
      <c r="CK40" s="155">
        <f t="shared" si="241"/>
        <v>2</v>
      </c>
      <c r="CL40" s="716">
        <f t="shared" si="202"/>
        <v>1.1299435028248588</v>
      </c>
      <c r="CM40" s="151">
        <f t="shared" ref="CM40:CO40" si="242">SUM(CM41:CM44)</f>
        <v>0</v>
      </c>
      <c r="CN40" s="155">
        <f t="shared" si="242"/>
        <v>0</v>
      </c>
      <c r="CO40" s="153">
        <f t="shared" si="242"/>
        <v>0</v>
      </c>
      <c r="CP40" s="154"/>
      <c r="CQ40" s="368" t="s">
        <v>129</v>
      </c>
      <c r="CR40" s="1010">
        <f t="shared" ref="CR40:DM40" si="243">SUM(CR41:CR44)</f>
        <v>18</v>
      </c>
      <c r="CS40" s="155">
        <f t="shared" si="243"/>
        <v>0</v>
      </c>
      <c r="CT40" s="155">
        <f t="shared" si="243"/>
        <v>4</v>
      </c>
      <c r="CU40" s="151">
        <f t="shared" si="243"/>
        <v>0</v>
      </c>
      <c r="CV40" s="151">
        <f t="shared" si="243"/>
        <v>0</v>
      </c>
      <c r="CW40" s="151">
        <f t="shared" si="243"/>
        <v>0</v>
      </c>
      <c r="CX40" s="151">
        <f t="shared" si="243"/>
        <v>0</v>
      </c>
      <c r="CY40" s="151">
        <f t="shared" si="243"/>
        <v>0</v>
      </c>
      <c r="CZ40" s="151">
        <f t="shared" si="243"/>
        <v>0</v>
      </c>
      <c r="DA40" s="151">
        <f t="shared" si="243"/>
        <v>0</v>
      </c>
      <c r="DB40" s="151">
        <f t="shared" si="243"/>
        <v>0</v>
      </c>
      <c r="DC40" s="151">
        <f t="shared" si="243"/>
        <v>0</v>
      </c>
      <c r="DD40" s="151">
        <f t="shared" si="243"/>
        <v>0</v>
      </c>
      <c r="DE40" s="151">
        <f t="shared" si="243"/>
        <v>0</v>
      </c>
      <c r="DF40" s="151">
        <f t="shared" si="243"/>
        <v>0</v>
      </c>
      <c r="DG40" s="151">
        <f t="shared" si="243"/>
        <v>0</v>
      </c>
      <c r="DH40" s="151">
        <f t="shared" si="243"/>
        <v>0</v>
      </c>
      <c r="DI40" s="172">
        <f t="shared" si="243"/>
        <v>0</v>
      </c>
      <c r="DJ40" s="159">
        <f t="shared" si="243"/>
        <v>0</v>
      </c>
      <c r="DK40" s="153">
        <f t="shared" si="243"/>
        <v>0</v>
      </c>
      <c r="DL40" s="151">
        <f t="shared" si="243"/>
        <v>0</v>
      </c>
      <c r="DM40" s="180">
        <f t="shared" si="243"/>
        <v>0</v>
      </c>
      <c r="DN40" s="154"/>
      <c r="DO40" s="150" t="s">
        <v>129</v>
      </c>
      <c r="DP40" s="425">
        <f t="shared" ref="DP40:EO40" si="244">SUM(DP41:DP44)</f>
        <v>169</v>
      </c>
      <c r="DQ40" s="159">
        <f t="shared" si="244"/>
        <v>0</v>
      </c>
      <c r="DR40" s="151">
        <f t="shared" si="244"/>
        <v>1</v>
      </c>
      <c r="DS40" s="151">
        <f t="shared" si="244"/>
        <v>0</v>
      </c>
      <c r="DT40" s="172">
        <f t="shared" si="244"/>
        <v>0</v>
      </c>
      <c r="DU40" s="159">
        <f t="shared" si="244"/>
        <v>0</v>
      </c>
      <c r="DV40" s="151">
        <f t="shared" si="244"/>
        <v>0</v>
      </c>
      <c r="DW40" s="155">
        <f t="shared" si="244"/>
        <v>0</v>
      </c>
      <c r="DX40" s="720">
        <f t="shared" si="205"/>
        <v>0</v>
      </c>
      <c r="DY40" s="159">
        <f t="shared" si="244"/>
        <v>0</v>
      </c>
      <c r="DZ40" s="155">
        <f t="shared" si="244"/>
        <v>0</v>
      </c>
      <c r="EA40" s="155">
        <f t="shared" si="244"/>
        <v>0</v>
      </c>
      <c r="EB40" s="716">
        <f t="shared" si="206"/>
        <v>0</v>
      </c>
      <c r="EC40" s="151">
        <f t="shared" si="244"/>
        <v>0</v>
      </c>
      <c r="ED40" s="155">
        <f t="shared" si="244"/>
        <v>0</v>
      </c>
      <c r="EE40" s="155">
        <f t="shared" si="244"/>
        <v>0</v>
      </c>
      <c r="EF40" s="353">
        <f t="shared" si="244"/>
        <v>0</v>
      </c>
      <c r="EG40" s="159">
        <f t="shared" si="244"/>
        <v>0</v>
      </c>
      <c r="EH40" s="180">
        <f t="shared" si="244"/>
        <v>0</v>
      </c>
      <c r="EI40" s="151">
        <f t="shared" si="244"/>
        <v>0</v>
      </c>
      <c r="EJ40" s="155">
        <f t="shared" si="244"/>
        <v>0</v>
      </c>
      <c r="EK40" s="716">
        <f t="shared" si="207"/>
        <v>0</v>
      </c>
      <c r="EL40" s="151">
        <f t="shared" si="244"/>
        <v>0</v>
      </c>
      <c r="EM40" s="155">
        <f t="shared" si="244"/>
        <v>12</v>
      </c>
      <c r="EN40" s="708">
        <f t="shared" si="208"/>
        <v>7.1005917159763312</v>
      </c>
      <c r="EO40" s="155">
        <f t="shared" si="244"/>
        <v>12</v>
      </c>
      <c r="EP40" s="716">
        <f t="shared" si="209"/>
        <v>7.1005917159763312</v>
      </c>
      <c r="EQ40" s="154"/>
      <c r="ER40" s="150" t="s">
        <v>129</v>
      </c>
      <c r="ES40" s="159">
        <f t="shared" ref="ES40:GG40" si="245">SUM(ES41:ES44)</f>
        <v>0</v>
      </c>
      <c r="ET40" s="151">
        <f t="shared" si="245"/>
        <v>0</v>
      </c>
      <c r="EU40" s="172">
        <f t="shared" si="245"/>
        <v>0</v>
      </c>
      <c r="EV40" s="159">
        <f t="shared" si="245"/>
        <v>0</v>
      </c>
      <c r="EW40" s="155">
        <f t="shared" si="245"/>
        <v>0</v>
      </c>
      <c r="EX40" s="180">
        <f t="shared" si="245"/>
        <v>0</v>
      </c>
      <c r="EY40" s="151">
        <f t="shared" si="245"/>
        <v>1</v>
      </c>
      <c r="EZ40" s="151">
        <f t="shared" si="245"/>
        <v>1</v>
      </c>
      <c r="FA40" s="172">
        <f t="shared" si="245"/>
        <v>0</v>
      </c>
      <c r="FB40" s="159">
        <f t="shared" si="245"/>
        <v>0</v>
      </c>
      <c r="FC40" s="151">
        <f t="shared" si="245"/>
        <v>1</v>
      </c>
      <c r="FD40" s="153">
        <f t="shared" si="245"/>
        <v>0</v>
      </c>
      <c r="FE40" s="151">
        <f t="shared" si="245"/>
        <v>0</v>
      </c>
      <c r="FF40" s="151">
        <f t="shared" si="245"/>
        <v>0</v>
      </c>
      <c r="FG40" s="172">
        <f t="shared" si="245"/>
        <v>0</v>
      </c>
      <c r="FH40" s="159">
        <f t="shared" si="245"/>
        <v>0</v>
      </c>
      <c r="FI40" s="151">
        <f t="shared" si="245"/>
        <v>0</v>
      </c>
      <c r="FJ40" s="153">
        <f t="shared" si="245"/>
        <v>0</v>
      </c>
      <c r="FK40" s="427">
        <f t="shared" si="245"/>
        <v>151</v>
      </c>
      <c r="FL40" s="724">
        <f t="shared" si="165"/>
        <v>5.298013245033113</v>
      </c>
      <c r="FM40" s="151">
        <f t="shared" si="245"/>
        <v>0</v>
      </c>
      <c r="FN40" s="151">
        <f t="shared" si="245"/>
        <v>1</v>
      </c>
      <c r="FO40" s="151">
        <f t="shared" si="245"/>
        <v>2</v>
      </c>
      <c r="FP40" s="151">
        <f t="shared" si="245"/>
        <v>5</v>
      </c>
      <c r="FQ40" s="153">
        <f t="shared" si="245"/>
        <v>0</v>
      </c>
      <c r="FR40" s="159">
        <f t="shared" si="245"/>
        <v>0</v>
      </c>
      <c r="FS40" s="155">
        <f t="shared" si="245"/>
        <v>0</v>
      </c>
      <c r="FT40" s="155">
        <f t="shared" si="245"/>
        <v>0</v>
      </c>
      <c r="FU40" s="151">
        <f t="shared" si="245"/>
        <v>0</v>
      </c>
      <c r="FV40" s="151">
        <f t="shared" si="245"/>
        <v>0</v>
      </c>
      <c r="FW40" s="151">
        <f t="shared" si="245"/>
        <v>0</v>
      </c>
      <c r="FX40" s="151">
        <f t="shared" si="245"/>
        <v>1</v>
      </c>
      <c r="FY40" s="151">
        <f t="shared" si="245"/>
        <v>0</v>
      </c>
      <c r="FZ40" s="151">
        <f t="shared" si="245"/>
        <v>0</v>
      </c>
      <c r="GA40" s="151">
        <f t="shared" si="245"/>
        <v>2</v>
      </c>
      <c r="GB40" s="151">
        <f t="shared" si="245"/>
        <v>0</v>
      </c>
      <c r="GC40" s="151">
        <f t="shared" si="245"/>
        <v>0</v>
      </c>
      <c r="GD40" s="151">
        <f t="shared" si="245"/>
        <v>2</v>
      </c>
      <c r="GE40" s="151">
        <f t="shared" si="245"/>
        <v>0</v>
      </c>
      <c r="GF40" s="151">
        <f t="shared" si="245"/>
        <v>0</v>
      </c>
      <c r="GG40" s="153">
        <f t="shared" si="245"/>
        <v>0</v>
      </c>
      <c r="GH40" s="154"/>
      <c r="GI40" s="150" t="s">
        <v>129</v>
      </c>
      <c r="GJ40" s="487">
        <v>1071</v>
      </c>
      <c r="GK40" s="727">
        <f t="shared" si="211"/>
        <v>3.9215686274509802</v>
      </c>
      <c r="GL40" s="159">
        <f t="shared" ref="GL40:HG40" si="246">SUM(GL41:GL44)</f>
        <v>0</v>
      </c>
      <c r="GM40" s="151">
        <f t="shared" si="246"/>
        <v>1</v>
      </c>
      <c r="GN40" s="151">
        <f t="shared" si="246"/>
        <v>3</v>
      </c>
      <c r="GO40" s="151">
        <f t="shared" si="246"/>
        <v>4</v>
      </c>
      <c r="GP40" s="153">
        <f t="shared" si="246"/>
        <v>1</v>
      </c>
      <c r="GQ40" s="159">
        <f t="shared" si="246"/>
        <v>7</v>
      </c>
      <c r="GR40" s="151">
        <f t="shared" si="246"/>
        <v>3</v>
      </c>
      <c r="GS40" s="151">
        <f t="shared" si="246"/>
        <v>7</v>
      </c>
      <c r="GT40" s="151">
        <f t="shared" si="246"/>
        <v>11</v>
      </c>
      <c r="GU40" s="153">
        <f t="shared" si="246"/>
        <v>5</v>
      </c>
      <c r="GV40" s="159">
        <f t="shared" si="246"/>
        <v>26</v>
      </c>
      <c r="GW40" s="159">
        <f t="shared" si="246"/>
        <v>1338</v>
      </c>
      <c r="GX40" s="730">
        <f t="shared" si="213"/>
        <v>1.9431988041853512</v>
      </c>
      <c r="GY40" s="159">
        <f t="shared" si="246"/>
        <v>5</v>
      </c>
      <c r="GZ40" s="151">
        <f t="shared" si="246"/>
        <v>0</v>
      </c>
      <c r="HA40" s="151">
        <f t="shared" si="246"/>
        <v>1</v>
      </c>
      <c r="HB40" s="151">
        <f t="shared" si="246"/>
        <v>0</v>
      </c>
      <c r="HC40" s="151">
        <f t="shared" si="246"/>
        <v>0</v>
      </c>
      <c r="HD40" s="151">
        <f t="shared" si="246"/>
        <v>0</v>
      </c>
      <c r="HE40" s="151">
        <f t="shared" si="246"/>
        <v>0</v>
      </c>
      <c r="HF40" s="151">
        <f t="shared" si="246"/>
        <v>0</v>
      </c>
      <c r="HG40" s="153">
        <f t="shared" si="246"/>
        <v>0</v>
      </c>
      <c r="HH40" s="154"/>
      <c r="HI40" s="368" t="s">
        <v>129</v>
      </c>
      <c r="HJ40" s="155">
        <f t="shared" ref="HJ40:IF40" si="247">SUM(HJ41:HJ44)</f>
        <v>0</v>
      </c>
      <c r="HK40" s="155">
        <f t="shared" si="247"/>
        <v>0</v>
      </c>
      <c r="HL40" s="155">
        <f t="shared" si="247"/>
        <v>0</v>
      </c>
      <c r="HM40" s="155">
        <f t="shared" si="247"/>
        <v>0</v>
      </c>
      <c r="HN40" s="155">
        <f t="shared" si="247"/>
        <v>0</v>
      </c>
      <c r="HO40" s="155">
        <f t="shared" si="247"/>
        <v>0</v>
      </c>
      <c r="HP40" s="155">
        <f t="shared" si="247"/>
        <v>0</v>
      </c>
      <c r="HQ40" s="180">
        <f t="shared" si="247"/>
        <v>0</v>
      </c>
      <c r="HR40" s="738">
        <f t="shared" si="247"/>
        <v>91</v>
      </c>
      <c r="HS40" s="732">
        <f t="shared" si="216"/>
        <v>0</v>
      </c>
      <c r="HT40" s="159">
        <f t="shared" si="247"/>
        <v>0</v>
      </c>
      <c r="HU40" s="155">
        <f t="shared" si="247"/>
        <v>0</v>
      </c>
      <c r="HV40" s="155">
        <f t="shared" si="247"/>
        <v>0</v>
      </c>
      <c r="HW40" s="155">
        <f t="shared" si="247"/>
        <v>0</v>
      </c>
      <c r="HX40" s="180">
        <f t="shared" si="247"/>
        <v>0</v>
      </c>
      <c r="HY40" s="151">
        <f t="shared" si="247"/>
        <v>0</v>
      </c>
      <c r="HZ40" s="151">
        <f t="shared" si="247"/>
        <v>0</v>
      </c>
      <c r="IA40" s="151">
        <f t="shared" si="247"/>
        <v>0</v>
      </c>
      <c r="IB40" s="151">
        <f t="shared" si="247"/>
        <v>0</v>
      </c>
      <c r="IC40" s="151">
        <f t="shared" si="247"/>
        <v>0</v>
      </c>
      <c r="ID40" s="151">
        <f t="shared" si="247"/>
        <v>0</v>
      </c>
      <c r="IE40" s="151">
        <f t="shared" si="247"/>
        <v>0</v>
      </c>
      <c r="IF40" s="153">
        <f t="shared" si="247"/>
        <v>0</v>
      </c>
      <c r="IG40" s="154"/>
      <c r="IH40" s="275" t="s">
        <v>129</v>
      </c>
      <c r="II40" s="159">
        <f t="shared" ref="II40:JH40" si="248">SUM(II41:II44)</f>
        <v>0</v>
      </c>
      <c r="IJ40" s="151">
        <f t="shared" si="248"/>
        <v>0</v>
      </c>
      <c r="IK40" s="172">
        <f t="shared" si="248"/>
        <v>0</v>
      </c>
      <c r="IL40" s="159">
        <f t="shared" si="248"/>
        <v>0</v>
      </c>
      <c r="IM40" s="151">
        <f t="shared" si="248"/>
        <v>0</v>
      </c>
      <c r="IN40" s="153">
        <f t="shared" si="248"/>
        <v>0</v>
      </c>
      <c r="IO40" s="151">
        <f t="shared" si="248"/>
        <v>3</v>
      </c>
      <c r="IP40" s="151">
        <f t="shared" si="248"/>
        <v>1</v>
      </c>
      <c r="IQ40" s="172">
        <f t="shared" si="248"/>
        <v>0</v>
      </c>
      <c r="IR40" s="159">
        <f t="shared" si="248"/>
        <v>2</v>
      </c>
      <c r="IS40" s="151">
        <f t="shared" si="248"/>
        <v>0</v>
      </c>
      <c r="IT40" s="153">
        <f t="shared" si="248"/>
        <v>0</v>
      </c>
      <c r="IU40" s="151">
        <f t="shared" si="248"/>
        <v>0</v>
      </c>
      <c r="IV40" s="151">
        <f t="shared" si="248"/>
        <v>0</v>
      </c>
      <c r="IW40" s="153">
        <f t="shared" si="248"/>
        <v>0</v>
      </c>
      <c r="IX40" s="159">
        <f t="shared" si="248"/>
        <v>0</v>
      </c>
      <c r="IY40" s="151">
        <f t="shared" si="248"/>
        <v>0</v>
      </c>
      <c r="IZ40" s="153">
        <f t="shared" si="248"/>
        <v>0</v>
      </c>
      <c r="JA40" s="159">
        <f t="shared" si="248"/>
        <v>2</v>
      </c>
      <c r="JB40" s="151">
        <f t="shared" si="248"/>
        <v>0</v>
      </c>
      <c r="JC40" s="153">
        <f t="shared" si="248"/>
        <v>0</v>
      </c>
      <c r="JD40" s="159">
        <f t="shared" si="248"/>
        <v>0</v>
      </c>
      <c r="JE40" s="151">
        <f t="shared" si="248"/>
        <v>0</v>
      </c>
      <c r="JF40" s="151">
        <f t="shared" si="248"/>
        <v>0</v>
      </c>
      <c r="JG40" s="172">
        <f t="shared" si="248"/>
        <v>0</v>
      </c>
      <c r="JH40" s="153">
        <f t="shared" si="248"/>
        <v>0</v>
      </c>
      <c r="JI40" s="154"/>
      <c r="JJ40" s="275" t="s">
        <v>129</v>
      </c>
      <c r="JK40" s="159">
        <f t="shared" ref="JK40:KJ40" si="249">SUM(JK41:JK44)</f>
        <v>0</v>
      </c>
      <c r="JL40" s="151">
        <f t="shared" si="249"/>
        <v>0</v>
      </c>
      <c r="JM40" s="151">
        <f t="shared" si="249"/>
        <v>0</v>
      </c>
      <c r="JN40" s="151">
        <f t="shared" si="249"/>
        <v>0</v>
      </c>
      <c r="JO40" s="153">
        <f t="shared" si="249"/>
        <v>0</v>
      </c>
      <c r="JP40" s="159">
        <f t="shared" si="249"/>
        <v>0</v>
      </c>
      <c r="JQ40" s="151">
        <f t="shared" si="249"/>
        <v>0</v>
      </c>
      <c r="JR40" s="151">
        <f t="shared" si="249"/>
        <v>0</v>
      </c>
      <c r="JS40" s="151">
        <f t="shared" si="249"/>
        <v>0</v>
      </c>
      <c r="JT40" s="153">
        <f t="shared" si="249"/>
        <v>0</v>
      </c>
      <c r="JU40" s="159">
        <f t="shared" si="249"/>
        <v>0</v>
      </c>
      <c r="JV40" s="155">
        <f t="shared" si="249"/>
        <v>0</v>
      </c>
      <c r="JW40" s="155">
        <f t="shared" si="249"/>
        <v>1</v>
      </c>
      <c r="JX40" s="155">
        <f t="shared" si="249"/>
        <v>0</v>
      </c>
      <c r="JY40" s="180">
        <f t="shared" si="249"/>
        <v>0</v>
      </c>
      <c r="JZ40" s="159">
        <f t="shared" si="249"/>
        <v>0</v>
      </c>
      <c r="KA40" s="155">
        <f t="shared" si="249"/>
        <v>0</v>
      </c>
      <c r="KB40" s="155">
        <f t="shared" si="249"/>
        <v>0</v>
      </c>
      <c r="KC40" s="155">
        <f t="shared" si="249"/>
        <v>0</v>
      </c>
      <c r="KD40" s="180">
        <f t="shared" si="249"/>
        <v>0</v>
      </c>
      <c r="KE40" s="159">
        <f t="shared" si="249"/>
        <v>670</v>
      </c>
      <c r="KF40" s="734">
        <f t="shared" si="219"/>
        <v>0.74626865671641784</v>
      </c>
      <c r="KG40" s="180">
        <f t="shared" si="249"/>
        <v>5</v>
      </c>
      <c r="KH40" s="155">
        <f t="shared" si="249"/>
        <v>2</v>
      </c>
      <c r="KI40" s="155">
        <f t="shared" si="249"/>
        <v>0</v>
      </c>
      <c r="KJ40" s="180">
        <f t="shared" si="249"/>
        <v>0</v>
      </c>
      <c r="KK40" s="301"/>
      <c r="KL40" s="275" t="s">
        <v>129</v>
      </c>
      <c r="KM40" s="159">
        <f t="shared" ref="KM40:LB40" si="250">SUM(KM41:KM44)</f>
        <v>0</v>
      </c>
      <c r="KN40" s="155">
        <f t="shared" si="250"/>
        <v>0</v>
      </c>
      <c r="KO40" s="155">
        <f t="shared" si="250"/>
        <v>0</v>
      </c>
      <c r="KP40" s="155">
        <f t="shared" si="250"/>
        <v>4</v>
      </c>
      <c r="KQ40" s="155">
        <f t="shared" si="250"/>
        <v>0</v>
      </c>
      <c r="KR40" s="155">
        <f t="shared" si="250"/>
        <v>2</v>
      </c>
      <c r="KS40" s="155">
        <f t="shared" si="250"/>
        <v>0</v>
      </c>
      <c r="KT40" s="155">
        <f t="shared" si="250"/>
        <v>0</v>
      </c>
      <c r="KU40" s="180">
        <f t="shared" si="250"/>
        <v>1</v>
      </c>
      <c r="KV40" s="331">
        <f t="shared" si="250"/>
        <v>0</v>
      </c>
      <c r="KW40" s="180">
        <f t="shared" si="250"/>
        <v>0</v>
      </c>
      <c r="KX40" s="288">
        <f t="shared" si="250"/>
        <v>0</v>
      </c>
      <c r="KY40" s="159">
        <f t="shared" si="250"/>
        <v>0</v>
      </c>
      <c r="KZ40" s="155">
        <f t="shared" si="250"/>
        <v>0</v>
      </c>
      <c r="LA40" s="155">
        <f t="shared" si="250"/>
        <v>0</v>
      </c>
      <c r="LB40" s="180">
        <f t="shared" si="250"/>
        <v>0</v>
      </c>
      <c r="LD40" s="275" t="s">
        <v>129</v>
      </c>
      <c r="LE40" s="417">
        <f t="shared" ref="LE40:LR40" si="251">SUM(LE41:LE44)</f>
        <v>0</v>
      </c>
      <c r="LF40" s="417">
        <f t="shared" si="251"/>
        <v>0</v>
      </c>
      <c r="LG40" s="417">
        <f t="shared" si="251"/>
        <v>0</v>
      </c>
      <c r="LH40" s="417">
        <f t="shared" si="251"/>
        <v>0</v>
      </c>
      <c r="LI40" s="417">
        <f t="shared" si="251"/>
        <v>0</v>
      </c>
      <c r="LJ40" s="795">
        <f t="shared" si="251"/>
        <v>0</v>
      </c>
      <c r="LK40" s="454">
        <f t="shared" si="251"/>
        <v>0</v>
      </c>
      <c r="LL40" s="460">
        <f t="shared" si="251"/>
        <v>1</v>
      </c>
      <c r="LM40" s="460">
        <f t="shared" si="251"/>
        <v>0</v>
      </c>
      <c r="LN40" s="462">
        <f t="shared" si="251"/>
        <v>0</v>
      </c>
      <c r="LO40" s="503">
        <f t="shared" si="251"/>
        <v>16</v>
      </c>
      <c r="LP40" s="504">
        <f t="shared" si="251"/>
        <v>1</v>
      </c>
      <c r="LQ40" s="504">
        <f t="shared" si="251"/>
        <v>0</v>
      </c>
      <c r="LR40" s="505">
        <f t="shared" si="251"/>
        <v>0</v>
      </c>
      <c r="LS40" s="454">
        <f t="shared" ref="LS40:LW40" si="252">SUM(LS41:LS44)</f>
        <v>0</v>
      </c>
      <c r="LT40" s="460">
        <f t="shared" si="252"/>
        <v>0</v>
      </c>
      <c r="LU40" s="460">
        <f t="shared" si="252"/>
        <v>0</v>
      </c>
      <c r="LV40" s="460">
        <f t="shared" si="252"/>
        <v>0</v>
      </c>
      <c r="LW40" s="462">
        <f t="shared" si="252"/>
        <v>0</v>
      </c>
      <c r="LX40" s="961"/>
    </row>
    <row r="41" spans="1:336" s="288" customFormat="1" ht="18.75" x14ac:dyDescent="0.3">
      <c r="A41" s="235">
        <v>1446</v>
      </c>
      <c r="B41" s="201" t="s">
        <v>135</v>
      </c>
      <c r="C41" s="202">
        <v>57</v>
      </c>
      <c r="D41" s="380">
        <v>0</v>
      </c>
      <c r="E41" s="326">
        <v>0</v>
      </c>
      <c r="F41" s="326">
        <v>0</v>
      </c>
      <c r="G41" s="705">
        <v>0</v>
      </c>
      <c r="H41" s="326">
        <v>0</v>
      </c>
      <c r="I41" s="379">
        <v>0</v>
      </c>
      <c r="J41" s="380">
        <v>5</v>
      </c>
      <c r="K41" s="326">
        <v>6</v>
      </c>
      <c r="L41" s="326">
        <v>1</v>
      </c>
      <c r="M41" s="406">
        <v>1.7543859649122806</v>
      </c>
      <c r="N41" s="380">
        <v>5</v>
      </c>
      <c r="O41" s="326">
        <v>6</v>
      </c>
      <c r="P41" s="326">
        <v>1</v>
      </c>
      <c r="Q41" s="386">
        <v>1.7543859649122806</v>
      </c>
      <c r="R41" s="380">
        <v>0</v>
      </c>
      <c r="S41" s="326">
        <v>0</v>
      </c>
      <c r="T41" s="326">
        <v>0</v>
      </c>
      <c r="U41" s="326">
        <v>0</v>
      </c>
      <c r="V41" s="326">
        <v>0</v>
      </c>
      <c r="W41" s="327">
        <v>0</v>
      </c>
      <c r="X41" s="326">
        <v>5</v>
      </c>
      <c r="Y41" s="326">
        <v>6</v>
      </c>
      <c r="Z41" s="326">
        <v>5</v>
      </c>
      <c r="AA41" s="326">
        <v>6</v>
      </c>
      <c r="AB41" s="326">
        <v>2</v>
      </c>
      <c r="AC41" s="1015">
        <v>5</v>
      </c>
      <c r="AD41" s="1015">
        <v>0</v>
      </c>
      <c r="AE41" s="1015">
        <v>0</v>
      </c>
      <c r="AF41" s="1016">
        <v>0</v>
      </c>
      <c r="AG41" s="204"/>
      <c r="AH41" s="148"/>
      <c r="AI41" s="276" t="s">
        <v>135</v>
      </c>
      <c r="AJ41" s="202">
        <v>69</v>
      </c>
      <c r="AK41" s="327">
        <v>8</v>
      </c>
      <c r="AL41" s="708">
        <v>11.594202898550725</v>
      </c>
      <c r="AM41" s="326">
        <v>8</v>
      </c>
      <c r="AN41" s="326">
        <v>8</v>
      </c>
      <c r="AO41" s="326">
        <v>0</v>
      </c>
      <c r="AP41" s="326">
        <v>0</v>
      </c>
      <c r="AQ41" s="327">
        <v>4</v>
      </c>
      <c r="AR41" s="326">
        <v>0</v>
      </c>
      <c r="AS41" s="326">
        <v>0</v>
      </c>
      <c r="AT41" s="379">
        <v>4</v>
      </c>
      <c r="AU41" s="380">
        <v>5</v>
      </c>
      <c r="AV41" s="708">
        <v>7.2463768115942031</v>
      </c>
      <c r="AW41" s="326">
        <v>5</v>
      </c>
      <c r="AX41" s="744">
        <v>5</v>
      </c>
      <c r="AY41" s="326">
        <v>0</v>
      </c>
      <c r="AZ41" s="326">
        <v>0</v>
      </c>
      <c r="BA41" s="326">
        <v>0</v>
      </c>
      <c r="BB41" s="708">
        <v>0</v>
      </c>
      <c r="BC41" s="326">
        <v>0</v>
      </c>
      <c r="BD41" s="326">
        <v>0</v>
      </c>
      <c r="BE41" s="326">
        <v>0</v>
      </c>
      <c r="BF41" s="708">
        <v>0</v>
      </c>
      <c r="BG41" s="326">
        <v>0</v>
      </c>
      <c r="BH41" s="326">
        <v>0</v>
      </c>
      <c r="BI41" s="326">
        <v>0</v>
      </c>
      <c r="BJ41" s="326">
        <v>0</v>
      </c>
      <c r="BK41" s="326">
        <v>0</v>
      </c>
      <c r="BL41" s="326">
        <v>0</v>
      </c>
      <c r="BM41" s="327">
        <v>0</v>
      </c>
      <c r="BN41" s="148"/>
      <c r="BO41" s="201" t="s">
        <v>135</v>
      </c>
      <c r="BP41" s="202">
        <v>76</v>
      </c>
      <c r="BQ41" s="380">
        <v>0</v>
      </c>
      <c r="BR41" s="326">
        <v>5</v>
      </c>
      <c r="BS41" s="326">
        <v>0</v>
      </c>
      <c r="BT41" s="326">
        <v>0</v>
      </c>
      <c r="BU41" s="326">
        <v>0</v>
      </c>
      <c r="BV41" s="326">
        <v>0</v>
      </c>
      <c r="BW41" s="326">
        <v>0</v>
      </c>
      <c r="BX41" s="326"/>
      <c r="BY41" s="708">
        <v>0</v>
      </c>
      <c r="BZ41" s="326">
        <v>0</v>
      </c>
      <c r="CA41" s="326">
        <v>0</v>
      </c>
      <c r="CB41" s="326">
        <v>0</v>
      </c>
      <c r="CC41" s="708">
        <v>0</v>
      </c>
      <c r="CD41" s="326">
        <v>0</v>
      </c>
      <c r="CE41" s="326"/>
      <c r="CF41" s="326">
        <v>0</v>
      </c>
      <c r="CG41" s="326">
        <v>0</v>
      </c>
      <c r="CH41" s="326">
        <v>0</v>
      </c>
      <c r="CI41" s="379">
        <v>0</v>
      </c>
      <c r="CJ41" s="380"/>
      <c r="CK41" s="326"/>
      <c r="CL41" s="716">
        <v>0</v>
      </c>
      <c r="CM41" s="326"/>
      <c r="CN41" s="326"/>
      <c r="CO41" s="327">
        <v>0</v>
      </c>
      <c r="CP41" s="148"/>
      <c r="CQ41" s="370" t="s">
        <v>135</v>
      </c>
      <c r="CR41" s="1011">
        <v>9</v>
      </c>
      <c r="CS41" s="203"/>
      <c r="CT41" s="203">
        <v>1</v>
      </c>
      <c r="CU41" s="326"/>
      <c r="CV41" s="326"/>
      <c r="CW41" s="326"/>
      <c r="CX41" s="326"/>
      <c r="CY41" s="326"/>
      <c r="CZ41" s="326"/>
      <c r="DA41" s="326"/>
      <c r="DB41" s="326"/>
      <c r="DC41" s="326"/>
      <c r="DD41" s="326"/>
      <c r="DE41" s="326"/>
      <c r="DF41" s="326"/>
      <c r="DG41" s="326"/>
      <c r="DH41" s="326"/>
      <c r="DI41" s="379"/>
      <c r="DJ41" s="380"/>
      <c r="DK41" s="327"/>
      <c r="DL41" s="326"/>
      <c r="DM41" s="327"/>
      <c r="DN41" s="148"/>
      <c r="DO41" s="201" t="s">
        <v>135</v>
      </c>
      <c r="DP41" s="202">
        <v>79</v>
      </c>
      <c r="DQ41" s="380"/>
      <c r="DR41" s="326"/>
      <c r="DS41" s="326"/>
      <c r="DT41" s="379"/>
      <c r="DU41" s="380"/>
      <c r="DV41" s="326"/>
      <c r="DW41" s="326"/>
      <c r="DX41" s="720">
        <v>0</v>
      </c>
      <c r="DY41" s="380"/>
      <c r="DZ41" s="326"/>
      <c r="EA41" s="326"/>
      <c r="EB41" s="716">
        <v>0</v>
      </c>
      <c r="EC41" s="326"/>
      <c r="ED41" s="326"/>
      <c r="EE41" s="326"/>
      <c r="EF41" s="379"/>
      <c r="EG41" s="380">
        <v>0</v>
      </c>
      <c r="EH41" s="327">
        <v>0</v>
      </c>
      <c r="EI41" s="326"/>
      <c r="EJ41" s="326"/>
      <c r="EK41" s="716">
        <v>0</v>
      </c>
      <c r="EL41" s="326"/>
      <c r="EM41" s="326">
        <v>5</v>
      </c>
      <c r="EN41" s="708">
        <v>6.3291139240506329</v>
      </c>
      <c r="EO41" s="326">
        <v>5</v>
      </c>
      <c r="EP41" s="716">
        <v>6.3291139240506329</v>
      </c>
      <c r="EQ41" s="148"/>
      <c r="ER41" s="201" t="s">
        <v>135</v>
      </c>
      <c r="ES41" s="380">
        <v>0</v>
      </c>
      <c r="ET41" s="326">
        <v>0</v>
      </c>
      <c r="EU41" s="379">
        <v>0</v>
      </c>
      <c r="EV41" s="380">
        <v>0</v>
      </c>
      <c r="EW41" s="326">
        <v>0</v>
      </c>
      <c r="EX41" s="327">
        <v>0</v>
      </c>
      <c r="EY41" s="326">
        <v>0</v>
      </c>
      <c r="EZ41" s="326">
        <v>1</v>
      </c>
      <c r="FA41" s="379">
        <v>0</v>
      </c>
      <c r="FB41" s="380">
        <v>0</v>
      </c>
      <c r="FC41" s="326">
        <v>0</v>
      </c>
      <c r="FD41" s="327">
        <v>0</v>
      </c>
      <c r="FE41" s="326">
        <v>0</v>
      </c>
      <c r="FF41" s="326">
        <v>0</v>
      </c>
      <c r="FG41" s="379">
        <v>0</v>
      </c>
      <c r="FH41" s="380">
        <v>0</v>
      </c>
      <c r="FI41" s="326">
        <v>0</v>
      </c>
      <c r="FJ41" s="327">
        <v>0</v>
      </c>
      <c r="FK41" s="205">
        <v>37</v>
      </c>
      <c r="FL41" s="724">
        <v>8.1081081081081088</v>
      </c>
      <c r="FM41" s="326">
        <v>0</v>
      </c>
      <c r="FN41" s="326">
        <v>0</v>
      </c>
      <c r="FO41" s="326">
        <v>0</v>
      </c>
      <c r="FP41" s="326">
        <v>3</v>
      </c>
      <c r="FQ41" s="327">
        <v>0</v>
      </c>
      <c r="FR41" s="380">
        <v>0</v>
      </c>
      <c r="FS41" s="326">
        <v>0</v>
      </c>
      <c r="FT41" s="326">
        <v>0</v>
      </c>
      <c r="FU41" s="326">
        <v>0</v>
      </c>
      <c r="FV41" s="326">
        <v>0</v>
      </c>
      <c r="FW41" s="326">
        <v>0</v>
      </c>
      <c r="FX41" s="326">
        <v>0</v>
      </c>
      <c r="FY41" s="326">
        <v>0</v>
      </c>
      <c r="FZ41" s="326">
        <v>0</v>
      </c>
      <c r="GA41" s="326">
        <v>1</v>
      </c>
      <c r="GB41" s="326">
        <v>0</v>
      </c>
      <c r="GC41" s="326">
        <v>0</v>
      </c>
      <c r="GD41" s="326">
        <v>0</v>
      </c>
      <c r="GE41" s="326">
        <v>0</v>
      </c>
      <c r="GF41" s="326">
        <v>0</v>
      </c>
      <c r="GG41" s="327">
        <v>0</v>
      </c>
      <c r="GH41" s="148"/>
      <c r="GI41" s="201" t="s">
        <v>135</v>
      </c>
      <c r="GJ41" s="486">
        <v>421</v>
      </c>
      <c r="GK41" s="727">
        <v>5.4631828978622332</v>
      </c>
      <c r="GL41" s="380">
        <v>0</v>
      </c>
      <c r="GM41" s="326">
        <v>0</v>
      </c>
      <c r="GN41" s="326">
        <v>0</v>
      </c>
      <c r="GO41" s="326">
        <v>0</v>
      </c>
      <c r="GP41" s="327">
        <v>0</v>
      </c>
      <c r="GQ41" s="380">
        <v>7</v>
      </c>
      <c r="GR41" s="326">
        <v>3</v>
      </c>
      <c r="GS41" s="326">
        <v>2</v>
      </c>
      <c r="GT41" s="326">
        <v>8</v>
      </c>
      <c r="GU41" s="327">
        <v>3</v>
      </c>
      <c r="GV41" s="205">
        <v>22</v>
      </c>
      <c r="GW41" s="205">
        <v>702</v>
      </c>
      <c r="GX41" s="730">
        <v>3.133903133903134</v>
      </c>
      <c r="GY41" s="380">
        <v>0</v>
      </c>
      <c r="GZ41" s="326">
        <v>0</v>
      </c>
      <c r="HA41" s="326">
        <v>0</v>
      </c>
      <c r="HB41" s="326">
        <v>0</v>
      </c>
      <c r="HC41" s="326">
        <v>0</v>
      </c>
      <c r="HD41" s="326">
        <v>0</v>
      </c>
      <c r="HE41" s="326">
        <v>0</v>
      </c>
      <c r="HF41" s="326">
        <v>0</v>
      </c>
      <c r="HG41" s="327">
        <v>0</v>
      </c>
      <c r="HH41" s="148"/>
      <c r="HI41" s="370" t="s">
        <v>135</v>
      </c>
      <c r="HJ41" s="203">
        <v>0</v>
      </c>
      <c r="HK41" s="203">
        <v>0</v>
      </c>
      <c r="HL41" s="203">
        <v>0</v>
      </c>
      <c r="HM41" s="203">
        <v>0</v>
      </c>
      <c r="HN41" s="203">
        <v>0</v>
      </c>
      <c r="HO41" s="203">
        <v>0</v>
      </c>
      <c r="HP41" s="203">
        <v>0</v>
      </c>
      <c r="HQ41" s="173">
        <v>0</v>
      </c>
      <c r="HR41" s="738">
        <v>42</v>
      </c>
      <c r="HS41" s="732">
        <v>0</v>
      </c>
      <c r="HT41" s="205">
        <v>0</v>
      </c>
      <c r="HU41" s="203">
        <v>0</v>
      </c>
      <c r="HV41" s="203">
        <v>0</v>
      </c>
      <c r="HW41" s="203">
        <v>0</v>
      </c>
      <c r="HX41" s="173">
        <v>0</v>
      </c>
      <c r="HY41" s="326">
        <v>0</v>
      </c>
      <c r="HZ41" s="326">
        <v>0</v>
      </c>
      <c r="IA41" s="326">
        <v>0</v>
      </c>
      <c r="IB41" s="326">
        <v>0</v>
      </c>
      <c r="IC41" s="326">
        <v>0</v>
      </c>
      <c r="ID41" s="326">
        <v>0</v>
      </c>
      <c r="IE41" s="326">
        <v>0</v>
      </c>
      <c r="IF41" s="327">
        <v>0</v>
      </c>
      <c r="IG41" s="148"/>
      <c r="IH41" s="276" t="s">
        <v>135</v>
      </c>
      <c r="II41" s="380">
        <v>0</v>
      </c>
      <c r="IJ41" s="326">
        <v>0</v>
      </c>
      <c r="IK41" s="379">
        <v>0</v>
      </c>
      <c r="IL41" s="380">
        <v>0</v>
      </c>
      <c r="IM41" s="326">
        <v>0</v>
      </c>
      <c r="IN41" s="327">
        <v>0</v>
      </c>
      <c r="IO41" s="326">
        <v>0</v>
      </c>
      <c r="IP41" s="326">
        <v>0</v>
      </c>
      <c r="IQ41" s="379">
        <v>0</v>
      </c>
      <c r="IR41" s="380">
        <v>0</v>
      </c>
      <c r="IS41" s="326">
        <v>0</v>
      </c>
      <c r="IT41" s="327">
        <v>0</v>
      </c>
      <c r="IU41" s="326">
        <v>0</v>
      </c>
      <c r="IV41" s="326">
        <v>0</v>
      </c>
      <c r="IW41" s="327">
        <v>0</v>
      </c>
      <c r="IX41" s="380">
        <v>0</v>
      </c>
      <c r="IY41" s="326">
        <v>0</v>
      </c>
      <c r="IZ41" s="327">
        <v>0</v>
      </c>
      <c r="JA41" s="380">
        <v>0</v>
      </c>
      <c r="JB41" s="326">
        <v>0</v>
      </c>
      <c r="JC41" s="327">
        <v>0</v>
      </c>
      <c r="JD41" s="380">
        <v>0</v>
      </c>
      <c r="JE41" s="326">
        <v>0</v>
      </c>
      <c r="JF41" s="326">
        <v>0</v>
      </c>
      <c r="JG41" s="326">
        <v>0</v>
      </c>
      <c r="JH41" s="327">
        <v>0</v>
      </c>
      <c r="JI41" s="148"/>
      <c r="JJ41" s="276" t="s">
        <v>135</v>
      </c>
      <c r="JK41" s="380">
        <v>0</v>
      </c>
      <c r="JL41" s="326">
        <v>0</v>
      </c>
      <c r="JM41" s="326">
        <v>0</v>
      </c>
      <c r="JN41" s="326">
        <v>0</v>
      </c>
      <c r="JO41" s="327">
        <v>0</v>
      </c>
      <c r="JP41" s="380">
        <v>0</v>
      </c>
      <c r="JQ41" s="326">
        <v>0</v>
      </c>
      <c r="JR41" s="326">
        <v>0</v>
      </c>
      <c r="JS41" s="326">
        <v>0</v>
      </c>
      <c r="JT41" s="327">
        <v>0</v>
      </c>
      <c r="JU41" s="380">
        <v>0</v>
      </c>
      <c r="JV41" s="326">
        <v>0</v>
      </c>
      <c r="JW41" s="326">
        <v>0</v>
      </c>
      <c r="JX41" s="326">
        <v>0</v>
      </c>
      <c r="JY41" s="327">
        <v>0</v>
      </c>
      <c r="JZ41" s="380">
        <v>0</v>
      </c>
      <c r="KA41" s="326">
        <v>0</v>
      </c>
      <c r="KB41" s="326">
        <v>0</v>
      </c>
      <c r="KC41" s="326">
        <v>0</v>
      </c>
      <c r="KD41" s="327">
        <v>0</v>
      </c>
      <c r="KE41" s="205">
        <v>351</v>
      </c>
      <c r="KF41" s="734">
        <v>1.1396011396011396</v>
      </c>
      <c r="KG41" s="173">
        <v>4</v>
      </c>
      <c r="KH41" s="205">
        <v>0</v>
      </c>
      <c r="KI41" s="203">
        <v>0</v>
      </c>
      <c r="KJ41" s="173">
        <v>0</v>
      </c>
      <c r="KK41" s="301"/>
      <c r="KL41" s="276" t="s">
        <v>135</v>
      </c>
      <c r="KM41" s="205">
        <v>0</v>
      </c>
      <c r="KN41" s="203">
        <v>0</v>
      </c>
      <c r="KO41" s="203">
        <v>0</v>
      </c>
      <c r="KP41" s="203">
        <v>1</v>
      </c>
      <c r="KQ41" s="203">
        <v>0</v>
      </c>
      <c r="KR41" s="203">
        <v>2</v>
      </c>
      <c r="KS41" s="203">
        <v>0</v>
      </c>
      <c r="KT41" s="203">
        <v>0</v>
      </c>
      <c r="KU41" s="173">
        <v>1</v>
      </c>
      <c r="KV41" s="332"/>
      <c r="KW41" s="173"/>
      <c r="KY41" s="205"/>
      <c r="KZ41" s="203"/>
      <c r="LA41" s="203"/>
      <c r="LB41" s="173"/>
      <c r="LD41" s="276" t="s">
        <v>135</v>
      </c>
      <c r="LE41" s="419"/>
      <c r="LF41" s="419"/>
      <c r="LG41" s="419"/>
      <c r="LH41" s="419"/>
      <c r="LI41" s="419"/>
      <c r="LJ41" s="545"/>
      <c r="LK41" s="480"/>
      <c r="LL41" s="452"/>
      <c r="LM41" s="452"/>
      <c r="LN41" s="453"/>
      <c r="LO41" s="480">
        <v>5</v>
      </c>
      <c r="LP41" s="452">
        <v>1</v>
      </c>
      <c r="LQ41" s="452"/>
      <c r="LR41" s="453"/>
      <c r="LS41" s="480"/>
      <c r="LT41" s="452"/>
      <c r="LU41" s="452"/>
      <c r="LV41" s="452"/>
      <c r="LW41" s="914"/>
      <c r="LX41" s="961"/>
    </row>
    <row r="42" spans="1:336" s="288" customFormat="1" ht="18.75" x14ac:dyDescent="0.3">
      <c r="A42" s="235">
        <v>1449</v>
      </c>
      <c r="B42" s="201" t="s">
        <v>136</v>
      </c>
      <c r="C42" s="202">
        <v>39</v>
      </c>
      <c r="D42" s="380">
        <v>0</v>
      </c>
      <c r="E42" s="326">
        <v>0</v>
      </c>
      <c r="F42" s="326">
        <v>0</v>
      </c>
      <c r="G42" s="705">
        <v>0</v>
      </c>
      <c r="H42" s="326">
        <v>0</v>
      </c>
      <c r="I42" s="379">
        <v>0</v>
      </c>
      <c r="J42" s="380">
        <v>2</v>
      </c>
      <c r="K42" s="326">
        <v>4</v>
      </c>
      <c r="L42" s="326">
        <v>2</v>
      </c>
      <c r="M42" s="406">
        <v>5.1282051282051277</v>
      </c>
      <c r="N42" s="380">
        <v>2</v>
      </c>
      <c r="O42" s="326">
        <v>4</v>
      </c>
      <c r="P42" s="326">
        <v>2</v>
      </c>
      <c r="Q42" s="386">
        <v>5.1282051282051277</v>
      </c>
      <c r="R42" s="380">
        <v>0</v>
      </c>
      <c r="S42" s="326">
        <v>0</v>
      </c>
      <c r="T42" s="326">
        <v>0</v>
      </c>
      <c r="U42" s="326">
        <v>0</v>
      </c>
      <c r="V42" s="326">
        <v>0</v>
      </c>
      <c r="W42" s="327">
        <v>0</v>
      </c>
      <c r="X42" s="326">
        <v>2</v>
      </c>
      <c r="Y42" s="326">
        <v>4</v>
      </c>
      <c r="Z42" s="326">
        <v>2</v>
      </c>
      <c r="AA42" s="326">
        <v>4</v>
      </c>
      <c r="AB42" s="326">
        <v>4</v>
      </c>
      <c r="AC42" s="1015">
        <v>2</v>
      </c>
      <c r="AD42" s="1015">
        <v>0</v>
      </c>
      <c r="AE42" s="1015">
        <v>0</v>
      </c>
      <c r="AF42" s="1016">
        <v>0</v>
      </c>
      <c r="AG42" s="204"/>
      <c r="AH42" s="148"/>
      <c r="AI42" s="276" t="s">
        <v>136</v>
      </c>
      <c r="AJ42" s="202">
        <v>51</v>
      </c>
      <c r="AK42" s="327">
        <v>4</v>
      </c>
      <c r="AL42" s="708">
        <v>7.8431372549019605</v>
      </c>
      <c r="AM42" s="326">
        <v>4</v>
      </c>
      <c r="AN42" s="326">
        <v>3</v>
      </c>
      <c r="AO42" s="326">
        <v>0</v>
      </c>
      <c r="AP42" s="326">
        <v>0</v>
      </c>
      <c r="AQ42" s="327">
        <v>2</v>
      </c>
      <c r="AR42" s="326">
        <v>0</v>
      </c>
      <c r="AS42" s="326">
        <v>0</v>
      </c>
      <c r="AT42" s="379">
        <v>1</v>
      </c>
      <c r="AU42" s="380">
        <v>6</v>
      </c>
      <c r="AV42" s="708">
        <v>11.76470588235294</v>
      </c>
      <c r="AW42" s="326">
        <v>5</v>
      </c>
      <c r="AX42" s="744">
        <v>5</v>
      </c>
      <c r="AY42" s="326">
        <v>0</v>
      </c>
      <c r="AZ42" s="326">
        <v>0</v>
      </c>
      <c r="BA42" s="326">
        <v>0</v>
      </c>
      <c r="BB42" s="708">
        <v>0</v>
      </c>
      <c r="BC42" s="326">
        <v>0</v>
      </c>
      <c r="BD42" s="326">
        <v>0</v>
      </c>
      <c r="BE42" s="326">
        <v>0</v>
      </c>
      <c r="BF42" s="708">
        <v>0</v>
      </c>
      <c r="BG42" s="326">
        <v>0</v>
      </c>
      <c r="BH42" s="326">
        <v>0</v>
      </c>
      <c r="BI42" s="326">
        <v>0</v>
      </c>
      <c r="BJ42" s="326">
        <v>0</v>
      </c>
      <c r="BK42" s="326">
        <v>0</v>
      </c>
      <c r="BL42" s="326">
        <v>0</v>
      </c>
      <c r="BM42" s="327">
        <v>0</v>
      </c>
      <c r="BN42" s="148"/>
      <c r="BO42" s="201" t="s">
        <v>136</v>
      </c>
      <c r="BP42" s="202">
        <v>54</v>
      </c>
      <c r="BQ42" s="380">
        <v>0</v>
      </c>
      <c r="BR42" s="326">
        <v>3</v>
      </c>
      <c r="BS42" s="326">
        <v>0</v>
      </c>
      <c r="BT42" s="326">
        <v>0</v>
      </c>
      <c r="BU42" s="326">
        <v>0</v>
      </c>
      <c r="BV42" s="326">
        <v>0</v>
      </c>
      <c r="BW42" s="326">
        <v>0</v>
      </c>
      <c r="BX42" s="326"/>
      <c r="BY42" s="708">
        <v>0</v>
      </c>
      <c r="BZ42" s="326">
        <v>0</v>
      </c>
      <c r="CA42" s="326">
        <v>0</v>
      </c>
      <c r="CB42" s="326">
        <v>0</v>
      </c>
      <c r="CC42" s="708">
        <v>0</v>
      </c>
      <c r="CD42" s="326">
        <v>0</v>
      </c>
      <c r="CE42" s="326"/>
      <c r="CF42" s="326">
        <v>0</v>
      </c>
      <c r="CG42" s="326">
        <v>0</v>
      </c>
      <c r="CH42" s="326">
        <v>0</v>
      </c>
      <c r="CI42" s="379">
        <v>0</v>
      </c>
      <c r="CJ42" s="380"/>
      <c r="CK42" s="326"/>
      <c r="CL42" s="716">
        <v>0</v>
      </c>
      <c r="CM42" s="326"/>
      <c r="CN42" s="326"/>
      <c r="CO42" s="327">
        <v>0</v>
      </c>
      <c r="CP42" s="148"/>
      <c r="CQ42" s="370" t="s">
        <v>136</v>
      </c>
      <c r="CR42" s="1011">
        <v>5</v>
      </c>
      <c r="CS42" s="203"/>
      <c r="CT42" s="203">
        <v>2</v>
      </c>
      <c r="CU42" s="326"/>
      <c r="CV42" s="326"/>
      <c r="CW42" s="326"/>
      <c r="CX42" s="326"/>
      <c r="CY42" s="326"/>
      <c r="CZ42" s="326"/>
      <c r="DA42" s="326"/>
      <c r="DB42" s="326"/>
      <c r="DC42" s="326"/>
      <c r="DD42" s="326"/>
      <c r="DE42" s="326"/>
      <c r="DF42" s="326"/>
      <c r="DG42" s="326"/>
      <c r="DH42" s="326"/>
      <c r="DI42" s="379"/>
      <c r="DJ42" s="380"/>
      <c r="DK42" s="327"/>
      <c r="DL42" s="326"/>
      <c r="DM42" s="327"/>
      <c r="DN42" s="148"/>
      <c r="DO42" s="201" t="s">
        <v>136</v>
      </c>
      <c r="DP42" s="202">
        <v>48</v>
      </c>
      <c r="DQ42" s="380"/>
      <c r="DR42" s="326">
        <v>1</v>
      </c>
      <c r="DS42" s="326"/>
      <c r="DT42" s="379"/>
      <c r="DU42" s="380"/>
      <c r="DV42" s="326"/>
      <c r="DW42" s="326"/>
      <c r="DX42" s="720">
        <v>0</v>
      </c>
      <c r="DY42" s="380"/>
      <c r="DZ42" s="326"/>
      <c r="EA42" s="326"/>
      <c r="EB42" s="716">
        <v>0</v>
      </c>
      <c r="EC42" s="326"/>
      <c r="ED42" s="326"/>
      <c r="EE42" s="326"/>
      <c r="EF42" s="379"/>
      <c r="EG42" s="380">
        <v>0</v>
      </c>
      <c r="EH42" s="327">
        <v>0</v>
      </c>
      <c r="EI42" s="326"/>
      <c r="EJ42" s="326"/>
      <c r="EK42" s="716">
        <v>0</v>
      </c>
      <c r="EL42" s="326"/>
      <c r="EM42" s="326">
        <v>4</v>
      </c>
      <c r="EN42" s="708">
        <v>8.3333333333333321</v>
      </c>
      <c r="EO42" s="326">
        <v>4</v>
      </c>
      <c r="EP42" s="716">
        <v>8.3333333333333321</v>
      </c>
      <c r="EQ42" s="148"/>
      <c r="ER42" s="201" t="s">
        <v>136</v>
      </c>
      <c r="ES42" s="380">
        <v>0</v>
      </c>
      <c r="ET42" s="326">
        <v>0</v>
      </c>
      <c r="EU42" s="379">
        <v>0</v>
      </c>
      <c r="EV42" s="380">
        <v>0</v>
      </c>
      <c r="EW42" s="326">
        <v>0</v>
      </c>
      <c r="EX42" s="327">
        <v>0</v>
      </c>
      <c r="EY42" s="326">
        <v>0</v>
      </c>
      <c r="EZ42" s="326">
        <v>0</v>
      </c>
      <c r="FA42" s="379">
        <v>0</v>
      </c>
      <c r="FB42" s="380">
        <v>0</v>
      </c>
      <c r="FC42" s="326">
        <v>0</v>
      </c>
      <c r="FD42" s="327">
        <v>0</v>
      </c>
      <c r="FE42" s="326">
        <v>0</v>
      </c>
      <c r="FF42" s="326">
        <v>0</v>
      </c>
      <c r="FG42" s="379">
        <v>0</v>
      </c>
      <c r="FH42" s="380">
        <v>0</v>
      </c>
      <c r="FI42" s="326">
        <v>0</v>
      </c>
      <c r="FJ42" s="327">
        <v>0</v>
      </c>
      <c r="FK42" s="205">
        <v>10</v>
      </c>
      <c r="FL42" s="724">
        <v>0</v>
      </c>
      <c r="FM42" s="326">
        <v>0</v>
      </c>
      <c r="FN42" s="326">
        <v>0</v>
      </c>
      <c r="FO42" s="326">
        <v>0</v>
      </c>
      <c r="FP42" s="326">
        <v>0</v>
      </c>
      <c r="FQ42" s="327">
        <v>0</v>
      </c>
      <c r="FR42" s="380">
        <v>0</v>
      </c>
      <c r="FS42" s="326">
        <v>0</v>
      </c>
      <c r="FT42" s="326">
        <v>0</v>
      </c>
      <c r="FU42" s="326">
        <v>0</v>
      </c>
      <c r="FV42" s="326">
        <v>0</v>
      </c>
      <c r="FW42" s="326">
        <v>0</v>
      </c>
      <c r="FX42" s="326">
        <v>1</v>
      </c>
      <c r="FY42" s="326">
        <v>0</v>
      </c>
      <c r="FZ42" s="326">
        <v>0</v>
      </c>
      <c r="GA42" s="326">
        <v>0</v>
      </c>
      <c r="GB42" s="326">
        <v>0</v>
      </c>
      <c r="GC42" s="326">
        <v>0</v>
      </c>
      <c r="GD42" s="326">
        <v>1</v>
      </c>
      <c r="GE42" s="326">
        <v>0</v>
      </c>
      <c r="GF42" s="326">
        <v>0</v>
      </c>
      <c r="GG42" s="327">
        <v>0</v>
      </c>
      <c r="GH42" s="148"/>
      <c r="GI42" s="201" t="s">
        <v>136</v>
      </c>
      <c r="GJ42" s="486">
        <v>345</v>
      </c>
      <c r="GK42" s="727">
        <v>0.86956521739130432</v>
      </c>
      <c r="GL42" s="380">
        <v>0</v>
      </c>
      <c r="GM42" s="326">
        <v>0</v>
      </c>
      <c r="GN42" s="326">
        <v>0</v>
      </c>
      <c r="GO42" s="326">
        <v>2</v>
      </c>
      <c r="GP42" s="327">
        <v>0</v>
      </c>
      <c r="GQ42" s="380">
        <v>0</v>
      </c>
      <c r="GR42" s="326">
        <v>0</v>
      </c>
      <c r="GS42" s="326">
        <v>1</v>
      </c>
      <c r="GT42" s="326">
        <v>0</v>
      </c>
      <c r="GU42" s="327">
        <v>0</v>
      </c>
      <c r="GV42" s="205">
        <v>0</v>
      </c>
      <c r="GW42" s="205">
        <v>338</v>
      </c>
      <c r="GX42" s="730">
        <v>0</v>
      </c>
      <c r="GY42" s="380">
        <v>0</v>
      </c>
      <c r="GZ42" s="326">
        <v>0</v>
      </c>
      <c r="HA42" s="326">
        <v>0</v>
      </c>
      <c r="HB42" s="326">
        <v>0</v>
      </c>
      <c r="HC42" s="326">
        <v>0</v>
      </c>
      <c r="HD42" s="326">
        <v>0</v>
      </c>
      <c r="HE42" s="326">
        <v>0</v>
      </c>
      <c r="HF42" s="326">
        <v>0</v>
      </c>
      <c r="HG42" s="327">
        <v>0</v>
      </c>
      <c r="HH42" s="148"/>
      <c r="HI42" s="370" t="s">
        <v>136</v>
      </c>
      <c r="HJ42" s="203">
        <v>0</v>
      </c>
      <c r="HK42" s="203">
        <v>0</v>
      </c>
      <c r="HL42" s="203">
        <v>0</v>
      </c>
      <c r="HM42" s="203">
        <v>0</v>
      </c>
      <c r="HN42" s="203">
        <v>0</v>
      </c>
      <c r="HO42" s="203">
        <v>0</v>
      </c>
      <c r="HP42" s="203">
        <v>0</v>
      </c>
      <c r="HQ42" s="173">
        <v>0</v>
      </c>
      <c r="HR42" s="738">
        <v>26</v>
      </c>
      <c r="HS42" s="732">
        <v>0</v>
      </c>
      <c r="HT42" s="205">
        <v>0</v>
      </c>
      <c r="HU42" s="203">
        <v>0</v>
      </c>
      <c r="HV42" s="203">
        <v>0</v>
      </c>
      <c r="HW42" s="203">
        <v>0</v>
      </c>
      <c r="HX42" s="173">
        <v>0</v>
      </c>
      <c r="HY42" s="326">
        <v>0</v>
      </c>
      <c r="HZ42" s="326">
        <v>0</v>
      </c>
      <c r="IA42" s="326">
        <v>0</v>
      </c>
      <c r="IB42" s="326">
        <v>0</v>
      </c>
      <c r="IC42" s="326">
        <v>0</v>
      </c>
      <c r="ID42" s="326">
        <v>0</v>
      </c>
      <c r="IE42" s="326">
        <v>0</v>
      </c>
      <c r="IF42" s="327">
        <v>0</v>
      </c>
      <c r="IG42" s="148"/>
      <c r="IH42" s="276" t="s">
        <v>136</v>
      </c>
      <c r="II42" s="380">
        <v>0</v>
      </c>
      <c r="IJ42" s="326">
        <v>0</v>
      </c>
      <c r="IK42" s="379">
        <v>0</v>
      </c>
      <c r="IL42" s="380">
        <v>0</v>
      </c>
      <c r="IM42" s="326">
        <v>0</v>
      </c>
      <c r="IN42" s="327">
        <v>0</v>
      </c>
      <c r="IO42" s="326">
        <v>0</v>
      </c>
      <c r="IP42" s="326">
        <v>1</v>
      </c>
      <c r="IQ42" s="379">
        <v>0</v>
      </c>
      <c r="IR42" s="380">
        <v>0</v>
      </c>
      <c r="IS42" s="326">
        <v>0</v>
      </c>
      <c r="IT42" s="327">
        <v>0</v>
      </c>
      <c r="IU42" s="326">
        <v>0</v>
      </c>
      <c r="IV42" s="326">
        <v>0</v>
      </c>
      <c r="IW42" s="327">
        <v>0</v>
      </c>
      <c r="IX42" s="380">
        <v>0</v>
      </c>
      <c r="IY42" s="326">
        <v>0</v>
      </c>
      <c r="IZ42" s="327">
        <v>0</v>
      </c>
      <c r="JA42" s="380">
        <v>0</v>
      </c>
      <c r="JB42" s="326">
        <v>0</v>
      </c>
      <c r="JC42" s="327">
        <v>0</v>
      </c>
      <c r="JD42" s="380">
        <v>0</v>
      </c>
      <c r="JE42" s="326">
        <v>0</v>
      </c>
      <c r="JF42" s="326">
        <v>0</v>
      </c>
      <c r="JG42" s="326">
        <v>0</v>
      </c>
      <c r="JH42" s="327">
        <v>0</v>
      </c>
      <c r="JI42" s="148"/>
      <c r="JJ42" s="276" t="s">
        <v>136</v>
      </c>
      <c r="JK42" s="380">
        <v>0</v>
      </c>
      <c r="JL42" s="326">
        <v>0</v>
      </c>
      <c r="JM42" s="326">
        <v>0</v>
      </c>
      <c r="JN42" s="326">
        <v>0</v>
      </c>
      <c r="JO42" s="327">
        <v>0</v>
      </c>
      <c r="JP42" s="380">
        <v>0</v>
      </c>
      <c r="JQ42" s="326">
        <v>0</v>
      </c>
      <c r="JR42" s="326">
        <v>0</v>
      </c>
      <c r="JS42" s="326">
        <v>0</v>
      </c>
      <c r="JT42" s="327">
        <v>0</v>
      </c>
      <c r="JU42" s="380">
        <v>0</v>
      </c>
      <c r="JV42" s="326">
        <v>0</v>
      </c>
      <c r="JW42" s="326">
        <v>0</v>
      </c>
      <c r="JX42" s="326">
        <v>0</v>
      </c>
      <c r="JY42" s="327">
        <v>0</v>
      </c>
      <c r="JZ42" s="380">
        <v>0</v>
      </c>
      <c r="KA42" s="326">
        <v>0</v>
      </c>
      <c r="KB42" s="326">
        <v>0</v>
      </c>
      <c r="KC42" s="326">
        <v>0</v>
      </c>
      <c r="KD42" s="327">
        <v>0</v>
      </c>
      <c r="KE42" s="205">
        <v>169</v>
      </c>
      <c r="KF42" s="734">
        <v>0.59171597633136097</v>
      </c>
      <c r="KG42" s="173">
        <v>1</v>
      </c>
      <c r="KH42" s="205">
        <v>0</v>
      </c>
      <c r="KI42" s="203">
        <v>0</v>
      </c>
      <c r="KJ42" s="173">
        <v>0</v>
      </c>
      <c r="KK42" s="301"/>
      <c r="KL42" s="276" t="s">
        <v>136</v>
      </c>
      <c r="KM42" s="205">
        <v>0</v>
      </c>
      <c r="KN42" s="203">
        <v>0</v>
      </c>
      <c r="KO42" s="203">
        <v>0</v>
      </c>
      <c r="KP42" s="203">
        <v>0</v>
      </c>
      <c r="KQ42" s="203">
        <v>0</v>
      </c>
      <c r="KR42" s="203">
        <v>0</v>
      </c>
      <c r="KS42" s="203">
        <v>0</v>
      </c>
      <c r="KT42" s="203">
        <v>0</v>
      </c>
      <c r="KU42" s="173">
        <v>0</v>
      </c>
      <c r="KV42" s="332"/>
      <c r="KW42" s="173"/>
      <c r="KY42" s="205"/>
      <c r="KZ42" s="203"/>
      <c r="LA42" s="203"/>
      <c r="LB42" s="173"/>
      <c r="LD42" s="276" t="s">
        <v>136</v>
      </c>
      <c r="LE42" s="419"/>
      <c r="LF42" s="419"/>
      <c r="LG42" s="419"/>
      <c r="LH42" s="419"/>
      <c r="LI42" s="419"/>
      <c r="LJ42" s="545"/>
      <c r="LK42" s="480"/>
      <c r="LL42" s="452"/>
      <c r="LM42" s="452"/>
      <c r="LN42" s="453"/>
      <c r="LO42" s="455">
        <v>5</v>
      </c>
      <c r="LP42" s="452"/>
      <c r="LQ42" s="452"/>
      <c r="LR42" s="453"/>
      <c r="LS42" s="480"/>
      <c r="LT42" s="452"/>
      <c r="LU42" s="452"/>
      <c r="LV42" s="452"/>
      <c r="LW42" s="914"/>
      <c r="LX42" s="961"/>
    </row>
    <row r="43" spans="1:336" s="288" customFormat="1" ht="18.75" x14ac:dyDescent="0.3">
      <c r="A43" s="235">
        <v>1450</v>
      </c>
      <c r="B43" s="201" t="s">
        <v>140</v>
      </c>
      <c r="C43" s="202">
        <v>11</v>
      </c>
      <c r="D43" s="380">
        <v>0</v>
      </c>
      <c r="E43" s="326">
        <v>0</v>
      </c>
      <c r="F43" s="326">
        <v>0</v>
      </c>
      <c r="G43" s="705">
        <v>0</v>
      </c>
      <c r="H43" s="326">
        <v>0</v>
      </c>
      <c r="I43" s="379">
        <v>0</v>
      </c>
      <c r="J43" s="380">
        <v>2</v>
      </c>
      <c r="K43" s="326">
        <v>1</v>
      </c>
      <c r="L43" s="326">
        <v>0</v>
      </c>
      <c r="M43" s="406">
        <v>0</v>
      </c>
      <c r="N43" s="380">
        <v>2</v>
      </c>
      <c r="O43" s="326">
        <v>1</v>
      </c>
      <c r="P43" s="326">
        <v>0</v>
      </c>
      <c r="Q43" s="386">
        <v>0</v>
      </c>
      <c r="R43" s="380">
        <v>0</v>
      </c>
      <c r="S43" s="326">
        <v>0</v>
      </c>
      <c r="T43" s="326">
        <v>0</v>
      </c>
      <c r="U43" s="326">
        <v>0</v>
      </c>
      <c r="V43" s="326">
        <v>0</v>
      </c>
      <c r="W43" s="327">
        <v>0</v>
      </c>
      <c r="X43" s="326">
        <v>2</v>
      </c>
      <c r="Y43" s="326">
        <v>1</v>
      </c>
      <c r="Z43" s="326">
        <v>2</v>
      </c>
      <c r="AA43" s="326">
        <v>1</v>
      </c>
      <c r="AB43" s="326">
        <v>0</v>
      </c>
      <c r="AC43" s="1015">
        <v>2</v>
      </c>
      <c r="AD43" s="1015">
        <v>0</v>
      </c>
      <c r="AE43" s="1015">
        <v>0</v>
      </c>
      <c r="AF43" s="1016">
        <v>0</v>
      </c>
      <c r="AG43" s="204"/>
      <c r="AH43" s="148"/>
      <c r="AI43" s="276" t="s">
        <v>140</v>
      </c>
      <c r="AJ43" s="202">
        <v>14</v>
      </c>
      <c r="AK43" s="327">
        <v>0</v>
      </c>
      <c r="AL43" s="708">
        <v>0</v>
      </c>
      <c r="AM43" s="326">
        <v>0</v>
      </c>
      <c r="AN43" s="326">
        <v>0</v>
      </c>
      <c r="AO43" s="326">
        <v>0</v>
      </c>
      <c r="AP43" s="326">
        <v>0</v>
      </c>
      <c r="AQ43" s="327">
        <v>0</v>
      </c>
      <c r="AR43" s="326">
        <v>0</v>
      </c>
      <c r="AS43" s="326">
        <v>0</v>
      </c>
      <c r="AT43" s="379">
        <v>1</v>
      </c>
      <c r="AU43" s="380">
        <v>3</v>
      </c>
      <c r="AV43" s="708">
        <v>21.428571428571427</v>
      </c>
      <c r="AW43" s="326">
        <v>3</v>
      </c>
      <c r="AX43" s="744">
        <v>3</v>
      </c>
      <c r="AY43" s="326">
        <v>0</v>
      </c>
      <c r="AZ43" s="326">
        <v>0</v>
      </c>
      <c r="BA43" s="326">
        <v>0</v>
      </c>
      <c r="BB43" s="708">
        <v>0</v>
      </c>
      <c r="BC43" s="326">
        <v>0</v>
      </c>
      <c r="BD43" s="326">
        <v>0</v>
      </c>
      <c r="BE43" s="326">
        <v>0</v>
      </c>
      <c r="BF43" s="708">
        <v>0</v>
      </c>
      <c r="BG43" s="326">
        <v>0</v>
      </c>
      <c r="BH43" s="326">
        <v>0</v>
      </c>
      <c r="BI43" s="326">
        <v>0</v>
      </c>
      <c r="BJ43" s="326">
        <v>0</v>
      </c>
      <c r="BK43" s="326">
        <v>0</v>
      </c>
      <c r="BL43" s="326">
        <v>0</v>
      </c>
      <c r="BM43" s="327">
        <v>0</v>
      </c>
      <c r="BN43" s="148"/>
      <c r="BO43" s="201" t="s">
        <v>140</v>
      </c>
      <c r="BP43" s="202">
        <v>15</v>
      </c>
      <c r="BQ43" s="380">
        <v>0</v>
      </c>
      <c r="BR43" s="326"/>
      <c r="BS43" s="326">
        <v>0</v>
      </c>
      <c r="BT43" s="326">
        <v>0</v>
      </c>
      <c r="BU43" s="326">
        <v>0</v>
      </c>
      <c r="BV43" s="326">
        <v>0</v>
      </c>
      <c r="BW43" s="326">
        <v>0</v>
      </c>
      <c r="BX43" s="326"/>
      <c r="BY43" s="708">
        <v>0</v>
      </c>
      <c r="BZ43" s="326">
        <v>0</v>
      </c>
      <c r="CA43" s="326">
        <v>0</v>
      </c>
      <c r="CB43" s="326">
        <v>0</v>
      </c>
      <c r="CC43" s="708">
        <v>0</v>
      </c>
      <c r="CD43" s="326">
        <v>0</v>
      </c>
      <c r="CE43" s="326">
        <v>1</v>
      </c>
      <c r="CF43" s="326">
        <v>0</v>
      </c>
      <c r="CG43" s="326">
        <v>0</v>
      </c>
      <c r="CH43" s="326">
        <v>0</v>
      </c>
      <c r="CI43" s="379">
        <v>0</v>
      </c>
      <c r="CJ43" s="380"/>
      <c r="CK43" s="326">
        <v>1</v>
      </c>
      <c r="CL43" s="716">
        <v>6.666666666666667</v>
      </c>
      <c r="CM43" s="326"/>
      <c r="CN43" s="326"/>
      <c r="CO43" s="327">
        <v>0</v>
      </c>
      <c r="CP43" s="148"/>
      <c r="CQ43" s="370" t="s">
        <v>140</v>
      </c>
      <c r="CR43" s="1011">
        <v>1</v>
      </c>
      <c r="CS43" s="203"/>
      <c r="CT43" s="203"/>
      <c r="CU43" s="326"/>
      <c r="CV43" s="326"/>
      <c r="CW43" s="326"/>
      <c r="CX43" s="326"/>
      <c r="CY43" s="326"/>
      <c r="CZ43" s="326"/>
      <c r="DA43" s="326"/>
      <c r="DB43" s="326"/>
      <c r="DC43" s="326"/>
      <c r="DD43" s="326"/>
      <c r="DE43" s="326"/>
      <c r="DF43" s="326"/>
      <c r="DG43" s="326"/>
      <c r="DH43" s="326"/>
      <c r="DI43" s="379"/>
      <c r="DJ43" s="380"/>
      <c r="DK43" s="327"/>
      <c r="DL43" s="326"/>
      <c r="DM43" s="327"/>
      <c r="DN43" s="148"/>
      <c r="DO43" s="201" t="s">
        <v>140</v>
      </c>
      <c r="DP43" s="202">
        <v>13</v>
      </c>
      <c r="DQ43" s="380"/>
      <c r="DR43" s="326"/>
      <c r="DS43" s="326"/>
      <c r="DT43" s="379"/>
      <c r="DU43" s="380"/>
      <c r="DV43" s="326"/>
      <c r="DW43" s="326"/>
      <c r="DX43" s="720">
        <v>0</v>
      </c>
      <c r="DY43" s="380"/>
      <c r="DZ43" s="326"/>
      <c r="EA43" s="326"/>
      <c r="EB43" s="716">
        <v>0</v>
      </c>
      <c r="EC43" s="326"/>
      <c r="ED43" s="326"/>
      <c r="EE43" s="326"/>
      <c r="EF43" s="379"/>
      <c r="EG43" s="380">
        <v>0</v>
      </c>
      <c r="EH43" s="327">
        <v>0</v>
      </c>
      <c r="EI43" s="326"/>
      <c r="EJ43" s="326"/>
      <c r="EK43" s="716">
        <v>0</v>
      </c>
      <c r="EL43" s="326"/>
      <c r="EM43" s="326">
        <v>0</v>
      </c>
      <c r="EN43" s="708">
        <v>0</v>
      </c>
      <c r="EO43" s="326">
        <v>0</v>
      </c>
      <c r="EP43" s="716">
        <v>0</v>
      </c>
      <c r="EQ43" s="148"/>
      <c r="ER43" s="201" t="s">
        <v>140</v>
      </c>
      <c r="ES43" s="380">
        <v>0</v>
      </c>
      <c r="ET43" s="326">
        <v>0</v>
      </c>
      <c r="EU43" s="379">
        <v>0</v>
      </c>
      <c r="EV43" s="380">
        <v>0</v>
      </c>
      <c r="EW43" s="326">
        <v>0</v>
      </c>
      <c r="EX43" s="327">
        <v>0</v>
      </c>
      <c r="EY43" s="326">
        <v>1</v>
      </c>
      <c r="EZ43" s="326">
        <v>0</v>
      </c>
      <c r="FA43" s="379">
        <v>0</v>
      </c>
      <c r="FB43" s="380">
        <v>0</v>
      </c>
      <c r="FC43" s="326">
        <v>1</v>
      </c>
      <c r="FD43" s="327">
        <v>0</v>
      </c>
      <c r="FE43" s="326">
        <v>0</v>
      </c>
      <c r="FF43" s="326">
        <v>0</v>
      </c>
      <c r="FG43" s="379">
        <v>0</v>
      </c>
      <c r="FH43" s="380">
        <v>0</v>
      </c>
      <c r="FI43" s="326">
        <v>0</v>
      </c>
      <c r="FJ43" s="327">
        <v>0</v>
      </c>
      <c r="FK43" s="205">
        <v>22</v>
      </c>
      <c r="FL43" s="724">
        <v>0</v>
      </c>
      <c r="FM43" s="326">
        <v>0</v>
      </c>
      <c r="FN43" s="326">
        <v>0</v>
      </c>
      <c r="FO43" s="326">
        <v>0</v>
      </c>
      <c r="FP43" s="326">
        <v>0</v>
      </c>
      <c r="FQ43" s="327">
        <v>0</v>
      </c>
      <c r="FR43" s="380">
        <v>0</v>
      </c>
      <c r="FS43" s="326">
        <v>0</v>
      </c>
      <c r="FT43" s="326">
        <v>0</v>
      </c>
      <c r="FU43" s="326">
        <v>0</v>
      </c>
      <c r="FV43" s="326">
        <v>0</v>
      </c>
      <c r="FW43" s="326">
        <v>0</v>
      </c>
      <c r="FX43" s="326">
        <v>0</v>
      </c>
      <c r="FY43" s="326">
        <v>0</v>
      </c>
      <c r="FZ43" s="326">
        <v>0</v>
      </c>
      <c r="GA43" s="326">
        <v>1</v>
      </c>
      <c r="GB43" s="326">
        <v>0</v>
      </c>
      <c r="GC43" s="326">
        <v>0</v>
      </c>
      <c r="GD43" s="326">
        <v>1</v>
      </c>
      <c r="GE43" s="326">
        <v>0</v>
      </c>
      <c r="GF43" s="326">
        <v>0</v>
      </c>
      <c r="GG43" s="327">
        <v>0</v>
      </c>
      <c r="GH43" s="148"/>
      <c r="GI43" s="201" t="s">
        <v>140</v>
      </c>
      <c r="GJ43" s="486">
        <v>97</v>
      </c>
      <c r="GK43" s="727">
        <v>1.0309278350515463</v>
      </c>
      <c r="GL43" s="380">
        <v>0</v>
      </c>
      <c r="GM43" s="326">
        <v>0</v>
      </c>
      <c r="GN43" s="326">
        <v>0</v>
      </c>
      <c r="GO43" s="326">
        <v>0</v>
      </c>
      <c r="GP43" s="327">
        <v>0</v>
      </c>
      <c r="GQ43" s="380">
        <v>0</v>
      </c>
      <c r="GR43" s="326">
        <v>0</v>
      </c>
      <c r="GS43" s="326">
        <v>1</v>
      </c>
      <c r="GT43" s="326">
        <v>0</v>
      </c>
      <c r="GU43" s="327">
        <v>0</v>
      </c>
      <c r="GV43" s="205">
        <v>0</v>
      </c>
      <c r="GW43" s="205">
        <v>95</v>
      </c>
      <c r="GX43" s="730">
        <v>0</v>
      </c>
      <c r="GY43" s="380">
        <v>0</v>
      </c>
      <c r="GZ43" s="326">
        <v>0</v>
      </c>
      <c r="HA43" s="326">
        <v>0</v>
      </c>
      <c r="HB43" s="326">
        <v>0</v>
      </c>
      <c r="HC43" s="326">
        <v>0</v>
      </c>
      <c r="HD43" s="326">
        <v>0</v>
      </c>
      <c r="HE43" s="326">
        <v>0</v>
      </c>
      <c r="HF43" s="326">
        <v>0</v>
      </c>
      <c r="HG43" s="327">
        <v>0</v>
      </c>
      <c r="HH43" s="148"/>
      <c r="HI43" s="370" t="s">
        <v>140</v>
      </c>
      <c r="HJ43" s="203">
        <v>0</v>
      </c>
      <c r="HK43" s="203">
        <v>0</v>
      </c>
      <c r="HL43" s="203">
        <v>0</v>
      </c>
      <c r="HM43" s="203">
        <v>0</v>
      </c>
      <c r="HN43" s="203">
        <v>0</v>
      </c>
      <c r="HO43" s="203">
        <v>0</v>
      </c>
      <c r="HP43" s="203">
        <v>0</v>
      </c>
      <c r="HQ43" s="173">
        <v>0</v>
      </c>
      <c r="HR43" s="738">
        <v>7</v>
      </c>
      <c r="HS43" s="732">
        <v>0</v>
      </c>
      <c r="HT43" s="205">
        <v>0</v>
      </c>
      <c r="HU43" s="203">
        <v>0</v>
      </c>
      <c r="HV43" s="203">
        <v>0</v>
      </c>
      <c r="HW43" s="203">
        <v>0</v>
      </c>
      <c r="HX43" s="173">
        <v>0</v>
      </c>
      <c r="HY43" s="326">
        <v>0</v>
      </c>
      <c r="HZ43" s="326">
        <v>0</v>
      </c>
      <c r="IA43" s="326">
        <v>0</v>
      </c>
      <c r="IB43" s="326">
        <v>0</v>
      </c>
      <c r="IC43" s="326">
        <v>0</v>
      </c>
      <c r="ID43" s="326">
        <v>0</v>
      </c>
      <c r="IE43" s="326">
        <v>0</v>
      </c>
      <c r="IF43" s="327">
        <v>0</v>
      </c>
      <c r="IG43" s="148"/>
      <c r="IH43" s="276" t="s">
        <v>140</v>
      </c>
      <c r="II43" s="380">
        <v>0</v>
      </c>
      <c r="IJ43" s="326">
        <v>0</v>
      </c>
      <c r="IK43" s="379">
        <v>0</v>
      </c>
      <c r="IL43" s="380">
        <v>0</v>
      </c>
      <c r="IM43" s="326">
        <v>0</v>
      </c>
      <c r="IN43" s="327">
        <v>0</v>
      </c>
      <c r="IO43" s="326">
        <v>1</v>
      </c>
      <c r="IP43" s="326">
        <v>0</v>
      </c>
      <c r="IQ43" s="379">
        <v>0</v>
      </c>
      <c r="IR43" s="380">
        <v>0</v>
      </c>
      <c r="IS43" s="326">
        <v>0</v>
      </c>
      <c r="IT43" s="327">
        <v>0</v>
      </c>
      <c r="IU43" s="326">
        <v>0</v>
      </c>
      <c r="IV43" s="326">
        <v>0</v>
      </c>
      <c r="IW43" s="327">
        <v>0</v>
      </c>
      <c r="IX43" s="380">
        <v>0</v>
      </c>
      <c r="IY43" s="326">
        <v>0</v>
      </c>
      <c r="IZ43" s="327">
        <v>0</v>
      </c>
      <c r="JA43" s="380">
        <v>0</v>
      </c>
      <c r="JB43" s="326">
        <v>0</v>
      </c>
      <c r="JC43" s="327">
        <v>0</v>
      </c>
      <c r="JD43" s="380">
        <v>0</v>
      </c>
      <c r="JE43" s="326">
        <v>0</v>
      </c>
      <c r="JF43" s="326">
        <v>0</v>
      </c>
      <c r="JG43" s="326">
        <v>0</v>
      </c>
      <c r="JH43" s="327">
        <v>0</v>
      </c>
      <c r="JI43" s="148"/>
      <c r="JJ43" s="276" t="s">
        <v>140</v>
      </c>
      <c r="JK43" s="380">
        <v>0</v>
      </c>
      <c r="JL43" s="326">
        <v>0</v>
      </c>
      <c r="JM43" s="326">
        <v>0</v>
      </c>
      <c r="JN43" s="326">
        <v>0</v>
      </c>
      <c r="JO43" s="327">
        <v>0</v>
      </c>
      <c r="JP43" s="380">
        <v>0</v>
      </c>
      <c r="JQ43" s="326">
        <v>0</v>
      </c>
      <c r="JR43" s="326">
        <v>0</v>
      </c>
      <c r="JS43" s="326">
        <v>0</v>
      </c>
      <c r="JT43" s="327">
        <v>0</v>
      </c>
      <c r="JU43" s="380">
        <v>0</v>
      </c>
      <c r="JV43" s="326">
        <v>0</v>
      </c>
      <c r="JW43" s="326">
        <v>0</v>
      </c>
      <c r="JX43" s="326">
        <v>0</v>
      </c>
      <c r="JY43" s="327">
        <v>0</v>
      </c>
      <c r="JZ43" s="380">
        <v>0</v>
      </c>
      <c r="KA43" s="326">
        <v>0</v>
      </c>
      <c r="KB43" s="326">
        <v>0</v>
      </c>
      <c r="KC43" s="326">
        <v>0</v>
      </c>
      <c r="KD43" s="327">
        <v>0</v>
      </c>
      <c r="KE43" s="205">
        <v>48</v>
      </c>
      <c r="KF43" s="734">
        <v>0</v>
      </c>
      <c r="KG43" s="173">
        <v>0</v>
      </c>
      <c r="KH43" s="205">
        <v>0</v>
      </c>
      <c r="KI43" s="203">
        <v>0</v>
      </c>
      <c r="KJ43" s="173">
        <v>0</v>
      </c>
      <c r="KK43" s="301"/>
      <c r="KL43" s="276" t="s">
        <v>140</v>
      </c>
      <c r="KM43" s="205">
        <v>0</v>
      </c>
      <c r="KN43" s="203">
        <v>0</v>
      </c>
      <c r="KO43" s="203">
        <v>0</v>
      </c>
      <c r="KP43" s="203">
        <v>0</v>
      </c>
      <c r="KQ43" s="203">
        <v>0</v>
      </c>
      <c r="KR43" s="203">
        <v>0</v>
      </c>
      <c r="KS43" s="203">
        <v>0</v>
      </c>
      <c r="KT43" s="203">
        <v>0</v>
      </c>
      <c r="KU43" s="173">
        <v>0</v>
      </c>
      <c r="KV43" s="332"/>
      <c r="KW43" s="173"/>
      <c r="KY43" s="205"/>
      <c r="KZ43" s="203"/>
      <c r="LA43" s="203"/>
      <c r="LB43" s="173"/>
      <c r="LD43" s="276" t="s">
        <v>140</v>
      </c>
      <c r="LE43" s="419"/>
      <c r="LF43" s="419"/>
      <c r="LG43" s="419"/>
      <c r="LH43" s="419"/>
      <c r="LI43" s="419"/>
      <c r="LJ43" s="545"/>
      <c r="LK43" s="480"/>
      <c r="LL43" s="452">
        <v>1</v>
      </c>
      <c r="LM43" s="452"/>
      <c r="LN43" s="453"/>
      <c r="LO43" s="480">
        <v>3</v>
      </c>
      <c r="LP43" s="452"/>
      <c r="LQ43" s="452"/>
      <c r="LR43" s="453"/>
      <c r="LS43" s="480"/>
      <c r="LT43" s="452"/>
      <c r="LU43" s="452"/>
      <c r="LV43" s="452"/>
      <c r="LW43" s="914"/>
      <c r="LX43" s="961"/>
    </row>
    <row r="44" spans="1:336" s="288" customFormat="1" ht="21" x14ac:dyDescent="0.35">
      <c r="A44" s="235">
        <v>1451</v>
      </c>
      <c r="B44" s="201" t="s">
        <v>141</v>
      </c>
      <c r="C44" s="202">
        <v>23</v>
      </c>
      <c r="D44" s="380">
        <v>0</v>
      </c>
      <c r="E44" s="326">
        <v>0</v>
      </c>
      <c r="F44" s="326">
        <v>0</v>
      </c>
      <c r="G44" s="705">
        <v>0</v>
      </c>
      <c r="H44" s="326">
        <v>0</v>
      </c>
      <c r="I44" s="379">
        <v>0</v>
      </c>
      <c r="J44" s="380">
        <v>2</v>
      </c>
      <c r="K44" s="326">
        <v>3</v>
      </c>
      <c r="L44" s="326">
        <v>1</v>
      </c>
      <c r="M44" s="406">
        <v>4.3478260869565215</v>
      </c>
      <c r="N44" s="380">
        <v>2</v>
      </c>
      <c r="O44" s="326">
        <v>3</v>
      </c>
      <c r="P44" s="326">
        <v>1</v>
      </c>
      <c r="Q44" s="386">
        <v>4.3478260869565215</v>
      </c>
      <c r="R44" s="380">
        <v>0</v>
      </c>
      <c r="S44" s="326">
        <v>0</v>
      </c>
      <c r="T44" s="326">
        <v>0</v>
      </c>
      <c r="U44" s="326">
        <v>0</v>
      </c>
      <c r="V44" s="326">
        <v>0</v>
      </c>
      <c r="W44" s="327">
        <v>0</v>
      </c>
      <c r="X44" s="326">
        <v>2</v>
      </c>
      <c r="Y44" s="326">
        <v>3</v>
      </c>
      <c r="Z44" s="326">
        <v>2</v>
      </c>
      <c r="AA44" s="326">
        <v>3</v>
      </c>
      <c r="AB44" s="326">
        <v>2</v>
      </c>
      <c r="AC44" s="1017">
        <v>3</v>
      </c>
      <c r="AD44" s="1015">
        <v>0</v>
      </c>
      <c r="AE44" s="1015">
        <v>0</v>
      </c>
      <c r="AF44" s="1016">
        <v>0</v>
      </c>
      <c r="AG44" s="204"/>
      <c r="AH44" s="148"/>
      <c r="AI44" s="276" t="s">
        <v>141</v>
      </c>
      <c r="AJ44" s="202">
        <v>31</v>
      </c>
      <c r="AK44" s="327">
        <v>3</v>
      </c>
      <c r="AL44" s="708">
        <v>9.67741935483871</v>
      </c>
      <c r="AM44" s="326">
        <v>3</v>
      </c>
      <c r="AN44" s="326">
        <v>3</v>
      </c>
      <c r="AO44" s="326">
        <v>0</v>
      </c>
      <c r="AP44" s="326">
        <v>0</v>
      </c>
      <c r="AQ44" s="327">
        <v>3</v>
      </c>
      <c r="AR44" s="326">
        <v>0</v>
      </c>
      <c r="AS44" s="326">
        <v>0</v>
      </c>
      <c r="AT44" s="379">
        <v>1</v>
      </c>
      <c r="AU44" s="380">
        <v>3</v>
      </c>
      <c r="AV44" s="708">
        <v>9.67741935483871</v>
      </c>
      <c r="AW44" s="326">
        <v>3</v>
      </c>
      <c r="AX44" s="744">
        <v>3</v>
      </c>
      <c r="AY44" s="326">
        <v>0</v>
      </c>
      <c r="AZ44" s="326">
        <v>0</v>
      </c>
      <c r="BA44" s="326">
        <v>0</v>
      </c>
      <c r="BB44" s="708">
        <v>0</v>
      </c>
      <c r="BC44" s="326">
        <v>0</v>
      </c>
      <c r="BD44" s="326">
        <v>0</v>
      </c>
      <c r="BE44" s="326">
        <v>0</v>
      </c>
      <c r="BF44" s="708">
        <v>0</v>
      </c>
      <c r="BG44" s="326">
        <v>0</v>
      </c>
      <c r="BH44" s="326">
        <v>0</v>
      </c>
      <c r="BI44" s="326">
        <v>0</v>
      </c>
      <c r="BJ44" s="326">
        <v>0</v>
      </c>
      <c r="BK44" s="326">
        <v>0</v>
      </c>
      <c r="BL44" s="326">
        <v>0</v>
      </c>
      <c r="BM44" s="327">
        <v>0</v>
      </c>
      <c r="BN44" s="148"/>
      <c r="BO44" s="201" t="s">
        <v>141</v>
      </c>
      <c r="BP44" s="202">
        <v>32</v>
      </c>
      <c r="BQ44" s="380">
        <v>0</v>
      </c>
      <c r="BR44" s="326"/>
      <c r="BS44" s="326">
        <v>0</v>
      </c>
      <c r="BT44" s="326">
        <v>0</v>
      </c>
      <c r="BU44" s="326">
        <v>0</v>
      </c>
      <c r="BV44" s="326">
        <v>0</v>
      </c>
      <c r="BW44" s="326">
        <v>0</v>
      </c>
      <c r="BX44" s="326">
        <v>1</v>
      </c>
      <c r="BY44" s="708">
        <v>0</v>
      </c>
      <c r="BZ44" s="326">
        <v>0</v>
      </c>
      <c r="CA44" s="326">
        <v>0</v>
      </c>
      <c r="CB44" s="326">
        <v>0</v>
      </c>
      <c r="CC44" s="708">
        <v>0</v>
      </c>
      <c r="CD44" s="326">
        <v>0</v>
      </c>
      <c r="CE44" s="326">
        <v>1</v>
      </c>
      <c r="CF44" s="326">
        <v>0</v>
      </c>
      <c r="CG44" s="326">
        <v>0</v>
      </c>
      <c r="CH44" s="326">
        <v>0</v>
      </c>
      <c r="CI44" s="379">
        <v>0</v>
      </c>
      <c r="CJ44" s="380"/>
      <c r="CK44" s="326">
        <v>1</v>
      </c>
      <c r="CL44" s="716">
        <v>3.125</v>
      </c>
      <c r="CM44" s="326"/>
      <c r="CN44" s="326"/>
      <c r="CO44" s="327">
        <v>0</v>
      </c>
      <c r="CP44" s="148"/>
      <c r="CQ44" s="370" t="s">
        <v>141</v>
      </c>
      <c r="CR44" s="1011">
        <v>3</v>
      </c>
      <c r="CS44" s="203"/>
      <c r="CT44" s="203">
        <v>1</v>
      </c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79"/>
      <c r="DJ44" s="380"/>
      <c r="DK44" s="327"/>
      <c r="DL44" s="326"/>
      <c r="DM44" s="327"/>
      <c r="DN44" s="148"/>
      <c r="DO44" s="201" t="s">
        <v>141</v>
      </c>
      <c r="DP44" s="202">
        <v>29</v>
      </c>
      <c r="DQ44" s="380"/>
      <c r="DR44" s="326"/>
      <c r="DS44" s="326"/>
      <c r="DT44" s="379"/>
      <c r="DU44" s="380"/>
      <c r="DV44" s="326"/>
      <c r="DW44" s="326"/>
      <c r="DX44" s="720">
        <v>0</v>
      </c>
      <c r="DY44" s="380"/>
      <c r="DZ44" s="326"/>
      <c r="EA44" s="326"/>
      <c r="EB44" s="716">
        <v>0</v>
      </c>
      <c r="EC44" s="326"/>
      <c r="ED44" s="326"/>
      <c r="EE44" s="326"/>
      <c r="EF44" s="379"/>
      <c r="EG44" s="380">
        <v>0</v>
      </c>
      <c r="EH44" s="327">
        <v>0</v>
      </c>
      <c r="EI44" s="326"/>
      <c r="EJ44" s="326"/>
      <c r="EK44" s="716">
        <v>0</v>
      </c>
      <c r="EL44" s="326"/>
      <c r="EM44" s="326">
        <v>3</v>
      </c>
      <c r="EN44" s="708">
        <v>10.344827586206897</v>
      </c>
      <c r="EO44" s="326">
        <v>3</v>
      </c>
      <c r="EP44" s="716">
        <v>10.344827586206897</v>
      </c>
      <c r="EQ44" s="148"/>
      <c r="ER44" s="201" t="s">
        <v>141</v>
      </c>
      <c r="ES44" s="380">
        <v>0</v>
      </c>
      <c r="ET44" s="326">
        <v>0</v>
      </c>
      <c r="EU44" s="379">
        <v>0</v>
      </c>
      <c r="EV44" s="380">
        <v>0</v>
      </c>
      <c r="EW44" s="326">
        <v>0</v>
      </c>
      <c r="EX44" s="327">
        <v>0</v>
      </c>
      <c r="EY44" s="326">
        <v>0</v>
      </c>
      <c r="EZ44" s="326">
        <v>0</v>
      </c>
      <c r="FA44" s="379">
        <v>0</v>
      </c>
      <c r="FB44" s="380">
        <v>0</v>
      </c>
      <c r="FC44" s="326">
        <v>0</v>
      </c>
      <c r="FD44" s="327">
        <v>0</v>
      </c>
      <c r="FE44" s="326">
        <v>0</v>
      </c>
      <c r="FF44" s="326">
        <v>0</v>
      </c>
      <c r="FG44" s="379">
        <v>0</v>
      </c>
      <c r="FH44" s="380">
        <v>0</v>
      </c>
      <c r="FI44" s="326">
        <v>0</v>
      </c>
      <c r="FJ44" s="327">
        <v>0</v>
      </c>
      <c r="FK44" s="205">
        <v>82</v>
      </c>
      <c r="FL44" s="724">
        <v>6.0975609756097562</v>
      </c>
      <c r="FM44" s="326">
        <v>0</v>
      </c>
      <c r="FN44" s="326">
        <v>1</v>
      </c>
      <c r="FO44" s="326">
        <v>2</v>
      </c>
      <c r="FP44" s="326">
        <v>2</v>
      </c>
      <c r="FQ44" s="327">
        <v>0</v>
      </c>
      <c r="FR44" s="380">
        <v>0</v>
      </c>
      <c r="FS44" s="326">
        <v>0</v>
      </c>
      <c r="FT44" s="326">
        <v>0</v>
      </c>
      <c r="FU44" s="326">
        <v>0</v>
      </c>
      <c r="FV44" s="326">
        <v>0</v>
      </c>
      <c r="FW44" s="326">
        <v>0</v>
      </c>
      <c r="FX44" s="326">
        <v>0</v>
      </c>
      <c r="FY44" s="326">
        <v>0</v>
      </c>
      <c r="FZ44" s="326">
        <v>0</v>
      </c>
      <c r="GA44" s="326">
        <v>0</v>
      </c>
      <c r="GB44" s="326">
        <v>0</v>
      </c>
      <c r="GC44" s="326">
        <v>0</v>
      </c>
      <c r="GD44" s="326">
        <v>0</v>
      </c>
      <c r="GE44" s="326">
        <v>0</v>
      </c>
      <c r="GF44" s="326">
        <v>0</v>
      </c>
      <c r="GG44" s="327">
        <v>0</v>
      </c>
      <c r="GH44" s="148"/>
      <c r="GI44" s="201" t="s">
        <v>141</v>
      </c>
      <c r="GJ44" s="486">
        <v>208</v>
      </c>
      <c r="GK44" s="727">
        <v>7.2115384615384608</v>
      </c>
      <c r="GL44" s="380">
        <v>0</v>
      </c>
      <c r="GM44" s="326">
        <v>1</v>
      </c>
      <c r="GN44" s="326">
        <v>3</v>
      </c>
      <c r="GO44" s="326">
        <v>2</v>
      </c>
      <c r="GP44" s="327">
        <v>1</v>
      </c>
      <c r="GQ44" s="380">
        <v>0</v>
      </c>
      <c r="GR44" s="326">
        <v>0</v>
      </c>
      <c r="GS44" s="326">
        <v>3</v>
      </c>
      <c r="GT44" s="326">
        <v>3</v>
      </c>
      <c r="GU44" s="327">
        <v>2</v>
      </c>
      <c r="GV44" s="205">
        <v>4</v>
      </c>
      <c r="GW44" s="205">
        <v>203</v>
      </c>
      <c r="GX44" s="730">
        <v>1.9704433497536946</v>
      </c>
      <c r="GY44" s="380">
        <v>5</v>
      </c>
      <c r="GZ44" s="326">
        <v>0</v>
      </c>
      <c r="HA44" s="326">
        <v>1</v>
      </c>
      <c r="HB44" s="326">
        <v>0</v>
      </c>
      <c r="HC44" s="326">
        <v>0</v>
      </c>
      <c r="HD44" s="326">
        <v>0</v>
      </c>
      <c r="HE44" s="326">
        <v>0</v>
      </c>
      <c r="HF44" s="326">
        <v>0</v>
      </c>
      <c r="HG44" s="327">
        <v>0</v>
      </c>
      <c r="HH44" s="148"/>
      <c r="HI44" s="370" t="s">
        <v>141</v>
      </c>
      <c r="HJ44" s="203">
        <v>0</v>
      </c>
      <c r="HK44" s="203">
        <v>0</v>
      </c>
      <c r="HL44" s="203">
        <v>0</v>
      </c>
      <c r="HM44" s="203">
        <v>0</v>
      </c>
      <c r="HN44" s="203">
        <v>0</v>
      </c>
      <c r="HO44" s="203">
        <v>0</v>
      </c>
      <c r="HP44" s="203">
        <v>0</v>
      </c>
      <c r="HQ44" s="173">
        <v>0</v>
      </c>
      <c r="HR44" s="738">
        <v>16</v>
      </c>
      <c r="HS44" s="732">
        <v>0</v>
      </c>
      <c r="HT44" s="205">
        <v>0</v>
      </c>
      <c r="HU44" s="203">
        <v>0</v>
      </c>
      <c r="HV44" s="203">
        <v>0</v>
      </c>
      <c r="HW44" s="203">
        <v>0</v>
      </c>
      <c r="HX44" s="173">
        <v>0</v>
      </c>
      <c r="HY44" s="326">
        <v>0</v>
      </c>
      <c r="HZ44" s="326">
        <v>0</v>
      </c>
      <c r="IA44" s="326">
        <v>0</v>
      </c>
      <c r="IB44" s="326">
        <v>0</v>
      </c>
      <c r="IC44" s="326">
        <v>0</v>
      </c>
      <c r="ID44" s="326">
        <v>0</v>
      </c>
      <c r="IE44" s="326">
        <v>0</v>
      </c>
      <c r="IF44" s="327">
        <v>0</v>
      </c>
      <c r="IG44" s="148"/>
      <c r="IH44" s="276" t="s">
        <v>141</v>
      </c>
      <c r="II44" s="380">
        <v>0</v>
      </c>
      <c r="IJ44" s="326">
        <v>0</v>
      </c>
      <c r="IK44" s="379">
        <v>0</v>
      </c>
      <c r="IL44" s="380">
        <v>0</v>
      </c>
      <c r="IM44" s="326">
        <v>0</v>
      </c>
      <c r="IN44" s="327">
        <v>0</v>
      </c>
      <c r="IO44" s="326">
        <v>2</v>
      </c>
      <c r="IP44" s="326">
        <v>0</v>
      </c>
      <c r="IQ44" s="379">
        <v>0</v>
      </c>
      <c r="IR44" s="380">
        <v>2</v>
      </c>
      <c r="IS44" s="326">
        <v>0</v>
      </c>
      <c r="IT44" s="327">
        <v>0</v>
      </c>
      <c r="IU44" s="326">
        <v>0</v>
      </c>
      <c r="IV44" s="326">
        <v>0</v>
      </c>
      <c r="IW44" s="327">
        <v>0</v>
      </c>
      <c r="IX44" s="380">
        <v>0</v>
      </c>
      <c r="IY44" s="326">
        <v>0</v>
      </c>
      <c r="IZ44" s="327">
        <v>0</v>
      </c>
      <c r="JA44" s="380">
        <v>2</v>
      </c>
      <c r="JB44" s="326">
        <v>0</v>
      </c>
      <c r="JC44" s="327">
        <v>0</v>
      </c>
      <c r="JD44" s="380">
        <v>0</v>
      </c>
      <c r="JE44" s="326">
        <v>0</v>
      </c>
      <c r="JF44" s="326">
        <v>0</v>
      </c>
      <c r="JG44" s="326">
        <v>0</v>
      </c>
      <c r="JH44" s="327">
        <v>0</v>
      </c>
      <c r="JI44" s="148"/>
      <c r="JJ44" s="276" t="s">
        <v>141</v>
      </c>
      <c r="JK44" s="380">
        <v>0</v>
      </c>
      <c r="JL44" s="326">
        <v>0</v>
      </c>
      <c r="JM44" s="326">
        <v>0</v>
      </c>
      <c r="JN44" s="326">
        <v>0</v>
      </c>
      <c r="JO44" s="327">
        <v>0</v>
      </c>
      <c r="JP44" s="380">
        <v>0</v>
      </c>
      <c r="JQ44" s="326">
        <v>0</v>
      </c>
      <c r="JR44" s="326">
        <v>0</v>
      </c>
      <c r="JS44" s="326">
        <v>0</v>
      </c>
      <c r="JT44" s="327">
        <v>0</v>
      </c>
      <c r="JU44" s="380">
        <v>0</v>
      </c>
      <c r="JV44" s="326">
        <v>0</v>
      </c>
      <c r="JW44" s="326">
        <v>1</v>
      </c>
      <c r="JX44" s="326">
        <v>0</v>
      </c>
      <c r="JY44" s="327">
        <v>0</v>
      </c>
      <c r="JZ44" s="380">
        <v>0</v>
      </c>
      <c r="KA44" s="326">
        <v>0</v>
      </c>
      <c r="KB44" s="326">
        <v>0</v>
      </c>
      <c r="KC44" s="326">
        <v>0</v>
      </c>
      <c r="KD44" s="327">
        <v>0</v>
      </c>
      <c r="KE44" s="205">
        <v>102</v>
      </c>
      <c r="KF44" s="734">
        <v>0</v>
      </c>
      <c r="KG44" s="173">
        <v>0</v>
      </c>
      <c r="KH44" s="205">
        <v>2</v>
      </c>
      <c r="KI44" s="203">
        <v>0</v>
      </c>
      <c r="KJ44" s="173">
        <v>0</v>
      </c>
      <c r="KK44" s="301"/>
      <c r="KL44" s="276" t="s">
        <v>141</v>
      </c>
      <c r="KM44" s="205">
        <v>0</v>
      </c>
      <c r="KN44" s="203">
        <v>0</v>
      </c>
      <c r="KO44" s="203">
        <v>0</v>
      </c>
      <c r="KP44" s="203">
        <v>3</v>
      </c>
      <c r="KQ44" s="203">
        <v>0</v>
      </c>
      <c r="KR44" s="203">
        <v>0</v>
      </c>
      <c r="KS44" s="203">
        <v>0</v>
      </c>
      <c r="KT44" s="203">
        <v>0</v>
      </c>
      <c r="KU44" s="173">
        <v>0</v>
      </c>
      <c r="KV44" s="332"/>
      <c r="KW44" s="173"/>
      <c r="KY44" s="205"/>
      <c r="KZ44" s="203"/>
      <c r="LA44" s="203"/>
      <c r="LB44" s="173"/>
      <c r="LD44" s="276" t="s">
        <v>141</v>
      </c>
      <c r="LE44" s="419"/>
      <c r="LF44" s="419"/>
      <c r="LG44" s="419"/>
      <c r="LH44" s="419"/>
      <c r="LI44" s="419"/>
      <c r="LJ44" s="545"/>
      <c r="LK44" s="480"/>
      <c r="LL44" s="452"/>
      <c r="LM44" s="452"/>
      <c r="LN44" s="453"/>
      <c r="LO44" s="480">
        <v>3</v>
      </c>
      <c r="LP44" s="452"/>
      <c r="LQ44" s="452"/>
      <c r="LR44" s="453"/>
      <c r="LS44" s="480"/>
      <c r="LT44" s="452"/>
      <c r="LU44" s="452"/>
      <c r="LV44" s="452"/>
      <c r="LW44" s="914"/>
      <c r="LX44" s="961"/>
    </row>
    <row r="45" spans="1:336" s="288" customFormat="1" ht="18.75" x14ac:dyDescent="0.3">
      <c r="A45" s="156"/>
      <c r="B45" s="150" t="s">
        <v>130</v>
      </c>
      <c r="C45" s="425">
        <f>SUM(C46:C50)</f>
        <v>61</v>
      </c>
      <c r="D45" s="159">
        <f>SUM(D46:D50)</f>
        <v>0</v>
      </c>
      <c r="E45" s="151">
        <f t="shared" ref="E45:F45" si="253">SUM(E46:E50)</f>
        <v>0</v>
      </c>
      <c r="F45" s="151">
        <f t="shared" si="253"/>
        <v>0</v>
      </c>
      <c r="G45" s="705">
        <f t="shared" si="152"/>
        <v>0</v>
      </c>
      <c r="H45" s="151">
        <f t="shared" ref="H45:L45" si="254">SUM(H46:H50)</f>
        <v>0</v>
      </c>
      <c r="I45" s="172">
        <f t="shared" si="254"/>
        <v>0</v>
      </c>
      <c r="J45" s="159">
        <f t="shared" si="254"/>
        <v>10</v>
      </c>
      <c r="K45" s="151">
        <f t="shared" si="254"/>
        <v>7</v>
      </c>
      <c r="L45" s="151">
        <f t="shared" si="254"/>
        <v>7</v>
      </c>
      <c r="M45" s="407">
        <f t="shared" si="190"/>
        <v>11.475409836065573</v>
      </c>
      <c r="N45" s="159">
        <f t="shared" ref="N45:P45" si="255">SUM(N46:N50)</f>
        <v>10</v>
      </c>
      <c r="O45" s="151">
        <f t="shared" si="255"/>
        <v>7</v>
      </c>
      <c r="P45" s="151">
        <f t="shared" si="255"/>
        <v>7</v>
      </c>
      <c r="Q45" s="387">
        <f t="shared" si="192"/>
        <v>11.475409836065573</v>
      </c>
      <c r="R45" s="159">
        <f t="shared" ref="R45:AF45" si="256">SUM(R46:R50)</f>
        <v>0</v>
      </c>
      <c r="S45" s="151">
        <f t="shared" si="256"/>
        <v>0</v>
      </c>
      <c r="T45" s="151">
        <f t="shared" si="256"/>
        <v>0</v>
      </c>
      <c r="U45" s="151">
        <f t="shared" si="256"/>
        <v>0</v>
      </c>
      <c r="V45" s="151">
        <f t="shared" si="256"/>
        <v>0</v>
      </c>
      <c r="W45" s="153">
        <f t="shared" si="256"/>
        <v>0</v>
      </c>
      <c r="X45" s="151">
        <f t="shared" si="256"/>
        <v>10</v>
      </c>
      <c r="Y45" s="151">
        <f t="shared" si="256"/>
        <v>7</v>
      </c>
      <c r="Z45" s="151">
        <f t="shared" si="256"/>
        <v>10</v>
      </c>
      <c r="AA45" s="151">
        <f t="shared" si="256"/>
        <v>7</v>
      </c>
      <c r="AB45" s="151">
        <f t="shared" si="256"/>
        <v>7</v>
      </c>
      <c r="AC45" s="151">
        <f t="shared" si="256"/>
        <v>9</v>
      </c>
      <c r="AD45" s="151">
        <f t="shared" si="256"/>
        <v>0</v>
      </c>
      <c r="AE45" s="151">
        <f t="shared" si="256"/>
        <v>0</v>
      </c>
      <c r="AF45" s="153">
        <f t="shared" si="256"/>
        <v>0</v>
      </c>
      <c r="AG45" s="153"/>
      <c r="AH45" s="154"/>
      <c r="AI45" s="275" t="s">
        <v>130</v>
      </c>
      <c r="AJ45" s="425">
        <f t="shared" ref="AJ45:AK45" si="257">SUM(AJ46:AJ50)</f>
        <v>71</v>
      </c>
      <c r="AK45" s="159">
        <f t="shared" si="257"/>
        <v>4</v>
      </c>
      <c r="AL45" s="708">
        <f t="shared" si="195"/>
        <v>5.6338028169014089</v>
      </c>
      <c r="AM45" s="151">
        <f t="shared" ref="AM45:BM45" si="258">SUM(AM46:AM50)</f>
        <v>4</v>
      </c>
      <c r="AN45" s="151">
        <f t="shared" si="258"/>
        <v>4</v>
      </c>
      <c r="AO45" s="151">
        <f t="shared" si="258"/>
        <v>0</v>
      </c>
      <c r="AP45" s="151">
        <f t="shared" si="258"/>
        <v>0</v>
      </c>
      <c r="AQ45" s="153">
        <f t="shared" si="258"/>
        <v>8</v>
      </c>
      <c r="AR45" s="151">
        <f t="shared" si="258"/>
        <v>0</v>
      </c>
      <c r="AS45" s="151">
        <f t="shared" si="258"/>
        <v>0</v>
      </c>
      <c r="AT45" s="172">
        <f t="shared" si="258"/>
        <v>5</v>
      </c>
      <c r="AU45" s="159">
        <f t="shared" si="258"/>
        <v>10</v>
      </c>
      <c r="AV45" s="708">
        <f t="shared" si="197"/>
        <v>14.084507042253522</v>
      </c>
      <c r="AW45" s="155">
        <f t="shared" si="258"/>
        <v>10</v>
      </c>
      <c r="AX45" s="743">
        <f t="shared" si="258"/>
        <v>10</v>
      </c>
      <c r="AY45" s="151">
        <f t="shared" si="258"/>
        <v>0</v>
      </c>
      <c r="AZ45" s="155">
        <f t="shared" si="258"/>
        <v>0</v>
      </c>
      <c r="BA45" s="155">
        <f t="shared" si="258"/>
        <v>0</v>
      </c>
      <c r="BB45" s="708">
        <f t="shared" si="156"/>
        <v>0</v>
      </c>
      <c r="BC45" s="155">
        <f t="shared" si="258"/>
        <v>0</v>
      </c>
      <c r="BD45" s="155">
        <f t="shared" si="258"/>
        <v>0</v>
      </c>
      <c r="BE45" s="155">
        <f t="shared" si="258"/>
        <v>1</v>
      </c>
      <c r="BF45" s="708">
        <f t="shared" si="198"/>
        <v>1.4084507042253522</v>
      </c>
      <c r="BG45" s="155">
        <f t="shared" si="258"/>
        <v>0</v>
      </c>
      <c r="BH45" s="151">
        <f t="shared" si="258"/>
        <v>0</v>
      </c>
      <c r="BI45" s="151">
        <f t="shared" si="258"/>
        <v>0</v>
      </c>
      <c r="BJ45" s="151">
        <f t="shared" si="258"/>
        <v>0</v>
      </c>
      <c r="BK45" s="151">
        <f t="shared" si="258"/>
        <v>0</v>
      </c>
      <c r="BL45" s="151">
        <f t="shared" si="258"/>
        <v>0</v>
      </c>
      <c r="BM45" s="153">
        <f t="shared" si="258"/>
        <v>0</v>
      </c>
      <c r="BN45" s="154"/>
      <c r="BO45" s="150" t="s">
        <v>130</v>
      </c>
      <c r="BP45" s="425">
        <f t="shared" ref="BP45:BX45" si="259">SUM(BP46:BP50)</f>
        <v>81</v>
      </c>
      <c r="BQ45" s="159">
        <f t="shared" si="259"/>
        <v>0</v>
      </c>
      <c r="BR45" s="151">
        <f t="shared" si="259"/>
        <v>6</v>
      </c>
      <c r="BS45" s="151">
        <f t="shared" si="259"/>
        <v>0</v>
      </c>
      <c r="BT45" s="151">
        <f t="shared" si="259"/>
        <v>0</v>
      </c>
      <c r="BU45" s="151">
        <f t="shared" si="259"/>
        <v>1</v>
      </c>
      <c r="BV45" s="151">
        <f t="shared" si="259"/>
        <v>0</v>
      </c>
      <c r="BW45" s="151">
        <f t="shared" si="259"/>
        <v>0</v>
      </c>
      <c r="BX45" s="155">
        <f t="shared" si="259"/>
        <v>2</v>
      </c>
      <c r="BY45" s="708">
        <f t="shared" si="200"/>
        <v>2.4691358024691357</v>
      </c>
      <c r="BZ45" s="155">
        <f t="shared" ref="BZ45:CO45" si="260">SUM(BZ46:BZ50)</f>
        <v>0</v>
      </c>
      <c r="CA45" s="155">
        <f t="shared" si="260"/>
        <v>0</v>
      </c>
      <c r="CB45" s="155">
        <f t="shared" si="260"/>
        <v>0</v>
      </c>
      <c r="CC45" s="708">
        <f t="shared" si="201"/>
        <v>0</v>
      </c>
      <c r="CD45" s="155">
        <f t="shared" si="260"/>
        <v>0</v>
      </c>
      <c r="CE45" s="155">
        <f t="shared" si="260"/>
        <v>2</v>
      </c>
      <c r="CF45" s="155">
        <f t="shared" si="260"/>
        <v>0</v>
      </c>
      <c r="CG45" s="155">
        <f t="shared" si="260"/>
        <v>0</v>
      </c>
      <c r="CH45" s="155">
        <f t="shared" si="260"/>
        <v>0</v>
      </c>
      <c r="CI45" s="353">
        <f t="shared" si="260"/>
        <v>0</v>
      </c>
      <c r="CJ45" s="159">
        <f t="shared" si="260"/>
        <v>0</v>
      </c>
      <c r="CK45" s="155">
        <f t="shared" si="260"/>
        <v>1</v>
      </c>
      <c r="CL45" s="716">
        <f t="shared" si="202"/>
        <v>1.2345679012345678</v>
      </c>
      <c r="CM45" s="291">
        <f t="shared" si="260"/>
        <v>0</v>
      </c>
      <c r="CN45" s="279">
        <f t="shared" si="260"/>
        <v>0</v>
      </c>
      <c r="CO45" s="153">
        <f t="shared" si="260"/>
        <v>0</v>
      </c>
      <c r="CP45" s="154"/>
      <c r="CQ45" s="368" t="s">
        <v>130</v>
      </c>
      <c r="CR45" s="1010">
        <f t="shared" ref="CR45:DM45" si="261">SUM(CR46:CR50)</f>
        <v>10</v>
      </c>
      <c r="CS45" s="155">
        <f t="shared" si="261"/>
        <v>0</v>
      </c>
      <c r="CT45" s="155">
        <f t="shared" si="261"/>
        <v>2</v>
      </c>
      <c r="CU45" s="151">
        <f t="shared" si="261"/>
        <v>0</v>
      </c>
      <c r="CV45" s="151">
        <f t="shared" si="261"/>
        <v>0</v>
      </c>
      <c r="CW45" s="151">
        <f t="shared" si="261"/>
        <v>0</v>
      </c>
      <c r="CX45" s="151">
        <f t="shared" si="261"/>
        <v>0</v>
      </c>
      <c r="CY45" s="151">
        <f t="shared" si="261"/>
        <v>1</v>
      </c>
      <c r="CZ45" s="151">
        <f t="shared" si="261"/>
        <v>0</v>
      </c>
      <c r="DA45" s="151">
        <f t="shared" si="261"/>
        <v>0</v>
      </c>
      <c r="DB45" s="151">
        <f t="shared" si="261"/>
        <v>1</v>
      </c>
      <c r="DC45" s="151">
        <f t="shared" si="261"/>
        <v>0</v>
      </c>
      <c r="DD45" s="151">
        <f t="shared" si="261"/>
        <v>0</v>
      </c>
      <c r="DE45" s="151">
        <f t="shared" si="261"/>
        <v>0</v>
      </c>
      <c r="DF45" s="151">
        <f t="shared" si="261"/>
        <v>0</v>
      </c>
      <c r="DG45" s="151">
        <f t="shared" si="261"/>
        <v>0</v>
      </c>
      <c r="DH45" s="151">
        <f t="shared" si="261"/>
        <v>0</v>
      </c>
      <c r="DI45" s="172">
        <f t="shared" si="261"/>
        <v>0</v>
      </c>
      <c r="DJ45" s="159">
        <f t="shared" si="261"/>
        <v>0</v>
      </c>
      <c r="DK45" s="153">
        <f t="shared" si="261"/>
        <v>0</v>
      </c>
      <c r="DL45" s="291">
        <f t="shared" si="261"/>
        <v>0</v>
      </c>
      <c r="DM45" s="357">
        <f t="shared" si="261"/>
        <v>0</v>
      </c>
      <c r="DN45" s="154"/>
      <c r="DO45" s="150" t="s">
        <v>130</v>
      </c>
      <c r="DP45" s="425">
        <f t="shared" ref="DP45:DW45" si="262">SUM(DP46:DP50)</f>
        <v>77</v>
      </c>
      <c r="DQ45" s="159">
        <f t="shared" si="262"/>
        <v>0</v>
      </c>
      <c r="DR45" s="151">
        <f t="shared" si="262"/>
        <v>1</v>
      </c>
      <c r="DS45" s="151">
        <f t="shared" si="262"/>
        <v>0</v>
      </c>
      <c r="DT45" s="172">
        <f t="shared" si="262"/>
        <v>0</v>
      </c>
      <c r="DU45" s="159">
        <f t="shared" si="262"/>
        <v>0</v>
      </c>
      <c r="DV45" s="151">
        <f t="shared" si="262"/>
        <v>0</v>
      </c>
      <c r="DW45" s="155">
        <f t="shared" si="262"/>
        <v>0</v>
      </c>
      <c r="DX45" s="720">
        <f t="shared" si="205"/>
        <v>0</v>
      </c>
      <c r="DY45" s="159">
        <f t="shared" ref="DY45:EO45" si="263">SUM(DY46:DY50)</f>
        <v>0</v>
      </c>
      <c r="DZ45" s="155">
        <f t="shared" si="263"/>
        <v>0</v>
      </c>
      <c r="EA45" s="155">
        <f t="shared" si="263"/>
        <v>0</v>
      </c>
      <c r="EB45" s="716">
        <f t="shared" si="206"/>
        <v>0</v>
      </c>
      <c r="EC45" s="151">
        <f t="shared" si="263"/>
        <v>0</v>
      </c>
      <c r="ED45" s="155">
        <f t="shared" si="263"/>
        <v>0</v>
      </c>
      <c r="EE45" s="155">
        <f t="shared" si="263"/>
        <v>0</v>
      </c>
      <c r="EF45" s="353">
        <f t="shared" si="263"/>
        <v>0</v>
      </c>
      <c r="EG45" s="159">
        <f t="shared" si="263"/>
        <v>0</v>
      </c>
      <c r="EH45" s="180">
        <f t="shared" si="263"/>
        <v>0</v>
      </c>
      <c r="EI45" s="151">
        <f t="shared" si="263"/>
        <v>0</v>
      </c>
      <c r="EJ45" s="155">
        <f t="shared" si="263"/>
        <v>0</v>
      </c>
      <c r="EK45" s="716">
        <f t="shared" si="207"/>
        <v>0</v>
      </c>
      <c r="EL45" s="151">
        <f t="shared" si="263"/>
        <v>0</v>
      </c>
      <c r="EM45" s="155">
        <f t="shared" si="263"/>
        <v>7</v>
      </c>
      <c r="EN45" s="708">
        <f t="shared" si="208"/>
        <v>9.0909090909090917</v>
      </c>
      <c r="EO45" s="155">
        <f t="shared" si="263"/>
        <v>7</v>
      </c>
      <c r="EP45" s="716">
        <f t="shared" si="209"/>
        <v>9.0909090909090917</v>
      </c>
      <c r="EQ45" s="154"/>
      <c r="ER45" s="150" t="s">
        <v>130</v>
      </c>
      <c r="ES45" s="159">
        <f t="shared" ref="ES45:FK45" si="264">SUM(ES46:ES50)</f>
        <v>0</v>
      </c>
      <c r="ET45" s="151">
        <f t="shared" si="264"/>
        <v>0</v>
      </c>
      <c r="EU45" s="172">
        <f t="shared" si="264"/>
        <v>0</v>
      </c>
      <c r="EV45" s="159">
        <f t="shared" si="264"/>
        <v>0</v>
      </c>
      <c r="EW45" s="155">
        <f t="shared" si="264"/>
        <v>0</v>
      </c>
      <c r="EX45" s="180">
        <f t="shared" si="264"/>
        <v>0</v>
      </c>
      <c r="EY45" s="151">
        <f t="shared" si="264"/>
        <v>0</v>
      </c>
      <c r="EZ45" s="151">
        <f t="shared" si="264"/>
        <v>0</v>
      </c>
      <c r="FA45" s="172">
        <f t="shared" si="264"/>
        <v>0</v>
      </c>
      <c r="FB45" s="159">
        <f t="shared" si="264"/>
        <v>5</v>
      </c>
      <c r="FC45" s="151">
        <f t="shared" si="264"/>
        <v>1</v>
      </c>
      <c r="FD45" s="153">
        <f t="shared" si="264"/>
        <v>0</v>
      </c>
      <c r="FE45" s="151">
        <f t="shared" si="264"/>
        <v>0</v>
      </c>
      <c r="FF45" s="151">
        <f t="shared" si="264"/>
        <v>1</v>
      </c>
      <c r="FG45" s="172">
        <f t="shared" si="264"/>
        <v>0</v>
      </c>
      <c r="FH45" s="159">
        <f t="shared" si="264"/>
        <v>0</v>
      </c>
      <c r="FI45" s="151">
        <f t="shared" si="264"/>
        <v>0</v>
      </c>
      <c r="FJ45" s="153">
        <f t="shared" si="264"/>
        <v>0</v>
      </c>
      <c r="FK45" s="427">
        <f t="shared" si="264"/>
        <v>8</v>
      </c>
      <c r="FL45" s="724">
        <f t="shared" si="165"/>
        <v>50</v>
      </c>
      <c r="FM45" s="151">
        <f t="shared" ref="FM45:GG45" si="265">SUM(FM46:FM50)</f>
        <v>0</v>
      </c>
      <c r="FN45" s="151">
        <f t="shared" si="265"/>
        <v>0</v>
      </c>
      <c r="FO45" s="151">
        <f t="shared" si="265"/>
        <v>1</v>
      </c>
      <c r="FP45" s="151">
        <f t="shared" si="265"/>
        <v>3</v>
      </c>
      <c r="FQ45" s="153">
        <f t="shared" si="265"/>
        <v>0</v>
      </c>
      <c r="FR45" s="159">
        <f t="shared" si="265"/>
        <v>0</v>
      </c>
      <c r="FS45" s="155">
        <f t="shared" si="265"/>
        <v>0</v>
      </c>
      <c r="FT45" s="155">
        <f t="shared" si="265"/>
        <v>0</v>
      </c>
      <c r="FU45" s="151">
        <f t="shared" si="265"/>
        <v>0</v>
      </c>
      <c r="FV45" s="151">
        <f t="shared" si="265"/>
        <v>0</v>
      </c>
      <c r="FW45" s="151">
        <f t="shared" si="265"/>
        <v>0</v>
      </c>
      <c r="FX45" s="151">
        <f t="shared" si="265"/>
        <v>0</v>
      </c>
      <c r="FY45" s="151">
        <f t="shared" si="265"/>
        <v>1</v>
      </c>
      <c r="FZ45" s="151">
        <f t="shared" si="265"/>
        <v>0</v>
      </c>
      <c r="GA45" s="151">
        <f t="shared" si="265"/>
        <v>1</v>
      </c>
      <c r="GB45" s="151">
        <f t="shared" si="265"/>
        <v>1</v>
      </c>
      <c r="GC45" s="151">
        <f t="shared" si="265"/>
        <v>0</v>
      </c>
      <c r="GD45" s="151">
        <f t="shared" si="265"/>
        <v>0</v>
      </c>
      <c r="GE45" s="151">
        <f t="shared" si="265"/>
        <v>0</v>
      </c>
      <c r="GF45" s="151">
        <f t="shared" si="265"/>
        <v>0</v>
      </c>
      <c r="GG45" s="153">
        <f t="shared" si="265"/>
        <v>1</v>
      </c>
      <c r="GH45" s="154"/>
      <c r="GI45" s="150" t="s">
        <v>130</v>
      </c>
      <c r="GJ45" s="487">
        <v>638</v>
      </c>
      <c r="GK45" s="727">
        <f t="shared" si="211"/>
        <v>6.8965517241379306</v>
      </c>
      <c r="GL45" s="159">
        <f t="shared" ref="GL45:HG45" si="266">SUM(GL46:GL50)</f>
        <v>0</v>
      </c>
      <c r="GM45" s="151">
        <f t="shared" si="266"/>
        <v>0</v>
      </c>
      <c r="GN45" s="151">
        <f t="shared" si="266"/>
        <v>1</v>
      </c>
      <c r="GO45" s="151">
        <f t="shared" si="266"/>
        <v>0</v>
      </c>
      <c r="GP45" s="153">
        <f t="shared" si="266"/>
        <v>0</v>
      </c>
      <c r="GQ45" s="159">
        <f t="shared" si="266"/>
        <v>11</v>
      </c>
      <c r="GR45" s="151">
        <f t="shared" si="266"/>
        <v>2</v>
      </c>
      <c r="GS45" s="151">
        <f t="shared" si="266"/>
        <v>3</v>
      </c>
      <c r="GT45" s="151">
        <f t="shared" si="266"/>
        <v>13</v>
      </c>
      <c r="GU45" s="153">
        <f t="shared" si="266"/>
        <v>14</v>
      </c>
      <c r="GV45" s="159">
        <f t="shared" si="266"/>
        <v>48</v>
      </c>
      <c r="GW45" s="159">
        <f t="shared" si="266"/>
        <v>713</v>
      </c>
      <c r="GX45" s="730">
        <f t="shared" si="213"/>
        <v>6.7321178120617109</v>
      </c>
      <c r="GY45" s="159">
        <f t="shared" si="266"/>
        <v>4</v>
      </c>
      <c r="GZ45" s="151">
        <f t="shared" si="266"/>
        <v>0</v>
      </c>
      <c r="HA45" s="151">
        <f t="shared" si="266"/>
        <v>0</v>
      </c>
      <c r="HB45" s="151">
        <f t="shared" si="266"/>
        <v>0</v>
      </c>
      <c r="HC45" s="151">
        <f t="shared" si="266"/>
        <v>0</v>
      </c>
      <c r="HD45" s="151">
        <f t="shared" si="266"/>
        <v>0</v>
      </c>
      <c r="HE45" s="151">
        <f t="shared" si="266"/>
        <v>0</v>
      </c>
      <c r="HF45" s="151">
        <f t="shared" si="266"/>
        <v>0</v>
      </c>
      <c r="HG45" s="153">
        <f t="shared" si="266"/>
        <v>0</v>
      </c>
      <c r="HH45" s="154"/>
      <c r="HI45" s="368" t="s">
        <v>130</v>
      </c>
      <c r="HJ45" s="155">
        <f t="shared" ref="HJ45:IF45" si="267">SUM(HJ46:HJ50)</f>
        <v>0</v>
      </c>
      <c r="HK45" s="155">
        <f t="shared" si="267"/>
        <v>0</v>
      </c>
      <c r="HL45" s="155">
        <f t="shared" si="267"/>
        <v>0</v>
      </c>
      <c r="HM45" s="155">
        <f t="shared" si="267"/>
        <v>0</v>
      </c>
      <c r="HN45" s="155">
        <f t="shared" si="267"/>
        <v>0</v>
      </c>
      <c r="HO45" s="155">
        <f t="shared" si="267"/>
        <v>0</v>
      </c>
      <c r="HP45" s="155">
        <f t="shared" si="267"/>
        <v>0</v>
      </c>
      <c r="HQ45" s="180">
        <f t="shared" si="267"/>
        <v>0</v>
      </c>
      <c r="HR45" s="738">
        <f t="shared" si="267"/>
        <v>46</v>
      </c>
      <c r="HS45" s="732">
        <f t="shared" si="216"/>
        <v>0</v>
      </c>
      <c r="HT45" s="159">
        <f t="shared" si="267"/>
        <v>0</v>
      </c>
      <c r="HU45" s="155">
        <f t="shared" si="267"/>
        <v>0</v>
      </c>
      <c r="HV45" s="155">
        <f t="shared" si="267"/>
        <v>0</v>
      </c>
      <c r="HW45" s="155">
        <f t="shared" si="267"/>
        <v>0</v>
      </c>
      <c r="HX45" s="180">
        <f t="shared" si="267"/>
        <v>0</v>
      </c>
      <c r="HY45" s="151">
        <f t="shared" si="267"/>
        <v>0</v>
      </c>
      <c r="HZ45" s="151">
        <f t="shared" si="267"/>
        <v>0</v>
      </c>
      <c r="IA45" s="151">
        <f t="shared" si="267"/>
        <v>0</v>
      </c>
      <c r="IB45" s="151">
        <f t="shared" si="267"/>
        <v>0</v>
      </c>
      <c r="IC45" s="151">
        <f t="shared" si="267"/>
        <v>0</v>
      </c>
      <c r="ID45" s="151">
        <f t="shared" si="267"/>
        <v>0</v>
      </c>
      <c r="IE45" s="151">
        <f t="shared" si="267"/>
        <v>0</v>
      </c>
      <c r="IF45" s="153">
        <f t="shared" si="267"/>
        <v>0</v>
      </c>
      <c r="IG45" s="154"/>
      <c r="IH45" s="275" t="s">
        <v>130</v>
      </c>
      <c r="II45" s="159">
        <f t="shared" ref="II45:JH45" si="268">SUM(II46:II50)</f>
        <v>0</v>
      </c>
      <c r="IJ45" s="151">
        <f t="shared" si="268"/>
        <v>0</v>
      </c>
      <c r="IK45" s="172">
        <f t="shared" si="268"/>
        <v>0</v>
      </c>
      <c r="IL45" s="159">
        <f t="shared" si="268"/>
        <v>0</v>
      </c>
      <c r="IM45" s="151">
        <f t="shared" si="268"/>
        <v>0</v>
      </c>
      <c r="IN45" s="153">
        <f t="shared" si="268"/>
        <v>0</v>
      </c>
      <c r="IO45" s="151">
        <f t="shared" si="268"/>
        <v>0</v>
      </c>
      <c r="IP45" s="151">
        <f t="shared" si="268"/>
        <v>0</v>
      </c>
      <c r="IQ45" s="172">
        <f t="shared" si="268"/>
        <v>0</v>
      </c>
      <c r="IR45" s="159">
        <f t="shared" si="268"/>
        <v>4</v>
      </c>
      <c r="IS45" s="151">
        <f t="shared" si="268"/>
        <v>2</v>
      </c>
      <c r="IT45" s="153">
        <f t="shared" si="268"/>
        <v>0</v>
      </c>
      <c r="IU45" s="151">
        <f t="shared" si="268"/>
        <v>0</v>
      </c>
      <c r="IV45" s="151">
        <f t="shared" si="268"/>
        <v>0</v>
      </c>
      <c r="IW45" s="153">
        <f t="shared" si="268"/>
        <v>0</v>
      </c>
      <c r="IX45" s="159">
        <f t="shared" si="268"/>
        <v>0</v>
      </c>
      <c r="IY45" s="151">
        <f t="shared" si="268"/>
        <v>0</v>
      </c>
      <c r="IZ45" s="153">
        <f t="shared" si="268"/>
        <v>0</v>
      </c>
      <c r="JA45" s="159">
        <f t="shared" si="268"/>
        <v>0</v>
      </c>
      <c r="JB45" s="151">
        <f t="shared" si="268"/>
        <v>0</v>
      </c>
      <c r="JC45" s="153">
        <f t="shared" si="268"/>
        <v>0</v>
      </c>
      <c r="JD45" s="159">
        <f t="shared" si="268"/>
        <v>0</v>
      </c>
      <c r="JE45" s="151">
        <f t="shared" si="268"/>
        <v>0</v>
      </c>
      <c r="JF45" s="151">
        <f t="shared" si="268"/>
        <v>0</v>
      </c>
      <c r="JG45" s="172">
        <f t="shared" si="268"/>
        <v>0</v>
      </c>
      <c r="JH45" s="153">
        <f t="shared" si="268"/>
        <v>0</v>
      </c>
      <c r="JI45" s="154"/>
      <c r="JJ45" s="275" t="s">
        <v>130</v>
      </c>
      <c r="JK45" s="159">
        <f t="shared" ref="JK45:KJ45" si="269">SUM(JK46:JK50)</f>
        <v>0</v>
      </c>
      <c r="JL45" s="151">
        <f t="shared" si="269"/>
        <v>0</v>
      </c>
      <c r="JM45" s="151">
        <f t="shared" si="269"/>
        <v>0</v>
      </c>
      <c r="JN45" s="151">
        <f t="shared" si="269"/>
        <v>0</v>
      </c>
      <c r="JO45" s="153">
        <f t="shared" si="269"/>
        <v>0</v>
      </c>
      <c r="JP45" s="159">
        <f t="shared" si="269"/>
        <v>0</v>
      </c>
      <c r="JQ45" s="151">
        <f t="shared" si="269"/>
        <v>0</v>
      </c>
      <c r="JR45" s="151">
        <f t="shared" si="269"/>
        <v>0</v>
      </c>
      <c r="JS45" s="151">
        <f t="shared" si="269"/>
        <v>0</v>
      </c>
      <c r="JT45" s="153">
        <f t="shared" si="269"/>
        <v>0</v>
      </c>
      <c r="JU45" s="159">
        <f t="shared" si="269"/>
        <v>0</v>
      </c>
      <c r="JV45" s="155">
        <f t="shared" si="269"/>
        <v>0</v>
      </c>
      <c r="JW45" s="155">
        <f t="shared" si="269"/>
        <v>0</v>
      </c>
      <c r="JX45" s="155">
        <f t="shared" si="269"/>
        <v>0</v>
      </c>
      <c r="JY45" s="180">
        <f t="shared" si="269"/>
        <v>0</v>
      </c>
      <c r="JZ45" s="159">
        <f t="shared" si="269"/>
        <v>0</v>
      </c>
      <c r="KA45" s="155">
        <f t="shared" si="269"/>
        <v>0</v>
      </c>
      <c r="KB45" s="155">
        <f t="shared" si="269"/>
        <v>0</v>
      </c>
      <c r="KC45" s="155">
        <f t="shared" si="269"/>
        <v>1</v>
      </c>
      <c r="KD45" s="180">
        <f t="shared" si="269"/>
        <v>1</v>
      </c>
      <c r="KE45" s="159">
        <f t="shared" si="269"/>
        <v>357</v>
      </c>
      <c r="KF45" s="734">
        <f t="shared" si="219"/>
        <v>7.0028011204481793</v>
      </c>
      <c r="KG45" s="180">
        <f t="shared" si="269"/>
        <v>25</v>
      </c>
      <c r="KH45" s="155">
        <f t="shared" si="269"/>
        <v>0</v>
      </c>
      <c r="KI45" s="155">
        <f t="shared" si="269"/>
        <v>0</v>
      </c>
      <c r="KJ45" s="180">
        <f t="shared" si="269"/>
        <v>0</v>
      </c>
      <c r="KK45" s="301"/>
      <c r="KL45" s="275" t="s">
        <v>130</v>
      </c>
      <c r="KM45" s="159">
        <f t="shared" ref="KM45:LB45" si="270">SUM(KM46:KM50)</f>
        <v>0</v>
      </c>
      <c r="KN45" s="155">
        <f t="shared" si="270"/>
        <v>0</v>
      </c>
      <c r="KO45" s="155">
        <f t="shared" si="270"/>
        <v>0</v>
      </c>
      <c r="KP45" s="155">
        <f t="shared" si="270"/>
        <v>0</v>
      </c>
      <c r="KQ45" s="155">
        <f t="shared" si="270"/>
        <v>0</v>
      </c>
      <c r="KR45" s="155">
        <f t="shared" si="270"/>
        <v>0</v>
      </c>
      <c r="KS45" s="155">
        <f t="shared" si="270"/>
        <v>0</v>
      </c>
      <c r="KT45" s="155">
        <f t="shared" si="270"/>
        <v>0</v>
      </c>
      <c r="KU45" s="180">
        <f t="shared" si="270"/>
        <v>1</v>
      </c>
      <c r="KV45" s="331">
        <f t="shared" si="270"/>
        <v>0</v>
      </c>
      <c r="KW45" s="180">
        <f t="shared" si="270"/>
        <v>0</v>
      </c>
      <c r="KX45" s="288">
        <f t="shared" si="270"/>
        <v>0</v>
      </c>
      <c r="KY45" s="159">
        <f t="shared" si="270"/>
        <v>0</v>
      </c>
      <c r="KZ45" s="155">
        <f t="shared" si="270"/>
        <v>0</v>
      </c>
      <c r="LA45" s="155">
        <f t="shared" si="270"/>
        <v>0</v>
      </c>
      <c r="LB45" s="180">
        <f t="shared" si="270"/>
        <v>0</v>
      </c>
      <c r="LD45" s="275" t="s">
        <v>130</v>
      </c>
      <c r="LE45" s="417">
        <f t="shared" ref="LE45:LR45" si="271">SUM(LE46:LE50)</f>
        <v>0</v>
      </c>
      <c r="LF45" s="417">
        <f t="shared" si="271"/>
        <v>0</v>
      </c>
      <c r="LG45" s="417">
        <f t="shared" si="271"/>
        <v>0</v>
      </c>
      <c r="LH45" s="417">
        <f t="shared" si="271"/>
        <v>0</v>
      </c>
      <c r="LI45" s="417">
        <f t="shared" si="271"/>
        <v>0</v>
      </c>
      <c r="LJ45" s="795">
        <f t="shared" si="271"/>
        <v>0</v>
      </c>
      <c r="LK45" s="454">
        <f t="shared" si="271"/>
        <v>0</v>
      </c>
      <c r="LL45" s="460">
        <f t="shared" si="271"/>
        <v>0</v>
      </c>
      <c r="LM45" s="460">
        <f t="shared" si="271"/>
        <v>0</v>
      </c>
      <c r="LN45" s="462">
        <f t="shared" si="271"/>
        <v>0</v>
      </c>
      <c r="LO45" s="503">
        <f t="shared" si="271"/>
        <v>10</v>
      </c>
      <c r="LP45" s="504">
        <f t="shared" si="271"/>
        <v>2</v>
      </c>
      <c r="LQ45" s="504">
        <f t="shared" si="271"/>
        <v>0</v>
      </c>
      <c r="LR45" s="505">
        <f t="shared" si="271"/>
        <v>0</v>
      </c>
      <c r="LS45" s="454">
        <f t="shared" ref="LS45:LW45" si="272">SUM(LS46:LS50)</f>
        <v>0</v>
      </c>
      <c r="LT45" s="460">
        <f t="shared" si="272"/>
        <v>0</v>
      </c>
      <c r="LU45" s="460">
        <f t="shared" si="272"/>
        <v>0</v>
      </c>
      <c r="LV45" s="460">
        <f t="shared" si="272"/>
        <v>0</v>
      </c>
      <c r="LW45" s="462">
        <f t="shared" si="272"/>
        <v>0</v>
      </c>
      <c r="LX45" s="961"/>
    </row>
    <row r="46" spans="1:336" s="288" customFormat="1" ht="18.75" x14ac:dyDescent="0.3">
      <c r="A46" s="235">
        <v>1445</v>
      </c>
      <c r="B46" s="201" t="s">
        <v>137</v>
      </c>
      <c r="C46" s="202">
        <v>53</v>
      </c>
      <c r="D46" s="380">
        <v>0</v>
      </c>
      <c r="E46" s="326">
        <v>0</v>
      </c>
      <c r="F46" s="326">
        <v>0</v>
      </c>
      <c r="G46" s="705">
        <v>0</v>
      </c>
      <c r="H46" s="326">
        <v>0</v>
      </c>
      <c r="I46" s="379">
        <v>0</v>
      </c>
      <c r="J46" s="380">
        <v>8</v>
      </c>
      <c r="K46" s="326">
        <v>6</v>
      </c>
      <c r="L46" s="326">
        <v>7</v>
      </c>
      <c r="M46" s="406">
        <v>13.20754716981132</v>
      </c>
      <c r="N46" s="380">
        <v>8</v>
      </c>
      <c r="O46" s="326">
        <v>6</v>
      </c>
      <c r="P46" s="326">
        <v>7</v>
      </c>
      <c r="Q46" s="386">
        <v>13.20754716981132</v>
      </c>
      <c r="R46" s="380">
        <v>0</v>
      </c>
      <c r="S46" s="326">
        <v>0</v>
      </c>
      <c r="T46" s="326">
        <v>0</v>
      </c>
      <c r="U46" s="326">
        <v>0</v>
      </c>
      <c r="V46" s="326">
        <v>0</v>
      </c>
      <c r="W46" s="327">
        <v>0</v>
      </c>
      <c r="X46" s="326">
        <v>8</v>
      </c>
      <c r="Y46" s="326">
        <v>6</v>
      </c>
      <c r="Z46" s="326">
        <v>8</v>
      </c>
      <c r="AA46" s="326">
        <v>6</v>
      </c>
      <c r="AB46" s="326">
        <v>7</v>
      </c>
      <c r="AC46" s="326">
        <v>7</v>
      </c>
      <c r="AD46" s="326">
        <v>0</v>
      </c>
      <c r="AE46" s="326">
        <v>0</v>
      </c>
      <c r="AF46" s="327">
        <v>0</v>
      </c>
      <c r="AG46" s="204"/>
      <c r="AH46" s="148"/>
      <c r="AI46" s="276" t="s">
        <v>137</v>
      </c>
      <c r="AJ46" s="202">
        <v>61</v>
      </c>
      <c r="AK46" s="327">
        <v>4</v>
      </c>
      <c r="AL46" s="708">
        <v>6.557377049180328</v>
      </c>
      <c r="AM46" s="326">
        <v>4</v>
      </c>
      <c r="AN46" s="326">
        <v>4</v>
      </c>
      <c r="AO46" s="326">
        <v>0</v>
      </c>
      <c r="AP46" s="326">
        <v>0</v>
      </c>
      <c r="AQ46" s="327">
        <v>8</v>
      </c>
      <c r="AR46" s="326">
        <v>0</v>
      </c>
      <c r="AS46" s="326">
        <v>0</v>
      </c>
      <c r="AT46" s="379">
        <v>4</v>
      </c>
      <c r="AU46" s="380">
        <v>7</v>
      </c>
      <c r="AV46" s="708">
        <v>11.475409836065573</v>
      </c>
      <c r="AW46" s="326">
        <v>7</v>
      </c>
      <c r="AX46" s="744">
        <v>7</v>
      </c>
      <c r="AY46" s="326">
        <v>0</v>
      </c>
      <c r="AZ46" s="326">
        <v>0</v>
      </c>
      <c r="BA46" s="326">
        <v>0</v>
      </c>
      <c r="BB46" s="708">
        <v>0</v>
      </c>
      <c r="BC46" s="326">
        <v>0</v>
      </c>
      <c r="BD46" s="326">
        <v>0</v>
      </c>
      <c r="BE46" s="326">
        <v>0</v>
      </c>
      <c r="BF46" s="708">
        <v>0</v>
      </c>
      <c r="BG46" s="326">
        <v>0</v>
      </c>
      <c r="BH46" s="813">
        <v>0</v>
      </c>
      <c r="BI46" s="813">
        <v>0</v>
      </c>
      <c r="BJ46" s="813">
        <v>0</v>
      </c>
      <c r="BK46" s="813">
        <v>0</v>
      </c>
      <c r="BL46" s="813">
        <v>0</v>
      </c>
      <c r="BM46" s="814">
        <v>0</v>
      </c>
      <c r="BN46" s="148"/>
      <c r="BO46" s="201" t="s">
        <v>137</v>
      </c>
      <c r="BP46" s="202">
        <v>69</v>
      </c>
      <c r="BQ46" s="380">
        <v>0</v>
      </c>
      <c r="BR46" s="326">
        <v>4</v>
      </c>
      <c r="BS46" s="326">
        <v>0</v>
      </c>
      <c r="BT46" s="326">
        <v>0</v>
      </c>
      <c r="BU46" s="326">
        <v>0</v>
      </c>
      <c r="BV46" s="326">
        <v>0</v>
      </c>
      <c r="BW46" s="326">
        <v>0</v>
      </c>
      <c r="BX46" s="326">
        <v>2</v>
      </c>
      <c r="BY46" s="708">
        <v>0</v>
      </c>
      <c r="BZ46" s="326">
        <v>0</v>
      </c>
      <c r="CA46" s="326">
        <v>0</v>
      </c>
      <c r="CB46" s="326">
        <v>0</v>
      </c>
      <c r="CC46" s="708">
        <v>0</v>
      </c>
      <c r="CD46" s="326">
        <v>0</v>
      </c>
      <c r="CE46" s="326">
        <v>2</v>
      </c>
      <c r="CF46" s="326">
        <v>0</v>
      </c>
      <c r="CG46" s="326">
        <v>0</v>
      </c>
      <c r="CH46" s="326">
        <v>0</v>
      </c>
      <c r="CI46" s="379">
        <v>0</v>
      </c>
      <c r="CJ46" s="380"/>
      <c r="CK46" s="326">
        <v>1</v>
      </c>
      <c r="CL46" s="716">
        <v>1.4492753623188406</v>
      </c>
      <c r="CM46" s="326"/>
      <c r="CN46" s="326"/>
      <c r="CO46" s="327">
        <v>0</v>
      </c>
      <c r="CP46" s="148"/>
      <c r="CQ46" s="370" t="s">
        <v>137</v>
      </c>
      <c r="CR46" s="1011">
        <v>9</v>
      </c>
      <c r="CS46" s="203"/>
      <c r="CT46" s="203">
        <v>2</v>
      </c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79"/>
      <c r="DJ46" s="380"/>
      <c r="DK46" s="327"/>
      <c r="DL46" s="326"/>
      <c r="DM46" s="327"/>
      <c r="DN46" s="148"/>
      <c r="DO46" s="201" t="s">
        <v>137</v>
      </c>
      <c r="DP46" s="202">
        <v>67</v>
      </c>
      <c r="DQ46" s="380"/>
      <c r="DR46" s="326"/>
      <c r="DS46" s="326"/>
      <c r="DT46" s="379"/>
      <c r="DU46" s="380"/>
      <c r="DV46" s="326"/>
      <c r="DW46" s="326"/>
      <c r="DX46" s="720">
        <v>0</v>
      </c>
      <c r="DY46" s="380"/>
      <c r="DZ46" s="326"/>
      <c r="EA46" s="326"/>
      <c r="EB46" s="716">
        <v>0</v>
      </c>
      <c r="EC46" s="326"/>
      <c r="ED46" s="326"/>
      <c r="EE46" s="326"/>
      <c r="EF46" s="379"/>
      <c r="EG46" s="380">
        <v>0</v>
      </c>
      <c r="EH46" s="327">
        <v>0</v>
      </c>
      <c r="EI46" s="326"/>
      <c r="EJ46" s="326"/>
      <c r="EK46" s="716">
        <v>0</v>
      </c>
      <c r="EL46" s="326"/>
      <c r="EM46" s="326">
        <v>5</v>
      </c>
      <c r="EN46" s="708">
        <v>7.4626865671641784</v>
      </c>
      <c r="EO46" s="326">
        <v>5</v>
      </c>
      <c r="EP46" s="716">
        <v>7.4626865671641784</v>
      </c>
      <c r="EQ46" s="148"/>
      <c r="ER46" s="201" t="s">
        <v>137</v>
      </c>
      <c r="ES46" s="380">
        <v>0</v>
      </c>
      <c r="ET46" s="326">
        <v>0</v>
      </c>
      <c r="EU46" s="379">
        <v>0</v>
      </c>
      <c r="EV46" s="380">
        <v>0</v>
      </c>
      <c r="EW46" s="326">
        <v>0</v>
      </c>
      <c r="EX46" s="327">
        <v>0</v>
      </c>
      <c r="EY46" s="326">
        <v>0</v>
      </c>
      <c r="EZ46" s="326">
        <v>0</v>
      </c>
      <c r="FA46" s="379">
        <v>0</v>
      </c>
      <c r="FB46" s="380">
        <v>4</v>
      </c>
      <c r="FC46" s="326">
        <v>1</v>
      </c>
      <c r="FD46" s="327">
        <v>0</v>
      </c>
      <c r="FE46" s="326">
        <v>0</v>
      </c>
      <c r="FF46" s="326">
        <v>1</v>
      </c>
      <c r="FG46" s="379">
        <v>0</v>
      </c>
      <c r="FH46" s="380">
        <v>0</v>
      </c>
      <c r="FI46" s="326">
        <v>0</v>
      </c>
      <c r="FJ46" s="327">
        <v>0</v>
      </c>
      <c r="FK46" s="205">
        <v>0</v>
      </c>
      <c r="FL46" s="724" t="e">
        <v>#DIV/0!</v>
      </c>
      <c r="FM46" s="326">
        <v>0</v>
      </c>
      <c r="FN46" s="326">
        <v>0</v>
      </c>
      <c r="FO46" s="326">
        <v>0</v>
      </c>
      <c r="FP46" s="326">
        <v>1</v>
      </c>
      <c r="FQ46" s="327">
        <v>0</v>
      </c>
      <c r="FR46" s="380">
        <v>0</v>
      </c>
      <c r="FS46" s="326">
        <v>0</v>
      </c>
      <c r="FT46" s="326">
        <v>0</v>
      </c>
      <c r="FU46" s="326">
        <v>0</v>
      </c>
      <c r="FV46" s="326">
        <v>0</v>
      </c>
      <c r="FW46" s="326">
        <v>0</v>
      </c>
      <c r="FX46" s="326">
        <v>0</v>
      </c>
      <c r="FY46" s="326">
        <v>1</v>
      </c>
      <c r="FZ46" s="326">
        <v>0</v>
      </c>
      <c r="GA46" s="326">
        <v>0</v>
      </c>
      <c r="GB46" s="326">
        <v>1</v>
      </c>
      <c r="GC46" s="326">
        <v>0</v>
      </c>
      <c r="GD46" s="326">
        <v>0</v>
      </c>
      <c r="GE46" s="326">
        <v>0</v>
      </c>
      <c r="GF46" s="326">
        <v>0</v>
      </c>
      <c r="GG46" s="327">
        <v>1</v>
      </c>
      <c r="GH46" s="148"/>
      <c r="GI46" s="201" t="s">
        <v>137</v>
      </c>
      <c r="GJ46" s="486">
        <v>549</v>
      </c>
      <c r="GK46" s="727">
        <v>4.3715846994535523</v>
      </c>
      <c r="GL46" s="380">
        <v>0</v>
      </c>
      <c r="GM46" s="326">
        <v>0</v>
      </c>
      <c r="GN46" s="326">
        <v>0</v>
      </c>
      <c r="GO46" s="326">
        <v>0</v>
      </c>
      <c r="GP46" s="327">
        <v>0</v>
      </c>
      <c r="GQ46" s="380">
        <v>5</v>
      </c>
      <c r="GR46" s="326">
        <v>1</v>
      </c>
      <c r="GS46" s="326">
        <v>2</v>
      </c>
      <c r="GT46" s="326">
        <v>8</v>
      </c>
      <c r="GU46" s="327">
        <v>8</v>
      </c>
      <c r="GV46" s="205">
        <v>34</v>
      </c>
      <c r="GW46" s="205">
        <v>614</v>
      </c>
      <c r="GX46" s="730">
        <v>5.5374592833876219</v>
      </c>
      <c r="GY46" s="380">
        <v>1</v>
      </c>
      <c r="GZ46" s="326">
        <v>0</v>
      </c>
      <c r="HA46" s="326">
        <v>0</v>
      </c>
      <c r="HB46" s="326">
        <v>0</v>
      </c>
      <c r="HC46" s="326">
        <v>0</v>
      </c>
      <c r="HD46" s="326">
        <v>0</v>
      </c>
      <c r="HE46" s="326">
        <v>0</v>
      </c>
      <c r="HF46" s="326">
        <v>0</v>
      </c>
      <c r="HG46" s="327">
        <v>0</v>
      </c>
      <c r="HH46" s="148"/>
      <c r="HI46" s="370" t="s">
        <v>137</v>
      </c>
      <c r="HJ46" s="203">
        <v>0</v>
      </c>
      <c r="HK46" s="203">
        <v>0</v>
      </c>
      <c r="HL46" s="203">
        <v>0</v>
      </c>
      <c r="HM46" s="203">
        <v>0</v>
      </c>
      <c r="HN46" s="203">
        <v>0</v>
      </c>
      <c r="HO46" s="203">
        <v>0</v>
      </c>
      <c r="HP46" s="203">
        <v>0</v>
      </c>
      <c r="HQ46" s="173">
        <v>0</v>
      </c>
      <c r="HR46" s="738">
        <v>40</v>
      </c>
      <c r="HS46" s="732">
        <v>0</v>
      </c>
      <c r="HT46" s="205">
        <v>0</v>
      </c>
      <c r="HU46" s="203">
        <v>0</v>
      </c>
      <c r="HV46" s="203">
        <v>0</v>
      </c>
      <c r="HW46" s="203">
        <v>0</v>
      </c>
      <c r="HX46" s="173">
        <v>0</v>
      </c>
      <c r="HY46" s="326">
        <v>0</v>
      </c>
      <c r="HZ46" s="326">
        <v>0</v>
      </c>
      <c r="IA46" s="326">
        <v>0</v>
      </c>
      <c r="IB46" s="326">
        <v>0</v>
      </c>
      <c r="IC46" s="326">
        <v>0</v>
      </c>
      <c r="ID46" s="326">
        <v>0</v>
      </c>
      <c r="IE46" s="326">
        <v>0</v>
      </c>
      <c r="IF46" s="327">
        <v>0</v>
      </c>
      <c r="IG46" s="148"/>
      <c r="IH46" s="276" t="s">
        <v>137</v>
      </c>
      <c r="II46" s="380">
        <v>0</v>
      </c>
      <c r="IJ46" s="326">
        <v>0</v>
      </c>
      <c r="IK46" s="379">
        <v>0</v>
      </c>
      <c r="IL46" s="380">
        <v>0</v>
      </c>
      <c r="IM46" s="326">
        <v>0</v>
      </c>
      <c r="IN46" s="327">
        <v>0</v>
      </c>
      <c r="IO46" s="326">
        <v>0</v>
      </c>
      <c r="IP46" s="326">
        <v>0</v>
      </c>
      <c r="IQ46" s="379">
        <v>0</v>
      </c>
      <c r="IR46" s="380">
        <v>3</v>
      </c>
      <c r="IS46" s="326">
        <v>2</v>
      </c>
      <c r="IT46" s="327">
        <v>0</v>
      </c>
      <c r="IU46" s="326">
        <v>0</v>
      </c>
      <c r="IV46" s="326">
        <v>0</v>
      </c>
      <c r="IW46" s="327">
        <v>0</v>
      </c>
      <c r="IX46" s="380">
        <v>0</v>
      </c>
      <c r="IY46" s="326">
        <v>0</v>
      </c>
      <c r="IZ46" s="327">
        <v>0</v>
      </c>
      <c r="JA46" s="380">
        <v>0</v>
      </c>
      <c r="JB46" s="326">
        <v>0</v>
      </c>
      <c r="JC46" s="327">
        <v>0</v>
      </c>
      <c r="JD46" s="380">
        <v>0</v>
      </c>
      <c r="JE46" s="326">
        <v>0</v>
      </c>
      <c r="JF46" s="326">
        <v>0</v>
      </c>
      <c r="JG46" s="326">
        <v>0</v>
      </c>
      <c r="JH46" s="327">
        <v>0</v>
      </c>
      <c r="JI46" s="148"/>
      <c r="JJ46" s="276" t="s">
        <v>137</v>
      </c>
      <c r="JK46" s="380">
        <v>0</v>
      </c>
      <c r="JL46" s="326">
        <v>0</v>
      </c>
      <c r="JM46" s="326">
        <v>0</v>
      </c>
      <c r="JN46" s="326">
        <v>0</v>
      </c>
      <c r="JO46" s="327">
        <v>0</v>
      </c>
      <c r="JP46" s="380">
        <v>0</v>
      </c>
      <c r="JQ46" s="326">
        <v>0</v>
      </c>
      <c r="JR46" s="326">
        <v>0</v>
      </c>
      <c r="JS46" s="326">
        <v>0</v>
      </c>
      <c r="JT46" s="327">
        <v>0</v>
      </c>
      <c r="JU46" s="380">
        <v>0</v>
      </c>
      <c r="JV46" s="326">
        <v>0</v>
      </c>
      <c r="JW46" s="326">
        <v>0</v>
      </c>
      <c r="JX46" s="326">
        <v>0</v>
      </c>
      <c r="JY46" s="327">
        <v>0</v>
      </c>
      <c r="JZ46" s="380">
        <v>0</v>
      </c>
      <c r="KA46" s="326">
        <v>0</v>
      </c>
      <c r="KB46" s="326">
        <v>0</v>
      </c>
      <c r="KC46" s="326">
        <v>1</v>
      </c>
      <c r="KD46" s="327">
        <v>1</v>
      </c>
      <c r="KE46" s="205">
        <v>307</v>
      </c>
      <c r="KF46" s="734">
        <v>6.5146579804560263</v>
      </c>
      <c r="KG46" s="173">
        <v>20</v>
      </c>
      <c r="KH46" s="205">
        <v>0</v>
      </c>
      <c r="KI46" s="203">
        <v>0</v>
      </c>
      <c r="KJ46" s="173">
        <v>0</v>
      </c>
      <c r="KK46" s="301"/>
      <c r="KL46" s="276" t="s">
        <v>137</v>
      </c>
      <c r="KM46" s="205">
        <v>0</v>
      </c>
      <c r="KN46" s="203">
        <v>0</v>
      </c>
      <c r="KO46" s="203">
        <v>0</v>
      </c>
      <c r="KP46" s="203">
        <v>0</v>
      </c>
      <c r="KQ46" s="203">
        <v>0</v>
      </c>
      <c r="KR46" s="203">
        <v>0</v>
      </c>
      <c r="KS46" s="203">
        <v>0</v>
      </c>
      <c r="KT46" s="203">
        <v>0</v>
      </c>
      <c r="KU46" s="173">
        <v>1</v>
      </c>
      <c r="KV46" s="332"/>
      <c r="KW46" s="173"/>
      <c r="KY46" s="205"/>
      <c r="KZ46" s="203"/>
      <c r="LA46" s="203"/>
      <c r="LB46" s="173"/>
      <c r="LD46" s="276" t="s">
        <v>137</v>
      </c>
      <c r="LE46" s="419"/>
      <c r="LF46" s="419"/>
      <c r="LG46" s="419"/>
      <c r="LH46" s="419"/>
      <c r="LI46" s="419"/>
      <c r="LJ46" s="545"/>
      <c r="LK46" s="480"/>
      <c r="LL46" s="452"/>
      <c r="LM46" s="452"/>
      <c r="LN46" s="453"/>
      <c r="LO46" s="480">
        <v>7</v>
      </c>
      <c r="LP46" s="452">
        <v>1</v>
      </c>
      <c r="LQ46" s="452"/>
      <c r="LR46" s="453"/>
      <c r="LS46" s="480"/>
      <c r="LT46" s="452"/>
      <c r="LU46" s="452"/>
      <c r="LV46" s="452"/>
      <c r="LW46" s="914"/>
      <c r="LX46" s="961"/>
    </row>
    <row r="47" spans="1:336" s="288" customFormat="1" ht="18.75" x14ac:dyDescent="0.3">
      <c r="A47" s="236" t="s">
        <v>127</v>
      </c>
      <c r="B47" s="201" t="s">
        <v>146</v>
      </c>
      <c r="C47" s="202">
        <v>0</v>
      </c>
      <c r="D47" s="380"/>
      <c r="E47" s="326"/>
      <c r="F47" s="326"/>
      <c r="G47" s="705" t="e">
        <f t="shared" si="152"/>
        <v>#DIV/0!</v>
      </c>
      <c r="H47" s="326"/>
      <c r="I47" s="379"/>
      <c r="J47" s="380">
        <v>2</v>
      </c>
      <c r="K47" s="326">
        <v>1</v>
      </c>
      <c r="L47" s="326"/>
      <c r="M47" s="406" t="e">
        <f t="shared" si="190"/>
        <v>#DIV/0!</v>
      </c>
      <c r="N47" s="380">
        <v>2</v>
      </c>
      <c r="O47" s="326">
        <v>1</v>
      </c>
      <c r="P47" s="326"/>
      <c r="Q47" s="386" t="e">
        <f t="shared" si="192"/>
        <v>#DIV/0!</v>
      </c>
      <c r="R47" s="380"/>
      <c r="S47" s="326"/>
      <c r="T47" s="326"/>
      <c r="U47" s="326"/>
      <c r="V47" s="326"/>
      <c r="W47" s="327"/>
      <c r="X47" s="326">
        <v>2</v>
      </c>
      <c r="Y47" s="326">
        <v>1</v>
      </c>
      <c r="Z47" s="326">
        <v>2</v>
      </c>
      <c r="AA47" s="326">
        <v>1</v>
      </c>
      <c r="AB47" s="326"/>
      <c r="AC47" s="326">
        <v>2</v>
      </c>
      <c r="AD47" s="326"/>
      <c r="AE47" s="326"/>
      <c r="AF47" s="327"/>
      <c r="AG47" s="204"/>
      <c r="AH47" s="148"/>
      <c r="AI47" s="276" t="s">
        <v>146</v>
      </c>
      <c r="AJ47" s="202">
        <v>0</v>
      </c>
      <c r="AK47" s="327"/>
      <c r="AL47" s="708" t="e">
        <f t="shared" ref="AL47" si="273">AK47/AJ47*100</f>
        <v>#DIV/0!</v>
      </c>
      <c r="AM47" s="326"/>
      <c r="AN47" s="326"/>
      <c r="AO47" s="326"/>
      <c r="AP47" s="326"/>
      <c r="AQ47" s="327"/>
      <c r="AR47" s="326"/>
      <c r="AS47" s="326"/>
      <c r="AT47" s="379"/>
      <c r="AU47" s="380"/>
      <c r="AV47" s="708" t="e">
        <f t="shared" ref="AV47" si="274">AU47/AJ47*100</f>
        <v>#DIV/0!</v>
      </c>
      <c r="AW47" s="326"/>
      <c r="AX47" s="744"/>
      <c r="AY47" s="326"/>
      <c r="AZ47" s="326"/>
      <c r="BA47" s="326"/>
      <c r="BB47" s="708" t="e">
        <f t="shared" si="156"/>
        <v>#DIV/0!</v>
      </c>
      <c r="BC47" s="326"/>
      <c r="BD47" s="326"/>
      <c r="BE47" s="326">
        <v>1</v>
      </c>
      <c r="BF47" s="708" t="e">
        <f t="shared" ref="BF47" si="275">BE47/AJ47*100</f>
        <v>#DIV/0!</v>
      </c>
      <c r="BG47" s="326"/>
      <c r="BH47" s="813"/>
      <c r="BI47" s="813"/>
      <c r="BJ47" s="813"/>
      <c r="BK47" s="813"/>
      <c r="BL47" s="813"/>
      <c r="BM47" s="814"/>
      <c r="BN47" s="148"/>
      <c r="BO47" s="201" t="s">
        <v>146</v>
      </c>
      <c r="BP47" s="202">
        <v>0</v>
      </c>
      <c r="BQ47" s="380"/>
      <c r="BR47" s="326">
        <v>2</v>
      </c>
      <c r="BS47" s="326"/>
      <c r="BT47" s="326"/>
      <c r="BU47" s="326"/>
      <c r="BV47" s="326"/>
      <c r="BW47" s="326"/>
      <c r="BX47" s="326"/>
      <c r="BY47" s="708" t="e">
        <f t="shared" si="200"/>
        <v>#DIV/0!</v>
      </c>
      <c r="BZ47" s="326"/>
      <c r="CA47" s="326"/>
      <c r="CB47" s="326"/>
      <c r="CC47" s="708" t="e">
        <f t="shared" si="201"/>
        <v>#DIV/0!</v>
      </c>
      <c r="CD47" s="326"/>
      <c r="CE47" s="326"/>
      <c r="CF47" s="326"/>
      <c r="CG47" s="326"/>
      <c r="CH47" s="813"/>
      <c r="CI47" s="964"/>
      <c r="CJ47" s="380"/>
      <c r="CK47" s="326"/>
      <c r="CL47" s="716" t="e">
        <f t="shared" si="202"/>
        <v>#DIV/0!</v>
      </c>
      <c r="CM47" s="326"/>
      <c r="CN47" s="326"/>
      <c r="CO47" s="327"/>
      <c r="CP47" s="148"/>
      <c r="CQ47" s="370" t="s">
        <v>146</v>
      </c>
      <c r="CR47" s="1011">
        <v>0</v>
      </c>
      <c r="CS47" s="203"/>
      <c r="CT47" s="203"/>
      <c r="CU47" s="326"/>
      <c r="CV47" s="326"/>
      <c r="CW47" s="326"/>
      <c r="CX47" s="326"/>
      <c r="CY47" s="326">
        <v>1</v>
      </c>
      <c r="CZ47" s="326"/>
      <c r="DA47" s="326"/>
      <c r="DB47" s="326">
        <v>1</v>
      </c>
      <c r="DC47" s="326"/>
      <c r="DD47" s="326"/>
      <c r="DE47" s="326"/>
      <c r="DF47" s="326"/>
      <c r="DG47" s="326"/>
      <c r="DH47" s="326"/>
      <c r="DI47" s="379"/>
      <c r="DJ47" s="380"/>
      <c r="DK47" s="327"/>
      <c r="DL47" s="326"/>
      <c r="DM47" s="327"/>
      <c r="DN47" s="148"/>
      <c r="DO47" s="201" t="s">
        <v>146</v>
      </c>
      <c r="DP47" s="202">
        <v>0</v>
      </c>
      <c r="DQ47" s="380"/>
      <c r="DR47" s="326"/>
      <c r="DS47" s="326"/>
      <c r="DT47" s="379"/>
      <c r="DU47" s="380"/>
      <c r="DV47" s="326"/>
      <c r="DW47" s="326"/>
      <c r="DX47" s="720" t="e">
        <f t="shared" ref="DX47" si="276">DW47/DP47*100</f>
        <v>#DIV/0!</v>
      </c>
      <c r="DY47" s="380"/>
      <c r="DZ47" s="326"/>
      <c r="EA47" s="326"/>
      <c r="EB47" s="716" t="e">
        <f t="shared" ref="EB47" si="277">EA47/DP47*100</f>
        <v>#DIV/0!</v>
      </c>
      <c r="EC47" s="326"/>
      <c r="ED47" s="326"/>
      <c r="EE47" s="326"/>
      <c r="EF47" s="379"/>
      <c r="EG47" s="380"/>
      <c r="EH47" s="327"/>
      <c r="EI47" s="326"/>
      <c r="EJ47" s="326"/>
      <c r="EK47" s="716" t="e">
        <f t="shared" ref="EK47" si="278">EJ47/DP47*100</f>
        <v>#DIV/0!</v>
      </c>
      <c r="EL47" s="326"/>
      <c r="EM47" s="326">
        <v>1</v>
      </c>
      <c r="EN47" s="708" t="e">
        <f t="shared" ref="EN47" si="279">EM47/DP47*100</f>
        <v>#DIV/0!</v>
      </c>
      <c r="EO47" s="326">
        <v>1</v>
      </c>
      <c r="EP47" s="716" t="e">
        <f t="shared" ref="EP47" si="280">EO47/DP47*100</f>
        <v>#DIV/0!</v>
      </c>
      <c r="EQ47" s="148"/>
      <c r="ER47" s="201" t="s">
        <v>146</v>
      </c>
      <c r="ES47" s="380"/>
      <c r="ET47" s="326"/>
      <c r="EU47" s="379"/>
      <c r="EV47" s="380"/>
      <c r="EW47" s="326"/>
      <c r="EX47" s="327"/>
      <c r="EY47" s="326"/>
      <c r="EZ47" s="326"/>
      <c r="FA47" s="379"/>
      <c r="FB47" s="380"/>
      <c r="FC47" s="326"/>
      <c r="FD47" s="327"/>
      <c r="FE47" s="326"/>
      <c r="FF47" s="326"/>
      <c r="FG47" s="379"/>
      <c r="FH47" s="380"/>
      <c r="FI47" s="326"/>
      <c r="FJ47" s="327"/>
      <c r="FK47" s="205">
        <v>0</v>
      </c>
      <c r="FL47" s="724" t="e">
        <f t="shared" si="165"/>
        <v>#DIV/0!</v>
      </c>
      <c r="FM47" s="326"/>
      <c r="FN47" s="326"/>
      <c r="FO47" s="326">
        <v>1</v>
      </c>
      <c r="FP47" s="326">
        <v>2</v>
      </c>
      <c r="FQ47" s="327"/>
      <c r="FR47" s="380"/>
      <c r="FS47" s="326"/>
      <c r="FT47" s="326"/>
      <c r="FU47" s="326"/>
      <c r="FV47" s="326"/>
      <c r="FW47" s="326"/>
      <c r="FX47" s="326"/>
      <c r="FY47" s="326"/>
      <c r="FZ47" s="326"/>
      <c r="GA47" s="326">
        <v>1</v>
      </c>
      <c r="GB47" s="326"/>
      <c r="GC47" s="326"/>
      <c r="GD47" s="326"/>
      <c r="GE47" s="326"/>
      <c r="GF47" s="326"/>
      <c r="GG47" s="327"/>
      <c r="GH47" s="148"/>
      <c r="GI47" s="201" t="s">
        <v>146</v>
      </c>
      <c r="GJ47" s="486">
        <v>0</v>
      </c>
      <c r="GK47" s="727" t="e">
        <f t="shared" ref="GK47" si="281">(SUM(GL47:GU47)/GJ47)*100</f>
        <v>#DIV/0!</v>
      </c>
      <c r="GL47" s="380"/>
      <c r="GM47" s="326"/>
      <c r="GN47" s="326"/>
      <c r="GO47" s="326"/>
      <c r="GP47" s="327"/>
      <c r="GQ47" s="380"/>
      <c r="GR47" s="326"/>
      <c r="GS47" s="326">
        <v>1</v>
      </c>
      <c r="GT47" s="326">
        <v>2</v>
      </c>
      <c r="GU47" s="327">
        <v>2</v>
      </c>
      <c r="GV47" s="205">
        <v>5</v>
      </c>
      <c r="GW47" s="205">
        <v>0</v>
      </c>
      <c r="GX47" s="730" t="e">
        <f t="shared" ref="GX47" si="282">GV47/GW47*100</f>
        <v>#DIV/0!</v>
      </c>
      <c r="GY47" s="380">
        <v>3</v>
      </c>
      <c r="GZ47" s="326"/>
      <c r="HA47" s="326"/>
      <c r="HB47" s="326"/>
      <c r="HC47" s="326"/>
      <c r="HD47" s="326"/>
      <c r="HE47" s="326"/>
      <c r="HF47" s="326"/>
      <c r="HG47" s="327"/>
      <c r="HH47" s="148"/>
      <c r="HI47" s="370" t="s">
        <v>146</v>
      </c>
      <c r="HJ47" s="203"/>
      <c r="HK47" s="203"/>
      <c r="HL47" s="203"/>
      <c r="HM47" s="203"/>
      <c r="HN47" s="203"/>
      <c r="HO47" s="203"/>
      <c r="HP47" s="203"/>
      <c r="HQ47" s="173"/>
      <c r="HR47" s="738">
        <v>0</v>
      </c>
      <c r="HS47" s="732" t="e">
        <f t="shared" ref="HS47" si="283">SUM(HT47:HX47)/HR47*100</f>
        <v>#DIV/0!</v>
      </c>
      <c r="HT47" s="205"/>
      <c r="HU47" s="203"/>
      <c r="HV47" s="203"/>
      <c r="HW47" s="203"/>
      <c r="HX47" s="173"/>
      <c r="HY47" s="326"/>
      <c r="HZ47" s="326"/>
      <c r="IA47" s="326"/>
      <c r="IB47" s="326"/>
      <c r="IC47" s="326"/>
      <c r="ID47" s="326"/>
      <c r="IE47" s="326"/>
      <c r="IF47" s="327"/>
      <c r="IG47" s="148"/>
      <c r="IH47" s="276" t="s">
        <v>146</v>
      </c>
      <c r="II47" s="380"/>
      <c r="IJ47" s="326"/>
      <c r="IK47" s="379"/>
      <c r="IL47" s="380"/>
      <c r="IM47" s="326"/>
      <c r="IN47" s="327"/>
      <c r="IO47" s="326"/>
      <c r="IP47" s="326"/>
      <c r="IQ47" s="379"/>
      <c r="IR47" s="380"/>
      <c r="IS47" s="326"/>
      <c r="IT47" s="327"/>
      <c r="IU47" s="326"/>
      <c r="IV47" s="326"/>
      <c r="IW47" s="327"/>
      <c r="IX47" s="380"/>
      <c r="IY47" s="326"/>
      <c r="IZ47" s="327"/>
      <c r="JA47" s="380"/>
      <c r="JB47" s="326"/>
      <c r="JC47" s="327"/>
      <c r="JD47" s="380"/>
      <c r="JE47" s="326"/>
      <c r="JF47" s="326"/>
      <c r="JG47" s="326"/>
      <c r="JH47" s="327"/>
      <c r="JI47" s="148"/>
      <c r="JJ47" s="276" t="s">
        <v>146</v>
      </c>
      <c r="JK47" s="380"/>
      <c r="JL47" s="326"/>
      <c r="JM47" s="326"/>
      <c r="JN47" s="326"/>
      <c r="JO47" s="327"/>
      <c r="JP47" s="380"/>
      <c r="JQ47" s="326"/>
      <c r="JR47" s="326"/>
      <c r="JS47" s="326"/>
      <c r="JT47" s="327"/>
      <c r="JU47" s="380"/>
      <c r="JV47" s="326"/>
      <c r="JW47" s="326"/>
      <c r="JX47" s="326"/>
      <c r="JY47" s="327"/>
      <c r="JZ47" s="380"/>
      <c r="KA47" s="326"/>
      <c r="KB47" s="326"/>
      <c r="KC47" s="326"/>
      <c r="KD47" s="327"/>
      <c r="KE47" s="205">
        <v>0</v>
      </c>
      <c r="KF47" s="734" t="e">
        <f t="shared" ref="KF47" si="284">KG47/KE47*100</f>
        <v>#DIV/0!</v>
      </c>
      <c r="KG47" s="174">
        <v>3</v>
      </c>
      <c r="KH47" s="311"/>
      <c r="KI47" s="310"/>
      <c r="KJ47" s="174"/>
      <c r="KK47" s="302"/>
      <c r="KL47" s="276" t="s">
        <v>146</v>
      </c>
      <c r="KM47" s="205"/>
      <c r="KN47" s="203"/>
      <c r="KO47" s="203"/>
      <c r="KP47" s="203"/>
      <c r="KQ47" s="203"/>
      <c r="KR47" s="203"/>
      <c r="KS47" s="203"/>
      <c r="KT47" s="203"/>
      <c r="KU47" s="173"/>
      <c r="KV47" s="332"/>
      <c r="KW47" s="173"/>
      <c r="KY47" s="205"/>
      <c r="KZ47" s="203"/>
      <c r="LA47" s="203"/>
      <c r="LB47" s="173"/>
      <c r="LD47" s="421" t="s">
        <v>146</v>
      </c>
      <c r="LE47" s="419"/>
      <c r="LF47" s="419"/>
      <c r="LG47" s="419"/>
      <c r="LH47" s="419"/>
      <c r="LI47" s="419"/>
      <c r="LJ47" s="545"/>
      <c r="LK47" s="480"/>
      <c r="LL47" s="452"/>
      <c r="LM47" s="452"/>
      <c r="LN47" s="453"/>
      <c r="LO47" s="480"/>
      <c r="LP47" s="452"/>
      <c r="LQ47" s="452"/>
      <c r="LR47" s="453"/>
      <c r="LS47" s="480"/>
      <c r="LT47" s="452"/>
      <c r="LU47" s="452"/>
      <c r="LV47" s="452"/>
      <c r="LW47" s="914"/>
      <c r="LX47" s="961"/>
    </row>
    <row r="48" spans="1:336" s="288" customFormat="1" ht="18.75" x14ac:dyDescent="0.3">
      <c r="A48" s="235">
        <v>1452</v>
      </c>
      <c r="B48" s="201" t="s">
        <v>142</v>
      </c>
      <c r="C48" s="202">
        <v>4</v>
      </c>
      <c r="D48" s="380">
        <v>0</v>
      </c>
      <c r="E48" s="326">
        <v>0</v>
      </c>
      <c r="F48" s="326">
        <v>0</v>
      </c>
      <c r="G48" s="705">
        <v>0</v>
      </c>
      <c r="H48" s="326">
        <v>0</v>
      </c>
      <c r="I48" s="379">
        <v>0</v>
      </c>
      <c r="J48" s="380">
        <v>0</v>
      </c>
      <c r="K48" s="326">
        <v>0</v>
      </c>
      <c r="L48" s="326">
        <v>0</v>
      </c>
      <c r="M48" s="406">
        <v>0</v>
      </c>
      <c r="N48" s="380">
        <v>0</v>
      </c>
      <c r="O48" s="326">
        <v>0</v>
      </c>
      <c r="P48" s="326">
        <v>0</v>
      </c>
      <c r="Q48" s="386">
        <v>0</v>
      </c>
      <c r="R48" s="380">
        <v>0</v>
      </c>
      <c r="S48" s="326">
        <v>0</v>
      </c>
      <c r="T48" s="326">
        <v>0</v>
      </c>
      <c r="U48" s="326">
        <v>0</v>
      </c>
      <c r="V48" s="326">
        <v>0</v>
      </c>
      <c r="W48" s="327">
        <v>0</v>
      </c>
      <c r="X48" s="326">
        <v>0</v>
      </c>
      <c r="Y48" s="326">
        <v>0</v>
      </c>
      <c r="Z48" s="326">
        <v>0</v>
      </c>
      <c r="AA48" s="326">
        <v>0</v>
      </c>
      <c r="AB48" s="326">
        <v>0</v>
      </c>
      <c r="AC48" s="326">
        <v>0</v>
      </c>
      <c r="AD48" s="326">
        <v>0</v>
      </c>
      <c r="AE48" s="326">
        <v>0</v>
      </c>
      <c r="AF48" s="327">
        <v>0</v>
      </c>
      <c r="AG48" s="204"/>
      <c r="AH48" s="148"/>
      <c r="AI48" s="276" t="s">
        <v>142</v>
      </c>
      <c r="AJ48" s="202">
        <v>5</v>
      </c>
      <c r="AK48" s="327">
        <v>0</v>
      </c>
      <c r="AL48" s="708">
        <v>0</v>
      </c>
      <c r="AM48" s="326">
        <v>0</v>
      </c>
      <c r="AN48" s="326">
        <v>0</v>
      </c>
      <c r="AO48" s="326">
        <v>0</v>
      </c>
      <c r="AP48" s="326">
        <v>0</v>
      </c>
      <c r="AQ48" s="327">
        <v>0</v>
      </c>
      <c r="AR48" s="326">
        <v>0</v>
      </c>
      <c r="AS48" s="326">
        <v>0</v>
      </c>
      <c r="AT48" s="379">
        <v>1</v>
      </c>
      <c r="AU48" s="380">
        <v>1</v>
      </c>
      <c r="AV48" s="708">
        <v>20</v>
      </c>
      <c r="AW48" s="326">
        <v>1</v>
      </c>
      <c r="AX48" s="744">
        <v>1</v>
      </c>
      <c r="AY48" s="326">
        <v>0</v>
      </c>
      <c r="AZ48" s="326">
        <v>0</v>
      </c>
      <c r="BA48" s="326">
        <v>0</v>
      </c>
      <c r="BB48" s="708">
        <v>0</v>
      </c>
      <c r="BC48" s="326">
        <v>0</v>
      </c>
      <c r="BD48" s="326">
        <v>0</v>
      </c>
      <c r="BE48" s="326">
        <v>0</v>
      </c>
      <c r="BF48" s="708">
        <v>0</v>
      </c>
      <c r="BG48" s="326">
        <v>0</v>
      </c>
      <c r="BH48" s="813">
        <v>0</v>
      </c>
      <c r="BI48" s="813">
        <v>0</v>
      </c>
      <c r="BJ48" s="813">
        <v>0</v>
      </c>
      <c r="BK48" s="813">
        <v>0</v>
      </c>
      <c r="BL48" s="813">
        <v>0</v>
      </c>
      <c r="BM48" s="814">
        <v>0</v>
      </c>
      <c r="BN48" s="148"/>
      <c r="BO48" s="201" t="s">
        <v>142</v>
      </c>
      <c r="BP48" s="202">
        <v>6</v>
      </c>
      <c r="BQ48" s="380">
        <v>0</v>
      </c>
      <c r="BR48" s="326"/>
      <c r="BS48" s="326">
        <v>0</v>
      </c>
      <c r="BT48" s="326">
        <v>0</v>
      </c>
      <c r="BU48" s="326">
        <v>1</v>
      </c>
      <c r="BV48" s="326">
        <v>0</v>
      </c>
      <c r="BW48" s="326">
        <v>0</v>
      </c>
      <c r="BX48" s="326">
        <v>0</v>
      </c>
      <c r="BY48" s="708">
        <v>0</v>
      </c>
      <c r="BZ48" s="326">
        <v>0</v>
      </c>
      <c r="CA48" s="326">
        <v>0</v>
      </c>
      <c r="CB48" s="326">
        <v>0</v>
      </c>
      <c r="CC48" s="708">
        <v>0</v>
      </c>
      <c r="CD48" s="326">
        <v>0</v>
      </c>
      <c r="CE48" s="326">
        <v>0</v>
      </c>
      <c r="CF48" s="326">
        <v>0</v>
      </c>
      <c r="CG48" s="326">
        <v>0</v>
      </c>
      <c r="CH48" s="326">
        <v>0</v>
      </c>
      <c r="CI48" s="379">
        <v>0</v>
      </c>
      <c r="CJ48" s="380"/>
      <c r="CK48" s="326"/>
      <c r="CL48" s="716">
        <v>0</v>
      </c>
      <c r="CM48" s="326"/>
      <c r="CN48" s="326"/>
      <c r="CO48" s="327">
        <v>0</v>
      </c>
      <c r="CP48" s="148"/>
      <c r="CQ48" s="370" t="s">
        <v>142</v>
      </c>
      <c r="CR48" s="1011">
        <v>1</v>
      </c>
      <c r="CS48" s="203"/>
      <c r="CT48" s="203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79"/>
      <c r="DJ48" s="380"/>
      <c r="DK48" s="327"/>
      <c r="DL48" s="326"/>
      <c r="DM48" s="327"/>
      <c r="DN48" s="148"/>
      <c r="DO48" s="201" t="s">
        <v>142</v>
      </c>
      <c r="DP48" s="202">
        <v>5</v>
      </c>
      <c r="DQ48" s="380"/>
      <c r="DR48" s="326">
        <v>1</v>
      </c>
      <c r="DS48" s="326"/>
      <c r="DT48" s="379"/>
      <c r="DU48" s="380"/>
      <c r="DV48" s="326"/>
      <c r="DW48" s="326"/>
      <c r="DX48" s="720">
        <v>0</v>
      </c>
      <c r="DY48" s="380"/>
      <c r="DZ48" s="326"/>
      <c r="EA48" s="326"/>
      <c r="EB48" s="716">
        <v>0</v>
      </c>
      <c r="EC48" s="326"/>
      <c r="ED48" s="326"/>
      <c r="EE48" s="326"/>
      <c r="EF48" s="379"/>
      <c r="EG48" s="380">
        <v>0</v>
      </c>
      <c r="EH48" s="327">
        <v>0</v>
      </c>
      <c r="EI48" s="326"/>
      <c r="EJ48" s="326"/>
      <c r="EK48" s="716">
        <v>0</v>
      </c>
      <c r="EL48" s="326"/>
      <c r="EM48" s="326">
        <v>1</v>
      </c>
      <c r="EN48" s="708">
        <v>20</v>
      </c>
      <c r="EO48" s="326">
        <v>1</v>
      </c>
      <c r="EP48" s="716">
        <v>20</v>
      </c>
      <c r="EQ48" s="148"/>
      <c r="ER48" s="201" t="s">
        <v>142</v>
      </c>
      <c r="ES48" s="380">
        <v>0</v>
      </c>
      <c r="ET48" s="326">
        <v>0</v>
      </c>
      <c r="EU48" s="379">
        <v>0</v>
      </c>
      <c r="EV48" s="380">
        <v>0</v>
      </c>
      <c r="EW48" s="326">
        <v>0</v>
      </c>
      <c r="EX48" s="327">
        <v>0</v>
      </c>
      <c r="EY48" s="326">
        <v>0</v>
      </c>
      <c r="EZ48" s="326">
        <v>0</v>
      </c>
      <c r="FA48" s="379">
        <v>0</v>
      </c>
      <c r="FB48" s="380">
        <v>0</v>
      </c>
      <c r="FC48" s="326">
        <v>0</v>
      </c>
      <c r="FD48" s="327">
        <v>0</v>
      </c>
      <c r="FE48" s="326">
        <v>0</v>
      </c>
      <c r="FF48" s="326">
        <v>0</v>
      </c>
      <c r="FG48" s="379">
        <v>0</v>
      </c>
      <c r="FH48" s="380">
        <v>0</v>
      </c>
      <c r="FI48" s="326">
        <v>0</v>
      </c>
      <c r="FJ48" s="327">
        <v>0</v>
      </c>
      <c r="FK48" s="205">
        <v>4</v>
      </c>
      <c r="FL48" s="724">
        <v>0</v>
      </c>
      <c r="FM48" s="326">
        <v>0</v>
      </c>
      <c r="FN48" s="326">
        <v>0</v>
      </c>
      <c r="FO48" s="326">
        <v>0</v>
      </c>
      <c r="FP48" s="326">
        <v>0</v>
      </c>
      <c r="FQ48" s="327">
        <v>0</v>
      </c>
      <c r="FR48" s="380">
        <v>0</v>
      </c>
      <c r="FS48" s="326">
        <v>0</v>
      </c>
      <c r="FT48" s="326">
        <v>0</v>
      </c>
      <c r="FU48" s="326">
        <v>0</v>
      </c>
      <c r="FV48" s="326">
        <v>0</v>
      </c>
      <c r="FW48" s="326">
        <v>0</v>
      </c>
      <c r="FX48" s="326">
        <v>0</v>
      </c>
      <c r="FY48" s="326">
        <v>0</v>
      </c>
      <c r="FZ48" s="326">
        <v>0</v>
      </c>
      <c r="GA48" s="326">
        <v>0</v>
      </c>
      <c r="GB48" s="326">
        <v>0</v>
      </c>
      <c r="GC48" s="326">
        <v>0</v>
      </c>
      <c r="GD48" s="326">
        <v>0</v>
      </c>
      <c r="GE48" s="326">
        <v>0</v>
      </c>
      <c r="GF48" s="326">
        <v>0</v>
      </c>
      <c r="GG48" s="327">
        <v>0</v>
      </c>
      <c r="GH48" s="148"/>
      <c r="GI48" s="201" t="s">
        <v>142</v>
      </c>
      <c r="GJ48" s="486">
        <v>43</v>
      </c>
      <c r="GK48" s="727">
        <v>16.279069767441861</v>
      </c>
      <c r="GL48" s="380">
        <v>0</v>
      </c>
      <c r="GM48" s="326">
        <v>0</v>
      </c>
      <c r="GN48" s="326">
        <v>0</v>
      </c>
      <c r="GO48" s="326">
        <v>0</v>
      </c>
      <c r="GP48" s="327">
        <v>0</v>
      </c>
      <c r="GQ48" s="380">
        <v>2</v>
      </c>
      <c r="GR48" s="326">
        <v>1</v>
      </c>
      <c r="GS48" s="326">
        <v>0</v>
      </c>
      <c r="GT48" s="326">
        <v>2</v>
      </c>
      <c r="GU48" s="327">
        <v>2</v>
      </c>
      <c r="GV48" s="205">
        <v>6</v>
      </c>
      <c r="GW48" s="205">
        <v>49</v>
      </c>
      <c r="GX48" s="730">
        <v>12.244897959183673</v>
      </c>
      <c r="GY48" s="380">
        <v>0</v>
      </c>
      <c r="GZ48" s="326">
        <v>0</v>
      </c>
      <c r="HA48" s="326">
        <v>0</v>
      </c>
      <c r="HB48" s="326">
        <v>0</v>
      </c>
      <c r="HC48" s="326">
        <v>0</v>
      </c>
      <c r="HD48" s="326">
        <v>0</v>
      </c>
      <c r="HE48" s="326">
        <v>0</v>
      </c>
      <c r="HF48" s="326">
        <v>0</v>
      </c>
      <c r="HG48" s="327">
        <v>0</v>
      </c>
      <c r="HH48" s="148"/>
      <c r="HI48" s="370" t="s">
        <v>142</v>
      </c>
      <c r="HJ48" s="203">
        <v>0</v>
      </c>
      <c r="HK48" s="203">
        <v>0</v>
      </c>
      <c r="HL48" s="203">
        <v>0</v>
      </c>
      <c r="HM48" s="203">
        <v>0</v>
      </c>
      <c r="HN48" s="203">
        <v>0</v>
      </c>
      <c r="HO48" s="203">
        <v>0</v>
      </c>
      <c r="HP48" s="203">
        <v>0</v>
      </c>
      <c r="HQ48" s="173">
        <v>0</v>
      </c>
      <c r="HR48" s="738">
        <v>3</v>
      </c>
      <c r="HS48" s="732">
        <v>0</v>
      </c>
      <c r="HT48" s="205">
        <v>0</v>
      </c>
      <c r="HU48" s="203">
        <v>0</v>
      </c>
      <c r="HV48" s="203">
        <v>0</v>
      </c>
      <c r="HW48" s="203">
        <v>0</v>
      </c>
      <c r="HX48" s="173">
        <v>0</v>
      </c>
      <c r="HY48" s="326">
        <v>0</v>
      </c>
      <c r="HZ48" s="326">
        <v>0</v>
      </c>
      <c r="IA48" s="326">
        <v>0</v>
      </c>
      <c r="IB48" s="326">
        <v>0</v>
      </c>
      <c r="IC48" s="326">
        <v>0</v>
      </c>
      <c r="ID48" s="326">
        <v>0</v>
      </c>
      <c r="IE48" s="326">
        <v>0</v>
      </c>
      <c r="IF48" s="327">
        <v>0</v>
      </c>
      <c r="IG48" s="148"/>
      <c r="IH48" s="276" t="s">
        <v>142</v>
      </c>
      <c r="II48" s="380">
        <v>0</v>
      </c>
      <c r="IJ48" s="326">
        <v>0</v>
      </c>
      <c r="IK48" s="379">
        <v>0</v>
      </c>
      <c r="IL48" s="380">
        <v>0</v>
      </c>
      <c r="IM48" s="326">
        <v>0</v>
      </c>
      <c r="IN48" s="327">
        <v>0</v>
      </c>
      <c r="IO48" s="326">
        <v>0</v>
      </c>
      <c r="IP48" s="326">
        <v>0</v>
      </c>
      <c r="IQ48" s="379">
        <v>0</v>
      </c>
      <c r="IR48" s="380">
        <v>1</v>
      </c>
      <c r="IS48" s="326">
        <v>0</v>
      </c>
      <c r="IT48" s="327">
        <v>0</v>
      </c>
      <c r="IU48" s="326">
        <v>0</v>
      </c>
      <c r="IV48" s="326">
        <v>0</v>
      </c>
      <c r="IW48" s="327">
        <v>0</v>
      </c>
      <c r="IX48" s="380">
        <v>0</v>
      </c>
      <c r="IY48" s="326">
        <v>0</v>
      </c>
      <c r="IZ48" s="327">
        <v>0</v>
      </c>
      <c r="JA48" s="380">
        <v>0</v>
      </c>
      <c r="JB48" s="326">
        <v>0</v>
      </c>
      <c r="JC48" s="327">
        <v>0</v>
      </c>
      <c r="JD48" s="380">
        <v>0</v>
      </c>
      <c r="JE48" s="326">
        <v>0</v>
      </c>
      <c r="JF48" s="326">
        <v>0</v>
      </c>
      <c r="JG48" s="326">
        <v>0</v>
      </c>
      <c r="JH48" s="327">
        <v>0</v>
      </c>
      <c r="JI48" s="148"/>
      <c r="JJ48" s="276" t="s">
        <v>142</v>
      </c>
      <c r="JK48" s="380">
        <v>0</v>
      </c>
      <c r="JL48" s="326">
        <v>0</v>
      </c>
      <c r="JM48" s="326">
        <v>0</v>
      </c>
      <c r="JN48" s="326">
        <v>0</v>
      </c>
      <c r="JO48" s="327">
        <v>0</v>
      </c>
      <c r="JP48" s="380">
        <v>0</v>
      </c>
      <c r="JQ48" s="326">
        <v>0</v>
      </c>
      <c r="JR48" s="326">
        <v>0</v>
      </c>
      <c r="JS48" s="326">
        <v>0</v>
      </c>
      <c r="JT48" s="327">
        <v>0</v>
      </c>
      <c r="JU48" s="380">
        <v>0</v>
      </c>
      <c r="JV48" s="326">
        <v>0</v>
      </c>
      <c r="JW48" s="326">
        <v>0</v>
      </c>
      <c r="JX48" s="326">
        <v>0</v>
      </c>
      <c r="JY48" s="327">
        <v>0</v>
      </c>
      <c r="JZ48" s="380">
        <v>0</v>
      </c>
      <c r="KA48" s="326">
        <v>0</v>
      </c>
      <c r="KB48" s="326">
        <v>0</v>
      </c>
      <c r="KC48" s="326">
        <v>0</v>
      </c>
      <c r="KD48" s="327">
        <v>0</v>
      </c>
      <c r="KE48" s="205">
        <v>25</v>
      </c>
      <c r="KF48" s="734">
        <v>0</v>
      </c>
      <c r="KG48" s="173">
        <v>0</v>
      </c>
      <c r="KH48" s="205">
        <v>0</v>
      </c>
      <c r="KI48" s="203">
        <v>0</v>
      </c>
      <c r="KJ48" s="173">
        <v>0</v>
      </c>
      <c r="KK48" s="301"/>
      <c r="KL48" s="276" t="s">
        <v>142</v>
      </c>
      <c r="KM48" s="205">
        <v>0</v>
      </c>
      <c r="KN48" s="203">
        <v>0</v>
      </c>
      <c r="KO48" s="203">
        <v>0</v>
      </c>
      <c r="KP48" s="203">
        <v>0</v>
      </c>
      <c r="KQ48" s="203">
        <v>0</v>
      </c>
      <c r="KR48" s="203">
        <v>0</v>
      </c>
      <c r="KS48" s="203">
        <v>0</v>
      </c>
      <c r="KT48" s="203">
        <v>0</v>
      </c>
      <c r="KU48" s="173">
        <v>0</v>
      </c>
      <c r="KV48" s="332"/>
      <c r="KW48" s="173"/>
      <c r="KY48" s="205"/>
      <c r="KZ48" s="203"/>
      <c r="LA48" s="203"/>
      <c r="LB48" s="173"/>
      <c r="LD48" s="276" t="s">
        <v>142</v>
      </c>
      <c r="LE48" s="419"/>
      <c r="LF48" s="419"/>
      <c r="LG48" s="419"/>
      <c r="LH48" s="419"/>
      <c r="LI48" s="419"/>
      <c r="LJ48" s="545"/>
      <c r="LK48" s="480"/>
      <c r="LL48" s="452"/>
      <c r="LM48" s="452"/>
      <c r="LN48" s="453"/>
      <c r="LO48" s="480">
        <v>1</v>
      </c>
      <c r="LP48" s="452">
        <v>1</v>
      </c>
      <c r="LQ48" s="452"/>
      <c r="LR48" s="453"/>
      <c r="LS48" s="480"/>
      <c r="LT48" s="452"/>
      <c r="LU48" s="452"/>
      <c r="LV48" s="452"/>
      <c r="LW48" s="914"/>
      <c r="LX48" s="961"/>
    </row>
    <row r="49" spans="1:336" s="288" customFormat="1" ht="18.75" x14ac:dyDescent="0.3">
      <c r="A49" s="235">
        <v>1453</v>
      </c>
      <c r="B49" s="237" t="s">
        <v>143</v>
      </c>
      <c r="C49" s="202">
        <v>1</v>
      </c>
      <c r="D49" s="380">
        <v>0</v>
      </c>
      <c r="E49" s="326">
        <v>0</v>
      </c>
      <c r="F49" s="326">
        <v>0</v>
      </c>
      <c r="G49" s="705">
        <v>0</v>
      </c>
      <c r="H49" s="326">
        <v>0</v>
      </c>
      <c r="I49" s="379">
        <v>0</v>
      </c>
      <c r="J49" s="380">
        <v>0</v>
      </c>
      <c r="K49" s="326">
        <v>0</v>
      </c>
      <c r="L49" s="326">
        <v>0</v>
      </c>
      <c r="M49" s="406">
        <v>0</v>
      </c>
      <c r="N49" s="380">
        <v>0</v>
      </c>
      <c r="O49" s="326">
        <v>0</v>
      </c>
      <c r="P49" s="326">
        <v>0</v>
      </c>
      <c r="Q49" s="386">
        <v>0</v>
      </c>
      <c r="R49" s="380">
        <v>0</v>
      </c>
      <c r="S49" s="326">
        <v>0</v>
      </c>
      <c r="T49" s="326">
        <v>0</v>
      </c>
      <c r="U49" s="326">
        <v>0</v>
      </c>
      <c r="V49" s="326">
        <v>0</v>
      </c>
      <c r="W49" s="327">
        <v>0</v>
      </c>
      <c r="X49" s="326">
        <v>0</v>
      </c>
      <c r="Y49" s="326">
        <v>0</v>
      </c>
      <c r="Z49" s="326">
        <v>0</v>
      </c>
      <c r="AA49" s="326">
        <v>0</v>
      </c>
      <c r="AB49" s="326">
        <v>0</v>
      </c>
      <c r="AC49" s="326">
        <v>0</v>
      </c>
      <c r="AD49" s="326">
        <v>0</v>
      </c>
      <c r="AE49" s="326">
        <v>0</v>
      </c>
      <c r="AF49" s="327">
        <v>0</v>
      </c>
      <c r="AG49" s="204"/>
      <c r="AH49" s="148"/>
      <c r="AI49" s="277" t="s">
        <v>143</v>
      </c>
      <c r="AJ49" s="202">
        <v>2</v>
      </c>
      <c r="AK49" s="327">
        <v>0</v>
      </c>
      <c r="AL49" s="708">
        <v>0</v>
      </c>
      <c r="AM49" s="326">
        <v>0</v>
      </c>
      <c r="AN49" s="326">
        <v>0</v>
      </c>
      <c r="AO49" s="326">
        <v>0</v>
      </c>
      <c r="AP49" s="326">
        <v>0</v>
      </c>
      <c r="AQ49" s="327">
        <v>0</v>
      </c>
      <c r="AR49" s="326">
        <v>0</v>
      </c>
      <c r="AS49" s="326">
        <v>0</v>
      </c>
      <c r="AT49" s="379">
        <v>0</v>
      </c>
      <c r="AU49" s="380">
        <v>0</v>
      </c>
      <c r="AV49" s="708">
        <v>0</v>
      </c>
      <c r="AW49" s="326">
        <v>0</v>
      </c>
      <c r="AX49" s="744">
        <v>0</v>
      </c>
      <c r="AY49" s="326">
        <v>0</v>
      </c>
      <c r="AZ49" s="326">
        <v>0</v>
      </c>
      <c r="BA49" s="326">
        <v>0</v>
      </c>
      <c r="BB49" s="708">
        <v>0</v>
      </c>
      <c r="BC49" s="326">
        <v>0</v>
      </c>
      <c r="BD49" s="326">
        <v>0</v>
      </c>
      <c r="BE49" s="326">
        <v>0</v>
      </c>
      <c r="BF49" s="708">
        <v>0</v>
      </c>
      <c r="BG49" s="326">
        <v>0</v>
      </c>
      <c r="BH49" s="813">
        <v>0</v>
      </c>
      <c r="BI49" s="813">
        <v>0</v>
      </c>
      <c r="BJ49" s="813">
        <v>0</v>
      </c>
      <c r="BK49" s="813">
        <v>0</v>
      </c>
      <c r="BL49" s="813">
        <v>0</v>
      </c>
      <c r="BM49" s="814">
        <v>0</v>
      </c>
      <c r="BN49" s="148"/>
      <c r="BO49" s="237" t="s">
        <v>143</v>
      </c>
      <c r="BP49" s="202">
        <v>2</v>
      </c>
      <c r="BQ49" s="380">
        <v>0</v>
      </c>
      <c r="BR49" s="326"/>
      <c r="BS49" s="326">
        <v>0</v>
      </c>
      <c r="BT49" s="326">
        <v>0</v>
      </c>
      <c r="BU49" s="326">
        <v>0</v>
      </c>
      <c r="BV49" s="326">
        <v>0</v>
      </c>
      <c r="BW49" s="326">
        <v>0</v>
      </c>
      <c r="BX49" s="326">
        <v>0</v>
      </c>
      <c r="BY49" s="708">
        <v>0</v>
      </c>
      <c r="BZ49" s="326">
        <v>0</v>
      </c>
      <c r="CA49" s="326">
        <v>0</v>
      </c>
      <c r="CB49" s="326">
        <v>0</v>
      </c>
      <c r="CC49" s="708">
        <v>0</v>
      </c>
      <c r="CD49" s="326">
        <v>0</v>
      </c>
      <c r="CE49" s="326">
        <v>0</v>
      </c>
      <c r="CF49" s="326">
        <v>0</v>
      </c>
      <c r="CG49" s="326">
        <v>0</v>
      </c>
      <c r="CH49" s="326">
        <v>0</v>
      </c>
      <c r="CI49" s="379">
        <v>0</v>
      </c>
      <c r="CJ49" s="380"/>
      <c r="CK49" s="326"/>
      <c r="CL49" s="716">
        <v>0</v>
      </c>
      <c r="CM49" s="326"/>
      <c r="CN49" s="326"/>
      <c r="CO49" s="327">
        <v>0</v>
      </c>
      <c r="CP49" s="148"/>
      <c r="CQ49" s="372" t="s">
        <v>143</v>
      </c>
      <c r="CR49" s="1012">
        <v>0</v>
      </c>
      <c r="CS49" s="203"/>
      <c r="CT49" s="203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79"/>
      <c r="DJ49" s="380"/>
      <c r="DK49" s="327"/>
      <c r="DL49" s="326"/>
      <c r="DM49" s="327"/>
      <c r="DN49" s="148"/>
      <c r="DO49" s="237" t="s">
        <v>143</v>
      </c>
      <c r="DP49" s="202">
        <v>2</v>
      </c>
      <c r="DQ49" s="380"/>
      <c r="DR49" s="326"/>
      <c r="DS49" s="326"/>
      <c r="DT49" s="379"/>
      <c r="DU49" s="380"/>
      <c r="DV49" s="326"/>
      <c r="DW49" s="326"/>
      <c r="DX49" s="720">
        <v>0</v>
      </c>
      <c r="DY49" s="380"/>
      <c r="DZ49" s="326"/>
      <c r="EA49" s="326"/>
      <c r="EB49" s="716">
        <v>0</v>
      </c>
      <c r="EC49" s="326"/>
      <c r="ED49" s="326"/>
      <c r="EE49" s="326"/>
      <c r="EF49" s="379"/>
      <c r="EG49" s="380">
        <v>0</v>
      </c>
      <c r="EH49" s="327">
        <v>0</v>
      </c>
      <c r="EI49" s="326"/>
      <c r="EJ49" s="326"/>
      <c r="EK49" s="716">
        <v>0</v>
      </c>
      <c r="EL49" s="326"/>
      <c r="EM49" s="326">
        <v>0</v>
      </c>
      <c r="EN49" s="708">
        <v>0</v>
      </c>
      <c r="EO49" s="326">
        <v>0</v>
      </c>
      <c r="EP49" s="716">
        <v>0</v>
      </c>
      <c r="EQ49" s="148"/>
      <c r="ER49" s="237" t="s">
        <v>143</v>
      </c>
      <c r="ES49" s="380">
        <v>0</v>
      </c>
      <c r="ET49" s="326">
        <v>0</v>
      </c>
      <c r="EU49" s="379">
        <v>0</v>
      </c>
      <c r="EV49" s="380">
        <v>0</v>
      </c>
      <c r="EW49" s="326">
        <v>0</v>
      </c>
      <c r="EX49" s="327">
        <v>0</v>
      </c>
      <c r="EY49" s="326">
        <v>0</v>
      </c>
      <c r="EZ49" s="326">
        <v>0</v>
      </c>
      <c r="FA49" s="379">
        <v>0</v>
      </c>
      <c r="FB49" s="380">
        <v>0</v>
      </c>
      <c r="FC49" s="326">
        <v>0</v>
      </c>
      <c r="FD49" s="327">
        <v>0</v>
      </c>
      <c r="FE49" s="326">
        <v>0</v>
      </c>
      <c r="FF49" s="326">
        <v>0</v>
      </c>
      <c r="FG49" s="379">
        <v>0</v>
      </c>
      <c r="FH49" s="380">
        <v>0</v>
      </c>
      <c r="FI49" s="326">
        <v>0</v>
      </c>
      <c r="FJ49" s="327">
        <v>0</v>
      </c>
      <c r="FK49" s="205">
        <v>2</v>
      </c>
      <c r="FL49" s="724">
        <v>0</v>
      </c>
      <c r="FM49" s="326">
        <v>0</v>
      </c>
      <c r="FN49" s="326">
        <v>0</v>
      </c>
      <c r="FO49" s="326">
        <v>0</v>
      </c>
      <c r="FP49" s="326">
        <v>0</v>
      </c>
      <c r="FQ49" s="327">
        <v>0</v>
      </c>
      <c r="FR49" s="380">
        <v>0</v>
      </c>
      <c r="FS49" s="326">
        <v>0</v>
      </c>
      <c r="FT49" s="326">
        <v>0</v>
      </c>
      <c r="FU49" s="326">
        <v>0</v>
      </c>
      <c r="FV49" s="326">
        <v>0</v>
      </c>
      <c r="FW49" s="326">
        <v>0</v>
      </c>
      <c r="FX49" s="326">
        <v>0</v>
      </c>
      <c r="FY49" s="326">
        <v>0</v>
      </c>
      <c r="FZ49" s="326">
        <v>0</v>
      </c>
      <c r="GA49" s="326">
        <v>0</v>
      </c>
      <c r="GB49" s="326">
        <v>0</v>
      </c>
      <c r="GC49" s="326">
        <v>0</v>
      </c>
      <c r="GD49" s="326">
        <v>0</v>
      </c>
      <c r="GE49" s="326">
        <v>0</v>
      </c>
      <c r="GF49" s="326">
        <v>0</v>
      </c>
      <c r="GG49" s="327">
        <v>0</v>
      </c>
      <c r="GH49" s="148"/>
      <c r="GI49" s="237" t="s">
        <v>143</v>
      </c>
      <c r="GJ49" s="486">
        <v>17</v>
      </c>
      <c r="GK49" s="727">
        <v>0</v>
      </c>
      <c r="GL49" s="380">
        <v>0</v>
      </c>
      <c r="GM49" s="326">
        <v>0</v>
      </c>
      <c r="GN49" s="326">
        <v>0</v>
      </c>
      <c r="GO49" s="326">
        <v>0</v>
      </c>
      <c r="GP49" s="327">
        <v>0</v>
      </c>
      <c r="GQ49" s="380">
        <v>0</v>
      </c>
      <c r="GR49" s="326">
        <v>0</v>
      </c>
      <c r="GS49" s="326">
        <v>0</v>
      </c>
      <c r="GT49" s="326">
        <v>0</v>
      </c>
      <c r="GU49" s="327">
        <v>0</v>
      </c>
      <c r="GV49" s="205">
        <v>0</v>
      </c>
      <c r="GW49" s="205">
        <v>16</v>
      </c>
      <c r="GX49" s="730">
        <v>0</v>
      </c>
      <c r="GY49" s="380">
        <v>0</v>
      </c>
      <c r="GZ49" s="326">
        <v>0</v>
      </c>
      <c r="HA49" s="326">
        <v>0</v>
      </c>
      <c r="HB49" s="326">
        <v>0</v>
      </c>
      <c r="HC49" s="326">
        <v>0</v>
      </c>
      <c r="HD49" s="326">
        <v>0</v>
      </c>
      <c r="HE49" s="326">
        <v>0</v>
      </c>
      <c r="HF49" s="326">
        <v>0</v>
      </c>
      <c r="HG49" s="327">
        <v>0</v>
      </c>
      <c r="HH49" s="148"/>
      <c r="HI49" s="372" t="s">
        <v>143</v>
      </c>
      <c r="HJ49" s="203">
        <v>0</v>
      </c>
      <c r="HK49" s="203">
        <v>0</v>
      </c>
      <c r="HL49" s="203">
        <v>0</v>
      </c>
      <c r="HM49" s="203">
        <v>0</v>
      </c>
      <c r="HN49" s="203">
        <v>0</v>
      </c>
      <c r="HO49" s="203">
        <v>0</v>
      </c>
      <c r="HP49" s="203">
        <v>0</v>
      </c>
      <c r="HQ49" s="173">
        <v>0</v>
      </c>
      <c r="HR49" s="738">
        <v>1</v>
      </c>
      <c r="HS49" s="732">
        <v>0</v>
      </c>
      <c r="HT49" s="205">
        <v>0</v>
      </c>
      <c r="HU49" s="203">
        <v>0</v>
      </c>
      <c r="HV49" s="203">
        <v>0</v>
      </c>
      <c r="HW49" s="203">
        <v>0</v>
      </c>
      <c r="HX49" s="173">
        <v>0</v>
      </c>
      <c r="HY49" s="326">
        <v>0</v>
      </c>
      <c r="HZ49" s="326">
        <v>0</v>
      </c>
      <c r="IA49" s="326">
        <v>0</v>
      </c>
      <c r="IB49" s="326">
        <v>0</v>
      </c>
      <c r="IC49" s="326">
        <v>0</v>
      </c>
      <c r="ID49" s="326">
        <v>0</v>
      </c>
      <c r="IE49" s="326">
        <v>0</v>
      </c>
      <c r="IF49" s="327">
        <v>0</v>
      </c>
      <c r="IG49" s="148"/>
      <c r="IH49" s="277" t="s">
        <v>143</v>
      </c>
      <c r="II49" s="380">
        <v>0</v>
      </c>
      <c r="IJ49" s="326">
        <v>0</v>
      </c>
      <c r="IK49" s="379">
        <v>0</v>
      </c>
      <c r="IL49" s="380">
        <v>0</v>
      </c>
      <c r="IM49" s="326">
        <v>0</v>
      </c>
      <c r="IN49" s="327">
        <v>0</v>
      </c>
      <c r="IO49" s="326">
        <v>0</v>
      </c>
      <c r="IP49" s="326">
        <v>0</v>
      </c>
      <c r="IQ49" s="379">
        <v>0</v>
      </c>
      <c r="IR49" s="380">
        <v>0</v>
      </c>
      <c r="IS49" s="326">
        <v>0</v>
      </c>
      <c r="IT49" s="327">
        <v>0</v>
      </c>
      <c r="IU49" s="326">
        <v>0</v>
      </c>
      <c r="IV49" s="326">
        <v>0</v>
      </c>
      <c r="IW49" s="327">
        <v>0</v>
      </c>
      <c r="IX49" s="380">
        <v>0</v>
      </c>
      <c r="IY49" s="326">
        <v>0</v>
      </c>
      <c r="IZ49" s="327">
        <v>0</v>
      </c>
      <c r="JA49" s="380">
        <v>0</v>
      </c>
      <c r="JB49" s="326">
        <v>0</v>
      </c>
      <c r="JC49" s="327">
        <v>0</v>
      </c>
      <c r="JD49" s="380">
        <v>0</v>
      </c>
      <c r="JE49" s="326">
        <v>0</v>
      </c>
      <c r="JF49" s="326">
        <v>0</v>
      </c>
      <c r="JG49" s="326">
        <v>0</v>
      </c>
      <c r="JH49" s="327">
        <v>0</v>
      </c>
      <c r="JI49" s="148"/>
      <c r="JJ49" s="277" t="s">
        <v>143</v>
      </c>
      <c r="JK49" s="380">
        <v>0</v>
      </c>
      <c r="JL49" s="326">
        <v>0</v>
      </c>
      <c r="JM49" s="326">
        <v>0</v>
      </c>
      <c r="JN49" s="326">
        <v>0</v>
      </c>
      <c r="JO49" s="327">
        <v>0</v>
      </c>
      <c r="JP49" s="380">
        <v>0</v>
      </c>
      <c r="JQ49" s="326">
        <v>0</v>
      </c>
      <c r="JR49" s="326">
        <v>0</v>
      </c>
      <c r="JS49" s="326">
        <v>0</v>
      </c>
      <c r="JT49" s="327">
        <v>0</v>
      </c>
      <c r="JU49" s="380">
        <v>0</v>
      </c>
      <c r="JV49" s="326">
        <v>0</v>
      </c>
      <c r="JW49" s="326">
        <v>0</v>
      </c>
      <c r="JX49" s="326">
        <v>0</v>
      </c>
      <c r="JY49" s="327">
        <v>0</v>
      </c>
      <c r="JZ49" s="380">
        <v>0</v>
      </c>
      <c r="KA49" s="326">
        <v>0</v>
      </c>
      <c r="KB49" s="326">
        <v>0</v>
      </c>
      <c r="KC49" s="326">
        <v>0</v>
      </c>
      <c r="KD49" s="327">
        <v>0</v>
      </c>
      <c r="KE49" s="205">
        <v>8</v>
      </c>
      <c r="KF49" s="734">
        <v>0</v>
      </c>
      <c r="KG49" s="173">
        <v>0</v>
      </c>
      <c r="KH49" s="205">
        <v>0</v>
      </c>
      <c r="KI49" s="203">
        <v>0</v>
      </c>
      <c r="KJ49" s="173">
        <v>0</v>
      </c>
      <c r="KK49" s="301"/>
      <c r="KL49" s="277" t="s">
        <v>143</v>
      </c>
      <c r="KM49" s="205">
        <v>0</v>
      </c>
      <c r="KN49" s="203">
        <v>0</v>
      </c>
      <c r="KO49" s="203">
        <v>0</v>
      </c>
      <c r="KP49" s="203">
        <v>0</v>
      </c>
      <c r="KQ49" s="203">
        <v>0</v>
      </c>
      <c r="KR49" s="203">
        <v>0</v>
      </c>
      <c r="KS49" s="203">
        <v>0</v>
      </c>
      <c r="KT49" s="203">
        <v>0</v>
      </c>
      <c r="KU49" s="173">
        <v>0</v>
      </c>
      <c r="KV49" s="332"/>
      <c r="KW49" s="173"/>
      <c r="KY49" s="205"/>
      <c r="KZ49" s="203"/>
      <c r="LA49" s="203"/>
      <c r="LB49" s="173"/>
      <c r="LD49" s="277" t="s">
        <v>143</v>
      </c>
      <c r="LE49" s="419"/>
      <c r="LF49" s="419"/>
      <c r="LG49" s="419"/>
      <c r="LH49" s="419"/>
      <c r="LI49" s="419"/>
      <c r="LJ49" s="545"/>
      <c r="LK49" s="480"/>
      <c r="LL49" s="452"/>
      <c r="LM49" s="452"/>
      <c r="LN49" s="453"/>
      <c r="LO49" s="480"/>
      <c r="LP49" s="452"/>
      <c r="LQ49" s="452"/>
      <c r="LR49" s="453"/>
      <c r="LS49" s="480"/>
      <c r="LT49" s="452"/>
      <c r="LU49" s="452"/>
      <c r="LV49" s="452"/>
      <c r="LW49" s="914"/>
      <c r="LX49" s="961"/>
    </row>
    <row r="50" spans="1:336" s="288" customFormat="1" ht="19.5" thickBot="1" x14ac:dyDescent="0.35">
      <c r="A50" s="235">
        <v>1454</v>
      </c>
      <c r="B50" s="238" t="s">
        <v>144</v>
      </c>
      <c r="C50" s="502">
        <v>3</v>
      </c>
      <c r="D50" s="381">
        <v>0</v>
      </c>
      <c r="E50" s="382">
        <v>0</v>
      </c>
      <c r="F50" s="382">
        <v>0</v>
      </c>
      <c r="G50" s="706">
        <v>0</v>
      </c>
      <c r="H50" s="382">
        <v>0</v>
      </c>
      <c r="I50" s="385">
        <v>0</v>
      </c>
      <c r="J50" s="381">
        <v>0</v>
      </c>
      <c r="K50" s="382">
        <v>0</v>
      </c>
      <c r="L50" s="382">
        <v>0</v>
      </c>
      <c r="M50" s="408">
        <v>0</v>
      </c>
      <c r="N50" s="381">
        <v>0</v>
      </c>
      <c r="O50" s="382">
        <v>0</v>
      </c>
      <c r="P50" s="382">
        <v>0</v>
      </c>
      <c r="Q50" s="388">
        <v>0</v>
      </c>
      <c r="R50" s="381">
        <v>0</v>
      </c>
      <c r="S50" s="382">
        <v>0</v>
      </c>
      <c r="T50" s="382">
        <v>0</v>
      </c>
      <c r="U50" s="382">
        <v>0</v>
      </c>
      <c r="V50" s="382">
        <v>0</v>
      </c>
      <c r="W50" s="383">
        <v>0</v>
      </c>
      <c r="X50" s="382">
        <v>0</v>
      </c>
      <c r="Y50" s="382">
        <v>0</v>
      </c>
      <c r="Z50" s="382">
        <v>0</v>
      </c>
      <c r="AA50" s="382">
        <v>0</v>
      </c>
      <c r="AB50" s="382">
        <v>0</v>
      </c>
      <c r="AC50" s="382">
        <v>0</v>
      </c>
      <c r="AD50" s="382">
        <v>0</v>
      </c>
      <c r="AE50" s="382">
        <v>0</v>
      </c>
      <c r="AF50" s="383">
        <v>0</v>
      </c>
      <c r="AG50" s="240"/>
      <c r="AH50" s="148"/>
      <c r="AI50" s="278" t="s">
        <v>144</v>
      </c>
      <c r="AJ50" s="502">
        <v>3</v>
      </c>
      <c r="AK50" s="383">
        <v>0</v>
      </c>
      <c r="AL50" s="709">
        <v>0</v>
      </c>
      <c r="AM50" s="382">
        <v>0</v>
      </c>
      <c r="AN50" s="382">
        <v>0</v>
      </c>
      <c r="AO50" s="382">
        <v>0</v>
      </c>
      <c r="AP50" s="382">
        <v>0</v>
      </c>
      <c r="AQ50" s="383">
        <v>0</v>
      </c>
      <c r="AR50" s="382">
        <v>0</v>
      </c>
      <c r="AS50" s="382">
        <v>0</v>
      </c>
      <c r="AT50" s="385">
        <v>0</v>
      </c>
      <c r="AU50" s="381">
        <v>2</v>
      </c>
      <c r="AV50" s="709">
        <v>66.666666666666657</v>
      </c>
      <c r="AW50" s="382">
        <v>2</v>
      </c>
      <c r="AX50" s="745">
        <v>2</v>
      </c>
      <c r="AY50" s="382">
        <v>0</v>
      </c>
      <c r="AZ50" s="382">
        <v>0</v>
      </c>
      <c r="BA50" s="382">
        <v>0</v>
      </c>
      <c r="BB50" s="709">
        <v>0</v>
      </c>
      <c r="BC50" s="382">
        <v>0</v>
      </c>
      <c r="BD50" s="382">
        <v>0</v>
      </c>
      <c r="BE50" s="382">
        <v>0</v>
      </c>
      <c r="BF50" s="709">
        <v>0</v>
      </c>
      <c r="BG50" s="382">
        <v>0</v>
      </c>
      <c r="BH50" s="995">
        <v>0</v>
      </c>
      <c r="BI50" s="995">
        <v>0</v>
      </c>
      <c r="BJ50" s="995">
        <v>0</v>
      </c>
      <c r="BK50" s="995">
        <v>0</v>
      </c>
      <c r="BL50" s="995">
        <v>0</v>
      </c>
      <c r="BM50" s="996">
        <v>0</v>
      </c>
      <c r="BN50" s="148"/>
      <c r="BO50" s="238" t="s">
        <v>144</v>
      </c>
      <c r="BP50" s="502">
        <v>4</v>
      </c>
      <c r="BQ50" s="381">
        <v>0</v>
      </c>
      <c r="BR50" s="382"/>
      <c r="BS50" s="382">
        <v>0</v>
      </c>
      <c r="BT50" s="382">
        <v>0</v>
      </c>
      <c r="BU50" s="382">
        <v>0</v>
      </c>
      <c r="BV50" s="382">
        <v>0</v>
      </c>
      <c r="BW50" s="382">
        <v>0</v>
      </c>
      <c r="BX50" s="382">
        <v>0</v>
      </c>
      <c r="BY50" s="709">
        <v>0</v>
      </c>
      <c r="BZ50" s="382">
        <v>0</v>
      </c>
      <c r="CA50" s="382">
        <v>0</v>
      </c>
      <c r="CB50" s="382">
        <v>0</v>
      </c>
      <c r="CC50" s="709">
        <v>0</v>
      </c>
      <c r="CD50" s="382">
        <v>0</v>
      </c>
      <c r="CE50" s="382">
        <v>0</v>
      </c>
      <c r="CF50" s="382">
        <v>0</v>
      </c>
      <c r="CG50" s="382">
        <v>0</v>
      </c>
      <c r="CH50" s="382">
        <v>0</v>
      </c>
      <c r="CI50" s="385">
        <v>0</v>
      </c>
      <c r="CJ50" s="381"/>
      <c r="CK50" s="382"/>
      <c r="CL50" s="717">
        <v>0</v>
      </c>
      <c r="CM50" s="382"/>
      <c r="CN50" s="382"/>
      <c r="CO50" s="383">
        <v>0</v>
      </c>
      <c r="CP50" s="148"/>
      <c r="CQ50" s="375" t="s">
        <v>144</v>
      </c>
      <c r="CR50" s="1013">
        <v>0</v>
      </c>
      <c r="CS50" s="224"/>
      <c r="CT50" s="224"/>
      <c r="CU50" s="382"/>
      <c r="CV50" s="382"/>
      <c r="CW50" s="382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5"/>
      <c r="DJ50" s="381"/>
      <c r="DK50" s="383"/>
      <c r="DL50" s="382"/>
      <c r="DM50" s="383"/>
      <c r="DN50" s="148"/>
      <c r="DO50" s="238" t="s">
        <v>144</v>
      </c>
      <c r="DP50" s="502">
        <v>3</v>
      </c>
      <c r="DQ50" s="381"/>
      <c r="DR50" s="382"/>
      <c r="DS50" s="382"/>
      <c r="DT50" s="385"/>
      <c r="DU50" s="381"/>
      <c r="DV50" s="382"/>
      <c r="DW50" s="382"/>
      <c r="DX50" s="721">
        <v>0</v>
      </c>
      <c r="DY50" s="381"/>
      <c r="DZ50" s="382"/>
      <c r="EA50" s="382"/>
      <c r="EB50" s="717">
        <v>0</v>
      </c>
      <c r="EC50" s="382"/>
      <c r="ED50" s="382"/>
      <c r="EE50" s="382"/>
      <c r="EF50" s="385"/>
      <c r="EG50" s="381">
        <v>0</v>
      </c>
      <c r="EH50" s="383">
        <v>0</v>
      </c>
      <c r="EI50" s="382"/>
      <c r="EJ50" s="382"/>
      <c r="EK50" s="717">
        <v>0</v>
      </c>
      <c r="EL50" s="382"/>
      <c r="EM50" s="382">
        <v>0</v>
      </c>
      <c r="EN50" s="709">
        <v>0</v>
      </c>
      <c r="EO50" s="382">
        <v>0</v>
      </c>
      <c r="EP50" s="717">
        <v>0</v>
      </c>
      <c r="EQ50" s="148"/>
      <c r="ER50" s="238" t="s">
        <v>144</v>
      </c>
      <c r="ES50" s="381">
        <v>0</v>
      </c>
      <c r="ET50" s="382">
        <v>0</v>
      </c>
      <c r="EU50" s="385">
        <v>0</v>
      </c>
      <c r="EV50" s="381">
        <v>0</v>
      </c>
      <c r="EW50" s="382">
        <v>0</v>
      </c>
      <c r="EX50" s="383">
        <v>0</v>
      </c>
      <c r="EY50" s="382">
        <v>0</v>
      </c>
      <c r="EZ50" s="382">
        <v>0</v>
      </c>
      <c r="FA50" s="385">
        <v>0</v>
      </c>
      <c r="FB50" s="381">
        <v>1</v>
      </c>
      <c r="FC50" s="382">
        <v>0</v>
      </c>
      <c r="FD50" s="383">
        <v>0</v>
      </c>
      <c r="FE50" s="382">
        <v>0</v>
      </c>
      <c r="FF50" s="382">
        <v>0</v>
      </c>
      <c r="FG50" s="385">
        <v>0</v>
      </c>
      <c r="FH50" s="381">
        <v>0</v>
      </c>
      <c r="FI50" s="382">
        <v>0</v>
      </c>
      <c r="FJ50" s="383">
        <v>0</v>
      </c>
      <c r="FK50" s="223">
        <v>2</v>
      </c>
      <c r="FL50" s="726">
        <v>0</v>
      </c>
      <c r="FM50" s="382">
        <v>0</v>
      </c>
      <c r="FN50" s="382">
        <v>0</v>
      </c>
      <c r="FO50" s="382">
        <v>0</v>
      </c>
      <c r="FP50" s="382">
        <v>0</v>
      </c>
      <c r="FQ50" s="383">
        <v>0</v>
      </c>
      <c r="FR50" s="381">
        <v>0</v>
      </c>
      <c r="FS50" s="382">
        <v>0</v>
      </c>
      <c r="FT50" s="382">
        <v>0</v>
      </c>
      <c r="FU50" s="382">
        <v>0</v>
      </c>
      <c r="FV50" s="382">
        <v>0</v>
      </c>
      <c r="FW50" s="382">
        <v>0</v>
      </c>
      <c r="FX50" s="382">
        <v>0</v>
      </c>
      <c r="FY50" s="382">
        <v>0</v>
      </c>
      <c r="FZ50" s="382">
        <v>0</v>
      </c>
      <c r="GA50" s="382">
        <v>0</v>
      </c>
      <c r="GB50" s="382">
        <v>0</v>
      </c>
      <c r="GC50" s="382">
        <v>0</v>
      </c>
      <c r="GD50" s="382">
        <v>0</v>
      </c>
      <c r="GE50" s="382">
        <v>0</v>
      </c>
      <c r="GF50" s="382">
        <v>0</v>
      </c>
      <c r="GG50" s="383">
        <v>0</v>
      </c>
      <c r="GH50" s="148"/>
      <c r="GI50" s="238" t="s">
        <v>144</v>
      </c>
      <c r="GJ50" s="488">
        <v>29</v>
      </c>
      <c r="GK50" s="729">
        <v>27.586206896551722</v>
      </c>
      <c r="GL50" s="381">
        <v>0</v>
      </c>
      <c r="GM50" s="382">
        <v>0</v>
      </c>
      <c r="GN50" s="382">
        <v>1</v>
      </c>
      <c r="GO50" s="382">
        <v>0</v>
      </c>
      <c r="GP50" s="383">
        <v>0</v>
      </c>
      <c r="GQ50" s="381">
        <v>4</v>
      </c>
      <c r="GR50" s="382">
        <v>0</v>
      </c>
      <c r="GS50" s="382">
        <v>0</v>
      </c>
      <c r="GT50" s="382">
        <v>1</v>
      </c>
      <c r="GU50" s="383">
        <v>2</v>
      </c>
      <c r="GV50" s="223">
        <v>3</v>
      </c>
      <c r="GW50" s="223">
        <v>34</v>
      </c>
      <c r="GX50" s="731">
        <v>8.8235294117647065</v>
      </c>
      <c r="GY50" s="381">
        <v>0</v>
      </c>
      <c r="GZ50" s="382">
        <v>0</v>
      </c>
      <c r="HA50" s="382">
        <v>0</v>
      </c>
      <c r="HB50" s="382">
        <v>0</v>
      </c>
      <c r="HC50" s="382">
        <v>0</v>
      </c>
      <c r="HD50" s="382">
        <v>0</v>
      </c>
      <c r="HE50" s="382">
        <v>0</v>
      </c>
      <c r="HF50" s="382">
        <v>0</v>
      </c>
      <c r="HG50" s="383">
        <v>0</v>
      </c>
      <c r="HH50" s="148"/>
      <c r="HI50" s="375" t="s">
        <v>144</v>
      </c>
      <c r="HJ50" s="224">
        <v>0</v>
      </c>
      <c r="HK50" s="224">
        <v>0</v>
      </c>
      <c r="HL50" s="224">
        <v>0</v>
      </c>
      <c r="HM50" s="224">
        <v>0</v>
      </c>
      <c r="HN50" s="224">
        <v>0</v>
      </c>
      <c r="HO50" s="224">
        <v>0</v>
      </c>
      <c r="HP50" s="224">
        <v>0</v>
      </c>
      <c r="HQ50" s="225">
        <v>0</v>
      </c>
      <c r="HR50" s="739">
        <v>2</v>
      </c>
      <c r="HS50" s="733">
        <v>0</v>
      </c>
      <c r="HT50" s="223">
        <v>0</v>
      </c>
      <c r="HU50" s="224">
        <v>0</v>
      </c>
      <c r="HV50" s="224">
        <v>0</v>
      </c>
      <c r="HW50" s="224">
        <v>0</v>
      </c>
      <c r="HX50" s="225">
        <v>0</v>
      </c>
      <c r="HY50" s="382">
        <v>0</v>
      </c>
      <c r="HZ50" s="382">
        <v>0</v>
      </c>
      <c r="IA50" s="382">
        <v>0</v>
      </c>
      <c r="IB50" s="382">
        <v>0</v>
      </c>
      <c r="IC50" s="382">
        <v>0</v>
      </c>
      <c r="ID50" s="382">
        <v>0</v>
      </c>
      <c r="IE50" s="382">
        <v>0</v>
      </c>
      <c r="IF50" s="383">
        <v>0</v>
      </c>
      <c r="IG50" s="148"/>
      <c r="IH50" s="278" t="s">
        <v>144</v>
      </c>
      <c r="II50" s="381">
        <v>0</v>
      </c>
      <c r="IJ50" s="382">
        <v>0</v>
      </c>
      <c r="IK50" s="385">
        <v>0</v>
      </c>
      <c r="IL50" s="381">
        <v>0</v>
      </c>
      <c r="IM50" s="382">
        <v>0</v>
      </c>
      <c r="IN50" s="383">
        <v>0</v>
      </c>
      <c r="IO50" s="382">
        <v>0</v>
      </c>
      <c r="IP50" s="382">
        <v>0</v>
      </c>
      <c r="IQ50" s="385">
        <v>0</v>
      </c>
      <c r="IR50" s="381">
        <v>0</v>
      </c>
      <c r="IS50" s="382">
        <v>0</v>
      </c>
      <c r="IT50" s="383">
        <v>0</v>
      </c>
      <c r="IU50" s="382">
        <v>0</v>
      </c>
      <c r="IV50" s="382">
        <v>0</v>
      </c>
      <c r="IW50" s="383">
        <v>0</v>
      </c>
      <c r="IX50" s="381">
        <v>0</v>
      </c>
      <c r="IY50" s="382">
        <v>0</v>
      </c>
      <c r="IZ50" s="383">
        <v>0</v>
      </c>
      <c r="JA50" s="381">
        <v>0</v>
      </c>
      <c r="JB50" s="382">
        <v>0</v>
      </c>
      <c r="JC50" s="383">
        <v>0</v>
      </c>
      <c r="JD50" s="381">
        <v>0</v>
      </c>
      <c r="JE50" s="382">
        <v>0</v>
      </c>
      <c r="JF50" s="382">
        <v>0</v>
      </c>
      <c r="JG50" s="382">
        <v>0</v>
      </c>
      <c r="JH50" s="383">
        <v>0</v>
      </c>
      <c r="JI50" s="148"/>
      <c r="JJ50" s="278" t="s">
        <v>144</v>
      </c>
      <c r="JK50" s="381">
        <v>0</v>
      </c>
      <c r="JL50" s="382">
        <v>0</v>
      </c>
      <c r="JM50" s="382">
        <v>0</v>
      </c>
      <c r="JN50" s="382">
        <v>0</v>
      </c>
      <c r="JO50" s="383">
        <v>0</v>
      </c>
      <c r="JP50" s="381">
        <v>0</v>
      </c>
      <c r="JQ50" s="382">
        <v>0</v>
      </c>
      <c r="JR50" s="382">
        <v>0</v>
      </c>
      <c r="JS50" s="382">
        <v>0</v>
      </c>
      <c r="JT50" s="383">
        <v>0</v>
      </c>
      <c r="JU50" s="381">
        <v>0</v>
      </c>
      <c r="JV50" s="382">
        <v>0</v>
      </c>
      <c r="JW50" s="382">
        <v>0</v>
      </c>
      <c r="JX50" s="382">
        <v>0</v>
      </c>
      <c r="JY50" s="383">
        <v>0</v>
      </c>
      <c r="JZ50" s="381">
        <v>0</v>
      </c>
      <c r="KA50" s="382">
        <v>0</v>
      </c>
      <c r="KB50" s="382">
        <v>0</v>
      </c>
      <c r="KC50" s="382">
        <v>0</v>
      </c>
      <c r="KD50" s="383">
        <v>0</v>
      </c>
      <c r="KE50" s="223">
        <v>17</v>
      </c>
      <c r="KF50" s="735">
        <v>11.76470588235294</v>
      </c>
      <c r="KG50" s="225">
        <v>2</v>
      </c>
      <c r="KH50" s="223">
        <v>0</v>
      </c>
      <c r="KI50" s="224">
        <v>0</v>
      </c>
      <c r="KJ50" s="225">
        <v>0</v>
      </c>
      <c r="KK50" s="301"/>
      <c r="KL50" s="278" t="s">
        <v>144</v>
      </c>
      <c r="KM50" s="223">
        <v>0</v>
      </c>
      <c r="KN50" s="224">
        <v>0</v>
      </c>
      <c r="KO50" s="224">
        <v>0</v>
      </c>
      <c r="KP50" s="224">
        <v>0</v>
      </c>
      <c r="KQ50" s="224">
        <v>0</v>
      </c>
      <c r="KR50" s="224">
        <v>0</v>
      </c>
      <c r="KS50" s="224">
        <v>0</v>
      </c>
      <c r="KT50" s="224">
        <v>0</v>
      </c>
      <c r="KU50" s="225">
        <v>0</v>
      </c>
      <c r="KV50" s="333"/>
      <c r="KW50" s="225"/>
      <c r="KY50" s="223"/>
      <c r="KZ50" s="224"/>
      <c r="LA50" s="224"/>
      <c r="LB50" s="225"/>
      <c r="LD50" s="278" t="s">
        <v>144</v>
      </c>
      <c r="LE50" s="422"/>
      <c r="LF50" s="422"/>
      <c r="LG50" s="422"/>
      <c r="LH50" s="422"/>
      <c r="LI50" s="422"/>
      <c r="LJ50" s="796"/>
      <c r="LK50" s="481"/>
      <c r="LL50" s="456"/>
      <c r="LM50" s="456"/>
      <c r="LN50" s="457"/>
      <c r="LO50" s="481">
        <v>2</v>
      </c>
      <c r="LP50" s="456"/>
      <c r="LQ50" s="456"/>
      <c r="LR50" s="457"/>
      <c r="LS50" s="481"/>
      <c r="LT50" s="456"/>
      <c r="LU50" s="456"/>
      <c r="LV50" s="456"/>
      <c r="LW50" s="915"/>
      <c r="LX50" s="961"/>
    </row>
    <row r="51" spans="1:336" x14ac:dyDescent="0.2">
      <c r="LD51" s="415"/>
      <c r="LE51" s="415"/>
      <c r="LF51" s="415"/>
      <c r="LG51" s="415"/>
      <c r="LH51" s="415"/>
      <c r="LI51" s="415"/>
      <c r="LJ51" s="415"/>
      <c r="LK51" s="458"/>
      <c r="LL51" s="458"/>
      <c r="LM51" s="458"/>
      <c r="LN51" s="458"/>
      <c r="LO51" s="415"/>
      <c r="LP51" s="415"/>
      <c r="LQ51" s="415"/>
      <c r="LR51" s="415"/>
    </row>
    <row r="52" spans="1:336" x14ac:dyDescent="0.2">
      <c r="LK52" s="445"/>
      <c r="LL52" s="445"/>
      <c r="LM52" s="445"/>
      <c r="LN52" s="445"/>
    </row>
    <row r="53" spans="1:336" ht="18.75" x14ac:dyDescent="0.3">
      <c r="D53" s="217"/>
      <c r="E53" s="217"/>
      <c r="F53" s="217"/>
      <c r="G53" s="218"/>
      <c r="H53" s="217"/>
      <c r="I53" s="217"/>
      <c r="J53" s="217"/>
      <c r="K53" s="217"/>
    </row>
    <row r="54" spans="1:336" ht="18.75" x14ac:dyDescent="0.3">
      <c r="D54" s="217"/>
      <c r="E54" s="217"/>
      <c r="F54" s="217"/>
      <c r="G54" s="218"/>
      <c r="H54" s="217"/>
      <c r="I54" s="217"/>
      <c r="J54" s="217"/>
      <c r="K54" s="217"/>
    </row>
    <row r="55" spans="1:336" ht="18.75" x14ac:dyDescent="0.3">
      <c r="D55" s="217"/>
      <c r="E55" s="217"/>
      <c r="F55" s="217"/>
      <c r="G55" s="218"/>
      <c r="H55" s="217"/>
      <c r="I55" s="217"/>
      <c r="J55" s="217"/>
      <c r="K55" s="217"/>
    </row>
    <row r="56" spans="1:336" ht="18.75" x14ac:dyDescent="0.3">
      <c r="D56" s="217"/>
      <c r="E56" s="217"/>
      <c r="F56" s="217"/>
      <c r="G56" s="218"/>
      <c r="H56" s="217"/>
      <c r="I56" s="217"/>
      <c r="J56" s="217"/>
      <c r="K56" s="217"/>
    </row>
    <row r="57" spans="1:336" ht="18.75" x14ac:dyDescent="0.3">
      <c r="D57" s="217"/>
      <c r="E57" s="217"/>
      <c r="F57" s="217"/>
      <c r="G57" s="218"/>
      <c r="H57" s="217"/>
      <c r="I57" s="217"/>
      <c r="J57" s="217"/>
      <c r="K57" s="217"/>
    </row>
    <row r="58" spans="1:336" ht="18.75" x14ac:dyDescent="0.3">
      <c r="D58" s="217"/>
      <c r="E58" s="217"/>
      <c r="F58" s="217"/>
      <c r="G58" s="218"/>
      <c r="H58" s="217"/>
      <c r="I58" s="217"/>
      <c r="J58" s="217"/>
      <c r="K58" s="217"/>
    </row>
    <row r="59" spans="1:336" ht="18.75" x14ac:dyDescent="0.3">
      <c r="D59" s="217"/>
      <c r="E59" s="217"/>
      <c r="F59" s="217"/>
      <c r="G59" s="218"/>
      <c r="H59" s="217"/>
      <c r="I59" s="217"/>
      <c r="J59" s="217"/>
      <c r="K59" s="217"/>
    </row>
  </sheetData>
  <mergeCells count="521">
    <mergeCell ref="LS12:LW14"/>
    <mergeCell ref="LS27:LW29"/>
    <mergeCell ref="LE12:LJ12"/>
    <mergeCell ref="LE13:LJ13"/>
    <mergeCell ref="KY30:LB30"/>
    <mergeCell ref="KS29:KU29"/>
    <mergeCell ref="LE29:LG30"/>
    <mergeCell ref="LH29:LJ30"/>
    <mergeCell ref="JK29:JL29"/>
    <mergeCell ref="JM29:JO29"/>
    <mergeCell ref="LE28:LJ28"/>
    <mergeCell ref="KP15:KP16"/>
    <mergeCell ref="KQ15:KQ16"/>
    <mergeCell ref="KR15:KR16"/>
    <mergeCell ref="KS15:KS16"/>
    <mergeCell ref="KU30:KU31"/>
    <mergeCell ref="KV30:KW30"/>
    <mergeCell ref="JU28:KJ28"/>
    <mergeCell ref="KE29:KE31"/>
    <mergeCell ref="KF29:KF31"/>
    <mergeCell ref="KG29:KG31"/>
    <mergeCell ref="KP29:KR29"/>
    <mergeCell ref="LD14:LD16"/>
    <mergeCell ref="KU15:KU16"/>
    <mergeCell ref="JH30:JH31"/>
    <mergeCell ref="JK30:JL30"/>
    <mergeCell ref="JM30:JO30"/>
    <mergeCell ref="KD30:KD31"/>
    <mergeCell ref="JW30:JW31"/>
    <mergeCell ref="JV30:JV31"/>
    <mergeCell ref="JU29:JY29"/>
    <mergeCell ref="KI29:KI31"/>
    <mergeCell ref="JY30:JY31"/>
    <mergeCell ref="JZ30:JZ31"/>
    <mergeCell ref="KA30:KA31"/>
    <mergeCell ref="KB30:KB31"/>
    <mergeCell ref="KC30:KC31"/>
    <mergeCell ref="JP28:JT29"/>
    <mergeCell ref="KH29:KH31"/>
    <mergeCell ref="JU30:JU31"/>
    <mergeCell ref="JT30:JT31"/>
    <mergeCell ref="JX30:JX31"/>
    <mergeCell ref="DU30:DV30"/>
    <mergeCell ref="DW30:DX30"/>
    <mergeCell ref="CV28:CV30"/>
    <mergeCell ref="IX30:IZ30"/>
    <mergeCell ref="JA30:JC30"/>
    <mergeCell ref="HN30:HN31"/>
    <mergeCell ref="GI28:GI31"/>
    <mergeCell ref="GJ28:GJ31"/>
    <mergeCell ref="ES28:FD28"/>
    <mergeCell ref="FK28:FQ28"/>
    <mergeCell ref="HR28:IF28"/>
    <mergeCell ref="ER28:ER31"/>
    <mergeCell ref="GO30:GO31"/>
    <mergeCell ref="GP30:GP31"/>
    <mergeCell ref="GQ30:GQ31"/>
    <mergeCell ref="GV29:GV31"/>
    <mergeCell ref="GU30:GU31"/>
    <mergeCell ref="GL29:GP29"/>
    <mergeCell ref="GQ29:GU29"/>
    <mergeCell ref="FR29:GF29"/>
    <mergeCell ref="GM30:GM31"/>
    <mergeCell ref="II28:IW28"/>
    <mergeCell ref="ES29:EU29"/>
    <mergeCell ref="EV29:EX29"/>
    <mergeCell ref="IX28:JC28"/>
    <mergeCell ref="HI29:HQ29"/>
    <mergeCell ref="HS29:HS31"/>
    <mergeCell ref="HT29:HX29"/>
    <mergeCell ref="HY29:IF29"/>
    <mergeCell ref="II29:IK30"/>
    <mergeCell ref="IL29:IN30"/>
    <mergeCell ref="IO29:IQ30"/>
    <mergeCell ref="IR29:IT30"/>
    <mergeCell ref="IU29:IW30"/>
    <mergeCell ref="IA30:IA31"/>
    <mergeCell ref="IB30:IB31"/>
    <mergeCell ref="IC30:IC31"/>
    <mergeCell ref="FK29:FK31"/>
    <mergeCell ref="EY30:FA30"/>
    <mergeCell ref="FB30:FD30"/>
    <mergeCell ref="FE30:FG30"/>
    <mergeCell ref="GT30:GT31"/>
    <mergeCell ref="HJ30:HJ31"/>
    <mergeCell ref="HW30:HW31"/>
    <mergeCell ref="HX30:HX31"/>
    <mergeCell ref="HY30:HY31"/>
    <mergeCell ref="HC30:HC31"/>
    <mergeCell ref="HR29:HR31"/>
    <mergeCell ref="GL30:GL31"/>
    <mergeCell ref="GR30:GR31"/>
    <mergeCell ref="HP30:HP31"/>
    <mergeCell ref="GY29:HG29"/>
    <mergeCell ref="GS30:GS31"/>
    <mergeCell ref="HO30:HO31"/>
    <mergeCell ref="HT30:HT31"/>
    <mergeCell ref="HU30:HU31"/>
    <mergeCell ref="HV30:HV31"/>
    <mergeCell ref="GK28:GK31"/>
    <mergeCell ref="HI28:HQ28"/>
    <mergeCell ref="GL28:HG28"/>
    <mergeCell ref="AK29:AL30"/>
    <mergeCell ref="AN29:AN30"/>
    <mergeCell ref="AO29:AQ29"/>
    <mergeCell ref="AR29:AS30"/>
    <mergeCell ref="AT29:AT30"/>
    <mergeCell ref="AU29:AV30"/>
    <mergeCell ref="AY29:BB29"/>
    <mergeCell ref="BC29:BF30"/>
    <mergeCell ref="BG29:BH30"/>
    <mergeCell ref="BI29:BJ30"/>
    <mergeCell ref="BK29:BL30"/>
    <mergeCell ref="BV29:BY29"/>
    <mergeCell ref="BZ29:CC30"/>
    <mergeCell ref="CD29:CE30"/>
    <mergeCell ref="CF29:CG30"/>
    <mergeCell ref="CH29:CI30"/>
    <mergeCell ref="CX29:CZ29"/>
    <mergeCell ref="BS28:BS30"/>
    <mergeCell ref="BV30:BW30"/>
    <mergeCell ref="BX30:BY30"/>
    <mergeCell ref="CX30:CY30"/>
    <mergeCell ref="DQ28:DQ30"/>
    <mergeCell ref="JP30:JP31"/>
    <mergeCell ref="JQ30:JQ31"/>
    <mergeCell ref="JR30:JR31"/>
    <mergeCell ref="JS30:JS31"/>
    <mergeCell ref="AK27:BM27"/>
    <mergeCell ref="BQ27:CO27"/>
    <mergeCell ref="CS27:DK27"/>
    <mergeCell ref="DL27:DM27"/>
    <mergeCell ref="DQ27:EO27"/>
    <mergeCell ref="BT28:BT30"/>
    <mergeCell ref="CS28:CS30"/>
    <mergeCell ref="CT28:CT30"/>
    <mergeCell ref="BR28:BR30"/>
    <mergeCell ref="DD29:DE30"/>
    <mergeCell ref="DF29:DG30"/>
    <mergeCell ref="DH29:DI30"/>
    <mergeCell ref="DO28:DO31"/>
    <mergeCell ref="DL28:DM30"/>
    <mergeCell ref="EC29:ED30"/>
    <mergeCell ref="EE29:EF30"/>
    <mergeCell ref="CU28:CU30"/>
    <mergeCell ref="EL28:EL29"/>
    <mergeCell ref="EM28:EN30"/>
    <mergeCell ref="EO28:EP30"/>
    <mergeCell ref="AO30:AP30"/>
    <mergeCell ref="AQ30:AQ31"/>
    <mergeCell ref="AY30:AZ30"/>
    <mergeCell ref="DR28:DR30"/>
    <mergeCell ref="BA30:BB30"/>
    <mergeCell ref="KM27:KU28"/>
    <mergeCell ref="LE27:LJ27"/>
    <mergeCell ref="AI28:AI31"/>
    <mergeCell ref="AK28:AQ28"/>
    <mergeCell ref="AR28:AS28"/>
    <mergeCell ref="AU28:AX28"/>
    <mergeCell ref="AY28:BL28"/>
    <mergeCell ref="BM28:BM29"/>
    <mergeCell ref="BO28:BO31"/>
    <mergeCell ref="BU28:BU30"/>
    <mergeCell ref="BV28:CI28"/>
    <mergeCell ref="CJ28:CL30"/>
    <mergeCell ref="CM28:CN30"/>
    <mergeCell ref="CO28:CO29"/>
    <mergeCell ref="CQ28:CQ31"/>
    <mergeCell ref="CW28:CW30"/>
    <mergeCell ref="CX28:DI28"/>
    <mergeCell ref="DJ28:DK30"/>
    <mergeCell ref="DA29:DC30"/>
    <mergeCell ref="AM29:AM30"/>
    <mergeCell ref="BQ28:BQ30"/>
    <mergeCell ref="JZ29:KD29"/>
    <mergeCell ref="HZ30:HZ31"/>
    <mergeCell ref="LE14:LG15"/>
    <mergeCell ref="LH14:LJ15"/>
    <mergeCell ref="AO15:AP15"/>
    <mergeCell ref="AQ15:AQ16"/>
    <mergeCell ref="AY15:AZ15"/>
    <mergeCell ref="BA15:BB15"/>
    <mergeCell ref="BV15:BW15"/>
    <mergeCell ref="BX15:BY15"/>
    <mergeCell ref="CX15:CY15"/>
    <mergeCell ref="DU15:DV15"/>
    <mergeCell ref="DW15:DX15"/>
    <mergeCell ref="ES15:EU15"/>
    <mergeCell ref="EV15:EX15"/>
    <mergeCell ref="EY15:FA15"/>
    <mergeCell ref="FB15:FD15"/>
    <mergeCell ref="FE15:FG15"/>
    <mergeCell ref="FH15:FJ15"/>
    <mergeCell ref="FR15:FT15"/>
    <mergeCell ref="FU15:FW15"/>
    <mergeCell ref="KW15:KW16"/>
    <mergeCell ref="KY15:LB15"/>
    <mergeCell ref="KV15:KV16"/>
    <mergeCell ref="JZ14:KD14"/>
    <mergeCell ref="KJ14:KJ16"/>
    <mergeCell ref="KL14:KL16"/>
    <mergeCell ref="KM14:KO14"/>
    <mergeCell ref="KP14:KR14"/>
    <mergeCell ref="KS14:KU14"/>
    <mergeCell ref="KV14:KW14"/>
    <mergeCell ref="JZ15:JZ16"/>
    <mergeCell ref="KE14:KE16"/>
    <mergeCell ref="KF14:KF16"/>
    <mergeCell ref="KG14:KG16"/>
    <mergeCell ref="KM15:KM16"/>
    <mergeCell ref="KN15:KN16"/>
    <mergeCell ref="KO15:KO16"/>
    <mergeCell ref="JE15:JE16"/>
    <mergeCell ref="KH14:KH16"/>
    <mergeCell ref="KI14:KI16"/>
    <mergeCell ref="KA15:KA16"/>
    <mergeCell ref="KB15:KB16"/>
    <mergeCell ref="KC15:KC16"/>
    <mergeCell ref="JX15:JX16"/>
    <mergeCell ref="JY15:JY16"/>
    <mergeCell ref="JU15:JU16"/>
    <mergeCell ref="JV15:JV16"/>
    <mergeCell ref="JW15:JW16"/>
    <mergeCell ref="JU14:JY14"/>
    <mergeCell ref="JD13:JH14"/>
    <mergeCell ref="JK13:JO13"/>
    <mergeCell ref="JP13:JT14"/>
    <mergeCell ref="JT15:JT16"/>
    <mergeCell ref="KD15:KD16"/>
    <mergeCell ref="HR13:IF13"/>
    <mergeCell ref="II13:IW13"/>
    <mergeCell ref="IL14:IN15"/>
    <mergeCell ref="IR14:IT15"/>
    <mergeCell ref="IU14:IW15"/>
    <mergeCell ref="HW15:HW16"/>
    <mergeCell ref="JQ15:JQ16"/>
    <mergeCell ref="JR15:JR16"/>
    <mergeCell ref="JS15:JS16"/>
    <mergeCell ref="JM14:JO14"/>
    <mergeCell ref="IX14:IZ14"/>
    <mergeCell ref="JA14:JC14"/>
    <mergeCell ref="JJ14:JJ16"/>
    <mergeCell ref="JK14:JL14"/>
    <mergeCell ref="IX15:IZ15"/>
    <mergeCell ref="JA15:JC15"/>
    <mergeCell ref="JF15:JF16"/>
    <mergeCell ref="JH15:JH16"/>
    <mergeCell ref="JP15:JP16"/>
    <mergeCell ref="JD15:JD16"/>
    <mergeCell ref="IO14:IQ15"/>
    <mergeCell ref="II14:IK15"/>
    <mergeCell ref="HV15:HV16"/>
    <mergeCell ref="HY15:HY16"/>
    <mergeCell ref="AM14:AM15"/>
    <mergeCell ref="JU13:KJ13"/>
    <mergeCell ref="AK14:AL15"/>
    <mergeCell ref="AN14:AN15"/>
    <mergeCell ref="AO14:AQ14"/>
    <mergeCell ref="AR14:AS15"/>
    <mergeCell ref="AT14:AT15"/>
    <mergeCell ref="AU14:AV15"/>
    <mergeCell ref="AY14:BB14"/>
    <mergeCell ref="BC14:BF15"/>
    <mergeCell ref="BG14:BH15"/>
    <mergeCell ref="BI14:BJ15"/>
    <mergeCell ref="BK14:BL15"/>
    <mergeCell ref="BV14:BY14"/>
    <mergeCell ref="BZ14:CC15"/>
    <mergeCell ref="CD14:CE15"/>
    <mergeCell ref="CF14:CG15"/>
    <mergeCell ref="CH14:CI15"/>
    <mergeCell ref="DU14:DX14"/>
    <mergeCell ref="DY14:EB15"/>
    <mergeCell ref="BQ13:BQ15"/>
    <mergeCell ref="DO13:DO16"/>
    <mergeCell ref="DQ13:DQ15"/>
    <mergeCell ref="IX13:JC13"/>
    <mergeCell ref="BO13:BO16"/>
    <mergeCell ref="BU13:BU15"/>
    <mergeCell ref="BV13:CI13"/>
    <mergeCell ref="CJ13:CL15"/>
    <mergeCell ref="CM13:CN15"/>
    <mergeCell ref="CO13:CO14"/>
    <mergeCell ref="CQ13:CQ16"/>
    <mergeCell ref="CW13:CW15"/>
    <mergeCell ref="CX13:DI13"/>
    <mergeCell ref="BR13:BR15"/>
    <mergeCell ref="BS13:BS15"/>
    <mergeCell ref="CS13:CS15"/>
    <mergeCell ref="CT13:CT15"/>
    <mergeCell ref="CU13:CU15"/>
    <mergeCell ref="CV13:CV15"/>
    <mergeCell ref="F15:F16"/>
    <mergeCell ref="G15:G16"/>
    <mergeCell ref="H15:H16"/>
    <mergeCell ref="D27:AF27"/>
    <mergeCell ref="AB28:AC30"/>
    <mergeCell ref="AD28:AF30"/>
    <mergeCell ref="GI4:HG6"/>
    <mergeCell ref="C4:AF6"/>
    <mergeCell ref="AI4:BM6"/>
    <mergeCell ref="BO4:CO6"/>
    <mergeCell ref="DO4:EP7"/>
    <mergeCell ref="CQ5:DM6"/>
    <mergeCell ref="ER5:GG6"/>
    <mergeCell ref="AK12:BM12"/>
    <mergeCell ref="BQ12:CO12"/>
    <mergeCell ref="CS12:DK12"/>
    <mergeCell ref="DL12:DM12"/>
    <mergeCell ref="DQ12:EO12"/>
    <mergeCell ref="AI13:AI16"/>
    <mergeCell ref="AK13:AQ13"/>
    <mergeCell ref="AR13:AS13"/>
    <mergeCell ref="AU13:AX13"/>
    <mergeCell ref="AY13:BL13"/>
    <mergeCell ref="BM13:BM14"/>
    <mergeCell ref="A28:A31"/>
    <mergeCell ref="B28:B31"/>
    <mergeCell ref="D28:G29"/>
    <mergeCell ref="H28:H29"/>
    <mergeCell ref="I28:I29"/>
    <mergeCell ref="J28:M28"/>
    <mergeCell ref="D30:D31"/>
    <mergeCell ref="E30:E31"/>
    <mergeCell ref="F30:F31"/>
    <mergeCell ref="G30:G31"/>
    <mergeCell ref="H30:H31"/>
    <mergeCell ref="I30:I31"/>
    <mergeCell ref="M30:M31"/>
    <mergeCell ref="J29:K30"/>
    <mergeCell ref="L29:L30"/>
    <mergeCell ref="V29:W30"/>
    <mergeCell ref="N28:Q30"/>
    <mergeCell ref="R28:W28"/>
    <mergeCell ref="X28:Y30"/>
    <mergeCell ref="Z28:AA30"/>
    <mergeCell ref="I15:I16"/>
    <mergeCell ref="Z13:AA15"/>
    <mergeCell ref="AB13:AC15"/>
    <mergeCell ref="AD13:AF15"/>
    <mergeCell ref="T14:U15"/>
    <mergeCell ref="V14:W15"/>
    <mergeCell ref="R29:S30"/>
    <mergeCell ref="T29:U30"/>
    <mergeCell ref="D15:D16"/>
    <mergeCell ref="E15:E16"/>
    <mergeCell ref="BT13:BT15"/>
    <mergeCell ref="CX14:CZ14"/>
    <mergeCell ref="DA14:DC15"/>
    <mergeCell ref="DD14:DE15"/>
    <mergeCell ref="DF14:DG15"/>
    <mergeCell ref="DH14:DI15"/>
    <mergeCell ref="A4:B5"/>
    <mergeCell ref="I13:I14"/>
    <mergeCell ref="J13:L13"/>
    <mergeCell ref="N13:Q15"/>
    <mergeCell ref="R13:W13"/>
    <mergeCell ref="X13:Y15"/>
    <mergeCell ref="A9:A10"/>
    <mergeCell ref="D12:AF12"/>
    <mergeCell ref="A13:A16"/>
    <mergeCell ref="B13:B16"/>
    <mergeCell ref="D13:G14"/>
    <mergeCell ref="H13:H14"/>
    <mergeCell ref="J14:K15"/>
    <mergeCell ref="L14:L15"/>
    <mergeCell ref="M14:M15"/>
    <mergeCell ref="R14:S15"/>
    <mergeCell ref="FN14:FN16"/>
    <mergeCell ref="FO14:FO16"/>
    <mergeCell ref="FP14:FP16"/>
    <mergeCell ref="EC14:ED15"/>
    <mergeCell ref="EE14:EF15"/>
    <mergeCell ref="DT13:DT15"/>
    <mergeCell ref="DU13:EH13"/>
    <mergeCell ref="FE14:FG14"/>
    <mergeCell ref="FH14:FJ14"/>
    <mergeCell ref="FK14:FK16"/>
    <mergeCell ref="FL14:FL16"/>
    <mergeCell ref="FM14:FM16"/>
    <mergeCell ref="EG14:EH15"/>
    <mergeCell ref="ES14:EU14"/>
    <mergeCell ref="EV14:EX14"/>
    <mergeCell ref="EY14:FA14"/>
    <mergeCell ref="FB14:FD14"/>
    <mergeCell ref="EI13:EK15"/>
    <mergeCell ref="DJ13:DK15"/>
    <mergeCell ref="DL13:DM15"/>
    <mergeCell ref="HI13:HQ13"/>
    <mergeCell ref="GP15:GP16"/>
    <mergeCell ref="GL14:GP14"/>
    <mergeCell ref="GQ14:GU14"/>
    <mergeCell ref="GX14:GX16"/>
    <mergeCell ref="GY14:HG14"/>
    <mergeCell ref="DR13:DR15"/>
    <mergeCell ref="DS13:DS15"/>
    <mergeCell ref="HK15:HK16"/>
    <mergeCell ref="HL15:HL16"/>
    <mergeCell ref="HM15:HM16"/>
    <mergeCell ref="HN15:HN16"/>
    <mergeCell ref="HO15:HO16"/>
    <mergeCell ref="EL13:EL14"/>
    <mergeCell ref="EM13:EN15"/>
    <mergeCell ref="EO13:EP15"/>
    <mergeCell ref="ER13:ER16"/>
    <mergeCell ref="ES13:FD13"/>
    <mergeCell ref="FK13:FQ13"/>
    <mergeCell ref="FQ14:FQ16"/>
    <mergeCell ref="GM15:GM16"/>
    <mergeCell ref="GQ15:GQ16"/>
    <mergeCell ref="IH14:IH16"/>
    <mergeCell ref="HI14:HQ14"/>
    <mergeCell ref="HP15:HP16"/>
    <mergeCell ref="HJ15:HJ16"/>
    <mergeCell ref="HR14:HR16"/>
    <mergeCell ref="HT15:HT16"/>
    <mergeCell ref="HU15:HU16"/>
    <mergeCell ref="IB15:IB16"/>
    <mergeCell ref="IC15:IC16"/>
    <mergeCell ref="ID15:ID16"/>
    <mergeCell ref="HS14:HS16"/>
    <mergeCell ref="HZ15:HZ16"/>
    <mergeCell ref="IA15:IA16"/>
    <mergeCell ref="IF15:IF16"/>
    <mergeCell ref="HY14:IF14"/>
    <mergeCell ref="FR13:GG13"/>
    <mergeCell ref="FR14:GF14"/>
    <mergeCell ref="GG14:GG15"/>
    <mergeCell ref="GI13:GI16"/>
    <mergeCell ref="GJ13:GJ16"/>
    <mergeCell ref="GL15:GL16"/>
    <mergeCell ref="GK13:GK16"/>
    <mergeCell ref="GL13:HG13"/>
    <mergeCell ref="GO15:GO16"/>
    <mergeCell ref="HG15:HG16"/>
    <mergeCell ref="HE15:HE16"/>
    <mergeCell ref="GN15:GN16"/>
    <mergeCell ref="GV14:GV16"/>
    <mergeCell ref="GW14:GW16"/>
    <mergeCell ref="GR15:GR16"/>
    <mergeCell ref="HF15:HF16"/>
    <mergeCell ref="HC15:HC16"/>
    <mergeCell ref="HD15:HD16"/>
    <mergeCell ref="GS15:GS16"/>
    <mergeCell ref="GT15:GT16"/>
    <mergeCell ref="FX15:FZ15"/>
    <mergeCell ref="GA15:GC15"/>
    <mergeCell ref="GD15:GF15"/>
    <mergeCell ref="GU15:GU16"/>
    <mergeCell ref="JG30:JG31"/>
    <mergeCell ref="JD28:JH29"/>
    <mergeCell ref="JK28:JO28"/>
    <mergeCell ref="IX29:IZ29"/>
    <mergeCell ref="JA29:JC29"/>
    <mergeCell ref="IF30:IF31"/>
    <mergeCell ref="FR28:GG28"/>
    <mergeCell ref="GD30:GF30"/>
    <mergeCell ref="GG29:GG30"/>
    <mergeCell ref="GX29:GX31"/>
    <mergeCell ref="GW29:GW31"/>
    <mergeCell ref="HD30:HD31"/>
    <mergeCell ref="HE30:HE31"/>
    <mergeCell ref="HF30:HF31"/>
    <mergeCell ref="HK30:HK31"/>
    <mergeCell ref="GN30:GN31"/>
    <mergeCell ref="JD30:JD31"/>
    <mergeCell ref="JE30:JE31"/>
    <mergeCell ref="JF30:JF31"/>
    <mergeCell ref="HL30:HL31"/>
    <mergeCell ref="HG30:HG31"/>
    <mergeCell ref="HM30:HM31"/>
    <mergeCell ref="ID30:ID31"/>
    <mergeCell ref="IE30:IE31"/>
    <mergeCell ref="DS28:DS30"/>
    <mergeCell ref="FL29:FL31"/>
    <mergeCell ref="FM29:FM31"/>
    <mergeCell ref="FN29:FN31"/>
    <mergeCell ref="FO29:FO31"/>
    <mergeCell ref="GA30:GC30"/>
    <mergeCell ref="EY29:FA29"/>
    <mergeCell ref="FB29:FD29"/>
    <mergeCell ref="FE29:FG29"/>
    <mergeCell ref="FH29:FJ29"/>
    <mergeCell ref="FQ29:FQ31"/>
    <mergeCell ref="FX30:FZ30"/>
    <mergeCell ref="EG29:EH30"/>
    <mergeCell ref="FU30:FW30"/>
    <mergeCell ref="EI28:EK30"/>
    <mergeCell ref="ES30:EU30"/>
    <mergeCell ref="EV30:EX30"/>
    <mergeCell ref="FP29:FP31"/>
    <mergeCell ref="FH30:FJ30"/>
    <mergeCell ref="FR30:FT30"/>
    <mergeCell ref="DU29:DX29"/>
    <mergeCell ref="DT28:DT30"/>
    <mergeCell ref="DU28:EH28"/>
    <mergeCell ref="DY29:EB30"/>
    <mergeCell ref="JJ5:KJ7"/>
    <mergeCell ref="KL6:LB8"/>
    <mergeCell ref="LK12:LN14"/>
    <mergeCell ref="LO12:LR14"/>
    <mergeCell ref="HT14:HW14"/>
    <mergeCell ref="LK27:LN29"/>
    <mergeCell ref="LO27:LR30"/>
    <mergeCell ref="KT30:KT31"/>
    <mergeCell ref="KR30:KR31"/>
    <mergeCell ref="KS30:KS31"/>
    <mergeCell ref="KP30:KP31"/>
    <mergeCell ref="KQ30:KQ31"/>
    <mergeCell ref="KM30:KM31"/>
    <mergeCell ref="KN30:KN31"/>
    <mergeCell ref="KM29:KO29"/>
    <mergeCell ref="KO30:KO31"/>
    <mergeCell ref="KJ29:KJ31"/>
    <mergeCell ref="IE15:IE16"/>
    <mergeCell ref="HI4:IF7"/>
    <mergeCell ref="IH5:JH8"/>
    <mergeCell ref="KM12:KU13"/>
    <mergeCell ref="JK15:JL15"/>
    <mergeCell ref="KT15:KT16"/>
    <mergeCell ref="JM15:JO15"/>
  </mergeCells>
  <pageMargins left="0.39370078740157483" right="0.39370078740157483" top="0.39370078740157483" bottom="0.39370078740157483" header="0.31496062992125984" footer="0.31496062992125984"/>
  <pageSetup paperSize="9" scale="39" orientation="landscape" r:id="rId1"/>
  <colBreaks count="7" manualBreakCount="7">
    <brk id="32" max="1048575" man="1"/>
    <brk id="116" max="1048575" man="1"/>
    <brk id="146" max="49" man="1"/>
    <brk id="188" max="1048575" man="1"/>
    <brk id="268" max="49" man="1"/>
    <brk id="295" max="1048575" man="1"/>
    <brk id="313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</vt:lpstr>
      <vt:lpstr>ENE!Área_de_impresión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ADHEMIR REYNEL BELLIDO DELGADO</dc:creator>
  <cp:lastModifiedBy>HSF081</cp:lastModifiedBy>
  <cp:lastPrinted>2024-11-06T20:24:30Z</cp:lastPrinted>
  <dcterms:created xsi:type="dcterms:W3CDTF">2017-08-29T17:01:14Z</dcterms:created>
  <dcterms:modified xsi:type="dcterms:W3CDTF">2025-01-21T13:20:44Z</dcterms:modified>
</cp:coreProperties>
</file>